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codeName="ThisWorkbook" defaultThemeVersion="124226"/>
  <mc:AlternateContent xmlns:mc="http://schemas.openxmlformats.org/markup-compatibility/2006">
    <mc:Choice Requires="x15">
      <x15ac:absPath xmlns:x15ac="http://schemas.microsoft.com/office/spreadsheetml/2010/11/ac" url="L:\33-DGPIE\02-Actions et Programmes\43-PEPR exploratoires\13-PEPR PROPSY (EXPR)\03-AAP 2026\01-Sélection\01-Documents officiels\02-Documents associés\"/>
    </mc:Choice>
  </mc:AlternateContent>
  <xr:revisionPtr revIDLastSave="0" documentId="13_ncr:1_{1358725E-1700-40EF-9650-3E01FC3A4477}" xr6:coauthVersionLast="36" xr6:coauthVersionMax="47" xr10:uidLastSave="{00000000-0000-0000-0000-000000000000}"/>
  <workbookProtection workbookAlgorithmName="SHA-512" workbookHashValue="ZCNFbHc/jpTjAZ6/66EWglg6EU+Zm1IRwqJVsS+abhjVtEdYwbi5aSbM9aHRb+FFOYTlHaOyIZJDaz7d56XhMg==" workbookSaltValue="6/KpK7FFJGnhJaJ7CseMhw==" workbookSpinCount="100000" lockStructure="1"/>
  <bookViews>
    <workbookView xWindow="0" yWindow="0" windowWidth="9580" windowHeight="1980" tabRatio="828" firstSheet="1" activeTab="1" xr2:uid="{00000000-000D-0000-FFFF-FFFF00000000}"/>
  </bookViews>
  <sheets>
    <sheet name="Réglages" sheetId="67" state="hidden" r:id="rId1"/>
    <sheet name="Notice" sheetId="483" r:id="rId2"/>
    <sheet name="VoletGeneral" sheetId="2" r:id="rId3"/>
    <sheet name="Part1-Coord" sheetId="356" r:id="rId4"/>
    <sheet name="Part2" sheetId="49" r:id="rId5"/>
    <sheet name="Part3" sheetId="502" r:id="rId6"/>
    <sheet name="Part4" sheetId="503" r:id="rId7"/>
    <sheet name="Part5" sheetId="504" r:id="rId8"/>
    <sheet name="Part6" sheetId="505" r:id="rId9"/>
    <sheet name="Part7" sheetId="506" r:id="rId10"/>
    <sheet name="Part8" sheetId="507" r:id="rId11"/>
    <sheet name="Part9" sheetId="508" r:id="rId12"/>
    <sheet name="Part10" sheetId="509" r:id="rId13"/>
    <sheet name="Part11" sheetId="510" r:id="rId14"/>
    <sheet name="Part12" sheetId="511" r:id="rId15"/>
    <sheet name="Part13" sheetId="512" r:id="rId16"/>
    <sheet name="Part14" sheetId="513" r:id="rId17"/>
    <sheet name="Part15" sheetId="514" r:id="rId18"/>
    <sheet name="Part16" sheetId="515" r:id="rId19"/>
    <sheet name="Part17" sheetId="516" r:id="rId20"/>
    <sheet name="Part18" sheetId="517" r:id="rId21"/>
    <sheet name="Part19" sheetId="518" r:id="rId22"/>
    <sheet name="Part20" sheetId="519" r:id="rId23"/>
  </sheets>
  <definedNames>
    <definedName name="_xlnm_Print_Area" localSheetId="12">Part10!$A:$I</definedName>
    <definedName name="_xlnm_Print_Area" localSheetId="13">Part11!$A:$I</definedName>
    <definedName name="_xlnm_Print_Area" localSheetId="14">Part12!$A:$I</definedName>
    <definedName name="_xlnm_Print_Area" localSheetId="15">Part13!$A:$I</definedName>
    <definedName name="_xlnm_Print_Area" localSheetId="16">Part14!$A:$I</definedName>
    <definedName name="_xlnm_Print_Area" localSheetId="17">Part15!$A:$I</definedName>
    <definedName name="_xlnm_Print_Area" localSheetId="18">Part16!$A:$I</definedName>
    <definedName name="_xlnm_Print_Area" localSheetId="19">Part17!$A:$I</definedName>
    <definedName name="_xlnm_Print_Area" localSheetId="20">Part18!$A:$I</definedName>
    <definedName name="_xlnm_Print_Area" localSheetId="21">Part19!$A:$I</definedName>
    <definedName name="_xlnm_Print_Area" localSheetId="3">'Part1-Coord'!$A:$I</definedName>
    <definedName name="_xlnm_Print_Area" localSheetId="4">Part2!$A:$I</definedName>
    <definedName name="_xlnm_Print_Area" localSheetId="22">Part20!$A:$I</definedName>
    <definedName name="_xlnm_Print_Area" localSheetId="5">Part3!$A:$I</definedName>
    <definedName name="_xlnm_Print_Area" localSheetId="6">Part4!$A:$I</definedName>
    <definedName name="_xlnm_Print_Area" localSheetId="7">Part5!$A:$I</definedName>
    <definedName name="_xlnm_Print_Area" localSheetId="8">Part6!$A:$I</definedName>
    <definedName name="_xlnm_Print_Area" localSheetId="9">Part7!$A:$I</definedName>
    <definedName name="_xlnm_Print_Area" localSheetId="10">Part8!$A:$I</definedName>
    <definedName name="_xlnm_Print_Area" localSheetId="11">Part9!$A:$I</definedName>
    <definedName name="autre_étab_1" localSheetId="12">Part10!$M$142</definedName>
    <definedName name="autre_étab_1" localSheetId="13">Part11!$M$142</definedName>
    <definedName name="autre_étab_1" localSheetId="14">Part12!$M$142</definedName>
    <definedName name="autre_étab_1" localSheetId="15">Part13!$M$142</definedName>
    <definedName name="autre_étab_1" localSheetId="16">Part14!$M$142</definedName>
    <definedName name="autre_étab_1" localSheetId="17">Part15!$M$142</definedName>
    <definedName name="autre_étab_1" localSheetId="18">Part16!$M$142</definedName>
    <definedName name="autre_étab_1" localSheetId="19">Part17!$M$142</definedName>
    <definedName name="autre_étab_1" localSheetId="20">Part18!$M$142</definedName>
    <definedName name="autre_étab_1" localSheetId="21">Part19!$M$142</definedName>
    <definedName name="autre_étab_1" localSheetId="3">'Part1-Coord'!$M$142</definedName>
    <definedName name="autre_étab_1" localSheetId="4">Part2!$M$142</definedName>
    <definedName name="autre_étab_1" localSheetId="22">Part20!$M$142</definedName>
    <definedName name="autre_étab_1" localSheetId="5">Part3!$M$142</definedName>
    <definedName name="autre_étab_1" localSheetId="6">Part4!$M$142</definedName>
    <definedName name="autre_étab_1" localSheetId="7">Part5!$M$142</definedName>
    <definedName name="autre_étab_1" localSheetId="8">Part6!$M$142</definedName>
    <definedName name="autre_étab_1" localSheetId="9">Part7!$M$142</definedName>
    <definedName name="autre_étab_1" localSheetId="10">Part8!$M$142</definedName>
    <definedName name="autre_étab_1" localSheetId="11">Part9!$M$142</definedName>
    <definedName name="autre_étab_2" localSheetId="12">Part10!$M$143</definedName>
    <definedName name="autre_étab_2" localSheetId="13">Part11!$M$143</definedName>
    <definedName name="autre_étab_2" localSheetId="14">Part12!$M$143</definedName>
    <definedName name="autre_étab_2" localSheetId="15">Part13!$M$143</definedName>
    <definedName name="autre_étab_2" localSheetId="16">Part14!$M$143</definedName>
    <definedName name="autre_étab_2" localSheetId="17">Part15!$M$143</definedName>
    <definedName name="autre_étab_2" localSheetId="18">Part16!$M$143</definedName>
    <definedName name="autre_étab_2" localSheetId="19">Part17!$M$143</definedName>
    <definedName name="autre_étab_2" localSheetId="20">Part18!$M$143</definedName>
    <definedName name="autre_étab_2" localSheetId="21">Part19!$M$143</definedName>
    <definedName name="autre_étab_2" localSheetId="3">'Part1-Coord'!$M$143</definedName>
    <definedName name="autre_étab_2" localSheetId="4">Part2!$M$143</definedName>
    <definedName name="autre_étab_2" localSheetId="22">Part20!$M$143</definedName>
    <definedName name="autre_étab_2" localSheetId="5">Part3!$M$143</definedName>
    <definedName name="autre_étab_2" localSheetId="6">Part4!$M$143</definedName>
    <definedName name="autre_étab_2" localSheetId="7">Part5!$M$143</definedName>
    <definedName name="autre_étab_2" localSheetId="8">Part6!$M$143</definedName>
    <definedName name="autre_étab_2" localSheetId="9">Part7!$M$143</definedName>
    <definedName name="autre_étab_2" localSheetId="10">Part8!$M$143</definedName>
    <definedName name="autre_étab_2" localSheetId="11">Part9!$M$143</definedName>
    <definedName name="autre_étab_3" localSheetId="12">Part10!$M$144</definedName>
    <definedName name="autre_étab_3" localSheetId="13">Part11!$M$144</definedName>
    <definedName name="autre_étab_3" localSheetId="14">Part12!$M$144</definedName>
    <definedName name="autre_étab_3" localSheetId="15">Part13!$M$144</definedName>
    <definedName name="autre_étab_3" localSheetId="16">Part14!$M$144</definedName>
    <definedName name="autre_étab_3" localSheetId="17">Part15!$M$144</definedName>
    <definedName name="autre_étab_3" localSheetId="18">Part16!$M$144</definedName>
    <definedName name="autre_étab_3" localSheetId="19">Part17!$M$144</definedName>
    <definedName name="autre_étab_3" localSheetId="20">Part18!$M$144</definedName>
    <definedName name="autre_étab_3" localSheetId="21">Part19!$M$144</definedName>
    <definedName name="autre_étab_3" localSheetId="3">'Part1-Coord'!$M$144</definedName>
    <definedName name="autre_étab_3" localSheetId="4">Part2!$M$144</definedName>
    <definedName name="autre_étab_3" localSheetId="22">Part20!$M$144</definedName>
    <definedName name="autre_étab_3" localSheetId="5">Part3!$M$144</definedName>
    <definedName name="autre_étab_3" localSheetId="6">Part4!$M$144</definedName>
    <definedName name="autre_étab_3" localSheetId="7">Part5!$M$144</definedName>
    <definedName name="autre_étab_3" localSheetId="8">Part6!$M$144</definedName>
    <definedName name="autre_étab_3" localSheetId="9">Part7!$M$144</definedName>
    <definedName name="autre_étab_3" localSheetId="10">Part8!$M$144</definedName>
    <definedName name="autre_étab_3" localSheetId="11">Part9!$M$144</definedName>
    <definedName name="autre_étab_4" localSheetId="12">Part10!$M$145</definedName>
    <definedName name="autre_étab_4" localSheetId="13">Part11!$M$145</definedName>
    <definedName name="autre_étab_4" localSheetId="14">Part12!$M$145</definedName>
    <definedName name="autre_étab_4" localSheetId="15">Part13!$M$145</definedName>
    <definedName name="autre_étab_4" localSheetId="16">Part14!$M$145</definedName>
    <definedName name="autre_étab_4" localSheetId="17">Part15!$M$145</definedName>
    <definedName name="autre_étab_4" localSheetId="18">Part16!$M$145</definedName>
    <definedName name="autre_étab_4" localSheetId="19">Part17!$M$145</definedName>
    <definedName name="autre_étab_4" localSheetId="20">Part18!$M$145</definedName>
    <definedName name="autre_étab_4" localSheetId="21">Part19!$M$145</definedName>
    <definedName name="autre_étab_4" localSheetId="3">'Part1-Coord'!$M$145</definedName>
    <definedName name="autre_étab_4" localSheetId="4">Part2!$M$145</definedName>
    <definedName name="autre_étab_4" localSheetId="22">Part20!$M$145</definedName>
    <definedName name="autre_étab_4" localSheetId="5">Part3!$M$145</definedName>
    <definedName name="autre_étab_4" localSheetId="6">Part4!$M$145</definedName>
    <definedName name="autre_étab_4" localSheetId="7">Part5!$M$145</definedName>
    <definedName name="autre_étab_4" localSheetId="8">Part6!$M$145</definedName>
    <definedName name="autre_étab_4" localSheetId="9">Part7!$M$145</definedName>
    <definedName name="autre_étab_4" localSheetId="10">Part8!$M$145</definedName>
    <definedName name="autre_étab_4" localSheetId="11">Part9!$M$145</definedName>
    <definedName name="autre_étab_5" localSheetId="12">Part10!$M$146</definedName>
    <definedName name="autre_étab_5" localSheetId="13">Part11!$M$146</definedName>
    <definedName name="autre_étab_5" localSheetId="14">Part12!$M$146</definedName>
    <definedName name="autre_étab_5" localSheetId="15">Part13!$M$146</definedName>
    <definedName name="autre_étab_5" localSheetId="16">Part14!$M$146</definedName>
    <definedName name="autre_étab_5" localSheetId="17">Part15!$M$146</definedName>
    <definedName name="autre_étab_5" localSheetId="18">Part16!$M$146</definedName>
    <definedName name="autre_étab_5" localSheetId="19">Part17!$M$146</definedName>
    <definedName name="autre_étab_5" localSheetId="20">Part18!$M$146</definedName>
    <definedName name="autre_étab_5" localSheetId="21">Part19!$M$146</definedName>
    <definedName name="autre_étab_5" localSheetId="3">'Part1-Coord'!$M$146</definedName>
    <definedName name="autre_étab_5" localSheetId="4">Part2!$M$146</definedName>
    <definedName name="autre_étab_5" localSheetId="22">Part20!$M$146</definedName>
    <definedName name="autre_étab_5" localSheetId="5">Part3!$M$146</definedName>
    <definedName name="autre_étab_5" localSheetId="6">Part4!$M$146</definedName>
    <definedName name="autre_étab_5" localSheetId="7">Part5!$M$146</definedName>
    <definedName name="autre_étab_5" localSheetId="8">Part6!$M$146</definedName>
    <definedName name="autre_étab_5" localSheetId="9">Part7!$M$146</definedName>
    <definedName name="autre_étab_5" localSheetId="10">Part8!$M$146</definedName>
    <definedName name="autre_étab_5" localSheetId="11">Part9!$M$146</definedName>
    <definedName name="autre_étab_6" localSheetId="12">Part10!$M$147</definedName>
    <definedName name="autre_étab_6" localSheetId="13">Part11!$M$147</definedName>
    <definedName name="autre_étab_6" localSheetId="14">Part12!$M$147</definedName>
    <definedName name="autre_étab_6" localSheetId="15">Part13!$M$147</definedName>
    <definedName name="autre_étab_6" localSheetId="16">Part14!$M$147</definedName>
    <definedName name="autre_étab_6" localSheetId="17">Part15!$M$147</definedName>
    <definedName name="autre_étab_6" localSheetId="18">Part16!$M$147</definedName>
    <definedName name="autre_étab_6" localSheetId="19">Part17!$M$147</definedName>
    <definedName name="autre_étab_6" localSheetId="20">Part18!$M$147</definedName>
    <definedName name="autre_étab_6" localSheetId="21">Part19!$M$147</definedName>
    <definedName name="autre_étab_6" localSheetId="3">'Part1-Coord'!$M$147</definedName>
    <definedName name="autre_étab_6" localSheetId="4">Part2!$M$147</definedName>
    <definedName name="autre_étab_6" localSheetId="22">Part20!$M$147</definedName>
    <definedName name="autre_étab_6" localSheetId="5">Part3!$M$147</definedName>
    <definedName name="autre_étab_6" localSheetId="6">Part4!$M$147</definedName>
    <definedName name="autre_étab_6" localSheetId="7">Part5!$M$147</definedName>
    <definedName name="autre_étab_6" localSheetId="8">Part6!$M$147</definedName>
    <definedName name="autre_étab_6" localSheetId="9">Part7!$M$147</definedName>
    <definedName name="autre_étab_6" localSheetId="10">Part8!$M$147</definedName>
    <definedName name="autre_étab_6" localSheetId="11">Part9!$M$147</definedName>
    <definedName name="autre_étab_7" localSheetId="12">Part10!$M$148</definedName>
    <definedName name="autre_étab_7" localSheetId="13">Part11!$M$148</definedName>
    <definedName name="autre_étab_7" localSheetId="14">Part12!$M$148</definedName>
    <definedName name="autre_étab_7" localSheetId="15">Part13!$M$148</definedName>
    <definedName name="autre_étab_7" localSheetId="16">Part14!$M$148</definedName>
    <definedName name="autre_étab_7" localSheetId="17">Part15!$M$148</definedName>
    <definedName name="autre_étab_7" localSheetId="18">Part16!$M$148</definedName>
    <definedName name="autre_étab_7" localSheetId="19">Part17!$M$148</definedName>
    <definedName name="autre_étab_7" localSheetId="20">Part18!$M$148</definedName>
    <definedName name="autre_étab_7" localSheetId="21">Part19!$M$148</definedName>
    <definedName name="autre_étab_7" localSheetId="3">'Part1-Coord'!$M$148</definedName>
    <definedName name="autre_étab_7" localSheetId="4">Part2!$M$148</definedName>
    <definedName name="autre_étab_7" localSheetId="22">Part20!$M$148</definedName>
    <definedName name="autre_étab_7" localSheetId="5">Part3!$M$148</definedName>
    <definedName name="autre_étab_7" localSheetId="6">Part4!$M$148</definedName>
    <definedName name="autre_étab_7" localSheetId="7">Part5!$M$148</definedName>
    <definedName name="autre_étab_7" localSheetId="8">Part6!$M$148</definedName>
    <definedName name="autre_étab_7" localSheetId="9">Part7!$M$148</definedName>
    <definedName name="autre_étab_7" localSheetId="10">Part8!$M$148</definedName>
    <definedName name="autre_étab_7" localSheetId="11">Part9!$M$148</definedName>
    <definedName name="autre_étab_8" localSheetId="12">Part10!$M$149</definedName>
    <definedName name="autre_étab_8" localSheetId="13">Part11!$M$149</definedName>
    <definedName name="autre_étab_8" localSheetId="14">Part12!$M$149</definedName>
    <definedName name="autre_étab_8" localSheetId="15">Part13!$M$149</definedName>
    <definedName name="autre_étab_8" localSheetId="16">Part14!$M$149</definedName>
    <definedName name="autre_étab_8" localSheetId="17">Part15!$M$149</definedName>
    <definedName name="autre_étab_8" localSheetId="18">Part16!$M$149</definedName>
    <definedName name="autre_étab_8" localSheetId="19">Part17!$M$149</definedName>
    <definedName name="autre_étab_8" localSheetId="20">Part18!$M$149</definedName>
    <definedName name="autre_étab_8" localSheetId="21">Part19!$M$149</definedName>
    <definedName name="autre_étab_8" localSheetId="3">'Part1-Coord'!$M$149</definedName>
    <definedName name="autre_étab_8" localSheetId="4">Part2!$M$149</definedName>
    <definedName name="autre_étab_8" localSheetId="22">Part20!$M$149</definedName>
    <definedName name="autre_étab_8" localSheetId="5">Part3!$M$149</definedName>
    <definedName name="autre_étab_8" localSheetId="6">Part4!$M$149</definedName>
    <definedName name="autre_étab_8" localSheetId="7">Part5!$M$149</definedName>
    <definedName name="autre_étab_8" localSheetId="8">Part6!$M$149</definedName>
    <definedName name="autre_étab_8" localSheetId="9">Part7!$M$149</definedName>
    <definedName name="autre_étab_8" localSheetId="10">Part8!$M$149</definedName>
    <definedName name="autre_étab_8" localSheetId="11">Part9!$M$149</definedName>
    <definedName name="Case_cofi_horsUE" localSheetId="12">Part10!$B$92:$G$92</definedName>
    <definedName name="Case_cofi_horsUE" localSheetId="13">Part11!$B$92:$G$92</definedName>
    <definedName name="Case_cofi_horsUE" localSheetId="14">Part12!$B$92:$G$92</definedName>
    <definedName name="Case_cofi_horsUE" localSheetId="15">Part13!$B$92:$G$92</definedName>
    <definedName name="Case_cofi_horsUE" localSheetId="16">Part14!$B$92:$G$92</definedName>
    <definedName name="Case_cofi_horsUE" localSheetId="17">Part15!$B$92:$G$92</definedName>
    <definedName name="Case_cofi_horsUE" localSheetId="18">Part16!$B$92:$G$92</definedName>
    <definedName name="Case_cofi_horsUE" localSheetId="19">Part17!$B$92:$G$92</definedName>
    <definedName name="Case_cofi_horsUE" localSheetId="20">Part18!$B$92:$G$92</definedName>
    <definedName name="Case_cofi_horsUE" localSheetId="21">Part19!$B$92:$G$92</definedName>
    <definedName name="Case_cofi_horsUE" localSheetId="3">'Part1-Coord'!$B$92:$G$92</definedName>
    <definedName name="Case_cofi_horsUE" localSheetId="4">Part2!$B$92:$G$92</definedName>
    <definedName name="Case_cofi_horsUE" localSheetId="22">Part20!$B$92:$G$92</definedName>
    <definedName name="Case_cofi_horsUE" localSheetId="5">Part3!$B$92:$G$92</definedName>
    <definedName name="Case_cofi_horsUE" localSheetId="6">Part4!$B$92:$G$92</definedName>
    <definedName name="Case_cofi_horsUE" localSheetId="7">Part5!$B$92:$G$92</definedName>
    <definedName name="Case_cofi_horsUE" localSheetId="8">Part6!$B$92:$G$92</definedName>
    <definedName name="Case_cofi_horsUE" localSheetId="9">Part7!$B$92:$G$92</definedName>
    <definedName name="Case_cofi_horsUE" localSheetId="10">Part8!$B$92:$G$92</definedName>
    <definedName name="Case_cofi_horsUE" localSheetId="11">Part9!$B$92:$G$92</definedName>
    <definedName name="Case_cofi_inUE" localSheetId="12">Part10!$B$97:$G$97</definedName>
    <definedName name="Case_cofi_inUE" localSheetId="13">Part11!$B$97:$G$97</definedName>
    <definedName name="Case_cofi_inUE" localSheetId="14">Part12!$B$97:$G$97</definedName>
    <definedName name="Case_cofi_inUE" localSheetId="15">Part13!$B$97:$G$97</definedName>
    <definedName name="Case_cofi_inUE" localSheetId="16">Part14!$B$97:$G$97</definedName>
    <definedName name="Case_cofi_inUE" localSheetId="17">Part15!$B$97:$G$97</definedName>
    <definedName name="Case_cofi_inUE" localSheetId="18">Part16!$B$97:$G$97</definedName>
    <definedName name="Case_cofi_inUE" localSheetId="19">Part17!$B$97:$G$97</definedName>
    <definedName name="Case_cofi_inUE" localSheetId="20">Part18!$B$97:$G$97</definedName>
    <definedName name="Case_cofi_inUE" localSheetId="21">Part19!$B$97:$G$97</definedName>
    <definedName name="Case_cofi_inUE" localSheetId="3">'Part1-Coord'!$B$97:$G$97</definedName>
    <definedName name="Case_cofi_inUE" localSheetId="4">Part2!$B$97:$G$97</definedName>
    <definedName name="Case_cofi_inUE" localSheetId="22">Part20!$B$97:$G$97</definedName>
    <definedName name="Case_cofi_inUE" localSheetId="5">Part3!$B$97:$G$97</definedName>
    <definedName name="Case_cofi_inUE" localSheetId="6">Part4!$B$97:$G$97</definedName>
    <definedName name="Case_cofi_inUE" localSheetId="7">Part5!$B$97:$G$97</definedName>
    <definedName name="Case_cofi_inUE" localSheetId="8">Part6!$B$97:$G$97</definedName>
    <definedName name="Case_cofi_inUE" localSheetId="9">Part7!$B$97:$G$97</definedName>
    <definedName name="Case_cofi_inUE" localSheetId="10">Part8!$B$97:$G$97</definedName>
    <definedName name="Case_cofi_inUE" localSheetId="11">Part9!$B$97:$G$97</definedName>
    <definedName name="case_decharge_enseignement" localSheetId="12">Part10!$B$39:$F$39</definedName>
    <definedName name="case_decharge_enseignement" localSheetId="13">Part11!$B$39:$F$39</definedName>
    <definedName name="case_decharge_enseignement" localSheetId="14">Part12!$B$39:$F$39</definedName>
    <definedName name="case_decharge_enseignement" localSheetId="15">Part13!$B$39:$F$39</definedName>
    <definedName name="case_decharge_enseignement" localSheetId="16">Part14!$B$39:$F$39</definedName>
    <definedName name="case_decharge_enseignement" localSheetId="17">Part15!$B$39:$F$39</definedName>
    <definedName name="case_decharge_enseignement" localSheetId="18">Part16!$B$39:$F$39</definedName>
    <definedName name="case_decharge_enseignement" localSheetId="19">Part17!$B$39:$F$39</definedName>
    <definedName name="case_decharge_enseignement" localSheetId="20">Part18!$B$39:$F$39</definedName>
    <definedName name="case_decharge_enseignement" localSheetId="21">Part19!$B$39:$F$39</definedName>
    <definedName name="case_decharge_enseignement" localSheetId="3">'Part1-Coord'!$B$39:$F$39</definedName>
    <definedName name="case_decharge_enseignement" localSheetId="4">Part2!$B$39:$F$39</definedName>
    <definedName name="case_decharge_enseignement" localSheetId="22">Part20!$B$39:$F$39</definedName>
    <definedName name="case_decharge_enseignement" localSheetId="5">Part3!$B$39:$F$39</definedName>
    <definedName name="case_decharge_enseignement" localSheetId="6">Part4!$B$39:$F$39</definedName>
    <definedName name="case_decharge_enseignement" localSheetId="7">Part5!$B$39:$F$39</definedName>
    <definedName name="case_decharge_enseignement" localSheetId="8">Part6!$B$39:$F$39</definedName>
    <definedName name="case_decharge_enseignement" localSheetId="9">Part7!$B$39:$F$39</definedName>
    <definedName name="case_decharge_enseignement" localSheetId="10">Part8!$B$39:$F$39</definedName>
    <definedName name="case_decharge_enseignement" localSheetId="11">Part9!$B$39:$F$39</definedName>
    <definedName name="Case_equipement" localSheetId="12">Part10!$E$51:$F$51</definedName>
    <definedName name="Case_equipement" localSheetId="13">Part11!$E$51:$F$51</definedName>
    <definedName name="Case_equipement" localSheetId="14">Part12!$E$51:$F$51</definedName>
    <definedName name="Case_equipement" localSheetId="15">Part13!$E$51:$F$51</definedName>
    <definedName name="Case_equipement" localSheetId="16">Part14!$E$51:$F$51</definedName>
    <definedName name="Case_equipement" localSheetId="17">Part15!$E$51:$F$51</definedName>
    <definedName name="Case_equipement" localSheetId="18">Part16!$E$51:$F$51</definedName>
    <definedName name="Case_equipement" localSheetId="19">Part17!$E$51:$F$51</definedName>
    <definedName name="Case_equipement" localSheetId="20">Part18!$E$51:$F$51</definedName>
    <definedName name="Case_equipement" localSheetId="21">Part19!$E$51:$F$51</definedName>
    <definedName name="Case_equipement" localSheetId="3">'Part1-Coord'!$E$51:$F$51</definedName>
    <definedName name="Case_equipement" localSheetId="4">Part2!$E$51:$F$51</definedName>
    <definedName name="Case_equipement" localSheetId="22">Part20!$E$51:$F$51</definedName>
    <definedName name="Case_equipement" localSheetId="5">Part3!$E$51:$F$51</definedName>
    <definedName name="Case_equipement" localSheetId="6">Part4!$E$51:$F$51</definedName>
    <definedName name="Case_equipement" localSheetId="7">Part5!$E$51:$F$51</definedName>
    <definedName name="Case_equipement" localSheetId="8">Part6!$E$51:$F$51</definedName>
    <definedName name="Case_equipement" localSheetId="9">Part7!$E$51:$F$51</definedName>
    <definedName name="Case_equipement" localSheetId="10">Part8!$E$51:$F$51</definedName>
    <definedName name="Case_equipement" localSheetId="11">Part9!$E$51:$F$51</definedName>
    <definedName name="Case_facturation_interne" localSheetId="12">Part10!$B$66:$F$66</definedName>
    <definedName name="Case_facturation_interne" localSheetId="13">Part11!$B$66:$F$66</definedName>
    <definedName name="Case_facturation_interne" localSheetId="14">Part12!$B$66:$F$66</definedName>
    <definedName name="Case_facturation_interne" localSheetId="15">Part13!$B$66:$F$66</definedName>
    <definedName name="Case_facturation_interne" localSheetId="16">Part14!$B$66:$F$66</definedName>
    <definedName name="Case_facturation_interne" localSheetId="17">Part15!$B$66:$F$66</definedName>
    <definedName name="Case_facturation_interne" localSheetId="18">Part16!$B$66:$F$66</definedName>
    <definedName name="Case_facturation_interne" localSheetId="19">Part17!$B$66:$F$66</definedName>
    <definedName name="Case_facturation_interne" localSheetId="20">Part18!$B$66:$F$66</definedName>
    <definedName name="Case_facturation_interne" localSheetId="21">Part19!$B$66:$F$66</definedName>
    <definedName name="Case_facturation_interne" localSheetId="3">'Part1-Coord'!$B$66:$F$66</definedName>
    <definedName name="Case_facturation_interne" localSheetId="4">Part2!$B$66:$F$66</definedName>
    <definedName name="Case_facturation_interne" localSheetId="22">Part20!$B$66:$F$66</definedName>
    <definedName name="Case_facturation_interne" localSheetId="5">Part3!$B$66:$F$66</definedName>
    <definedName name="Case_facturation_interne" localSheetId="6">Part4!$B$66:$F$66</definedName>
    <definedName name="Case_facturation_interne" localSheetId="7">Part5!$B$66:$F$66</definedName>
    <definedName name="Case_facturation_interne" localSheetId="8">Part6!$B$66:$F$66</definedName>
    <definedName name="Case_facturation_interne" localSheetId="9">Part7!$B$66:$F$66</definedName>
    <definedName name="Case_facturation_interne" localSheetId="10">Part8!$B$66:$F$66</definedName>
    <definedName name="Case_facturation_interne" localSheetId="11">Part9!$B$66:$F$66</definedName>
    <definedName name="Case_financier_tot" localSheetId="12">Part10!$B$74:$F$74</definedName>
    <definedName name="Case_financier_tot" localSheetId="13">Part11!$B$74:$F$74</definedName>
    <definedName name="Case_financier_tot" localSheetId="14">Part12!$B$74:$F$74</definedName>
    <definedName name="Case_financier_tot" localSheetId="15">Part13!$B$74:$F$74</definedName>
    <definedName name="Case_financier_tot" localSheetId="16">Part14!$B$74:$F$74</definedName>
    <definedName name="Case_financier_tot" localSheetId="17">Part15!$B$74:$F$74</definedName>
    <definedName name="Case_financier_tot" localSheetId="18">Part16!$B$74:$F$74</definedName>
    <definedName name="Case_financier_tot" localSheetId="19">Part17!$B$74:$F$74</definedName>
    <definedName name="Case_financier_tot" localSheetId="20">Part18!$B$74:$F$74</definedName>
    <definedName name="Case_financier_tot" localSheetId="21">Part19!$B$74:$F$74</definedName>
    <definedName name="Case_financier_tot" localSheetId="3">'Part1-Coord'!$B$74:$F$74</definedName>
    <definedName name="Case_financier_tot" localSheetId="4">Part2!$B$74:$F$74</definedName>
    <definedName name="Case_financier_tot" localSheetId="22">Part20!$B$74:$F$74</definedName>
    <definedName name="Case_financier_tot" localSheetId="5">Part3!$B$74:$F$74</definedName>
    <definedName name="Case_financier_tot" localSheetId="6">Part4!$B$74:$F$74</definedName>
    <definedName name="Case_financier_tot" localSheetId="7">Part5!$B$74:$F$74</definedName>
    <definedName name="Case_financier_tot" localSheetId="8">Part6!$B$74:$F$74</definedName>
    <definedName name="Case_financier_tot" localSheetId="9">Part7!$B$74:$F$74</definedName>
    <definedName name="Case_financier_tot" localSheetId="10">Part8!$B$74:$F$74</definedName>
    <definedName name="Case_financier_tot" localSheetId="11">Part9!$B$74:$F$74</definedName>
    <definedName name="Case_fonctionnement_tot" localSheetId="12">Part10!$B$58:$F$58</definedName>
    <definedName name="Case_fonctionnement_tot" localSheetId="13">Part11!$B$58:$F$58</definedName>
    <definedName name="Case_fonctionnement_tot" localSheetId="14">Part12!$B$58:$F$58</definedName>
    <definedName name="Case_fonctionnement_tot" localSheetId="15">Part13!$B$58:$F$58</definedName>
    <definedName name="Case_fonctionnement_tot" localSheetId="16">Part14!$B$58:$F$58</definedName>
    <definedName name="Case_fonctionnement_tot" localSheetId="17">Part15!$B$58:$F$58</definedName>
    <definedName name="Case_fonctionnement_tot" localSheetId="18">Part16!$B$58:$F$58</definedName>
    <definedName name="Case_fonctionnement_tot" localSheetId="19">Part17!$B$58:$F$58</definedName>
    <definedName name="Case_fonctionnement_tot" localSheetId="20">Part18!$B$58:$F$58</definedName>
    <definedName name="Case_fonctionnement_tot" localSheetId="21">Part19!$B$58:$F$58</definedName>
    <definedName name="Case_fonctionnement_tot" localSheetId="3">'Part1-Coord'!$B$58:$F$58</definedName>
    <definedName name="Case_fonctionnement_tot" localSheetId="4">Part2!$B$58:$F$58</definedName>
    <definedName name="Case_fonctionnement_tot" localSheetId="22">Part20!$B$58:$F$58</definedName>
    <definedName name="Case_fonctionnement_tot" localSheetId="5">Part3!$B$58:$F$58</definedName>
    <definedName name="Case_fonctionnement_tot" localSheetId="6">Part4!$B$58:$F$58</definedName>
    <definedName name="Case_fonctionnement_tot" localSheetId="7">Part5!$B$58:$F$58</definedName>
    <definedName name="Case_fonctionnement_tot" localSheetId="8">Part6!$B$58:$F$58</definedName>
    <definedName name="Case_fonctionnement_tot" localSheetId="9">Part7!$B$58:$F$58</definedName>
    <definedName name="Case_fonctionnement_tot" localSheetId="10">Part8!$B$58:$F$58</definedName>
    <definedName name="Case_fonctionnement_tot" localSheetId="11">Part9!$B$58:$F$58</definedName>
    <definedName name="Case_frais_environnement" localSheetId="12">Part10!$B$73:$D$73</definedName>
    <definedName name="Case_frais_environnement" localSheetId="13">Part11!$B$73:$D$73</definedName>
    <definedName name="Case_frais_environnement" localSheetId="14">Part12!$B$73:$D$73</definedName>
    <definedName name="Case_frais_environnement" localSheetId="15">Part13!$B$73:$D$73</definedName>
    <definedName name="Case_frais_environnement" localSheetId="16">Part14!$B$73:$D$73</definedName>
    <definedName name="Case_frais_environnement" localSheetId="17">Part15!$B$73:$D$73</definedName>
    <definedName name="Case_frais_environnement" localSheetId="18">Part16!$B$73:$D$73</definedName>
    <definedName name="Case_frais_environnement" localSheetId="19">Part17!$B$73:$D$73</definedName>
    <definedName name="Case_frais_environnement" localSheetId="20">Part18!$B$73:$D$73</definedName>
    <definedName name="Case_frais_environnement" localSheetId="21">Part19!$B$73:$D$73</definedName>
    <definedName name="Case_frais_environnement" localSheetId="3">'Part1-Coord'!$B$73:$D$73</definedName>
    <definedName name="Case_frais_environnement" localSheetId="4">Part2!$B$73:$D$73</definedName>
    <definedName name="Case_frais_environnement" localSheetId="22">Part20!$B$73:$D$73</definedName>
    <definedName name="Case_frais_environnement" localSheetId="5">Part3!$B$73:$D$73</definedName>
    <definedName name="Case_frais_environnement" localSheetId="6">Part4!$B$73:$D$73</definedName>
    <definedName name="Case_frais_environnement" localSheetId="7">Part5!$B$73:$D$73</definedName>
    <definedName name="Case_frais_environnement" localSheetId="8">Part6!$B$73:$D$73</definedName>
    <definedName name="Case_frais_environnement" localSheetId="9">Part7!$B$73:$D$73</definedName>
    <definedName name="Case_frais_environnement" localSheetId="10">Part8!$B$73:$D$73</definedName>
    <definedName name="Case_frais_environnement" localSheetId="11">Part9!$B$73:$D$73</definedName>
    <definedName name="Case_frais_generaux" localSheetId="12">Part10!$B$72:$D$72</definedName>
    <definedName name="Case_frais_generaux" localSheetId="13">Part11!$B$72:$D$72</definedName>
    <definedName name="Case_frais_generaux" localSheetId="14">Part12!$B$72:$D$72</definedName>
    <definedName name="Case_frais_generaux" localSheetId="15">Part13!$B$72:$D$72</definedName>
    <definedName name="Case_frais_generaux" localSheetId="16">Part14!$B$72:$D$72</definedName>
    <definedName name="Case_frais_generaux" localSheetId="17">Part15!$B$72:$D$72</definedName>
    <definedName name="Case_frais_generaux" localSheetId="18">Part16!$B$72:$D$72</definedName>
    <definedName name="Case_frais_generaux" localSheetId="19">Part17!$B$72:$D$72</definedName>
    <definedName name="Case_frais_generaux" localSheetId="20">Part18!$B$72:$D$72</definedName>
    <definedName name="Case_frais_generaux" localSheetId="21">Part19!$B$72:$D$72</definedName>
    <definedName name="Case_frais_generaux" localSheetId="3">'Part1-Coord'!$B$72:$D$72</definedName>
    <definedName name="Case_frais_generaux" localSheetId="4">Part2!$B$72:$D$72</definedName>
    <definedName name="Case_frais_generaux" localSheetId="22">Part20!$B$72:$D$72</definedName>
    <definedName name="Case_frais_generaux" localSheetId="5">Part3!$B$72:$D$72</definedName>
    <definedName name="Case_frais_generaux" localSheetId="6">Part4!$B$72:$D$72</definedName>
    <definedName name="Case_frais_generaux" localSheetId="7">Part5!$B$72:$D$72</definedName>
    <definedName name="Case_frais_generaux" localSheetId="8">Part6!$B$72:$D$72</definedName>
    <definedName name="Case_frais_generaux" localSheetId="9">Part7!$B$72:$D$72</definedName>
    <definedName name="Case_frais_generaux" localSheetId="10">Part8!$B$72:$D$72</definedName>
    <definedName name="Case_frais_generaux" localSheetId="11">Part9!$B$72:$D$72</definedName>
    <definedName name="case_Numéro_SIRET" localSheetId="12">Part10!$C$10</definedName>
    <definedName name="case_Numéro_SIRET" localSheetId="13">Part11!$C$10</definedName>
    <definedName name="case_Numéro_SIRET" localSheetId="14">Part12!$C$10</definedName>
    <definedName name="case_Numéro_SIRET" localSheetId="15">Part13!$C$10</definedName>
    <definedName name="case_Numéro_SIRET" localSheetId="16">Part14!$C$10</definedName>
    <definedName name="case_Numéro_SIRET" localSheetId="17">Part15!$C$10</definedName>
    <definedName name="case_Numéro_SIRET" localSheetId="18">Part16!$C$10</definedName>
    <definedName name="case_Numéro_SIRET" localSheetId="19">Part17!$C$10</definedName>
    <definedName name="case_Numéro_SIRET" localSheetId="20">Part18!$C$10</definedName>
    <definedName name="case_Numéro_SIRET" localSheetId="21">Part19!$C$10</definedName>
    <definedName name="case_Numéro_SIRET" localSheetId="3">'Part1-Coord'!$C$10</definedName>
    <definedName name="case_Numéro_SIRET" localSheetId="4">Part2!$C$10</definedName>
    <definedName name="case_Numéro_SIRET" localSheetId="22">Part20!$C$10</definedName>
    <definedName name="case_Numéro_SIRET" localSheetId="5">Part3!$C$10</definedName>
    <definedName name="case_Numéro_SIRET" localSheetId="6">Part4!$C$10</definedName>
    <definedName name="case_Numéro_SIRET" localSheetId="7">Part5!$C$10</definedName>
    <definedName name="case_Numéro_SIRET" localSheetId="8">Part6!$C$10</definedName>
    <definedName name="case_Numéro_SIRET" localSheetId="9">Part7!$C$10</definedName>
    <definedName name="case_Numéro_SIRET" localSheetId="10">Part8!$C$10</definedName>
    <definedName name="case_Numéro_SIRET" localSheetId="11">Part9!$C$10</definedName>
    <definedName name="Case_pers_fonct_avec" localSheetId="12">Part10!$B$32:$D$32</definedName>
    <definedName name="Case_pers_fonct_avec" localSheetId="13">Part11!$B$32:$D$32</definedName>
    <definedName name="Case_pers_fonct_avec" localSheetId="14">Part12!$B$32:$D$32</definedName>
    <definedName name="Case_pers_fonct_avec" localSheetId="15">Part13!$B$32:$D$32</definedName>
    <definedName name="Case_pers_fonct_avec" localSheetId="16">Part14!$B$32:$D$32</definedName>
    <definedName name="Case_pers_fonct_avec" localSheetId="17">Part15!$B$32:$D$32</definedName>
    <definedName name="Case_pers_fonct_avec" localSheetId="18">Part16!$B$32:$D$32</definedName>
    <definedName name="Case_pers_fonct_avec" localSheetId="19">Part17!$B$32:$D$32</definedName>
    <definedName name="Case_pers_fonct_avec" localSheetId="20">Part18!$B$32:$D$32</definedName>
    <definedName name="Case_pers_fonct_avec" localSheetId="21">Part19!$B$32:$D$32</definedName>
    <definedName name="Case_pers_fonct_avec" localSheetId="3">'Part1-Coord'!$B$32:$D$32</definedName>
    <definedName name="Case_pers_fonct_avec" localSheetId="4">Part2!$B$32:$D$32</definedName>
    <definedName name="Case_pers_fonct_avec" localSheetId="22">Part20!$B$32:$D$32</definedName>
    <definedName name="Case_pers_fonct_avec" localSheetId="5">Part3!$B$32:$D$32</definedName>
    <definedName name="Case_pers_fonct_avec" localSheetId="6">Part4!$B$32:$D$32</definedName>
    <definedName name="Case_pers_fonct_avec" localSheetId="7">Part5!$B$32:$D$32</definedName>
    <definedName name="Case_pers_fonct_avec" localSheetId="8">Part6!$B$32:$D$32</definedName>
    <definedName name="Case_pers_fonct_avec" localSheetId="9">Part7!$B$32:$D$32</definedName>
    <definedName name="Case_pers_fonct_avec" localSheetId="10">Part8!$B$32:$D$32</definedName>
    <definedName name="Case_pers_fonct_avec" localSheetId="11">Part9!$B$32:$D$32</definedName>
    <definedName name="Case_pers_fonct_sans" localSheetId="12">Part10!$B$79:$D$79</definedName>
    <definedName name="Case_pers_fonct_sans" localSheetId="13">Part11!$B$79:$D$79</definedName>
    <definedName name="Case_pers_fonct_sans" localSheetId="14">Part12!$B$79:$D$79</definedName>
    <definedName name="Case_pers_fonct_sans" localSheetId="15">Part13!$B$79:$D$79</definedName>
    <definedName name="Case_pers_fonct_sans" localSheetId="16">Part14!$B$79:$D$79</definedName>
    <definedName name="Case_pers_fonct_sans" localSheetId="17">Part15!$B$79:$D$79</definedName>
    <definedName name="Case_pers_fonct_sans" localSheetId="18">Part16!$B$79:$D$79</definedName>
    <definedName name="Case_pers_fonct_sans" localSheetId="19">Part17!$B$79:$D$79</definedName>
    <definedName name="Case_pers_fonct_sans" localSheetId="20">Part18!$B$79:$D$79</definedName>
    <definedName name="Case_pers_fonct_sans" localSheetId="21">Part19!$B$79:$D$79</definedName>
    <definedName name="Case_pers_fonct_sans" localSheetId="3">'Part1-Coord'!$B$79:$F$79</definedName>
    <definedName name="Case_pers_fonct_sans" localSheetId="4">Part2!$B$79:$D$79</definedName>
    <definedName name="Case_pers_fonct_sans" localSheetId="22">Part20!$B$79:$D$79</definedName>
    <definedName name="Case_pers_fonct_sans" localSheetId="5">Part3!$B$79:$D$79</definedName>
    <definedName name="Case_pers_fonct_sans" localSheetId="6">Part4!$B$79:$D$79</definedName>
    <definedName name="Case_pers_fonct_sans" localSheetId="7">Part5!$B$79:$D$79</definedName>
    <definedName name="Case_pers_fonct_sans" localSheetId="8">Part6!$B$79:$D$79</definedName>
    <definedName name="Case_pers_fonct_sans" localSheetId="9">Part7!$B$79:$D$79</definedName>
    <definedName name="Case_pers_fonct_sans" localSheetId="10">Part8!$B$79:$D$79</definedName>
    <definedName name="Case_pers_fonct_sans" localSheetId="11">Part9!$B$79:$D$79</definedName>
    <definedName name="Case_pers_tot" localSheetId="12">Part10!$B$47:$E$47</definedName>
    <definedName name="Case_pers_tot" localSheetId="13">Part11!$B$47:$E$47</definedName>
    <definedName name="Case_pers_tot" localSheetId="14">Part12!$B$47:$E$47</definedName>
    <definedName name="Case_pers_tot" localSheetId="15">Part13!$B$47:$E$47</definedName>
    <definedName name="Case_pers_tot" localSheetId="16">Part14!$B$47:$E$47</definedName>
    <definedName name="Case_pers_tot" localSheetId="17">Part15!$B$47:$E$47</definedName>
    <definedName name="Case_pers_tot" localSheetId="18">Part16!$B$47:$E$47</definedName>
    <definedName name="Case_pers_tot" localSheetId="19">Part17!$B$47:$E$47</definedName>
    <definedName name="Case_pers_tot" localSheetId="20">Part18!$B$47:$E$47</definedName>
    <definedName name="Case_pers_tot" localSheetId="21">Part19!$B$47:$E$47</definedName>
    <definedName name="Case_pers_tot" localSheetId="3">'Part1-Coord'!$B$47:$E$47</definedName>
    <definedName name="Case_pers_tot" localSheetId="4">Part2!$B$47:$E$47</definedName>
    <definedName name="Case_pers_tot" localSheetId="22">Part20!$B$47:$E$47</definedName>
    <definedName name="Case_pers_tot" localSheetId="5">Part3!$B$47:$E$47</definedName>
    <definedName name="Case_pers_tot" localSheetId="6">Part4!$B$47:$E$47</definedName>
    <definedName name="Case_pers_tot" localSheetId="7">Part5!$B$47:$E$47</definedName>
    <definedName name="Case_pers_tot" localSheetId="8">Part6!$B$47:$E$47</definedName>
    <definedName name="Case_pers_tot" localSheetId="9">Part7!$B$47:$E$47</definedName>
    <definedName name="Case_pers_tot" localSheetId="10">Part8!$B$47:$E$47</definedName>
    <definedName name="Case_pers_tot" localSheetId="11">Part9!$B$47:$E$47</definedName>
    <definedName name="Case_prestationServiceExterne" localSheetId="12">Part10!$B$62:$F$62</definedName>
    <definedName name="Case_prestationServiceExterne" localSheetId="13">Part11!$B$62:$F$62</definedName>
    <definedName name="Case_prestationServiceExterne" localSheetId="14">Part12!$B$62:$F$62</definedName>
    <definedName name="Case_prestationServiceExterne" localSheetId="15">Part13!$B$62:$F$62</definedName>
    <definedName name="Case_prestationServiceExterne" localSheetId="16">Part14!$B$62:$F$62</definedName>
    <definedName name="Case_prestationServiceExterne" localSheetId="17">Part15!$B$62:$F$62</definedName>
    <definedName name="Case_prestationServiceExterne" localSheetId="18">Part16!$B$62:$F$62</definedName>
    <definedName name="Case_prestationServiceExterne" localSheetId="19">Part17!$B$62:$F$62</definedName>
    <definedName name="Case_prestationServiceExterne" localSheetId="20">Part18!$B$62:$F$62</definedName>
    <definedName name="Case_prestationServiceExterne" localSheetId="21">Part19!$B$62:$F$62</definedName>
    <definedName name="Case_prestationServiceExterne" localSheetId="3">'Part1-Coord'!$B$62:$F$62</definedName>
    <definedName name="Case_prestationServiceExterne" localSheetId="4">Part2!$B$62:$F$62</definedName>
    <definedName name="Case_prestationServiceExterne" localSheetId="22">Part20!$B$62:$F$62</definedName>
    <definedName name="Case_prestationServiceExterne" localSheetId="5">Part3!$B$62:$F$62</definedName>
    <definedName name="Case_prestationServiceExterne" localSheetId="6">Part4!$B$62:$F$62</definedName>
    <definedName name="Case_prestationServiceExterne" localSheetId="7">Part5!$B$62:$F$62</definedName>
    <definedName name="Case_prestationServiceExterne" localSheetId="8">Part6!$B$62:$F$62</definedName>
    <definedName name="Case_prestationServiceExterne" localSheetId="9">Part7!$B$62:$F$62</definedName>
    <definedName name="Case_prestationServiceExterne" localSheetId="10">Part8!$B$62:$F$62</definedName>
    <definedName name="Case_prestationServiceExterne" localSheetId="11">Part9!$B$62:$F$62</definedName>
    <definedName name="list_civilité" localSheetId="12">Table_civilité[Civilité]</definedName>
    <definedName name="list_civilité" localSheetId="13">Table_civilité[Civilité]</definedName>
    <definedName name="list_civilité" localSheetId="14">Table_civilité[Civilité]</definedName>
    <definedName name="list_civilité" localSheetId="15">Table_civilité[Civilité]</definedName>
    <definedName name="list_civilité" localSheetId="16">Table_civilité[Civilité]</definedName>
    <definedName name="list_civilité" localSheetId="17">Table_civilité[Civilité]</definedName>
    <definedName name="list_civilité" localSheetId="18">Table_civilité[Civilité]</definedName>
    <definedName name="list_civilité" localSheetId="19">Table_civilité[Civilité]</definedName>
    <definedName name="list_civilité" localSheetId="20">Table_civilité[Civilité]</definedName>
    <definedName name="list_civilité" localSheetId="21">Table_civilité[Civilité]</definedName>
    <definedName name="list_civilité" localSheetId="3">Table_civilité[Civilité]</definedName>
    <definedName name="list_civilité" localSheetId="22">Table_civilité[Civilité]</definedName>
    <definedName name="list_civilité" localSheetId="5">Table_civilité[Civilité]</definedName>
    <definedName name="list_civilité" localSheetId="6">Table_civilité[Civilité]</definedName>
    <definedName name="list_civilité" localSheetId="7">Table_civilité[Civilité]</definedName>
    <definedName name="list_civilité" localSheetId="8">Table_civilité[Civilité]</definedName>
    <definedName name="list_civilité" localSheetId="9">Table_civilité[Civilité]</definedName>
    <definedName name="list_civilité" localSheetId="10">Table_civilité[Civilité]</definedName>
    <definedName name="list_civilité" localSheetId="11">Table_civilité[Civilité]</definedName>
    <definedName name="list_civilité">Table_civilité[Civilité]</definedName>
    <definedName name="list_type_contrat" localSheetId="12">Tbl_regl_RH[Types de contrat personnels]</definedName>
    <definedName name="list_type_contrat" localSheetId="13">Tbl_regl_RH[Types de contrat personnels]</definedName>
    <definedName name="list_type_contrat" localSheetId="14">Tbl_regl_RH[Types de contrat personnels]</definedName>
    <definedName name="list_type_contrat" localSheetId="15">Tbl_regl_RH[Types de contrat personnels]</definedName>
    <definedName name="list_type_contrat" localSheetId="16">Tbl_regl_RH[Types de contrat personnels]</definedName>
    <definedName name="list_type_contrat" localSheetId="17">Tbl_regl_RH[Types de contrat personnels]</definedName>
    <definedName name="list_type_contrat" localSheetId="18">Tbl_regl_RH[Types de contrat personnels]</definedName>
    <definedName name="list_type_contrat" localSheetId="19">Tbl_regl_RH[Types de contrat personnels]</definedName>
    <definedName name="list_type_contrat" localSheetId="20">Tbl_regl_RH[Types de contrat personnels]</definedName>
    <definedName name="list_type_contrat" localSheetId="21">Tbl_regl_RH[Types de contrat personnels]</definedName>
    <definedName name="list_type_contrat" localSheetId="3">Tbl_regl_RH[Types de contrat personnels]</definedName>
    <definedName name="list_type_contrat" localSheetId="22">Tbl_regl_RH[Types de contrat personnels]</definedName>
    <definedName name="list_type_contrat" localSheetId="5">Tbl_regl_RH[Types de contrat personnels]</definedName>
    <definedName name="list_type_contrat" localSheetId="6">Tbl_regl_RH[Types de contrat personnels]</definedName>
    <definedName name="list_type_contrat" localSheetId="7">Tbl_regl_RH[Types de contrat personnels]</definedName>
    <definedName name="list_type_contrat" localSheetId="8">Tbl_regl_RH[Types de contrat personnels]</definedName>
    <definedName name="list_type_contrat" localSheetId="9">Tbl_regl_RH[Types de contrat personnels]</definedName>
    <definedName name="list_type_contrat" localSheetId="10">Tbl_regl_RH[Types de contrat personnels]</definedName>
    <definedName name="list_type_contrat" localSheetId="11">Tbl_regl_RH[Types de contrat personnels]</definedName>
    <definedName name="list_type_contrat">Tbl_regl_RH[Types de contrat personnels]</definedName>
    <definedName name="list_type_coord" localSheetId="12">Table_type_coord[Type étab coord]</definedName>
    <definedName name="list_type_coord" localSheetId="13">Table_type_coord[Type étab coord]</definedName>
    <definedName name="list_type_coord" localSheetId="14">Table_type_coord[Type étab coord]</definedName>
    <definedName name="list_type_coord" localSheetId="15">Table_type_coord[Type étab coord]</definedName>
    <definedName name="list_type_coord" localSheetId="16">Table_type_coord[Type étab coord]</definedName>
    <definedName name="list_type_coord" localSheetId="17">Table_type_coord[Type étab coord]</definedName>
    <definedName name="list_type_coord" localSheetId="18">Table_type_coord[Type étab coord]</definedName>
    <definedName name="list_type_coord" localSheetId="19">Table_type_coord[Type étab coord]</definedName>
    <definedName name="list_type_coord" localSheetId="20">Table_type_coord[Type étab coord]</definedName>
    <definedName name="list_type_coord" localSheetId="21">Table_type_coord[Type étab coord]</definedName>
    <definedName name="list_type_coord" localSheetId="3">Table_type_coord[Type étab coord]</definedName>
    <definedName name="list_type_coord" localSheetId="22">Table_type_coord[Type étab coord]</definedName>
    <definedName name="list_type_coord" localSheetId="5">Table_type_coord[Type étab coord]</definedName>
    <definedName name="list_type_coord" localSheetId="6">Table_type_coord[Type étab coord]</definedName>
    <definedName name="list_type_coord" localSheetId="7">Table_type_coord[Type étab coord]</definedName>
    <definedName name="list_type_coord" localSheetId="8">Table_type_coord[Type étab coord]</definedName>
    <definedName name="list_type_coord" localSheetId="9">Table_type_coord[Type étab coord]</definedName>
    <definedName name="list_type_coord" localSheetId="10">Table_type_coord[Type étab coord]</definedName>
    <definedName name="list_type_coord" localSheetId="11">Table_type_coord[Type étab coord]</definedName>
    <definedName name="list_type_coord">Table_type_coord[Type étab coord]</definedName>
    <definedName name="list_type_etab_part" localSheetId="12">Table_type_part[Type étab partenaire]</definedName>
    <definedName name="list_type_etab_part" localSheetId="13">Table_type_part[Type étab partenaire]</definedName>
    <definedName name="list_type_etab_part" localSheetId="14">Table_type_part[Type étab partenaire]</definedName>
    <definedName name="list_type_etab_part" localSheetId="15">Table_type_part[Type étab partenaire]</definedName>
    <definedName name="list_type_etab_part" localSheetId="16">Table_type_part[Type étab partenaire]</definedName>
    <definedName name="list_type_etab_part" localSheetId="17">Table_type_part[Type étab partenaire]</definedName>
    <definedName name="list_type_etab_part" localSheetId="18">Table_type_part[Type étab partenaire]</definedName>
    <definedName name="list_type_etab_part" localSheetId="19">Table_type_part[Type étab partenaire]</definedName>
    <definedName name="list_type_etab_part" localSheetId="20">Table_type_part[Type étab partenaire]</definedName>
    <definedName name="list_type_etab_part" localSheetId="21">Table_type_part[Type étab partenaire]</definedName>
    <definedName name="list_type_etab_part" localSheetId="3">Table_type_part[Type étab partenaire]</definedName>
    <definedName name="list_type_etab_part" localSheetId="22">Table_type_part[Type étab partenaire]</definedName>
    <definedName name="list_type_etab_part" localSheetId="5">Table_type_part[Type étab partenaire]</definedName>
    <definedName name="list_type_etab_part" localSheetId="6">Table_type_part[Type étab partenaire]</definedName>
    <definedName name="list_type_etab_part" localSheetId="7">Table_type_part[Type étab partenaire]</definedName>
    <definedName name="list_type_etab_part" localSheetId="8">Table_type_part[Type étab partenaire]</definedName>
    <definedName name="list_type_etab_part" localSheetId="9">Table_type_part[Type étab partenaire]</definedName>
    <definedName name="list_type_etab_part" localSheetId="10">Table_type_part[Type étab partenaire]</definedName>
    <definedName name="list_type_etab_part" localSheetId="11">Table_type_part[Type étab partenaire]</definedName>
    <definedName name="list_type_etab_part">Table_type_part[Type étab partenaire]</definedName>
    <definedName name="plage_recap_general">VoletGeneral!$Q$55:$AW$85</definedName>
    <definedName name="_xlnm.Print_Area" localSheetId="1">Notice!$A$1:$I$43</definedName>
    <definedName name="_xlnm.Print_Area" localSheetId="2">VoletGeneral!$A$1:$O$178</definedName>
  </definedNames>
  <calcPr calcId="191029"/>
</workbook>
</file>

<file path=xl/calcChain.xml><?xml version="1.0" encoding="utf-8"?>
<calcChain xmlns="http://schemas.openxmlformats.org/spreadsheetml/2006/main">
  <c r="F1" i="2" l="1"/>
  <c r="E142" i="519" l="1"/>
  <c r="D142" i="519"/>
  <c r="C142" i="519"/>
  <c r="C138" i="519"/>
  <c r="D128" i="519"/>
  <c r="F126" i="519"/>
  <c r="D126" i="519"/>
  <c r="I97" i="519"/>
  <c r="H97" i="519"/>
  <c r="I92" i="519"/>
  <c r="H92" i="519"/>
  <c r="G81" i="519"/>
  <c r="B77" i="519"/>
  <c r="H76" i="519"/>
  <c r="B72" i="519"/>
  <c r="I66" i="519"/>
  <c r="I62" i="519"/>
  <c r="H58" i="519"/>
  <c r="G58" i="519"/>
  <c r="I57" i="519"/>
  <c r="I56" i="519"/>
  <c r="I55" i="519"/>
  <c r="I51" i="519"/>
  <c r="H47" i="519"/>
  <c r="G47" i="519"/>
  <c r="F47" i="519"/>
  <c r="I46" i="519"/>
  <c r="E46" i="519"/>
  <c r="I45" i="519"/>
  <c r="E45" i="519"/>
  <c r="I44" i="519"/>
  <c r="E44" i="519"/>
  <c r="I43" i="519"/>
  <c r="E43" i="519"/>
  <c r="I42" i="519"/>
  <c r="E42" i="519"/>
  <c r="I41" i="519"/>
  <c r="E41" i="519"/>
  <c r="I39" i="519"/>
  <c r="I38" i="519"/>
  <c r="I37" i="519"/>
  <c r="I36" i="519"/>
  <c r="E36" i="519"/>
  <c r="I35" i="519"/>
  <c r="E35" i="519"/>
  <c r="I34" i="519"/>
  <c r="E34" i="519"/>
  <c r="I33" i="519"/>
  <c r="E33" i="519"/>
  <c r="I32" i="519"/>
  <c r="E32" i="519"/>
  <c r="M8" i="519"/>
  <c r="G73" i="519" s="1"/>
  <c r="I73" i="519" s="1"/>
  <c r="M7" i="519"/>
  <c r="N10" i="519" s="1"/>
  <c r="D4" i="519"/>
  <c r="H2" i="519"/>
  <c r="C137" i="519" s="1"/>
  <c r="E142" i="518"/>
  <c r="D142" i="518"/>
  <c r="C142" i="518"/>
  <c r="C138" i="518"/>
  <c r="D128" i="518"/>
  <c r="F126" i="518"/>
  <c r="D126" i="518"/>
  <c r="I97" i="518"/>
  <c r="H97" i="518"/>
  <c r="I92" i="518"/>
  <c r="H92" i="518"/>
  <c r="G81" i="518"/>
  <c r="B77" i="518"/>
  <c r="H76" i="518"/>
  <c r="B72" i="518"/>
  <c r="I66" i="518"/>
  <c r="I62" i="518"/>
  <c r="H58" i="518"/>
  <c r="G58" i="518"/>
  <c r="I57" i="518"/>
  <c r="I56" i="518"/>
  <c r="I55" i="518"/>
  <c r="I51" i="518"/>
  <c r="H47" i="518"/>
  <c r="G47" i="518"/>
  <c r="F47" i="518"/>
  <c r="I46" i="518"/>
  <c r="E46" i="518"/>
  <c r="I45" i="518"/>
  <c r="E45" i="518"/>
  <c r="I44" i="518"/>
  <c r="E44" i="518"/>
  <c r="I43" i="518"/>
  <c r="E43" i="518"/>
  <c r="I42" i="518"/>
  <c r="E42" i="518"/>
  <c r="I41" i="518"/>
  <c r="E41" i="518"/>
  <c r="I39" i="518"/>
  <c r="I38" i="518"/>
  <c r="I37" i="518"/>
  <c r="I36" i="518"/>
  <c r="E36" i="518"/>
  <c r="I35" i="518"/>
  <c r="E35" i="518"/>
  <c r="I34" i="518"/>
  <c r="E34" i="518"/>
  <c r="I33" i="518"/>
  <c r="E33" i="518"/>
  <c r="I32" i="518"/>
  <c r="I78" i="518" s="1"/>
  <c r="E32" i="518"/>
  <c r="M8" i="518"/>
  <c r="G73" i="518" s="1"/>
  <c r="I73" i="518" s="1"/>
  <c r="M7" i="518"/>
  <c r="N10" i="518" s="1"/>
  <c r="D4" i="518"/>
  <c r="H2" i="518"/>
  <c r="C137" i="518" s="1"/>
  <c r="E142" i="517"/>
  <c r="D142" i="517"/>
  <c r="C142" i="517"/>
  <c r="C138" i="517"/>
  <c r="D128" i="517"/>
  <c r="F126" i="517"/>
  <c r="D126" i="517"/>
  <c r="I97" i="517"/>
  <c r="H97" i="517"/>
  <c r="I92" i="517"/>
  <c r="H92" i="517"/>
  <c r="G81" i="517"/>
  <c r="B77" i="517"/>
  <c r="H76" i="517"/>
  <c r="B72" i="517"/>
  <c r="I66" i="517"/>
  <c r="I62" i="517"/>
  <c r="H58" i="517"/>
  <c r="G58" i="517"/>
  <c r="I57" i="517"/>
  <c r="I56" i="517"/>
  <c r="I55" i="517"/>
  <c r="I51" i="517"/>
  <c r="H47" i="517"/>
  <c r="G47" i="517"/>
  <c r="F47" i="517"/>
  <c r="I46" i="517"/>
  <c r="E46" i="517"/>
  <c r="I45" i="517"/>
  <c r="E45" i="517"/>
  <c r="I44" i="517"/>
  <c r="E44" i="517"/>
  <c r="I43" i="517"/>
  <c r="E43" i="517"/>
  <c r="I42" i="517"/>
  <c r="E42" i="517"/>
  <c r="I41" i="517"/>
  <c r="E41" i="517"/>
  <c r="I39" i="517"/>
  <c r="I38" i="517"/>
  <c r="I37" i="517"/>
  <c r="I36" i="517"/>
  <c r="E36" i="517"/>
  <c r="I35" i="517"/>
  <c r="E35" i="517"/>
  <c r="I34" i="517"/>
  <c r="E34" i="517"/>
  <c r="I33" i="517"/>
  <c r="E33" i="517"/>
  <c r="I32" i="517"/>
  <c r="I78" i="517" s="1"/>
  <c r="E32" i="517"/>
  <c r="M8" i="517"/>
  <c r="G73" i="517" s="1"/>
  <c r="I73" i="517" s="1"/>
  <c r="M7" i="517"/>
  <c r="N10" i="517" s="1"/>
  <c r="D4" i="517"/>
  <c r="H2" i="517"/>
  <c r="C137" i="517" s="1"/>
  <c r="E142" i="516"/>
  <c r="D142" i="516"/>
  <c r="C142" i="516"/>
  <c r="C138" i="516"/>
  <c r="D128" i="516"/>
  <c r="F126" i="516"/>
  <c r="D126" i="516"/>
  <c r="I97" i="516"/>
  <c r="H97" i="516"/>
  <c r="I92" i="516"/>
  <c r="H92" i="516"/>
  <c r="G81" i="516"/>
  <c r="B77" i="516"/>
  <c r="H76" i="516"/>
  <c r="B72" i="516"/>
  <c r="I66" i="516"/>
  <c r="I62" i="516"/>
  <c r="H58" i="516"/>
  <c r="G58" i="516"/>
  <c r="I57" i="516"/>
  <c r="I56" i="516"/>
  <c r="I55" i="516"/>
  <c r="I51" i="516"/>
  <c r="H47" i="516"/>
  <c r="G47" i="516"/>
  <c r="F47" i="516"/>
  <c r="I46" i="516"/>
  <c r="E46" i="516"/>
  <c r="I45" i="516"/>
  <c r="E45" i="516"/>
  <c r="I44" i="516"/>
  <c r="E44" i="516"/>
  <c r="I43" i="516"/>
  <c r="E43" i="516"/>
  <c r="I42" i="516"/>
  <c r="E42" i="516"/>
  <c r="I41" i="516"/>
  <c r="E41" i="516"/>
  <c r="I39" i="516"/>
  <c r="I38" i="516"/>
  <c r="I37" i="516"/>
  <c r="I36" i="516"/>
  <c r="E36" i="516"/>
  <c r="I35" i="516"/>
  <c r="E35" i="516"/>
  <c r="I34" i="516"/>
  <c r="E34" i="516"/>
  <c r="I33" i="516"/>
  <c r="E33" i="516"/>
  <c r="I32" i="516"/>
  <c r="I78" i="516" s="1"/>
  <c r="E32" i="516"/>
  <c r="M8" i="516"/>
  <c r="G73" i="516" s="1"/>
  <c r="I73" i="516" s="1"/>
  <c r="M7" i="516"/>
  <c r="N10" i="516" s="1"/>
  <c r="D4" i="516"/>
  <c r="H2" i="516"/>
  <c r="C137" i="516" s="1"/>
  <c r="E142" i="515"/>
  <c r="D142" i="515"/>
  <c r="C142" i="515"/>
  <c r="C138" i="515"/>
  <c r="D128" i="515"/>
  <c r="F126" i="515"/>
  <c r="D126" i="515"/>
  <c r="I97" i="515"/>
  <c r="H97" i="515"/>
  <c r="I92" i="515"/>
  <c r="H92" i="515"/>
  <c r="G81" i="515"/>
  <c r="B77" i="515"/>
  <c r="H76" i="515"/>
  <c r="B72" i="515"/>
  <c r="I66" i="515"/>
  <c r="I62" i="515"/>
  <c r="H58" i="515"/>
  <c r="G58" i="515"/>
  <c r="I57" i="515"/>
  <c r="I56" i="515"/>
  <c r="I55" i="515"/>
  <c r="I51" i="515"/>
  <c r="H47" i="515"/>
  <c r="G47" i="515"/>
  <c r="F47" i="515"/>
  <c r="I46" i="515"/>
  <c r="E46" i="515"/>
  <c r="I45" i="515"/>
  <c r="E45" i="515"/>
  <c r="I44" i="515"/>
  <c r="E44" i="515"/>
  <c r="I43" i="515"/>
  <c r="E43" i="515"/>
  <c r="I42" i="515"/>
  <c r="E42" i="515"/>
  <c r="I41" i="515"/>
  <c r="E41" i="515"/>
  <c r="I39" i="515"/>
  <c r="I38" i="515"/>
  <c r="I37" i="515"/>
  <c r="I36" i="515"/>
  <c r="E36" i="515"/>
  <c r="I35" i="515"/>
  <c r="E35" i="515"/>
  <c r="I34" i="515"/>
  <c r="E34" i="515"/>
  <c r="I33" i="515"/>
  <c r="E33" i="515"/>
  <c r="I32" i="515"/>
  <c r="I78" i="515" s="1"/>
  <c r="E32" i="515"/>
  <c r="M8" i="515"/>
  <c r="G73" i="515" s="1"/>
  <c r="I73" i="515" s="1"/>
  <c r="M7" i="515"/>
  <c r="H72" i="515" s="1"/>
  <c r="G72" i="515" s="1"/>
  <c r="D4" i="515"/>
  <c r="H2" i="515"/>
  <c r="C137" i="515" s="1"/>
  <c r="E142" i="514"/>
  <c r="D142" i="514"/>
  <c r="C142" i="514"/>
  <c r="C138" i="514"/>
  <c r="D128" i="514"/>
  <c r="F126" i="514"/>
  <c r="D126" i="514"/>
  <c r="I97" i="514"/>
  <c r="H97" i="514"/>
  <c r="I92" i="514"/>
  <c r="H92" i="514"/>
  <c r="G81" i="514"/>
  <c r="B77" i="514"/>
  <c r="H76" i="514"/>
  <c r="B72" i="514"/>
  <c r="I66" i="514"/>
  <c r="I62" i="514"/>
  <c r="H58" i="514"/>
  <c r="G58" i="514"/>
  <c r="I57" i="514"/>
  <c r="I56" i="514"/>
  <c r="I55" i="514"/>
  <c r="I51" i="514"/>
  <c r="H47" i="514"/>
  <c r="G47" i="514"/>
  <c r="F47" i="514"/>
  <c r="I46" i="514"/>
  <c r="E46" i="514"/>
  <c r="I45" i="514"/>
  <c r="E45" i="514"/>
  <c r="I44" i="514"/>
  <c r="E44" i="514"/>
  <c r="I43" i="514"/>
  <c r="E43" i="514"/>
  <c r="I42" i="514"/>
  <c r="E42" i="514"/>
  <c r="I41" i="514"/>
  <c r="E41" i="514"/>
  <c r="I39" i="514"/>
  <c r="I38" i="514"/>
  <c r="I37" i="514"/>
  <c r="I36" i="514"/>
  <c r="E36" i="514"/>
  <c r="I35" i="514"/>
  <c r="E35" i="514"/>
  <c r="I34" i="514"/>
  <c r="E34" i="514"/>
  <c r="I33" i="514"/>
  <c r="E33" i="514"/>
  <c r="I32" i="514"/>
  <c r="E32" i="514"/>
  <c r="M8" i="514"/>
  <c r="G73" i="514" s="1"/>
  <c r="I73" i="514" s="1"/>
  <c r="M7" i="514"/>
  <c r="N10" i="514" s="1"/>
  <c r="D4" i="514"/>
  <c r="H2" i="514"/>
  <c r="C137" i="514" s="1"/>
  <c r="E142" i="513"/>
  <c r="D142" i="513"/>
  <c r="C142" i="513"/>
  <c r="C138" i="513"/>
  <c r="D128" i="513"/>
  <c r="F126" i="513"/>
  <c r="D126" i="513"/>
  <c r="I97" i="513"/>
  <c r="H97" i="513"/>
  <c r="I92" i="513"/>
  <c r="H92" i="513"/>
  <c r="G81" i="513"/>
  <c r="B77" i="513"/>
  <c r="H76" i="513"/>
  <c r="B72" i="513"/>
  <c r="I66" i="513"/>
  <c r="I62" i="513"/>
  <c r="H58" i="513"/>
  <c r="G58" i="513"/>
  <c r="I57" i="513"/>
  <c r="I56" i="513"/>
  <c r="I55" i="513"/>
  <c r="I51" i="513"/>
  <c r="H47" i="513"/>
  <c r="G47" i="513"/>
  <c r="F47" i="513"/>
  <c r="I46" i="513"/>
  <c r="E46" i="513"/>
  <c r="I45" i="513"/>
  <c r="E45" i="513"/>
  <c r="I44" i="513"/>
  <c r="E44" i="513"/>
  <c r="I43" i="513"/>
  <c r="E43" i="513"/>
  <c r="I42" i="513"/>
  <c r="E42" i="513"/>
  <c r="I41" i="513"/>
  <c r="E41" i="513"/>
  <c r="I39" i="513"/>
  <c r="I38" i="513"/>
  <c r="I37" i="513"/>
  <c r="I36" i="513"/>
  <c r="E36" i="513"/>
  <c r="I35" i="513"/>
  <c r="E35" i="513"/>
  <c r="I34" i="513"/>
  <c r="E34" i="513"/>
  <c r="I33" i="513"/>
  <c r="E33" i="513"/>
  <c r="I32" i="513"/>
  <c r="I78" i="513" s="1"/>
  <c r="E32" i="513"/>
  <c r="M8" i="513"/>
  <c r="G73" i="513" s="1"/>
  <c r="I73" i="513" s="1"/>
  <c r="M7" i="513"/>
  <c r="N10" i="513" s="1"/>
  <c r="D4" i="513"/>
  <c r="H2" i="513"/>
  <c r="C137" i="513" s="1"/>
  <c r="E142" i="512"/>
  <c r="D142" i="512"/>
  <c r="C142" i="512"/>
  <c r="C138" i="512"/>
  <c r="D128" i="512"/>
  <c r="F126" i="512"/>
  <c r="D126" i="512"/>
  <c r="I97" i="512"/>
  <c r="H97" i="512"/>
  <c r="I92" i="512"/>
  <c r="H92" i="512"/>
  <c r="G81" i="512"/>
  <c r="B77" i="512"/>
  <c r="H76" i="512"/>
  <c r="B72" i="512"/>
  <c r="I66" i="512"/>
  <c r="I62" i="512"/>
  <c r="H58" i="512"/>
  <c r="G58" i="512"/>
  <c r="I57" i="512"/>
  <c r="I56" i="512"/>
  <c r="I55" i="512"/>
  <c r="I51" i="512"/>
  <c r="H47" i="512"/>
  <c r="G47" i="512"/>
  <c r="F47" i="512"/>
  <c r="I46" i="512"/>
  <c r="E46" i="512"/>
  <c r="I45" i="512"/>
  <c r="E45" i="512"/>
  <c r="I44" i="512"/>
  <c r="E44" i="512"/>
  <c r="I43" i="512"/>
  <c r="E43" i="512"/>
  <c r="I42" i="512"/>
  <c r="E42" i="512"/>
  <c r="I41" i="512"/>
  <c r="E41" i="512"/>
  <c r="I39" i="512"/>
  <c r="I38" i="512"/>
  <c r="I37" i="512"/>
  <c r="I36" i="512"/>
  <c r="E36" i="512"/>
  <c r="I35" i="512"/>
  <c r="E35" i="512"/>
  <c r="I34" i="512"/>
  <c r="E34" i="512"/>
  <c r="I33" i="512"/>
  <c r="E33" i="512"/>
  <c r="I32" i="512"/>
  <c r="I78" i="512" s="1"/>
  <c r="E32" i="512"/>
  <c r="M8" i="512"/>
  <c r="G73" i="512" s="1"/>
  <c r="I73" i="512" s="1"/>
  <c r="M7" i="512"/>
  <c r="N10" i="512" s="1"/>
  <c r="D4" i="512"/>
  <c r="H2" i="512"/>
  <c r="C137" i="512" s="1"/>
  <c r="E142" i="511"/>
  <c r="D142" i="511"/>
  <c r="C142" i="511"/>
  <c r="C138" i="511"/>
  <c r="D128" i="511"/>
  <c r="F126" i="511"/>
  <c r="D126" i="511"/>
  <c r="I97" i="511"/>
  <c r="H97" i="511"/>
  <c r="I92" i="511"/>
  <c r="H92" i="511"/>
  <c r="G81" i="511"/>
  <c r="B77" i="511"/>
  <c r="H76" i="511"/>
  <c r="B72" i="511"/>
  <c r="I66" i="511"/>
  <c r="I62" i="511"/>
  <c r="H58" i="511"/>
  <c r="G58" i="511"/>
  <c r="I57" i="511"/>
  <c r="I56" i="511"/>
  <c r="I55" i="511"/>
  <c r="I51" i="511"/>
  <c r="H47" i="511"/>
  <c r="G47" i="511"/>
  <c r="F47" i="511"/>
  <c r="I46" i="511"/>
  <c r="E46" i="511"/>
  <c r="I45" i="511"/>
  <c r="E45" i="511"/>
  <c r="I44" i="511"/>
  <c r="E44" i="511"/>
  <c r="I43" i="511"/>
  <c r="E43" i="511"/>
  <c r="I42" i="511"/>
  <c r="E42" i="511"/>
  <c r="I41" i="511"/>
  <c r="E41" i="511"/>
  <c r="I39" i="511"/>
  <c r="I38" i="511"/>
  <c r="I37" i="511"/>
  <c r="I36" i="511"/>
  <c r="E36" i="511"/>
  <c r="I35" i="511"/>
  <c r="E35" i="511"/>
  <c r="I34" i="511"/>
  <c r="E34" i="511"/>
  <c r="I33" i="511"/>
  <c r="E33" i="511"/>
  <c r="I32" i="511"/>
  <c r="E32" i="511"/>
  <c r="M8" i="511"/>
  <c r="G73" i="511" s="1"/>
  <c r="I73" i="511" s="1"/>
  <c r="M7" i="511"/>
  <c r="N10" i="511" s="1"/>
  <c r="D4" i="511"/>
  <c r="H2" i="511"/>
  <c r="C137" i="511" s="1"/>
  <c r="E142" i="510"/>
  <c r="D142" i="510"/>
  <c r="C142" i="510"/>
  <c r="C138" i="510"/>
  <c r="D128" i="510"/>
  <c r="F126" i="510"/>
  <c r="D126" i="510"/>
  <c r="I97" i="510"/>
  <c r="H97" i="510"/>
  <c r="I92" i="510"/>
  <c r="H92" i="510"/>
  <c r="G81" i="510"/>
  <c r="B77" i="510"/>
  <c r="H76" i="510"/>
  <c r="B72" i="510"/>
  <c r="I66" i="510"/>
  <c r="I62" i="510"/>
  <c r="H58" i="510"/>
  <c r="G58" i="510"/>
  <c r="I57" i="510"/>
  <c r="I56" i="510"/>
  <c r="I55" i="510"/>
  <c r="I51" i="510"/>
  <c r="H47" i="510"/>
  <c r="G47" i="510"/>
  <c r="F47" i="510"/>
  <c r="I46" i="510"/>
  <c r="E46" i="510"/>
  <c r="I45" i="510"/>
  <c r="E45" i="510"/>
  <c r="I44" i="510"/>
  <c r="E44" i="510"/>
  <c r="I43" i="510"/>
  <c r="E43" i="510"/>
  <c r="I42" i="510"/>
  <c r="E42" i="510"/>
  <c r="I41" i="510"/>
  <c r="E41" i="510"/>
  <c r="I39" i="510"/>
  <c r="I38" i="510"/>
  <c r="I37" i="510"/>
  <c r="I36" i="510"/>
  <c r="E36" i="510"/>
  <c r="I35" i="510"/>
  <c r="E35" i="510"/>
  <c r="I34" i="510"/>
  <c r="E34" i="510"/>
  <c r="I33" i="510"/>
  <c r="E33" i="510"/>
  <c r="I32" i="510"/>
  <c r="E32" i="510"/>
  <c r="M8" i="510"/>
  <c r="G73" i="510" s="1"/>
  <c r="I73" i="510" s="1"/>
  <c r="M7" i="510"/>
  <c r="N10" i="510" s="1"/>
  <c r="D4" i="510"/>
  <c r="H2" i="510"/>
  <c r="C137" i="510" s="1"/>
  <c r="E142" i="509"/>
  <c r="D142" i="509"/>
  <c r="C142" i="509"/>
  <c r="C138" i="509"/>
  <c r="D128" i="509"/>
  <c r="F126" i="509"/>
  <c r="D126" i="509"/>
  <c r="I97" i="509"/>
  <c r="H97" i="509"/>
  <c r="I92" i="509"/>
  <c r="H92" i="509"/>
  <c r="G81" i="509"/>
  <c r="B77" i="509"/>
  <c r="H76" i="509"/>
  <c r="B72" i="509"/>
  <c r="I66" i="509"/>
  <c r="I62" i="509"/>
  <c r="H58" i="509"/>
  <c r="G58" i="509"/>
  <c r="I57" i="509"/>
  <c r="I56" i="509"/>
  <c r="I55" i="509"/>
  <c r="I51" i="509"/>
  <c r="H47" i="509"/>
  <c r="G47" i="509"/>
  <c r="F47" i="509"/>
  <c r="I46" i="509"/>
  <c r="E46" i="509"/>
  <c r="I45" i="509"/>
  <c r="E45" i="509"/>
  <c r="I44" i="509"/>
  <c r="E44" i="509"/>
  <c r="I43" i="509"/>
  <c r="E43" i="509"/>
  <c r="I42" i="509"/>
  <c r="E42" i="509"/>
  <c r="I41" i="509"/>
  <c r="E41" i="509"/>
  <c r="I39" i="509"/>
  <c r="I38" i="509"/>
  <c r="I37" i="509"/>
  <c r="I36" i="509"/>
  <c r="E36" i="509"/>
  <c r="I35" i="509"/>
  <c r="E35" i="509"/>
  <c r="I34" i="509"/>
  <c r="E34" i="509"/>
  <c r="I33" i="509"/>
  <c r="E33" i="509"/>
  <c r="I32" i="509"/>
  <c r="E32" i="509"/>
  <c r="M8" i="509"/>
  <c r="G73" i="509" s="1"/>
  <c r="I73" i="509" s="1"/>
  <c r="M7" i="509"/>
  <c r="N10" i="509" s="1"/>
  <c r="D4" i="509"/>
  <c r="H2" i="509"/>
  <c r="C137" i="509" s="1"/>
  <c r="E142" i="508"/>
  <c r="D142" i="508"/>
  <c r="C142" i="508"/>
  <c r="C138" i="508"/>
  <c r="D128" i="508"/>
  <c r="F126" i="508"/>
  <c r="D126" i="508"/>
  <c r="I97" i="508"/>
  <c r="H97" i="508"/>
  <c r="I92" i="508"/>
  <c r="H92" i="508"/>
  <c r="G81" i="508"/>
  <c r="B77" i="508"/>
  <c r="H76" i="508"/>
  <c r="B72" i="508"/>
  <c r="I66" i="508"/>
  <c r="I62" i="508"/>
  <c r="H58" i="508"/>
  <c r="G58" i="508"/>
  <c r="I57" i="508"/>
  <c r="I56" i="508"/>
  <c r="I55" i="508"/>
  <c r="I51" i="508"/>
  <c r="H47" i="508"/>
  <c r="G47" i="508"/>
  <c r="F47" i="508"/>
  <c r="I46" i="508"/>
  <c r="E46" i="508"/>
  <c r="I45" i="508"/>
  <c r="E45" i="508"/>
  <c r="I44" i="508"/>
  <c r="E44" i="508"/>
  <c r="I43" i="508"/>
  <c r="E43" i="508"/>
  <c r="I42" i="508"/>
  <c r="E42" i="508"/>
  <c r="I41" i="508"/>
  <c r="E41" i="508"/>
  <c r="I39" i="508"/>
  <c r="I38" i="508"/>
  <c r="I37" i="508"/>
  <c r="I36" i="508"/>
  <c r="E36" i="508"/>
  <c r="I35" i="508"/>
  <c r="E35" i="508"/>
  <c r="I34" i="508"/>
  <c r="E34" i="508"/>
  <c r="I33" i="508"/>
  <c r="E33" i="508"/>
  <c r="I32" i="508"/>
  <c r="I78" i="508" s="1"/>
  <c r="E32" i="508"/>
  <c r="M8" i="508"/>
  <c r="G73" i="508" s="1"/>
  <c r="I73" i="508" s="1"/>
  <c r="M7" i="508"/>
  <c r="N10" i="508" s="1"/>
  <c r="D4" i="508"/>
  <c r="H2" i="508"/>
  <c r="C137" i="508" s="1"/>
  <c r="E142" i="507"/>
  <c r="D142" i="507"/>
  <c r="C142" i="507"/>
  <c r="C138" i="507"/>
  <c r="D128" i="507"/>
  <c r="F126" i="507"/>
  <c r="D126" i="507"/>
  <c r="I97" i="507"/>
  <c r="H97" i="507"/>
  <c r="I92" i="507"/>
  <c r="H92" i="507"/>
  <c r="G81" i="507"/>
  <c r="B77" i="507"/>
  <c r="H76" i="507"/>
  <c r="B72" i="507"/>
  <c r="I66" i="507"/>
  <c r="I62" i="507"/>
  <c r="H58" i="507"/>
  <c r="G58" i="507"/>
  <c r="I57" i="507"/>
  <c r="I56" i="507"/>
  <c r="I55" i="507"/>
  <c r="I51" i="507"/>
  <c r="H47" i="507"/>
  <c r="G47" i="507"/>
  <c r="F47" i="507"/>
  <c r="I46" i="507"/>
  <c r="E46" i="507"/>
  <c r="I45" i="507"/>
  <c r="E45" i="507"/>
  <c r="I44" i="507"/>
  <c r="E44" i="507"/>
  <c r="I43" i="507"/>
  <c r="E43" i="507"/>
  <c r="I42" i="507"/>
  <c r="E42" i="507"/>
  <c r="I41" i="507"/>
  <c r="E41" i="507"/>
  <c r="I39" i="507"/>
  <c r="I38" i="507"/>
  <c r="I37" i="507"/>
  <c r="I36" i="507"/>
  <c r="E36" i="507"/>
  <c r="I35" i="507"/>
  <c r="E35" i="507"/>
  <c r="I34" i="507"/>
  <c r="E34" i="507"/>
  <c r="I33" i="507"/>
  <c r="E33" i="507"/>
  <c r="I32" i="507"/>
  <c r="I78" i="507" s="1"/>
  <c r="E32" i="507"/>
  <c r="M8" i="507"/>
  <c r="G73" i="507" s="1"/>
  <c r="I73" i="507" s="1"/>
  <c r="M7" i="507"/>
  <c r="N10" i="507" s="1"/>
  <c r="D4" i="507"/>
  <c r="H2" i="507"/>
  <c r="C137" i="507" s="1"/>
  <c r="E142" i="506"/>
  <c r="D142" i="506"/>
  <c r="C142" i="506"/>
  <c r="C138" i="506"/>
  <c r="D128" i="506"/>
  <c r="F126" i="506"/>
  <c r="D126" i="506"/>
  <c r="I97" i="506"/>
  <c r="H97" i="506"/>
  <c r="I92" i="506"/>
  <c r="H92" i="506"/>
  <c r="G81" i="506"/>
  <c r="B77" i="506"/>
  <c r="H76" i="506"/>
  <c r="B72" i="506"/>
  <c r="I66" i="506"/>
  <c r="I62" i="506"/>
  <c r="H58" i="506"/>
  <c r="G58" i="506"/>
  <c r="I57" i="506"/>
  <c r="I56" i="506"/>
  <c r="I55" i="506"/>
  <c r="I51" i="506"/>
  <c r="H47" i="506"/>
  <c r="G47" i="506"/>
  <c r="F47" i="506"/>
  <c r="I46" i="506"/>
  <c r="E46" i="506"/>
  <c r="I45" i="506"/>
  <c r="E45" i="506"/>
  <c r="I44" i="506"/>
  <c r="E44" i="506"/>
  <c r="I43" i="506"/>
  <c r="E43" i="506"/>
  <c r="I42" i="506"/>
  <c r="E42" i="506"/>
  <c r="I41" i="506"/>
  <c r="E41" i="506"/>
  <c r="I39" i="506"/>
  <c r="I38" i="506"/>
  <c r="I37" i="506"/>
  <c r="I36" i="506"/>
  <c r="E36" i="506"/>
  <c r="I35" i="506"/>
  <c r="E35" i="506"/>
  <c r="I34" i="506"/>
  <c r="E34" i="506"/>
  <c r="I33" i="506"/>
  <c r="E33" i="506"/>
  <c r="I32" i="506"/>
  <c r="I78" i="506" s="1"/>
  <c r="E32" i="506"/>
  <c r="M8" i="506"/>
  <c r="G73" i="506" s="1"/>
  <c r="I73" i="506" s="1"/>
  <c r="M7" i="506"/>
  <c r="N10" i="506" s="1"/>
  <c r="D4" i="506"/>
  <c r="H2" i="506"/>
  <c r="C137" i="506" s="1"/>
  <c r="E142" i="505"/>
  <c r="D142" i="505"/>
  <c r="C142" i="505"/>
  <c r="C138" i="505"/>
  <c r="D128" i="505"/>
  <c r="F126" i="505"/>
  <c r="D126" i="505"/>
  <c r="I97" i="505"/>
  <c r="H97" i="505"/>
  <c r="I92" i="505"/>
  <c r="H92" i="505"/>
  <c r="G81" i="505"/>
  <c r="B77" i="505"/>
  <c r="H76" i="505"/>
  <c r="B72" i="505"/>
  <c r="I66" i="505"/>
  <c r="I62" i="505"/>
  <c r="H58" i="505"/>
  <c r="G58" i="505"/>
  <c r="I57" i="505"/>
  <c r="I56" i="505"/>
  <c r="I55" i="505"/>
  <c r="I51" i="505"/>
  <c r="H47" i="505"/>
  <c r="G47" i="505"/>
  <c r="F47" i="505"/>
  <c r="I46" i="505"/>
  <c r="E46" i="505"/>
  <c r="I45" i="505"/>
  <c r="E45" i="505"/>
  <c r="I44" i="505"/>
  <c r="E44" i="505"/>
  <c r="I43" i="505"/>
  <c r="E43" i="505"/>
  <c r="I42" i="505"/>
  <c r="E42" i="505"/>
  <c r="I41" i="505"/>
  <c r="E41" i="505"/>
  <c r="I39" i="505"/>
  <c r="I38" i="505"/>
  <c r="I37" i="505"/>
  <c r="I36" i="505"/>
  <c r="E36" i="505"/>
  <c r="I35" i="505"/>
  <c r="E35" i="505"/>
  <c r="I34" i="505"/>
  <c r="E34" i="505"/>
  <c r="I33" i="505"/>
  <c r="E33" i="505"/>
  <c r="I32" i="505"/>
  <c r="I78" i="505" s="1"/>
  <c r="E32" i="505"/>
  <c r="M8" i="505"/>
  <c r="G73" i="505" s="1"/>
  <c r="I73" i="505" s="1"/>
  <c r="M7" i="505"/>
  <c r="N10" i="505" s="1"/>
  <c r="D4" i="505"/>
  <c r="H2" i="505"/>
  <c r="C137" i="505" s="1"/>
  <c r="E142" i="504"/>
  <c r="D142" i="504"/>
  <c r="C142" i="504"/>
  <c r="C138" i="504"/>
  <c r="D128" i="504"/>
  <c r="F126" i="504"/>
  <c r="D126" i="504"/>
  <c r="I97" i="504"/>
  <c r="H97" i="504"/>
  <c r="I92" i="504"/>
  <c r="H92" i="504"/>
  <c r="G81" i="504"/>
  <c r="B77" i="504"/>
  <c r="H76" i="504"/>
  <c r="B72" i="504"/>
  <c r="I66" i="504"/>
  <c r="I62" i="504"/>
  <c r="H58" i="504"/>
  <c r="G58" i="504"/>
  <c r="I57" i="504"/>
  <c r="I56" i="504"/>
  <c r="I55" i="504"/>
  <c r="I51" i="504"/>
  <c r="H47" i="504"/>
  <c r="G47" i="504"/>
  <c r="F47" i="504"/>
  <c r="I46" i="504"/>
  <c r="E46" i="504"/>
  <c r="I45" i="504"/>
  <c r="E45" i="504"/>
  <c r="I44" i="504"/>
  <c r="E44" i="504"/>
  <c r="I43" i="504"/>
  <c r="E43" i="504"/>
  <c r="I42" i="504"/>
  <c r="E42" i="504"/>
  <c r="I41" i="504"/>
  <c r="E41" i="504"/>
  <c r="I39" i="504"/>
  <c r="I38" i="504"/>
  <c r="I37" i="504"/>
  <c r="I36" i="504"/>
  <c r="E36" i="504"/>
  <c r="I35" i="504"/>
  <c r="E35" i="504"/>
  <c r="I34" i="504"/>
  <c r="E34" i="504"/>
  <c r="I33" i="504"/>
  <c r="E33" i="504"/>
  <c r="I32" i="504"/>
  <c r="I78" i="504" s="1"/>
  <c r="E32" i="504"/>
  <c r="M8" i="504"/>
  <c r="G73" i="504" s="1"/>
  <c r="I73" i="504" s="1"/>
  <c r="M7" i="504"/>
  <c r="N10" i="504" s="1"/>
  <c r="D4" i="504"/>
  <c r="H2" i="504"/>
  <c r="C137" i="504" s="1"/>
  <c r="E142" i="503"/>
  <c r="D142" i="503"/>
  <c r="C142" i="503"/>
  <c r="C138" i="503"/>
  <c r="D128" i="503"/>
  <c r="F126" i="503"/>
  <c r="D126" i="503"/>
  <c r="I97" i="503"/>
  <c r="H97" i="503"/>
  <c r="I92" i="503"/>
  <c r="H92" i="503"/>
  <c r="G81" i="503"/>
  <c r="B77" i="503"/>
  <c r="H76" i="503"/>
  <c r="B72" i="503"/>
  <c r="I66" i="503"/>
  <c r="I62" i="503"/>
  <c r="H58" i="503"/>
  <c r="G58" i="503"/>
  <c r="I57" i="503"/>
  <c r="I56" i="503"/>
  <c r="I55" i="503"/>
  <c r="I51" i="503"/>
  <c r="H47" i="503"/>
  <c r="G47" i="503"/>
  <c r="F47" i="503"/>
  <c r="I46" i="503"/>
  <c r="E46" i="503"/>
  <c r="I45" i="503"/>
  <c r="E45" i="503"/>
  <c r="I44" i="503"/>
  <c r="E44" i="503"/>
  <c r="I43" i="503"/>
  <c r="E43" i="503"/>
  <c r="I42" i="503"/>
  <c r="E42" i="503"/>
  <c r="I41" i="503"/>
  <c r="E41" i="503"/>
  <c r="I39" i="503"/>
  <c r="I38" i="503"/>
  <c r="I37" i="503"/>
  <c r="I36" i="503"/>
  <c r="E36" i="503"/>
  <c r="I35" i="503"/>
  <c r="E35" i="503"/>
  <c r="I34" i="503"/>
  <c r="E34" i="503"/>
  <c r="I33" i="503"/>
  <c r="E33" i="503"/>
  <c r="I32" i="503"/>
  <c r="I78" i="503" s="1"/>
  <c r="E32" i="503"/>
  <c r="M8" i="503"/>
  <c r="M7" i="503"/>
  <c r="N10" i="503" s="1"/>
  <c r="D4" i="503"/>
  <c r="H2" i="503"/>
  <c r="C137" i="503" s="1"/>
  <c r="E142" i="502"/>
  <c r="D142" i="502"/>
  <c r="C142" i="502"/>
  <c r="C138" i="502"/>
  <c r="D128" i="502"/>
  <c r="F126" i="502"/>
  <c r="D126" i="502"/>
  <c r="I97" i="502"/>
  <c r="H97" i="502"/>
  <c r="I92" i="502"/>
  <c r="H92" i="502"/>
  <c r="G81" i="502"/>
  <c r="B77" i="502"/>
  <c r="H76" i="502"/>
  <c r="B72" i="502"/>
  <c r="I66" i="502"/>
  <c r="I62" i="502"/>
  <c r="H58" i="502"/>
  <c r="G58" i="502"/>
  <c r="I57" i="502"/>
  <c r="I56" i="502"/>
  <c r="I55" i="502"/>
  <c r="I51" i="502"/>
  <c r="H47" i="502"/>
  <c r="G47" i="502"/>
  <c r="F47" i="502"/>
  <c r="I46" i="502"/>
  <c r="E46" i="502"/>
  <c r="I45" i="502"/>
  <c r="E45" i="502"/>
  <c r="I44" i="502"/>
  <c r="E44" i="502"/>
  <c r="I43" i="502"/>
  <c r="E43" i="502"/>
  <c r="I42" i="502"/>
  <c r="E42" i="502"/>
  <c r="I41" i="502"/>
  <c r="E41" i="502"/>
  <c r="I39" i="502"/>
  <c r="I38" i="502"/>
  <c r="I37" i="502"/>
  <c r="I36" i="502"/>
  <c r="E36" i="502"/>
  <c r="I35" i="502"/>
  <c r="E35" i="502"/>
  <c r="I34" i="502"/>
  <c r="E34" i="502"/>
  <c r="I33" i="502"/>
  <c r="E33" i="502"/>
  <c r="I32" i="502"/>
  <c r="I78" i="502" s="1"/>
  <c r="E32" i="502"/>
  <c r="M8" i="502"/>
  <c r="G73" i="502" s="1"/>
  <c r="I73" i="502" s="1"/>
  <c r="M7" i="502"/>
  <c r="N10" i="502" s="1"/>
  <c r="D4" i="502"/>
  <c r="H2" i="502"/>
  <c r="C137" i="502" s="1"/>
  <c r="G73" i="503" l="1"/>
  <c r="I73" i="503" s="1"/>
  <c r="I79" i="518"/>
  <c r="G71" i="502"/>
  <c r="I98" i="513"/>
  <c r="H71" i="514"/>
  <c r="H77" i="514" s="1"/>
  <c r="I98" i="512"/>
  <c r="I79" i="504"/>
  <c r="H98" i="518"/>
  <c r="H98" i="516"/>
  <c r="H71" i="509"/>
  <c r="H77" i="509" s="1"/>
  <c r="H98" i="511"/>
  <c r="I98" i="519"/>
  <c r="H98" i="504"/>
  <c r="H98" i="508"/>
  <c r="I79" i="505"/>
  <c r="I80" i="505" s="1"/>
  <c r="L80" i="505" s="1"/>
  <c r="I98" i="508"/>
  <c r="G71" i="512"/>
  <c r="I79" i="502"/>
  <c r="I80" i="502" s="1"/>
  <c r="L80" i="502" s="1"/>
  <c r="H98" i="519"/>
  <c r="H98" i="507"/>
  <c r="I58" i="519"/>
  <c r="I79" i="506"/>
  <c r="I80" i="506" s="1"/>
  <c r="L80" i="506" s="1"/>
  <c r="G71" i="506"/>
  <c r="I98" i="509"/>
  <c r="I98" i="511"/>
  <c r="H71" i="513"/>
  <c r="H77" i="513" s="1"/>
  <c r="I58" i="516"/>
  <c r="H71" i="506"/>
  <c r="H77" i="506" s="1"/>
  <c r="I79" i="503"/>
  <c r="I80" i="503" s="1"/>
  <c r="L80" i="503" s="1"/>
  <c r="G71" i="503"/>
  <c r="I98" i="506"/>
  <c r="H71" i="508"/>
  <c r="H77" i="508" s="1"/>
  <c r="I98" i="518"/>
  <c r="H71" i="512"/>
  <c r="H77" i="512" s="1"/>
  <c r="H98" i="515"/>
  <c r="H98" i="512"/>
  <c r="I79" i="519"/>
  <c r="H71" i="503"/>
  <c r="H77" i="503" s="1"/>
  <c r="I58" i="511"/>
  <c r="H71" i="519"/>
  <c r="H77" i="519" s="1"/>
  <c r="G71" i="505"/>
  <c r="H71" i="510"/>
  <c r="H77" i="510" s="1"/>
  <c r="I58" i="514"/>
  <c r="H71" i="516"/>
  <c r="H77" i="516" s="1"/>
  <c r="I98" i="517"/>
  <c r="I58" i="503"/>
  <c r="H98" i="510"/>
  <c r="H71" i="505"/>
  <c r="H77" i="505" s="1"/>
  <c r="I79" i="507"/>
  <c r="I80" i="507" s="1"/>
  <c r="L80" i="507" s="1"/>
  <c r="I58" i="510"/>
  <c r="I79" i="513"/>
  <c r="I80" i="513" s="1"/>
  <c r="L80" i="513" s="1"/>
  <c r="G71" i="513"/>
  <c r="I98" i="514"/>
  <c r="H71" i="518"/>
  <c r="H77" i="518" s="1"/>
  <c r="I98" i="505"/>
  <c r="I47" i="509"/>
  <c r="H71" i="502"/>
  <c r="H77" i="502" s="1"/>
  <c r="I79" i="509"/>
  <c r="G71" i="509"/>
  <c r="I79" i="515"/>
  <c r="I80" i="515" s="1"/>
  <c r="L80" i="515" s="1"/>
  <c r="I58" i="502"/>
  <c r="I98" i="502"/>
  <c r="I58" i="507"/>
  <c r="H98" i="509"/>
  <c r="I79" i="511"/>
  <c r="I58" i="513"/>
  <c r="I98" i="507"/>
  <c r="I58" i="509"/>
  <c r="I58" i="515"/>
  <c r="I58" i="518"/>
  <c r="I58" i="504"/>
  <c r="I79" i="508"/>
  <c r="I80" i="508" s="1"/>
  <c r="L80" i="508" s="1"/>
  <c r="G71" i="508"/>
  <c r="H98" i="506"/>
  <c r="H98" i="505"/>
  <c r="H71" i="504"/>
  <c r="H77" i="504" s="1"/>
  <c r="I58" i="505"/>
  <c r="H71" i="507"/>
  <c r="H77" i="507" s="1"/>
  <c r="I58" i="508"/>
  <c r="I58" i="512"/>
  <c r="H71" i="515"/>
  <c r="H77" i="515" s="1"/>
  <c r="G71" i="518"/>
  <c r="I47" i="510"/>
  <c r="I47" i="514"/>
  <c r="I47" i="515"/>
  <c r="I98" i="516"/>
  <c r="I98" i="503"/>
  <c r="G71" i="511"/>
  <c r="H98" i="502"/>
  <c r="G71" i="504"/>
  <c r="I79" i="510"/>
  <c r="G71" i="510"/>
  <c r="I79" i="514"/>
  <c r="G71" i="514"/>
  <c r="I98" i="515"/>
  <c r="I79" i="517"/>
  <c r="I80" i="517" s="1"/>
  <c r="L80" i="517" s="1"/>
  <c r="G71" i="517"/>
  <c r="H71" i="517"/>
  <c r="H77" i="517" s="1"/>
  <c r="I98" i="504"/>
  <c r="I79" i="516"/>
  <c r="I80" i="516" s="1"/>
  <c r="L80" i="516" s="1"/>
  <c r="G71" i="516"/>
  <c r="I58" i="517"/>
  <c r="I79" i="512"/>
  <c r="I80" i="512" s="1"/>
  <c r="L80" i="512" s="1"/>
  <c r="H98" i="503"/>
  <c r="I98" i="510"/>
  <c r="H98" i="514"/>
  <c r="I47" i="517"/>
  <c r="H98" i="517"/>
  <c r="I47" i="519"/>
  <c r="G71" i="519"/>
  <c r="H98" i="513"/>
  <c r="I58" i="506"/>
  <c r="I47" i="511"/>
  <c r="G71" i="507"/>
  <c r="H71" i="511"/>
  <c r="H77" i="511" s="1"/>
  <c r="G71" i="515"/>
  <c r="G74" i="515" s="1"/>
  <c r="C11" i="519"/>
  <c r="H74" i="519"/>
  <c r="I78" i="519"/>
  <c r="H72" i="519"/>
  <c r="G72" i="519" s="1"/>
  <c r="I80" i="518"/>
  <c r="L80" i="518" s="1"/>
  <c r="C11" i="518"/>
  <c r="H74" i="518"/>
  <c r="I47" i="518"/>
  <c r="H72" i="518"/>
  <c r="G72" i="518" s="1"/>
  <c r="C11" i="517"/>
  <c r="H72" i="517"/>
  <c r="G72" i="517" s="1"/>
  <c r="H74" i="517"/>
  <c r="C11" i="516"/>
  <c r="I47" i="516"/>
  <c r="H74" i="516"/>
  <c r="H72" i="516"/>
  <c r="G72" i="516" s="1"/>
  <c r="N10" i="515"/>
  <c r="C11" i="515"/>
  <c r="H74" i="515"/>
  <c r="C11" i="514"/>
  <c r="H74" i="514"/>
  <c r="I78" i="514"/>
  <c r="H72" i="514"/>
  <c r="G72" i="514" s="1"/>
  <c r="C11" i="513"/>
  <c r="H74" i="513"/>
  <c r="H72" i="513"/>
  <c r="G72" i="513" s="1"/>
  <c r="I47" i="513"/>
  <c r="C11" i="512"/>
  <c r="H74" i="512"/>
  <c r="I47" i="512"/>
  <c r="H72" i="512"/>
  <c r="G72" i="512" s="1"/>
  <c r="C11" i="511"/>
  <c r="H74" i="511"/>
  <c r="I78" i="511"/>
  <c r="H72" i="511"/>
  <c r="G72" i="511" s="1"/>
  <c r="C11" i="510"/>
  <c r="I78" i="510"/>
  <c r="H74" i="510"/>
  <c r="H72" i="510"/>
  <c r="G72" i="510" s="1"/>
  <c r="C11" i="509"/>
  <c r="H74" i="509"/>
  <c r="I78" i="509"/>
  <c r="H72" i="509"/>
  <c r="G72" i="509" s="1"/>
  <c r="C11" i="508"/>
  <c r="H74" i="508"/>
  <c r="I47" i="508"/>
  <c r="H72" i="508"/>
  <c r="G72" i="508" s="1"/>
  <c r="C11" i="507"/>
  <c r="I47" i="507"/>
  <c r="C11" i="506"/>
  <c r="H74" i="506"/>
  <c r="H72" i="506"/>
  <c r="G72" i="506" s="1"/>
  <c r="G74" i="506" s="1"/>
  <c r="I47" i="506"/>
  <c r="H74" i="505"/>
  <c r="I47" i="505"/>
  <c r="C11" i="505"/>
  <c r="H72" i="505"/>
  <c r="G72" i="505" s="1"/>
  <c r="I80" i="504"/>
  <c r="L80" i="504" s="1"/>
  <c r="H74" i="504"/>
  <c r="C11" i="504"/>
  <c r="I47" i="504"/>
  <c r="H72" i="504"/>
  <c r="G72" i="504" s="1"/>
  <c r="C11" i="503"/>
  <c r="I47" i="503"/>
  <c r="H72" i="503"/>
  <c r="G72" i="503" s="1"/>
  <c r="C11" i="502"/>
  <c r="H74" i="502"/>
  <c r="I47" i="502"/>
  <c r="H72" i="502"/>
  <c r="G72" i="502" s="1"/>
  <c r="B116" i="2"/>
  <c r="B115" i="2"/>
  <c r="G74" i="502" l="1"/>
  <c r="I71" i="515"/>
  <c r="I74" i="515" s="1"/>
  <c r="H81" i="515" s="1"/>
  <c r="H74" i="503"/>
  <c r="H72" i="507"/>
  <c r="G72" i="507" s="1"/>
  <c r="G74" i="507" s="1"/>
  <c r="I71" i="502"/>
  <c r="I74" i="502" s="1"/>
  <c r="H81" i="502" s="1"/>
  <c r="G74" i="512"/>
  <c r="I80" i="509"/>
  <c r="L80" i="509" s="1"/>
  <c r="I71" i="507"/>
  <c r="I74" i="507" s="1"/>
  <c r="H81" i="507" s="1"/>
  <c r="I71" i="505"/>
  <c r="I74" i="505" s="1"/>
  <c r="H81" i="505" s="1"/>
  <c r="G74" i="504"/>
  <c r="I71" i="519"/>
  <c r="I74" i="519" s="1"/>
  <c r="H81" i="519" s="1"/>
  <c r="I71" i="513"/>
  <c r="I74" i="513" s="1"/>
  <c r="H81" i="513" s="1"/>
  <c r="G74" i="513"/>
  <c r="G74" i="519"/>
  <c r="I71" i="514"/>
  <c r="I74" i="514" s="1"/>
  <c r="H81" i="514" s="1"/>
  <c r="G74" i="505"/>
  <c r="G74" i="511"/>
  <c r="G74" i="503"/>
  <c r="G74" i="517"/>
  <c r="I71" i="518"/>
  <c r="I74" i="518" s="1"/>
  <c r="H81" i="518" s="1"/>
  <c r="I71" i="511"/>
  <c r="I74" i="511" s="1"/>
  <c r="H81" i="511" s="1"/>
  <c r="G74" i="510"/>
  <c r="I71" i="509"/>
  <c r="I74" i="509" s="1"/>
  <c r="H81" i="509" s="1"/>
  <c r="G74" i="508"/>
  <c r="I71" i="516"/>
  <c r="I74" i="516" s="1"/>
  <c r="H81" i="516" s="1"/>
  <c r="I71" i="506"/>
  <c r="I74" i="506" s="1"/>
  <c r="H81" i="506" s="1"/>
  <c r="I71" i="504"/>
  <c r="I74" i="504" s="1"/>
  <c r="H81" i="504" s="1"/>
  <c r="G74" i="509"/>
  <c r="I80" i="514"/>
  <c r="L80" i="514" s="1"/>
  <c r="I80" i="519"/>
  <c r="L80" i="519" s="1"/>
  <c r="I71" i="512"/>
  <c r="I74" i="512" s="1"/>
  <c r="H81" i="512" s="1"/>
  <c r="I71" i="503"/>
  <c r="I74" i="503" s="1"/>
  <c r="H81" i="503" s="1"/>
  <c r="I71" i="508"/>
  <c r="I74" i="508" s="1"/>
  <c r="H81" i="508" s="1"/>
  <c r="I80" i="511"/>
  <c r="L80" i="511" s="1"/>
  <c r="I71" i="510"/>
  <c r="I74" i="510" s="1"/>
  <c r="H81" i="510" s="1"/>
  <c r="I80" i="510"/>
  <c r="L80" i="510" s="1"/>
  <c r="G74" i="518"/>
  <c r="I71" i="517"/>
  <c r="I74" i="517" s="1"/>
  <c r="H81" i="517" s="1"/>
  <c r="G74" i="516"/>
  <c r="G74" i="514"/>
  <c r="H76" i="49"/>
  <c r="H76" i="356"/>
  <c r="H74" i="507" l="1"/>
  <c r="B77" i="49"/>
  <c r="B77" i="356"/>
  <c r="G47" i="356"/>
  <c r="H47" i="356"/>
  <c r="F47" i="356"/>
  <c r="AO65" i="2"/>
  <c r="F47" i="49" l="1"/>
  <c r="I42" i="356"/>
  <c r="I43" i="356"/>
  <c r="I44" i="356"/>
  <c r="I45" i="356"/>
  <c r="I46" i="356"/>
  <c r="E42" i="356"/>
  <c r="E43" i="356"/>
  <c r="E44" i="356"/>
  <c r="E45" i="356"/>
  <c r="E46" i="356"/>
  <c r="I33" i="356" l="1"/>
  <c r="I34" i="356"/>
  <c r="I35" i="356"/>
  <c r="I36" i="356"/>
  <c r="E41" i="356"/>
  <c r="E33" i="356"/>
  <c r="E34" i="356"/>
  <c r="E35" i="356"/>
  <c r="E36" i="356"/>
  <c r="E32" i="356"/>
  <c r="G47" i="49" l="1"/>
  <c r="I33" i="49"/>
  <c r="I34" i="49"/>
  <c r="I35" i="49"/>
  <c r="I36" i="49"/>
  <c r="E33" i="49"/>
  <c r="E34" i="49"/>
  <c r="E35" i="49"/>
  <c r="E36" i="49"/>
  <c r="I32" i="356"/>
  <c r="AP65" i="2"/>
  <c r="I78" i="356" l="1"/>
  <c r="E44" i="49"/>
  <c r="E42" i="49"/>
  <c r="E43" i="49"/>
  <c r="E45" i="49"/>
  <c r="E46" i="49"/>
  <c r="E41" i="49"/>
  <c r="C138" i="49" l="1"/>
  <c r="I38" i="49"/>
  <c r="I38" i="356"/>
  <c r="I42" i="49"/>
  <c r="I43" i="49"/>
  <c r="H47" i="49"/>
  <c r="B35" i="483" l="1"/>
  <c r="AS60" i="2" l="1"/>
  <c r="AP60" i="2"/>
  <c r="AQ60" i="2"/>
  <c r="AO60" i="2"/>
  <c r="I97" i="356"/>
  <c r="H97" i="356"/>
  <c r="I92" i="356"/>
  <c r="H92" i="356"/>
  <c r="B72" i="356"/>
  <c r="I66" i="356"/>
  <c r="I62" i="356"/>
  <c r="H58" i="356"/>
  <c r="G58" i="356"/>
  <c r="I57" i="356"/>
  <c r="I56" i="356"/>
  <c r="I55" i="356"/>
  <c r="I51" i="356"/>
  <c r="I39" i="356"/>
  <c r="I37" i="356"/>
  <c r="I41" i="356"/>
  <c r="I79" i="356" s="1"/>
  <c r="I97" i="49"/>
  <c r="H97" i="49"/>
  <c r="I92" i="49"/>
  <c r="H92" i="49"/>
  <c r="I62" i="49"/>
  <c r="I57" i="49"/>
  <c r="I56" i="49"/>
  <c r="I55" i="49"/>
  <c r="I51" i="49"/>
  <c r="I46" i="49"/>
  <c r="I45" i="49"/>
  <c r="I44" i="49"/>
  <c r="AQ65" i="2"/>
  <c r="S65" i="2"/>
  <c r="I80" i="356" l="1"/>
  <c r="L80" i="356" s="1"/>
  <c r="I47" i="356"/>
  <c r="I98" i="356"/>
  <c r="I58" i="356"/>
  <c r="I58" i="49"/>
  <c r="I98" i="49"/>
  <c r="H98" i="49"/>
  <c r="H98" i="356"/>
  <c r="H71" i="356"/>
  <c r="H77" i="356" s="1"/>
  <c r="G81" i="356" l="1"/>
  <c r="L83" i="356"/>
  <c r="I37" i="49" l="1"/>
  <c r="I39" i="49"/>
  <c r="H58" i="49"/>
  <c r="H71" i="49" s="1"/>
  <c r="H77" i="49" s="1"/>
  <c r="G58" i="49"/>
  <c r="L33" i="2" l="1"/>
  <c r="D10" i="356" l="1"/>
  <c r="E142" i="356" s="1"/>
  <c r="M191" i="2"/>
  <c r="M195" i="2"/>
  <c r="M196" i="2"/>
  <c r="M192" i="2"/>
  <c r="M193" i="2"/>
  <c r="M194" i="2"/>
  <c r="Q84" i="2" l="1"/>
  <c r="Q83" i="2"/>
  <c r="Q82" i="2"/>
  <c r="Q81" i="2"/>
  <c r="Q80" i="2"/>
  <c r="Q79" i="2"/>
  <c r="Q78" i="2"/>
  <c r="Q77" i="2"/>
  <c r="Q76" i="2"/>
  <c r="Q75" i="2"/>
  <c r="Q74" i="2"/>
  <c r="Q73" i="2"/>
  <c r="Q72" i="2"/>
  <c r="Q71" i="2"/>
  <c r="Q70" i="2"/>
  <c r="Q69" i="2"/>
  <c r="Q68" i="2"/>
  <c r="Q67" i="2"/>
  <c r="Q66" i="2"/>
  <c r="BB54" i="2"/>
  <c r="BA54" i="2"/>
  <c r="AX54" i="2"/>
  <c r="AW54" i="2"/>
  <c r="AV54" i="2"/>
  <c r="AU54" i="2"/>
  <c r="AT54" i="2"/>
  <c r="AN54" i="2"/>
  <c r="AM54" i="2"/>
  <c r="AL54" i="2"/>
  <c r="AK54" i="2"/>
  <c r="AJ54" i="2"/>
  <c r="AI54" i="2"/>
  <c r="AH54" i="2"/>
  <c r="AG54" i="2"/>
  <c r="AF54" i="2"/>
  <c r="AE54" i="2"/>
  <c r="AD54" i="2"/>
  <c r="AC54" i="2"/>
  <c r="AB54" i="2"/>
  <c r="AA54" i="2"/>
  <c r="Z54" i="2"/>
  <c r="Y54" i="2"/>
  <c r="X54" i="2"/>
  <c r="W54" i="2"/>
  <c r="V54" i="2"/>
  <c r="U54" i="2"/>
  <c r="T54" i="2"/>
  <c r="S54" i="2"/>
  <c r="K167" i="2" l="1"/>
  <c r="M165" i="2"/>
  <c r="K165" i="2"/>
  <c r="E165" i="2"/>
  <c r="B165" i="2"/>
  <c r="AQ76" i="2"/>
  <c r="AQ82" i="2"/>
  <c r="AQ71" i="2"/>
  <c r="AQ78" i="2"/>
  <c r="AQ70" i="2"/>
  <c r="AQ79" i="2"/>
  <c r="AQ75" i="2"/>
  <c r="AQ67" i="2"/>
  <c r="AQ77" i="2"/>
  <c r="AQ74" i="2"/>
  <c r="AQ72" i="2"/>
  <c r="AQ69" i="2"/>
  <c r="AQ83" i="2"/>
  <c r="AQ80" i="2"/>
  <c r="AQ73" i="2"/>
  <c r="AQ81" i="2"/>
  <c r="AQ68" i="2"/>
  <c r="AQ84" i="2"/>
  <c r="D128" i="49" l="1"/>
  <c r="F126" i="49"/>
  <c r="D126" i="49"/>
  <c r="H2" i="49" l="1"/>
  <c r="C137" i="49" s="1"/>
  <c r="H2" i="356"/>
  <c r="C137" i="356" s="1"/>
  <c r="B11" i="483" l="1"/>
  <c r="H1" i="483"/>
  <c r="C1" i="483"/>
  <c r="E142" i="49" l="1"/>
  <c r="B117" i="2"/>
  <c r="AS69" i="2"/>
  <c r="AS72" i="2"/>
  <c r="AS77" i="2"/>
  <c r="AS67" i="2"/>
  <c r="AS82" i="2"/>
  <c r="AS78" i="2"/>
  <c r="AS73" i="2"/>
  <c r="AS80" i="2"/>
  <c r="AS81" i="2"/>
  <c r="AS76" i="2"/>
  <c r="AS75" i="2"/>
  <c r="AS74" i="2"/>
  <c r="AS84" i="2"/>
  <c r="AS66" i="2"/>
  <c r="AS83" i="2"/>
  <c r="AS71" i="2"/>
  <c r="AS79" i="2"/>
  <c r="AS70" i="2"/>
  <c r="AS65" i="2"/>
  <c r="AS68" i="2"/>
  <c r="AS63" i="2" l="1"/>
  <c r="I117" i="2" s="1"/>
  <c r="D20" i="356"/>
  <c r="D19" i="356"/>
  <c r="D18" i="356"/>
  <c r="D128" i="356" s="1"/>
  <c r="D17" i="356"/>
  <c r="D126" i="356" s="1"/>
  <c r="D16" i="356"/>
  <c r="F126" i="356" s="1"/>
  <c r="D15" i="356"/>
  <c r="D9" i="356"/>
  <c r="D11" i="356" s="1"/>
  <c r="D8" i="356"/>
  <c r="D142" i="356" s="1"/>
  <c r="D7" i="356"/>
  <c r="C138" i="356" s="1"/>
  <c r="L6" i="356"/>
  <c r="D4" i="356"/>
  <c r="J194" i="2"/>
  <c r="I195" i="2"/>
  <c r="I193" i="2"/>
  <c r="L193" i="2"/>
  <c r="L191" i="2"/>
  <c r="J196" i="2"/>
  <c r="L195" i="2"/>
  <c r="I196" i="2"/>
  <c r="J195" i="2"/>
  <c r="L192" i="2"/>
  <c r="K190" i="2"/>
  <c r="I194" i="2"/>
  <c r="K191" i="2"/>
  <c r="K189" i="2"/>
  <c r="J191" i="2"/>
  <c r="L196" i="2"/>
  <c r="J190" i="2"/>
  <c r="K196" i="2"/>
  <c r="K194" i="2"/>
  <c r="I190" i="2"/>
  <c r="L194" i="2"/>
  <c r="K195" i="2"/>
  <c r="J189" i="2"/>
  <c r="J192" i="2"/>
  <c r="I191" i="2"/>
  <c r="K193" i="2"/>
  <c r="L190" i="2"/>
  <c r="K192" i="2"/>
  <c r="I192" i="2"/>
  <c r="J193" i="2"/>
  <c r="M8" i="356" l="1"/>
  <c r="C142" i="356"/>
  <c r="K117" i="2"/>
  <c r="M117" i="2" s="1"/>
  <c r="M7" i="356"/>
  <c r="N190" i="2"/>
  <c r="N191" i="2"/>
  <c r="N192" i="2"/>
  <c r="N193" i="2"/>
  <c r="N194" i="2"/>
  <c r="N195" i="2"/>
  <c r="N196" i="2"/>
  <c r="N189" i="2"/>
  <c r="B198" i="2"/>
  <c r="B199" i="2"/>
  <c r="B200" i="2"/>
  <c r="B201" i="2"/>
  <c r="B202" i="2"/>
  <c r="B203" i="2"/>
  <c r="B204" i="2"/>
  <c r="B205" i="2"/>
  <c r="B206" i="2"/>
  <c r="B207" i="2"/>
  <c r="B208" i="2"/>
  <c r="B209" i="2"/>
  <c r="B210" i="2"/>
  <c r="B211" i="2"/>
  <c r="B212" i="2"/>
  <c r="B213" i="2"/>
  <c r="B214" i="2"/>
  <c r="B215" i="2"/>
  <c r="B216" i="2"/>
  <c r="B217" i="2"/>
  <c r="B218" i="2"/>
  <c r="B219" i="2"/>
  <c r="B220" i="2"/>
  <c r="B221" i="2"/>
  <c r="B222" i="2"/>
  <c r="B223" i="2"/>
  <c r="B224" i="2"/>
  <c r="B225" i="2"/>
  <c r="B226" i="2"/>
  <c r="B227" i="2"/>
  <c r="B228" i="2"/>
  <c r="B229" i="2"/>
  <c r="B230" i="2"/>
  <c r="B231" i="2"/>
  <c r="B232" i="2"/>
  <c r="B233" i="2"/>
  <c r="B234" i="2"/>
  <c r="B235" i="2"/>
  <c r="B236" i="2"/>
  <c r="B237" i="2"/>
  <c r="B238" i="2"/>
  <c r="B239" i="2"/>
  <c r="B240" i="2"/>
  <c r="B241" i="2"/>
  <c r="B242" i="2"/>
  <c r="B243" i="2"/>
  <c r="B244" i="2"/>
  <c r="B245" i="2"/>
  <c r="B246" i="2"/>
  <c r="B247" i="2"/>
  <c r="B248" i="2"/>
  <c r="B249" i="2"/>
  <c r="B250" i="2"/>
  <c r="B251" i="2"/>
  <c r="B252" i="2"/>
  <c r="B253" i="2"/>
  <c r="B254" i="2"/>
  <c r="B255" i="2"/>
  <c r="B256" i="2"/>
  <c r="B257" i="2"/>
  <c r="B258" i="2"/>
  <c r="B259" i="2"/>
  <c r="B260" i="2"/>
  <c r="B261" i="2"/>
  <c r="B262" i="2"/>
  <c r="B263" i="2"/>
  <c r="B264" i="2"/>
  <c r="B265" i="2"/>
  <c r="B266" i="2"/>
  <c r="B267" i="2"/>
  <c r="B268" i="2"/>
  <c r="B269" i="2"/>
  <c r="B270" i="2"/>
  <c r="B271" i="2"/>
  <c r="B272" i="2"/>
  <c r="B273" i="2"/>
  <c r="B274" i="2"/>
  <c r="B275" i="2"/>
  <c r="B276" i="2"/>
  <c r="B277" i="2"/>
  <c r="B278" i="2"/>
  <c r="B279" i="2"/>
  <c r="B280" i="2"/>
  <c r="B281" i="2"/>
  <c r="B282" i="2"/>
  <c r="B283" i="2"/>
  <c r="B284" i="2"/>
  <c r="B285" i="2"/>
  <c r="B286" i="2"/>
  <c r="B287" i="2"/>
  <c r="B288" i="2"/>
  <c r="B289" i="2"/>
  <c r="B290" i="2"/>
  <c r="B291" i="2"/>
  <c r="B292" i="2"/>
  <c r="B293" i="2"/>
  <c r="B294" i="2"/>
  <c r="B295" i="2"/>
  <c r="B296" i="2"/>
  <c r="B297" i="2"/>
  <c r="B298" i="2"/>
  <c r="B299" i="2"/>
  <c r="B300" i="2"/>
  <c r="B301" i="2"/>
  <c r="B302" i="2"/>
  <c r="B303" i="2"/>
  <c r="B304" i="2"/>
  <c r="B305" i="2"/>
  <c r="B306" i="2"/>
  <c r="B307" i="2"/>
  <c r="B308" i="2"/>
  <c r="B309" i="2"/>
  <c r="B310" i="2"/>
  <c r="B311" i="2"/>
  <c r="B312" i="2"/>
  <c r="B313" i="2"/>
  <c r="B314" i="2"/>
  <c r="B315" i="2"/>
  <c r="B316" i="2"/>
  <c r="B317" i="2"/>
  <c r="B318" i="2"/>
  <c r="B319" i="2"/>
  <c r="B320" i="2"/>
  <c r="B321" i="2"/>
  <c r="B322" i="2"/>
  <c r="B323" i="2"/>
  <c r="B324" i="2"/>
  <c r="B325" i="2"/>
  <c r="B326" i="2"/>
  <c r="B327" i="2"/>
  <c r="B328" i="2"/>
  <c r="B329" i="2"/>
  <c r="B330" i="2"/>
  <c r="B331" i="2"/>
  <c r="B332" i="2"/>
  <c r="B333" i="2"/>
  <c r="B334" i="2"/>
  <c r="B335" i="2"/>
  <c r="B336" i="2"/>
  <c r="B337" i="2"/>
  <c r="B338" i="2"/>
  <c r="B339" i="2"/>
  <c r="B340" i="2"/>
  <c r="B341" i="2"/>
  <c r="B342" i="2"/>
  <c r="B343" i="2"/>
  <c r="B344" i="2"/>
  <c r="B345" i="2"/>
  <c r="B346" i="2"/>
  <c r="B347" i="2"/>
  <c r="B348" i="2"/>
  <c r="B197" i="2"/>
  <c r="D197" i="2"/>
  <c r="N197" i="2" s="1"/>
  <c r="D198" i="2"/>
  <c r="N198" i="2" s="1"/>
  <c r="D199" i="2"/>
  <c r="N199" i="2" s="1"/>
  <c r="D200" i="2"/>
  <c r="N200" i="2" s="1"/>
  <c r="D201" i="2"/>
  <c r="N201" i="2" s="1"/>
  <c r="D202" i="2"/>
  <c r="N202" i="2" s="1"/>
  <c r="D203" i="2"/>
  <c r="N203" i="2" s="1"/>
  <c r="D204" i="2"/>
  <c r="N204" i="2" s="1"/>
  <c r="D205" i="2"/>
  <c r="N205" i="2" s="1"/>
  <c r="D206" i="2"/>
  <c r="N206" i="2" s="1"/>
  <c r="D207" i="2"/>
  <c r="N207" i="2" s="1"/>
  <c r="D208" i="2"/>
  <c r="N208" i="2" s="1"/>
  <c r="D209" i="2"/>
  <c r="N209" i="2" s="1"/>
  <c r="D210" i="2"/>
  <c r="N210" i="2" s="1"/>
  <c r="D211" i="2"/>
  <c r="N211" i="2" s="1"/>
  <c r="D212" i="2"/>
  <c r="N212" i="2" s="1"/>
  <c r="D213" i="2"/>
  <c r="N213" i="2" s="1"/>
  <c r="D214" i="2"/>
  <c r="N214" i="2" s="1"/>
  <c r="D215" i="2"/>
  <c r="N215" i="2" s="1"/>
  <c r="D216" i="2"/>
  <c r="N216" i="2" s="1"/>
  <c r="D217" i="2"/>
  <c r="N217" i="2" s="1"/>
  <c r="D218" i="2"/>
  <c r="N218" i="2" s="1"/>
  <c r="D219" i="2"/>
  <c r="N219" i="2" s="1"/>
  <c r="D220" i="2"/>
  <c r="N220" i="2" s="1"/>
  <c r="D221" i="2"/>
  <c r="N221" i="2" s="1"/>
  <c r="D222" i="2"/>
  <c r="N222" i="2" s="1"/>
  <c r="D223" i="2"/>
  <c r="N223" i="2" s="1"/>
  <c r="D224" i="2"/>
  <c r="N224" i="2" s="1"/>
  <c r="D225" i="2"/>
  <c r="N225" i="2" s="1"/>
  <c r="D226" i="2"/>
  <c r="N226" i="2" s="1"/>
  <c r="D227" i="2"/>
  <c r="N227" i="2" s="1"/>
  <c r="D228" i="2"/>
  <c r="N228" i="2" s="1"/>
  <c r="D229" i="2"/>
  <c r="N229" i="2" s="1"/>
  <c r="D230" i="2"/>
  <c r="N230" i="2" s="1"/>
  <c r="D231" i="2"/>
  <c r="N231" i="2" s="1"/>
  <c r="D232" i="2"/>
  <c r="N232" i="2" s="1"/>
  <c r="D233" i="2"/>
  <c r="N233" i="2" s="1"/>
  <c r="D234" i="2"/>
  <c r="N234" i="2" s="1"/>
  <c r="D235" i="2"/>
  <c r="N235" i="2" s="1"/>
  <c r="D236" i="2"/>
  <c r="N236" i="2" s="1"/>
  <c r="D237" i="2"/>
  <c r="N237" i="2" s="1"/>
  <c r="D238" i="2"/>
  <c r="N238" i="2" s="1"/>
  <c r="D239" i="2"/>
  <c r="N239" i="2" s="1"/>
  <c r="D240" i="2"/>
  <c r="N240" i="2" s="1"/>
  <c r="D241" i="2"/>
  <c r="N241" i="2" s="1"/>
  <c r="D242" i="2"/>
  <c r="N242" i="2" s="1"/>
  <c r="D243" i="2"/>
  <c r="N243" i="2" s="1"/>
  <c r="D244" i="2"/>
  <c r="N244" i="2" s="1"/>
  <c r="D245" i="2"/>
  <c r="N245" i="2" s="1"/>
  <c r="D246" i="2"/>
  <c r="N246" i="2" s="1"/>
  <c r="D247" i="2"/>
  <c r="N247" i="2" s="1"/>
  <c r="D248" i="2"/>
  <c r="N248" i="2" s="1"/>
  <c r="D249" i="2"/>
  <c r="N249" i="2" s="1"/>
  <c r="D250" i="2"/>
  <c r="N250" i="2" s="1"/>
  <c r="D251" i="2"/>
  <c r="N251" i="2" s="1"/>
  <c r="D252" i="2"/>
  <c r="N252" i="2" s="1"/>
  <c r="D253" i="2"/>
  <c r="N253" i="2" s="1"/>
  <c r="D254" i="2"/>
  <c r="N254" i="2" s="1"/>
  <c r="D255" i="2"/>
  <c r="N255" i="2" s="1"/>
  <c r="D256" i="2"/>
  <c r="N256" i="2" s="1"/>
  <c r="D257" i="2"/>
  <c r="N257" i="2" s="1"/>
  <c r="D258" i="2"/>
  <c r="N258" i="2" s="1"/>
  <c r="D259" i="2"/>
  <c r="N259" i="2" s="1"/>
  <c r="D260" i="2"/>
  <c r="N260" i="2" s="1"/>
  <c r="D261" i="2"/>
  <c r="N261" i="2" s="1"/>
  <c r="D262" i="2"/>
  <c r="N262" i="2" s="1"/>
  <c r="D263" i="2"/>
  <c r="N263" i="2" s="1"/>
  <c r="D264" i="2"/>
  <c r="N264" i="2" s="1"/>
  <c r="D265" i="2"/>
  <c r="N265" i="2" s="1"/>
  <c r="D266" i="2"/>
  <c r="N266" i="2" s="1"/>
  <c r="D267" i="2"/>
  <c r="N267" i="2" s="1"/>
  <c r="D268" i="2"/>
  <c r="N268" i="2" s="1"/>
  <c r="D269" i="2"/>
  <c r="N269" i="2" s="1"/>
  <c r="D270" i="2"/>
  <c r="N270" i="2" s="1"/>
  <c r="D271" i="2"/>
  <c r="N271" i="2" s="1"/>
  <c r="D272" i="2"/>
  <c r="N272" i="2" s="1"/>
  <c r="D273" i="2"/>
  <c r="N273" i="2" s="1"/>
  <c r="D274" i="2"/>
  <c r="N274" i="2" s="1"/>
  <c r="D275" i="2"/>
  <c r="N275" i="2" s="1"/>
  <c r="D276" i="2"/>
  <c r="N276" i="2" s="1"/>
  <c r="D277" i="2"/>
  <c r="N277" i="2" s="1"/>
  <c r="D278" i="2"/>
  <c r="N278" i="2" s="1"/>
  <c r="D279" i="2"/>
  <c r="N279" i="2" s="1"/>
  <c r="D280" i="2"/>
  <c r="N280" i="2" s="1"/>
  <c r="D281" i="2"/>
  <c r="N281" i="2" s="1"/>
  <c r="D282" i="2"/>
  <c r="N282" i="2" s="1"/>
  <c r="D283" i="2"/>
  <c r="N283" i="2" s="1"/>
  <c r="D284" i="2"/>
  <c r="N284" i="2" s="1"/>
  <c r="D285" i="2"/>
  <c r="N285" i="2" s="1"/>
  <c r="D286" i="2"/>
  <c r="N286" i="2" s="1"/>
  <c r="D287" i="2"/>
  <c r="N287" i="2" s="1"/>
  <c r="D288" i="2"/>
  <c r="N288" i="2" s="1"/>
  <c r="D289" i="2"/>
  <c r="N289" i="2" s="1"/>
  <c r="D290" i="2"/>
  <c r="N290" i="2" s="1"/>
  <c r="D291" i="2"/>
  <c r="N291" i="2" s="1"/>
  <c r="D292" i="2"/>
  <c r="N292" i="2" s="1"/>
  <c r="D293" i="2"/>
  <c r="N293" i="2" s="1"/>
  <c r="D294" i="2"/>
  <c r="N294" i="2" s="1"/>
  <c r="D295" i="2"/>
  <c r="N295" i="2" s="1"/>
  <c r="D296" i="2"/>
  <c r="N296" i="2" s="1"/>
  <c r="D297" i="2"/>
  <c r="N297" i="2" s="1"/>
  <c r="D298" i="2"/>
  <c r="N298" i="2" s="1"/>
  <c r="D299" i="2"/>
  <c r="N299" i="2" s="1"/>
  <c r="D300" i="2"/>
  <c r="N300" i="2" s="1"/>
  <c r="D301" i="2"/>
  <c r="N301" i="2" s="1"/>
  <c r="D302" i="2"/>
  <c r="N302" i="2" s="1"/>
  <c r="D303" i="2"/>
  <c r="N303" i="2" s="1"/>
  <c r="D304" i="2"/>
  <c r="N304" i="2" s="1"/>
  <c r="D305" i="2"/>
  <c r="N305" i="2" s="1"/>
  <c r="D306" i="2"/>
  <c r="N306" i="2" s="1"/>
  <c r="D307" i="2"/>
  <c r="N307" i="2" s="1"/>
  <c r="D308" i="2"/>
  <c r="N308" i="2" s="1"/>
  <c r="D309" i="2"/>
  <c r="N309" i="2" s="1"/>
  <c r="D310" i="2"/>
  <c r="N310" i="2" s="1"/>
  <c r="D311" i="2"/>
  <c r="N311" i="2" s="1"/>
  <c r="D312" i="2"/>
  <c r="N312" i="2" s="1"/>
  <c r="D313" i="2"/>
  <c r="N313" i="2" s="1"/>
  <c r="D314" i="2"/>
  <c r="N314" i="2" s="1"/>
  <c r="D315" i="2"/>
  <c r="N315" i="2" s="1"/>
  <c r="D316" i="2"/>
  <c r="N316" i="2" s="1"/>
  <c r="D317" i="2"/>
  <c r="N317" i="2" s="1"/>
  <c r="D318" i="2"/>
  <c r="N318" i="2" s="1"/>
  <c r="D319" i="2"/>
  <c r="N319" i="2" s="1"/>
  <c r="D320" i="2"/>
  <c r="N320" i="2" s="1"/>
  <c r="D321" i="2"/>
  <c r="N321" i="2" s="1"/>
  <c r="D322" i="2"/>
  <c r="N322" i="2" s="1"/>
  <c r="D323" i="2"/>
  <c r="N323" i="2" s="1"/>
  <c r="D324" i="2"/>
  <c r="N324" i="2" s="1"/>
  <c r="D325" i="2"/>
  <c r="N325" i="2" s="1"/>
  <c r="D326" i="2"/>
  <c r="N326" i="2" s="1"/>
  <c r="D327" i="2"/>
  <c r="N327" i="2" s="1"/>
  <c r="D328" i="2"/>
  <c r="N328" i="2" s="1"/>
  <c r="D329" i="2"/>
  <c r="N329" i="2" s="1"/>
  <c r="D330" i="2"/>
  <c r="N330" i="2" s="1"/>
  <c r="D331" i="2"/>
  <c r="N331" i="2" s="1"/>
  <c r="D332" i="2"/>
  <c r="N332" i="2" s="1"/>
  <c r="D333" i="2"/>
  <c r="N333" i="2" s="1"/>
  <c r="D334" i="2"/>
  <c r="N334" i="2" s="1"/>
  <c r="D335" i="2"/>
  <c r="N335" i="2" s="1"/>
  <c r="D336" i="2"/>
  <c r="N336" i="2" s="1"/>
  <c r="D337" i="2"/>
  <c r="N337" i="2" s="1"/>
  <c r="D338" i="2"/>
  <c r="N338" i="2" s="1"/>
  <c r="D339" i="2"/>
  <c r="N339" i="2" s="1"/>
  <c r="D340" i="2"/>
  <c r="N340" i="2" s="1"/>
  <c r="D341" i="2"/>
  <c r="N341" i="2" s="1"/>
  <c r="D342" i="2"/>
  <c r="N342" i="2" s="1"/>
  <c r="D343" i="2"/>
  <c r="N343" i="2" s="1"/>
  <c r="D344" i="2"/>
  <c r="N344" i="2" s="1"/>
  <c r="D345" i="2"/>
  <c r="N345" i="2" s="1"/>
  <c r="D346" i="2"/>
  <c r="N346" i="2" s="1"/>
  <c r="D347" i="2"/>
  <c r="N347" i="2" s="1"/>
  <c r="D348" i="2"/>
  <c r="N348" i="2" s="1"/>
  <c r="L189" i="2"/>
  <c r="I189" i="2"/>
  <c r="M189" i="2"/>
  <c r="H72" i="356" l="1"/>
  <c r="G72" i="356" s="1"/>
  <c r="S189" i="2"/>
  <c r="R297" i="2"/>
  <c r="S297" i="2"/>
  <c r="R289" i="2"/>
  <c r="S289" i="2"/>
  <c r="R273" i="2"/>
  <c r="S273" i="2"/>
  <c r="R348" i="2"/>
  <c r="S348" i="2"/>
  <c r="R340" i="2"/>
  <c r="S340" i="2"/>
  <c r="R332" i="2"/>
  <c r="S332" i="2"/>
  <c r="R347" i="2"/>
  <c r="S347" i="2"/>
  <c r="R343" i="2"/>
  <c r="S343" i="2"/>
  <c r="R339" i="2"/>
  <c r="S339" i="2"/>
  <c r="R335" i="2"/>
  <c r="S335" i="2"/>
  <c r="R331" i="2"/>
  <c r="S331" i="2"/>
  <c r="R327" i="2"/>
  <c r="S327" i="2"/>
  <c r="R323" i="2"/>
  <c r="S323" i="2"/>
  <c r="R319" i="2"/>
  <c r="S319" i="2"/>
  <c r="R315" i="2"/>
  <c r="S315" i="2"/>
  <c r="R311" i="2"/>
  <c r="S311" i="2"/>
  <c r="R307" i="2"/>
  <c r="S307" i="2"/>
  <c r="R303" i="2"/>
  <c r="S303" i="2"/>
  <c r="R299" i="2"/>
  <c r="S299" i="2"/>
  <c r="R295" i="2"/>
  <c r="S295" i="2"/>
  <c r="R291" i="2"/>
  <c r="S291" i="2"/>
  <c r="R287" i="2"/>
  <c r="S287" i="2"/>
  <c r="R283" i="2"/>
  <c r="S283" i="2"/>
  <c r="R279" i="2"/>
  <c r="S279" i="2"/>
  <c r="R275" i="2"/>
  <c r="S275" i="2"/>
  <c r="R271" i="2"/>
  <c r="S271" i="2"/>
  <c r="R267" i="2"/>
  <c r="S267" i="2"/>
  <c r="R263" i="2"/>
  <c r="S263" i="2"/>
  <c r="R259" i="2"/>
  <c r="S259" i="2"/>
  <c r="R255" i="2"/>
  <c r="S255" i="2"/>
  <c r="R251" i="2"/>
  <c r="S251" i="2"/>
  <c r="R247" i="2"/>
  <c r="S247" i="2"/>
  <c r="R243" i="2"/>
  <c r="S243" i="2"/>
  <c r="R239" i="2"/>
  <c r="S239" i="2"/>
  <c r="R235" i="2"/>
  <c r="S235" i="2"/>
  <c r="R231" i="2"/>
  <c r="S231" i="2"/>
  <c r="R227" i="2"/>
  <c r="S227" i="2"/>
  <c r="R223" i="2"/>
  <c r="S223" i="2"/>
  <c r="R219" i="2"/>
  <c r="S219" i="2"/>
  <c r="R215" i="2"/>
  <c r="S215" i="2"/>
  <c r="R211" i="2"/>
  <c r="S211" i="2"/>
  <c r="R207" i="2"/>
  <c r="S207" i="2"/>
  <c r="R203" i="2"/>
  <c r="S203" i="2"/>
  <c r="R199" i="2"/>
  <c r="S199" i="2"/>
  <c r="R196" i="2"/>
  <c r="S196" i="2"/>
  <c r="R192" i="2"/>
  <c r="S192" i="2"/>
  <c r="R345" i="2"/>
  <c r="S345" i="2"/>
  <c r="R337" i="2"/>
  <c r="S337" i="2"/>
  <c r="R321" i="2"/>
  <c r="S321" i="2"/>
  <c r="R346" i="2"/>
  <c r="S346" i="2"/>
  <c r="R342" i="2"/>
  <c r="S342" i="2"/>
  <c r="R338" i="2"/>
  <c r="S338" i="2"/>
  <c r="R334" i="2"/>
  <c r="S334" i="2"/>
  <c r="R330" i="2"/>
  <c r="S330" i="2"/>
  <c r="R326" i="2"/>
  <c r="S326" i="2"/>
  <c r="R322" i="2"/>
  <c r="S322" i="2"/>
  <c r="R318" i="2"/>
  <c r="S318" i="2"/>
  <c r="R314" i="2"/>
  <c r="S314" i="2"/>
  <c r="R310" i="2"/>
  <c r="S310" i="2"/>
  <c r="R306" i="2"/>
  <c r="S306" i="2"/>
  <c r="R302" i="2"/>
  <c r="S302" i="2"/>
  <c r="R298" i="2"/>
  <c r="S298" i="2"/>
  <c r="R294" i="2"/>
  <c r="S294" i="2"/>
  <c r="R290" i="2"/>
  <c r="S290" i="2"/>
  <c r="R286" i="2"/>
  <c r="S286" i="2"/>
  <c r="R282" i="2"/>
  <c r="S282" i="2"/>
  <c r="R278" i="2"/>
  <c r="S278" i="2"/>
  <c r="R274" i="2"/>
  <c r="S274" i="2"/>
  <c r="R270" i="2"/>
  <c r="S270" i="2"/>
  <c r="R266" i="2"/>
  <c r="S266" i="2"/>
  <c r="R262" i="2"/>
  <c r="S262" i="2"/>
  <c r="R258" i="2"/>
  <c r="S258" i="2"/>
  <c r="R254" i="2"/>
  <c r="S254" i="2"/>
  <c r="R250" i="2"/>
  <c r="S250" i="2"/>
  <c r="R246" i="2"/>
  <c r="S246" i="2"/>
  <c r="R242" i="2"/>
  <c r="S242" i="2"/>
  <c r="R238" i="2"/>
  <c r="S238" i="2"/>
  <c r="R234" i="2"/>
  <c r="S234" i="2"/>
  <c r="R230" i="2"/>
  <c r="S230" i="2"/>
  <c r="R226" i="2"/>
  <c r="S226" i="2"/>
  <c r="R222" i="2"/>
  <c r="S222" i="2"/>
  <c r="R218" i="2"/>
  <c r="S218" i="2"/>
  <c r="R214" i="2"/>
  <c r="S214" i="2"/>
  <c r="R210" i="2"/>
  <c r="S210" i="2"/>
  <c r="R206" i="2"/>
  <c r="S206" i="2"/>
  <c r="R202" i="2"/>
  <c r="S202" i="2"/>
  <c r="R198" i="2"/>
  <c r="S198" i="2"/>
  <c r="R195" i="2"/>
  <c r="S195" i="2"/>
  <c r="R191" i="2"/>
  <c r="S191" i="2"/>
  <c r="R329" i="2"/>
  <c r="S329" i="2"/>
  <c r="R305" i="2"/>
  <c r="S305" i="2"/>
  <c r="R281" i="2"/>
  <c r="S281" i="2"/>
  <c r="R265" i="2"/>
  <c r="S265" i="2"/>
  <c r="R257" i="2"/>
  <c r="S257" i="2"/>
  <c r="R249" i="2"/>
  <c r="S249" i="2"/>
  <c r="R241" i="2"/>
  <c r="S241" i="2"/>
  <c r="R233" i="2"/>
  <c r="S233" i="2"/>
  <c r="R225" i="2"/>
  <c r="S225" i="2"/>
  <c r="R217" i="2"/>
  <c r="S217" i="2"/>
  <c r="R209" i="2"/>
  <c r="S209" i="2"/>
  <c r="R201" i="2"/>
  <c r="S201" i="2"/>
  <c r="R194" i="2"/>
  <c r="S194" i="2"/>
  <c r="R190" i="2"/>
  <c r="S190" i="2"/>
  <c r="R313" i="2"/>
  <c r="S313" i="2"/>
  <c r="R344" i="2"/>
  <c r="S344" i="2"/>
  <c r="R336" i="2"/>
  <c r="S336" i="2"/>
  <c r="R328" i="2"/>
  <c r="S328" i="2"/>
  <c r="R324" i="2"/>
  <c r="S324" i="2"/>
  <c r="R320" i="2"/>
  <c r="S320" i="2"/>
  <c r="R316" i="2"/>
  <c r="S316" i="2"/>
  <c r="R312" i="2"/>
  <c r="S312" i="2"/>
  <c r="R308" i="2"/>
  <c r="S308" i="2"/>
  <c r="R304" i="2"/>
  <c r="S304" i="2"/>
  <c r="R300" i="2"/>
  <c r="S300" i="2"/>
  <c r="R296" i="2"/>
  <c r="S296" i="2"/>
  <c r="R292" i="2"/>
  <c r="S292" i="2"/>
  <c r="R288" i="2"/>
  <c r="S288" i="2"/>
  <c r="R284" i="2"/>
  <c r="S284" i="2"/>
  <c r="R280" i="2"/>
  <c r="S280" i="2"/>
  <c r="R276" i="2"/>
  <c r="S276" i="2"/>
  <c r="R272" i="2"/>
  <c r="S272" i="2"/>
  <c r="R268" i="2"/>
  <c r="S268" i="2"/>
  <c r="R264" i="2"/>
  <c r="S264" i="2"/>
  <c r="R260" i="2"/>
  <c r="S260" i="2"/>
  <c r="R256" i="2"/>
  <c r="S256" i="2"/>
  <c r="R252" i="2"/>
  <c r="S252" i="2"/>
  <c r="R248" i="2"/>
  <c r="S248" i="2"/>
  <c r="R244" i="2"/>
  <c r="S244" i="2"/>
  <c r="R240" i="2"/>
  <c r="S240" i="2"/>
  <c r="R236" i="2"/>
  <c r="S236" i="2"/>
  <c r="R232" i="2"/>
  <c r="S232" i="2"/>
  <c r="R228" i="2"/>
  <c r="S228" i="2"/>
  <c r="R224" i="2"/>
  <c r="S224" i="2"/>
  <c r="R220" i="2"/>
  <c r="S220" i="2"/>
  <c r="R216" i="2"/>
  <c r="S216" i="2"/>
  <c r="R212" i="2"/>
  <c r="S212" i="2"/>
  <c r="R208" i="2"/>
  <c r="S208" i="2"/>
  <c r="R204" i="2"/>
  <c r="S204" i="2"/>
  <c r="R200" i="2"/>
  <c r="S200" i="2"/>
  <c r="R193" i="2"/>
  <c r="S193" i="2"/>
  <c r="R189" i="2"/>
  <c r="J2" i="356"/>
  <c r="N10" i="356"/>
  <c r="AY63" i="2"/>
  <c r="C142" i="49"/>
  <c r="M275" i="2"/>
  <c r="M217" i="2"/>
  <c r="M209" i="2"/>
  <c r="M251" i="2"/>
  <c r="M259" i="2"/>
  <c r="H74" i="356" l="1"/>
  <c r="O190" i="2"/>
  <c r="O191" i="2"/>
  <c r="Q191" i="2" s="1"/>
  <c r="O193" i="2"/>
  <c r="Q193" i="2" s="1"/>
  <c r="O192" i="2"/>
  <c r="Q192" i="2" s="1"/>
  <c r="O189" i="2"/>
  <c r="O196" i="2"/>
  <c r="Q196" i="2" s="1"/>
  <c r="O195" i="2"/>
  <c r="Q195" i="2" s="1"/>
  <c r="O194" i="2"/>
  <c r="Q194" i="2" s="1"/>
  <c r="D142" i="49"/>
  <c r="M257" i="2"/>
  <c r="M221" i="2"/>
  <c r="M256" i="2"/>
  <c r="M203" i="2"/>
  <c r="M304" i="2"/>
  <c r="M252" i="2"/>
  <c r="M288" i="2"/>
  <c r="M277" i="2"/>
  <c r="M336" i="2"/>
  <c r="M337" i="2"/>
  <c r="M299" i="2"/>
  <c r="M261" i="2"/>
  <c r="M265" i="2"/>
  <c r="M229" i="2"/>
  <c r="M318" i="2"/>
  <c r="M276" i="2"/>
  <c r="M238" i="2"/>
  <c r="M282" i="2"/>
  <c r="M285" i="2"/>
  <c r="M210" i="2"/>
  <c r="M309" i="2"/>
  <c r="M315" i="2"/>
  <c r="M312" i="2"/>
  <c r="M223" i="2"/>
  <c r="M237" i="2"/>
  <c r="M284" i="2"/>
  <c r="M343" i="2"/>
  <c r="M341" i="2"/>
  <c r="M300" i="2"/>
  <c r="M204" i="2"/>
  <c r="M348" i="2"/>
  <c r="M231" i="2"/>
  <c r="M263" i="2"/>
  <c r="M307" i="2"/>
  <c r="M324" i="2"/>
  <c r="M298" i="2"/>
  <c r="M306" i="2"/>
  <c r="M338" i="2"/>
  <c r="M241" i="2"/>
  <c r="M292" i="2"/>
  <c r="M296" i="2"/>
  <c r="M314" i="2"/>
  <c r="M279" i="2"/>
  <c r="M232" i="2"/>
  <c r="M240" i="2"/>
  <c r="M190" i="2"/>
  <c r="M302" i="2"/>
  <c r="M289" i="2"/>
  <c r="M270" i="2"/>
  <c r="M283" i="2"/>
  <c r="M207" i="2"/>
  <c r="M339" i="2"/>
  <c r="M216" i="2"/>
  <c r="M239" i="2"/>
  <c r="M243" i="2"/>
  <c r="M281" i="2"/>
  <c r="M273" i="2"/>
  <c r="M327" i="2"/>
  <c r="M321" i="2"/>
  <c r="M331" i="2"/>
  <c r="M230" i="2"/>
  <c r="M271" i="2"/>
  <c r="M236" i="2"/>
  <c r="M326" i="2"/>
  <c r="M311" i="2"/>
  <c r="M218" i="2"/>
  <c r="M317" i="2"/>
  <c r="M323" i="2"/>
  <c r="M212" i="2"/>
  <c r="M329" i="2"/>
  <c r="M242" i="2"/>
  <c r="M297" i="2"/>
  <c r="M222" i="2"/>
  <c r="M266" i="2"/>
  <c r="M198" i="2"/>
  <c r="M200" i="2"/>
  <c r="M255" i="2"/>
  <c r="M334" i="2"/>
  <c r="M226" i="2"/>
  <c r="M294" i="2"/>
  <c r="M224" i="2"/>
  <c r="M245" i="2"/>
  <c r="M220" i="2"/>
  <c r="M340" i="2"/>
  <c r="M208" i="2"/>
  <c r="M260" i="2"/>
  <c r="M211" i="2"/>
  <c r="M262" i="2"/>
  <c r="M233" i="2"/>
  <c r="M264" i="2"/>
  <c r="M344" i="2"/>
  <c r="M227" i="2"/>
  <c r="M316" i="2"/>
  <c r="M246" i="2"/>
  <c r="M205" i="2"/>
  <c r="M330" i="2"/>
  <c r="M206" i="2"/>
  <c r="M291" i="2"/>
  <c r="M215" i="2"/>
  <c r="M269" i="2"/>
  <c r="M248" i="2"/>
  <c r="M347" i="2"/>
  <c r="M235" i="2"/>
  <c r="M303" i="2"/>
  <c r="M234" i="2"/>
  <c r="M346" i="2"/>
  <c r="M219" i="2"/>
  <c r="M345" i="2"/>
  <c r="M313" i="2"/>
  <c r="M301" i="2"/>
  <c r="M333" i="2"/>
  <c r="M287" i="2"/>
  <c r="M342" i="2"/>
  <c r="M268" i="2"/>
  <c r="M199" i="2"/>
  <c r="M308" i="2"/>
  <c r="M272" i="2"/>
  <c r="M286" i="2"/>
  <c r="M249" i="2"/>
  <c r="M258" i="2"/>
  <c r="M201" i="2"/>
  <c r="M214" i="2"/>
  <c r="M320" i="2"/>
  <c r="M305" i="2"/>
  <c r="M213" i="2"/>
  <c r="M278" i="2"/>
  <c r="M247" i="2"/>
  <c r="M254" i="2"/>
  <c r="M293" i="2"/>
  <c r="M328" i="2"/>
  <c r="M290" i="2"/>
  <c r="M325" i="2"/>
  <c r="M267" i="2"/>
  <c r="M274" i="2"/>
  <c r="M225" i="2"/>
  <c r="M332" i="2"/>
  <c r="M322" i="2"/>
  <c r="M228" i="2"/>
  <c r="M253" i="2"/>
  <c r="M335" i="2"/>
  <c r="M319" i="2"/>
  <c r="M280" i="2"/>
  <c r="M295" i="2"/>
  <c r="M250" i="2"/>
  <c r="M310" i="2"/>
  <c r="M202" i="2"/>
  <c r="M244" i="2"/>
  <c r="S309" i="2" l="1"/>
  <c r="S213" i="2"/>
  <c r="S253" i="2"/>
  <c r="S237" i="2"/>
  <c r="S333" i="2"/>
  <c r="S245" i="2"/>
  <c r="S293" i="2"/>
  <c r="S301" i="2"/>
  <c r="S261" i="2"/>
  <c r="S325" i="2"/>
  <c r="S229" i="2"/>
  <c r="S277" i="2"/>
  <c r="S205" i="2"/>
  <c r="S285" i="2"/>
  <c r="S269" i="2"/>
  <c r="S317" i="2"/>
  <c r="S341" i="2"/>
  <c r="S221" i="2"/>
  <c r="P189" i="2"/>
  <c r="P190" i="2" s="1"/>
  <c r="P191" i="2" s="1"/>
  <c r="P192" i="2" s="1"/>
  <c r="P193" i="2" s="1"/>
  <c r="P194" i="2" s="1"/>
  <c r="P195" i="2" s="1"/>
  <c r="P196" i="2" s="1"/>
  <c r="Q189" i="2"/>
  <c r="Q190" i="2" l="1"/>
  <c r="AR60" i="2" l="1"/>
  <c r="B72" i="49" l="1"/>
  <c r="M197" i="2"/>
  <c r="S197" i="2" l="1"/>
  <c r="K5" i="2" l="1"/>
  <c r="I66" i="49" l="1"/>
  <c r="AC61" i="2" l="1"/>
  <c r="AH61" i="2"/>
  <c r="AA61" i="2"/>
  <c r="C92" i="2" l="1"/>
  <c r="C93" i="2"/>
  <c r="C94" i="2"/>
  <c r="C95" i="2"/>
  <c r="C96" i="2"/>
  <c r="C97" i="2"/>
  <c r="C98" i="2"/>
  <c r="C99" i="2"/>
  <c r="C100" i="2"/>
  <c r="C101" i="2"/>
  <c r="C102" i="2"/>
  <c r="C103" i="2"/>
  <c r="C104" i="2"/>
  <c r="C105" i="2"/>
  <c r="C106" i="2"/>
  <c r="C107" i="2"/>
  <c r="C108" i="2"/>
  <c r="C109" i="2"/>
  <c r="C110" i="2"/>
  <c r="C66" i="2"/>
  <c r="C67" i="2"/>
  <c r="C68" i="2"/>
  <c r="C69" i="2"/>
  <c r="C70" i="2"/>
  <c r="C71" i="2"/>
  <c r="C72" i="2"/>
  <c r="C73" i="2"/>
  <c r="C74" i="2"/>
  <c r="C75" i="2"/>
  <c r="C76" i="2"/>
  <c r="C77" i="2"/>
  <c r="C78" i="2"/>
  <c r="C79" i="2"/>
  <c r="C80" i="2"/>
  <c r="C81" i="2"/>
  <c r="C82" i="2"/>
  <c r="C83" i="2"/>
  <c r="C84" i="2"/>
  <c r="C65" i="2"/>
  <c r="M8" i="49"/>
  <c r="G73" i="49" s="1"/>
  <c r="AI61" i="2"/>
  <c r="AJ61" i="2"/>
  <c r="AD61" i="2"/>
  <c r="AL61" i="2"/>
  <c r="AM61" i="2"/>
  <c r="AF61" i="2"/>
  <c r="M7" i="49"/>
  <c r="H72" i="49" l="1"/>
  <c r="G72" i="49" s="1"/>
  <c r="N10" i="49"/>
  <c r="AE61" i="2"/>
  <c r="AB61" i="2"/>
  <c r="AK61" i="2"/>
  <c r="C91" i="2"/>
  <c r="AB65" i="2"/>
  <c r="H74" i="49" l="1"/>
  <c r="I41" i="49"/>
  <c r="I79" i="49" s="1"/>
  <c r="C64" i="2"/>
  <c r="B64" i="2"/>
  <c r="M3" i="2"/>
  <c r="B176" i="2" s="1"/>
  <c r="D4" i="49"/>
  <c r="M64" i="2"/>
  <c r="K64" i="2"/>
  <c r="I64" i="2"/>
  <c r="AQ66" i="2"/>
  <c r="AQ63" i="2" l="1"/>
  <c r="C11" i="49"/>
  <c r="G81" i="49" l="1"/>
  <c r="I73" i="49" l="1"/>
  <c r="S187" i="2" l="1"/>
  <c r="G73" i="356" l="1"/>
  <c r="I73" i="356" s="1"/>
  <c r="G71" i="356" l="1"/>
  <c r="G74" i="356" s="1"/>
  <c r="I71" i="356"/>
  <c r="I74" i="356" s="1"/>
  <c r="H81" i="356" s="1"/>
  <c r="J91" i="2" l="1"/>
  <c r="G71" i="49" l="1"/>
  <c r="G74" i="49" s="1"/>
  <c r="E32" i="49"/>
  <c r="I32" i="49"/>
  <c r="I78" i="49" s="1"/>
  <c r="I80" i="49" s="1"/>
  <c r="L80" i="49" s="1"/>
  <c r="I47" i="49" l="1"/>
  <c r="I71" i="49" l="1"/>
  <c r="I74" i="49" s="1"/>
  <c r="H81" i="49" s="1"/>
  <c r="K262" i="2"/>
  <c r="K301" i="2"/>
  <c r="L344" i="2"/>
  <c r="B103" i="2"/>
  <c r="L292" i="2"/>
  <c r="AD81" i="2"/>
  <c r="AU72" i="2"/>
  <c r="B77" i="2"/>
  <c r="I252" i="2"/>
  <c r="L269" i="2"/>
  <c r="AX68" i="2"/>
  <c r="U81" i="2"/>
  <c r="AP67" i="2"/>
  <c r="K223" i="2"/>
  <c r="J274" i="2"/>
  <c r="J198" i="2"/>
  <c r="J296" i="2"/>
  <c r="K276" i="2"/>
  <c r="AV83" i="2"/>
  <c r="B75" i="2"/>
  <c r="AI65" i="2"/>
  <c r="AC65" i="2"/>
  <c r="I312" i="2"/>
  <c r="I274" i="2"/>
  <c r="K329" i="2"/>
  <c r="W84" i="2"/>
  <c r="L318" i="2"/>
  <c r="T66" i="2"/>
  <c r="J206" i="2"/>
  <c r="U79" i="2"/>
  <c r="AV82" i="2"/>
  <c r="I208" i="2"/>
  <c r="K214" i="2"/>
  <c r="J199" i="2"/>
  <c r="AF81" i="2"/>
  <c r="J263" i="2"/>
  <c r="E82" i="2"/>
  <c r="AD77" i="2"/>
  <c r="B73" i="2"/>
  <c r="L262" i="2"/>
  <c r="L206" i="2"/>
  <c r="AM81" i="2"/>
  <c r="I345" i="2"/>
  <c r="AA82" i="2"/>
  <c r="AH66" i="2"/>
  <c r="AB71" i="2"/>
  <c r="W71" i="2"/>
  <c r="I224" i="2"/>
  <c r="J200" i="2"/>
  <c r="AB80" i="2"/>
  <c r="AL78" i="2"/>
  <c r="W67" i="2"/>
  <c r="J341" i="2"/>
  <c r="I304" i="2"/>
  <c r="AB77" i="2"/>
  <c r="I219" i="2"/>
  <c r="E108" i="2"/>
  <c r="AJ74" i="2"/>
  <c r="J302" i="2"/>
  <c r="AD82" i="2"/>
  <c r="AC67" i="2"/>
  <c r="Y66" i="2"/>
  <c r="J225" i="2"/>
  <c r="I325" i="2"/>
  <c r="J337" i="2"/>
  <c r="I236" i="2"/>
  <c r="J313" i="2"/>
  <c r="AC83" i="2"/>
  <c r="AO82" i="2"/>
  <c r="AM73" i="2"/>
  <c r="X73" i="2"/>
  <c r="S75" i="2"/>
  <c r="K328" i="2"/>
  <c r="AO66" i="2"/>
  <c r="L281" i="2"/>
  <c r="K203" i="2"/>
  <c r="AU68" i="2"/>
  <c r="I338" i="2"/>
  <c r="J334" i="2"/>
  <c r="I328" i="2"/>
  <c r="AE84" i="2"/>
  <c r="I347" i="2"/>
  <c r="L330" i="2"/>
  <c r="I268" i="2"/>
  <c r="J321" i="2"/>
  <c r="AI79" i="2"/>
  <c r="AF74" i="2"/>
  <c r="L239" i="2"/>
  <c r="AJ67" i="2"/>
  <c r="L304" i="2"/>
  <c r="B109" i="2"/>
  <c r="AU77" i="2"/>
  <c r="I301" i="2"/>
  <c r="AD72" i="2"/>
  <c r="L243" i="2"/>
  <c r="Y68" i="2"/>
  <c r="E94" i="2"/>
  <c r="U71" i="2"/>
  <c r="AR68" i="2"/>
  <c r="K250" i="2"/>
  <c r="I220" i="2"/>
  <c r="AE81" i="2"/>
  <c r="K259" i="2"/>
  <c r="V82" i="2"/>
  <c r="AU70" i="2"/>
  <c r="K325" i="2"/>
  <c r="U84" i="2"/>
  <c r="AA80" i="2"/>
  <c r="AH80" i="2"/>
  <c r="AH75" i="2"/>
  <c r="L254" i="2"/>
  <c r="AB76" i="2"/>
  <c r="I211" i="2"/>
  <c r="L244" i="2"/>
  <c r="L226" i="2"/>
  <c r="V76" i="2"/>
  <c r="J316" i="2"/>
  <c r="K231" i="2"/>
  <c r="AJ70" i="2"/>
  <c r="AD70" i="2"/>
  <c r="J266" i="2"/>
  <c r="AL68" i="2"/>
  <c r="AP83" i="2"/>
  <c r="AI77" i="2"/>
  <c r="AM69" i="2"/>
  <c r="L282" i="2"/>
  <c r="J272" i="2"/>
  <c r="J312" i="2"/>
  <c r="AL75" i="2"/>
  <c r="B101" i="2"/>
  <c r="I198" i="2"/>
  <c r="I212" i="2"/>
  <c r="L338" i="2"/>
  <c r="AJ82" i="2"/>
  <c r="AF75" i="2"/>
  <c r="AH72" i="2"/>
  <c r="I205" i="2"/>
  <c r="AL82" i="2"/>
  <c r="J287" i="2"/>
  <c r="AJ72" i="2"/>
  <c r="E83" i="2"/>
  <c r="AU75" i="2"/>
  <c r="AE75" i="2"/>
  <c r="J319" i="2"/>
  <c r="AX71" i="2"/>
  <c r="J212" i="2"/>
  <c r="I299" i="2"/>
  <c r="K304" i="2"/>
  <c r="X67" i="2"/>
  <c r="K206" i="2"/>
  <c r="I249" i="2"/>
  <c r="J298" i="2"/>
  <c r="L198" i="2"/>
  <c r="I303" i="2"/>
  <c r="I256" i="2"/>
  <c r="J269" i="2"/>
  <c r="K311" i="2"/>
  <c r="AB78" i="2"/>
  <c r="L231" i="2"/>
  <c r="L246" i="2"/>
  <c r="AA77" i="2"/>
  <c r="B76" i="2"/>
  <c r="K244" i="2"/>
  <c r="L337" i="2"/>
  <c r="AW70" i="2"/>
  <c r="I307" i="2"/>
  <c r="AF78" i="2"/>
  <c r="AV77" i="2"/>
  <c r="AT73" i="2"/>
  <c r="L329" i="2"/>
  <c r="E68" i="2"/>
  <c r="AU80" i="2"/>
  <c r="J228" i="2"/>
  <c r="AP82" i="2"/>
  <c r="AL84" i="2"/>
  <c r="L288" i="2"/>
  <c r="J339" i="2"/>
  <c r="J224" i="2"/>
  <c r="J276" i="2"/>
  <c r="AF82" i="2"/>
  <c r="B65" i="2"/>
  <c r="I311" i="2"/>
  <c r="I263" i="2"/>
  <c r="AJ68" i="2"/>
  <c r="L316" i="2"/>
  <c r="I340" i="2"/>
  <c r="AJ80" i="2"/>
  <c r="I232" i="2"/>
  <c r="AC78" i="2"/>
  <c r="AE72" i="2"/>
  <c r="K197" i="2"/>
  <c r="U74" i="2"/>
  <c r="J279" i="2"/>
  <c r="J270" i="2"/>
  <c r="AK65" i="2"/>
  <c r="W79" i="2"/>
  <c r="AU78" i="2"/>
  <c r="AF80" i="2"/>
  <c r="L256" i="2"/>
  <c r="AP66" i="2"/>
  <c r="J293" i="2"/>
  <c r="E74" i="2"/>
  <c r="AW69" i="2"/>
  <c r="K280" i="2"/>
  <c r="AI75" i="2"/>
  <c r="J288" i="2"/>
  <c r="K229" i="2"/>
  <c r="K234" i="2"/>
  <c r="L317" i="2"/>
  <c r="J207" i="2"/>
  <c r="AB68" i="2"/>
  <c r="L313" i="2"/>
  <c r="AP73" i="2"/>
  <c r="AJ83" i="2"/>
  <c r="I218" i="2"/>
  <c r="K271" i="2"/>
  <c r="K295" i="2"/>
  <c r="V68" i="2"/>
  <c r="AK81" i="2"/>
  <c r="U67" i="2"/>
  <c r="AE70" i="2"/>
  <c r="J260" i="2"/>
  <c r="J306" i="2"/>
  <c r="AI71" i="2"/>
  <c r="AT80" i="2"/>
  <c r="E104" i="2"/>
  <c r="I342" i="2"/>
  <c r="I258" i="2"/>
  <c r="B100" i="2"/>
  <c r="W65" i="2"/>
  <c r="J311" i="2"/>
  <c r="J214" i="2"/>
  <c r="E102" i="2"/>
  <c r="K283" i="2"/>
  <c r="AW67" i="2"/>
  <c r="L225" i="2"/>
  <c r="J283" i="2"/>
  <c r="V66" i="2"/>
  <c r="AM71" i="2"/>
  <c r="E78" i="2"/>
  <c r="I327" i="2"/>
  <c r="K322" i="2"/>
  <c r="J285" i="2"/>
  <c r="K302" i="2"/>
  <c r="L287" i="2"/>
  <c r="S72" i="2"/>
  <c r="W80" i="2"/>
  <c r="U66" i="2"/>
  <c r="Y77" i="2"/>
  <c r="J346" i="2"/>
  <c r="L321" i="2"/>
  <c r="AM83" i="2"/>
  <c r="AH69" i="2"/>
  <c r="J330" i="2"/>
  <c r="U75" i="2"/>
  <c r="B106" i="2"/>
  <c r="AU67" i="2"/>
  <c r="AU71" i="2"/>
  <c r="B68" i="2"/>
  <c r="L305" i="2"/>
  <c r="L276" i="2"/>
  <c r="K211" i="2"/>
  <c r="I239" i="2"/>
  <c r="L207" i="2"/>
  <c r="T67" i="2"/>
  <c r="L274" i="2"/>
  <c r="AF66" i="2"/>
  <c r="AD67" i="2"/>
  <c r="K294" i="2"/>
  <c r="E98" i="2"/>
  <c r="AX79" i="2"/>
  <c r="AD66" i="2"/>
  <c r="K308" i="2"/>
  <c r="AA67" i="2"/>
  <c r="I270" i="2"/>
  <c r="K318" i="2"/>
  <c r="L228" i="2"/>
  <c r="AT71" i="2"/>
  <c r="AI76" i="2"/>
  <c r="W81" i="2"/>
  <c r="I202" i="2"/>
  <c r="AW75" i="2"/>
  <c r="I259" i="2"/>
  <c r="I226" i="2"/>
  <c r="I291" i="2"/>
  <c r="K217" i="2"/>
  <c r="K337" i="2"/>
  <c r="L341" i="2"/>
  <c r="I275" i="2"/>
  <c r="L347" i="2"/>
  <c r="W74" i="2"/>
  <c r="AI73" i="2"/>
  <c r="AR70" i="2"/>
  <c r="S76" i="2"/>
  <c r="AM67" i="2"/>
  <c r="AI82" i="2"/>
  <c r="X70" i="2"/>
  <c r="L266" i="2"/>
  <c r="K233" i="2"/>
  <c r="J245" i="2"/>
  <c r="AC75" i="2"/>
  <c r="L261" i="2"/>
  <c r="AJ76" i="2"/>
  <c r="J220" i="2"/>
  <c r="AL77" i="2"/>
  <c r="L302" i="2"/>
  <c r="S79" i="2"/>
  <c r="AU76" i="2"/>
  <c r="AI72" i="2"/>
  <c r="I271" i="2"/>
  <c r="AL67" i="2"/>
  <c r="J326" i="2"/>
  <c r="J308" i="2"/>
  <c r="U83" i="2"/>
  <c r="AK77" i="2"/>
  <c r="B82" i="2"/>
  <c r="J253" i="2"/>
  <c r="K309" i="2"/>
  <c r="K272" i="2"/>
  <c r="I283" i="2"/>
  <c r="AX80" i="2"/>
  <c r="B72" i="2"/>
  <c r="I280" i="2"/>
  <c r="AV84" i="2"/>
  <c r="K267" i="2"/>
  <c r="AP68" i="2"/>
  <c r="I255" i="2"/>
  <c r="E65" i="2"/>
  <c r="AL81" i="2"/>
  <c r="B102" i="2"/>
  <c r="L339" i="2"/>
  <c r="AK76" i="2"/>
  <c r="W72" i="2"/>
  <c r="E69" i="2"/>
  <c r="B81" i="2"/>
  <c r="AC74" i="2"/>
  <c r="AD79" i="2"/>
  <c r="K299" i="2"/>
  <c r="AD80" i="2"/>
  <c r="AF69" i="2"/>
  <c r="I261" i="2"/>
  <c r="L241" i="2"/>
  <c r="I269" i="2"/>
  <c r="AC77" i="2"/>
  <c r="W77" i="2"/>
  <c r="X82" i="2"/>
  <c r="AU73" i="2"/>
  <c r="J290" i="2"/>
  <c r="J297" i="2"/>
  <c r="AV73" i="2"/>
  <c r="Y80" i="2"/>
  <c r="AJ79" i="2"/>
  <c r="V65" i="2"/>
  <c r="K314" i="2"/>
  <c r="AI83" i="2"/>
  <c r="L335" i="2"/>
  <c r="AV68" i="2"/>
  <c r="V69" i="2"/>
  <c r="K321" i="2"/>
  <c r="I248" i="2"/>
  <c r="W76" i="2"/>
  <c r="K334" i="2"/>
  <c r="AF79" i="2"/>
  <c r="I244" i="2"/>
  <c r="L271" i="2"/>
  <c r="V74" i="2"/>
  <c r="K307" i="2"/>
  <c r="AP80" i="2"/>
  <c r="I330" i="2"/>
  <c r="AI68" i="2"/>
  <c r="I229" i="2"/>
  <c r="J281" i="2"/>
  <c r="T84" i="2"/>
  <c r="W83" i="2"/>
  <c r="W70" i="2"/>
  <c r="K209" i="2"/>
  <c r="AI81" i="2"/>
  <c r="L286" i="2"/>
  <c r="E95" i="2"/>
  <c r="AA69" i="2"/>
  <c r="AD78" i="2"/>
  <c r="V73" i="2"/>
  <c r="AI84" i="2"/>
  <c r="AU81" i="2"/>
  <c r="AL71" i="2"/>
  <c r="AB79" i="2"/>
  <c r="B96" i="2"/>
  <c r="AT74" i="2"/>
  <c r="E110" i="2"/>
  <c r="J237" i="2"/>
  <c r="J210" i="2"/>
  <c r="J273" i="2"/>
  <c r="K287" i="2"/>
  <c r="AH73" i="2"/>
  <c r="AB83" i="2"/>
  <c r="L222" i="2"/>
  <c r="Y74" i="2"/>
  <c r="AC73" i="2"/>
  <c r="L340" i="2"/>
  <c r="I282" i="2"/>
  <c r="L333" i="2"/>
  <c r="L303" i="2"/>
  <c r="S73" i="2"/>
  <c r="I316" i="2"/>
  <c r="K243" i="2"/>
  <c r="I257" i="2"/>
  <c r="I289" i="2"/>
  <c r="L257" i="2"/>
  <c r="X76" i="2"/>
  <c r="AF72" i="2"/>
  <c r="K291" i="2"/>
  <c r="W75" i="2"/>
  <c r="J320" i="2"/>
  <c r="J233" i="2"/>
  <c r="S69" i="2"/>
  <c r="V75" i="2"/>
  <c r="I319" i="2"/>
  <c r="Y78" i="2"/>
  <c r="L208" i="2"/>
  <c r="I281" i="2"/>
  <c r="I329" i="2"/>
  <c r="Y76" i="2"/>
  <c r="V70" i="2"/>
  <c r="B70" i="2"/>
  <c r="K303" i="2"/>
  <c r="Y70" i="2"/>
  <c r="I197" i="2"/>
  <c r="AO67" i="2"/>
  <c r="AP69" i="2"/>
  <c r="T78" i="2"/>
  <c r="K281" i="2"/>
  <c r="AK82" i="2"/>
  <c r="AA76" i="2"/>
  <c r="K333" i="2"/>
  <c r="X66" i="2"/>
  <c r="K275" i="2"/>
  <c r="K242" i="2"/>
  <c r="L291" i="2"/>
  <c r="K260" i="2"/>
  <c r="L252" i="2"/>
  <c r="J211" i="2"/>
  <c r="K289" i="2"/>
  <c r="L334" i="2"/>
  <c r="I201" i="2"/>
  <c r="L219" i="2"/>
  <c r="AK72" i="2"/>
  <c r="J226" i="2"/>
  <c r="K284" i="2"/>
  <c r="K293" i="2"/>
  <c r="I284" i="2"/>
  <c r="K219" i="2"/>
  <c r="L259" i="2"/>
  <c r="K212" i="2"/>
  <c r="I217" i="2"/>
  <c r="K300" i="2"/>
  <c r="L289" i="2"/>
  <c r="S74" i="2"/>
  <c r="I292" i="2"/>
  <c r="J345" i="2"/>
  <c r="J221" i="2"/>
  <c r="AD83" i="2"/>
  <c r="J252" i="2"/>
  <c r="K218" i="2"/>
  <c r="AE74" i="2"/>
  <c r="L255" i="2"/>
  <c r="K232" i="2"/>
  <c r="L311" i="2"/>
  <c r="AE68" i="2"/>
  <c r="L306" i="2"/>
  <c r="AM75" i="2"/>
  <c r="J239" i="2"/>
  <c r="K320" i="2"/>
  <c r="L290" i="2"/>
  <c r="U73" i="2"/>
  <c r="T68" i="2"/>
  <c r="L314" i="2"/>
  <c r="S68" i="2"/>
  <c r="K266" i="2"/>
  <c r="K204" i="2"/>
  <c r="AB84" i="2"/>
  <c r="J299" i="2"/>
  <c r="S70" i="2"/>
  <c r="E67" i="2"/>
  <c r="AC66" i="2"/>
  <c r="AK83" i="2"/>
  <c r="L298" i="2"/>
  <c r="AE80" i="2"/>
  <c r="I331" i="2"/>
  <c r="K222" i="2"/>
  <c r="AA83" i="2"/>
  <c r="K336" i="2"/>
  <c r="I288" i="2"/>
  <c r="I294" i="2"/>
  <c r="AW72" i="2"/>
  <c r="K285" i="2"/>
  <c r="X71" i="2"/>
  <c r="I278" i="2"/>
  <c r="L279" i="2"/>
  <c r="I240" i="2"/>
  <c r="T74" i="2"/>
  <c r="I298" i="2"/>
  <c r="AV78" i="2"/>
  <c r="AF84" i="2"/>
  <c r="L203" i="2"/>
  <c r="L315" i="2"/>
  <c r="K198" i="2"/>
  <c r="K269" i="2"/>
  <c r="AM65" i="2"/>
  <c r="K251" i="2"/>
  <c r="V81" i="2"/>
  <c r="J255" i="2"/>
  <c r="I233" i="2"/>
  <c r="L201" i="2"/>
  <c r="AB81" i="2"/>
  <c r="J258" i="2"/>
  <c r="K290" i="2"/>
  <c r="I286" i="2"/>
  <c r="E107" i="2"/>
  <c r="I290" i="2"/>
  <c r="AX82" i="2"/>
  <c r="K342" i="2"/>
  <c r="K247" i="2"/>
  <c r="I235" i="2"/>
  <c r="AA84" i="2"/>
  <c r="K199" i="2"/>
  <c r="V79" i="2"/>
  <c r="AW78" i="2"/>
  <c r="I313" i="2"/>
  <c r="E92" i="2"/>
  <c r="AX65" i="2"/>
  <c r="L215" i="2"/>
  <c r="I293" i="2"/>
  <c r="I204" i="2"/>
  <c r="K348" i="2"/>
  <c r="AJ75" i="2"/>
  <c r="I221" i="2"/>
  <c r="AD84" i="2"/>
  <c r="AL65" i="2"/>
  <c r="I310" i="2"/>
  <c r="L223" i="2"/>
  <c r="I321" i="2"/>
  <c r="AE79" i="2"/>
  <c r="X80" i="2"/>
  <c r="AB75" i="2"/>
  <c r="V67" i="2"/>
  <c r="AT78" i="2"/>
  <c r="I334" i="2"/>
  <c r="AE66" i="2"/>
  <c r="L247" i="2"/>
  <c r="I200" i="2"/>
  <c r="E100" i="2"/>
  <c r="U69" i="2"/>
  <c r="AC76" i="2"/>
  <c r="L220" i="2"/>
  <c r="I210" i="2"/>
  <c r="S66" i="2"/>
  <c r="AD71" i="2"/>
  <c r="AR72" i="2"/>
  <c r="AH82" i="2"/>
  <c r="K330" i="2"/>
  <c r="E96" i="2"/>
  <c r="I277" i="2"/>
  <c r="X77" i="2"/>
  <c r="S82" i="2"/>
  <c r="J241" i="2"/>
  <c r="AV67" i="2"/>
  <c r="AP79" i="2"/>
  <c r="AB66" i="2"/>
  <c r="U76" i="2"/>
  <c r="I333" i="2"/>
  <c r="K298" i="2"/>
  <c r="AO83" i="2"/>
  <c r="I318" i="2"/>
  <c r="AF65" i="2"/>
  <c r="E70" i="2"/>
  <c r="B67" i="2"/>
  <c r="K343" i="2"/>
  <c r="AD75" i="2"/>
  <c r="AO80" i="2"/>
  <c r="J301" i="2"/>
  <c r="B78" i="2"/>
  <c r="L307" i="2"/>
  <c r="I216" i="2"/>
  <c r="J331" i="2"/>
  <c r="S77" i="2"/>
  <c r="AH81" i="2"/>
  <c r="AM79" i="2"/>
  <c r="K305" i="2"/>
  <c r="AX70" i="2"/>
  <c r="L251" i="2"/>
  <c r="I247" i="2"/>
  <c r="W68" i="2"/>
  <c r="Y67" i="2"/>
  <c r="E99" i="2"/>
  <c r="L211" i="2"/>
  <c r="AR74" i="2"/>
  <c r="AW83" i="2"/>
  <c r="AR78" i="2"/>
  <c r="L199" i="2"/>
  <c r="AH79" i="2"/>
  <c r="AH71" i="2"/>
  <c r="J236" i="2"/>
  <c r="AX73" i="2"/>
  <c r="K340" i="2"/>
  <c r="AT82" i="2"/>
  <c r="J322" i="2"/>
  <c r="AV65" i="2"/>
  <c r="I343" i="2"/>
  <c r="AR79" i="2"/>
  <c r="K221" i="2"/>
  <c r="AV70" i="2"/>
  <c r="L250" i="2"/>
  <c r="E73" i="2"/>
  <c r="AO84" i="2"/>
  <c r="K265" i="2"/>
  <c r="AB73" i="2"/>
  <c r="L308" i="2"/>
  <c r="L245" i="2"/>
  <c r="I242" i="2"/>
  <c r="U68" i="2"/>
  <c r="J204" i="2"/>
  <c r="AR83" i="2"/>
  <c r="J249" i="2"/>
  <c r="AV66" i="2"/>
  <c r="L325" i="2"/>
  <c r="AL76" i="2"/>
  <c r="L293" i="2"/>
  <c r="I337" i="2"/>
  <c r="X74" i="2"/>
  <c r="J318" i="2"/>
  <c r="L238" i="2"/>
  <c r="J336" i="2"/>
  <c r="AP84" i="2"/>
  <c r="K227" i="2"/>
  <c r="K255" i="2"/>
  <c r="J238" i="2"/>
  <c r="S81" i="2"/>
  <c r="L236" i="2"/>
  <c r="AI67" i="2"/>
  <c r="AM70" i="2"/>
  <c r="L200" i="2"/>
  <c r="I323" i="2"/>
  <c r="K246" i="2"/>
  <c r="L346" i="2"/>
  <c r="L214" i="2"/>
  <c r="J216" i="2"/>
  <c r="T73" i="2"/>
  <c r="K313" i="2"/>
  <c r="AV81" i="2"/>
  <c r="J209" i="2"/>
  <c r="AJ81" i="2"/>
  <c r="K327" i="2"/>
  <c r="E81" i="2"/>
  <c r="I246" i="2"/>
  <c r="L342" i="2"/>
  <c r="AC69" i="2"/>
  <c r="AX66" i="2"/>
  <c r="AL66" i="2"/>
  <c r="AI69" i="2"/>
  <c r="Y79" i="2"/>
  <c r="I260" i="2"/>
  <c r="I279" i="2"/>
  <c r="AX78" i="2"/>
  <c r="J218" i="2"/>
  <c r="T76" i="2"/>
  <c r="K273" i="2"/>
  <c r="K319" i="2"/>
  <c r="Y84" i="2"/>
  <c r="S84" i="2"/>
  <c r="J242" i="2"/>
  <c r="K278" i="2"/>
  <c r="AM68" i="2"/>
  <c r="AC80" i="2"/>
  <c r="L205" i="2"/>
  <c r="AR82" i="2"/>
  <c r="L327" i="2"/>
  <c r="J342" i="2"/>
  <c r="AB74" i="2"/>
  <c r="L263" i="2"/>
  <c r="J277" i="2"/>
  <c r="AP77" i="2"/>
  <c r="K236" i="2"/>
  <c r="Y83" i="2"/>
  <c r="L204" i="2"/>
  <c r="J327" i="2"/>
  <c r="AX76" i="2"/>
  <c r="AT83" i="2"/>
  <c r="AO78" i="2"/>
  <c r="AH65" i="2"/>
  <c r="S80" i="2"/>
  <c r="AK84" i="2"/>
  <c r="AE73" i="2"/>
  <c r="L297" i="2"/>
  <c r="J275" i="2"/>
  <c r="J246" i="2"/>
  <c r="I308" i="2"/>
  <c r="L234" i="2"/>
  <c r="L324" i="2"/>
  <c r="E76" i="2"/>
  <c r="L278" i="2"/>
  <c r="K335" i="2"/>
  <c r="I238" i="2"/>
  <c r="L230" i="2"/>
  <c r="X68" i="2"/>
  <c r="J284" i="2"/>
  <c r="AJ71" i="2"/>
  <c r="J314" i="2"/>
  <c r="X83" i="2"/>
  <c r="E97" i="2"/>
  <c r="I209" i="2"/>
  <c r="AD65" i="2"/>
  <c r="J286" i="2"/>
  <c r="AF68" i="2"/>
  <c r="L224" i="2"/>
  <c r="L326" i="2"/>
  <c r="Y72" i="2"/>
  <c r="AO69" i="2"/>
  <c r="I346" i="2"/>
  <c r="AU83" i="2"/>
  <c r="J294" i="2"/>
  <c r="U78" i="2"/>
  <c r="AK67" i="2"/>
  <c r="L197" i="2"/>
  <c r="J310" i="2"/>
  <c r="AE77" i="2"/>
  <c r="AT75" i="2"/>
  <c r="L277" i="2"/>
  <c r="L332" i="2"/>
  <c r="AJ77" i="2"/>
  <c r="J227" i="2"/>
  <c r="J230" i="2"/>
  <c r="K224" i="2"/>
  <c r="L253" i="2"/>
  <c r="AV71" i="2"/>
  <c r="T65" i="2"/>
  <c r="B80" i="2"/>
  <c r="V71" i="2"/>
  <c r="L268" i="2"/>
  <c r="U80" i="2"/>
  <c r="T79" i="2"/>
  <c r="AK70" i="2"/>
  <c r="B71" i="2"/>
  <c r="J250" i="2"/>
  <c r="U70" i="2"/>
  <c r="U82" i="2"/>
  <c r="J333" i="2"/>
  <c r="AJ66" i="2"/>
  <c r="K323" i="2"/>
  <c r="K339" i="2"/>
  <c r="L258" i="2"/>
  <c r="AX72" i="2"/>
  <c r="AV75" i="2"/>
  <c r="AI74" i="2"/>
  <c r="L265" i="2"/>
  <c r="J300" i="2"/>
  <c r="I253" i="2"/>
  <c r="AU74" i="2"/>
  <c r="B83" i="2"/>
  <c r="J324" i="2"/>
  <c r="AW68" i="2"/>
  <c r="AO72" i="2"/>
  <c r="K257" i="2"/>
  <c r="AJ84" i="2"/>
  <c r="I272" i="2"/>
  <c r="K345" i="2"/>
  <c r="I207" i="2"/>
  <c r="AJ78" i="2"/>
  <c r="L249" i="2"/>
  <c r="J347" i="2"/>
  <c r="AX77" i="2"/>
  <c r="K200" i="2"/>
  <c r="AW82" i="2"/>
  <c r="AR75" i="2"/>
  <c r="AH78" i="2"/>
  <c r="E105" i="2"/>
  <c r="AO71" i="2"/>
  <c r="AH83" i="2"/>
  <c r="J259" i="2"/>
  <c r="AW66" i="2"/>
  <c r="K282" i="2"/>
  <c r="AC82" i="2"/>
  <c r="AM76" i="2"/>
  <c r="I297" i="2"/>
  <c r="AL83" i="2"/>
  <c r="AB72" i="2"/>
  <c r="T69" i="2"/>
  <c r="B95" i="2"/>
  <c r="K331" i="2"/>
  <c r="AW74" i="2"/>
  <c r="J219" i="2"/>
  <c r="W73" i="2"/>
  <c r="K279" i="2"/>
  <c r="J340" i="2"/>
  <c r="AH68" i="2"/>
  <c r="AT84" i="2"/>
  <c r="AH76" i="2"/>
  <c r="AP71" i="2"/>
  <c r="J247" i="2"/>
  <c r="I320" i="2"/>
  <c r="AA73" i="2"/>
  <c r="J240" i="2"/>
  <c r="J229" i="2"/>
  <c r="B108" i="2"/>
  <c r="AO81" i="2"/>
  <c r="J264" i="2"/>
  <c r="X72" i="2"/>
  <c r="AL70" i="2"/>
  <c r="I332" i="2"/>
  <c r="L284" i="2"/>
  <c r="AM78" i="2"/>
  <c r="K235" i="2"/>
  <c r="L242" i="2"/>
  <c r="AP81" i="2"/>
  <c r="AM74" i="2"/>
  <c r="AR69" i="2"/>
  <c r="K207" i="2"/>
  <c r="J244" i="2"/>
  <c r="I276" i="2"/>
  <c r="AV76" i="2"/>
  <c r="L235" i="2"/>
  <c r="J232" i="2"/>
  <c r="AT70" i="2"/>
  <c r="AA71" i="2"/>
  <c r="E91" i="2"/>
  <c r="B93" i="2"/>
  <c r="I213" i="2"/>
  <c r="L280" i="2"/>
  <c r="I237" i="2"/>
  <c r="I315" i="2"/>
  <c r="J343" i="2"/>
  <c r="J254" i="2"/>
  <c r="L336" i="2"/>
  <c r="E80" i="2"/>
  <c r="J307" i="2"/>
  <c r="AW84" i="2"/>
  <c r="AK73" i="2"/>
  <c r="AR77" i="2"/>
  <c r="I203" i="2"/>
  <c r="L218" i="2"/>
  <c r="I225" i="2"/>
  <c r="AK78" i="2"/>
  <c r="Y75" i="2"/>
  <c r="I314" i="2"/>
  <c r="AT69" i="2"/>
  <c r="AA81" i="2"/>
  <c r="Y69" i="2"/>
  <c r="AI80" i="2"/>
  <c r="AW65" i="2"/>
  <c r="J213" i="2"/>
  <c r="T81" i="2"/>
  <c r="AH77" i="2"/>
  <c r="X81" i="2"/>
  <c r="J257" i="2"/>
  <c r="AW80" i="2"/>
  <c r="K315" i="2"/>
  <c r="AI66" i="2"/>
  <c r="AO79" i="2"/>
  <c r="K225" i="2"/>
  <c r="J278" i="2"/>
  <c r="J268" i="2"/>
  <c r="AC72" i="2"/>
  <c r="J338" i="2"/>
  <c r="AL74" i="2"/>
  <c r="K263" i="2"/>
  <c r="AE82" i="2"/>
  <c r="AC71" i="2"/>
  <c r="B69" i="2"/>
  <c r="E93" i="2"/>
  <c r="AA65" i="2"/>
  <c r="B74" i="2"/>
  <c r="AO77" i="2"/>
  <c r="V77" i="2"/>
  <c r="AO73" i="2"/>
  <c r="L275" i="2"/>
  <c r="AW79" i="2"/>
  <c r="L237" i="2"/>
  <c r="J202" i="2"/>
  <c r="L232" i="2"/>
  <c r="K326" i="2"/>
  <c r="J323" i="2"/>
  <c r="AC79" i="2"/>
  <c r="AC70" i="2"/>
  <c r="K292" i="2"/>
  <c r="L296" i="2"/>
  <c r="E103" i="2"/>
  <c r="J265" i="2"/>
  <c r="B79" i="2"/>
  <c r="J280" i="2"/>
  <c r="J223" i="2"/>
  <c r="K344" i="2"/>
  <c r="AF83" i="2"/>
  <c r="AI78" i="2"/>
  <c r="AR65" i="2"/>
  <c r="I317" i="2"/>
  <c r="K296" i="2"/>
  <c r="S78" i="2"/>
  <c r="K228" i="2"/>
  <c r="K264" i="2"/>
  <c r="AU66" i="2"/>
  <c r="AF77" i="2"/>
  <c r="L273" i="2"/>
  <c r="V78" i="2"/>
  <c r="AT79" i="2"/>
  <c r="J215" i="2"/>
  <c r="AP75" i="2"/>
  <c r="K270" i="2"/>
  <c r="J205" i="2"/>
  <c r="AK66" i="2"/>
  <c r="X79" i="2"/>
  <c r="AR84" i="2"/>
  <c r="AD73" i="2"/>
  <c r="I326" i="2"/>
  <c r="J262" i="2"/>
  <c r="AE67" i="2"/>
  <c r="L343" i="2"/>
  <c r="I234" i="2"/>
  <c r="AV79" i="2"/>
  <c r="K230" i="2"/>
  <c r="AA75" i="2"/>
  <c r="AO74" i="2"/>
  <c r="K288" i="2"/>
  <c r="AK75" i="2"/>
  <c r="Y82" i="2"/>
  <c r="K215" i="2"/>
  <c r="L348" i="2"/>
  <c r="E77" i="2"/>
  <c r="L319" i="2"/>
  <c r="U77" i="2"/>
  <c r="V80" i="2"/>
  <c r="K312" i="2"/>
  <c r="AB82" i="2"/>
  <c r="AK74" i="2"/>
  <c r="AU69" i="2"/>
  <c r="E79" i="2"/>
  <c r="AF73" i="2"/>
  <c r="J271" i="2"/>
  <c r="AR66" i="2"/>
  <c r="I215" i="2"/>
  <c r="W66" i="2"/>
  <c r="B94" i="2"/>
  <c r="L320" i="2"/>
  <c r="B107" i="2"/>
  <c r="J332" i="2"/>
  <c r="K274" i="2"/>
  <c r="J315" i="2"/>
  <c r="T75" i="2"/>
  <c r="S71" i="2"/>
  <c r="AT76" i="2"/>
  <c r="K210" i="2"/>
  <c r="AF76" i="2"/>
  <c r="K254" i="2"/>
  <c r="K286" i="2"/>
  <c r="K220" i="2"/>
  <c r="B99" i="2"/>
  <c r="AJ65" i="2"/>
  <c r="K341" i="2"/>
  <c r="I285" i="2"/>
  <c r="L331" i="2"/>
  <c r="E106" i="2"/>
  <c r="B84" i="2"/>
  <c r="AK71" i="2"/>
  <c r="AK80" i="2"/>
  <c r="L310" i="2"/>
  <c r="K239" i="2"/>
  <c r="K252" i="2"/>
  <c r="K347" i="2"/>
  <c r="K201" i="2"/>
  <c r="AA72" i="2"/>
  <c r="X69" i="2"/>
  <c r="K241" i="2"/>
  <c r="AR67" i="2"/>
  <c r="I214" i="2"/>
  <c r="AX83" i="2"/>
  <c r="AX81" i="2"/>
  <c r="AU82" i="2"/>
  <c r="T71" i="2"/>
  <c r="J222" i="2"/>
  <c r="AX75" i="2"/>
  <c r="I339" i="2"/>
  <c r="J208" i="2"/>
  <c r="L221" i="2"/>
  <c r="W82" i="2"/>
  <c r="B110" i="2"/>
  <c r="AA78" i="2"/>
  <c r="S83" i="2"/>
  <c r="L283" i="2"/>
  <c r="AM84" i="2"/>
  <c r="AO75" i="2"/>
  <c r="L240" i="2"/>
  <c r="W78" i="2"/>
  <c r="I222" i="2"/>
  <c r="L217" i="2"/>
  <c r="AM66" i="2"/>
  <c r="B66" i="2"/>
  <c r="S67" i="2"/>
  <c r="K249" i="2"/>
  <c r="K277" i="2"/>
  <c r="J261" i="2"/>
  <c r="L212" i="2"/>
  <c r="B91" i="2"/>
  <c r="J234" i="2"/>
  <c r="J201" i="2"/>
  <c r="Y65" i="2"/>
  <c r="T80" i="2"/>
  <c r="I341" i="2"/>
  <c r="J344" i="2"/>
  <c r="L272" i="2"/>
  <c r="U72" i="2"/>
  <c r="Y71" i="2"/>
  <c r="X78" i="2"/>
  <c r="K248" i="2"/>
  <c r="L294" i="2"/>
  <c r="AL73" i="2"/>
  <c r="T77" i="2"/>
  <c r="J295" i="2"/>
  <c r="AW73" i="2"/>
  <c r="AH84" i="2"/>
  <c r="AU79" i="2"/>
  <c r="J203" i="2"/>
  <c r="T82" i="2"/>
  <c r="AX67" i="2"/>
  <c r="K310" i="2"/>
  <c r="J197" i="2"/>
  <c r="L299" i="2"/>
  <c r="L260" i="2"/>
  <c r="AV74" i="2"/>
  <c r="AT77" i="2"/>
  <c r="AR73" i="2"/>
  <c r="I228" i="2"/>
  <c r="J248" i="2"/>
  <c r="I230" i="2"/>
  <c r="K297" i="2"/>
  <c r="I322" i="2"/>
  <c r="I250" i="2"/>
  <c r="AX74" i="2"/>
  <c r="K202" i="2"/>
  <c r="I344" i="2"/>
  <c r="I273" i="2"/>
  <c r="I287" i="2"/>
  <c r="AW77" i="2"/>
  <c r="L227" i="2"/>
  <c r="X84" i="2"/>
  <c r="K213" i="2"/>
  <c r="AC68" i="2"/>
  <c r="L322" i="2"/>
  <c r="AF71" i="2"/>
  <c r="AJ73" i="2"/>
  <c r="E71" i="2"/>
  <c r="E66" i="2"/>
  <c r="L309" i="2"/>
  <c r="AB69" i="2"/>
  <c r="I324" i="2"/>
  <c r="V72" i="2"/>
  <c r="B98" i="2"/>
  <c r="AT67" i="2"/>
  <c r="I231" i="2"/>
  <c r="AT66" i="2"/>
  <c r="B105" i="2"/>
  <c r="AO70" i="2"/>
  <c r="AM72" i="2"/>
  <c r="AD74" i="2"/>
  <c r="J309" i="2"/>
  <c r="AL79" i="2"/>
  <c r="AH74" i="2"/>
  <c r="AL80" i="2"/>
  <c r="AX69" i="2"/>
  <c r="E75" i="2"/>
  <c r="AO76" i="2"/>
  <c r="U65" i="2"/>
  <c r="AC84" i="2"/>
  <c r="J329" i="2"/>
  <c r="L301" i="2"/>
  <c r="I241" i="2"/>
  <c r="E101" i="2"/>
  <c r="Y81" i="2"/>
  <c r="T72" i="2"/>
  <c r="K346" i="2"/>
  <c r="J292" i="2"/>
  <c r="AU65" i="2"/>
  <c r="I243" i="2"/>
  <c r="I295" i="2"/>
  <c r="AP72" i="2"/>
  <c r="AV72" i="2"/>
  <c r="AP78" i="2"/>
  <c r="K253" i="2"/>
  <c r="I227" i="2"/>
  <c r="J289" i="2"/>
  <c r="J282" i="2"/>
  <c r="L295" i="2"/>
  <c r="K238" i="2"/>
  <c r="J348" i="2"/>
  <c r="I300" i="2"/>
  <c r="J304" i="2"/>
  <c r="AL72" i="2"/>
  <c r="AA66" i="2"/>
  <c r="AT72" i="2"/>
  <c r="AF67" i="2"/>
  <c r="AE69" i="2"/>
  <c r="L285" i="2"/>
  <c r="AX84" i="2"/>
  <c r="AR81" i="2"/>
  <c r="I335" i="2"/>
  <c r="I336" i="2"/>
  <c r="K332" i="2"/>
  <c r="J317" i="2"/>
  <c r="T70" i="2"/>
  <c r="J256" i="2"/>
  <c r="L216" i="2"/>
  <c r="K338" i="2"/>
  <c r="K258" i="2"/>
  <c r="L264" i="2"/>
  <c r="AR80" i="2"/>
  <c r="L213" i="2"/>
  <c r="AP70" i="2"/>
  <c r="K208" i="2"/>
  <c r="AK79" i="2"/>
  <c r="L248" i="2"/>
  <c r="K324" i="2"/>
  <c r="J235" i="2"/>
  <c r="I348" i="2"/>
  <c r="K316" i="2"/>
  <c r="AM77" i="2"/>
  <c r="Y73" i="2"/>
  <c r="K216" i="2"/>
  <c r="AW81" i="2"/>
  <c r="AA79" i="2"/>
  <c r="X75" i="2"/>
  <c r="AM80" i="2"/>
  <c r="L233" i="2"/>
  <c r="AT81" i="2"/>
  <c r="B104" i="2"/>
  <c r="L229" i="2"/>
  <c r="L210" i="2"/>
  <c r="AE71" i="2"/>
  <c r="AD69" i="2"/>
  <c r="AH70" i="2"/>
  <c r="AW76" i="2"/>
  <c r="AC81" i="2"/>
  <c r="AJ69" i="2"/>
  <c r="K205" i="2"/>
  <c r="J328" i="2"/>
  <c r="L270" i="2"/>
  <c r="AU84" i="2"/>
  <c r="L345" i="2"/>
  <c r="X65" i="2"/>
  <c r="I309" i="2"/>
  <c r="AA70" i="2"/>
  <c r="AK69" i="2"/>
  <c r="L328" i="2"/>
  <c r="AB67" i="2"/>
  <c r="L312" i="2"/>
  <c r="L300" i="2"/>
  <c r="K317" i="2"/>
  <c r="AF70" i="2"/>
  <c r="AE65" i="2"/>
  <c r="AR76" i="2"/>
  <c r="I266" i="2"/>
  <c r="AI70" i="2"/>
  <c r="K268" i="2"/>
  <c r="E109" i="2"/>
  <c r="I296" i="2"/>
  <c r="AD76" i="2"/>
  <c r="AA68" i="2"/>
  <c r="J251" i="2"/>
  <c r="I264" i="2"/>
  <c r="L209" i="2"/>
  <c r="AW71" i="2"/>
  <c r="I305" i="2"/>
  <c r="K261" i="2"/>
  <c r="J231" i="2"/>
  <c r="L323" i="2"/>
  <c r="I265" i="2"/>
  <c r="I251" i="2"/>
  <c r="J243" i="2"/>
  <c r="L202" i="2"/>
  <c r="I262" i="2"/>
  <c r="AV80" i="2"/>
  <c r="V83" i="2"/>
  <c r="AT65" i="2"/>
  <c r="E84" i="2"/>
  <c r="AV69" i="2"/>
  <c r="K237" i="2"/>
  <c r="J291" i="2"/>
  <c r="AE83" i="2"/>
  <c r="AK68" i="2"/>
  <c r="J305" i="2"/>
  <c r="I223" i="2"/>
  <c r="I306" i="2"/>
  <c r="B97" i="2"/>
  <c r="AP74" i="2"/>
  <c r="K226" i="2"/>
  <c r="K256" i="2"/>
  <c r="K240" i="2"/>
  <c r="K245" i="2"/>
  <c r="I254" i="2"/>
  <c r="J303" i="2"/>
  <c r="E72" i="2"/>
  <c r="V84" i="2"/>
  <c r="AL69" i="2"/>
  <c r="I206" i="2"/>
  <c r="AH67" i="2"/>
  <c r="B92" i="2"/>
  <c r="AE78" i="2"/>
  <c r="L267" i="2"/>
  <c r="I199" i="2"/>
  <c r="AA74" i="2"/>
  <c r="W69" i="2"/>
  <c r="AO68" i="2"/>
  <c r="I267" i="2"/>
  <c r="K306" i="2"/>
  <c r="AD68" i="2"/>
  <c r="J325" i="2"/>
  <c r="AB70" i="2"/>
  <c r="J335" i="2"/>
  <c r="T83" i="2"/>
  <c r="I245" i="2"/>
  <c r="J267" i="2"/>
  <c r="AT68" i="2"/>
  <c r="I302" i="2"/>
  <c r="AE76" i="2"/>
  <c r="AM82" i="2"/>
  <c r="AR71" i="2"/>
  <c r="J217" i="2"/>
  <c r="AP76" i="2"/>
  <c r="M102" i="2" l="1"/>
  <c r="J96" i="2"/>
  <c r="L94" i="2"/>
  <c r="O306" i="2"/>
  <c r="Q306" i="2" s="1"/>
  <c r="I100" i="2"/>
  <c r="AG74" i="2"/>
  <c r="K74" i="2" s="1"/>
  <c r="M104" i="2"/>
  <c r="AN67" i="2"/>
  <c r="M67" i="2" s="1"/>
  <c r="BB72" i="2"/>
  <c r="O245" i="2"/>
  <c r="Q245" i="2" s="1"/>
  <c r="O240" i="2"/>
  <c r="Q240" i="2" s="1"/>
  <c r="O256" i="2"/>
  <c r="Q256" i="2" s="1"/>
  <c r="O226" i="2"/>
  <c r="Q226" i="2" s="1"/>
  <c r="M109" i="2"/>
  <c r="O237" i="2"/>
  <c r="Q237" i="2" s="1"/>
  <c r="BB84" i="2"/>
  <c r="AT63" i="2"/>
  <c r="I146" i="2" s="1"/>
  <c r="O261" i="2"/>
  <c r="Q261" i="2" s="1"/>
  <c r="AG68" i="2"/>
  <c r="K68" i="2" s="1"/>
  <c r="I94" i="2"/>
  <c r="L102" i="2"/>
  <c r="O268" i="2"/>
  <c r="Q268" i="2" s="1"/>
  <c r="M91" i="2"/>
  <c r="AE63" i="2"/>
  <c r="K55" i="2" s="1"/>
  <c r="N96" i="2"/>
  <c r="O317" i="2"/>
  <c r="Q317" i="2" s="1"/>
  <c r="J93" i="2"/>
  <c r="AG70" i="2"/>
  <c r="K70" i="2" s="1"/>
  <c r="I96" i="2"/>
  <c r="X63" i="2"/>
  <c r="I57" i="2" s="1"/>
  <c r="O205" i="2"/>
  <c r="Q205" i="2" s="1"/>
  <c r="K107" i="2"/>
  <c r="AN70" i="2"/>
  <c r="M70" i="2" s="1"/>
  <c r="L95" i="2"/>
  <c r="M97" i="2"/>
  <c r="R229" i="2"/>
  <c r="AG79" i="2"/>
  <c r="K79" i="2" s="1"/>
  <c r="I105" i="2"/>
  <c r="O216" i="2"/>
  <c r="Q216" i="2" s="1"/>
  <c r="O316" i="2"/>
  <c r="Q316" i="2" s="1"/>
  <c r="O324" i="2"/>
  <c r="Q324" i="2" s="1"/>
  <c r="O208" i="2"/>
  <c r="Q208" i="2" s="1"/>
  <c r="R213" i="2"/>
  <c r="O258" i="2"/>
  <c r="Q258" i="2" s="1"/>
  <c r="O338" i="2"/>
  <c r="Q338" i="2" s="1"/>
  <c r="O332" i="2"/>
  <c r="Q332" i="2" s="1"/>
  <c r="R285" i="2"/>
  <c r="M95" i="2"/>
  <c r="N93" i="2"/>
  <c r="AG66" i="2"/>
  <c r="K66" i="2" s="1"/>
  <c r="I92" i="2"/>
  <c r="O238" i="2"/>
  <c r="Q238" i="2" s="1"/>
  <c r="O253" i="2"/>
  <c r="Q253" i="2" s="1"/>
  <c r="AU63" i="2"/>
  <c r="L146" i="2" s="1"/>
  <c r="O346" i="2"/>
  <c r="Q346" i="2" s="1"/>
  <c r="R301" i="2"/>
  <c r="K110" i="2"/>
  <c r="U63" i="2"/>
  <c r="I53" i="2" s="1"/>
  <c r="BB75" i="2"/>
  <c r="AN74" i="2"/>
  <c r="M74" i="2" s="1"/>
  <c r="L100" i="2"/>
  <c r="J95" i="2"/>
  <c r="R309" i="2"/>
  <c r="BB66" i="2"/>
  <c r="BB71" i="2"/>
  <c r="N97" i="2"/>
  <c r="K94" i="2"/>
  <c r="O213" i="2"/>
  <c r="Q213" i="2" s="1"/>
  <c r="O202" i="2"/>
  <c r="Q202" i="2" s="1"/>
  <c r="O297" i="2"/>
  <c r="Q297" i="2" s="1"/>
  <c r="O310" i="2"/>
  <c r="Q310" i="2" s="1"/>
  <c r="AN84" i="2"/>
  <c r="M84" i="2" s="1"/>
  <c r="O248" i="2"/>
  <c r="Q248" i="2" s="1"/>
  <c r="Y63" i="2"/>
  <c r="I58" i="2" s="1"/>
  <c r="O277" i="2"/>
  <c r="Q277" i="2" s="1"/>
  <c r="O249" i="2"/>
  <c r="Q249" i="2" s="1"/>
  <c r="Z67" i="2"/>
  <c r="I67" i="2" s="1"/>
  <c r="BA66" i="2"/>
  <c r="Z83" i="2"/>
  <c r="I83" i="2" s="1"/>
  <c r="I104" i="2"/>
  <c r="AG78" i="2"/>
  <c r="K78" i="2" s="1"/>
  <c r="R221" i="2"/>
  <c r="O241" i="2"/>
  <c r="Q241" i="2" s="1"/>
  <c r="I98" i="2"/>
  <c r="AG72" i="2"/>
  <c r="K72" i="2" s="1"/>
  <c r="O201" i="2"/>
  <c r="Q201" i="2" s="1"/>
  <c r="O347" i="2"/>
  <c r="Q347" i="2" s="1"/>
  <c r="O252" i="2"/>
  <c r="Q252" i="2" s="1"/>
  <c r="O239" i="2"/>
  <c r="Q239" i="2" s="1"/>
  <c r="BA84" i="2"/>
  <c r="O341" i="2"/>
  <c r="Q341" i="2" s="1"/>
  <c r="AJ63" i="2"/>
  <c r="M53" i="2" s="1"/>
  <c r="O220" i="2"/>
  <c r="Q220" i="2" s="1"/>
  <c r="O286" i="2"/>
  <c r="Q286" i="2" s="1"/>
  <c r="O254" i="2"/>
  <c r="Q254" i="2" s="1"/>
  <c r="N102" i="2"/>
  <c r="O210" i="2"/>
  <c r="Q210" i="2" s="1"/>
  <c r="Z71" i="2"/>
  <c r="I71" i="2" s="1"/>
  <c r="O274" i="2"/>
  <c r="Q274" i="2" s="1"/>
  <c r="N99" i="2"/>
  <c r="BB79" i="2"/>
  <c r="J108" i="2"/>
  <c r="O312" i="2"/>
  <c r="Q312" i="2" s="1"/>
  <c r="BB77" i="2"/>
  <c r="O215" i="2"/>
  <c r="Q215" i="2" s="1"/>
  <c r="O288" i="2"/>
  <c r="Q288" i="2" s="1"/>
  <c r="I101" i="2"/>
  <c r="AG75" i="2"/>
  <c r="K75" i="2" s="1"/>
  <c r="O230" i="2"/>
  <c r="Q230" i="2" s="1"/>
  <c r="M93" i="2"/>
  <c r="L99" i="2"/>
  <c r="O270" i="2"/>
  <c r="Q270" i="2" s="1"/>
  <c r="N103" i="2"/>
  <c r="O264" i="2"/>
  <c r="Q264" i="2" s="1"/>
  <c r="O228" i="2"/>
  <c r="Q228" i="2" s="1"/>
  <c r="Z78" i="2"/>
  <c r="I78" i="2" s="1"/>
  <c r="O296" i="2"/>
  <c r="Q296" i="2" s="1"/>
  <c r="AR63" i="2"/>
  <c r="N109" i="2"/>
  <c r="O344" i="2"/>
  <c r="Q344" i="2" s="1"/>
  <c r="BA79" i="2"/>
  <c r="O292" i="2"/>
  <c r="Q292" i="2" s="1"/>
  <c r="K96" i="2"/>
  <c r="K105" i="2"/>
  <c r="O326" i="2"/>
  <c r="Q326" i="2" s="1"/>
  <c r="R237" i="2"/>
  <c r="BA74" i="2"/>
  <c r="AG65" i="2"/>
  <c r="I91" i="2"/>
  <c r="AA63" i="2"/>
  <c r="K51" i="2" s="1"/>
  <c r="BA69" i="2"/>
  <c r="K97" i="2"/>
  <c r="M108" i="2"/>
  <c r="O263" i="2"/>
  <c r="Q263" i="2" s="1"/>
  <c r="K98" i="2"/>
  <c r="O225" i="2"/>
  <c r="Q225" i="2" s="1"/>
  <c r="O315" i="2"/>
  <c r="Q315" i="2" s="1"/>
  <c r="AN77" i="2"/>
  <c r="M77" i="2" s="1"/>
  <c r="AW63" i="2"/>
  <c r="L147" i="2" s="1"/>
  <c r="AG81" i="2"/>
  <c r="K81" i="2" s="1"/>
  <c r="I107" i="2"/>
  <c r="BB80" i="2"/>
  <c r="AG71" i="2"/>
  <c r="K71" i="2" s="1"/>
  <c r="I97" i="2"/>
  <c r="O207" i="2"/>
  <c r="Q207" i="2" s="1"/>
  <c r="O235" i="2"/>
  <c r="Q235" i="2" s="1"/>
  <c r="I99" i="2"/>
  <c r="AG73" i="2"/>
  <c r="K73" i="2" s="1"/>
  <c r="AN76" i="2"/>
  <c r="M76" i="2" s="1"/>
  <c r="AN68" i="2"/>
  <c r="M68" i="2" s="1"/>
  <c r="O279" i="2"/>
  <c r="Q279" i="2" s="1"/>
  <c r="O331" i="2"/>
  <c r="Q331" i="2" s="1"/>
  <c r="J98" i="2"/>
  <c r="K108" i="2"/>
  <c r="O282" i="2"/>
  <c r="Q282" i="2" s="1"/>
  <c r="AN83" i="2"/>
  <c r="M83" i="2" s="1"/>
  <c r="AN78" i="2"/>
  <c r="M78" i="2" s="1"/>
  <c r="O200" i="2"/>
  <c r="Q200" i="2" s="1"/>
  <c r="O345" i="2"/>
  <c r="Q345" i="2" s="1"/>
  <c r="O257" i="2"/>
  <c r="Q257" i="2" s="1"/>
  <c r="BA83" i="2"/>
  <c r="O339" i="2"/>
  <c r="Q339" i="2" s="1"/>
  <c r="O323" i="2"/>
  <c r="Q323" i="2" s="1"/>
  <c r="BA71" i="2"/>
  <c r="BA80" i="2"/>
  <c r="Z65" i="2"/>
  <c r="T63" i="2"/>
  <c r="I52" i="2" s="1"/>
  <c r="R253" i="2"/>
  <c r="O224" i="2"/>
  <c r="Q224" i="2" s="1"/>
  <c r="R277" i="2"/>
  <c r="M103" i="2"/>
  <c r="R197" i="2"/>
  <c r="N94" i="2"/>
  <c r="L91" i="2"/>
  <c r="AD63" i="2"/>
  <c r="K54" i="2" s="1"/>
  <c r="O335" i="2"/>
  <c r="Q335" i="2" s="1"/>
  <c r="BB76" i="2"/>
  <c r="M99" i="2"/>
  <c r="Z80" i="2"/>
  <c r="I80" i="2" s="1"/>
  <c r="AH63" i="2"/>
  <c r="M51" i="2" s="1"/>
  <c r="AN65" i="2"/>
  <c r="O236" i="2"/>
  <c r="Q236" i="2" s="1"/>
  <c r="J100" i="2"/>
  <c r="R205" i="2"/>
  <c r="K106" i="2"/>
  <c r="O278" i="2"/>
  <c r="Q278" i="2" s="1"/>
  <c r="Z84" i="2"/>
  <c r="I84" i="2" s="1"/>
  <c r="O319" i="2"/>
  <c r="Q319" i="2" s="1"/>
  <c r="O273" i="2"/>
  <c r="Q273" i="2" s="1"/>
  <c r="K95" i="2"/>
  <c r="BB81" i="2"/>
  <c r="O327" i="2"/>
  <c r="Q327" i="2" s="1"/>
  <c r="O313" i="2"/>
  <c r="Q313" i="2" s="1"/>
  <c r="O246" i="2"/>
  <c r="Q246" i="2" s="1"/>
  <c r="Z81" i="2"/>
  <c r="I81" i="2" s="1"/>
  <c r="O255" i="2"/>
  <c r="Q255" i="2" s="1"/>
  <c r="O227" i="2"/>
  <c r="Q227" i="2" s="1"/>
  <c r="R293" i="2"/>
  <c r="R325" i="2"/>
  <c r="R245" i="2"/>
  <c r="J99" i="2"/>
  <c r="O265" i="2"/>
  <c r="Q265" i="2" s="1"/>
  <c r="BB73" i="2"/>
  <c r="O221" i="2"/>
  <c r="Q221" i="2" s="1"/>
  <c r="AV63" i="2"/>
  <c r="I147" i="2" s="1"/>
  <c r="O340" i="2"/>
  <c r="Q340" i="2" s="1"/>
  <c r="AN71" i="2"/>
  <c r="M71" i="2" s="1"/>
  <c r="AN79" i="2"/>
  <c r="M79" i="2" s="1"/>
  <c r="O305" i="2"/>
  <c r="Q305" i="2" s="1"/>
  <c r="AN81" i="2"/>
  <c r="M81" i="2" s="1"/>
  <c r="Z77" i="2"/>
  <c r="I77" i="2" s="1"/>
  <c r="BA78" i="2"/>
  <c r="L101" i="2"/>
  <c r="O343" i="2"/>
  <c r="Q343" i="2" s="1"/>
  <c r="BA67" i="2"/>
  <c r="BB70" i="2"/>
  <c r="N91" i="2"/>
  <c r="AF63" i="2"/>
  <c r="K57" i="2" s="1"/>
  <c r="O298" i="2"/>
  <c r="Q298" i="2" s="1"/>
  <c r="AB63" i="2"/>
  <c r="K52" i="2" s="1"/>
  <c r="J92" i="2"/>
  <c r="Z82" i="2"/>
  <c r="I82" i="2" s="1"/>
  <c r="O330" i="2"/>
  <c r="Q330" i="2" s="1"/>
  <c r="AN82" i="2"/>
  <c r="M82" i="2" s="1"/>
  <c r="L97" i="2"/>
  <c r="Z66" i="2"/>
  <c r="I66" i="2" s="1"/>
  <c r="S63" i="2"/>
  <c r="I51" i="2" s="1"/>
  <c r="K102" i="2"/>
  <c r="M92" i="2"/>
  <c r="J101" i="2"/>
  <c r="M105" i="2"/>
  <c r="AL63" i="2"/>
  <c r="M55" i="2" s="1"/>
  <c r="L110" i="2"/>
  <c r="O348" i="2"/>
  <c r="Q348" i="2" s="1"/>
  <c r="O199" i="2"/>
  <c r="Q199" i="2" s="1"/>
  <c r="AG84" i="2"/>
  <c r="K84" i="2" s="1"/>
  <c r="I110" i="2"/>
  <c r="O247" i="2"/>
  <c r="Q247" i="2" s="1"/>
  <c r="O342" i="2"/>
  <c r="Q342" i="2" s="1"/>
  <c r="O290" i="2"/>
  <c r="Q290" i="2" s="1"/>
  <c r="J107" i="2"/>
  <c r="O251" i="2"/>
  <c r="Q251" i="2" s="1"/>
  <c r="AM63" i="2"/>
  <c r="M58" i="2" s="1"/>
  <c r="O269" i="2"/>
  <c r="Q269" i="2" s="1"/>
  <c r="O198" i="2"/>
  <c r="Q198" i="2" s="1"/>
  <c r="N110" i="2"/>
  <c r="O285" i="2"/>
  <c r="Q285" i="2" s="1"/>
  <c r="O336" i="2"/>
  <c r="Q336" i="2" s="1"/>
  <c r="AG83" i="2"/>
  <c r="K83" i="2" s="1"/>
  <c r="I109" i="2"/>
  <c r="O222" i="2"/>
  <c r="Q222" i="2" s="1"/>
  <c r="M106" i="2"/>
  <c r="K92" i="2"/>
  <c r="BB67" i="2"/>
  <c r="Z70" i="2"/>
  <c r="I70" i="2" s="1"/>
  <c r="J110" i="2"/>
  <c r="O204" i="2"/>
  <c r="Q204" i="2" s="1"/>
  <c r="O266" i="2"/>
  <c r="Q266" i="2" s="1"/>
  <c r="Z68" i="2"/>
  <c r="I68" i="2" s="1"/>
  <c r="O320" i="2"/>
  <c r="Q320" i="2" s="1"/>
  <c r="M94" i="2"/>
  <c r="O232" i="2"/>
  <c r="Q232" i="2" s="1"/>
  <c r="M100" i="2"/>
  <c r="O218" i="2"/>
  <c r="Q218" i="2" s="1"/>
  <c r="L109" i="2"/>
  <c r="Z74" i="2"/>
  <c r="I74" i="2" s="1"/>
  <c r="O300" i="2"/>
  <c r="Q300" i="2" s="1"/>
  <c r="O212" i="2"/>
  <c r="Q212" i="2" s="1"/>
  <c r="O219" i="2"/>
  <c r="Q219" i="2" s="1"/>
  <c r="O293" i="2"/>
  <c r="Q293" i="2" s="1"/>
  <c r="O284" i="2"/>
  <c r="Q284" i="2" s="1"/>
  <c r="O289" i="2"/>
  <c r="Q289" i="2" s="1"/>
  <c r="O260" i="2"/>
  <c r="Q260" i="2" s="1"/>
  <c r="O242" i="2"/>
  <c r="Q242" i="2" s="1"/>
  <c r="O275" i="2"/>
  <c r="Q275" i="2" s="1"/>
  <c r="O333" i="2"/>
  <c r="Q333" i="2" s="1"/>
  <c r="AG76" i="2"/>
  <c r="K76" i="2" s="1"/>
  <c r="I102" i="2"/>
  <c r="O281" i="2"/>
  <c r="Q281" i="2" s="1"/>
  <c r="O303" i="2"/>
  <c r="Q303" i="2" s="1"/>
  <c r="BA70" i="2"/>
  <c r="Z69" i="2"/>
  <c r="I69" i="2" s="1"/>
  <c r="O291" i="2"/>
  <c r="Q291" i="2" s="1"/>
  <c r="N98" i="2"/>
  <c r="O243" i="2"/>
  <c r="Q243" i="2" s="1"/>
  <c r="Z73" i="2"/>
  <c r="I73" i="2" s="1"/>
  <c r="R333" i="2"/>
  <c r="K99" i="2"/>
  <c r="J109" i="2"/>
  <c r="AN73" i="2"/>
  <c r="M73" i="2" s="1"/>
  <c r="O287" i="2"/>
  <c r="Q287" i="2" s="1"/>
  <c r="J105" i="2"/>
  <c r="L104" i="2"/>
  <c r="AG69" i="2"/>
  <c r="K69" i="2" s="1"/>
  <c r="I95" i="2"/>
  <c r="O209" i="2"/>
  <c r="Q209" i="2" s="1"/>
  <c r="O307" i="2"/>
  <c r="Q307" i="2" s="1"/>
  <c r="N105" i="2"/>
  <c r="O334" i="2"/>
  <c r="Q334" i="2" s="1"/>
  <c r="O321" i="2"/>
  <c r="Q321" i="2" s="1"/>
  <c r="O314" i="2"/>
  <c r="Q314" i="2" s="1"/>
  <c r="V63" i="2"/>
  <c r="I54" i="2" s="1"/>
  <c r="K103" i="2"/>
  <c r="N95" i="2"/>
  <c r="L106" i="2"/>
  <c r="O299" i="2"/>
  <c r="Q299" i="2" s="1"/>
  <c r="L105" i="2"/>
  <c r="K100" i="2"/>
  <c r="BA81" i="2"/>
  <c r="BB69" i="2"/>
  <c r="BB65" i="2"/>
  <c r="O267" i="2"/>
  <c r="Q267" i="2" s="1"/>
  <c r="BA72" i="2"/>
  <c r="O272" i="2"/>
  <c r="Q272" i="2" s="1"/>
  <c r="O309" i="2"/>
  <c r="Q309" i="2" s="1"/>
  <c r="BA82" i="2"/>
  <c r="Z79" i="2"/>
  <c r="I79" i="2" s="1"/>
  <c r="R261" i="2"/>
  <c r="K101" i="2"/>
  <c r="O233" i="2"/>
  <c r="Q233" i="2" s="1"/>
  <c r="Z76" i="2"/>
  <c r="I76" i="2" s="1"/>
  <c r="R341" i="2"/>
  <c r="O337" i="2"/>
  <c r="Q337" i="2" s="1"/>
  <c r="O217" i="2"/>
  <c r="Q217" i="2" s="1"/>
  <c r="O318" i="2"/>
  <c r="Q318" i="2" s="1"/>
  <c r="AG67" i="2"/>
  <c r="K67" i="2" s="1"/>
  <c r="I93" i="2"/>
  <c r="O308" i="2"/>
  <c r="Q308" i="2" s="1"/>
  <c r="L92" i="2"/>
  <c r="O294" i="2"/>
  <c r="Q294" i="2" s="1"/>
  <c r="L93" i="2"/>
  <c r="N92" i="2"/>
  <c r="O211" i="2"/>
  <c r="Q211" i="2" s="1"/>
  <c r="BA68" i="2"/>
  <c r="AN69" i="2"/>
  <c r="M69" i="2" s="1"/>
  <c r="Z72" i="2"/>
  <c r="I72" i="2" s="1"/>
  <c r="O302" i="2"/>
  <c r="Q302" i="2" s="1"/>
  <c r="O322" i="2"/>
  <c r="Q322" i="2" s="1"/>
  <c r="BB78" i="2"/>
  <c r="O283" i="2"/>
  <c r="Q283" i="2" s="1"/>
  <c r="W63" i="2"/>
  <c r="I55" i="2" s="1"/>
  <c r="M96" i="2"/>
  <c r="O295" i="2"/>
  <c r="Q295" i="2" s="1"/>
  <c r="O271" i="2"/>
  <c r="Q271" i="2" s="1"/>
  <c r="J94" i="2"/>
  <c r="R317" i="2"/>
  <c r="O234" i="2"/>
  <c r="Q234" i="2" s="1"/>
  <c r="O229" i="2"/>
  <c r="Q229" i="2" s="1"/>
  <c r="O280" i="2"/>
  <c r="Q280" i="2" s="1"/>
  <c r="BB74" i="2"/>
  <c r="AP63" i="2"/>
  <c r="M141" i="2" s="1"/>
  <c r="N106" i="2"/>
  <c r="AK63" i="2"/>
  <c r="M54" i="2" s="1"/>
  <c r="O197" i="2"/>
  <c r="M98" i="2"/>
  <c r="K104" i="2"/>
  <c r="M4" i="2"/>
  <c r="BA65" i="2"/>
  <c r="N108" i="2"/>
  <c r="BB68" i="2"/>
  <c r="N104" i="2"/>
  <c r="O244" i="2"/>
  <c r="Q244" i="2" s="1"/>
  <c r="BA76" i="2"/>
  <c r="I103" i="2"/>
  <c r="AG77" i="2"/>
  <c r="K77" i="2" s="1"/>
  <c r="J104" i="2"/>
  <c r="O311" i="2"/>
  <c r="Q311" i="2" s="1"/>
  <c r="O206" i="2"/>
  <c r="Q206" i="2" s="1"/>
  <c r="O304" i="2"/>
  <c r="Q304" i="2" s="1"/>
  <c r="M101" i="2"/>
  <c r="BB83" i="2"/>
  <c r="AN72" i="2"/>
  <c r="M72" i="2" s="1"/>
  <c r="N101" i="2"/>
  <c r="L96" i="2"/>
  <c r="O231" i="2"/>
  <c r="Q231" i="2" s="1"/>
  <c r="J102" i="2"/>
  <c r="AN75" i="2"/>
  <c r="M75" i="2" s="1"/>
  <c r="AN80" i="2"/>
  <c r="M80" i="2" s="1"/>
  <c r="AG80" i="2"/>
  <c r="K80" i="2" s="1"/>
  <c r="I106" i="2"/>
  <c r="O325" i="2"/>
  <c r="Q325" i="2" s="1"/>
  <c r="O259" i="2"/>
  <c r="Q259" i="2" s="1"/>
  <c r="M107" i="2"/>
  <c r="O250" i="2"/>
  <c r="Q250" i="2" s="1"/>
  <c r="L98" i="2"/>
  <c r="N100" i="2"/>
  <c r="M110" i="2"/>
  <c r="O203" i="2"/>
  <c r="Q203" i="2" s="1"/>
  <c r="AO63" i="2"/>
  <c r="O328" i="2"/>
  <c r="Q328" i="2" s="1"/>
  <c r="Z75" i="2"/>
  <c r="I75" i="2" s="1"/>
  <c r="K109" i="2"/>
  <c r="K93" i="2"/>
  <c r="L108" i="2"/>
  <c r="J103" i="2"/>
  <c r="J106" i="2"/>
  <c r="J97" i="2"/>
  <c r="AN66" i="2"/>
  <c r="M66" i="2" s="1"/>
  <c r="AG82" i="2"/>
  <c r="K82" i="2" s="1"/>
  <c r="I108" i="2"/>
  <c r="BA73" i="2"/>
  <c r="L103" i="2"/>
  <c r="BB82" i="2"/>
  <c r="N107" i="2"/>
  <c r="O214" i="2"/>
  <c r="Q214" i="2" s="1"/>
  <c r="O329" i="2"/>
  <c r="Q329" i="2" s="1"/>
  <c r="AC63" i="2"/>
  <c r="K53" i="2" s="1"/>
  <c r="K91" i="2"/>
  <c r="AI63" i="2"/>
  <c r="M52" i="2" s="1"/>
  <c r="BA75" i="2"/>
  <c r="O276" i="2"/>
  <c r="Q276" i="2" s="1"/>
  <c r="O223" i="2"/>
  <c r="Q223" i="2" s="1"/>
  <c r="R269" i="2"/>
  <c r="BA77" i="2"/>
  <c r="L107" i="2"/>
  <c r="O301" i="2"/>
  <c r="Q301" i="2" s="1"/>
  <c r="O262" i="2"/>
  <c r="Q262" i="2" s="1"/>
  <c r="K111" i="2" l="1"/>
  <c r="K65" i="2"/>
  <c r="K85" i="2" s="1"/>
  <c r="AG63" i="2"/>
  <c r="M111" i="2"/>
  <c r="L111" i="2"/>
  <c r="Z63" i="2"/>
  <c r="I65" i="2"/>
  <c r="L148" i="2"/>
  <c r="I114" i="2"/>
  <c r="G141" i="2"/>
  <c r="J111" i="2"/>
  <c r="M65" i="2"/>
  <c r="M85" i="2" s="1"/>
  <c r="AN63" i="2"/>
  <c r="M59" i="2"/>
  <c r="R187" i="2"/>
  <c r="Q197" i="2"/>
  <c r="P197" i="2"/>
  <c r="P198" i="2" s="1"/>
  <c r="P199" i="2" s="1"/>
  <c r="P200" i="2" s="1"/>
  <c r="P201" i="2" s="1"/>
  <c r="P202" i="2" s="1"/>
  <c r="P203" i="2" s="1"/>
  <c r="P204" i="2" s="1"/>
  <c r="P205" i="2" s="1"/>
  <c r="P206" i="2" s="1"/>
  <c r="P207" i="2" s="1"/>
  <c r="P208" i="2" s="1"/>
  <c r="P209" i="2" s="1"/>
  <c r="P210" i="2" s="1"/>
  <c r="P211" i="2" s="1"/>
  <c r="P212" i="2" s="1"/>
  <c r="P213" i="2" s="1"/>
  <c r="P214" i="2" s="1"/>
  <c r="P215" i="2" s="1"/>
  <c r="P216" i="2" s="1"/>
  <c r="P217" i="2" s="1"/>
  <c r="P218" i="2" s="1"/>
  <c r="P219" i="2" s="1"/>
  <c r="P220" i="2" s="1"/>
  <c r="P221" i="2" s="1"/>
  <c r="P222" i="2" s="1"/>
  <c r="P223" i="2" s="1"/>
  <c r="P224" i="2" s="1"/>
  <c r="P225" i="2" s="1"/>
  <c r="P226" i="2" s="1"/>
  <c r="P227" i="2" s="1"/>
  <c r="P228" i="2" s="1"/>
  <c r="P229" i="2" s="1"/>
  <c r="P230" i="2" s="1"/>
  <c r="P231" i="2" s="1"/>
  <c r="P232" i="2" s="1"/>
  <c r="P233" i="2" s="1"/>
  <c r="P234" i="2" s="1"/>
  <c r="P235" i="2" s="1"/>
  <c r="P236" i="2" s="1"/>
  <c r="P237" i="2" s="1"/>
  <c r="P238" i="2" s="1"/>
  <c r="P239" i="2" s="1"/>
  <c r="P240" i="2" s="1"/>
  <c r="P241" i="2" s="1"/>
  <c r="P242" i="2" s="1"/>
  <c r="P243" i="2" s="1"/>
  <c r="P244" i="2" s="1"/>
  <c r="P245" i="2" s="1"/>
  <c r="P246" i="2" s="1"/>
  <c r="P247" i="2" s="1"/>
  <c r="P248" i="2" s="1"/>
  <c r="P249" i="2" s="1"/>
  <c r="P250" i="2" s="1"/>
  <c r="P251" i="2" s="1"/>
  <c r="P252" i="2" s="1"/>
  <c r="P253" i="2" s="1"/>
  <c r="P254" i="2" s="1"/>
  <c r="P255" i="2" s="1"/>
  <c r="P256" i="2" s="1"/>
  <c r="P257" i="2" s="1"/>
  <c r="P258" i="2" s="1"/>
  <c r="P259" i="2" s="1"/>
  <c r="P260" i="2" s="1"/>
  <c r="P261" i="2" s="1"/>
  <c r="P262" i="2" s="1"/>
  <c r="P263" i="2" s="1"/>
  <c r="P264" i="2" s="1"/>
  <c r="P265" i="2" s="1"/>
  <c r="P266" i="2" s="1"/>
  <c r="P267" i="2" s="1"/>
  <c r="P268" i="2" s="1"/>
  <c r="P269" i="2" s="1"/>
  <c r="P270" i="2" s="1"/>
  <c r="P271" i="2" s="1"/>
  <c r="P272" i="2" s="1"/>
  <c r="P273" i="2" s="1"/>
  <c r="P274" i="2" s="1"/>
  <c r="P275" i="2" s="1"/>
  <c r="P276" i="2" s="1"/>
  <c r="P277" i="2" s="1"/>
  <c r="P278" i="2" s="1"/>
  <c r="P279" i="2" s="1"/>
  <c r="P280" i="2" s="1"/>
  <c r="P281" i="2" s="1"/>
  <c r="P282" i="2" s="1"/>
  <c r="P283" i="2" s="1"/>
  <c r="P284" i="2" s="1"/>
  <c r="P285" i="2" s="1"/>
  <c r="P286" i="2" s="1"/>
  <c r="P287" i="2" s="1"/>
  <c r="P288" i="2" s="1"/>
  <c r="P289" i="2" s="1"/>
  <c r="P290" i="2" s="1"/>
  <c r="P291" i="2" s="1"/>
  <c r="P292" i="2" s="1"/>
  <c r="P293" i="2" s="1"/>
  <c r="P294" i="2" s="1"/>
  <c r="P295" i="2" s="1"/>
  <c r="P296" i="2" s="1"/>
  <c r="P297" i="2" s="1"/>
  <c r="P298" i="2" s="1"/>
  <c r="P299" i="2" s="1"/>
  <c r="P300" i="2" s="1"/>
  <c r="P301" i="2" s="1"/>
  <c r="P302" i="2" s="1"/>
  <c r="P303" i="2" s="1"/>
  <c r="P304" i="2" s="1"/>
  <c r="P305" i="2" s="1"/>
  <c r="P306" i="2" s="1"/>
  <c r="P307" i="2" s="1"/>
  <c r="P308" i="2" s="1"/>
  <c r="P309" i="2" s="1"/>
  <c r="P310" i="2" s="1"/>
  <c r="P311" i="2" s="1"/>
  <c r="P312" i="2" s="1"/>
  <c r="P313" i="2" s="1"/>
  <c r="P314" i="2" s="1"/>
  <c r="P315" i="2" s="1"/>
  <c r="P316" i="2" s="1"/>
  <c r="P317" i="2" s="1"/>
  <c r="P318" i="2" s="1"/>
  <c r="P319" i="2" s="1"/>
  <c r="P320" i="2" s="1"/>
  <c r="P321" i="2" s="1"/>
  <c r="P322" i="2" s="1"/>
  <c r="P323" i="2" s="1"/>
  <c r="P324" i="2" s="1"/>
  <c r="P325" i="2" s="1"/>
  <c r="P326" i="2" s="1"/>
  <c r="P327" i="2" s="1"/>
  <c r="P328" i="2" s="1"/>
  <c r="P329" i="2" s="1"/>
  <c r="P330" i="2" s="1"/>
  <c r="P331" i="2" s="1"/>
  <c r="P332" i="2" s="1"/>
  <c r="P333" i="2" s="1"/>
  <c r="P334" i="2" s="1"/>
  <c r="P335" i="2" s="1"/>
  <c r="P336" i="2" s="1"/>
  <c r="P337" i="2" s="1"/>
  <c r="P338" i="2" s="1"/>
  <c r="P339" i="2" s="1"/>
  <c r="P340" i="2" s="1"/>
  <c r="P341" i="2" s="1"/>
  <c r="P342" i="2" s="1"/>
  <c r="P343" i="2" s="1"/>
  <c r="P344" i="2" s="1"/>
  <c r="P345" i="2" s="1"/>
  <c r="P346" i="2" s="1"/>
  <c r="P347" i="2" s="1"/>
  <c r="P348" i="2" s="1"/>
  <c r="P349" i="2" s="1"/>
  <c r="K59" i="2"/>
  <c r="N111" i="2"/>
  <c r="I111" i="2"/>
  <c r="I148" i="2"/>
  <c r="I113" i="2" l="1"/>
  <c r="I59" i="2"/>
  <c r="P350" i="2"/>
  <c r="Q349" i="2"/>
  <c r="I115" i="2"/>
  <c r="K115" i="2" s="1"/>
  <c r="I112" i="2"/>
  <c r="I116" i="2"/>
  <c r="K116" i="2" s="1"/>
  <c r="I85" i="2"/>
  <c r="Q350" i="2" l="1"/>
  <c r="B125" i="2" s="1"/>
  <c r="P351" i="2"/>
  <c r="F125" i="2"/>
  <c r="P352" i="2" l="1"/>
  <c r="Q351" i="2"/>
  <c r="Q352" i="2" l="1"/>
  <c r="P353" i="2"/>
  <c r="P354" i="2" l="1"/>
  <c r="Q353" i="2"/>
  <c r="P355" i="2" l="1"/>
  <c r="Q354" i="2"/>
  <c r="Q355" i="2" l="1"/>
  <c r="P356" i="2"/>
  <c r="P357" i="2" l="1"/>
  <c r="Q356" i="2"/>
  <c r="F126" i="2" l="1"/>
  <c r="B128" i="2"/>
  <c r="B126" i="2"/>
  <c r="F131" i="2"/>
  <c r="F129" i="2"/>
  <c r="F128" i="2"/>
  <c r="F130" i="2"/>
  <c r="B129" i="2"/>
  <c r="B127" i="2"/>
  <c r="F127" i="2"/>
  <c r="B131" i="2"/>
  <c r="B130" i="2"/>
  <c r="Q357" i="2"/>
  <c r="F132" i="2" s="1"/>
  <c r="P358" i="2"/>
  <c r="B132" i="2" l="1"/>
  <c r="P359" i="2"/>
  <c r="Q358" i="2"/>
  <c r="Q359" i="2" l="1"/>
  <c r="P360" i="2"/>
  <c r="P361" i="2" l="1"/>
  <c r="Q360" i="2"/>
  <c r="F136" i="2" l="1"/>
  <c r="F134" i="2"/>
  <c r="F133" i="2"/>
  <c r="B135" i="2"/>
  <c r="F135" i="2"/>
  <c r="B133" i="2"/>
  <c r="B134" i="2"/>
  <c r="P362" i="2"/>
  <c r="Q361" i="2"/>
  <c r="B136" i="2" s="1"/>
  <c r="Q362" i="2" l="1"/>
  <c r="P363" i="2"/>
  <c r="Q363" i="2" s="1"/>
  <c r="F137" i="2" l="1"/>
  <c r="F139" i="2"/>
  <c r="B139" i="2"/>
  <c r="B137" i="2"/>
  <c r="B138" i="2"/>
  <c r="F138" i="2"/>
</calcChain>
</file>

<file path=xl/sharedStrings.xml><?xml version="1.0" encoding="utf-8"?>
<sst xmlns="http://schemas.openxmlformats.org/spreadsheetml/2006/main" count="3774" uniqueCount="440">
  <si>
    <t>Acronyme</t>
  </si>
  <si>
    <t>Nom</t>
  </si>
  <si>
    <t>Prénom</t>
  </si>
  <si>
    <t>Téléphone</t>
  </si>
  <si>
    <t>Courriel</t>
  </si>
  <si>
    <t>Coût total</t>
  </si>
  <si>
    <t>Aide demandée</t>
  </si>
  <si>
    <t>Apport</t>
  </si>
  <si>
    <t>Total</t>
  </si>
  <si>
    <t>Obtenus</t>
  </si>
  <si>
    <t>Récapitulatif des demandes financières par destination</t>
  </si>
  <si>
    <t>Description</t>
  </si>
  <si>
    <t>Equipement</t>
  </si>
  <si>
    <t>Fonctionnement</t>
  </si>
  <si>
    <t>Facturation interne</t>
  </si>
  <si>
    <t>N° de dossier</t>
  </si>
  <si>
    <t>Nombre de partenaires</t>
  </si>
  <si>
    <t>Volet général</t>
  </si>
  <si>
    <t>en francais</t>
  </si>
  <si>
    <t>en anglais</t>
  </si>
  <si>
    <t>Adresse postale professionnelle</t>
  </si>
  <si>
    <t>Numéro de voie</t>
  </si>
  <si>
    <t>Code postal</t>
  </si>
  <si>
    <t>Ville</t>
  </si>
  <si>
    <t>Pays</t>
  </si>
  <si>
    <t>Récapitulatif des demandes financières par partenaire</t>
  </si>
  <si>
    <t>Nom du partenaire</t>
  </si>
  <si>
    <t>Signature</t>
  </si>
  <si>
    <t>Qualité</t>
  </si>
  <si>
    <t>Type de partenaire</t>
  </si>
  <si>
    <t>EPSCP</t>
  </si>
  <si>
    <t>EPST</t>
  </si>
  <si>
    <t>EPA</t>
  </si>
  <si>
    <t>Genre</t>
  </si>
  <si>
    <t>Personnel</t>
  </si>
  <si>
    <t>Obtenu</t>
  </si>
  <si>
    <t>Nom complet du partenaire</t>
  </si>
  <si>
    <t xml:space="preserve"> </t>
  </si>
  <si>
    <t xml:space="preserve">Sigle du partenaire </t>
  </si>
  <si>
    <t>Numéro SIRET</t>
  </si>
  <si>
    <t>Personne habilitée à engager juridiquement l'établissement partenaire</t>
  </si>
  <si>
    <t>Demande financière ANR détaillée du projet</t>
  </si>
  <si>
    <t>Total personnel</t>
  </si>
  <si>
    <t>Fonctionnement (si le partenaire récupère la TVA, indiquer le coût hors TVA)</t>
  </si>
  <si>
    <t>Missions</t>
  </si>
  <si>
    <t>Synthèse de la demande financière</t>
  </si>
  <si>
    <t>Coût complet</t>
  </si>
  <si>
    <t>Nom des financeurs</t>
  </si>
  <si>
    <t>Nature et objet du financement</t>
  </si>
  <si>
    <t>Sollicité</t>
  </si>
  <si>
    <t>Commentaires (le cas échéant)</t>
  </si>
  <si>
    <t>Les informations personnelles transmises dans ces documents sont obligatoires et seront conservées en fichiers par l'ANR pour assurer la conduite opérationnelle de l'évaluation et l'administration des dossiers.
Conformément à la loi n° 78-17 du 6 janvier 1978 modifiée, relative à l'Informatique, aux Fichiers et aux Libertés, les personnes concernées disposent d'un droit d'accès et de rectification des données personnelles les concernant. Les personnes concernées peuvent exercer ce droit en s'adressant à l'ANR (voir coordonnées dans le texte de l’appel à projets).</t>
  </si>
  <si>
    <t>Identification de l'établissement partenaire</t>
  </si>
  <si>
    <t>Frais d'environnement</t>
  </si>
  <si>
    <t>Ce document est prévu pour recueillir les informations liées au projet, le remplissage des totaux se faisant automatiquement (cellules non colorées).</t>
  </si>
  <si>
    <t>RECOMMANDATIONS GENERALES</t>
  </si>
  <si>
    <t>Tous les montants financiers sont en € et hors taxes (HT) majorés, le cas échéant, de la TVA non récupérable.</t>
  </si>
  <si>
    <t>Identification de l'établissement coordinateur</t>
  </si>
  <si>
    <t xml:space="preserve">Il s'agit du coût total de ces matériels. </t>
  </si>
  <si>
    <t>Durée du projet (en mois)</t>
  </si>
  <si>
    <t>Titre du projet</t>
  </si>
  <si>
    <t>Acronyme du projet</t>
  </si>
  <si>
    <t>Récapitulatif des aides demandées par partenaire et par catégorie</t>
  </si>
  <si>
    <t>EPIC</t>
  </si>
  <si>
    <t>Groupement d'établissements</t>
  </si>
  <si>
    <r>
      <t xml:space="preserve">Pour le calcul du </t>
    </r>
    <r>
      <rPr>
        <u/>
        <sz val="10"/>
        <rFont val="Calibri"/>
        <family val="2"/>
        <scheme val="minor"/>
      </rPr>
      <t>coût complet</t>
    </r>
    <r>
      <rPr>
        <sz val="10"/>
        <rFont val="Calibri"/>
        <family val="2"/>
        <scheme val="minor"/>
      </rPr>
      <t xml:space="preserve">, il faut ajouter aux coûts salariaux totaux des personnels leurs frais d'environnement (ex coûts d'infrastructures). Les frais d'environnement sont égaux au produit de ces coûts salariaux totaux par le taux d'environnement propre à l'organisme. Les frais d'environnement sont calculés automatiquement.
</t>
    </r>
    <r>
      <rPr>
        <i/>
        <sz val="10"/>
        <rFont val="Calibri"/>
        <family val="2"/>
        <scheme val="minor"/>
      </rPr>
      <t>ex : pour un institut dont le taux d'environnement est à l'heure actuelle de 80 % : vous devez alors renseigner la valeur du taux d'environnement (ex: inscrire 80 pour un taux de 80 %) de l'organisme assurant la tutelle de gestion du partenaire pour le projet. Le taux étant propre à l'organisme, vous devez le consulter pour connaitre le taux applicable.</t>
    </r>
  </si>
  <si>
    <t>2-1 Identification du partenaire</t>
  </si>
  <si>
    <t>Fiche d'identité du projet</t>
  </si>
  <si>
    <t>2-2 Demande financière</t>
  </si>
  <si>
    <t>Document administratif et financier</t>
  </si>
  <si>
    <r>
      <t xml:space="preserve">Cette partie concerne </t>
    </r>
    <r>
      <rPr>
        <u/>
        <sz val="10"/>
        <rFont val="Calibri"/>
        <family val="2"/>
        <scheme val="minor"/>
      </rPr>
      <t>exclusivement les établissements publics</t>
    </r>
    <r>
      <rPr>
        <sz val="10"/>
        <rFont val="Calibri"/>
        <family val="2"/>
        <scheme val="minor"/>
      </rPr>
      <t xml:space="preserve"> financés sur la base du coût marginal. </t>
    </r>
  </si>
  <si>
    <t>2-2-2 Personnel</t>
  </si>
  <si>
    <t>Nb. p.mois</t>
  </si>
  <si>
    <t>2 - Onglets "Part1-Coord", "Part2", "Part3"…</t>
  </si>
  <si>
    <t>Autre établissement public à but non lucratif</t>
  </si>
  <si>
    <t>Autre établissement privé à but non lucratif</t>
  </si>
  <si>
    <t>2-2-1 Equipement</t>
  </si>
  <si>
    <t>Micro entreprise (&lt; 10 salariés)</t>
  </si>
  <si>
    <t>Autre établissement privé à but lucratif</t>
  </si>
  <si>
    <t>Petite entreprise (10 ≤ salariés &lt; 50)</t>
  </si>
  <si>
    <t>Moyenne entreprise (50 ≤ salariés &lt; 250)</t>
  </si>
  <si>
    <t>Grande entreprise (≥ 250 salariés)</t>
  </si>
  <si>
    <t>1 - Onglet "VoletGeneral"</t>
  </si>
  <si>
    <t>Autre établissement public à but lucratif</t>
  </si>
  <si>
    <t>% (taux)</t>
  </si>
  <si>
    <t>Nom complet de l'établissement coordinateur</t>
  </si>
  <si>
    <t>Personne habilitée à engager juridiquement l'établissement coordinateur</t>
  </si>
  <si>
    <t>Sollicités</t>
  </si>
  <si>
    <t>Récapitulatif des co-financements</t>
  </si>
  <si>
    <t>Fondation de recherche</t>
  </si>
  <si>
    <t>Recommandations : une fois le document finalisé, verifier la présence de l'ensemble des signatures et visa demandés avant de déposer la copie scannée en ligne.</t>
  </si>
  <si>
    <t>Bât, n° bureau</t>
  </si>
  <si>
    <t>Type, nom de voie</t>
  </si>
  <si>
    <t>Seules les cellules sur fond gris des onglets "VoletGeneral", "Part1-Coord", "Part2", "Part3"… sont à renseigner. 
Les tableaux récapitulatifs du "Volet général" ainsi que toutes les cellules sur fond blanc sont remplis automatiquement à partir des données fournies dans les autres onglets.</t>
  </si>
  <si>
    <t>2-3 Autres soutiens financiers liés au projet déposé</t>
  </si>
  <si>
    <t>Autres soutiens financiers sollicités ou obtenus liés au projet</t>
  </si>
  <si>
    <t>Association à but non lucratif avec activité de recherche</t>
  </si>
  <si>
    <t>Responsable du projet</t>
  </si>
  <si>
    <t>%</t>
  </si>
  <si>
    <t>Types de contrat personnels</t>
  </si>
  <si>
    <t>CDI</t>
  </si>
  <si>
    <t>CDI de projet/chantier</t>
  </si>
  <si>
    <t>CDD</t>
  </si>
  <si>
    <t>CDD doctorant</t>
  </si>
  <si>
    <t>Civilité</t>
  </si>
  <si>
    <t>Type étab partenaire</t>
  </si>
  <si>
    <t>Type étab coord</t>
  </si>
  <si>
    <t>min demande projet (€)</t>
  </si>
  <si>
    <t>max demande projet (€)</t>
  </si>
  <si>
    <t>Part2</t>
  </si>
  <si>
    <t>Part1-Coord</t>
  </si>
  <si>
    <t>Nom feuille partenaire</t>
  </si>
  <si>
    <t>coût totaux</t>
  </si>
  <si>
    <t>équipt</t>
  </si>
  <si>
    <t>RH</t>
  </si>
  <si>
    <t>Fctmt</t>
  </si>
  <si>
    <t>factu int</t>
  </si>
  <si>
    <t>frais struct</t>
  </si>
  <si>
    <t>frais gestion</t>
  </si>
  <si>
    <t>frais env</t>
  </si>
  <si>
    <t>aide demandée</t>
  </si>
  <si>
    <t>apports</t>
  </si>
  <si>
    <t>G</t>
  </si>
  <si>
    <t>H</t>
  </si>
  <si>
    <t>I</t>
  </si>
  <si>
    <t>Totaux</t>
  </si>
  <si>
    <t>Eligible</t>
  </si>
  <si>
    <t>Nom de l’appel</t>
  </si>
  <si>
    <t>Base EOTP</t>
  </si>
  <si>
    <t>éligible à l’aide :</t>
  </si>
  <si>
    <t>(à régler dans la page réglage)</t>
  </si>
  <si>
    <t>Autre</t>
  </si>
  <si>
    <t>frais environnement possible :</t>
  </si>
  <si>
    <t>Tableau récapitulatif des demandes (à l’aide de formules indirectes) :</t>
  </si>
  <si>
    <t>aide personnels statutaire</t>
  </si>
  <si>
    <t>num col</t>
  </si>
  <si>
    <t>€</t>
  </si>
  <si>
    <t>aide prestations de service</t>
  </si>
  <si>
    <t>TOTAL</t>
  </si>
  <si>
    <t>nom ligne</t>
  </si>
  <si>
    <t>Case_equipement</t>
  </si>
  <si>
    <t>Case_facturation_interne</t>
  </si>
  <si>
    <t>Case_fonctionnement_tot</t>
  </si>
  <si>
    <t>Case_pers_tot</t>
  </si>
  <si>
    <t>Case_prestationServiceExterne</t>
  </si>
  <si>
    <t>Case_frais_environnement</t>
  </si>
  <si>
    <t>cofi obtenus</t>
  </si>
  <si>
    <t>cofi sollicités</t>
  </si>
  <si>
    <t>Commentaire buget (si nécessaire) :</t>
  </si>
  <si>
    <t>Hors cofinancements européens</t>
  </si>
  <si>
    <t>Cofinancements européens (au sens de l’art. 4.2 du règlement financier)</t>
  </si>
  <si>
    <t>Total des autres financements (hors Europe)</t>
  </si>
  <si>
    <t>Total des financements européens</t>
  </si>
  <si>
    <t>Cofinancements HORS UE</t>
  </si>
  <si>
    <t>Cofinancements IN UE</t>
  </si>
  <si>
    <t>Case_cofi_horsUE</t>
  </si>
  <si>
    <t>Case_cofi_inUE</t>
  </si>
  <si>
    <t>Co-financements hors Europe</t>
  </si>
  <si>
    <t>Co-financements totaux</t>
  </si>
  <si>
    <t>Co-financements européens</t>
  </si>
  <si>
    <t>Coûts d’infrastructures ou de plateformes</t>
  </si>
  <si>
    <t>Autres dépenses de fonctionnement</t>
  </si>
  <si>
    <t>Correspondant du projet</t>
  </si>
  <si>
    <t>presta service externes</t>
  </si>
  <si>
    <t>Total hors frais généraux</t>
  </si>
  <si>
    <t>Mail contact (in Notice)</t>
  </si>
  <si>
    <t xml:space="preserve">2-2-5 Frais d'environnement </t>
  </si>
  <si>
    <t>2-2-6 Coût complet, aide demandée</t>
  </si>
  <si>
    <t>2-2-4 Frais généraux</t>
  </si>
  <si>
    <t>2-2-3 Fonctionnement, prestation de service et facturation interne</t>
  </si>
  <si>
    <t>Année de l’appel</t>
  </si>
  <si>
    <t>Frais généraux</t>
  </si>
  <si>
    <t>frais généraux</t>
  </si>
  <si>
    <t>personnel</t>
  </si>
  <si>
    <t>facturation interne</t>
  </si>
  <si>
    <t xml:space="preserve">Renseigner les tableaux par nature de demande. La justification de cette dernière sera à effectuer dans le document scientifique. Les calculs s'effectuent automatiquement : les cellules sur fond blanc comportant des formules sont verrouillées. </t>
  </si>
  <si>
    <r>
      <t>Le montant de l'</t>
    </r>
    <r>
      <rPr>
        <b/>
        <sz val="10"/>
        <rFont val="Calibri"/>
        <family val="2"/>
        <scheme val="minor"/>
      </rPr>
      <t>aide demandée</t>
    </r>
    <r>
      <rPr>
        <sz val="10"/>
        <rFont val="Calibri"/>
        <family val="2"/>
        <scheme val="minor"/>
      </rPr>
      <t xml:space="preserve"> est calculé automatiquement à partir des données rentrées dans le tableau et du montant des frais généraux dans la limite d'un montant maximum.</t>
    </r>
  </si>
  <si>
    <t>Total des co-financements</t>
  </si>
  <si>
    <t>Le tableau "Autres soutiens financiers sollicités ou obtenus liés au projet" doit faire l'objet d'une attention particulière : en effet, ce tableau doit indiquer tous les cofinancements sollicités ou obtenus en relation avec le projet déposé. L'identification du financeur et la nature du financement doivent être clairement précisées.</t>
  </si>
  <si>
    <t>Cedex</t>
  </si>
  <si>
    <t>Prestations de services externes</t>
  </si>
  <si>
    <t>Prestations de services</t>
  </si>
  <si>
    <t>Personne habilitée à engager l'établissement partenaire</t>
  </si>
  <si>
    <t>Aide demandée Équipement / Aide demandée totale*</t>
  </si>
  <si>
    <t>Aide demandée Prestations de services / Aide demandée totale*</t>
  </si>
  <si>
    <t>* hors frais généraux</t>
  </si>
  <si>
    <t>(Eligible)</t>
  </si>
  <si>
    <t>taux frais généraux (%)</t>
  </si>
  <si>
    <t>cout tot</t>
  </si>
  <si>
    <t>demande</t>
  </si>
  <si>
    <t>cofiUE</t>
  </si>
  <si>
    <t>cofiNonUE</t>
  </si>
  <si>
    <t>aide statutaire</t>
  </si>
  <si>
    <t>aide presta service</t>
  </si>
  <si>
    <t>info</t>
  </si>
  <si>
    <t>Établissement étranger</t>
  </si>
  <si>
    <t>Décharges d’enseignement</t>
  </si>
  <si>
    <t>Sigle de l’établissement</t>
  </si>
  <si>
    <t>SIRET</t>
  </si>
  <si>
    <t>Établissement (Nom complet et forme juridique)</t>
  </si>
  <si>
    <t>Fin de la fiche partenaire</t>
  </si>
  <si>
    <t>Reprise des établissement déclarant des statutaires</t>
  </si>
  <si>
    <t>autre_étab_1</t>
  </si>
  <si>
    <t>autre_étab_2</t>
  </si>
  <si>
    <t>autre_étab_3</t>
  </si>
  <si>
    <t>autre_étab_4</t>
  </si>
  <si>
    <t>autre_étab_5</t>
  </si>
  <si>
    <t>autre_étab_6</t>
  </si>
  <si>
    <t>autre_étab_7</t>
  </si>
  <si>
    <t>autre_étab_8</t>
  </si>
  <si>
    <t>Fiche Partenaire</t>
  </si>
  <si>
    <t>Établissement autre</t>
  </si>
  <si>
    <t>C</t>
  </si>
  <si>
    <t>D</t>
  </si>
  <si>
    <t>E</t>
  </si>
  <si>
    <t>case_Numéro_SIRET</t>
  </si>
  <si>
    <t>colonne de "1" pour compte</t>
  </si>
  <si>
    <t>doublon SIRET</t>
  </si>
  <si>
    <t>etab de la fiche (à exclure)</t>
  </si>
  <si>
    <t>Max décharge enseignement (k€)</t>
  </si>
  <si>
    <t>soit</t>
  </si>
  <si>
    <t>par an</t>
  </si>
  <si>
    <t>total :</t>
  </si>
  <si>
    <t>case_decharge_enseignement</t>
  </si>
  <si>
    <t>aide Décharges d’enseignement</t>
  </si>
  <si>
    <r>
      <t xml:space="preserve">Le </t>
    </r>
    <r>
      <rPr>
        <b/>
        <sz val="10"/>
        <rFont val="Calibri"/>
        <family val="2"/>
        <scheme val="minor"/>
      </rPr>
      <t xml:space="preserve">coût complet </t>
    </r>
    <r>
      <rPr>
        <sz val="10"/>
        <rFont val="Calibri"/>
        <family val="2"/>
        <scheme val="minor"/>
      </rPr>
      <t>correspondant à la participation du partenaire est calculé automatiquement à partir de l'ensemble des données rentrées dans les tableaux, du montant des frais généraux déclarés et des frais d'environnement pour les organismes publics financés sur la base du coût marginal.</t>
    </r>
  </si>
  <si>
    <t>CDD post-doctoral</t>
  </si>
  <si>
    <t>France 2030 - Agence Nationale de la Recherche</t>
  </si>
  <si>
    <t>Récapitulatif des autres établissements déclarant des personnels fonctionnaires sur la fiche d’un partenaire</t>
  </si>
  <si>
    <t>Partenaire</t>
  </si>
  <si>
    <t>Total demande fonctionnaire  (€)</t>
  </si>
  <si>
    <t>Autres établissements déclarant des personnels fonctionnaires sur la fiche de ce partenaire</t>
  </si>
  <si>
    <r>
      <rPr>
        <b/>
        <i/>
        <sz val="12"/>
        <rFont val="Calibri"/>
        <family val="2"/>
        <scheme val="minor"/>
      </rPr>
      <t xml:space="preserve">Chaque établissement et partenaire renseigne l'onglet qui lui correspond. </t>
    </r>
    <r>
      <rPr>
        <b/>
        <i/>
        <sz val="10"/>
        <rFont val="Calibri"/>
        <family val="2"/>
        <scheme val="minor"/>
      </rPr>
      <t xml:space="preserve">
</t>
    </r>
    <r>
      <rPr>
        <b/>
        <i/>
        <sz val="12"/>
        <rFont val="Calibri"/>
        <family val="2"/>
        <scheme val="minor"/>
      </rPr>
      <t xml:space="preserve">Merci de régler le </t>
    </r>
    <r>
      <rPr>
        <b/>
        <sz val="12"/>
        <rFont val="Calibri"/>
        <family val="2"/>
        <scheme val="minor"/>
      </rPr>
      <t>type de partenaire</t>
    </r>
    <r>
      <rPr>
        <b/>
        <i/>
        <sz val="12"/>
        <rFont val="Calibri"/>
        <family val="2"/>
        <scheme val="minor"/>
      </rPr>
      <t xml:space="preserve"> en premier lieu afin d’activer les bonnes cases de l’onglet.</t>
    </r>
  </si>
  <si>
    <t>Signature et cachet</t>
  </si>
  <si>
    <t>Prénom, nom et fonction de la personne habilitée puis
Signature et cachet</t>
  </si>
  <si>
    <t xml:space="preserve"> - m’engager à mettre en œuvre les recrutements sur contrat des personnels nécessaires à la réalisation de la proposition déposée et cela en conformité avec tous les lois et règlements en vigueur applicables ; à mettre à disposition des personnels engagés dans la réalisation du projet les surfaces de travail nécessaires à l’accomplissement de leurs missions pendant la durée du projet </t>
  </si>
  <si>
    <t xml:space="preserve"> - souscrire aux obligations qui découlent du financement du projet par l’ANR, notamment à des fins d'évaluation globale de l'action.</t>
  </si>
  <si>
    <t>Engagement de l'établissement partenaire</t>
  </si>
  <si>
    <t>lignes à garder</t>
  </si>
  <si>
    <t>xxxx</t>
  </si>
  <si>
    <t>ligne titre</t>
  </si>
  <si>
    <t>typePart</t>
  </si>
  <si>
    <t>nomPart</t>
  </si>
  <si>
    <t>Signature &amp; Cachet</t>
  </si>
  <si>
    <t xml:space="preserve">Les dépenses d’équipements (achat matériels et immatériels) en lien direct avec le projet sont éligibles. </t>
  </si>
  <si>
    <t>Sont considérées comme dépenses d’équipement les achats matériels ou immatériels immobilisés dans la comptabilité de chacun des Partenaires du Projet. La classification « dépenses d’équipement » est identique à la comptabilité de l’établissement.
Ces dépenses peuvent concerner les coûts d’aménagement de surfaces nécessaires à l’installation d’équipements. Ces dépenses ne peuvent pas concerner les coûts de construction.
Le seuil d’immobilisation étant à la discrétion de l’établissement, il devra être indiqué en entête de cette catégorie dans les relevés de dépenses.</t>
  </si>
  <si>
    <r>
      <t xml:space="preserve">Les montants sont à renseigner </t>
    </r>
    <r>
      <rPr>
        <b/>
        <sz val="10"/>
        <rFont val="Calibri"/>
        <family val="2"/>
        <scheme val="minor"/>
      </rPr>
      <t>hors taxes (HT)</t>
    </r>
    <r>
      <rPr>
        <sz val="10"/>
        <rFont val="Calibri"/>
        <family val="2"/>
        <scheme val="minor"/>
      </rPr>
      <t xml:space="preserve"> augmentés éventuellement de la TVA non récupérable. En conséquence, les montants indiqués doivent prendre en compte la proportion x de TVA non récupérable de l'organisme [coût = coût HT * (1+ x *0.20)].  </t>
    </r>
  </si>
  <si>
    <r>
      <t xml:space="preserve">Total </t>
    </r>
    <r>
      <rPr>
        <b/>
        <i/>
        <sz val="10"/>
        <color rgb="FF000000"/>
        <rFont val="Calibri"/>
        <family val="2"/>
      </rPr>
      <t>(les montants sont arrondis à l'euro supérieur)</t>
    </r>
  </si>
  <si>
    <r>
      <t xml:space="preserve">Total </t>
    </r>
    <r>
      <rPr>
        <b/>
        <i/>
        <sz val="8"/>
        <color rgb="FF000000"/>
        <rFont val="Calibri"/>
        <family val="2"/>
      </rPr>
      <t>(les montants sont arrondis à l'euro supérieur)</t>
    </r>
  </si>
  <si>
    <t>Notice d'utilisation du "Document Administratif et Financier"</t>
  </si>
  <si>
    <t xml:space="preserve"> - m'engager à mettre en œuvre tous les moyens nécessaires à la réalisation du projet tels que décrits dans le dossier de dépôt, dans les conditions prévues par le règlement relatif aux modalités d'attribution des aides précité </t>
  </si>
  <si>
    <t xml:space="preserve"> - m'engager à respecter les engagements financiers tels que détaillés dans le document administratif et financier du dossier déposé</t>
  </si>
  <si>
    <t>Prénom, nom, fonction de la personne habilitée puis Signature et cachet :</t>
  </si>
  <si>
    <t>max RH fonctionnaires (%)</t>
  </si>
  <si>
    <t>Total apport fonctionnairs  (€)</t>
  </si>
  <si>
    <t>Total aide des partenaires principaux de chacune des fiches</t>
  </si>
  <si>
    <t>Total apport des partenaires principaux de chacune des fiches</t>
  </si>
  <si>
    <t>apport statutaire</t>
  </si>
  <si>
    <t>Demande financière ANR du projet</t>
  </si>
  <si>
    <t>Prestations de service externes</t>
  </si>
  <si>
    <t>Seuil d'immobilisation (€)</t>
  </si>
  <si>
    <t>Personnel avec demande de financement</t>
  </si>
  <si>
    <t>Personnel sans demande de financement</t>
  </si>
  <si>
    <t>- m'engager à négocier et signer, lorsqu’il est exigé, un accord de consortium (ou équivalent), et mettre en œuvre tous les moyens nécessaires pour finaliser ce document dans les conditions et délais prévus par le règlement relatif aux modalités d'attribution des aides précité ;</t>
  </si>
  <si>
    <t>Total dépenses de fonctionnement</t>
  </si>
  <si>
    <t>Doctorants</t>
  </si>
  <si>
    <t>Chaque signataire, ayant le pouvoir d'engager juridiquement l'établissement ci-dessus, ou l’un des partenaires détaillés ci-dessous, 
déclare :</t>
  </si>
  <si>
    <t xml:space="preserve"> - avoir pris connaissance du dossier complet de dépôt (document scientifique, y compris son annexe, et document administratif et financier) tel que déposé sur le site de l’ANR et du règlement relatif aux modalités d'attribution des aides au titre de l’action « Programmes et Équipements Prioritaires de Recherche » </t>
  </si>
  <si>
    <t>Equipement (coût unitaire HT - si le partenaire récupère la TVA, indiquer le coût hors TVA)</t>
  </si>
  <si>
    <t>Case_frais_generaux</t>
  </si>
  <si>
    <t>aide personnels fonctionnaire</t>
  </si>
  <si>
    <t>apport pers fonct SANS demande</t>
  </si>
  <si>
    <t>apport pers fonct AVEC demande</t>
  </si>
  <si>
    <t>Case_pers_fonct_avec</t>
  </si>
  <si>
    <t>Case_pers_fonct_sans</t>
  </si>
  <si>
    <t>colonne pour vérif ci-dessus</t>
  </si>
  <si>
    <t>attention : ne peut pas être rajouté facilement à la main</t>
  </si>
  <si>
    <t>calcul condition validité frais généraux :</t>
  </si>
  <si>
    <t>Part3</t>
  </si>
  <si>
    <t>Part4</t>
  </si>
  <si>
    <t>Part5</t>
  </si>
  <si>
    <t>Part6</t>
  </si>
  <si>
    <t>Part7</t>
  </si>
  <si>
    <t>Part8</t>
  </si>
  <si>
    <t>Part9</t>
  </si>
  <si>
    <t>Part10</t>
  </si>
  <si>
    <t>Part11</t>
  </si>
  <si>
    <t>Part12</t>
  </si>
  <si>
    <t>Part13</t>
  </si>
  <si>
    <t>Part14</t>
  </si>
  <si>
    <t>Part15</t>
  </si>
  <si>
    <t>Part16</t>
  </si>
  <si>
    <t>Part17</t>
  </si>
  <si>
    <t>Part18</t>
  </si>
  <si>
    <t>Part19</t>
  </si>
  <si>
    <t>Part20</t>
  </si>
  <si>
    <t>Primes</t>
  </si>
  <si>
    <t>Heures complémentaires</t>
  </si>
  <si>
    <t>Le tableau ci-contre récapitule les établissements employeurs pour lesquels les demandes et les apports de personnel fonctionnaire sont faites via la fiche d’un autre établissement gestionnaire (au sens des délégations de gestion entre tutelles d’une UMR). 
Le rapprochement des établissements est fait à l’aide des numéros SIRET. Ceux-ci doivent être remplis avec soin.</t>
  </si>
  <si>
    <t>Les montants sont à renseigner hors taxes (HT) augmentés éventuellement de la TVA non récupérable. 
Les coûts d’infrastructures ou plateformes nécessaires au projet, sont établis sur une base proposée par l’établissement opérateur de la plateforme et qui tient compte du taux temporel d’utilisation des différentes composantes de la plateforme. Si le projet est financé, cette base doit être validée par l’ANR, auditée par un tiers – par exemple –les commissaires aux comptes de l’établissement et doit reposer sur une comptabilité analytique. Les couts ainsi établis sont transmis à l’ANR par l’établissement coordinateur. L’ANR peut réaliser ou faire réaliser un ou des audits complémentaires ; en conséquence, les montants indiqués doivent prendre en compte la proportion x de TVA non récupérable fonction de l'organisme [coût = coût HT * (1+ x *0.20)].
Les Etablissements partenaires peuvent faire exécuter des prestations par des tiers extérieurs au projet. Le coût de ces prestations figure de façon individualisée parmi les dépenses de l’opération. Après accord de l’ANR, certaines prestations peuvent être réalisées par des Etablissements partenaires du projet.</t>
  </si>
  <si>
    <t>Département</t>
  </si>
  <si>
    <t>01-Ain</t>
  </si>
  <si>
    <t>02-Aisne</t>
  </si>
  <si>
    <t>03-Allier</t>
  </si>
  <si>
    <t>04-Alpes-de-Haute-Provence</t>
  </si>
  <si>
    <t>05-Hautes-Alpes</t>
  </si>
  <si>
    <t>06-Alpes-Maritimes</t>
  </si>
  <si>
    <t>07-Ardèche</t>
  </si>
  <si>
    <t>08-Ardennes</t>
  </si>
  <si>
    <t>09-Ariège</t>
  </si>
  <si>
    <t>10-Aube</t>
  </si>
  <si>
    <t>11-Aude</t>
  </si>
  <si>
    <t>12-Aveyron</t>
  </si>
  <si>
    <t>13-Bouches-du-Rhône</t>
  </si>
  <si>
    <t>14-Calvados</t>
  </si>
  <si>
    <t>15-Cantal</t>
  </si>
  <si>
    <t>16-Charente</t>
  </si>
  <si>
    <t>17-Charente-Maritime</t>
  </si>
  <si>
    <t>18-Cher</t>
  </si>
  <si>
    <t>19-Corrèze</t>
  </si>
  <si>
    <t>2A-Corse-du-Sud</t>
  </si>
  <si>
    <t>2B-Haute-Corse</t>
  </si>
  <si>
    <t>21-Côte-d’Or</t>
  </si>
  <si>
    <t>22-Côtes-d’Armor</t>
  </si>
  <si>
    <t>23-Creuse</t>
  </si>
  <si>
    <t>24-Dordogne</t>
  </si>
  <si>
    <t>25-Doubs</t>
  </si>
  <si>
    <t>26-Drôme</t>
  </si>
  <si>
    <t>27-Eure</t>
  </si>
  <si>
    <t>28-Eure-et-Loir</t>
  </si>
  <si>
    <t>29-Finistère</t>
  </si>
  <si>
    <t>30-Gard</t>
  </si>
  <si>
    <t>31-Haute-Garonne</t>
  </si>
  <si>
    <t>32-Gers</t>
  </si>
  <si>
    <t>33-Gironde</t>
  </si>
  <si>
    <t>34-Hérault</t>
  </si>
  <si>
    <t>35-Ille-et-Vilaine</t>
  </si>
  <si>
    <t>36-Indre</t>
  </si>
  <si>
    <t>37-Indre-et-Loire</t>
  </si>
  <si>
    <t>38-Isère</t>
  </si>
  <si>
    <t>39-Jura</t>
  </si>
  <si>
    <t>40-Landes</t>
  </si>
  <si>
    <t>41-Loir-et-Cher</t>
  </si>
  <si>
    <t>42-Loire</t>
  </si>
  <si>
    <t>43-Haute-Loire</t>
  </si>
  <si>
    <t>44-Loire-Atlantique</t>
  </si>
  <si>
    <t>45-Loiret</t>
  </si>
  <si>
    <t>46-Lot</t>
  </si>
  <si>
    <t>47-Lot-et-Garonne</t>
  </si>
  <si>
    <t>48-Lozère</t>
  </si>
  <si>
    <t>49-Maine-et-Loire</t>
  </si>
  <si>
    <t>50-Manche</t>
  </si>
  <si>
    <t>51-Marne</t>
  </si>
  <si>
    <t>52-Haute-Marne</t>
  </si>
  <si>
    <t>53-Mayenne</t>
  </si>
  <si>
    <t>54-Meurthe-et-Moselle</t>
  </si>
  <si>
    <t>55-Meuse</t>
  </si>
  <si>
    <t>56-Morbihan</t>
  </si>
  <si>
    <t>57-Moselle</t>
  </si>
  <si>
    <t>58-Nièvre</t>
  </si>
  <si>
    <t>59-Nord</t>
  </si>
  <si>
    <t>60-Oise</t>
  </si>
  <si>
    <t>61-Orne</t>
  </si>
  <si>
    <t>62-Pas-de-Calais</t>
  </si>
  <si>
    <t>63-Puy-de-Dôme</t>
  </si>
  <si>
    <t>64-Pyrénées-Atlantiques</t>
  </si>
  <si>
    <t>65-Hautes-Pyrénées</t>
  </si>
  <si>
    <t>66-Pyrénées-Orientales</t>
  </si>
  <si>
    <t>67-Bas-Rhin</t>
  </si>
  <si>
    <t>68-Haut-Rhin</t>
  </si>
  <si>
    <t>69-Rhône</t>
  </si>
  <si>
    <t>70-Haute-Saône</t>
  </si>
  <si>
    <t>71-Saône-et-Loire</t>
  </si>
  <si>
    <t>72-Sarthe</t>
  </si>
  <si>
    <t>73-Savoie</t>
  </si>
  <si>
    <t>74-Haute-Savoie</t>
  </si>
  <si>
    <t>75-Paris</t>
  </si>
  <si>
    <t>76-Seine-Maritime</t>
  </si>
  <si>
    <t>77-Seine-et-Marne</t>
  </si>
  <si>
    <t>78-Yvelines</t>
  </si>
  <si>
    <t>79-Deux-Sèvres</t>
  </si>
  <si>
    <t>80-Somme</t>
  </si>
  <si>
    <t>81-Tarn</t>
  </si>
  <si>
    <t>82-Tarn-et-Garonne</t>
  </si>
  <si>
    <t>83-Var</t>
  </si>
  <si>
    <t>84-Vaucluse</t>
  </si>
  <si>
    <t>85-Vendée</t>
  </si>
  <si>
    <t>86-Vienne</t>
  </si>
  <si>
    <t>87-Haute-Vienne</t>
  </si>
  <si>
    <t>88-Vosges</t>
  </si>
  <si>
    <t>89-Yonne</t>
  </si>
  <si>
    <t>90-Territoire de Belfort</t>
  </si>
  <si>
    <t>91-Essonne</t>
  </si>
  <si>
    <t>92-Hauts-de-Seine</t>
  </si>
  <si>
    <t>93-Seine-Saint-Denis</t>
  </si>
  <si>
    <t>94-Val-de-Marne</t>
  </si>
  <si>
    <t>95-Val-d’Oise</t>
  </si>
  <si>
    <t>971-Guadeloupe</t>
  </si>
  <si>
    <t>972-Martinique</t>
  </si>
  <si>
    <t>973-Guyane</t>
  </si>
  <si>
    <t>974-La Réunion</t>
  </si>
  <si>
    <t>976-Mayotte</t>
  </si>
  <si>
    <t>Départements</t>
  </si>
  <si>
    <t>- Hors France -</t>
  </si>
  <si>
    <t>Veuillez renseigner le seuil d'immobilisation avant de renseigner le coût total et l'aide demandée</t>
  </si>
  <si>
    <t xml:space="preserve">Indiquer le montant total des dépenses dans la colonne "Coût total", et le cas échéant le nombre de personnes.mois, et les montants demandés au titre de l'aide dans la colonne "Aide demandée". Pour les dépenses de personnel, le coût moyen est calculé automatiquement.
La différence entre le coût total et l'aide demandée constituera les apports du partenaire pour l'ensemble des natures de dépenses. Nous vous rappelons que les apports doivent être autres que des subventions France 2030/PIA. </t>
  </si>
  <si>
    <t>Coût moyen</t>
  </si>
  <si>
    <r>
      <t xml:space="preserve">Renseigner le </t>
    </r>
    <r>
      <rPr>
        <b/>
        <sz val="10"/>
        <rFont val="Calibri"/>
        <family val="2"/>
        <scheme val="minor"/>
      </rPr>
      <t>coût total correspondant (salaires bruts, primes diverses, et cotisations patronales, y compris la taxe sur les salaires)</t>
    </r>
    <r>
      <rPr>
        <sz val="10"/>
        <rFont val="Calibri"/>
        <family val="2"/>
        <scheme val="minor"/>
      </rPr>
      <t>, et</t>
    </r>
    <r>
      <rPr>
        <b/>
        <sz val="10"/>
        <rFont val="Calibri"/>
        <family val="2"/>
        <scheme val="minor"/>
      </rPr>
      <t xml:space="preserve"> </t>
    </r>
    <r>
      <rPr>
        <sz val="10"/>
        <color rgb="FF000000"/>
        <rFont val="Calibri"/>
        <family val="2"/>
        <scheme val="minor"/>
      </rPr>
      <t xml:space="preserve">le nombre total de </t>
    </r>
    <r>
      <rPr>
        <b/>
        <sz val="10"/>
        <rFont val="Calibri"/>
        <family val="2"/>
        <scheme val="minor"/>
      </rPr>
      <t xml:space="preserve">personnes.mois </t>
    </r>
    <r>
      <rPr>
        <sz val="10"/>
        <rFont val="Calibri"/>
        <family val="2"/>
        <scheme val="minor"/>
      </rPr>
      <t>(Nb. p.mois)</t>
    </r>
    <r>
      <rPr>
        <b/>
        <sz val="10"/>
        <rFont val="Calibri"/>
        <family val="2"/>
        <scheme val="minor"/>
      </rPr>
      <t xml:space="preserve"> par type de poste </t>
    </r>
    <r>
      <rPr>
        <sz val="10"/>
        <color rgb="FF000000"/>
        <rFont val="Calibri"/>
        <family val="2"/>
        <scheme val="minor"/>
      </rPr>
      <t>(une personne à temps plein pendant un an = 12 personnes.mois). Le coût moyen est calculé automatiquement. Renseigner ensuite le montant demandé à l'ANR dans la colonne "Aide demandée".  La différence constituera les apports du partenaire.</t>
    </r>
  </si>
  <si>
    <t>Autres (personnel support, stagiaires, vacations, etc.)</t>
  </si>
  <si>
    <t>Ingénieurs et techniciens</t>
  </si>
  <si>
    <t>Personnel de recherche - Non fonctionnaires (CDI/CDD)</t>
  </si>
  <si>
    <t>Post-doctorants</t>
  </si>
  <si>
    <t xml:space="preserve">Personnel de recherche - Fonctionnaires </t>
  </si>
  <si>
    <t>Enseignants-chercheurs et chercheurs</t>
  </si>
  <si>
    <t>Personnel de recherche - Fonctionnaires (voir Notice)</t>
  </si>
  <si>
    <t>Apport total pour des personnels fonctionnaires de recherche :</t>
  </si>
  <si>
    <t>Vérification</t>
  </si>
  <si>
    <t xml:space="preserve">Aide totale demandée pour des personnels fonctionnaires de recherche : </t>
  </si>
  <si>
    <t>Total général des demandes d’aide 
du personnel fonctionnaire de recherche</t>
  </si>
  <si>
    <t>Apport pour des personnels fonctionnaires de recherche SANS demande de financement:</t>
  </si>
  <si>
    <t>Apport pour des personnels fonctionnaires de recherche AVEC demande de financement:</t>
  </si>
  <si>
    <t>Total général des apports 
du personnel fonctionnaire de recherche</t>
  </si>
  <si>
    <t>Attention cette colonne renvoie aux sous-totaux masqués (ligne 79)</t>
  </si>
  <si>
    <t>Aide demandée pour des personnels fonctionnaires</t>
  </si>
  <si>
    <t>Chaque établissement employeur du personnel fonctionnaire doit choisir :
•	   Soit de remplir une fiche complète (un onglet de cet Excel) s’il demande de l’aide sur d’autres postes de dépense et fait des apports au projet.
•	Soit de remplir le tableau « Autres établissements déclarant des personnels fonctionnaires » à la fin des fiches complètes des établissements gestionnaires* des unités auxquelles sont rattachés ses personnels. L’établissement employeur ne peut alors faire ni apport (autre que du personnel fonctionnaire), ni autre dépense.
Dans les deux cas, l’établissement sera pleinement partenaire du projet et devra notamment signer l'onglet et participer à l’accord de consortium, lorsqu'il est exigé, comme défini dans le règlement financier des PEPR.
(* Gestionnaire s’entend ici au sens des délégations de gestion entre tutelles d’une UMR, et non au sens d’établissement gestionnaire comme défini dans le règlement financier des PEPR)</t>
  </si>
  <si>
    <t>Ce tableau doit être rempli par les établissements employeurs de personnels fonctionnaires inclus dans les personnels déclarés ci-dessus, dans le cadre des accords de tutelle gestionnaires des unités auxquelles ils sont rattachés.
L’établissement employeur ne peut alors faire ni apport (autre que du personnel fonctionnaire), ni autre dépense.
L'établissement doit remplir une fiche complète (un onglet de cet Excel) s’il demande de l’aide sur d’autres postes de dépenses ou fait des apports au projet. 
(* Gestionnaire s’entend ici au sens des délégations de gestion entre tutelles d’une UMR, et non au sens d’établissement gestionnaire comme défini dans le règlement financier des PEPR)</t>
  </si>
  <si>
    <r>
      <t xml:space="preserve">Les dépenses de personnel permanent, y compris fonctionnaire, et non permanent prises en compte dans l’assiette ne concernent que la quotité de travail de ces personnels qui est directement affectée au projet. 
</t>
    </r>
    <r>
      <rPr>
        <b/>
        <sz val="10"/>
        <rFont val="Calibri"/>
        <family val="2"/>
        <scheme val="minor"/>
      </rPr>
      <t xml:space="preserve">Pour les projets decoulant d'appel, la seule dépense de personnel fonctionnaire éligible à l'aide est celle du Responsable Scientifique et Technique du projet et ne peut dépasser 40% du total des dépenses éligibles du projet.
</t>
    </r>
    <r>
      <rPr>
        <sz val="10"/>
        <rFont val="Calibri"/>
        <family val="2"/>
        <scheme val="minor"/>
      </rPr>
      <t xml:space="preserve">
Les primes et heures complémentaires sont éligibles pour l’ensemble des personnels impliqués dans les projets y compris les personnels fonctionnaires non impliqués dans le pilotage. 
Les quotes-parts de personnels relevant de fonctions supports sont admises. 
Dans le cas d’une modulation du service d’enseignement des enseignants-chercheurs ou des enseignants impliqués dans le projet, le coût de leur remplacement lié à la réduction de leur temps de service d’enseignement est éligible dans la limite annuelle de 50 000 euros. </t>
    </r>
  </si>
  <si>
    <t>Femme</t>
  </si>
  <si>
    <t>Homme</t>
  </si>
  <si>
    <t>Non binaire ou autres</t>
  </si>
  <si>
    <t>Ne souhaite pas répondre</t>
  </si>
  <si>
    <t>Collectivités territoriales</t>
  </si>
  <si>
    <r>
      <rPr>
        <b/>
        <sz val="9"/>
        <color theme="6" tint="-0.499984740745262"/>
        <rFont val="Calibri"/>
        <family val="2"/>
      </rPr>
      <t xml:space="preserve">Veuillez veiller que le numéro de SIRET ici renseigné corresponde au numéro de SIRET renseigné dans le site de dépôt. Veuillez veiller à l’exactitude du numéro de SIRET dans le cas d’un établissement avec plusieurs centres/délégations. </t>
    </r>
    <r>
      <rPr>
        <sz val="9"/>
        <color theme="6" tint="-0.499984740745262"/>
        <rFont val="Calibri"/>
        <family val="2"/>
      </rPr>
      <t xml:space="preserve">
</t>
    </r>
    <r>
      <rPr>
        <i/>
        <sz val="9"/>
        <color theme="6" tint="-0.499984740745262"/>
        <rFont val="Calibri"/>
        <family val="2"/>
      </rPr>
      <t>En cas de sélection pour financement de votre projet, des numéros de SIRET incorrects pourront entraîner un délai important pour la contractualisation et le versement de l’aide de votre projet. 
Pour les établissements qui ne possède pas de SIRET (par ex. : établissements étrangers), merci de nous contacter.</t>
    </r>
  </si>
  <si>
    <r>
      <t xml:space="preserve">L'acronyme doit permettre d'identifier rapidement le projet, il est repris automatiquement sur toutes les pages du présent document. 
</t>
    </r>
    <r>
      <rPr>
        <b/>
        <sz val="10"/>
        <rFont val="Calibri"/>
        <family val="2"/>
        <scheme val="minor"/>
      </rPr>
      <t>Merci de veiller à ce que l'acronyme saisi dans ce document soit identique à l’acronyme renseigné dans le document scientifique et sur le site de dépôt.</t>
    </r>
    <r>
      <rPr>
        <sz val="10"/>
        <rFont val="Calibri"/>
        <family val="2"/>
        <scheme val="minor"/>
      </rPr>
      <t xml:space="preserve">
Les tableaux récapitulatifs reprennent les éléments financiers de l'ensemble des partenaires, ils sont remplis automatiquement.</t>
    </r>
  </si>
  <si>
    <t>Le nom complet de l'établissement et son sigle seront repris automatiquement dans certains tableaux récapitulatifs et devront être identiques à ceux saisis sur le site de dépôt (merci de respecter l'ordre de renseignement en ligne, sur le présent document et sur le document scientifique). L’établissement coordinateur doit être identifié comme le partenaire n°1 (Part1-Coord).
Dans le cas d'un établissement avec plusieurs délégations/centres, veuillez utiliser un seul onglet pour renseigner les dépenses de l'ensemble des délégations/centre de l'établissement impliqués dans le projet.</t>
  </si>
  <si>
    <r>
      <rPr>
        <b/>
        <sz val="9"/>
        <rFont val="Calibri"/>
        <family val="2"/>
      </rPr>
      <t xml:space="preserve">Veuillez veiller que le numéro de SIRET ici renseigné corresponde au numéro de SIRET renseigné dans le site de dépôt. Veuillez veiller à l’exactitude du numéro de SIRET dans le cas d’un établissement avec plusieurs centres/délégations. </t>
    </r>
    <r>
      <rPr>
        <i/>
        <sz val="9"/>
        <rFont val="Calibri"/>
        <family val="2"/>
      </rPr>
      <t>En cas de sélection pour financement de votre projet, des numéros de SIRET incorrects pourront entraîner un délai important pour la contractualisation et le versement de l’aide de votre projet. 
Dans le cas d'un établissement avec plusieurs délégations/centres, veuillez utiliser un seul onglet pour renseigner les dépenses de l'ensemble des délégations/centre de l'établissement impliqués dans le projet.</t>
    </r>
  </si>
  <si>
    <t>Les bénéficiaires des aides sont des établissements d’enseignement supérieur et/ou de recherche ou des groupements de ces établissements.
Les établissements privés contribuant aux missions de service public de l’enseignement supérieur et de la recherche, relevant de l’article L.732-1 du Code de l’Education, pourront être financés après analyse de l’ANR, avis du MESRE et validation par le SGPI.
Les entreprises pourront avoir le statut d’Etablissement partenaire dans les projets mais ne bénéficieront pas de financement au titre de cette participation.</t>
  </si>
  <si>
    <t>PEPR PROPSY - Appel à projets 2026</t>
  </si>
  <si>
    <t>ANR-26-XXXX-00XX</t>
  </si>
  <si>
    <t>PEPR-PROPSY@anr.fr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</si>
</sst>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4" formatCode="_-* #,##0.00\ &quot;€&quot;_-;\-* #,##0.00\ &quot;€&quot;_-;_-* &quot;-&quot;??\ &quot;€&quot;_-;_-@_-"/>
    <numFmt numFmtId="43" formatCode="_-* #,##0.00\ _€_-;\-* #,##0.00\ _€_-;_-* &quot;-&quot;??\ _€_-;_-@_-"/>
    <numFmt numFmtId="164" formatCode="#,##0.00&quot; €&quot;"/>
    <numFmt numFmtId="165" formatCode="#,##0.00&quot; €&quot;;[Red]\-#,##0.00&quot; €&quot;"/>
    <numFmt numFmtId="166" formatCode="0#\ ##\ ##\ ##\ ##"/>
    <numFmt numFmtId="167" formatCode="0.0"/>
    <numFmt numFmtId="168" formatCode="\€#,##0.00_);&quot;(€&quot;#,##0.00\)"/>
    <numFmt numFmtId="169" formatCode="#,##0\ &quot;€&quot;"/>
    <numFmt numFmtId="170" formatCode="#,##0&quot; €&quot;"/>
    <numFmt numFmtId="171" formatCode="#,##0.0&quot; p.m&quot;"/>
    <numFmt numFmtId="172" formatCode="#,##0.00\ &quot;€&quot;"/>
    <numFmt numFmtId="173" formatCode="_-* #,##0\ &quot;€&quot;_-;\-* #,##0\ &quot;€&quot;_-;_-* &quot;-&quot;??\ &quot;€&quot;_-;_-@_-"/>
    <numFmt numFmtId="174" formatCode="_-* #,##0\ _€_-;\-* #,##0\ _€_-;_-* &quot;-&quot;??\ _€_-;_-@_-"/>
    <numFmt numFmtId="175" formatCode="_-* #,##0\ [$€-40C]_-;\-* #,##0\ [$€-40C]_-;_-* &quot;-&quot;??\ [$€-40C]_-;_-@_-"/>
  </numFmts>
  <fonts count="90" x14ac:knownFonts="1">
    <font>
      <sz val="11"/>
      <color rgb="FF000000"/>
      <name val="Calibri"/>
    </font>
    <font>
      <sz val="10"/>
      <color rgb="FF000000"/>
      <name val="Calibri"/>
      <family val="2"/>
    </font>
    <font>
      <sz val="11"/>
      <name val="Calibri"/>
      <family val="2"/>
    </font>
    <font>
      <sz val="10"/>
      <name val="Calibri"/>
      <family val="2"/>
    </font>
    <font>
      <b/>
      <sz val="10"/>
      <name val="Calibri"/>
      <family val="2"/>
    </font>
    <font>
      <b/>
      <sz val="14"/>
      <name val="Calibri"/>
      <family val="2"/>
    </font>
    <font>
      <sz val="10"/>
      <color rgb="FFFFFFFF"/>
      <name val="Calibri"/>
      <family val="2"/>
    </font>
    <font>
      <b/>
      <sz val="12"/>
      <name val="Calibri"/>
      <family val="2"/>
    </font>
    <font>
      <i/>
      <sz val="10"/>
      <name val="Calibri"/>
      <family val="2"/>
    </font>
    <font>
      <sz val="11"/>
      <name val="Calibri"/>
      <family val="2"/>
    </font>
    <font>
      <sz val="10"/>
      <color rgb="FFC00000"/>
      <name val="Calibri"/>
      <family val="2"/>
    </font>
    <font>
      <sz val="7"/>
      <color rgb="FF000000"/>
      <name val="Calibri"/>
      <family val="2"/>
    </font>
    <font>
      <b/>
      <sz val="9"/>
      <name val="Calibri"/>
      <family val="2"/>
    </font>
    <font>
      <b/>
      <sz val="8"/>
      <name val="Calibri"/>
      <family val="2"/>
    </font>
    <font>
      <sz val="12"/>
      <name val="Calibri"/>
      <family val="2"/>
    </font>
    <font>
      <sz val="8"/>
      <name val="Calibri"/>
      <family val="2"/>
    </font>
    <font>
      <sz val="8"/>
      <color rgb="FF000000"/>
      <name val="Calibri"/>
      <family val="2"/>
    </font>
    <font>
      <i/>
      <sz val="8"/>
      <name val="Calibri"/>
      <family val="2"/>
    </font>
    <font>
      <sz val="11"/>
      <color rgb="FF000000"/>
      <name val="Calibri"/>
      <family val="2"/>
    </font>
    <font>
      <u/>
      <sz val="11"/>
      <color theme="10"/>
      <name val="Calibri"/>
      <family val="2"/>
    </font>
    <font>
      <sz val="9"/>
      <name val="Calibri"/>
      <family val="2"/>
    </font>
    <font>
      <b/>
      <sz val="11"/>
      <name val="Calibri"/>
      <family val="2"/>
    </font>
    <font>
      <sz val="14"/>
      <name val="Calibri"/>
      <family val="2"/>
    </font>
    <font>
      <sz val="14"/>
      <color rgb="FF000000"/>
      <name val="Calibri"/>
      <family val="2"/>
    </font>
    <font>
      <sz val="9"/>
      <color rgb="FF000000"/>
      <name val="Calibri"/>
      <family val="2"/>
    </font>
    <font>
      <sz val="11"/>
      <color theme="0"/>
      <name val="Calibri"/>
      <family val="2"/>
    </font>
    <font>
      <sz val="8"/>
      <color theme="0"/>
      <name val="Calibri"/>
      <family val="2"/>
    </font>
    <font>
      <sz val="11"/>
      <name val="Calibri"/>
      <family val="2"/>
      <scheme val="minor"/>
    </font>
    <font>
      <sz val="10"/>
      <color rgb="FFFF6600"/>
      <name val="Calibri"/>
      <family val="2"/>
      <scheme val="minor"/>
    </font>
    <font>
      <b/>
      <sz val="14"/>
      <name val="Calibri"/>
      <family val="2"/>
      <scheme val="minor"/>
    </font>
    <font>
      <b/>
      <sz val="12"/>
      <color rgb="FF008000"/>
      <name val="Calibri"/>
      <family val="2"/>
      <scheme val="minor"/>
    </font>
    <font>
      <sz val="10"/>
      <name val="Calibri"/>
      <family val="2"/>
      <scheme val="minor"/>
    </font>
    <font>
      <sz val="10"/>
      <color rgb="FF000000"/>
      <name val="Calibri"/>
      <family val="2"/>
      <scheme val="minor"/>
    </font>
    <font>
      <b/>
      <sz val="10"/>
      <name val="Calibri"/>
      <family val="2"/>
      <scheme val="minor"/>
    </font>
    <font>
      <b/>
      <sz val="10"/>
      <color rgb="FFFF6600"/>
      <name val="Calibri"/>
      <family val="2"/>
      <scheme val="minor"/>
    </font>
    <font>
      <sz val="10"/>
      <color theme="1" tint="0.249977111117893"/>
      <name val="Calibri"/>
      <family val="2"/>
      <scheme val="minor"/>
    </font>
    <font>
      <u/>
      <sz val="10"/>
      <name val="Calibri"/>
      <family val="2"/>
      <scheme val="minor"/>
    </font>
    <font>
      <i/>
      <sz val="10"/>
      <name val="Calibri"/>
      <family val="2"/>
      <scheme val="minor"/>
    </font>
    <font>
      <b/>
      <sz val="11"/>
      <color rgb="FF008000"/>
      <name val="Calibri"/>
      <family val="2"/>
      <scheme val="minor"/>
    </font>
    <font>
      <b/>
      <sz val="11"/>
      <color indexed="12"/>
      <name val="Calibri"/>
      <family val="2"/>
      <scheme val="minor"/>
    </font>
    <font>
      <sz val="11"/>
      <color rgb="FF008000"/>
      <name val="Calibri"/>
      <family val="2"/>
      <scheme val="minor"/>
    </font>
    <font>
      <u/>
      <sz val="11"/>
      <color theme="1" tint="0.249977111117893"/>
      <name val="Calibri"/>
      <family val="2"/>
      <scheme val="minor"/>
    </font>
    <font>
      <u/>
      <sz val="11"/>
      <color theme="1" tint="0.249977111117893"/>
      <name val="Arial"/>
      <family val="2"/>
    </font>
    <font>
      <sz val="11"/>
      <color theme="1" tint="0.249977111117893"/>
      <name val="Calibri"/>
      <family val="2"/>
      <scheme val="minor"/>
    </font>
    <font>
      <b/>
      <i/>
      <sz val="10"/>
      <name val="Calibri"/>
      <family val="2"/>
      <scheme val="minor"/>
    </font>
    <font>
      <b/>
      <sz val="11"/>
      <color theme="0"/>
      <name val="Calibri"/>
      <family val="2"/>
      <scheme val="minor"/>
    </font>
    <font>
      <sz val="10"/>
      <color rgb="FFE36C0A"/>
      <name val="Calibri"/>
      <family val="2"/>
      <scheme val="minor"/>
    </font>
    <font>
      <b/>
      <sz val="12"/>
      <color theme="0"/>
      <name val="Calibri"/>
      <family val="2"/>
      <scheme val="minor"/>
    </font>
    <font>
      <b/>
      <sz val="11"/>
      <color rgb="FF7030A0"/>
      <name val="Calibri"/>
      <family val="2"/>
      <scheme val="minor"/>
    </font>
    <font>
      <b/>
      <sz val="9"/>
      <color rgb="FFE46C0A"/>
      <name val="Calibri"/>
      <family val="2"/>
    </font>
    <font>
      <sz val="9"/>
      <color rgb="FFFF0000"/>
      <name val="Calibri"/>
      <family val="2"/>
    </font>
    <font>
      <sz val="9"/>
      <color rgb="FFFFFFFF"/>
      <name val="Calibri"/>
      <family val="2"/>
    </font>
    <font>
      <sz val="9"/>
      <color theme="0"/>
      <name val="Calibri"/>
      <family val="2"/>
    </font>
    <font>
      <u/>
      <sz val="9"/>
      <color theme="10"/>
      <name val="Calibri"/>
      <family val="2"/>
    </font>
    <font>
      <b/>
      <sz val="11"/>
      <color theme="0"/>
      <name val="Calibri"/>
      <family val="2"/>
    </font>
    <font>
      <b/>
      <sz val="10"/>
      <color rgb="FF7030A0"/>
      <name val="Calibri"/>
      <family val="2"/>
    </font>
    <font>
      <b/>
      <sz val="11"/>
      <color rgb="FF008000"/>
      <name val="Calibri"/>
      <family val="2"/>
    </font>
    <font>
      <b/>
      <sz val="9"/>
      <color rgb="FF000000"/>
      <name val="Calibri"/>
      <family val="2"/>
    </font>
    <font>
      <sz val="9"/>
      <color rgb="FFC00000"/>
      <name val="Calibri"/>
      <family val="2"/>
    </font>
    <font>
      <b/>
      <sz val="8"/>
      <color rgb="FF000000"/>
      <name val="Calibri"/>
      <family val="2"/>
    </font>
    <font>
      <sz val="11"/>
      <color rgb="FF7030A0"/>
      <name val="Calibri"/>
      <family val="2"/>
    </font>
    <font>
      <sz val="10"/>
      <color rgb="FF7030A0"/>
      <name val="Calibri"/>
      <family val="2"/>
    </font>
    <font>
      <b/>
      <sz val="11"/>
      <color rgb="FF000000"/>
      <name val="Calibri"/>
      <family val="2"/>
    </font>
    <font>
      <b/>
      <sz val="12"/>
      <name val="Calibri"/>
      <family val="2"/>
      <scheme val="minor"/>
    </font>
    <font>
      <b/>
      <sz val="18"/>
      <color theme="0"/>
      <name val="Calibri"/>
      <family val="2"/>
    </font>
    <font>
      <b/>
      <sz val="10"/>
      <color rgb="FFE36C0A"/>
      <name val="Calibri"/>
      <family val="2"/>
      <scheme val="minor"/>
    </font>
    <font>
      <sz val="9"/>
      <color rgb="FF7030A0"/>
      <name val="Calibri"/>
      <family val="2"/>
    </font>
    <font>
      <b/>
      <sz val="10"/>
      <color rgb="FF000000"/>
      <name val="Calibri"/>
      <family val="2"/>
    </font>
    <font>
      <sz val="11"/>
      <color rgb="FF000000"/>
      <name val="Calibri"/>
      <family val="2"/>
    </font>
    <font>
      <b/>
      <sz val="9"/>
      <color rgb="FFFF0000"/>
      <name val="Calibri"/>
      <family val="2"/>
    </font>
    <font>
      <i/>
      <sz val="9"/>
      <color rgb="FF000000"/>
      <name val="Calibri"/>
      <family val="2"/>
    </font>
    <font>
      <b/>
      <i/>
      <sz val="9"/>
      <color rgb="FF000000"/>
      <name val="Calibri"/>
      <family val="2"/>
    </font>
    <font>
      <b/>
      <i/>
      <sz val="8"/>
      <color rgb="FF000000"/>
      <name val="Calibri"/>
      <family val="2"/>
    </font>
    <font>
      <b/>
      <sz val="8"/>
      <color rgb="FFFF0000"/>
      <name val="Calibri"/>
      <family val="2"/>
    </font>
    <font>
      <i/>
      <sz val="8"/>
      <color rgb="FF000000"/>
      <name val="Calibri"/>
      <family val="2"/>
    </font>
    <font>
      <sz val="11"/>
      <color rgb="FF000000"/>
      <name val="Calibri"/>
      <family val="2"/>
    </font>
    <font>
      <i/>
      <sz val="11"/>
      <color rgb="FF000000"/>
      <name val="Calibri"/>
      <family val="2"/>
    </font>
    <font>
      <b/>
      <i/>
      <sz val="12"/>
      <name val="Calibri"/>
      <family val="2"/>
      <scheme val="minor"/>
    </font>
    <font>
      <b/>
      <i/>
      <sz val="10"/>
      <color rgb="FF000000"/>
      <name val="Calibri"/>
      <family val="2"/>
    </font>
    <font>
      <b/>
      <sz val="12"/>
      <color rgb="FF7030A0"/>
      <name val="Calibri"/>
      <family val="2"/>
    </font>
    <font>
      <b/>
      <sz val="12"/>
      <color theme="0"/>
      <name val="Calibri"/>
      <family val="2"/>
    </font>
    <font>
      <b/>
      <sz val="11"/>
      <color rgb="FF7030A0"/>
      <name val="Calibri"/>
      <family val="2"/>
    </font>
    <font>
      <b/>
      <sz val="14"/>
      <color rgb="FF7030A0"/>
      <name val="Calibri"/>
      <family val="2"/>
    </font>
    <font>
      <b/>
      <sz val="12"/>
      <color rgb="FF000091"/>
      <name val="Calibri"/>
      <family val="2"/>
      <scheme val="minor"/>
    </font>
    <font>
      <b/>
      <sz val="10"/>
      <color rgb="FF000091"/>
      <name val="Calibri"/>
      <family val="2"/>
      <scheme val="minor"/>
    </font>
    <font>
      <b/>
      <sz val="9"/>
      <color rgb="FF7030A0"/>
      <name val="Calibri"/>
      <family val="2"/>
    </font>
    <font>
      <sz val="9"/>
      <color theme="6" tint="-0.499984740745262"/>
      <name val="Calibri"/>
      <family val="2"/>
    </font>
    <font>
      <b/>
      <sz val="9"/>
      <color theme="6" tint="-0.499984740745262"/>
      <name val="Calibri"/>
      <family val="2"/>
    </font>
    <font>
      <i/>
      <sz val="9"/>
      <color theme="6" tint="-0.499984740745262"/>
      <name val="Calibri"/>
      <family val="2"/>
    </font>
    <font>
      <i/>
      <sz val="9"/>
      <name val="Calibri"/>
      <family val="2"/>
    </font>
  </fonts>
  <fills count="19">
    <fill>
      <patternFill patternType="none"/>
    </fill>
    <fill>
      <patternFill patternType="gray125"/>
    </fill>
    <fill>
      <patternFill patternType="solid">
        <fgColor rgb="FFFFFFFF"/>
        <bgColor rgb="FFFFFFFF"/>
      </patternFill>
    </fill>
    <fill>
      <patternFill patternType="solid">
        <fgColor rgb="FFD9D9D9"/>
        <bgColor rgb="FFD9D9D9"/>
      </patternFill>
    </fill>
    <fill>
      <patternFill patternType="solid">
        <fgColor theme="0"/>
        <bgColor indexed="64"/>
      </patternFill>
    </fill>
    <fill>
      <patternFill patternType="solid">
        <fgColor theme="0" tint="-0.14999847407452621"/>
        <bgColor indexed="64"/>
      </patternFill>
    </fill>
    <fill>
      <patternFill patternType="solid">
        <fgColor theme="0" tint="-0.14999847407452621"/>
        <bgColor rgb="FFE1FFE1"/>
      </patternFill>
    </fill>
    <fill>
      <patternFill patternType="solid">
        <fgColor rgb="FF008000"/>
        <bgColor indexed="64"/>
      </patternFill>
    </fill>
    <fill>
      <patternFill patternType="solid">
        <fgColor theme="0"/>
        <bgColor rgb="FFFDEADA"/>
      </patternFill>
    </fill>
    <fill>
      <patternFill patternType="solid">
        <fgColor theme="0"/>
        <bgColor rgb="FFD9D9D9"/>
      </patternFill>
    </fill>
    <fill>
      <patternFill patternType="solid">
        <fgColor rgb="FF7030A0"/>
        <bgColor indexed="64"/>
      </patternFill>
    </fill>
    <fill>
      <patternFill patternType="solid">
        <fgColor rgb="FFFFFF00"/>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theme="6" tint="-0.249977111117893"/>
        <bgColor indexed="64"/>
      </patternFill>
    </fill>
    <fill>
      <patternFill patternType="solid">
        <fgColor theme="7" tint="0.39997558519241921"/>
        <bgColor indexed="64"/>
      </patternFill>
    </fill>
    <fill>
      <patternFill patternType="solid">
        <fgColor theme="0"/>
        <bgColor rgb="FFE1FFE1"/>
      </patternFill>
    </fill>
  </fills>
  <borders count="255">
    <border>
      <left/>
      <right/>
      <top/>
      <bottom/>
      <diagonal/>
    </border>
    <border>
      <left/>
      <right style="thick">
        <color rgb="FFFFFFFF"/>
      </right>
      <top style="thick">
        <color rgb="FFFFFFFF"/>
      </top>
      <bottom style="thick">
        <color rgb="FFFFFFFF"/>
      </bottom>
      <diagonal/>
    </border>
    <border>
      <left style="thick">
        <color rgb="FFFFFFFF"/>
      </left>
      <right style="thick">
        <color rgb="FFFFFFFF"/>
      </right>
      <top style="thick">
        <color rgb="FFFFFFFF"/>
      </top>
      <bottom style="thick">
        <color rgb="FFFFFFFF"/>
      </bottom>
      <diagonal/>
    </border>
    <border>
      <left style="thick">
        <color rgb="FFFFFFFF"/>
      </left>
      <right style="thick">
        <color rgb="FFFFFFFF"/>
      </right>
      <top/>
      <bottom style="thick">
        <color rgb="FFFFFFFF"/>
      </bottom>
      <diagonal/>
    </border>
    <border>
      <left style="thick">
        <color rgb="FFFFFFFF"/>
      </left>
      <right/>
      <top style="thick">
        <color rgb="FFFFFFFF"/>
      </top>
      <bottom style="thick">
        <color rgb="FFFFFFFF"/>
      </bottom>
      <diagonal/>
    </border>
    <border>
      <left/>
      <right/>
      <top style="thick">
        <color rgb="FFFFFFFF"/>
      </top>
      <bottom style="thick">
        <color rgb="FFFFFFFF"/>
      </bottom>
      <diagonal/>
    </border>
    <border>
      <left style="thick">
        <color rgb="FFFFFFFF"/>
      </left>
      <right style="thick">
        <color rgb="FFFFFFFF"/>
      </right>
      <top style="thick">
        <color rgb="FFFFFFFF"/>
      </top>
      <bottom/>
      <diagonal/>
    </border>
    <border>
      <left style="thick">
        <color rgb="FFFFFFFF"/>
      </left>
      <right style="thick">
        <color rgb="FFFFFFFF"/>
      </right>
      <top/>
      <bottom/>
      <diagonal/>
    </border>
    <border>
      <left/>
      <right/>
      <top/>
      <bottom style="thick">
        <color rgb="FFFFFFFF"/>
      </bottom>
      <diagonal/>
    </border>
    <border>
      <left/>
      <right/>
      <top style="thick">
        <color rgb="FFFFFFFF"/>
      </top>
      <bottom/>
      <diagonal/>
    </border>
    <border>
      <left/>
      <right style="thick">
        <color rgb="FFFFFFFF"/>
      </right>
      <top style="thick">
        <color rgb="FFFFFFFF"/>
      </top>
      <bottom/>
      <diagonal/>
    </border>
    <border>
      <left style="thick">
        <color rgb="FFFFFFFF"/>
      </left>
      <right/>
      <top style="thick">
        <color rgb="FFFFFFFF"/>
      </top>
      <bottom/>
      <diagonal/>
    </border>
    <border>
      <left style="thick">
        <color rgb="FFFFFFFF"/>
      </left>
      <right/>
      <top/>
      <bottom style="thick">
        <color rgb="FFFFFFFF"/>
      </bottom>
      <diagonal/>
    </border>
    <border>
      <left/>
      <right style="thick">
        <color rgb="FFFFFFFF"/>
      </right>
      <top/>
      <bottom style="thick">
        <color rgb="FFFFFFFF"/>
      </bottom>
      <diagonal/>
    </border>
    <border>
      <left style="thick">
        <color rgb="FFFFFFFF"/>
      </left>
      <right/>
      <top/>
      <bottom/>
      <diagonal/>
    </border>
    <border>
      <left/>
      <right style="thick">
        <color rgb="FFFFFFFF"/>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diagonal/>
    </border>
    <border>
      <left/>
      <right/>
      <top/>
      <bottom style="thin">
        <color rgb="FF000000"/>
      </bottom>
      <diagonal/>
    </border>
    <border>
      <left/>
      <right style="thin">
        <color indexed="64"/>
      </right>
      <top style="thin">
        <color indexed="64"/>
      </top>
      <bottom style="thin">
        <color indexed="64"/>
      </bottom>
      <diagonal/>
    </border>
    <border>
      <left style="thin">
        <color theme="0"/>
      </left>
      <right style="thin">
        <color theme="0"/>
      </right>
      <top style="thin">
        <color theme="0"/>
      </top>
      <bottom style="thin">
        <color theme="0"/>
      </bottom>
      <diagonal/>
    </border>
    <border>
      <left style="double">
        <color rgb="FF008000"/>
      </left>
      <right style="double">
        <color rgb="FF99FF66"/>
      </right>
      <top style="double">
        <color rgb="FF008000"/>
      </top>
      <bottom style="double">
        <color rgb="FF008000"/>
      </bottom>
      <diagonal/>
    </border>
    <border>
      <left style="double">
        <color rgb="FF99FF66"/>
      </left>
      <right style="double">
        <color rgb="FF99FF66"/>
      </right>
      <top style="double">
        <color rgb="FF008000"/>
      </top>
      <bottom style="double">
        <color rgb="FF008000"/>
      </bottom>
      <diagonal/>
    </border>
    <border>
      <left style="double">
        <color rgb="FF99FF66"/>
      </left>
      <right style="double">
        <color rgb="FF008000"/>
      </right>
      <top style="double">
        <color rgb="FF008000"/>
      </top>
      <bottom style="double">
        <color rgb="FF008000"/>
      </bottom>
      <diagonal/>
    </border>
    <border>
      <left style="double">
        <color theme="0" tint="-0.499984740745262"/>
      </left>
      <right style="double">
        <color theme="0" tint="-0.499984740745262"/>
      </right>
      <top style="double">
        <color theme="0" tint="-0.499984740745262"/>
      </top>
      <bottom style="double">
        <color theme="0" tint="-0.499984740745262"/>
      </bottom>
      <diagonal/>
    </border>
    <border>
      <left style="hair">
        <color theme="0"/>
      </left>
      <right style="hair">
        <color theme="0"/>
      </right>
      <top style="hair">
        <color theme="0"/>
      </top>
      <bottom style="hair">
        <color theme="0"/>
      </bottom>
      <diagonal/>
    </border>
    <border>
      <left style="hair">
        <color theme="0"/>
      </left>
      <right/>
      <top style="hair">
        <color theme="0"/>
      </top>
      <bottom style="hair">
        <color theme="0"/>
      </bottom>
      <diagonal/>
    </border>
    <border>
      <left style="thin">
        <color theme="1" tint="0.499984740745262"/>
      </left>
      <right style="thin">
        <color theme="1" tint="0.499984740745262"/>
      </right>
      <top/>
      <bottom style="thin">
        <color theme="1" tint="0.4999847407452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style="thin">
        <color theme="1" tint="0.499984740745262"/>
      </right>
      <top style="thin">
        <color theme="1" tint="0.499984740745262"/>
      </top>
      <bottom style="thin">
        <color rgb="FF000000"/>
      </bottom>
      <diagonal/>
    </border>
    <border>
      <left style="thin">
        <color theme="1" tint="0.499984740745262"/>
      </left>
      <right style="thin">
        <color theme="1" tint="0.499984740745262"/>
      </right>
      <top style="thin">
        <color rgb="FF000000"/>
      </top>
      <bottom style="thin">
        <color theme="1" tint="0.499984740745262"/>
      </bottom>
      <diagonal/>
    </border>
    <border>
      <left style="thin">
        <color theme="1" tint="0.499984740745262"/>
      </left>
      <right style="thin">
        <color theme="1" tint="0.499984740745262"/>
      </right>
      <top style="thin">
        <color theme="1" tint="0.499984740745262"/>
      </top>
      <bottom style="medium">
        <color theme="1" tint="0.499984740745262"/>
      </bottom>
      <diagonal/>
    </border>
    <border>
      <left/>
      <right/>
      <top/>
      <bottom style="thin">
        <color theme="0"/>
      </bottom>
      <diagonal/>
    </border>
    <border>
      <left style="double">
        <color rgb="FF008000"/>
      </left>
      <right style="double">
        <color rgb="FF008000"/>
      </right>
      <top style="double">
        <color rgb="FF008000"/>
      </top>
      <bottom style="double">
        <color rgb="FF008000"/>
      </bottom>
      <diagonal/>
    </border>
    <border>
      <left style="double">
        <color rgb="FF008000"/>
      </left>
      <right/>
      <top style="double">
        <color rgb="FF008000"/>
      </top>
      <bottom style="double">
        <color rgb="FF008000"/>
      </bottom>
      <diagonal/>
    </border>
    <border>
      <left/>
      <right/>
      <top style="double">
        <color rgb="FF008000"/>
      </top>
      <bottom style="double">
        <color rgb="FF008000"/>
      </bottom>
      <diagonal/>
    </border>
    <border>
      <left/>
      <right style="double">
        <color rgb="FF008000"/>
      </right>
      <top style="double">
        <color rgb="FF008000"/>
      </top>
      <bottom style="double">
        <color rgb="FF008000"/>
      </bottom>
      <diagonal/>
    </border>
    <border>
      <left style="double">
        <color rgb="FF008000"/>
      </left>
      <right/>
      <top style="double">
        <color rgb="FF008000"/>
      </top>
      <bottom style="thin">
        <color auto="1"/>
      </bottom>
      <diagonal/>
    </border>
    <border>
      <left/>
      <right/>
      <top style="double">
        <color rgb="FF008000"/>
      </top>
      <bottom style="thin">
        <color auto="1"/>
      </bottom>
      <diagonal/>
    </border>
    <border>
      <left/>
      <right style="double">
        <color rgb="FF008000"/>
      </right>
      <top style="double">
        <color rgb="FF008000"/>
      </top>
      <bottom style="thin">
        <color auto="1"/>
      </bottom>
      <diagonal/>
    </border>
    <border>
      <left style="double">
        <color rgb="FF008000"/>
      </left>
      <right/>
      <top style="thin">
        <color auto="1"/>
      </top>
      <bottom style="double">
        <color rgb="FF008000"/>
      </bottom>
      <diagonal/>
    </border>
    <border>
      <left/>
      <right/>
      <top style="thin">
        <color auto="1"/>
      </top>
      <bottom style="double">
        <color rgb="FF008000"/>
      </bottom>
      <diagonal/>
    </border>
    <border>
      <left/>
      <right style="double">
        <color rgb="FF008000"/>
      </right>
      <top style="thin">
        <color auto="1"/>
      </top>
      <bottom style="double">
        <color rgb="FF008000"/>
      </bottom>
      <diagonal/>
    </border>
    <border>
      <left style="thin">
        <color rgb="FF008000"/>
      </left>
      <right style="thin">
        <color rgb="FF008000"/>
      </right>
      <top style="thin">
        <color rgb="FF008000"/>
      </top>
      <bottom style="thin">
        <color rgb="FF008000"/>
      </bottom>
      <diagonal/>
    </border>
    <border>
      <left style="thin">
        <color rgb="FF000000"/>
      </left>
      <right style="thin">
        <color rgb="FF000000"/>
      </right>
      <top style="double">
        <color rgb="FF008000"/>
      </top>
      <bottom/>
      <diagonal/>
    </border>
    <border>
      <left style="thin">
        <color rgb="FF000000"/>
      </left>
      <right style="thin">
        <color rgb="FF000000"/>
      </right>
      <top style="double">
        <color rgb="FF008000"/>
      </top>
      <bottom style="thin">
        <color rgb="FF000000"/>
      </bottom>
      <diagonal/>
    </border>
    <border>
      <left style="thin">
        <color rgb="FF000000"/>
      </left>
      <right style="double">
        <color rgb="FF008000"/>
      </right>
      <top style="double">
        <color rgb="FF008000"/>
      </top>
      <bottom style="thin">
        <color rgb="FF000000"/>
      </bottom>
      <diagonal/>
    </border>
    <border>
      <left/>
      <right style="double">
        <color rgb="FF008000"/>
      </right>
      <top style="thin">
        <color rgb="FF000000"/>
      </top>
      <bottom style="thin">
        <color rgb="FF000000"/>
      </bottom>
      <diagonal/>
    </border>
    <border>
      <left style="double">
        <color rgb="FF008000"/>
      </left>
      <right/>
      <top/>
      <bottom style="double">
        <color rgb="FF008000"/>
      </bottom>
      <diagonal/>
    </border>
    <border>
      <left/>
      <right/>
      <top/>
      <bottom style="double">
        <color rgb="FF008000"/>
      </bottom>
      <diagonal/>
    </border>
    <border>
      <left style="thin">
        <color rgb="FF000000"/>
      </left>
      <right style="thin">
        <color rgb="FF000000"/>
      </right>
      <top style="thin">
        <color rgb="FF000000"/>
      </top>
      <bottom style="double">
        <color rgb="FF008000"/>
      </bottom>
      <diagonal/>
    </border>
    <border>
      <left style="thin">
        <color rgb="FF000000"/>
      </left>
      <right style="thin">
        <color rgb="FF000000"/>
      </right>
      <top/>
      <bottom style="double">
        <color rgb="FF008000"/>
      </bottom>
      <diagonal/>
    </border>
    <border>
      <left style="thin">
        <color rgb="FF000000"/>
      </left>
      <right style="double">
        <color rgb="FF008000"/>
      </right>
      <top style="thin">
        <color rgb="FF000000"/>
      </top>
      <bottom style="double">
        <color rgb="FF008000"/>
      </bottom>
      <diagonal/>
    </border>
    <border>
      <left style="double">
        <color rgb="FF008000"/>
      </left>
      <right/>
      <top style="double">
        <color rgb="FF008000"/>
      </top>
      <bottom/>
      <diagonal/>
    </border>
    <border>
      <left/>
      <right style="thin">
        <color rgb="FF000000"/>
      </right>
      <top style="double">
        <color rgb="FF008000"/>
      </top>
      <bottom/>
      <diagonal/>
    </border>
    <border>
      <left style="thin">
        <color rgb="FF000000"/>
      </left>
      <right style="double">
        <color rgb="FF008000"/>
      </right>
      <top style="thin">
        <color rgb="FF000000"/>
      </top>
      <bottom style="thin">
        <color rgb="FF000000"/>
      </bottom>
      <diagonal/>
    </border>
    <border>
      <left/>
      <right/>
      <top style="thin">
        <color rgb="FF000000"/>
      </top>
      <bottom style="double">
        <color rgb="FF008000"/>
      </bottom>
      <diagonal/>
    </border>
    <border>
      <left/>
      <right/>
      <top style="thin">
        <color rgb="FF008000"/>
      </top>
      <bottom style="thin">
        <color rgb="FF008000"/>
      </bottom>
      <diagonal/>
    </border>
    <border>
      <left/>
      <right style="thin">
        <color rgb="FF008000"/>
      </right>
      <top style="thin">
        <color rgb="FF008000"/>
      </top>
      <bottom style="thin">
        <color rgb="FF008000"/>
      </bottom>
      <diagonal/>
    </border>
    <border>
      <left style="double">
        <color rgb="FF008000"/>
      </left>
      <right/>
      <top style="thin">
        <color rgb="FF000000"/>
      </top>
      <bottom style="thin">
        <color rgb="FF000000"/>
      </bottom>
      <diagonal/>
    </border>
    <border>
      <left style="double">
        <color rgb="FF008000"/>
      </left>
      <right/>
      <top/>
      <bottom/>
      <diagonal/>
    </border>
    <border>
      <left/>
      <right/>
      <top/>
      <bottom style="medium">
        <color rgb="FF7030A0"/>
      </bottom>
      <diagonal/>
    </border>
    <border>
      <left style="double">
        <color rgb="FF7030A0"/>
      </left>
      <right/>
      <top style="double">
        <color rgb="FF7030A0"/>
      </top>
      <bottom style="double">
        <color rgb="FF7030A0"/>
      </bottom>
      <diagonal/>
    </border>
    <border>
      <left/>
      <right/>
      <top style="double">
        <color rgb="FF7030A0"/>
      </top>
      <bottom style="double">
        <color rgb="FF7030A0"/>
      </bottom>
      <diagonal/>
    </border>
    <border>
      <left/>
      <right style="double">
        <color rgb="FF7030A0"/>
      </right>
      <top style="double">
        <color rgb="FF7030A0"/>
      </top>
      <bottom style="double">
        <color rgb="FF7030A0"/>
      </bottom>
      <diagonal/>
    </border>
    <border>
      <left style="double">
        <color rgb="FF008000"/>
      </left>
      <right/>
      <top style="thin">
        <color rgb="FF000000"/>
      </top>
      <bottom style="medium">
        <color rgb="FF7030A0"/>
      </bottom>
      <diagonal/>
    </border>
    <border>
      <left/>
      <right/>
      <top style="thin">
        <color rgb="FF000000"/>
      </top>
      <bottom style="medium">
        <color rgb="FF7030A0"/>
      </bottom>
      <diagonal/>
    </border>
    <border>
      <left/>
      <right style="double">
        <color rgb="FF008000"/>
      </right>
      <top style="thin">
        <color rgb="FF000000"/>
      </top>
      <bottom style="medium">
        <color rgb="FF7030A0"/>
      </bottom>
      <diagonal/>
    </border>
    <border>
      <left/>
      <right/>
      <top style="double">
        <color rgb="FF008000"/>
      </top>
      <bottom/>
      <diagonal/>
    </border>
    <border>
      <left/>
      <right style="thin">
        <color rgb="FF000000"/>
      </right>
      <top/>
      <bottom style="double">
        <color rgb="FF008000"/>
      </bottom>
      <diagonal/>
    </border>
    <border>
      <left style="double">
        <color rgb="FF008000"/>
      </left>
      <right/>
      <top style="double">
        <color rgb="FF008000"/>
      </top>
      <bottom style="thin">
        <color rgb="FF000000"/>
      </bottom>
      <diagonal/>
    </border>
    <border>
      <left style="thin">
        <color rgb="FF000000"/>
      </left>
      <right style="double">
        <color rgb="FF008000"/>
      </right>
      <top style="double">
        <color rgb="FF008000"/>
      </top>
      <bottom/>
      <diagonal/>
    </border>
    <border>
      <left style="thin">
        <color rgb="FF008000"/>
      </left>
      <right style="double">
        <color rgb="FF008000"/>
      </right>
      <top style="thin">
        <color rgb="FF008000"/>
      </top>
      <bottom style="thin">
        <color rgb="FF008000"/>
      </bottom>
      <diagonal/>
    </border>
    <border>
      <left style="thin">
        <color rgb="FF000000"/>
      </left>
      <right style="double">
        <color rgb="FF008000"/>
      </right>
      <top/>
      <bottom style="double">
        <color rgb="FF008000"/>
      </bottom>
      <diagonal/>
    </border>
    <border>
      <left/>
      <right style="double">
        <color rgb="FF008000"/>
      </right>
      <top style="double">
        <color rgb="FF008000"/>
      </top>
      <bottom/>
      <diagonal/>
    </border>
    <border>
      <left/>
      <right style="double">
        <color rgb="FF008000"/>
      </right>
      <top/>
      <bottom/>
      <diagonal/>
    </border>
    <border>
      <left/>
      <right style="double">
        <color rgb="FF008000"/>
      </right>
      <top/>
      <bottom style="double">
        <color rgb="FF008000"/>
      </bottom>
      <diagonal/>
    </border>
    <border>
      <left style="thick">
        <color rgb="FFFFFFFF"/>
      </left>
      <right style="double">
        <color rgb="FF008000"/>
      </right>
      <top style="thick">
        <color rgb="FFFFFFFF"/>
      </top>
      <bottom/>
      <diagonal/>
    </border>
    <border>
      <left style="thick">
        <color rgb="FFFFFFFF"/>
      </left>
      <right style="double">
        <color rgb="FF008000"/>
      </right>
      <top/>
      <bottom style="thick">
        <color rgb="FFFFFFFF"/>
      </bottom>
      <diagonal/>
    </border>
    <border>
      <left/>
      <right/>
      <top style="thin">
        <color theme="0"/>
      </top>
      <bottom/>
      <diagonal/>
    </border>
    <border>
      <left style="thin">
        <color theme="0"/>
      </left>
      <right/>
      <top/>
      <bottom/>
      <diagonal/>
    </border>
    <border>
      <left style="double">
        <color rgb="FF7030A0"/>
      </left>
      <right style="thin">
        <color theme="1" tint="0.499984740745262"/>
      </right>
      <top style="double">
        <color rgb="FF7030A0"/>
      </top>
      <bottom style="medium">
        <color theme="1" tint="0.499984740745262"/>
      </bottom>
      <diagonal/>
    </border>
    <border>
      <left style="thin">
        <color theme="1" tint="0.499984740745262"/>
      </left>
      <right style="thin">
        <color theme="1" tint="0.499984740745262"/>
      </right>
      <top style="double">
        <color rgb="FF7030A0"/>
      </top>
      <bottom style="medium">
        <color theme="1" tint="0.499984740745262"/>
      </bottom>
      <diagonal/>
    </border>
    <border>
      <left style="thin">
        <color theme="1" tint="0.499984740745262"/>
      </left>
      <right style="double">
        <color rgb="FF7030A0"/>
      </right>
      <top style="double">
        <color rgb="FF7030A0"/>
      </top>
      <bottom style="medium">
        <color theme="1" tint="0.499984740745262"/>
      </bottom>
      <diagonal/>
    </border>
    <border>
      <left style="double">
        <color rgb="FF7030A0"/>
      </left>
      <right style="thin">
        <color theme="1" tint="0.499984740745262"/>
      </right>
      <top/>
      <bottom style="thin">
        <color theme="1" tint="0.499984740745262"/>
      </bottom>
      <diagonal/>
    </border>
    <border>
      <left style="thin">
        <color theme="1" tint="0.499984740745262"/>
      </left>
      <right style="double">
        <color rgb="FF7030A0"/>
      </right>
      <top/>
      <bottom style="thin">
        <color theme="1" tint="0.499984740745262"/>
      </bottom>
      <diagonal/>
    </border>
    <border>
      <left style="double">
        <color rgb="FF7030A0"/>
      </left>
      <right style="thin">
        <color theme="1" tint="0.499984740745262"/>
      </right>
      <top style="thin">
        <color theme="1" tint="0.499984740745262"/>
      </top>
      <bottom style="thin">
        <color theme="1" tint="0.499984740745262"/>
      </bottom>
      <diagonal/>
    </border>
    <border>
      <left style="thin">
        <color theme="1" tint="0.499984740745262"/>
      </left>
      <right style="double">
        <color rgb="FF7030A0"/>
      </right>
      <top style="thin">
        <color theme="1" tint="0.499984740745262"/>
      </top>
      <bottom style="thin">
        <color theme="1" tint="0.499984740745262"/>
      </bottom>
      <diagonal/>
    </border>
    <border>
      <left style="double">
        <color rgb="FF7030A0"/>
      </left>
      <right style="thin">
        <color theme="1" tint="0.499984740745262"/>
      </right>
      <top style="thin">
        <color theme="1" tint="0.499984740745262"/>
      </top>
      <bottom style="thin">
        <color rgb="FF000000"/>
      </bottom>
      <diagonal/>
    </border>
    <border>
      <left style="thin">
        <color theme="1" tint="0.499984740745262"/>
      </left>
      <right style="double">
        <color rgb="FF7030A0"/>
      </right>
      <top style="thin">
        <color theme="1" tint="0.499984740745262"/>
      </top>
      <bottom style="thin">
        <color rgb="FF000000"/>
      </bottom>
      <diagonal/>
    </border>
    <border>
      <left style="double">
        <color rgb="FF7030A0"/>
      </left>
      <right style="thin">
        <color rgb="FF000000"/>
      </right>
      <top style="thin">
        <color rgb="FF000000"/>
      </top>
      <bottom style="thin">
        <color rgb="FF000000"/>
      </bottom>
      <diagonal/>
    </border>
    <border>
      <left style="thin">
        <color rgb="FF000000"/>
      </left>
      <right style="double">
        <color rgb="FF7030A0"/>
      </right>
      <top style="thin">
        <color rgb="FF000000"/>
      </top>
      <bottom style="thin">
        <color rgb="FF000000"/>
      </bottom>
      <diagonal/>
    </border>
    <border>
      <left style="double">
        <color rgb="FF7030A0"/>
      </left>
      <right style="thin">
        <color theme="1" tint="0.499984740745262"/>
      </right>
      <top style="thin">
        <color rgb="FF000000"/>
      </top>
      <bottom style="thin">
        <color theme="1" tint="0.499984740745262"/>
      </bottom>
      <diagonal/>
    </border>
    <border>
      <left style="thin">
        <color theme="1" tint="0.499984740745262"/>
      </left>
      <right style="double">
        <color rgb="FF7030A0"/>
      </right>
      <top style="thin">
        <color rgb="FF000000"/>
      </top>
      <bottom style="thin">
        <color theme="1" tint="0.499984740745262"/>
      </bottom>
      <diagonal/>
    </border>
    <border>
      <left style="double">
        <color rgb="FF7030A0"/>
      </left>
      <right style="thin">
        <color theme="1" tint="0.499984740745262"/>
      </right>
      <top style="thin">
        <color theme="1" tint="0.499984740745262"/>
      </top>
      <bottom style="medium">
        <color theme="1" tint="0.499984740745262"/>
      </bottom>
      <diagonal/>
    </border>
    <border>
      <left style="thin">
        <color theme="1" tint="0.499984740745262"/>
      </left>
      <right style="double">
        <color rgb="FF7030A0"/>
      </right>
      <top style="thin">
        <color theme="1" tint="0.499984740745262"/>
      </top>
      <bottom style="medium">
        <color theme="1" tint="0.499984740745262"/>
      </bottom>
      <diagonal/>
    </border>
    <border>
      <left style="double">
        <color rgb="FF7030A0"/>
      </left>
      <right style="thin">
        <color theme="1" tint="0.499984740745262"/>
      </right>
      <top/>
      <bottom style="double">
        <color rgb="FF7030A0"/>
      </bottom>
      <diagonal/>
    </border>
    <border>
      <left style="thin">
        <color theme="1" tint="0.499984740745262"/>
      </left>
      <right style="thin">
        <color theme="1" tint="0.499984740745262"/>
      </right>
      <top/>
      <bottom style="double">
        <color rgb="FF7030A0"/>
      </bottom>
      <diagonal/>
    </border>
    <border>
      <left style="thin">
        <color theme="1" tint="0.499984740745262"/>
      </left>
      <right style="double">
        <color rgb="FF7030A0"/>
      </right>
      <top/>
      <bottom style="double">
        <color rgb="FF7030A0"/>
      </bottom>
      <diagonal/>
    </border>
    <border>
      <left style="double">
        <color rgb="FF7030A0"/>
      </left>
      <right style="thin">
        <color theme="1" tint="0.499984740745262"/>
      </right>
      <top style="double">
        <color rgb="FF7030A0"/>
      </top>
      <bottom style="thin">
        <color theme="1" tint="0.499984740745262"/>
      </bottom>
      <diagonal/>
    </border>
    <border>
      <left style="thin">
        <color theme="1" tint="0.499984740745262"/>
      </left>
      <right style="thin">
        <color theme="1" tint="0.499984740745262"/>
      </right>
      <top style="double">
        <color rgb="FF7030A0"/>
      </top>
      <bottom style="thin">
        <color theme="1" tint="0.499984740745262"/>
      </bottom>
      <diagonal/>
    </border>
    <border>
      <left style="thin">
        <color theme="1" tint="0.499984740745262"/>
      </left>
      <right style="double">
        <color rgb="FF7030A0"/>
      </right>
      <top style="double">
        <color rgb="FF7030A0"/>
      </top>
      <bottom style="thin">
        <color theme="1" tint="0.499984740745262"/>
      </bottom>
      <diagonal/>
    </border>
    <border>
      <left style="double">
        <color rgb="FF7030A0"/>
      </left>
      <right style="thin">
        <color theme="1" tint="0.499984740745262"/>
      </right>
      <top style="thin">
        <color theme="1" tint="0.499984740745262"/>
      </top>
      <bottom style="double">
        <color rgb="FF7030A0"/>
      </bottom>
      <diagonal/>
    </border>
    <border>
      <left style="thin">
        <color theme="1" tint="0.499984740745262"/>
      </left>
      <right style="thin">
        <color theme="1" tint="0.499984740745262"/>
      </right>
      <top style="thin">
        <color theme="1" tint="0.499984740745262"/>
      </top>
      <bottom style="double">
        <color rgb="FF7030A0"/>
      </bottom>
      <diagonal/>
    </border>
    <border>
      <left style="thin">
        <color theme="1" tint="0.499984740745262"/>
      </left>
      <right style="double">
        <color rgb="FF7030A0"/>
      </right>
      <top style="thin">
        <color theme="1" tint="0.499984740745262"/>
      </top>
      <bottom style="double">
        <color rgb="FF7030A0"/>
      </bottom>
      <diagonal/>
    </border>
    <border>
      <left style="thin">
        <color theme="0" tint="-0.499984740745262"/>
      </left>
      <right style="thin">
        <color theme="0" tint="-0.499984740745262"/>
      </right>
      <top style="thin">
        <color theme="1" tint="0.499984740745262"/>
      </top>
      <bottom style="double">
        <color rgb="FF7030A0"/>
      </bottom>
      <diagonal/>
    </border>
    <border>
      <left/>
      <right style="thin">
        <color theme="0"/>
      </right>
      <top/>
      <bottom/>
      <diagonal/>
    </border>
    <border>
      <left style="thin">
        <color theme="0"/>
      </left>
      <right style="thin">
        <color theme="0"/>
      </right>
      <top/>
      <bottom style="double">
        <color rgb="FF7030A0"/>
      </bottom>
      <diagonal/>
    </border>
    <border>
      <left/>
      <right/>
      <top style="medium">
        <color rgb="FF7030A0"/>
      </top>
      <bottom style="thin">
        <color rgb="FF008000"/>
      </bottom>
      <diagonal/>
    </border>
    <border>
      <left/>
      <right style="thin">
        <color rgb="FF008000"/>
      </right>
      <top style="medium">
        <color rgb="FF7030A0"/>
      </top>
      <bottom style="thin">
        <color rgb="FF008000"/>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diagonal/>
    </border>
    <border>
      <left/>
      <right/>
      <top style="thin">
        <color theme="1" tint="0.499984740745262"/>
      </top>
      <bottom/>
      <diagonal/>
    </border>
    <border>
      <left/>
      <right style="thin">
        <color theme="1" tint="0.499984740745262"/>
      </right>
      <top style="thin">
        <color theme="1" tint="0.499984740745262"/>
      </top>
      <bottom/>
      <diagonal/>
    </border>
    <border>
      <left style="thin">
        <color theme="1" tint="0.499984740745262"/>
      </left>
      <right/>
      <top style="double">
        <color rgb="FF7030A0"/>
      </top>
      <bottom style="thin">
        <color theme="1" tint="0.499984740745262"/>
      </bottom>
      <diagonal/>
    </border>
    <border>
      <left/>
      <right/>
      <top style="double">
        <color rgb="FF7030A0"/>
      </top>
      <bottom style="thin">
        <color theme="1" tint="0.499984740745262"/>
      </bottom>
      <diagonal/>
    </border>
    <border>
      <left/>
      <right style="thin">
        <color theme="1" tint="0.499984740745262"/>
      </right>
      <top style="double">
        <color rgb="FF7030A0"/>
      </top>
      <bottom style="thin">
        <color theme="1" tint="0.499984740745262"/>
      </bottom>
      <diagonal/>
    </border>
    <border>
      <left style="double">
        <color rgb="FF7030A0"/>
      </left>
      <right/>
      <top style="thin">
        <color theme="1" tint="0.499984740745262"/>
      </top>
      <bottom style="thin">
        <color theme="1" tint="0.499984740745262"/>
      </bottom>
      <diagonal/>
    </border>
    <border>
      <left style="double">
        <color rgb="FF7030A0"/>
      </left>
      <right/>
      <top style="double">
        <color rgb="FF7030A0"/>
      </top>
      <bottom style="thin">
        <color theme="1" tint="0.499984740745262"/>
      </bottom>
      <diagonal/>
    </border>
    <border>
      <left style="thin">
        <color theme="1" tint="0.499984740745262"/>
      </left>
      <right/>
      <top style="double">
        <color rgb="FF7030A0"/>
      </top>
      <bottom/>
      <diagonal/>
    </border>
    <border>
      <left/>
      <right/>
      <top style="double">
        <color rgb="FF7030A0"/>
      </top>
      <bottom/>
      <diagonal/>
    </border>
    <border>
      <left/>
      <right style="thin">
        <color theme="1" tint="0.499984740745262"/>
      </right>
      <top style="double">
        <color rgb="FF7030A0"/>
      </top>
      <bottom/>
      <diagonal/>
    </border>
    <border>
      <left style="thin">
        <color theme="1" tint="0.499984740745262"/>
      </left>
      <right/>
      <top/>
      <bottom style="medium">
        <color theme="1" tint="0.499984740745262"/>
      </bottom>
      <diagonal/>
    </border>
    <border>
      <left/>
      <right/>
      <top/>
      <bottom style="medium">
        <color theme="1" tint="0.499984740745262"/>
      </bottom>
      <diagonal/>
    </border>
    <border>
      <left/>
      <right style="thin">
        <color theme="1" tint="0.499984740745262"/>
      </right>
      <top/>
      <bottom style="medium">
        <color theme="1" tint="0.499984740745262"/>
      </bottom>
      <diagonal/>
    </border>
    <border>
      <left style="double">
        <color rgb="FF7030A0"/>
      </left>
      <right/>
      <top style="double">
        <color rgb="FF7030A0"/>
      </top>
      <bottom/>
      <diagonal/>
    </border>
    <border>
      <left style="double">
        <color rgb="FF7030A0"/>
      </left>
      <right/>
      <top/>
      <bottom style="medium">
        <color theme="1" tint="0.499984740745262"/>
      </bottom>
      <diagonal/>
    </border>
    <border>
      <left/>
      <right/>
      <top/>
      <bottom style="double">
        <color rgb="FF7030A0"/>
      </bottom>
      <diagonal/>
    </border>
    <border>
      <left/>
      <right style="thick">
        <color rgb="FFFFFFFF"/>
      </right>
      <top/>
      <bottom style="double">
        <color rgb="FF7030A0"/>
      </bottom>
      <diagonal/>
    </border>
    <border>
      <left style="double">
        <color rgb="FF008000"/>
      </left>
      <right style="thick">
        <color rgb="FFFFFFFF"/>
      </right>
      <top style="thick">
        <color rgb="FFFFFFFF"/>
      </top>
      <bottom style="thick">
        <color rgb="FFFFFFFF"/>
      </bottom>
      <diagonal/>
    </border>
    <border>
      <left/>
      <right style="double">
        <color rgb="FF008000"/>
      </right>
      <top style="thick">
        <color rgb="FFFFFFFF"/>
      </top>
      <bottom/>
      <diagonal/>
    </border>
    <border>
      <left/>
      <right/>
      <top style="double">
        <color rgb="FF008000"/>
      </top>
      <bottom style="thin">
        <color rgb="FF000000"/>
      </bottom>
      <diagonal/>
    </border>
    <border>
      <left/>
      <right style="thin">
        <color rgb="FF000000"/>
      </right>
      <top style="double">
        <color rgb="FF008000"/>
      </top>
      <bottom style="thin">
        <color rgb="FF000000"/>
      </bottom>
      <diagonal/>
    </border>
    <border>
      <left style="thick">
        <color rgb="FFFFFFFF"/>
      </left>
      <right/>
      <top/>
      <bottom style="double">
        <color rgb="FF7030A0"/>
      </bottom>
      <diagonal/>
    </border>
    <border>
      <left style="thick">
        <color rgb="FFFFFFFF"/>
      </left>
      <right style="thick">
        <color rgb="FFFFFFFF"/>
      </right>
      <top style="double">
        <color rgb="FF7030A0"/>
      </top>
      <bottom/>
      <diagonal/>
    </border>
    <border>
      <left/>
      <right/>
      <top style="thin">
        <color indexed="64"/>
      </top>
      <bottom/>
      <diagonal/>
    </border>
    <border>
      <left style="thick">
        <color rgb="FFFFFFFF"/>
      </left>
      <right style="double">
        <color rgb="FF008000"/>
      </right>
      <top style="thick">
        <color rgb="FFFFFFFF"/>
      </top>
      <bottom style="thick">
        <color rgb="FFFFFFFF"/>
      </bottom>
      <diagonal/>
    </border>
    <border>
      <left style="double">
        <color rgb="FF008000"/>
      </left>
      <right/>
      <top style="thin">
        <color rgb="FF000000"/>
      </top>
      <bottom/>
      <diagonal/>
    </border>
    <border>
      <left style="double">
        <color rgb="FF008000"/>
      </left>
      <right/>
      <top style="thin">
        <color indexed="64"/>
      </top>
      <bottom style="thin">
        <color indexed="64"/>
      </bottom>
      <diagonal/>
    </border>
    <border>
      <left/>
      <right/>
      <top style="thin">
        <color indexed="64"/>
      </top>
      <bottom style="thin">
        <color indexed="64"/>
      </bottom>
      <diagonal/>
    </border>
    <border>
      <left/>
      <right style="double">
        <color rgb="FF008000"/>
      </right>
      <top style="thin">
        <color indexed="64"/>
      </top>
      <bottom style="thin">
        <color indexed="64"/>
      </bottom>
      <diagonal/>
    </border>
    <border>
      <left style="thin">
        <color indexed="64"/>
      </left>
      <right/>
      <top style="thin">
        <color indexed="64"/>
      </top>
      <bottom style="thin">
        <color indexed="64"/>
      </bottom>
      <diagonal/>
    </border>
    <border>
      <left style="double">
        <color rgb="FF008000"/>
      </left>
      <right/>
      <top style="thin">
        <color indexed="64"/>
      </top>
      <bottom style="thin">
        <color rgb="FF000000"/>
      </bottom>
      <diagonal/>
    </border>
    <border>
      <left/>
      <right style="thin">
        <color indexed="64"/>
      </right>
      <top style="thin">
        <color indexed="64"/>
      </top>
      <bottom style="thin">
        <color rgb="FF000000"/>
      </bottom>
      <diagonal/>
    </border>
    <border>
      <left style="thin">
        <color indexed="64"/>
      </left>
      <right/>
      <top style="thin">
        <color indexed="64"/>
      </top>
      <bottom style="thin">
        <color rgb="FF000000"/>
      </bottom>
      <diagonal/>
    </border>
    <border>
      <left/>
      <right style="double">
        <color rgb="FF008000"/>
      </right>
      <top style="thin">
        <color indexed="64"/>
      </top>
      <bottom style="thin">
        <color rgb="FF000000"/>
      </bottom>
      <diagonal/>
    </border>
    <border>
      <left/>
      <right style="thin">
        <color indexed="64"/>
      </right>
      <top style="thin">
        <color indexed="64"/>
      </top>
      <bottom style="double">
        <color rgb="FF008000"/>
      </bottom>
      <diagonal/>
    </border>
    <border>
      <left style="double">
        <color rgb="FF008000"/>
      </left>
      <right/>
      <top style="thin">
        <color rgb="FF000000"/>
      </top>
      <bottom style="thin">
        <color indexed="64"/>
      </bottom>
      <diagonal/>
    </border>
    <border>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right style="double">
        <color rgb="FF008000"/>
      </right>
      <top style="thin">
        <color rgb="FF000000"/>
      </top>
      <bottom style="thin">
        <color indexed="64"/>
      </bottom>
      <diagonal/>
    </border>
    <border>
      <left/>
      <right style="thick">
        <color rgb="FFFFFFFF"/>
      </right>
      <top style="double">
        <color rgb="FF008000"/>
      </top>
      <bottom style="double">
        <color rgb="FF7030A0"/>
      </bottom>
      <diagonal/>
    </border>
    <border>
      <left/>
      <right style="double">
        <color rgb="FF008000"/>
      </right>
      <top style="thick">
        <color rgb="FFFFFFFF"/>
      </top>
      <bottom style="thick">
        <color rgb="FFFFFFFF"/>
      </bottom>
      <diagonal/>
    </border>
    <border>
      <left/>
      <right style="double">
        <color rgb="FF7030A0"/>
      </right>
      <top style="double">
        <color rgb="FF7030A0"/>
      </top>
      <bottom/>
      <diagonal/>
    </border>
    <border>
      <left/>
      <right style="thick">
        <color rgb="FFFFFFFF"/>
      </right>
      <top style="double">
        <color rgb="FF7030A0"/>
      </top>
      <bottom style="double">
        <color rgb="FF7030A0"/>
      </bottom>
      <diagonal/>
    </border>
    <border>
      <left style="thin">
        <color theme="0"/>
      </left>
      <right/>
      <top style="double">
        <color rgb="FF7030A0"/>
      </top>
      <bottom style="double">
        <color rgb="FF7030A0"/>
      </bottom>
      <diagonal/>
    </border>
    <border>
      <left/>
      <right style="thin">
        <color theme="0"/>
      </right>
      <top style="double">
        <color rgb="FF7030A0"/>
      </top>
      <bottom style="double">
        <color rgb="FF7030A0"/>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theme="0" tint="-0.499984740745262"/>
      </left>
      <right/>
      <top style="double">
        <color rgb="FF7030A0"/>
      </top>
      <bottom style="double">
        <color rgb="FF7030A0"/>
      </bottom>
      <diagonal/>
    </border>
    <border>
      <left/>
      <right style="thin">
        <color theme="0" tint="-0.499984740745262"/>
      </right>
      <top style="double">
        <color rgb="FF7030A0"/>
      </top>
      <bottom style="double">
        <color rgb="FF7030A0"/>
      </bottom>
      <diagonal/>
    </border>
    <border>
      <left style="double">
        <color rgb="FF7030A0"/>
      </left>
      <right style="thin">
        <color theme="0" tint="-0.499984740745262"/>
      </right>
      <top style="double">
        <color rgb="FF7030A0"/>
      </top>
      <bottom/>
      <diagonal/>
    </border>
    <border>
      <left style="thin">
        <color theme="0" tint="-0.499984740745262"/>
      </left>
      <right style="thin">
        <color theme="0" tint="-0.499984740745262"/>
      </right>
      <top style="double">
        <color rgb="FF7030A0"/>
      </top>
      <bottom/>
      <diagonal/>
    </border>
    <border>
      <left style="thin">
        <color theme="0" tint="-0.499984740745262"/>
      </left>
      <right style="thin">
        <color theme="0" tint="-0.499984740745262"/>
      </right>
      <top style="thin">
        <color theme="1" tint="0.499984740745262"/>
      </top>
      <bottom/>
      <diagonal/>
    </border>
    <border>
      <left style="double">
        <color rgb="FF7030A0"/>
      </left>
      <right/>
      <top style="thin">
        <color theme="1" tint="0.499984740745262"/>
      </top>
      <bottom style="double">
        <color rgb="FF7030A0"/>
      </bottom>
      <diagonal/>
    </border>
    <border>
      <left/>
      <right/>
      <top style="thin">
        <color theme="1" tint="0.499984740745262"/>
      </top>
      <bottom style="double">
        <color rgb="FF7030A0"/>
      </bottom>
      <diagonal/>
    </border>
    <border>
      <left/>
      <right style="thin">
        <color theme="0" tint="-0.499984740745262"/>
      </right>
      <top style="thin">
        <color theme="1" tint="0.499984740745262"/>
      </top>
      <bottom style="double">
        <color rgb="FF7030A0"/>
      </bottom>
      <diagonal/>
    </border>
    <border>
      <left style="thin">
        <color theme="0" tint="-0.499984740745262"/>
      </left>
      <right/>
      <top style="thin">
        <color theme="1" tint="0.499984740745262"/>
      </top>
      <bottom style="thin">
        <color theme="1" tint="0.499984740745262"/>
      </bottom>
      <diagonal/>
    </border>
    <border>
      <left/>
      <right style="double">
        <color rgb="FF7030A0"/>
      </right>
      <top style="thin">
        <color theme="1" tint="0.499984740745262"/>
      </top>
      <bottom style="thin">
        <color theme="1" tint="0.499984740745262"/>
      </bottom>
      <diagonal/>
    </border>
    <border>
      <left style="thin">
        <color theme="0" tint="-0.499984740745262"/>
      </left>
      <right/>
      <top style="thin">
        <color theme="1" tint="0.499984740745262"/>
      </top>
      <bottom style="double">
        <color rgb="FF7030A0"/>
      </bottom>
      <diagonal/>
    </border>
    <border>
      <left/>
      <right style="double">
        <color rgb="FF7030A0"/>
      </right>
      <top style="thin">
        <color theme="1" tint="0.499984740745262"/>
      </top>
      <bottom style="double">
        <color rgb="FF7030A0"/>
      </bottom>
      <diagonal/>
    </border>
    <border>
      <left style="thin">
        <color auto="1"/>
      </left>
      <right style="thin">
        <color auto="1"/>
      </right>
      <top style="thin">
        <color auto="1"/>
      </top>
      <bottom style="thin">
        <color auto="1"/>
      </bottom>
      <diagonal/>
    </border>
    <border>
      <left/>
      <right style="thick">
        <color rgb="FFFFFFFF"/>
      </right>
      <top style="double">
        <color rgb="FF008000"/>
      </top>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style="thin">
        <color theme="0"/>
      </top>
      <bottom/>
      <diagonal/>
    </border>
    <border>
      <left/>
      <right style="thin">
        <color theme="0"/>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style="thin">
        <color theme="1" tint="0.499984740745262"/>
      </left>
      <right/>
      <top style="medium">
        <color theme="1" tint="0.499984740745262"/>
      </top>
      <bottom style="double">
        <color rgb="FF7030A0"/>
      </bottom>
      <diagonal/>
    </border>
    <border>
      <left/>
      <right style="double">
        <color rgb="FF7030A0"/>
      </right>
      <top style="medium">
        <color theme="1" tint="0.499984740745262"/>
      </top>
      <bottom style="double">
        <color rgb="FF7030A0"/>
      </bottom>
      <diagonal/>
    </border>
    <border>
      <left style="thin">
        <color rgb="FF000000"/>
      </left>
      <right style="thin">
        <color rgb="FF000000"/>
      </right>
      <top style="double">
        <color rgb="FF008000"/>
      </top>
      <bottom style="thin">
        <color indexed="64"/>
      </bottom>
      <diagonal/>
    </border>
    <border>
      <left style="thin">
        <color auto="1"/>
      </left>
      <right style="thin">
        <color auto="1"/>
      </right>
      <top style="thin">
        <color auto="1"/>
      </top>
      <bottom style="double">
        <color rgb="FF008000"/>
      </bottom>
      <diagonal/>
    </border>
    <border>
      <left/>
      <right style="double">
        <color rgb="FF008000"/>
      </right>
      <top style="thin">
        <color rgb="FF000000"/>
      </top>
      <bottom style="double">
        <color rgb="FF008000"/>
      </bottom>
      <diagonal/>
    </border>
    <border>
      <left/>
      <right style="thin">
        <color rgb="FF000000"/>
      </right>
      <top style="double">
        <color rgb="FF008000"/>
      </top>
      <bottom style="thin">
        <color indexed="64"/>
      </bottom>
      <diagonal/>
    </border>
    <border>
      <left/>
      <right style="thin">
        <color rgb="FF000000"/>
      </right>
      <top/>
      <bottom style="thin">
        <color rgb="FF000000"/>
      </bottom>
      <diagonal/>
    </border>
    <border>
      <left style="double">
        <color rgb="FF008000"/>
      </left>
      <right/>
      <top/>
      <bottom style="thin">
        <color rgb="FF000000"/>
      </bottom>
      <diagonal/>
    </border>
    <border>
      <left style="thin">
        <color indexed="64"/>
      </left>
      <right style="double">
        <color rgb="FF008000"/>
      </right>
      <top style="thin">
        <color rgb="FF000000"/>
      </top>
      <bottom style="thin">
        <color rgb="FF000000"/>
      </bottom>
      <diagonal/>
    </border>
    <border>
      <left style="thin">
        <color indexed="64"/>
      </left>
      <right style="double">
        <color rgb="FF008000"/>
      </right>
      <top style="thin">
        <color rgb="FF000000"/>
      </top>
      <bottom style="double">
        <color rgb="FF008000"/>
      </bottom>
      <diagonal/>
    </border>
    <border>
      <left style="thin">
        <color indexed="64"/>
      </left>
      <right/>
      <top/>
      <bottom style="double">
        <color rgb="FF008000"/>
      </bottom>
      <diagonal/>
    </border>
    <border>
      <left style="double">
        <color rgb="FF008000"/>
      </left>
      <right/>
      <top/>
      <bottom style="thin">
        <color indexed="64"/>
      </bottom>
      <diagonal/>
    </border>
    <border>
      <left style="thin">
        <color indexed="64"/>
      </left>
      <right style="thin">
        <color indexed="64"/>
      </right>
      <top style="thin">
        <color rgb="FF000000"/>
      </top>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rgb="FF000000"/>
      </top>
      <bottom style="double">
        <color rgb="FF008000"/>
      </bottom>
      <diagonal/>
    </border>
    <border>
      <left/>
      <right/>
      <top style="medium">
        <color rgb="FF7030A0"/>
      </top>
      <bottom/>
      <diagonal/>
    </border>
    <border>
      <left/>
      <right style="thin">
        <color indexed="64"/>
      </right>
      <top style="double">
        <color rgb="FF008000"/>
      </top>
      <bottom style="thin">
        <color indexed="64"/>
      </bottom>
      <diagonal/>
    </border>
    <border diagonalUp="1">
      <left style="thin">
        <color indexed="64"/>
      </left>
      <right style="thin">
        <color indexed="64"/>
      </right>
      <top style="thin">
        <color indexed="64"/>
      </top>
      <bottom style="thin">
        <color rgb="FF000000"/>
      </bottom>
      <diagonal style="thin">
        <color indexed="64"/>
      </diagonal>
    </border>
    <border diagonalUp="1">
      <left style="thin">
        <color rgb="FF000000"/>
      </left>
      <right style="thin">
        <color rgb="FF000000"/>
      </right>
      <top style="thin">
        <color rgb="FF000000"/>
      </top>
      <bottom style="thin">
        <color rgb="FF000000"/>
      </bottom>
      <diagonal style="thin">
        <color rgb="FF000000"/>
      </diagonal>
    </border>
    <border diagonalUp="1">
      <left style="thin">
        <color rgb="FF000000"/>
      </left>
      <right style="double">
        <color rgb="FF008000"/>
      </right>
      <top style="thin">
        <color rgb="FF000000"/>
      </top>
      <bottom style="thin">
        <color rgb="FF000000"/>
      </bottom>
      <diagonal style="thin">
        <color rgb="FF000000"/>
      </diagonal>
    </border>
    <border>
      <left/>
      <right style="thin">
        <color rgb="FF000000"/>
      </right>
      <top style="thin">
        <color rgb="FF000000"/>
      </top>
      <bottom/>
      <diagonal/>
    </border>
    <border>
      <left style="thick">
        <color rgb="FFFFFFFF"/>
      </left>
      <right/>
      <top style="double">
        <color rgb="FF7030A0"/>
      </top>
      <bottom style="double">
        <color rgb="FF008000"/>
      </bottom>
      <diagonal/>
    </border>
    <border>
      <left/>
      <right/>
      <top style="double">
        <color rgb="FF7030A0"/>
      </top>
      <bottom style="double">
        <color rgb="FF008000"/>
      </bottom>
      <diagonal/>
    </border>
    <border>
      <left/>
      <right style="thick">
        <color rgb="FFFFFFFF"/>
      </right>
      <top style="double">
        <color rgb="FF7030A0"/>
      </top>
      <bottom style="double">
        <color rgb="FF008000"/>
      </bottom>
      <diagonal/>
    </border>
    <border>
      <left style="thick">
        <color rgb="FFFFFFFF"/>
      </left>
      <right/>
      <top style="double">
        <color rgb="FF008000"/>
      </top>
      <bottom/>
      <diagonal/>
    </border>
    <border>
      <left/>
      <right style="thin">
        <color rgb="FF000000"/>
      </right>
      <top style="double">
        <color rgb="FF008000"/>
      </top>
      <bottom style="double">
        <color rgb="FF008000"/>
      </bottom>
      <diagonal/>
    </border>
    <border>
      <left style="thick">
        <color rgb="FFFFFFFF"/>
      </left>
      <right/>
      <top style="medium">
        <color rgb="FF7030A0"/>
      </top>
      <bottom style="double">
        <color rgb="FF008000"/>
      </bottom>
      <diagonal/>
    </border>
    <border>
      <left/>
      <right/>
      <top style="medium">
        <color rgb="FF7030A0"/>
      </top>
      <bottom style="double">
        <color rgb="FF008000"/>
      </bottom>
      <diagonal/>
    </border>
    <border>
      <left/>
      <right style="thick">
        <color rgb="FFFFFFFF"/>
      </right>
      <top style="medium">
        <color rgb="FF7030A0"/>
      </top>
      <bottom style="double">
        <color rgb="FF008000"/>
      </bottom>
      <diagonal/>
    </border>
    <border>
      <left style="thin">
        <color rgb="FF008000"/>
      </left>
      <right/>
      <top style="thin">
        <color rgb="FF008000"/>
      </top>
      <bottom style="thin">
        <color rgb="FF008000"/>
      </bottom>
      <diagonal/>
    </border>
    <border>
      <left style="thin">
        <color rgb="FF008000"/>
      </left>
      <right/>
      <top style="medium">
        <color rgb="FF7030A0"/>
      </top>
      <bottom style="thin">
        <color rgb="FF008000"/>
      </bottom>
      <diagonal/>
    </border>
    <border>
      <left style="thin">
        <color rgb="FF000000"/>
      </left>
      <right/>
      <top style="double">
        <color rgb="FF008000"/>
      </top>
      <bottom style="thin">
        <color rgb="FF000000"/>
      </bottom>
      <diagonal/>
    </border>
    <border>
      <left/>
      <right style="thin">
        <color rgb="FF008000"/>
      </right>
      <top style="thin">
        <color rgb="FF000000"/>
      </top>
      <bottom style="thin">
        <color rgb="FF000000"/>
      </bottom>
      <diagonal/>
    </border>
    <border>
      <left style="double">
        <color rgb="FF008000"/>
      </left>
      <right/>
      <top style="double">
        <color rgb="FF008000"/>
      </top>
      <bottom style="medium">
        <color rgb="FF7030A0"/>
      </bottom>
      <diagonal/>
    </border>
    <border>
      <left/>
      <right/>
      <top style="double">
        <color rgb="FF008000"/>
      </top>
      <bottom style="medium">
        <color rgb="FF7030A0"/>
      </bottom>
      <diagonal/>
    </border>
    <border>
      <left/>
      <right style="double">
        <color rgb="FF008000"/>
      </right>
      <top style="double">
        <color rgb="FF008000"/>
      </top>
      <bottom style="medium">
        <color rgb="FF7030A0"/>
      </bottom>
      <diagonal/>
    </border>
    <border>
      <left style="double">
        <color theme="0" tint="-0.499984740745262"/>
      </left>
      <right/>
      <top style="double">
        <color theme="0" tint="-0.499984740745262"/>
      </top>
      <bottom style="double">
        <color theme="0" tint="-0.499984740745262"/>
      </bottom>
      <diagonal/>
    </border>
    <border>
      <left/>
      <right style="double">
        <color theme="0" tint="-0.499984740745262"/>
      </right>
      <top style="double">
        <color theme="0" tint="-0.499984740745262"/>
      </top>
      <bottom style="double">
        <color theme="0" tint="-0.499984740745262"/>
      </bottom>
      <diagonal/>
    </border>
    <border>
      <left style="double">
        <color rgb="FF008000"/>
      </left>
      <right/>
      <top style="thin">
        <color indexed="64"/>
      </top>
      <bottom/>
      <diagonal/>
    </border>
    <border>
      <left/>
      <right style="double">
        <color rgb="FF008000"/>
      </right>
      <top style="thin">
        <color rgb="FF000000"/>
      </top>
      <bottom/>
      <diagonal/>
    </border>
    <border>
      <left style="double">
        <color rgb="FF008000"/>
      </left>
      <right style="thin">
        <color auto="1"/>
      </right>
      <top style="thin">
        <color auto="1"/>
      </top>
      <bottom style="thin">
        <color auto="1"/>
      </bottom>
      <diagonal/>
    </border>
    <border>
      <left style="thin">
        <color auto="1"/>
      </left>
      <right style="double">
        <color rgb="FF008000"/>
      </right>
      <top style="thin">
        <color auto="1"/>
      </top>
      <bottom style="thin">
        <color auto="1"/>
      </bottom>
      <diagonal/>
    </border>
    <border>
      <left style="double">
        <color rgb="FF008000"/>
      </left>
      <right style="thin">
        <color auto="1"/>
      </right>
      <top style="thin">
        <color auto="1"/>
      </top>
      <bottom style="double">
        <color rgb="FF008000"/>
      </bottom>
      <diagonal/>
    </border>
    <border>
      <left style="thin">
        <color auto="1"/>
      </left>
      <right style="double">
        <color rgb="FF008000"/>
      </right>
      <top style="thin">
        <color auto="1"/>
      </top>
      <bottom style="double">
        <color rgb="FF008000"/>
      </bottom>
      <diagonal/>
    </border>
    <border diagonalUp="1">
      <left style="thin">
        <color indexed="64"/>
      </left>
      <right style="thin">
        <color indexed="64"/>
      </right>
      <top style="thin">
        <color indexed="64"/>
      </top>
      <bottom/>
      <diagonal style="thin">
        <color indexed="64"/>
      </diagonal>
    </border>
    <border>
      <left style="thin">
        <color indexed="64"/>
      </left>
      <right style="double">
        <color rgb="FF008000"/>
      </right>
      <top style="thin">
        <color rgb="FF000000"/>
      </top>
      <bottom/>
      <diagonal/>
    </border>
    <border>
      <left style="thin">
        <color rgb="FF000000"/>
      </left>
      <right style="thin">
        <color rgb="FF000000"/>
      </right>
      <top style="double">
        <color rgb="FF008000"/>
      </top>
      <bottom style="double">
        <color rgb="FF008000"/>
      </bottom>
      <diagonal/>
    </border>
    <border>
      <left style="thin">
        <color rgb="FF000000"/>
      </left>
      <right style="double">
        <color rgb="FF008000"/>
      </right>
      <top style="double">
        <color rgb="FF008000"/>
      </top>
      <bottom style="double">
        <color rgb="FF008000"/>
      </bottom>
      <diagonal/>
    </border>
    <border>
      <left/>
      <right style="double">
        <color rgb="FF008000"/>
      </right>
      <top/>
      <bottom style="thin">
        <color indexed="64"/>
      </bottom>
      <diagonal/>
    </border>
    <border>
      <left/>
      <right style="thin">
        <color rgb="FF000000"/>
      </right>
      <top style="thin">
        <color auto="1"/>
      </top>
      <bottom style="thin">
        <color auto="1"/>
      </bottom>
      <diagonal/>
    </border>
    <border>
      <left/>
      <right style="double">
        <color rgb="FF7030A0"/>
      </right>
      <top style="thin">
        <color auto="1"/>
      </top>
      <bottom style="thin">
        <color auto="1"/>
      </bottom>
      <diagonal/>
    </border>
    <border>
      <left/>
      <right/>
      <top style="thin">
        <color auto="1"/>
      </top>
      <bottom style="double">
        <color rgb="FF7030A0"/>
      </bottom>
      <diagonal/>
    </border>
    <border>
      <left/>
      <right/>
      <top style="double">
        <color rgb="FF7030A0"/>
      </top>
      <bottom style="thin">
        <color auto="1"/>
      </bottom>
      <diagonal/>
    </border>
    <border>
      <left/>
      <right style="double">
        <color rgb="FF7030A0"/>
      </right>
      <top/>
      <bottom style="double">
        <color rgb="FF7030A0"/>
      </bottom>
      <diagonal/>
    </border>
    <border>
      <left style="double">
        <color rgb="FF7030A0"/>
      </left>
      <right/>
      <top style="thin">
        <color auto="1"/>
      </top>
      <bottom style="thin">
        <color auto="1"/>
      </bottom>
      <diagonal/>
    </border>
    <border>
      <left style="double">
        <color rgb="FF7030A0"/>
      </left>
      <right/>
      <top style="double">
        <color rgb="FF7030A0"/>
      </top>
      <bottom style="thin">
        <color indexed="64"/>
      </bottom>
      <diagonal/>
    </border>
    <border>
      <left/>
      <right style="thin">
        <color indexed="64"/>
      </right>
      <top style="double">
        <color rgb="FF7030A0"/>
      </top>
      <bottom style="thin">
        <color indexed="64"/>
      </bottom>
      <diagonal/>
    </border>
    <border>
      <left style="double">
        <color rgb="FF7030A0"/>
      </left>
      <right/>
      <top style="thin">
        <color auto="1"/>
      </top>
      <bottom style="double">
        <color rgb="FF7030A0"/>
      </bottom>
      <diagonal/>
    </border>
    <border>
      <left/>
      <right style="thin">
        <color auto="1"/>
      </right>
      <top style="thin">
        <color indexed="64"/>
      </top>
      <bottom style="double">
        <color rgb="FF7030A0"/>
      </bottom>
      <diagonal/>
    </border>
  </borders>
  <cellStyleXfs count="7">
    <xf numFmtId="0" fontId="0" fillId="0" borderId="0"/>
    <xf numFmtId="0" fontId="19" fillId="0" borderId="0" applyNumberFormat="0" applyFill="0" applyBorder="0" applyAlignment="0" applyProtection="0"/>
    <xf numFmtId="44" fontId="68" fillId="0" borderId="0" applyFont="0" applyFill="0" applyBorder="0" applyAlignment="0" applyProtection="0"/>
    <xf numFmtId="43" fontId="75" fillId="0" borderId="0" applyFont="0" applyFill="0" applyBorder="0" applyAlignment="0" applyProtection="0"/>
    <xf numFmtId="0" fontId="18" fillId="0" borderId="0"/>
    <xf numFmtId="44" fontId="18" fillId="0" borderId="0" applyFont="0" applyFill="0" applyBorder="0" applyAlignment="0" applyProtection="0"/>
    <xf numFmtId="43" fontId="18" fillId="0" borderId="0" applyFont="0" applyFill="0" applyBorder="0" applyAlignment="0" applyProtection="0"/>
  </cellStyleXfs>
  <cellXfs count="997">
    <xf numFmtId="0" fontId="0" fillId="0" borderId="0" xfId="0"/>
    <xf numFmtId="0" fontId="3" fillId="0" borderId="3" xfId="0" applyFont="1" applyBorder="1" applyAlignment="1">
      <alignment horizontal="center" vertical="center" wrapText="1"/>
    </xf>
    <xf numFmtId="0" fontId="4" fillId="0" borderId="3" xfId="0" applyFont="1" applyBorder="1" applyAlignment="1">
      <alignment horizontal="right" vertical="center" wrapText="1"/>
    </xf>
    <xf numFmtId="0" fontId="3" fillId="0" borderId="3" xfId="0" applyFont="1" applyBorder="1" applyAlignment="1">
      <alignment horizontal="right" vertical="center" wrapText="1"/>
    </xf>
    <xf numFmtId="0" fontId="4" fillId="0" borderId="3" xfId="0" applyFont="1" applyBorder="1" applyAlignment="1">
      <alignment vertical="center" wrapText="1"/>
    </xf>
    <xf numFmtId="0" fontId="3" fillId="0" borderId="3" xfId="0" applyFont="1" applyBorder="1" applyAlignment="1">
      <alignment vertical="center" wrapText="1"/>
    </xf>
    <xf numFmtId="0" fontId="6" fillId="0" borderId="6" xfId="0" applyFont="1" applyBorder="1" applyAlignment="1">
      <alignmen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6" xfId="0" applyFont="1" applyBorder="1" applyAlignment="1">
      <alignment vertical="center"/>
    </xf>
    <xf numFmtId="0" fontId="1" fillId="0" borderId="3" xfId="0" applyFont="1" applyBorder="1" applyAlignment="1">
      <alignment vertical="center" wrapText="1"/>
    </xf>
    <xf numFmtId="0" fontId="1" fillId="0" borderId="3" xfId="0" applyFont="1" applyBorder="1" applyAlignment="1">
      <alignment vertical="center"/>
    </xf>
    <xf numFmtId="0" fontId="6" fillId="0" borderId="6" xfId="0" applyFont="1" applyBorder="1" applyAlignment="1">
      <alignment horizontal="center" vertical="center" wrapText="1"/>
    </xf>
    <xf numFmtId="0" fontId="6" fillId="0" borderId="6" xfId="0" applyFont="1" applyBorder="1" applyAlignment="1">
      <alignment horizontal="left" vertical="center" wrapText="1"/>
    </xf>
    <xf numFmtId="0" fontId="6" fillId="0" borderId="7" xfId="0" applyFont="1" applyBorder="1" applyAlignment="1">
      <alignment vertical="center" wrapText="1"/>
    </xf>
    <xf numFmtId="0" fontId="11" fillId="0" borderId="2" xfId="0" applyFont="1" applyBorder="1" applyAlignment="1">
      <alignment horizontal="center" vertical="center" wrapText="1"/>
    </xf>
    <xf numFmtId="0" fontId="3" fillId="0" borderId="7" xfId="0" applyFont="1" applyBorder="1" applyAlignment="1">
      <alignment vertical="center" wrapText="1"/>
    </xf>
    <xf numFmtId="0" fontId="0" fillId="4" borderId="0" xfId="0" applyFill="1"/>
    <xf numFmtId="0" fontId="16" fillId="0" borderId="0" xfId="0" applyFont="1"/>
    <xf numFmtId="0" fontId="25" fillId="0" borderId="1" xfId="0" applyFont="1" applyBorder="1" applyAlignment="1">
      <alignment vertical="center" wrapText="1"/>
    </xf>
    <xf numFmtId="0" fontId="31" fillId="4" borderId="0" xfId="0" applyFont="1" applyFill="1" applyProtection="1">
      <protection hidden="1"/>
    </xf>
    <xf numFmtId="0" fontId="31" fillId="4" borderId="0" xfId="0" applyFont="1" applyFill="1" applyAlignment="1" applyProtection="1">
      <alignment vertical="center"/>
      <protection hidden="1"/>
    </xf>
    <xf numFmtId="0" fontId="35" fillId="4" borderId="0" xfId="0" applyFont="1" applyFill="1" applyAlignment="1" applyProtection="1">
      <alignment vertical="center"/>
      <protection hidden="1"/>
    </xf>
    <xf numFmtId="0" fontId="28" fillId="4" borderId="0" xfId="0" applyFont="1" applyFill="1" applyProtection="1">
      <protection hidden="1"/>
    </xf>
    <xf numFmtId="0" fontId="27" fillId="4" borderId="0" xfId="0" applyFont="1" applyFill="1" applyProtection="1">
      <protection hidden="1"/>
    </xf>
    <xf numFmtId="0" fontId="39" fillId="4" borderId="0" xfId="0" applyFont="1" applyFill="1" applyAlignment="1" applyProtection="1">
      <alignment horizontal="center"/>
      <protection hidden="1"/>
    </xf>
    <xf numFmtId="0" fontId="41" fillId="4" borderId="0" xfId="0" applyFont="1" applyFill="1" applyAlignment="1" applyProtection="1">
      <alignment vertical="center"/>
      <protection hidden="1"/>
    </xf>
    <xf numFmtId="0" fontId="43" fillId="4" borderId="0" xfId="0" applyFont="1" applyFill="1" applyAlignment="1" applyProtection="1">
      <alignment vertical="center"/>
      <protection hidden="1"/>
    </xf>
    <xf numFmtId="0" fontId="40" fillId="4" borderId="0" xfId="0" applyFont="1" applyFill="1" applyAlignment="1" applyProtection="1">
      <alignment vertical="center"/>
      <protection hidden="1"/>
    </xf>
    <xf numFmtId="0" fontId="46" fillId="4" borderId="0" xfId="0" applyFont="1" applyFill="1" applyAlignment="1" applyProtection="1">
      <alignment vertical="center"/>
      <protection hidden="1"/>
    </xf>
    <xf numFmtId="0" fontId="38" fillId="0" borderId="22" xfId="0" applyFont="1" applyBorder="1" applyAlignment="1" applyProtection="1">
      <alignment horizontal="center" vertical="center" wrapText="1"/>
      <protection hidden="1"/>
    </xf>
    <xf numFmtId="0" fontId="12" fillId="0" borderId="46" xfId="0" applyFont="1" applyBorder="1" applyAlignment="1">
      <alignment horizontal="center" vertical="center" wrapText="1"/>
    </xf>
    <xf numFmtId="165" fontId="20" fillId="0" borderId="49" xfId="0" applyNumberFormat="1" applyFont="1" applyBorder="1" applyAlignment="1">
      <alignment vertical="center" wrapText="1"/>
    </xf>
    <xf numFmtId="165" fontId="12" fillId="0" borderId="57" xfId="0" applyNumberFormat="1" applyFont="1" applyBorder="1" applyAlignment="1">
      <alignment vertical="center" wrapText="1"/>
    </xf>
    <xf numFmtId="0" fontId="12" fillId="0" borderId="7" xfId="0" applyFont="1" applyBorder="1" applyAlignment="1">
      <alignment vertical="center" wrapText="1"/>
    </xf>
    <xf numFmtId="165" fontId="12" fillId="0" borderId="16" xfId="0" applyNumberFormat="1" applyFont="1" applyBorder="1" applyAlignment="1">
      <alignment vertical="center" wrapText="1"/>
    </xf>
    <xf numFmtId="165" fontId="12" fillId="0" borderId="16" xfId="0" applyNumberFormat="1" applyFont="1" applyBorder="1" applyAlignment="1">
      <alignment horizontal="right" vertical="center" wrapText="1"/>
    </xf>
    <xf numFmtId="165" fontId="12" fillId="0" borderId="57" xfId="0" applyNumberFormat="1" applyFont="1" applyBorder="1" applyAlignment="1">
      <alignment horizontal="right" vertical="center" wrapText="1"/>
    </xf>
    <xf numFmtId="0" fontId="24" fillId="4" borderId="0" xfId="0" applyFont="1" applyFill="1" applyAlignment="1">
      <alignment horizontal="center" vertical="center" wrapText="1"/>
    </xf>
    <xf numFmtId="0" fontId="20" fillId="4" borderId="0" xfId="0" applyFont="1" applyFill="1" applyAlignment="1">
      <alignment horizontal="center" vertical="center" wrapText="1"/>
    </xf>
    <xf numFmtId="166" fontId="20" fillId="4" borderId="0" xfId="0" applyNumberFormat="1" applyFont="1" applyFill="1" applyAlignment="1">
      <alignment horizontal="left" vertical="center" wrapText="1"/>
    </xf>
    <xf numFmtId="0" fontId="24" fillId="4" borderId="0" xfId="0" applyFont="1" applyFill="1" applyAlignment="1">
      <alignment vertical="center" wrapText="1"/>
    </xf>
    <xf numFmtId="0" fontId="20" fillId="0" borderId="6" xfId="0" applyFont="1" applyBorder="1" applyAlignment="1">
      <alignment horizontal="center" vertical="center" wrapText="1"/>
    </xf>
    <xf numFmtId="164" fontId="12" fillId="9" borderId="18" xfId="0" applyNumberFormat="1" applyFont="1" applyFill="1" applyBorder="1" applyAlignment="1">
      <alignment vertical="center" wrapText="1"/>
    </xf>
    <xf numFmtId="0" fontId="50" fillId="0" borderId="7" xfId="0" applyFont="1" applyBorder="1" applyAlignment="1">
      <alignment vertical="center"/>
    </xf>
    <xf numFmtId="0" fontId="20" fillId="0" borderId="7" xfId="0" applyFont="1" applyBorder="1" applyAlignment="1">
      <alignment horizontal="center" vertical="center" wrapText="1"/>
    </xf>
    <xf numFmtId="166" fontId="20" fillId="0" borderId="7" xfId="0" applyNumberFormat="1" applyFont="1" applyBorder="1" applyAlignment="1">
      <alignment horizontal="left" vertical="center" wrapText="1"/>
    </xf>
    <xf numFmtId="0" fontId="24" fillId="0" borderId="7" xfId="0" applyFont="1" applyBorder="1" applyAlignment="1">
      <alignment vertical="center" wrapText="1"/>
    </xf>
    <xf numFmtId="0" fontId="50" fillId="0" borderId="7" xfId="0" applyFont="1" applyBorder="1" applyAlignment="1">
      <alignment vertical="center" wrapText="1"/>
    </xf>
    <xf numFmtId="0" fontId="24" fillId="0" borderId="7" xfId="0" applyFont="1" applyBorder="1" applyAlignment="1">
      <alignment horizontal="center" vertical="center" wrapText="1"/>
    </xf>
    <xf numFmtId="0" fontId="51" fillId="0" borderId="11" xfId="0" applyFont="1" applyBorder="1" applyAlignment="1">
      <alignment horizontal="center" vertical="center" wrapText="1"/>
    </xf>
    <xf numFmtId="0" fontId="24" fillId="0" borderId="2" xfId="0" applyFont="1" applyBorder="1" applyAlignment="1">
      <alignment vertical="center" wrapText="1"/>
    </xf>
    <xf numFmtId="0" fontId="24" fillId="0" borderId="0" xfId="0" applyFont="1"/>
    <xf numFmtId="0" fontId="20" fillId="0" borderId="2" xfId="0" applyFont="1" applyBorder="1" applyAlignment="1">
      <alignment vertical="center" wrapText="1"/>
    </xf>
    <xf numFmtId="0" fontId="20" fillId="0" borderId="3" xfId="0" applyFont="1" applyBorder="1" applyAlignment="1">
      <alignment horizontal="center" vertical="center" wrapText="1"/>
    </xf>
    <xf numFmtId="0" fontId="12" fillId="0" borderId="3" xfId="0" applyFont="1" applyBorder="1" applyAlignment="1">
      <alignment horizontal="right" vertical="center" wrapText="1"/>
    </xf>
    <xf numFmtId="0" fontId="20" fillId="0" borderId="7" xfId="0" applyFont="1" applyBorder="1" applyAlignment="1">
      <alignment horizontal="right" vertical="center" wrapText="1"/>
    </xf>
    <xf numFmtId="0" fontId="20" fillId="0" borderId="7" xfId="0" applyFont="1" applyBorder="1" applyAlignment="1">
      <alignment vertical="center" wrapText="1"/>
    </xf>
    <xf numFmtId="0" fontId="24" fillId="0" borderId="2" xfId="0" applyFont="1" applyBorder="1" applyAlignment="1">
      <alignment horizontal="center" vertical="center" wrapText="1"/>
    </xf>
    <xf numFmtId="0" fontId="20" fillId="0" borderId="4" xfId="0" applyFont="1" applyBorder="1" applyAlignment="1">
      <alignment horizontal="right" vertical="center" wrapText="1" indent="1"/>
    </xf>
    <xf numFmtId="0" fontId="24" fillId="0" borderId="13" xfId="0" applyFont="1" applyBorder="1" applyAlignment="1">
      <alignment vertical="center" wrapText="1"/>
    </xf>
    <xf numFmtId="0" fontId="24" fillId="0" borderId="3" xfId="0" applyFont="1" applyBorder="1" applyAlignment="1">
      <alignment vertical="center" wrapText="1"/>
    </xf>
    <xf numFmtId="0" fontId="52" fillId="0" borderId="2" xfId="0" applyFont="1" applyBorder="1" applyAlignment="1">
      <alignment vertical="center" wrapText="1"/>
    </xf>
    <xf numFmtId="0" fontId="24" fillId="0" borderId="1" xfId="0" applyFont="1" applyBorder="1" applyAlignment="1">
      <alignment vertical="center" wrapText="1"/>
    </xf>
    <xf numFmtId="0" fontId="24" fillId="0" borderId="6" xfId="0" applyFont="1" applyBorder="1" applyAlignment="1">
      <alignment horizontal="center" vertical="center" wrapText="1"/>
    </xf>
    <xf numFmtId="0" fontId="20" fillId="0" borderId="11" xfId="0" applyFont="1" applyBorder="1" applyAlignment="1">
      <alignment horizontal="right" vertical="center" wrapText="1" indent="1"/>
    </xf>
    <xf numFmtId="0" fontId="52" fillId="0" borderId="1" xfId="0" applyFont="1" applyBorder="1" applyAlignment="1">
      <alignment vertical="center" wrapText="1"/>
    </xf>
    <xf numFmtId="0" fontId="20" fillId="0" borderId="3" xfId="0" applyFont="1" applyBorder="1" applyAlignment="1">
      <alignment vertical="center" wrapText="1"/>
    </xf>
    <xf numFmtId="0" fontId="20" fillId="0" borderId="6" xfId="0" applyFont="1" applyBorder="1" applyAlignment="1">
      <alignment vertical="center" wrapText="1"/>
    </xf>
    <xf numFmtId="0" fontId="24" fillId="0" borderId="4" xfId="0" applyFont="1" applyBorder="1" applyAlignment="1">
      <alignment vertical="center" wrapText="1"/>
    </xf>
    <xf numFmtId="165" fontId="12" fillId="0" borderId="53" xfId="0" applyNumberFormat="1" applyFont="1" applyBorder="1" applyAlignment="1">
      <alignment vertical="center" wrapText="1"/>
    </xf>
    <xf numFmtId="0" fontId="52" fillId="4" borderId="5" xfId="0" applyFont="1" applyFill="1" applyBorder="1" applyAlignment="1">
      <alignment vertical="center" wrapText="1"/>
    </xf>
    <xf numFmtId="0" fontId="24" fillId="0" borderId="12" xfId="0" applyFont="1" applyBorder="1" applyAlignment="1">
      <alignment vertical="center" wrapText="1"/>
    </xf>
    <xf numFmtId="0" fontId="24" fillId="0" borderId="2" xfId="0" applyFont="1" applyBorder="1" applyAlignment="1">
      <alignment vertical="center"/>
    </xf>
    <xf numFmtId="0" fontId="20" fillId="0" borderId="4" xfId="0" applyFont="1" applyBorder="1" applyAlignment="1">
      <alignment vertical="center" wrapText="1"/>
    </xf>
    <xf numFmtId="0" fontId="24" fillId="0" borderId="4" xfId="0" applyFont="1" applyBorder="1" applyAlignment="1">
      <alignment wrapText="1"/>
    </xf>
    <xf numFmtId="0" fontId="52" fillId="0" borderId="1" xfId="0" applyFont="1" applyBorder="1" applyAlignment="1">
      <alignment wrapText="1"/>
    </xf>
    <xf numFmtId="0" fontId="15" fillId="0" borderId="2" xfId="0" applyFont="1" applyBorder="1" applyAlignment="1">
      <alignment vertical="center" wrapText="1"/>
    </xf>
    <xf numFmtId="0" fontId="26" fillId="0" borderId="2" xfId="0" applyFont="1" applyBorder="1" applyAlignment="1">
      <alignment vertical="center" wrapText="1"/>
    </xf>
    <xf numFmtId="0" fontId="15" fillId="0" borderId="6" xfId="0" applyFont="1" applyBorder="1" applyAlignment="1">
      <alignment vertical="center" wrapText="1"/>
    </xf>
    <xf numFmtId="0" fontId="26" fillId="0" borderId="0" xfId="0" applyFont="1"/>
    <xf numFmtId="165" fontId="12" fillId="0" borderId="52" xfId="0" applyNumberFormat="1" applyFont="1" applyBorder="1" applyAlignment="1">
      <alignment horizontal="right" vertical="center" wrapText="1"/>
    </xf>
    <xf numFmtId="165" fontId="12" fillId="0" borderId="54" xfId="0" applyNumberFormat="1" applyFont="1" applyBorder="1" applyAlignment="1">
      <alignment horizontal="right" vertical="center" wrapText="1"/>
    </xf>
    <xf numFmtId="0" fontId="12" fillId="0" borderId="73" xfId="0" applyFont="1" applyBorder="1" applyAlignment="1">
      <alignment horizontal="center" vertical="center" wrapText="1"/>
    </xf>
    <xf numFmtId="165" fontId="12" fillId="0" borderId="75" xfId="0" applyNumberFormat="1" applyFont="1" applyBorder="1" applyAlignment="1">
      <alignment vertical="center" wrapText="1"/>
    </xf>
    <xf numFmtId="0" fontId="24" fillId="4" borderId="0" xfId="0" applyFont="1" applyFill="1"/>
    <xf numFmtId="0" fontId="57" fillId="0" borderId="6" xfId="0" applyFont="1" applyBorder="1" applyAlignment="1">
      <alignment horizontal="center" vertical="center" wrapText="1"/>
    </xf>
    <xf numFmtId="0" fontId="57" fillId="0" borderId="11" xfId="0" applyFont="1" applyBorder="1" applyAlignment="1">
      <alignment horizontal="center" vertical="center" wrapText="1"/>
    </xf>
    <xf numFmtId="0" fontId="16" fillId="4" borderId="0" xfId="0" applyFont="1" applyFill="1"/>
    <xf numFmtId="0" fontId="26" fillId="4" borderId="0" xfId="0" applyFont="1" applyFill="1"/>
    <xf numFmtId="0" fontId="1" fillId="0" borderId="88" xfId="0" applyFont="1" applyBorder="1" applyAlignment="1">
      <alignment horizontal="center" vertical="center" wrapText="1"/>
    </xf>
    <xf numFmtId="0" fontId="16" fillId="4" borderId="108" xfId="0" applyFont="1" applyFill="1" applyBorder="1"/>
    <xf numFmtId="170" fontId="13" fillId="0" borderId="109" xfId="0" applyNumberFormat="1" applyFont="1" applyBorder="1" applyAlignment="1">
      <alignment vertical="center" wrapText="1"/>
    </xf>
    <xf numFmtId="0" fontId="31" fillId="4" borderId="0" xfId="0" applyFont="1" applyFill="1" applyAlignment="1" applyProtection="1">
      <alignment vertical="top"/>
      <protection hidden="1"/>
    </xf>
    <xf numFmtId="0" fontId="52" fillId="4" borderId="1" xfId="0" applyFont="1" applyFill="1" applyBorder="1" applyAlignment="1">
      <alignment vertical="center"/>
    </xf>
    <xf numFmtId="10" fontId="12" fillId="0" borderId="18" xfId="0" applyNumberFormat="1" applyFont="1" applyBorder="1" applyAlignment="1">
      <alignment horizontal="left" vertical="center" wrapText="1"/>
    </xf>
    <xf numFmtId="172" fontId="16" fillId="0" borderId="30" xfId="0" applyNumberFormat="1" applyFont="1" applyBorder="1" applyAlignment="1">
      <alignment vertical="center" wrapText="1"/>
    </xf>
    <xf numFmtId="172" fontId="13" fillId="0" borderId="99" xfId="0" applyNumberFormat="1" applyFont="1" applyBorder="1" applyAlignment="1">
      <alignment vertical="center" wrapText="1"/>
    </xf>
    <xf numFmtId="172" fontId="13" fillId="0" borderId="100" xfId="0" applyNumberFormat="1" applyFont="1" applyBorder="1" applyAlignment="1">
      <alignment vertical="center" wrapText="1"/>
    </xf>
    <xf numFmtId="0" fontId="65" fillId="4" borderId="0" xfId="0" applyFont="1" applyFill="1" applyAlignment="1" applyProtection="1">
      <alignment horizontal="center" vertical="center" wrapText="1"/>
      <protection hidden="1"/>
    </xf>
    <xf numFmtId="0" fontId="30" fillId="4" borderId="0" xfId="0" applyFont="1" applyFill="1" applyAlignment="1" applyProtection="1">
      <alignment horizontal="center"/>
      <protection hidden="1"/>
    </xf>
    <xf numFmtId="0" fontId="33" fillId="4" borderId="0" xfId="0" applyFont="1" applyFill="1" applyAlignment="1" applyProtection="1">
      <alignment horizontal="left" vertical="center" wrapText="1"/>
      <protection hidden="1"/>
    </xf>
    <xf numFmtId="0" fontId="38" fillId="0" borderId="0" xfId="0" applyFont="1" applyAlignment="1" applyProtection="1">
      <alignment horizontal="center" vertical="center" wrapText="1"/>
      <protection hidden="1"/>
    </xf>
    <xf numFmtId="0" fontId="33" fillId="4" borderId="0" xfId="0" applyFont="1" applyFill="1" applyAlignment="1" applyProtection="1">
      <alignment horizontal="left" vertical="center"/>
      <protection hidden="1"/>
    </xf>
    <xf numFmtId="0" fontId="48" fillId="4" borderId="0" xfId="0" applyFont="1" applyFill="1" applyAlignment="1" applyProtection="1">
      <alignment vertical="center"/>
      <protection hidden="1"/>
    </xf>
    <xf numFmtId="0" fontId="56" fillId="0" borderId="7" xfId="0" applyFont="1" applyBorder="1" applyAlignment="1">
      <alignment horizontal="left" indent="1"/>
    </xf>
    <xf numFmtId="0" fontId="24" fillId="0" borderId="132" xfId="0" applyFont="1" applyBorder="1" applyAlignment="1">
      <alignment vertical="center" wrapText="1"/>
    </xf>
    <xf numFmtId="0" fontId="56" fillId="0" borderId="2" xfId="0" applyFont="1" applyBorder="1" applyAlignment="1">
      <alignment horizontal="left" vertical="center" wrapText="1"/>
    </xf>
    <xf numFmtId="0" fontId="56" fillId="0" borderId="7" xfId="0" applyFont="1" applyBorder="1" applyAlignment="1">
      <alignment horizontal="left" vertical="center"/>
    </xf>
    <xf numFmtId="0" fontId="24" fillId="0" borderId="137"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1" xfId="0" applyFont="1" applyBorder="1" applyAlignment="1">
      <alignment horizontal="center" vertical="center" wrapText="1"/>
    </xf>
    <xf numFmtId="0" fontId="20" fillId="0" borderId="81" xfId="0" applyFont="1" applyBorder="1"/>
    <xf numFmtId="0" fontId="3" fillId="4" borderId="154" xfId="0" applyFont="1" applyFill="1" applyBorder="1" applyAlignment="1">
      <alignment vertical="center" wrapText="1"/>
    </xf>
    <xf numFmtId="165" fontId="20" fillId="6" borderId="45" xfId="0" applyNumberFormat="1" applyFont="1" applyFill="1" applyBorder="1" applyAlignment="1" applyProtection="1">
      <alignment horizontal="right" vertical="center" wrapText="1"/>
      <protection locked="0"/>
    </xf>
    <xf numFmtId="165" fontId="20" fillId="6" borderId="74" xfId="0" applyNumberFormat="1" applyFont="1" applyFill="1" applyBorder="1" applyAlignment="1" applyProtection="1">
      <alignment horizontal="right" vertical="center" wrapText="1"/>
      <protection locked="0"/>
    </xf>
    <xf numFmtId="166" fontId="20" fillId="4" borderId="7" xfId="0" applyNumberFormat="1" applyFont="1" applyFill="1" applyBorder="1" applyAlignment="1">
      <alignment horizontal="left" vertical="center" wrapText="1"/>
    </xf>
    <xf numFmtId="0" fontId="24" fillId="4" borderId="7" xfId="0" applyFont="1" applyFill="1" applyBorder="1" applyAlignment="1">
      <alignment vertical="center" wrapText="1"/>
    </xf>
    <xf numFmtId="0" fontId="3" fillId="4" borderId="7" xfId="0" applyFont="1" applyFill="1" applyBorder="1" applyAlignment="1">
      <alignment vertical="center" wrapText="1"/>
    </xf>
    <xf numFmtId="0" fontId="6" fillId="4" borderId="7" xfId="0" applyFont="1" applyFill="1" applyBorder="1" applyAlignment="1">
      <alignment vertical="center" wrapText="1"/>
    </xf>
    <xf numFmtId="0" fontId="20" fillId="0" borderId="139" xfId="0" applyFont="1" applyBorder="1" applyAlignment="1">
      <alignment horizontal="right" vertical="center" wrapText="1" indent="1"/>
    </xf>
    <xf numFmtId="0" fontId="33" fillId="4" borderId="0" xfId="0" applyFont="1" applyFill="1" applyAlignment="1" applyProtection="1">
      <alignment vertical="center"/>
      <protection hidden="1"/>
    </xf>
    <xf numFmtId="0" fontId="24" fillId="0" borderId="1" xfId="0" applyFont="1" applyBorder="1" applyAlignment="1">
      <alignment vertical="center"/>
    </xf>
    <xf numFmtId="170" fontId="13" fillId="4" borderId="130" xfId="0" applyNumberFormat="1" applyFont="1" applyFill="1" applyBorder="1" applyAlignment="1">
      <alignment vertical="center" wrapText="1"/>
    </xf>
    <xf numFmtId="1" fontId="13" fillId="0" borderId="109" xfId="2" applyNumberFormat="1" applyFont="1" applyBorder="1" applyAlignment="1">
      <alignment vertical="center" wrapText="1"/>
    </xf>
    <xf numFmtId="0" fontId="18" fillId="4" borderId="0" xfId="0" applyFont="1" applyFill="1" applyAlignment="1" applyProtection="1">
      <alignment vertical="center"/>
      <protection hidden="1"/>
    </xf>
    <xf numFmtId="0" fontId="3" fillId="0" borderId="0" xfId="0" applyFont="1" applyAlignment="1">
      <alignment horizontal="left" vertical="center" wrapText="1"/>
    </xf>
    <xf numFmtId="0" fontId="18" fillId="0" borderId="0" xfId="0" applyFont="1"/>
    <xf numFmtId="0" fontId="0" fillId="0" borderId="160" xfId="0" applyBorder="1"/>
    <xf numFmtId="0" fontId="0" fillId="0" borderId="0" xfId="0" quotePrefix="1"/>
    <xf numFmtId="0" fontId="52" fillId="0" borderId="1" xfId="0" applyFont="1" applyBorder="1" applyAlignment="1">
      <alignment vertical="center"/>
    </xf>
    <xf numFmtId="0" fontId="20" fillId="0" borderId="0" xfId="0" applyFont="1" applyAlignment="1">
      <alignment vertical="center"/>
    </xf>
    <xf numFmtId="0" fontId="9" fillId="0" borderId="0" xfId="0" applyFont="1" applyAlignment="1">
      <alignment vertical="center" wrapText="1"/>
    </xf>
    <xf numFmtId="0" fontId="1" fillId="0" borderId="0" xfId="0" applyFont="1" applyAlignment="1">
      <alignment vertical="center"/>
    </xf>
    <xf numFmtId="0" fontId="3" fillId="0" borderId="0" xfId="0" applyFont="1" applyAlignment="1">
      <alignment vertical="center" wrapText="1"/>
    </xf>
    <xf numFmtId="0" fontId="24" fillId="0" borderId="0" xfId="0" applyFont="1" applyAlignment="1">
      <alignment vertical="center"/>
    </xf>
    <xf numFmtId="0" fontId="52" fillId="0" borderId="0" xfId="0" applyFont="1" applyAlignment="1">
      <alignment vertical="center"/>
    </xf>
    <xf numFmtId="0" fontId="24" fillId="0" borderId="0" xfId="0" applyFont="1" applyAlignment="1">
      <alignment vertical="center" wrapText="1"/>
    </xf>
    <xf numFmtId="0" fontId="20" fillId="0" borderId="0" xfId="0" applyFont="1" applyAlignment="1">
      <alignment horizontal="left" vertical="center"/>
    </xf>
    <xf numFmtId="0" fontId="10" fillId="0" borderId="0" xfId="0" applyFont="1" applyAlignment="1">
      <alignment vertical="center"/>
    </xf>
    <xf numFmtId="0" fontId="58" fillId="0" borderId="0" xfId="0" applyFont="1" applyAlignment="1">
      <alignment vertical="center"/>
    </xf>
    <xf numFmtId="0" fontId="20" fillId="0" borderId="0" xfId="0" applyFont="1"/>
    <xf numFmtId="172" fontId="16" fillId="0" borderId="0" xfId="0" applyNumberFormat="1" applyFont="1"/>
    <xf numFmtId="0" fontId="4" fillId="0" borderId="162" xfId="0" applyFont="1" applyBorder="1" applyAlignment="1">
      <alignment horizontal="left" vertical="center" wrapText="1"/>
    </xf>
    <xf numFmtId="0" fontId="3" fillId="0" borderId="163" xfId="0" applyFont="1" applyBorder="1" applyAlignment="1">
      <alignment horizontal="left" vertical="center" wrapText="1"/>
    </xf>
    <xf numFmtId="0" fontId="3" fillId="0" borderId="0" xfId="0" applyFont="1" applyAlignment="1">
      <alignment horizontal="left" vertical="center"/>
    </xf>
    <xf numFmtId="0" fontId="18" fillId="0" borderId="165" xfId="0" applyFont="1" applyBorder="1" applyAlignment="1">
      <alignment horizontal="center"/>
    </xf>
    <xf numFmtId="0" fontId="18" fillId="0" borderId="138" xfId="0" applyFont="1" applyBorder="1" applyAlignment="1">
      <alignment horizontal="center"/>
    </xf>
    <xf numFmtId="0" fontId="18" fillId="0" borderId="166" xfId="0" applyFont="1" applyBorder="1" applyAlignment="1">
      <alignment horizontal="center"/>
    </xf>
    <xf numFmtId="0" fontId="24" fillId="0" borderId="138" xfId="0" applyFont="1" applyBorder="1"/>
    <xf numFmtId="0" fontId="24" fillId="0" borderId="168" xfId="0" applyFont="1" applyBorder="1"/>
    <xf numFmtId="0" fontId="0" fillId="14" borderId="0" xfId="0" applyFill="1"/>
    <xf numFmtId="0" fontId="0" fillId="13" borderId="0" xfId="0" applyFill="1"/>
    <xf numFmtId="0" fontId="0" fillId="12" borderId="0" xfId="0" applyFill="1"/>
    <xf numFmtId="0" fontId="18" fillId="12" borderId="165" xfId="0" applyFont="1" applyFill="1" applyBorder="1" applyAlignment="1">
      <alignment horizontal="center"/>
    </xf>
    <xf numFmtId="0" fontId="18" fillId="12" borderId="138" xfId="0" applyFont="1" applyFill="1" applyBorder="1" applyAlignment="1">
      <alignment horizontal="center"/>
    </xf>
    <xf numFmtId="0" fontId="18" fillId="12" borderId="166" xfId="0" applyFont="1" applyFill="1" applyBorder="1" applyAlignment="1">
      <alignment horizontal="center"/>
    </xf>
    <xf numFmtId="0" fontId="18" fillId="0" borderId="160" xfId="0" applyFont="1" applyBorder="1"/>
    <xf numFmtId="0" fontId="62" fillId="0" borderId="161" xfId="0" applyFont="1" applyBorder="1"/>
    <xf numFmtId="0" fontId="57" fillId="4" borderId="0" xfId="0" applyFont="1" applyFill="1" applyAlignment="1">
      <alignment horizontal="right"/>
    </xf>
    <xf numFmtId="0" fontId="24" fillId="0" borderId="2" xfId="0" applyFont="1" applyBorder="1" applyAlignment="1">
      <alignment horizontal="left" vertical="center"/>
    </xf>
    <xf numFmtId="0" fontId="57" fillId="11" borderId="2" xfId="0" applyFont="1" applyFill="1" applyBorder="1" applyAlignment="1">
      <alignment vertical="center" wrapText="1"/>
    </xf>
    <xf numFmtId="0" fontId="24" fillId="0" borderId="0" xfId="0" applyFont="1" applyAlignment="1">
      <alignment wrapText="1"/>
    </xf>
    <xf numFmtId="0" fontId="0" fillId="11" borderId="0" xfId="0" applyFill="1"/>
    <xf numFmtId="0" fontId="0" fillId="7" borderId="0" xfId="0" applyFill="1"/>
    <xf numFmtId="0" fontId="4" fillId="0" borderId="0" xfId="0" applyFont="1" applyAlignment="1">
      <alignment horizontal="left" vertical="center"/>
    </xf>
    <xf numFmtId="0" fontId="0" fillId="15" borderId="0" xfId="0" applyFill="1"/>
    <xf numFmtId="0" fontId="18" fillId="15" borderId="166" xfId="0" applyFont="1" applyFill="1" applyBorder="1" applyAlignment="1">
      <alignment horizontal="center"/>
    </xf>
    <xf numFmtId="0" fontId="70" fillId="0" borderId="0" xfId="0" applyFont="1" applyAlignment="1">
      <alignment horizontal="center"/>
    </xf>
    <xf numFmtId="0" fontId="71" fillId="0" borderId="0" xfId="0" applyFont="1" applyAlignment="1">
      <alignment horizontal="right"/>
    </xf>
    <xf numFmtId="170" fontId="73" fillId="4" borderId="130" xfId="0" applyNumberFormat="1" applyFont="1" applyFill="1" applyBorder="1" applyAlignment="1">
      <alignment vertical="center"/>
    </xf>
    <xf numFmtId="0" fontId="0" fillId="16" borderId="0" xfId="0" applyFill="1"/>
    <xf numFmtId="0" fontId="18" fillId="16" borderId="166" xfId="0" applyFont="1" applyFill="1" applyBorder="1" applyAlignment="1">
      <alignment horizontal="center"/>
    </xf>
    <xf numFmtId="0" fontId="62" fillId="12" borderId="138" xfId="0" applyFont="1" applyFill="1" applyBorder="1" applyAlignment="1">
      <alignment horizontal="center"/>
    </xf>
    <xf numFmtId="0" fontId="62" fillId="13" borderId="138" xfId="0" applyFont="1" applyFill="1" applyBorder="1" applyAlignment="1">
      <alignment horizontal="center"/>
    </xf>
    <xf numFmtId="0" fontId="62" fillId="14" borderId="138" xfId="0" applyFont="1" applyFill="1" applyBorder="1" applyAlignment="1">
      <alignment horizontal="center"/>
    </xf>
    <xf numFmtId="173" fontId="57" fillId="0" borderId="144" xfId="2" applyNumberFormat="1" applyFont="1" applyFill="1" applyBorder="1"/>
    <xf numFmtId="173" fontId="57" fillId="0" borderId="142" xfId="2" applyNumberFormat="1" applyFont="1" applyFill="1" applyBorder="1"/>
    <xf numFmtId="173" fontId="57" fillId="0" borderId="21" xfId="2" applyNumberFormat="1" applyFont="1" applyFill="1" applyBorder="1"/>
    <xf numFmtId="173" fontId="57" fillId="12" borderId="142" xfId="2" applyNumberFormat="1" applyFont="1" applyFill="1" applyBorder="1"/>
    <xf numFmtId="173" fontId="57" fillId="13" borderId="142" xfId="2" applyNumberFormat="1" applyFont="1" applyFill="1" applyBorder="1"/>
    <xf numFmtId="173" fontId="57" fillId="14" borderId="142" xfId="2" applyNumberFormat="1" applyFont="1" applyFill="1" applyBorder="1"/>
    <xf numFmtId="173" fontId="0" fillId="0" borderId="0" xfId="2" applyNumberFormat="1" applyFont="1" applyFill="1"/>
    <xf numFmtId="173" fontId="0" fillId="0" borderId="0" xfId="2" applyNumberFormat="1" applyFont="1" applyFill="1" applyAlignment="1"/>
    <xf numFmtId="173" fontId="24" fillId="0" borderId="165" xfId="2" applyNumberFormat="1" applyFont="1" applyFill="1" applyBorder="1"/>
    <xf numFmtId="173" fontId="24" fillId="0" borderId="138" xfId="2" applyNumberFormat="1" applyFont="1" applyFill="1" applyBorder="1"/>
    <xf numFmtId="173" fontId="24" fillId="0" borderId="166" xfId="2" applyNumberFormat="1" applyFont="1" applyFill="1" applyBorder="1"/>
    <xf numFmtId="173" fontId="24" fillId="0" borderId="170" xfId="2" applyNumberFormat="1" applyFont="1" applyFill="1" applyBorder="1"/>
    <xf numFmtId="173" fontId="24" fillId="0" borderId="0" xfId="2" applyNumberFormat="1" applyFont="1" applyFill="1" applyBorder="1"/>
    <xf numFmtId="173" fontId="24" fillId="0" borderId="171" xfId="2" applyNumberFormat="1" applyFont="1" applyFill="1" applyBorder="1"/>
    <xf numFmtId="173" fontId="24" fillId="0" borderId="167" xfId="2" applyNumberFormat="1" applyFont="1" applyFill="1" applyBorder="1"/>
    <xf numFmtId="173" fontId="24" fillId="0" borderId="168" xfId="2" applyNumberFormat="1" applyFont="1" applyFill="1" applyBorder="1"/>
    <xf numFmtId="173" fontId="24" fillId="0" borderId="169" xfId="2" applyNumberFormat="1" applyFont="1" applyFill="1" applyBorder="1"/>
    <xf numFmtId="0" fontId="20" fillId="6" borderId="45" xfId="0" applyFont="1" applyFill="1" applyBorder="1" applyAlignment="1" applyProtection="1">
      <alignment horizontal="left" vertical="center" wrapText="1"/>
      <protection locked="0"/>
    </xf>
    <xf numFmtId="0" fontId="24" fillId="0" borderId="3" xfId="0" applyFont="1" applyBorder="1" applyAlignment="1">
      <alignment vertical="center"/>
    </xf>
    <xf numFmtId="0" fontId="72" fillId="0" borderId="0" xfId="0" applyFont="1" applyAlignment="1">
      <alignment horizontal="right"/>
    </xf>
    <xf numFmtId="0" fontId="74" fillId="0" borderId="168" xfId="0" applyFont="1" applyBorder="1" applyAlignment="1">
      <alignment horizontal="center"/>
    </xf>
    <xf numFmtId="0" fontId="74" fillId="0" borderId="169" xfId="0" applyFont="1" applyBorder="1" applyAlignment="1">
      <alignment horizontal="center"/>
    </xf>
    <xf numFmtId="0" fontId="74" fillId="0" borderId="167" xfId="0" applyFont="1" applyBorder="1" applyAlignment="1">
      <alignment horizontal="center"/>
    </xf>
    <xf numFmtId="0" fontId="16" fillId="0" borderId="61" xfId="0" applyFont="1" applyBorder="1" applyAlignment="1">
      <alignment horizontal="center" vertical="center" textRotation="90" wrapText="1"/>
    </xf>
    <xf numFmtId="0" fontId="56" fillId="0" borderId="15" xfId="0" applyFont="1" applyBorder="1" applyAlignment="1">
      <alignment horizontal="left" vertical="center"/>
    </xf>
    <xf numFmtId="0" fontId="2" fillId="0" borderId="0" xfId="0" applyFont="1" applyAlignment="1">
      <alignment vertical="center"/>
    </xf>
    <xf numFmtId="0" fontId="2" fillId="0" borderId="0" xfId="0" applyFont="1" applyAlignment="1">
      <alignment vertical="center" wrapText="1"/>
    </xf>
    <xf numFmtId="0" fontId="2" fillId="0" borderId="0" xfId="0" applyFont="1"/>
    <xf numFmtId="1" fontId="3" fillId="0" borderId="0" xfId="0" applyNumberFormat="1" applyFont="1" applyAlignment="1">
      <alignment vertical="center"/>
    </xf>
    <xf numFmtId="0" fontId="20" fillId="0" borderId="0" xfId="0" applyFont="1" applyAlignment="1">
      <alignment vertical="center" wrapText="1"/>
    </xf>
    <xf numFmtId="0" fontId="12" fillId="0" borderId="0" xfId="0" applyFont="1" applyAlignment="1">
      <alignment horizontal="right"/>
    </xf>
    <xf numFmtId="0" fontId="21" fillId="0" borderId="0" xfId="0" applyFont="1" applyAlignment="1">
      <alignment horizontal="left" vertical="center" wrapText="1"/>
    </xf>
    <xf numFmtId="0" fontId="56" fillId="0" borderId="0" xfId="0" applyFont="1" applyAlignment="1">
      <alignment horizontal="left" vertical="center"/>
    </xf>
    <xf numFmtId="0" fontId="24" fillId="0" borderId="0" xfId="0" applyFont="1" applyAlignment="1">
      <alignment horizontal="center"/>
    </xf>
    <xf numFmtId="0" fontId="18" fillId="0" borderId="0" xfId="0" applyFont="1" applyAlignment="1">
      <alignment horizontal="center"/>
    </xf>
    <xf numFmtId="0" fontId="24" fillId="17" borderId="0" xfId="0" applyFont="1" applyFill="1"/>
    <xf numFmtId="0" fontId="18" fillId="17" borderId="166" xfId="0" applyFont="1" applyFill="1" applyBorder="1" applyAlignment="1">
      <alignment horizontal="center"/>
    </xf>
    <xf numFmtId="0" fontId="0" fillId="0" borderId="161" xfId="0" applyBorder="1"/>
    <xf numFmtId="0" fontId="62" fillId="0" borderId="161" xfId="0" applyFont="1" applyBorder="1" applyAlignment="1">
      <alignment wrapText="1"/>
    </xf>
    <xf numFmtId="0" fontId="12" fillId="11" borderId="0" xfId="0" applyFont="1" applyFill="1" applyAlignment="1">
      <alignment vertical="center" wrapText="1"/>
    </xf>
    <xf numFmtId="0" fontId="20" fillId="0" borderId="137" xfId="0" applyFont="1" applyBorder="1" applyAlignment="1">
      <alignment horizontal="center" vertical="center" wrapText="1"/>
    </xf>
    <xf numFmtId="166" fontId="20" fillId="0" borderId="137" xfId="0" applyNumberFormat="1" applyFont="1" applyBorder="1" applyAlignment="1">
      <alignment horizontal="left" vertical="center" wrapText="1"/>
    </xf>
    <xf numFmtId="0" fontId="24" fillId="0" borderId="137" xfId="0" applyFont="1" applyBorder="1" applyAlignment="1">
      <alignment vertical="center" wrapText="1"/>
    </xf>
    <xf numFmtId="0" fontId="74" fillId="11" borderId="168" xfId="0" applyFont="1" applyFill="1" applyBorder="1" applyAlignment="1">
      <alignment horizontal="center"/>
    </xf>
    <xf numFmtId="0" fontId="74" fillId="11" borderId="169" xfId="0" applyFont="1" applyFill="1" applyBorder="1" applyAlignment="1">
      <alignment horizontal="center"/>
    </xf>
    <xf numFmtId="0" fontId="62" fillId="0" borderId="0" xfId="0" applyFont="1"/>
    <xf numFmtId="0" fontId="18" fillId="0" borderId="138" xfId="0" applyFont="1" applyBorder="1" applyAlignment="1">
      <alignment horizontal="center" wrapText="1"/>
    </xf>
    <xf numFmtId="0" fontId="2" fillId="11" borderId="0" xfId="0" applyFont="1" applyFill="1"/>
    <xf numFmtId="174" fontId="13" fillId="0" borderId="109" xfId="3" applyNumberFormat="1" applyFont="1" applyBorder="1" applyAlignment="1">
      <alignment vertical="center" wrapText="1"/>
    </xf>
    <xf numFmtId="0" fontId="24" fillId="4" borderId="11" xfId="0" applyFont="1" applyFill="1" applyBorder="1" applyAlignment="1">
      <alignment horizontal="center" vertical="center" wrapText="1"/>
    </xf>
    <xf numFmtId="0" fontId="50" fillId="4" borderId="0" xfId="0" applyFont="1" applyFill="1" applyAlignment="1">
      <alignment vertical="center"/>
    </xf>
    <xf numFmtId="0" fontId="20" fillId="4" borderId="0" xfId="0" applyFont="1" applyFill="1" applyAlignment="1">
      <alignment vertical="center"/>
    </xf>
    <xf numFmtId="0" fontId="20" fillId="4" borderId="0" xfId="0" applyFont="1" applyFill="1" applyAlignment="1">
      <alignment vertical="center" wrapText="1"/>
    </xf>
    <xf numFmtId="0" fontId="52" fillId="4" borderId="13" xfId="0" applyFont="1" applyFill="1" applyBorder="1" applyAlignment="1">
      <alignment vertical="center" wrapText="1"/>
    </xf>
    <xf numFmtId="0" fontId="52" fillId="4" borderId="8" xfId="0" applyFont="1" applyFill="1" applyBorder="1" applyAlignment="1">
      <alignment vertical="center" wrapText="1"/>
    </xf>
    <xf numFmtId="170" fontId="13" fillId="4" borderId="0" xfId="0" applyNumberFormat="1" applyFont="1" applyFill="1" applyAlignment="1">
      <alignment vertical="center" wrapText="1"/>
    </xf>
    <xf numFmtId="170" fontId="73" fillId="4" borderId="0" xfId="0" applyNumberFormat="1" applyFont="1" applyFill="1" applyAlignment="1">
      <alignment vertical="center"/>
    </xf>
    <xf numFmtId="0" fontId="59" fillId="4" borderId="65" xfId="0" applyFont="1" applyFill="1" applyBorder="1" applyAlignment="1">
      <alignment vertical="center" wrapText="1"/>
    </xf>
    <xf numFmtId="0" fontId="24" fillId="4" borderId="2" xfId="0" applyFont="1" applyFill="1" applyBorder="1" applyAlignment="1">
      <alignment horizontal="center" vertical="center" wrapText="1"/>
    </xf>
    <xf numFmtId="0" fontId="50" fillId="4" borderId="7" xfId="0" applyFont="1" applyFill="1" applyBorder="1" applyAlignment="1">
      <alignment vertical="center"/>
    </xf>
    <xf numFmtId="0" fontId="20" fillId="4" borderId="7" xfId="0" applyFont="1" applyFill="1" applyBorder="1" applyAlignment="1">
      <alignment horizontal="center" vertical="center" wrapText="1"/>
    </xf>
    <xf numFmtId="0" fontId="50" fillId="4" borderId="7" xfId="0" applyFont="1" applyFill="1" applyBorder="1" applyAlignment="1">
      <alignment vertical="center" wrapText="1"/>
    </xf>
    <xf numFmtId="0" fontId="52" fillId="4" borderId="10" xfId="0" applyFont="1" applyFill="1" applyBorder="1" applyAlignment="1">
      <alignment vertical="center" wrapText="1"/>
    </xf>
    <xf numFmtId="0" fontId="52" fillId="4" borderId="9" xfId="0" applyFont="1" applyFill="1" applyBorder="1" applyAlignment="1">
      <alignment vertical="center" wrapText="1"/>
    </xf>
    <xf numFmtId="170" fontId="73" fillId="4" borderId="123" xfId="0" applyNumberFormat="1" applyFont="1" applyFill="1" applyBorder="1" applyAlignment="1">
      <alignment horizontal="center" vertical="center"/>
    </xf>
    <xf numFmtId="1" fontId="59" fillId="4" borderId="65" xfId="0" applyNumberFormat="1" applyFont="1" applyFill="1" applyBorder="1" applyAlignment="1">
      <alignment vertical="center" wrapText="1"/>
    </xf>
    <xf numFmtId="0" fontId="57" fillId="0" borderId="0" xfId="0" applyFont="1"/>
    <xf numFmtId="0" fontId="24" fillId="4" borderId="184" xfId="0" applyFont="1" applyFill="1" applyBorder="1" applyAlignment="1">
      <alignment horizontal="center" vertical="center" wrapText="1"/>
    </xf>
    <xf numFmtId="0" fontId="57" fillId="4" borderId="184" xfId="0" applyFont="1" applyFill="1" applyBorder="1" applyAlignment="1">
      <alignment horizontal="center" vertical="center" wrapText="1"/>
    </xf>
    <xf numFmtId="0" fontId="16" fillId="4" borderId="164" xfId="0" applyFont="1" applyFill="1" applyBorder="1" applyAlignment="1">
      <alignment horizontal="center" vertical="center" wrapText="1"/>
    </xf>
    <xf numFmtId="0" fontId="16" fillId="5" borderId="184" xfId="0" applyFont="1" applyFill="1" applyBorder="1" applyAlignment="1" applyProtection="1">
      <alignment horizontal="center" vertical="center" wrapText="1"/>
      <protection locked="0"/>
    </xf>
    <xf numFmtId="0" fontId="62" fillId="11" borderId="0" xfId="0" applyFont="1" applyFill="1"/>
    <xf numFmtId="0" fontId="57" fillId="5" borderId="184" xfId="0" applyFont="1" applyFill="1" applyBorder="1" applyAlignment="1">
      <alignment horizontal="center" vertical="center"/>
    </xf>
    <xf numFmtId="0" fontId="62" fillId="0" borderId="184" xfId="0" applyFont="1" applyBorder="1" applyAlignment="1">
      <alignment horizontal="center" vertical="center" wrapText="1"/>
    </xf>
    <xf numFmtId="0" fontId="59" fillId="4" borderId="0" xfId="0" applyFont="1" applyFill="1" applyAlignment="1">
      <alignment horizontal="left" vertical="center" wrapText="1"/>
    </xf>
    <xf numFmtId="49" fontId="24" fillId="0" borderId="166" xfId="2" applyNumberFormat="1" applyFont="1" applyFill="1" applyBorder="1"/>
    <xf numFmtId="49" fontId="24" fillId="0" borderId="171" xfId="2" applyNumberFormat="1" applyFont="1" applyFill="1" applyBorder="1"/>
    <xf numFmtId="49" fontId="24" fillId="0" borderId="169" xfId="2" applyNumberFormat="1" applyFont="1" applyFill="1" applyBorder="1"/>
    <xf numFmtId="49" fontId="24" fillId="0" borderId="166" xfId="2" applyNumberFormat="1" applyFont="1" applyFill="1" applyBorder="1" applyAlignment="1">
      <alignment horizontal="center"/>
    </xf>
    <xf numFmtId="49" fontId="24" fillId="0" borderId="171" xfId="2" applyNumberFormat="1" applyFont="1" applyFill="1" applyBorder="1" applyAlignment="1">
      <alignment horizontal="center"/>
    </xf>
    <xf numFmtId="49" fontId="24" fillId="0" borderId="169" xfId="2" applyNumberFormat="1" applyFont="1" applyFill="1" applyBorder="1" applyAlignment="1">
      <alignment horizontal="center"/>
    </xf>
    <xf numFmtId="0" fontId="57" fillId="0" borderId="21" xfId="2" applyNumberFormat="1" applyFont="1" applyFill="1" applyBorder="1" applyAlignment="1">
      <alignment horizontal="center"/>
    </xf>
    <xf numFmtId="0" fontId="62" fillId="0" borderId="170" xfId="0" applyFont="1" applyBorder="1" applyAlignment="1">
      <alignment horizontal="center" vertical="center" wrapText="1"/>
    </xf>
    <xf numFmtId="0" fontId="62" fillId="0" borderId="163" xfId="0" applyFont="1" applyBorder="1" applyAlignment="1">
      <alignment horizontal="center" vertical="center" wrapText="1"/>
    </xf>
    <xf numFmtId="0" fontId="2" fillId="0" borderId="5" xfId="0" applyFont="1" applyBorder="1" applyAlignment="1">
      <alignment vertical="center" wrapText="1"/>
    </xf>
    <xf numFmtId="0" fontId="3" fillId="0" borderId="5" xfId="0" applyFont="1" applyBorder="1" applyAlignment="1">
      <alignment vertical="center"/>
    </xf>
    <xf numFmtId="0" fontId="3" fillId="0" borderId="5" xfId="0" applyFont="1" applyBorder="1" applyAlignment="1">
      <alignment horizontal="left" vertical="center" wrapText="1"/>
    </xf>
    <xf numFmtId="0" fontId="3" fillId="0" borderId="4" xfId="0" applyFont="1" applyBorder="1" applyAlignment="1">
      <alignment horizontal="left" vertical="center" wrapText="1"/>
    </xf>
    <xf numFmtId="0" fontId="3" fillId="0" borderId="4" xfId="0" applyFont="1" applyBorder="1" applyAlignment="1">
      <alignment vertical="center"/>
    </xf>
    <xf numFmtId="0" fontId="3" fillId="0" borderId="5" xfId="0" applyFont="1" applyBorder="1" applyAlignment="1">
      <alignment vertical="center" wrapText="1"/>
    </xf>
    <xf numFmtId="0" fontId="20" fillId="0" borderId="4" xfId="0" applyFont="1" applyBorder="1" applyAlignment="1">
      <alignment vertical="center"/>
    </xf>
    <xf numFmtId="0" fontId="20" fillId="4" borderId="5" xfId="0" applyFont="1" applyFill="1" applyBorder="1" applyAlignment="1">
      <alignment vertical="center"/>
    </xf>
    <xf numFmtId="0" fontId="20" fillId="0" borderId="5" xfId="0" applyFont="1" applyBorder="1" applyAlignment="1">
      <alignment vertical="center"/>
    </xf>
    <xf numFmtId="0" fontId="20" fillId="4" borderId="0" xfId="0" applyFont="1" applyFill="1"/>
    <xf numFmtId="0" fontId="3" fillId="4" borderId="4" xfId="0" applyFont="1" applyFill="1" applyBorder="1" applyAlignment="1">
      <alignment vertical="center"/>
    </xf>
    <xf numFmtId="0" fontId="2" fillId="4" borderId="0" xfId="0" applyFont="1" applyFill="1"/>
    <xf numFmtId="0" fontId="15" fillId="4" borderId="0" xfId="0" applyFont="1" applyFill="1"/>
    <xf numFmtId="0" fontId="15" fillId="4" borderId="82" xfId="0" applyFont="1" applyFill="1" applyBorder="1"/>
    <xf numFmtId="0" fontId="3" fillId="0" borderId="8" xfId="0" applyFont="1" applyBorder="1" applyAlignment="1">
      <alignment vertical="center"/>
    </xf>
    <xf numFmtId="49" fontId="0" fillId="0" borderId="0" xfId="0" applyNumberFormat="1"/>
    <xf numFmtId="0" fontId="18" fillId="11" borderId="0" xfId="0" applyFont="1" applyFill="1"/>
    <xf numFmtId="0" fontId="21" fillId="4" borderId="0" xfId="0" applyFont="1" applyFill="1"/>
    <xf numFmtId="170" fontId="13" fillId="4" borderId="130" xfId="0" applyNumberFormat="1" applyFont="1" applyFill="1" applyBorder="1" applyAlignment="1">
      <alignment horizontal="center" vertical="center" wrapText="1"/>
    </xf>
    <xf numFmtId="172" fontId="13" fillId="4" borderId="130" xfId="0" applyNumberFormat="1" applyFont="1" applyFill="1" applyBorder="1" applyAlignment="1">
      <alignment vertical="center"/>
    </xf>
    <xf numFmtId="0" fontId="74" fillId="0" borderId="0" xfId="0" applyFont="1" applyAlignment="1">
      <alignment horizontal="center"/>
    </xf>
    <xf numFmtId="0" fontId="0" fillId="10" borderId="0" xfId="0" applyFill="1"/>
    <xf numFmtId="0" fontId="18" fillId="10" borderId="0" xfId="0" applyFont="1" applyFill="1" applyAlignment="1">
      <alignment horizontal="center"/>
    </xf>
    <xf numFmtId="172" fontId="16" fillId="0" borderId="89" xfId="0" applyNumberFormat="1" applyFont="1" applyBorder="1" applyAlignment="1">
      <alignment vertical="center" wrapText="1"/>
    </xf>
    <xf numFmtId="0" fontId="52" fillId="4" borderId="10" xfId="0" applyFont="1" applyFill="1" applyBorder="1" applyAlignment="1">
      <alignment vertical="center"/>
    </xf>
    <xf numFmtId="0" fontId="3" fillId="0" borderId="185" xfId="0" applyFont="1" applyBorder="1" applyAlignment="1">
      <alignment vertical="center" wrapText="1"/>
    </xf>
    <xf numFmtId="0" fontId="51" fillId="4" borderId="11" xfId="0" applyFont="1" applyFill="1" applyBorder="1" applyAlignment="1">
      <alignment horizontal="center" vertical="center" wrapText="1"/>
    </xf>
    <xf numFmtId="0" fontId="20" fillId="0" borderId="5" xfId="0" applyFont="1" applyBorder="1" applyAlignment="1">
      <alignment vertical="center" wrapText="1"/>
    </xf>
    <xf numFmtId="0" fontId="62" fillId="0" borderId="0" xfId="0" applyFont="1" applyAlignment="1">
      <alignment horizontal="center" vertical="center" wrapText="1"/>
    </xf>
    <xf numFmtId="44" fontId="18" fillId="0" borderId="0" xfId="2" applyFont="1" applyFill="1" applyBorder="1"/>
    <xf numFmtId="0" fontId="62" fillId="0" borderId="0" xfId="0" applyFont="1" applyAlignment="1">
      <alignment horizontal="right"/>
    </xf>
    <xf numFmtId="44" fontId="0" fillId="0" borderId="0" xfId="0" applyNumberFormat="1"/>
    <xf numFmtId="0" fontId="25" fillId="4" borderId="9" xfId="0" applyFont="1" applyFill="1" applyBorder="1" applyAlignment="1">
      <alignment horizontal="left" vertical="top" wrapText="1"/>
    </xf>
    <xf numFmtId="0" fontId="25" fillId="4" borderId="10" xfId="0" applyFont="1" applyFill="1" applyBorder="1"/>
    <xf numFmtId="0" fontId="25" fillId="4" borderId="0" xfId="0" applyFont="1" applyFill="1"/>
    <xf numFmtId="0" fontId="25" fillId="4" borderId="15" xfId="0" applyFont="1" applyFill="1" applyBorder="1"/>
    <xf numFmtId="0" fontId="1" fillId="0" borderId="0" xfId="0" applyFont="1" applyAlignment="1">
      <alignment vertical="center" wrapText="1"/>
    </xf>
    <xf numFmtId="0" fontId="16" fillId="0" borderId="0" xfId="0" applyFont="1" applyAlignment="1">
      <alignment wrapText="1"/>
    </xf>
    <xf numFmtId="0" fontId="31" fillId="4" borderId="0" xfId="0" applyFont="1" applyFill="1" applyAlignment="1" applyProtection="1">
      <alignment horizontal="justify" vertical="top"/>
      <protection hidden="1"/>
    </xf>
    <xf numFmtId="0" fontId="31" fillId="4" borderId="0" xfId="0" quotePrefix="1" applyFont="1" applyFill="1" applyAlignment="1" applyProtection="1">
      <alignment horizontal="justify" vertical="center" wrapText="1"/>
      <protection hidden="1"/>
    </xf>
    <xf numFmtId="0" fontId="28" fillId="4" borderId="0" xfId="0" applyFont="1" applyFill="1" applyAlignment="1" applyProtection="1">
      <alignment horizontal="justify" vertical="center"/>
      <protection hidden="1"/>
    </xf>
    <xf numFmtId="0" fontId="52" fillId="4" borderId="1" xfId="0" applyFont="1" applyFill="1" applyBorder="1" applyAlignment="1">
      <alignment vertical="center" wrapText="1"/>
    </xf>
    <xf numFmtId="0" fontId="47" fillId="10" borderId="0" xfId="0" applyFont="1" applyFill="1" applyAlignment="1" applyProtection="1">
      <alignment horizontal="center" vertical="center"/>
      <protection hidden="1"/>
    </xf>
    <xf numFmtId="0" fontId="0" fillId="0" borderId="0" xfId="0" applyAlignment="1">
      <alignment vertical="center"/>
    </xf>
    <xf numFmtId="0" fontId="45" fillId="10" borderId="0" xfId="0" applyFont="1" applyFill="1" applyAlignment="1" applyProtection="1">
      <alignment horizontal="left" vertical="center"/>
      <protection hidden="1"/>
    </xf>
    <xf numFmtId="0" fontId="45" fillId="7" borderId="0" xfId="0" applyFont="1" applyFill="1" applyAlignment="1" applyProtection="1">
      <alignment horizontal="left" vertical="center"/>
      <protection hidden="1"/>
    </xf>
    <xf numFmtId="0" fontId="42" fillId="0" borderId="0" xfId="0" applyFont="1" applyAlignment="1" applyProtection="1">
      <alignment vertical="center"/>
      <protection hidden="1"/>
    </xf>
    <xf numFmtId="0" fontId="0" fillId="4" borderId="0" xfId="0" applyFill="1" applyAlignment="1">
      <alignment vertical="center"/>
    </xf>
    <xf numFmtId="0" fontId="54" fillId="0" borderId="0" xfId="0" applyFont="1" applyAlignment="1">
      <alignment horizontal="center" vertical="center" wrapText="1"/>
    </xf>
    <xf numFmtId="0" fontId="3" fillId="0" borderId="0" xfId="0" applyFont="1" applyAlignment="1">
      <alignment vertical="center"/>
    </xf>
    <xf numFmtId="0" fontId="59" fillId="0" borderId="0" xfId="0" applyFont="1" applyAlignment="1">
      <alignment horizontal="left" vertical="center" wrapText="1"/>
    </xf>
    <xf numFmtId="170" fontId="13" fillId="0" borderId="0" xfId="0" applyNumberFormat="1" applyFont="1" applyAlignment="1">
      <alignment vertical="center" wrapText="1"/>
    </xf>
    <xf numFmtId="0" fontId="15" fillId="0" borderId="0" xfId="0" applyFont="1"/>
    <xf numFmtId="0" fontId="54" fillId="4" borderId="0" xfId="0" applyFont="1" applyFill="1" applyAlignment="1">
      <alignment horizontal="center" vertical="center" wrapText="1"/>
    </xf>
    <xf numFmtId="0" fontId="3" fillId="4" borderId="0" xfId="0" applyFont="1" applyFill="1" applyAlignment="1">
      <alignment vertical="center"/>
    </xf>
    <xf numFmtId="0" fontId="1" fillId="4" borderId="0" xfId="0" applyFont="1" applyFill="1" applyAlignment="1">
      <alignment vertical="center"/>
    </xf>
    <xf numFmtId="0" fontId="3" fillId="4" borderId="3" xfId="0" applyFont="1" applyFill="1" applyBorder="1" applyAlignment="1">
      <alignment horizontal="center" vertical="center" wrapText="1"/>
    </xf>
    <xf numFmtId="0" fontId="3" fillId="4" borderId="3" xfId="0" applyFont="1" applyFill="1" applyBorder="1" applyAlignment="1">
      <alignment vertical="center" wrapText="1"/>
    </xf>
    <xf numFmtId="0" fontId="3" fillId="4" borderId="2" xfId="0" applyFont="1" applyFill="1" applyBorder="1" applyAlignment="1">
      <alignment horizontal="left" vertical="center" wrapText="1"/>
    </xf>
    <xf numFmtId="0" fontId="3" fillId="4" borderId="2" xfId="0" applyFont="1" applyFill="1" applyBorder="1" applyAlignment="1">
      <alignment vertical="center" wrapText="1"/>
    </xf>
    <xf numFmtId="0" fontId="1" fillId="4" borderId="2" xfId="0" applyFont="1" applyFill="1" applyBorder="1" applyAlignment="1">
      <alignment vertical="center" wrapText="1"/>
    </xf>
    <xf numFmtId="0" fontId="3" fillId="4" borderId="6" xfId="0" applyFont="1" applyFill="1" applyBorder="1" applyAlignment="1">
      <alignment horizontal="left" vertical="center" wrapText="1"/>
    </xf>
    <xf numFmtId="0" fontId="20" fillId="4" borderId="4" xfId="0" applyFont="1" applyFill="1" applyBorder="1" applyAlignment="1">
      <alignment vertical="center" wrapText="1"/>
    </xf>
    <xf numFmtId="0" fontId="24" fillId="4" borderId="4" xfId="0" applyFont="1" applyFill="1" applyBorder="1" applyAlignment="1">
      <alignment vertical="center" wrapText="1"/>
    </xf>
    <xf numFmtId="0" fontId="24" fillId="4" borderId="6" xfId="0" applyFont="1" applyFill="1" applyBorder="1" applyAlignment="1">
      <alignment horizontal="center" vertical="center" wrapText="1"/>
    </xf>
    <xf numFmtId="0" fontId="1" fillId="4" borderId="4" xfId="0" applyFont="1" applyFill="1" applyBorder="1" applyAlignment="1">
      <alignment vertical="center"/>
    </xf>
    <xf numFmtId="0" fontId="59" fillId="4" borderId="4" xfId="0" applyFont="1" applyFill="1" applyBorder="1" applyAlignment="1">
      <alignment horizontal="center" vertical="center" textRotation="90"/>
    </xf>
    <xf numFmtId="0" fontId="16" fillId="4" borderId="0" xfId="0" applyFont="1" applyFill="1" applyAlignment="1">
      <alignment wrapText="1"/>
    </xf>
    <xf numFmtId="0" fontId="16" fillId="4" borderId="0" xfId="0" applyFont="1" applyFill="1" applyAlignment="1">
      <alignment textRotation="90"/>
    </xf>
    <xf numFmtId="0" fontId="1" fillId="4" borderId="4" xfId="0" applyFont="1" applyFill="1" applyBorder="1" applyAlignment="1">
      <alignment vertical="center" wrapText="1"/>
    </xf>
    <xf numFmtId="0" fontId="24" fillId="4" borderId="4" xfId="0" applyFont="1" applyFill="1" applyBorder="1" applyAlignment="1">
      <alignment horizontal="center" vertical="center" wrapText="1"/>
    </xf>
    <xf numFmtId="0" fontId="24" fillId="4" borderId="139" xfId="0" applyFont="1" applyFill="1" applyBorder="1" applyAlignment="1">
      <alignment horizontal="center" vertical="center" wrapText="1"/>
    </xf>
    <xf numFmtId="0" fontId="20" fillId="4" borderId="6" xfId="0" applyFont="1" applyFill="1" applyBorder="1" applyAlignment="1">
      <alignment vertical="center" wrapText="1"/>
    </xf>
    <xf numFmtId="0" fontId="57" fillId="4" borderId="0" xfId="0" applyFont="1" applyFill="1" applyAlignment="1">
      <alignment horizontal="right" vertical="center" wrapText="1"/>
    </xf>
    <xf numFmtId="164" fontId="12" fillId="4" borderId="0" xfId="0" applyNumberFormat="1" applyFont="1" applyFill="1" applyAlignment="1">
      <alignment horizontal="right" vertical="center" wrapText="1"/>
    </xf>
    <xf numFmtId="0" fontId="20" fillId="4" borderId="0" xfId="0" applyFont="1" applyFill="1" applyAlignment="1">
      <alignment horizontal="right"/>
    </xf>
    <xf numFmtId="0" fontId="20" fillId="4" borderId="6" xfId="0" applyFont="1" applyFill="1" applyBorder="1" applyAlignment="1">
      <alignment horizontal="center" vertical="center" wrapText="1"/>
    </xf>
    <xf numFmtId="0" fontId="20" fillId="4" borderId="6" xfId="0" applyFont="1" applyFill="1" applyBorder="1" applyAlignment="1">
      <alignment horizontal="left" vertical="center" wrapText="1"/>
    </xf>
    <xf numFmtId="0" fontId="52" fillId="4" borderId="2" xfId="0" applyFont="1" applyFill="1" applyBorder="1" applyAlignment="1">
      <alignment vertical="center" wrapText="1"/>
    </xf>
    <xf numFmtId="0" fontId="52" fillId="4" borderId="4" xfId="0" applyFont="1" applyFill="1" applyBorder="1" applyAlignment="1">
      <alignment vertical="center" wrapText="1"/>
    </xf>
    <xf numFmtId="166" fontId="20" fillId="6" borderId="55" xfId="0" quotePrefix="1" applyNumberFormat="1" applyFont="1" applyFill="1" applyBorder="1" applyAlignment="1" applyProtection="1">
      <alignment vertical="center" wrapText="1"/>
      <protection locked="0"/>
    </xf>
    <xf numFmtId="166" fontId="20" fillId="6" borderId="70" xfId="0" quotePrefix="1" applyNumberFormat="1" applyFont="1" applyFill="1" applyBorder="1" applyAlignment="1" applyProtection="1">
      <alignment vertical="center" wrapText="1"/>
      <protection locked="0"/>
    </xf>
    <xf numFmtId="166" fontId="20" fillId="6" borderId="76" xfId="0" quotePrefix="1" applyNumberFormat="1" applyFont="1" applyFill="1" applyBorder="1" applyAlignment="1" applyProtection="1">
      <alignment vertical="center" wrapText="1"/>
      <protection locked="0"/>
    </xf>
    <xf numFmtId="166" fontId="20" fillId="6" borderId="62" xfId="0" quotePrefix="1" applyNumberFormat="1" applyFont="1" applyFill="1" applyBorder="1" applyAlignment="1" applyProtection="1">
      <alignment vertical="center" wrapText="1"/>
      <protection locked="0"/>
    </xf>
    <xf numFmtId="166" fontId="20" fillId="6" borderId="0" xfId="0" quotePrefix="1" applyNumberFormat="1" applyFont="1" applyFill="1" applyAlignment="1" applyProtection="1">
      <alignment vertical="center" wrapText="1"/>
      <protection locked="0"/>
    </xf>
    <xf numFmtId="166" fontId="20" fillId="6" borderId="77" xfId="0" quotePrefix="1" applyNumberFormat="1" applyFont="1" applyFill="1" applyBorder="1" applyAlignment="1" applyProtection="1">
      <alignment vertical="center" wrapText="1"/>
      <protection locked="0"/>
    </xf>
    <xf numFmtId="166" fontId="20" fillId="6" borderId="50" xfId="0" quotePrefix="1" applyNumberFormat="1" applyFont="1" applyFill="1" applyBorder="1" applyAlignment="1" applyProtection="1">
      <alignment vertical="center" wrapText="1"/>
      <protection locked="0"/>
    </xf>
    <xf numFmtId="166" fontId="20" fillId="6" borderId="51" xfId="0" quotePrefix="1" applyNumberFormat="1" applyFont="1" applyFill="1" applyBorder="1" applyAlignment="1" applyProtection="1">
      <alignment vertical="center" wrapText="1"/>
      <protection locked="0"/>
    </xf>
    <xf numFmtId="166" fontId="20" fillId="6" borderId="78" xfId="0" quotePrefix="1" applyNumberFormat="1" applyFont="1" applyFill="1" applyBorder="1" applyAlignment="1" applyProtection="1">
      <alignment vertical="center" wrapText="1"/>
      <protection locked="0"/>
    </xf>
    <xf numFmtId="0" fontId="0" fillId="0" borderId="0" xfId="0" applyAlignment="1">
      <alignment horizontal="center"/>
    </xf>
    <xf numFmtId="0" fontId="34" fillId="4" borderId="0" xfId="0" applyFont="1" applyFill="1" applyAlignment="1" applyProtection="1">
      <alignment horizontal="center" vertical="center"/>
      <protection hidden="1"/>
    </xf>
    <xf numFmtId="0" fontId="44" fillId="4" borderId="0" xfId="0" applyFont="1" applyFill="1" applyAlignment="1" applyProtection="1">
      <alignment horizontal="center" vertical="center" wrapText="1"/>
      <protection hidden="1"/>
    </xf>
    <xf numFmtId="0" fontId="0" fillId="4" borderId="0" xfId="0" applyFill="1" applyAlignment="1">
      <alignment horizontal="center"/>
    </xf>
    <xf numFmtId="0" fontId="19" fillId="0" borderId="161" xfId="1" applyBorder="1"/>
    <xf numFmtId="0" fontId="24" fillId="0" borderId="0" xfId="0" applyFont="1" applyAlignment="1">
      <alignment horizontal="left" vertical="center"/>
    </xf>
    <xf numFmtId="0" fontId="24" fillId="0" borderId="165" xfId="0" applyFont="1" applyBorder="1"/>
    <xf numFmtId="0" fontId="24" fillId="0" borderId="166" xfId="0" applyFont="1" applyBorder="1"/>
    <xf numFmtId="0" fontId="24" fillId="0" borderId="170" xfId="0" applyFont="1" applyBorder="1"/>
    <xf numFmtId="0" fontId="24" fillId="0" borderId="171" xfId="0" applyFont="1" applyBorder="1"/>
    <xf numFmtId="0" fontId="24" fillId="0" borderId="167" xfId="0" applyFont="1" applyBorder="1"/>
    <xf numFmtId="0" fontId="24" fillId="0" borderId="169" xfId="0" applyFont="1" applyBorder="1"/>
    <xf numFmtId="0" fontId="0" fillId="0" borderId="144" xfId="0" applyBorder="1"/>
    <xf numFmtId="0" fontId="0" fillId="0" borderId="21" xfId="0" applyBorder="1"/>
    <xf numFmtId="0" fontId="3" fillId="0" borderId="162" xfId="0" applyFont="1" applyBorder="1" applyAlignment="1">
      <alignment horizontal="left" vertical="center" wrapText="1"/>
    </xf>
    <xf numFmtId="0" fontId="20" fillId="0" borderId="163" xfId="0" applyFont="1" applyBorder="1"/>
    <xf numFmtId="0" fontId="20" fillId="0" borderId="164" xfId="0" applyFont="1" applyBorder="1"/>
    <xf numFmtId="0" fontId="20" fillId="0" borderId="162" xfId="0" applyFont="1" applyBorder="1"/>
    <xf numFmtId="0" fontId="56" fillId="4" borderId="4" xfId="0" applyFont="1" applyFill="1" applyBorder="1" applyAlignment="1">
      <alignment horizontal="left" vertical="center" wrapText="1"/>
    </xf>
    <xf numFmtId="0" fontId="0" fillId="4" borderId="0" xfId="0" applyFill="1" applyAlignment="1" applyProtection="1">
      <alignment vertical="center"/>
      <protection hidden="1"/>
    </xf>
    <xf numFmtId="0" fontId="67" fillId="4" borderId="65" xfId="0" applyFont="1" applyFill="1" applyBorder="1" applyAlignment="1">
      <alignment vertical="center" wrapText="1"/>
    </xf>
    <xf numFmtId="0" fontId="67" fillId="4" borderId="157" xfId="0" applyFont="1" applyFill="1" applyBorder="1" applyAlignment="1">
      <alignment vertical="center" wrapText="1"/>
    </xf>
    <xf numFmtId="0" fontId="0" fillId="4" borderId="0" xfId="0" applyFill="1" applyAlignment="1">
      <alignment vertical="top"/>
    </xf>
    <xf numFmtId="0" fontId="0" fillId="4" borderId="0" xfId="0" applyFill="1" applyAlignment="1">
      <alignment vertical="top" wrapText="1"/>
    </xf>
    <xf numFmtId="0" fontId="2" fillId="4" borderId="0" xfId="0" applyFont="1" applyFill="1" applyAlignment="1">
      <alignment vertical="top" wrapText="1"/>
    </xf>
    <xf numFmtId="0" fontId="0" fillId="0" borderId="0" xfId="0" applyAlignment="1">
      <alignment vertical="top" wrapText="1"/>
    </xf>
    <xf numFmtId="0" fontId="18" fillId="4" borderId="0" xfId="0" applyFont="1" applyFill="1" applyAlignment="1">
      <alignment horizontal="left" vertical="top" wrapText="1"/>
    </xf>
    <xf numFmtId="0" fontId="0" fillId="4" borderId="0" xfId="0" applyFill="1" applyAlignment="1">
      <alignment horizontal="left" vertical="top"/>
    </xf>
    <xf numFmtId="0" fontId="56" fillId="4" borderId="7" xfId="0" applyFont="1" applyFill="1" applyBorder="1" applyAlignment="1">
      <alignment horizontal="left" vertical="center"/>
    </xf>
    <xf numFmtId="0" fontId="25" fillId="4" borderId="5" xfId="0" applyFont="1" applyFill="1" applyBorder="1" applyAlignment="1">
      <alignment vertical="center" wrapText="1"/>
    </xf>
    <xf numFmtId="0" fontId="56" fillId="4" borderId="0" xfId="0" applyFont="1" applyFill="1" applyAlignment="1">
      <alignment horizontal="left" vertical="center"/>
    </xf>
    <xf numFmtId="0" fontId="24" fillId="4" borderId="0" xfId="0" applyFont="1" applyFill="1" applyAlignment="1">
      <alignment wrapText="1"/>
    </xf>
    <xf numFmtId="0" fontId="24" fillId="4" borderId="3" xfId="0" applyFont="1" applyFill="1" applyBorder="1" applyAlignment="1">
      <alignment vertical="center" wrapText="1"/>
    </xf>
    <xf numFmtId="165" fontId="20" fillId="0" borderId="0" xfId="0" applyNumberFormat="1" applyFont="1" applyAlignment="1">
      <alignment vertical="center" wrapText="1"/>
    </xf>
    <xf numFmtId="0" fontId="24" fillId="0" borderId="4" xfId="0" applyFont="1" applyBorder="1" applyAlignment="1">
      <alignment horizontal="right" vertical="center" wrapText="1"/>
    </xf>
    <xf numFmtId="0" fontId="52" fillId="0" borderId="1" xfId="0" applyFont="1" applyBorder="1" applyAlignment="1">
      <alignment horizontal="right" vertical="center" wrapText="1"/>
    </xf>
    <xf numFmtId="165" fontId="24" fillId="0" borderId="49" xfId="0" applyNumberFormat="1" applyFont="1" applyBorder="1" applyAlignment="1">
      <alignment horizontal="right" vertical="center" wrapText="1"/>
    </xf>
    <xf numFmtId="0" fontId="24" fillId="4" borderId="0" xfId="0" applyFont="1" applyFill="1" applyAlignment="1">
      <alignment horizontal="right" vertical="center"/>
    </xf>
    <xf numFmtId="0" fontId="24" fillId="0" borderId="0" xfId="0" applyFont="1" applyAlignment="1">
      <alignment horizontal="right" vertical="center"/>
    </xf>
    <xf numFmtId="0" fontId="24" fillId="0" borderId="11" xfId="0" applyFont="1" applyBorder="1" applyAlignment="1">
      <alignment vertical="center" wrapText="1"/>
    </xf>
    <xf numFmtId="0" fontId="55" fillId="4" borderId="0" xfId="0" applyFont="1" applyFill="1" applyAlignment="1">
      <alignment horizontal="right" wrapText="1"/>
    </xf>
    <xf numFmtId="0" fontId="52" fillId="4" borderId="0" xfId="0" applyFont="1" applyFill="1" applyAlignment="1">
      <alignment vertical="center" wrapText="1"/>
    </xf>
    <xf numFmtId="0" fontId="12" fillId="4" borderId="70" xfId="0" applyFont="1" applyFill="1" applyBorder="1" applyAlignment="1">
      <alignment horizontal="center" vertical="center" wrapText="1"/>
    </xf>
    <xf numFmtId="0" fontId="12" fillId="4" borderId="56" xfId="0" applyFont="1" applyFill="1" applyBorder="1" applyAlignment="1">
      <alignment horizontal="center" vertical="center" wrapText="1"/>
    </xf>
    <xf numFmtId="165" fontId="20" fillId="18" borderId="0" xfId="0" applyNumberFormat="1" applyFont="1" applyFill="1" applyAlignment="1" applyProtection="1">
      <alignment horizontal="right" vertical="center" wrapText="1"/>
      <protection locked="0"/>
    </xf>
    <xf numFmtId="165" fontId="20" fillId="4" borderId="0" xfId="0" applyNumberFormat="1" applyFont="1" applyFill="1" applyAlignment="1">
      <alignment vertical="center" wrapText="1"/>
    </xf>
    <xf numFmtId="0" fontId="12" fillId="4" borderId="70" xfId="0" applyFont="1" applyFill="1" applyBorder="1" applyAlignment="1">
      <alignment horizontal="right" vertical="center" wrapText="1" indent="1"/>
    </xf>
    <xf numFmtId="171" fontId="12" fillId="4" borderId="70" xfId="0" applyNumberFormat="1" applyFont="1" applyFill="1" applyBorder="1" applyAlignment="1">
      <alignment vertical="center" wrapText="1"/>
    </xf>
    <xf numFmtId="165" fontId="12" fillId="4" borderId="70" xfId="0" applyNumberFormat="1" applyFont="1" applyFill="1" applyBorder="1" applyAlignment="1">
      <alignment vertical="center" wrapText="1"/>
    </xf>
    <xf numFmtId="0" fontId="24" fillId="4" borderId="0" xfId="0" applyFont="1" applyFill="1" applyAlignment="1">
      <alignment horizontal="center" vertical="center"/>
    </xf>
    <xf numFmtId="0" fontId="55" fillId="4" borderId="0" xfId="0" applyFont="1" applyFill="1" applyAlignment="1">
      <alignment vertical="center" wrapText="1"/>
    </xf>
    <xf numFmtId="0" fontId="55" fillId="4" borderId="42" xfId="0" applyFont="1" applyFill="1" applyBorder="1" applyAlignment="1">
      <alignment vertical="center" wrapText="1"/>
    </xf>
    <xf numFmtId="165" fontId="20" fillId="6" borderId="199" xfId="0" applyNumberFormat="1" applyFont="1" applyFill="1" applyBorder="1" applyAlignment="1" applyProtection="1">
      <alignment horizontal="right" vertical="center" wrapText="1"/>
      <protection locked="0"/>
    </xf>
    <xf numFmtId="0" fontId="12" fillId="4" borderId="201" xfId="0" applyFont="1" applyFill="1" applyBorder="1" applyAlignment="1">
      <alignment horizontal="center" vertical="center" wrapText="1"/>
    </xf>
    <xf numFmtId="165" fontId="24" fillId="6" borderId="184" xfId="0" applyNumberFormat="1" applyFont="1" applyFill="1" applyBorder="1" applyAlignment="1" applyProtection="1">
      <alignment horizontal="right" vertical="center" wrapText="1"/>
      <protection locked="0"/>
    </xf>
    <xf numFmtId="167" fontId="24" fillId="6" borderId="184" xfId="0" applyNumberFormat="1" applyFont="1" applyFill="1" applyBorder="1" applyAlignment="1" applyProtection="1">
      <alignment horizontal="right" vertical="center" wrapText="1"/>
      <protection locked="0"/>
    </xf>
    <xf numFmtId="165" fontId="24" fillId="0" borderId="204" xfId="0" applyNumberFormat="1" applyFont="1" applyBorder="1" applyAlignment="1">
      <alignment horizontal="right" vertical="center" wrapText="1"/>
    </xf>
    <xf numFmtId="165" fontId="20" fillId="6" borderId="206" xfId="0" applyNumberFormat="1" applyFont="1" applyFill="1" applyBorder="1" applyAlignment="1" applyProtection="1">
      <alignment horizontal="right" vertical="center" wrapText="1"/>
      <protection locked="0"/>
    </xf>
    <xf numFmtId="165" fontId="20" fillId="0" borderId="205" xfId="0" applyNumberFormat="1" applyFont="1" applyBorder="1" applyAlignment="1">
      <alignment vertical="center" wrapText="1"/>
    </xf>
    <xf numFmtId="0" fontId="12" fillId="4" borderId="40" xfId="0" applyFont="1" applyFill="1" applyBorder="1" applyAlignment="1">
      <alignment horizontal="center" vertical="center" wrapText="1"/>
    </xf>
    <xf numFmtId="165" fontId="20" fillId="6" borderId="208" xfId="0" applyNumberFormat="1" applyFont="1" applyFill="1" applyBorder="1" applyAlignment="1" applyProtection="1">
      <alignment horizontal="right" vertical="center" wrapText="1"/>
      <protection locked="0"/>
    </xf>
    <xf numFmtId="165" fontId="20" fillId="6" borderId="162" xfId="0" applyNumberFormat="1" applyFont="1" applyFill="1" applyBorder="1" applyAlignment="1" applyProtection="1">
      <alignment horizontal="right" vertical="center" wrapText="1"/>
      <protection locked="0"/>
    </xf>
    <xf numFmtId="165" fontId="20" fillId="6" borderId="209" xfId="0" applyNumberFormat="1" applyFont="1" applyFill="1" applyBorder="1" applyAlignment="1" applyProtection="1">
      <alignment horizontal="right" vertical="center" wrapText="1"/>
      <protection locked="0"/>
    </xf>
    <xf numFmtId="165" fontId="20" fillId="6" borderId="164" xfId="0" applyNumberFormat="1" applyFont="1" applyFill="1" applyBorder="1" applyAlignment="1" applyProtection="1">
      <alignment horizontal="right" vertical="center" wrapText="1"/>
      <protection locked="0"/>
    </xf>
    <xf numFmtId="165" fontId="20" fillId="6" borderId="171" xfId="0" applyNumberFormat="1" applyFont="1" applyFill="1" applyBorder="1" applyAlignment="1" applyProtection="1">
      <alignment horizontal="right" vertical="center" wrapText="1"/>
      <protection locked="0"/>
    </xf>
    <xf numFmtId="0" fontId="1" fillId="0" borderId="58" xfId="0" applyFont="1" applyBorder="1" applyAlignment="1">
      <alignment horizontal="center" vertical="center"/>
    </xf>
    <xf numFmtId="165" fontId="20" fillId="6" borderId="58" xfId="0" applyNumberFormat="1" applyFont="1" applyFill="1" applyBorder="1" applyAlignment="1" applyProtection="1">
      <alignment horizontal="right" vertical="center" wrapText="1"/>
      <protection locked="0"/>
    </xf>
    <xf numFmtId="0" fontId="52" fillId="4" borderId="5" xfId="0" applyFont="1" applyFill="1" applyBorder="1" applyAlignment="1">
      <alignment vertical="top" wrapText="1"/>
    </xf>
    <xf numFmtId="0" fontId="20" fillId="0" borderId="0" xfId="0" applyFont="1" applyAlignment="1">
      <alignment vertical="top" wrapText="1"/>
    </xf>
    <xf numFmtId="0" fontId="24" fillId="0" borderId="0" xfId="0" applyFont="1" applyAlignment="1">
      <alignment vertical="top" wrapText="1"/>
    </xf>
    <xf numFmtId="165" fontId="24" fillId="0" borderId="213" xfId="0" applyNumberFormat="1" applyFont="1" applyBorder="1" applyAlignment="1">
      <alignment horizontal="right" vertical="center" wrapText="1"/>
    </xf>
    <xf numFmtId="0" fontId="4" fillId="0" borderId="198" xfId="0" applyFont="1" applyBorder="1" applyAlignment="1">
      <alignment horizontal="center" vertical="center" wrapText="1"/>
    </xf>
    <xf numFmtId="0" fontId="4" fillId="0" borderId="48" xfId="0" applyFont="1" applyBorder="1" applyAlignment="1">
      <alignment horizontal="center" vertical="center" wrapText="1"/>
    </xf>
    <xf numFmtId="0" fontId="4" fillId="0" borderId="47" xfId="0" applyFont="1" applyBorder="1" applyAlignment="1">
      <alignment horizontal="center" vertical="center" wrapText="1"/>
    </xf>
    <xf numFmtId="165" fontId="12" fillId="0" borderId="210" xfId="0" applyNumberFormat="1" applyFont="1" applyBorder="1" applyAlignment="1">
      <alignment vertical="center" wrapText="1"/>
    </xf>
    <xf numFmtId="165" fontId="12" fillId="0" borderId="200" xfId="0" applyNumberFormat="1" applyFont="1" applyBorder="1" applyAlignment="1">
      <alignment vertical="center" wrapText="1"/>
    </xf>
    <xf numFmtId="0" fontId="4" fillId="0" borderId="46" xfId="0" applyFont="1" applyBorder="1" applyAlignment="1">
      <alignment horizontal="center" vertical="center" wrapText="1"/>
    </xf>
    <xf numFmtId="168" fontId="4" fillId="0" borderId="47" xfId="0" applyNumberFormat="1" applyFont="1" applyBorder="1" applyAlignment="1">
      <alignment horizontal="center" vertical="center" wrapText="1"/>
    </xf>
    <xf numFmtId="168" fontId="4" fillId="0" borderId="48" xfId="0" applyNumberFormat="1" applyFont="1" applyBorder="1" applyAlignment="1">
      <alignment horizontal="center" vertical="center" wrapText="1"/>
    </xf>
    <xf numFmtId="165" fontId="12" fillId="0" borderId="214" xfId="0" applyNumberFormat="1" applyFont="1" applyBorder="1" applyAlignment="1">
      <alignment vertical="center" wrapText="1"/>
    </xf>
    <xf numFmtId="165" fontId="12" fillId="0" borderId="215" xfId="0" applyNumberFormat="1" applyFont="1" applyBorder="1" applyAlignment="1">
      <alignment horizontal="right" vertical="center" wrapText="1"/>
    </xf>
    <xf numFmtId="0" fontId="18" fillId="0" borderId="166" xfId="0" applyFont="1" applyBorder="1" applyAlignment="1">
      <alignment horizontal="center" wrapText="1"/>
    </xf>
    <xf numFmtId="0" fontId="16" fillId="4" borderId="0" xfId="4" applyFont="1" applyFill="1"/>
    <xf numFmtId="0" fontId="16" fillId="4" borderId="164" xfId="4" applyFont="1" applyFill="1" applyBorder="1" applyAlignment="1">
      <alignment horizontal="center" vertical="center"/>
    </xf>
    <xf numFmtId="0" fontId="16" fillId="4" borderId="163" xfId="4" applyFont="1" applyFill="1" applyBorder="1" applyAlignment="1">
      <alignment horizontal="center" vertical="center"/>
    </xf>
    <xf numFmtId="0" fontId="16" fillId="4" borderId="162" xfId="4" applyFont="1" applyFill="1" applyBorder="1" applyAlignment="1">
      <alignment horizontal="left" vertical="center"/>
    </xf>
    <xf numFmtId="0" fontId="16" fillId="4" borderId="0" xfId="4" applyFont="1" applyFill="1" applyAlignment="1">
      <alignment horizontal="center" vertical="center"/>
    </xf>
    <xf numFmtId="0" fontId="59" fillId="4" borderId="0" xfId="4" applyFont="1" applyFill="1"/>
    <xf numFmtId="170" fontId="13" fillId="4" borderId="0" xfId="0" applyNumberFormat="1" applyFont="1" applyFill="1" applyAlignment="1">
      <alignment vertical="top" wrapText="1"/>
    </xf>
    <xf numFmtId="0" fontId="20" fillId="4" borderId="11" xfId="0" applyFont="1" applyFill="1" applyBorder="1" applyAlignment="1">
      <alignment horizontal="right" vertical="center" wrapText="1" indent="1"/>
    </xf>
    <xf numFmtId="0" fontId="12" fillId="0" borderId="11" xfId="0" applyFont="1" applyBorder="1" applyAlignment="1">
      <alignment horizontal="right" vertical="center" wrapText="1" indent="1"/>
    </xf>
    <xf numFmtId="0" fontId="12" fillId="4" borderId="11" xfId="0" applyFont="1" applyFill="1" applyBorder="1" applyAlignment="1">
      <alignment horizontal="right" vertical="center" wrapText="1" indent="1"/>
    </xf>
    <xf numFmtId="0" fontId="3" fillId="0" borderId="7" xfId="0" applyFont="1" applyBorder="1" applyAlignment="1">
      <alignment horizontal="right" vertical="center" wrapText="1" indent="1"/>
    </xf>
    <xf numFmtId="0" fontId="24" fillId="4" borderId="0" xfId="0" applyFont="1" applyFill="1" applyAlignment="1">
      <alignment horizontal="right" indent="1"/>
    </xf>
    <xf numFmtId="0" fontId="20" fillId="6" borderId="45" xfId="0" applyFont="1" applyFill="1" applyBorder="1" applyAlignment="1" applyProtection="1">
      <alignment horizontal="left" vertical="center" wrapText="1" indent="1"/>
      <protection locked="0"/>
    </xf>
    <xf numFmtId="0" fontId="24" fillId="6" borderId="45" xfId="0" applyFont="1" applyFill="1" applyBorder="1" applyAlignment="1" applyProtection="1">
      <alignment horizontal="left" vertical="center" wrapText="1" indent="1"/>
      <protection locked="0"/>
    </xf>
    <xf numFmtId="10" fontId="12" fillId="0" borderId="18" xfId="0" applyNumberFormat="1" applyFont="1" applyBorder="1" applyAlignment="1">
      <alignment vertical="center" wrapText="1"/>
    </xf>
    <xf numFmtId="0" fontId="24" fillId="4" borderId="0" xfId="0" applyFont="1" applyFill="1" applyAlignment="1">
      <alignment vertical="center"/>
    </xf>
    <xf numFmtId="165" fontId="24" fillId="18" borderId="184" xfId="0" applyNumberFormat="1" applyFont="1" applyFill="1" applyBorder="1" applyAlignment="1">
      <alignment horizontal="right" vertical="center" wrapText="1"/>
    </xf>
    <xf numFmtId="165" fontId="24" fillId="5" borderId="17" xfId="0" applyNumberFormat="1" applyFont="1" applyFill="1" applyBorder="1" applyAlignment="1" applyProtection="1">
      <alignment horizontal="right" vertical="center" wrapText="1"/>
      <protection locked="0"/>
    </xf>
    <xf numFmtId="167" fontId="24" fillId="0" borderId="0" xfId="0" applyNumberFormat="1" applyFont="1"/>
    <xf numFmtId="0" fontId="12" fillId="4" borderId="21" xfId="0" applyFont="1" applyFill="1" applyBorder="1" applyAlignment="1">
      <alignment horizontal="right" vertical="center" wrapText="1" indent="1"/>
    </xf>
    <xf numFmtId="0" fontId="12" fillId="4" borderId="0" xfId="0" applyFont="1" applyFill="1" applyAlignment="1">
      <alignment horizontal="right" vertical="center" wrapText="1" indent="1"/>
    </xf>
    <xf numFmtId="165" fontId="24" fillId="18" borderId="162" xfId="0" applyNumberFormat="1" applyFont="1" applyFill="1" applyBorder="1" applyAlignment="1">
      <alignment horizontal="right" vertical="center" wrapText="1"/>
    </xf>
    <xf numFmtId="167" fontId="24" fillId="6" borderId="162" xfId="0" applyNumberFormat="1" applyFont="1" applyFill="1" applyBorder="1" applyAlignment="1" applyProtection="1">
      <alignment horizontal="right" vertical="center" wrapText="1"/>
      <protection locked="0"/>
    </xf>
    <xf numFmtId="165" fontId="24" fillId="6" borderId="162" xfId="0" applyNumberFormat="1" applyFont="1" applyFill="1" applyBorder="1" applyAlignment="1" applyProtection="1">
      <alignment horizontal="right" vertical="center" wrapText="1"/>
      <protection locked="0"/>
    </xf>
    <xf numFmtId="165" fontId="24" fillId="0" borderId="235" xfId="0" applyNumberFormat="1" applyFont="1" applyBorder="1" applyAlignment="1">
      <alignment horizontal="right" vertical="center" wrapText="1"/>
    </xf>
    <xf numFmtId="165" fontId="20" fillId="0" borderId="237" xfId="0" applyNumberFormat="1" applyFont="1" applyBorder="1" applyAlignment="1">
      <alignment vertical="center" wrapText="1"/>
    </xf>
    <xf numFmtId="165" fontId="24" fillId="6" borderId="199" xfId="0" applyNumberFormat="1" applyFont="1" applyFill="1" applyBorder="1" applyAlignment="1" applyProtection="1">
      <alignment horizontal="right" vertical="center" wrapText="1"/>
      <protection locked="0"/>
    </xf>
    <xf numFmtId="165" fontId="20" fillId="0" borderId="239" xfId="0" applyNumberFormat="1" applyFont="1" applyBorder="1" applyAlignment="1">
      <alignment vertical="center" wrapText="1"/>
    </xf>
    <xf numFmtId="165" fontId="24" fillId="0" borderId="240" xfId="0" applyNumberFormat="1" applyFont="1" applyBorder="1" applyAlignment="1">
      <alignment horizontal="right" vertical="center" wrapText="1"/>
    </xf>
    <xf numFmtId="165" fontId="24" fillId="0" borderId="241" xfId="0" applyNumberFormat="1" applyFont="1" applyBorder="1" applyAlignment="1">
      <alignment horizontal="right" vertical="center" wrapText="1"/>
    </xf>
    <xf numFmtId="171" fontId="12" fillId="0" borderId="242" xfId="0" applyNumberFormat="1" applyFont="1" applyBorder="1" applyAlignment="1">
      <alignment vertical="center" wrapText="1"/>
    </xf>
    <xf numFmtId="165" fontId="12" fillId="0" borderId="242" xfId="0" applyNumberFormat="1" applyFont="1" applyBorder="1" applyAlignment="1">
      <alignment vertical="center" wrapText="1"/>
    </xf>
    <xf numFmtId="165" fontId="12" fillId="0" borderId="243" xfId="0" applyNumberFormat="1" applyFont="1" applyBorder="1" applyAlignment="1">
      <alignment vertical="center" wrapText="1"/>
    </xf>
    <xf numFmtId="165" fontId="20" fillId="0" borderId="244" xfId="0" applyNumberFormat="1" applyFont="1" applyBorder="1" applyAlignment="1">
      <alignment vertical="center" wrapText="1"/>
    </xf>
    <xf numFmtId="165" fontId="24" fillId="0" borderId="143" xfId="0" applyNumberFormat="1" applyFont="1" applyBorder="1" applyAlignment="1">
      <alignment horizontal="right" vertical="center" wrapText="1"/>
    </xf>
    <xf numFmtId="165" fontId="20" fillId="0" borderId="143" xfId="0" applyNumberFormat="1" applyFont="1" applyBorder="1" applyAlignment="1">
      <alignment vertical="center" wrapText="1"/>
    </xf>
    <xf numFmtId="171" fontId="12" fillId="4" borderId="0" xfId="0" applyNumberFormat="1" applyFont="1" applyFill="1" applyAlignment="1">
      <alignment vertical="center" wrapText="1"/>
    </xf>
    <xf numFmtId="165" fontId="12" fillId="4" borderId="0" xfId="0" applyNumberFormat="1" applyFont="1" applyFill="1" applyAlignment="1">
      <alignment vertical="center" wrapText="1"/>
    </xf>
    <xf numFmtId="164" fontId="12" fillId="9" borderId="18" xfId="0" applyNumberFormat="1" applyFont="1" applyFill="1" applyBorder="1" applyAlignment="1">
      <alignment horizontal="left" vertical="center" wrapText="1"/>
    </xf>
    <xf numFmtId="0" fontId="20" fillId="4" borderId="11" xfId="0" applyFont="1" applyFill="1" applyBorder="1" applyAlignment="1">
      <alignment vertical="center" wrapText="1"/>
    </xf>
    <xf numFmtId="0" fontId="51" fillId="0" borderId="14" xfId="0" applyFont="1" applyBorder="1" applyAlignment="1">
      <alignment horizontal="center" vertical="center" wrapText="1"/>
    </xf>
    <xf numFmtId="0" fontId="74" fillId="4" borderId="142" xfId="0" applyFont="1" applyFill="1" applyBorder="1" applyAlignment="1">
      <alignment horizontal="center" vertical="center" wrapText="1"/>
    </xf>
    <xf numFmtId="0" fontId="59" fillId="4" borderId="247" xfId="0" applyFont="1" applyFill="1" applyBorder="1" applyAlignment="1">
      <alignment vertical="center" wrapText="1"/>
    </xf>
    <xf numFmtId="0" fontId="74" fillId="4" borderId="247" xfId="0" applyFont="1" applyFill="1" applyBorder="1" applyAlignment="1">
      <alignment horizontal="center" vertical="center" wrapText="1"/>
    </xf>
    <xf numFmtId="0" fontId="16" fillId="4" borderId="248" xfId="0" applyFont="1" applyFill="1" applyBorder="1" applyAlignment="1">
      <alignment vertical="center" wrapText="1"/>
    </xf>
    <xf numFmtId="0" fontId="16" fillId="4" borderId="142" xfId="0" applyFont="1" applyFill="1" applyBorder="1" applyAlignment="1">
      <alignment vertical="center" wrapText="1"/>
    </xf>
    <xf numFmtId="175" fontId="16" fillId="4" borderId="248" xfId="0" applyNumberFormat="1" applyFont="1" applyFill="1" applyBorder="1" applyAlignment="1">
      <alignment vertical="center" wrapText="1"/>
    </xf>
    <xf numFmtId="175" fontId="16" fillId="4" borderId="142" xfId="0" applyNumberFormat="1" applyFont="1" applyFill="1" applyBorder="1" applyAlignment="1">
      <alignment vertical="center" wrapText="1"/>
    </xf>
    <xf numFmtId="175" fontId="59" fillId="4" borderId="247" xfId="0" applyNumberFormat="1" applyFont="1" applyFill="1" applyBorder="1" applyAlignment="1">
      <alignment vertical="center" wrapText="1"/>
    </xf>
    <xf numFmtId="0" fontId="24" fillId="4" borderId="65" xfId="0" applyFont="1" applyFill="1" applyBorder="1" applyAlignment="1">
      <alignment wrapText="1"/>
    </xf>
    <xf numFmtId="0" fontId="24" fillId="4" borderId="248" xfId="0" applyFont="1" applyFill="1" applyBorder="1" applyAlignment="1">
      <alignment wrapText="1"/>
    </xf>
    <xf numFmtId="0" fontId="24" fillId="4" borderId="142" xfId="0" applyFont="1" applyFill="1" applyBorder="1" applyAlignment="1">
      <alignment wrapText="1"/>
    </xf>
    <xf numFmtId="0" fontId="24" fillId="4" borderId="247" xfId="0" applyFont="1" applyFill="1" applyBorder="1" applyAlignment="1">
      <alignment wrapText="1"/>
    </xf>
    <xf numFmtId="0" fontId="74" fillId="4" borderId="169" xfId="0" applyFont="1" applyFill="1" applyBorder="1" applyAlignment="1">
      <alignment horizontal="center"/>
    </xf>
    <xf numFmtId="0" fontId="33" fillId="4" borderId="0" xfId="0" applyFont="1" applyFill="1" applyAlignment="1" applyProtection="1">
      <alignment horizontal="justify" vertical="center"/>
      <protection hidden="1"/>
    </xf>
    <xf numFmtId="0" fontId="31" fillId="4" borderId="0" xfId="0" applyFont="1" applyFill="1" applyAlignment="1" applyProtection="1">
      <alignment horizontal="justify" vertical="center" wrapText="1"/>
      <protection hidden="1"/>
    </xf>
    <xf numFmtId="0" fontId="31" fillId="4" borderId="0" xfId="0" applyFont="1" applyFill="1" applyAlignment="1" applyProtection="1">
      <alignment horizontal="justify" vertical="center"/>
      <protection hidden="1"/>
    </xf>
    <xf numFmtId="0" fontId="31" fillId="4" borderId="0" xfId="0" applyFont="1" applyFill="1" applyAlignment="1" applyProtection="1">
      <alignment horizontal="center" vertical="center" wrapText="1"/>
      <protection hidden="1"/>
    </xf>
    <xf numFmtId="0" fontId="20" fillId="0" borderId="11" xfId="0" applyFont="1" applyBorder="1" applyAlignment="1">
      <alignment horizontal="right" vertical="center" wrapText="1" indent="1"/>
    </xf>
    <xf numFmtId="0" fontId="20" fillId="0" borderId="4" xfId="0" applyFont="1" applyBorder="1" applyAlignment="1">
      <alignment horizontal="right" vertical="center" wrapText="1" indent="1"/>
    </xf>
    <xf numFmtId="0" fontId="12" fillId="4" borderId="21" xfId="0" applyFont="1" applyFill="1" applyBorder="1" applyAlignment="1">
      <alignment horizontal="right" vertical="center" wrapText="1" indent="1"/>
    </xf>
    <xf numFmtId="0" fontId="12" fillId="4" borderId="40" xfId="0" applyFont="1" applyFill="1" applyBorder="1" applyAlignment="1">
      <alignment horizontal="center" vertical="center" wrapText="1"/>
    </xf>
    <xf numFmtId="0" fontId="20" fillId="6" borderId="45" xfId="0" applyFont="1" applyFill="1" applyBorder="1" applyAlignment="1" applyProtection="1">
      <alignment horizontal="left" vertical="center" wrapText="1"/>
      <protection locked="0"/>
    </xf>
    <xf numFmtId="0" fontId="12" fillId="0" borderId="46" xfId="0" applyFont="1" applyBorder="1" applyAlignment="1">
      <alignment horizontal="center" vertical="center" wrapText="1"/>
    </xf>
    <xf numFmtId="0" fontId="12" fillId="4" borderId="70" xfId="0" applyFont="1" applyFill="1" applyBorder="1" applyAlignment="1">
      <alignment horizontal="center" vertical="center" wrapText="1"/>
    </xf>
    <xf numFmtId="0" fontId="24" fillId="4" borderId="184" xfId="0" applyFont="1" applyFill="1" applyBorder="1" applyAlignment="1">
      <alignment horizontal="center" vertical="center" wrapText="1"/>
    </xf>
    <xf numFmtId="0" fontId="24" fillId="0" borderId="0" xfId="0" applyFont="1"/>
    <xf numFmtId="0" fontId="16" fillId="0" borderId="0" xfId="0" applyFont="1"/>
    <xf numFmtId="0" fontId="69" fillId="4" borderId="136" xfId="0" applyFont="1" applyFill="1" applyBorder="1" applyAlignment="1">
      <alignment vertical="center" wrapText="1"/>
    </xf>
    <xf numFmtId="0" fontId="31" fillId="4" borderId="0" xfId="0" applyFont="1" applyFill="1" applyAlignment="1" applyProtection="1">
      <alignment horizontal="justify" vertical="center" wrapText="1"/>
      <protection hidden="1"/>
    </xf>
    <xf numFmtId="0" fontId="31" fillId="0" borderId="0" xfId="0" applyFont="1" applyAlignment="1" applyProtection="1">
      <alignment horizontal="justify" vertical="center" wrapText="1"/>
      <protection hidden="1"/>
    </xf>
    <xf numFmtId="0" fontId="31" fillId="4" borderId="0" xfId="0" applyFont="1" applyFill="1" applyAlignment="1" applyProtection="1">
      <alignment horizontal="justify" vertical="center"/>
      <protection hidden="1"/>
    </xf>
    <xf numFmtId="0" fontId="48" fillId="4" borderId="63" xfId="0" applyFont="1" applyFill="1" applyBorder="1" applyAlignment="1" applyProtection="1">
      <alignment vertical="center"/>
      <protection hidden="1"/>
    </xf>
    <xf numFmtId="0" fontId="31" fillId="4" borderId="0" xfId="0" applyFont="1" applyFill="1" applyAlignment="1" applyProtection="1">
      <alignment horizontal="left" vertical="center" wrapText="1"/>
      <protection hidden="1"/>
    </xf>
    <xf numFmtId="0" fontId="31" fillId="0" borderId="0" xfId="0" applyFont="1" applyAlignment="1" applyProtection="1">
      <alignment horizontal="justify" vertical="center"/>
      <protection hidden="1"/>
    </xf>
    <xf numFmtId="0" fontId="45" fillId="7" borderId="0" xfId="0" applyFont="1" applyFill="1" applyAlignment="1" applyProtection="1">
      <alignment horizontal="left" vertical="center"/>
      <protection hidden="1"/>
    </xf>
    <xf numFmtId="0" fontId="33" fillId="4" borderId="34" xfId="0" applyFont="1" applyFill="1" applyBorder="1" applyAlignment="1" applyProtection="1">
      <alignment horizontal="left" vertical="center" wrapText="1"/>
      <protection hidden="1"/>
    </xf>
    <xf numFmtId="0" fontId="31" fillId="4" borderId="81" xfId="0" quotePrefix="1" applyFont="1" applyFill="1" applyBorder="1" applyAlignment="1" applyProtection="1">
      <alignment horizontal="justify" vertical="center" wrapText="1"/>
      <protection hidden="1"/>
    </xf>
    <xf numFmtId="0" fontId="44" fillId="4" borderId="0" xfId="0" applyFont="1" applyFill="1" applyAlignment="1" applyProtection="1">
      <alignment horizontal="center" vertical="center" wrapText="1"/>
      <protection hidden="1"/>
    </xf>
    <xf numFmtId="0" fontId="33" fillId="4" borderId="0" xfId="0" applyFont="1" applyFill="1" applyAlignment="1" applyProtection="1">
      <alignment horizontal="justify" vertical="center" wrapText="1"/>
      <protection hidden="1"/>
    </xf>
    <xf numFmtId="0" fontId="33" fillId="4" borderId="0" xfId="0" applyFont="1" applyFill="1" applyAlignment="1" applyProtection="1">
      <alignment horizontal="justify" vertical="center"/>
      <protection hidden="1"/>
    </xf>
    <xf numFmtId="0" fontId="27" fillId="4" borderId="192" xfId="0" applyFont="1" applyFill="1" applyBorder="1" applyAlignment="1" applyProtection="1">
      <alignment horizontal="center" wrapText="1"/>
      <protection hidden="1"/>
    </xf>
    <xf numFmtId="0" fontId="27" fillId="4" borderId="193" xfId="0" applyFont="1" applyFill="1" applyBorder="1" applyAlignment="1" applyProtection="1">
      <alignment horizontal="center" wrapText="1"/>
      <protection hidden="1"/>
    </xf>
    <xf numFmtId="0" fontId="27" fillId="4" borderId="82" xfId="0" applyFont="1" applyFill="1" applyBorder="1" applyAlignment="1" applyProtection="1">
      <alignment horizontal="center" wrapText="1"/>
      <protection hidden="1"/>
    </xf>
    <xf numFmtId="0" fontId="27" fillId="4" borderId="108" xfId="0" applyFont="1" applyFill="1" applyBorder="1" applyAlignment="1" applyProtection="1">
      <alignment horizontal="center" wrapText="1"/>
      <protection hidden="1"/>
    </xf>
    <xf numFmtId="0" fontId="27" fillId="4" borderId="194" xfId="0" applyFont="1" applyFill="1" applyBorder="1" applyAlignment="1" applyProtection="1">
      <alignment horizontal="center" wrapText="1"/>
      <protection hidden="1"/>
    </xf>
    <xf numFmtId="0" fontId="27" fillId="4" borderId="195" xfId="0" applyFont="1" applyFill="1" applyBorder="1" applyAlignment="1" applyProtection="1">
      <alignment horizontal="center" wrapText="1"/>
      <protection hidden="1"/>
    </xf>
    <xf numFmtId="0" fontId="29" fillId="0" borderId="192" xfId="0" applyFont="1" applyBorder="1" applyAlignment="1" applyProtection="1">
      <alignment horizontal="center" vertical="center" wrapText="1"/>
      <protection hidden="1"/>
    </xf>
    <xf numFmtId="0" fontId="29" fillId="0" borderId="81" xfId="0" applyFont="1" applyBorder="1" applyAlignment="1" applyProtection="1">
      <alignment horizontal="center" vertical="center" wrapText="1"/>
      <protection hidden="1"/>
    </xf>
    <xf numFmtId="0" fontId="29" fillId="0" borderId="193" xfId="0" applyFont="1" applyBorder="1" applyAlignment="1" applyProtection="1">
      <alignment horizontal="center" vertical="center" wrapText="1"/>
      <protection hidden="1"/>
    </xf>
    <xf numFmtId="0" fontId="29" fillId="0" borderId="82" xfId="0" applyFont="1" applyBorder="1" applyAlignment="1" applyProtection="1">
      <alignment horizontal="center" vertical="center" wrapText="1"/>
      <protection hidden="1"/>
    </xf>
    <xf numFmtId="0" fontId="29" fillId="0" borderId="0" xfId="0" applyFont="1" applyAlignment="1" applyProtection="1">
      <alignment horizontal="center" vertical="center" wrapText="1"/>
      <protection hidden="1"/>
    </xf>
    <xf numFmtId="0" fontId="29" fillId="0" borderId="108" xfId="0" applyFont="1" applyBorder="1" applyAlignment="1" applyProtection="1">
      <alignment horizontal="center" vertical="center" wrapText="1"/>
      <protection hidden="1"/>
    </xf>
    <xf numFmtId="0" fontId="29" fillId="0" borderId="194" xfId="0" applyFont="1" applyBorder="1" applyAlignment="1" applyProtection="1">
      <alignment horizontal="center" vertical="center" wrapText="1"/>
      <protection hidden="1"/>
    </xf>
    <xf numFmtId="0" fontId="29" fillId="0" borderId="34" xfId="0" applyFont="1" applyBorder="1" applyAlignment="1" applyProtection="1">
      <alignment horizontal="center" vertical="center" wrapText="1"/>
      <protection hidden="1"/>
    </xf>
    <xf numFmtId="0" fontId="29" fillId="0" borderId="195" xfId="0" applyFont="1" applyBorder="1" applyAlignment="1" applyProtection="1">
      <alignment horizontal="center" vertical="center" wrapText="1"/>
      <protection hidden="1"/>
    </xf>
    <xf numFmtId="0" fontId="63" fillId="0" borderId="189" xfId="0" applyFont="1" applyBorder="1" applyAlignment="1" applyProtection="1">
      <alignment horizontal="center" vertical="center" wrapText="1"/>
      <protection hidden="1"/>
    </xf>
    <xf numFmtId="0" fontId="63" fillId="0" borderId="190" xfId="0" applyFont="1" applyBorder="1" applyAlignment="1" applyProtection="1">
      <alignment horizontal="center" vertical="center" wrapText="1"/>
      <protection hidden="1"/>
    </xf>
    <xf numFmtId="0" fontId="63" fillId="0" borderId="191" xfId="0" applyFont="1" applyBorder="1" applyAlignment="1" applyProtection="1">
      <alignment horizontal="center" vertical="center" wrapText="1"/>
      <protection hidden="1"/>
    </xf>
    <xf numFmtId="0" fontId="63" fillId="0" borderId="186" xfId="0" applyFont="1" applyBorder="1" applyAlignment="1" applyProtection="1">
      <alignment horizontal="center" vertical="center" wrapText="1"/>
      <protection hidden="1"/>
    </xf>
    <xf numFmtId="0" fontId="63" fillId="0" borderId="187" xfId="0" applyFont="1" applyBorder="1" applyAlignment="1" applyProtection="1">
      <alignment horizontal="center" vertical="center" wrapText="1"/>
      <protection hidden="1"/>
    </xf>
    <xf numFmtId="0" fontId="63" fillId="0" borderId="188" xfId="0" applyFont="1" applyBorder="1" applyAlignment="1" applyProtection="1">
      <alignment horizontal="center" vertical="center" wrapText="1"/>
      <protection hidden="1"/>
    </xf>
    <xf numFmtId="0" fontId="83" fillId="4" borderId="0" xfId="0" applyFont="1" applyFill="1" applyAlignment="1" applyProtection="1">
      <alignment horizontal="center" vertical="center"/>
      <protection hidden="1"/>
    </xf>
    <xf numFmtId="0" fontId="45" fillId="10" borderId="0" xfId="0" applyFont="1" applyFill="1" applyAlignment="1" applyProtection="1">
      <alignment horizontal="left" vertical="center"/>
      <protection hidden="1"/>
    </xf>
    <xf numFmtId="0" fontId="31" fillId="0" borderId="0" xfId="0" applyFont="1" applyAlignment="1" applyProtection="1">
      <alignment horizontal="left" vertical="center" wrapText="1"/>
      <protection hidden="1"/>
    </xf>
    <xf numFmtId="0" fontId="47" fillId="10" borderId="0" xfId="0" applyFont="1" applyFill="1" applyAlignment="1" applyProtection="1">
      <alignment horizontal="center" vertical="center"/>
      <protection hidden="1"/>
    </xf>
    <xf numFmtId="0" fontId="33" fillId="0" borderId="0" xfId="0" applyFont="1" applyAlignment="1" applyProtection="1">
      <alignment horizontal="left" vertical="center" wrapText="1"/>
      <protection hidden="1"/>
    </xf>
    <xf numFmtId="0" fontId="84" fillId="4" borderId="0" xfId="0" applyFont="1" applyFill="1" applyAlignment="1" applyProtection="1">
      <alignment horizontal="left" vertical="center" wrapText="1"/>
      <protection hidden="1"/>
    </xf>
    <xf numFmtId="0" fontId="31" fillId="4" borderId="0" xfId="0" quotePrefix="1" applyFont="1" applyFill="1" applyAlignment="1" applyProtection="1">
      <alignment horizontal="left" vertical="center" wrapText="1"/>
      <protection hidden="1"/>
    </xf>
    <xf numFmtId="0" fontId="24" fillId="0" borderId="142" xfId="0" applyFont="1" applyBorder="1" applyAlignment="1">
      <alignment horizontal="center" vertical="center" wrapText="1"/>
    </xf>
    <xf numFmtId="0" fontId="24" fillId="0" borderId="246" xfId="0" applyFont="1" applyBorder="1" applyAlignment="1">
      <alignment horizontal="center" vertical="center" wrapText="1"/>
    </xf>
    <xf numFmtId="0" fontId="57" fillId="13" borderId="0" xfId="0" applyFont="1" applyFill="1" applyAlignment="1">
      <alignment horizontal="center" vertical="center" wrapText="1"/>
    </xf>
    <xf numFmtId="164" fontId="21" fillId="4" borderId="65" xfId="0" applyNumberFormat="1" applyFont="1" applyFill="1" applyBorder="1" applyAlignment="1">
      <alignment horizontal="center" vertical="center" wrapText="1"/>
    </xf>
    <xf numFmtId="0" fontId="2" fillId="4" borderId="66" xfId="0" applyFont="1" applyFill="1" applyBorder="1" applyAlignment="1">
      <alignment horizontal="center"/>
    </xf>
    <xf numFmtId="164" fontId="24" fillId="0" borderId="30" xfId="0" applyNumberFormat="1" applyFont="1" applyBorder="1" applyAlignment="1">
      <alignment horizontal="right" vertical="center" wrapText="1"/>
    </xf>
    <xf numFmtId="0" fontId="20" fillId="0" borderId="30" xfId="0" applyFont="1" applyBorder="1" applyAlignment="1">
      <alignment horizontal="right"/>
    </xf>
    <xf numFmtId="0" fontId="24" fillId="0" borderId="130" xfId="0" applyFont="1" applyBorder="1" applyAlignment="1">
      <alignment horizontal="center" vertical="center" wrapText="1"/>
    </xf>
    <xf numFmtId="0" fontId="24" fillId="0" borderId="249" xfId="0" applyFont="1" applyBorder="1" applyAlignment="1">
      <alignment horizontal="center" vertical="center" wrapText="1"/>
    </xf>
    <xf numFmtId="0" fontId="24" fillId="0" borderId="250" xfId="0" applyFont="1" applyBorder="1" applyAlignment="1">
      <alignment horizontal="center" vertical="center" wrapText="1"/>
    </xf>
    <xf numFmtId="0" fontId="24" fillId="0" borderId="21" xfId="0" applyFont="1" applyBorder="1" applyAlignment="1">
      <alignment horizontal="center" vertical="center" wrapText="1"/>
    </xf>
    <xf numFmtId="0" fontId="24" fillId="0" borderId="253" xfId="0" applyFont="1" applyBorder="1" applyAlignment="1">
      <alignment horizontal="center" vertical="center" wrapText="1"/>
    </xf>
    <xf numFmtId="0" fontId="24" fillId="0" borderId="247" xfId="0" applyFont="1" applyBorder="1" applyAlignment="1">
      <alignment horizontal="center" vertical="center" wrapText="1"/>
    </xf>
    <xf numFmtId="0" fontId="24" fillId="0" borderId="254" xfId="0" applyFont="1" applyBorder="1" applyAlignment="1">
      <alignment horizontal="center" vertical="center" wrapText="1"/>
    </xf>
    <xf numFmtId="0" fontId="20" fillId="0" borderId="114" xfId="0" applyFont="1" applyBorder="1" applyAlignment="1">
      <alignment horizontal="center" vertical="center" wrapText="1"/>
    </xf>
    <xf numFmtId="0" fontId="20" fillId="0" borderId="115" xfId="0" applyFont="1" applyBorder="1" applyAlignment="1">
      <alignment horizontal="center" vertical="center" wrapText="1"/>
    </xf>
    <xf numFmtId="0" fontId="20" fillId="0" borderId="116" xfId="0" applyFont="1" applyBorder="1" applyAlignment="1">
      <alignment horizontal="center" vertical="center" wrapText="1"/>
    </xf>
    <xf numFmtId="0" fontId="57" fillId="4" borderId="64" xfId="0" applyFont="1" applyFill="1" applyBorder="1" applyAlignment="1">
      <alignment horizontal="right" vertical="center" wrapText="1" indent="1"/>
    </xf>
    <xf numFmtId="0" fontId="57" fillId="4" borderId="65" xfId="0" applyFont="1" applyFill="1" applyBorder="1" applyAlignment="1">
      <alignment horizontal="right" vertical="center" wrapText="1" indent="1"/>
    </xf>
    <xf numFmtId="164" fontId="21" fillId="4" borderId="66" xfId="0" applyNumberFormat="1" applyFont="1" applyFill="1" applyBorder="1" applyAlignment="1">
      <alignment horizontal="center" vertical="center" wrapText="1"/>
    </xf>
    <xf numFmtId="0" fontId="24" fillId="0" borderId="120" xfId="0" applyFont="1" applyBorder="1" applyAlignment="1">
      <alignment horizontal="center" vertical="center" wrapText="1"/>
    </xf>
    <xf numFmtId="0" fontId="24" fillId="0" borderId="112" xfId="0" applyFont="1" applyBorder="1" applyAlignment="1">
      <alignment horizontal="center" vertical="center" wrapText="1"/>
    </xf>
    <xf numFmtId="0" fontId="24" fillId="0" borderId="113" xfId="0" applyFont="1" applyBorder="1" applyAlignment="1">
      <alignment horizontal="center" vertical="center" wrapText="1"/>
    </xf>
    <xf numFmtId="0" fontId="13" fillId="0" borderId="102" xfId="0" applyFont="1" applyBorder="1" applyAlignment="1">
      <alignment horizontal="center" vertical="center" wrapText="1"/>
    </xf>
    <xf numFmtId="0" fontId="13" fillId="0" borderId="33" xfId="0" applyFont="1" applyBorder="1" applyAlignment="1">
      <alignment horizontal="center" vertical="center" wrapText="1"/>
    </xf>
    <xf numFmtId="0" fontId="20" fillId="0" borderId="89" xfId="0" applyFont="1" applyBorder="1" applyAlignment="1">
      <alignment horizontal="right"/>
    </xf>
    <xf numFmtId="169" fontId="13" fillId="0" borderId="103" xfId="0" applyNumberFormat="1" applyFont="1" applyBorder="1" applyAlignment="1">
      <alignment horizontal="center" vertical="center" wrapText="1"/>
    </xf>
    <xf numFmtId="169" fontId="13" fillId="0" borderId="97" xfId="0" applyNumberFormat="1" applyFont="1" applyBorder="1" applyAlignment="1">
      <alignment horizontal="center" vertical="center" wrapText="1"/>
    </xf>
    <xf numFmtId="0" fontId="16" fillId="11" borderId="0" xfId="0" applyFont="1" applyFill="1" applyAlignment="1">
      <alignment horizontal="center" wrapText="1"/>
    </xf>
    <xf numFmtId="170" fontId="20" fillId="4" borderId="0" xfId="0" applyNumberFormat="1" applyFont="1" applyFill="1" applyAlignment="1">
      <alignment horizontal="left" vertical="top" wrapText="1" indent="1"/>
    </xf>
    <xf numFmtId="0" fontId="57" fillId="4" borderId="64" xfId="0" applyFont="1" applyFill="1" applyBorder="1" applyAlignment="1">
      <alignment horizontal="right" vertical="center" wrapText="1"/>
    </xf>
    <xf numFmtId="0" fontId="57" fillId="4" borderId="65" xfId="0" applyFont="1" applyFill="1" applyBorder="1" applyAlignment="1">
      <alignment horizontal="right" vertical="center" wrapText="1"/>
    </xf>
    <xf numFmtId="0" fontId="57" fillId="0" borderId="123" xfId="0" applyFont="1" applyBorder="1" applyAlignment="1">
      <alignment horizontal="center" vertical="center" wrapText="1"/>
    </xf>
    <xf numFmtId="0" fontId="57" fillId="0" borderId="156" xfId="0" applyFont="1" applyBorder="1" applyAlignment="1">
      <alignment horizontal="center" vertical="center" wrapText="1"/>
    </xf>
    <xf numFmtId="170" fontId="12" fillId="0" borderId="105" xfId="0" applyNumberFormat="1" applyFont="1" applyBorder="1" applyAlignment="1">
      <alignment horizontal="right" vertical="center" wrapText="1"/>
    </xf>
    <xf numFmtId="170" fontId="20" fillId="0" borderId="106" xfId="0" applyNumberFormat="1" applyFont="1" applyBorder="1" applyAlignment="1">
      <alignment horizontal="right"/>
    </xf>
    <xf numFmtId="0" fontId="59" fillId="0" borderId="122" xfId="0" applyFont="1" applyBorder="1" applyAlignment="1">
      <alignment horizontal="center" vertical="center"/>
    </xf>
    <xf numFmtId="0" fontId="59" fillId="0" borderId="123" xfId="0" applyFont="1" applyBorder="1" applyAlignment="1">
      <alignment horizontal="center" vertical="center"/>
    </xf>
    <xf numFmtId="0" fontId="59" fillId="0" borderId="124" xfId="0" applyFont="1" applyBorder="1" applyAlignment="1">
      <alignment horizontal="center" vertical="center"/>
    </xf>
    <xf numFmtId="0" fontId="59" fillId="0" borderId="125" xfId="0" applyFont="1" applyBorder="1" applyAlignment="1">
      <alignment horizontal="center" vertical="center"/>
    </xf>
    <xf numFmtId="0" fontId="59" fillId="0" borderId="126" xfId="0" applyFont="1" applyBorder="1" applyAlignment="1">
      <alignment horizontal="center" vertical="center"/>
    </xf>
    <xf numFmtId="0" fontId="59" fillId="0" borderId="127" xfId="0" applyFont="1" applyBorder="1" applyAlignment="1">
      <alignment horizontal="center" vertical="center"/>
    </xf>
    <xf numFmtId="0" fontId="59" fillId="0" borderId="128" xfId="0" applyFont="1" applyBorder="1" applyAlignment="1">
      <alignment horizontal="center" vertical="center" wrapText="1"/>
    </xf>
    <xf numFmtId="0" fontId="59" fillId="0" borderId="123" xfId="0" applyFont="1" applyBorder="1" applyAlignment="1">
      <alignment horizontal="center" vertical="center" wrapText="1"/>
    </xf>
    <xf numFmtId="0" fontId="59" fillId="0" borderId="124" xfId="0" applyFont="1" applyBorder="1" applyAlignment="1">
      <alignment horizontal="center" vertical="center" wrapText="1"/>
    </xf>
    <xf numFmtId="0" fontId="59" fillId="0" borderId="129" xfId="0" applyFont="1" applyBorder="1" applyAlignment="1">
      <alignment horizontal="center" vertical="center" wrapText="1"/>
    </xf>
    <xf numFmtId="0" fontId="59" fillId="0" borderId="126" xfId="0" applyFont="1" applyBorder="1" applyAlignment="1">
      <alignment horizontal="center" vertical="center" wrapText="1"/>
    </xf>
    <xf numFmtId="0" fontId="59" fillId="0" borderId="127" xfId="0" applyFont="1" applyBorder="1" applyAlignment="1">
      <alignment horizontal="center" vertical="center" wrapText="1"/>
    </xf>
    <xf numFmtId="0" fontId="54" fillId="10" borderId="64" xfId="0" applyFont="1" applyFill="1" applyBorder="1" applyAlignment="1">
      <alignment horizontal="center" vertical="center" wrapText="1"/>
    </xf>
    <xf numFmtId="0" fontId="54" fillId="10" borderId="65" xfId="0" applyFont="1" applyFill="1" applyBorder="1" applyAlignment="1">
      <alignment horizontal="center" vertical="center" wrapText="1"/>
    </xf>
    <xf numFmtId="0" fontId="54" fillId="10" borderId="66" xfId="0" applyFont="1" applyFill="1" applyBorder="1" applyAlignment="1">
      <alignment horizontal="center" vertical="center" wrapText="1"/>
    </xf>
    <xf numFmtId="0" fontId="57" fillId="0" borderId="251" xfId="0" applyFont="1" applyBorder="1" applyAlignment="1">
      <alignment horizontal="center" vertical="center" wrapText="1"/>
    </xf>
    <xf numFmtId="0" fontId="57" fillId="0" borderId="248" xfId="0" applyFont="1" applyBorder="1" applyAlignment="1">
      <alignment horizontal="center" vertical="center" wrapText="1"/>
    </xf>
    <xf numFmtId="0" fontId="57" fillId="0" borderId="252" xfId="0" applyFont="1" applyBorder="1" applyAlignment="1">
      <alignment horizontal="center" vertical="center" wrapText="1"/>
    </xf>
    <xf numFmtId="0" fontId="59" fillId="0" borderId="158" xfId="0" applyFont="1" applyBorder="1" applyAlignment="1">
      <alignment horizontal="right" vertical="center" wrapText="1"/>
    </xf>
    <xf numFmtId="0" fontId="59" fillId="0" borderId="65" xfId="0" applyFont="1" applyBorder="1" applyAlignment="1">
      <alignment horizontal="right" vertical="center" wrapText="1"/>
    </xf>
    <xf numFmtId="0" fontId="59" fillId="0" borderId="159" xfId="0" applyFont="1" applyBorder="1" applyAlignment="1">
      <alignment horizontal="right" vertical="center" wrapText="1"/>
    </xf>
    <xf numFmtId="0" fontId="57" fillId="0" borderId="104" xfId="0" applyFont="1" applyBorder="1" applyAlignment="1">
      <alignment horizontal="center" vertical="center" wrapText="1"/>
    </xf>
    <xf numFmtId="0" fontId="20" fillId="0" borderId="105" xfId="0" applyFont="1" applyBorder="1"/>
    <xf numFmtId="0" fontId="59" fillId="4" borderId="123" xfId="0" applyFont="1" applyFill="1" applyBorder="1" applyAlignment="1">
      <alignment horizontal="left" vertical="center" wrapText="1"/>
    </xf>
    <xf numFmtId="0" fontId="54" fillId="4" borderId="0" xfId="0" applyFont="1" applyFill="1" applyAlignment="1">
      <alignment horizontal="center" vertical="center" wrapText="1"/>
    </xf>
    <xf numFmtId="0" fontId="0" fillId="0" borderId="0" xfId="0" applyAlignment="1">
      <alignment horizontal="center"/>
    </xf>
    <xf numFmtId="0" fontId="24" fillId="0" borderId="0" xfId="0" applyFont="1" applyAlignment="1">
      <alignment horizontal="center" vertical="center" wrapText="1"/>
    </xf>
    <xf numFmtId="0" fontId="57" fillId="10" borderId="0" xfId="0" applyFont="1" applyFill="1" applyAlignment="1">
      <alignment horizontal="center" vertical="center" wrapText="1"/>
    </xf>
    <xf numFmtId="0" fontId="57" fillId="13" borderId="0" xfId="0" applyFont="1" applyFill="1" applyAlignment="1">
      <alignment horizontal="center"/>
    </xf>
    <xf numFmtId="0" fontId="57" fillId="12" borderId="0" xfId="0" applyFont="1" applyFill="1" applyAlignment="1">
      <alignment horizontal="center"/>
    </xf>
    <xf numFmtId="0" fontId="76" fillId="0" borderId="0" xfId="0" applyFont="1" applyAlignment="1">
      <alignment horizontal="center"/>
    </xf>
    <xf numFmtId="0" fontId="57" fillId="0" borderId="141" xfId="0" applyFont="1" applyBorder="1" applyAlignment="1">
      <alignment horizontal="center" vertical="center" wrapText="1"/>
    </xf>
    <xf numFmtId="0" fontId="57" fillId="0" borderId="142" xfId="0" applyFont="1" applyBorder="1" applyAlignment="1">
      <alignment horizontal="center" vertical="center" wrapText="1"/>
    </xf>
    <xf numFmtId="0" fontId="57" fillId="0" borderId="21" xfId="0" applyFont="1" applyBorder="1" applyAlignment="1">
      <alignment horizontal="center" vertical="center" wrapText="1"/>
    </xf>
    <xf numFmtId="0" fontId="57" fillId="0" borderId="144" xfId="0" applyFont="1" applyBorder="1" applyAlignment="1">
      <alignment horizontal="center" vertical="center" wrapText="1"/>
    </xf>
    <xf numFmtId="0" fontId="57" fillId="0" borderId="143" xfId="0" applyFont="1" applyBorder="1" applyAlignment="1">
      <alignment horizontal="center" vertical="center" wrapText="1"/>
    </xf>
    <xf numFmtId="0" fontId="57" fillId="0" borderId="145" xfId="0" applyFont="1" applyBorder="1" applyAlignment="1">
      <alignment horizontal="center" vertical="center" wrapText="1"/>
    </xf>
    <xf numFmtId="0" fontId="57" fillId="0" borderId="146" xfId="0" applyFont="1" applyBorder="1" applyAlignment="1">
      <alignment horizontal="center" vertical="center" wrapText="1"/>
    </xf>
    <xf numFmtId="0" fontId="62" fillId="0" borderId="144" xfId="0" applyFont="1" applyBorder="1" applyAlignment="1">
      <alignment horizontal="center" wrapText="1"/>
    </xf>
    <xf numFmtId="0" fontId="62" fillId="0" borderId="21" xfId="0" applyFont="1" applyBorder="1" applyAlignment="1">
      <alignment horizontal="center" wrapText="1"/>
    </xf>
    <xf numFmtId="0" fontId="62" fillId="0" borderId="142" xfId="0" applyFont="1" applyBorder="1" applyAlignment="1">
      <alignment horizontal="center" wrapText="1"/>
    </xf>
    <xf numFmtId="0" fontId="76" fillId="0" borderId="138" xfId="0" applyFont="1" applyBorder="1" applyAlignment="1">
      <alignment horizontal="center"/>
    </xf>
    <xf numFmtId="0" fontId="20" fillId="0" borderId="14" xfId="0" applyFont="1" applyBorder="1" applyAlignment="1">
      <alignment horizontal="left" vertical="center" wrapText="1"/>
    </xf>
    <xf numFmtId="0" fontId="20" fillId="0" borderId="0" xfId="0" applyFont="1" applyAlignment="1">
      <alignment horizontal="left" vertical="center" wrapText="1"/>
    </xf>
    <xf numFmtId="0" fontId="57" fillId="0" borderId="147" xfId="0" applyFont="1" applyBorder="1" applyAlignment="1">
      <alignment horizontal="center" vertical="center" wrapText="1"/>
    </xf>
    <xf numFmtId="0" fontId="57" fillId="0" borderId="148" xfId="0" applyFont="1" applyBorder="1" applyAlignment="1">
      <alignment horizontal="center" vertical="center" wrapText="1"/>
    </xf>
    <xf numFmtId="0" fontId="57" fillId="0" borderId="42" xfId="0" applyFont="1" applyBorder="1" applyAlignment="1">
      <alignment horizontal="center" vertical="center"/>
    </xf>
    <xf numFmtId="0" fontId="57" fillId="0" borderId="43" xfId="0" applyFont="1" applyBorder="1" applyAlignment="1">
      <alignment horizontal="center" vertical="center"/>
    </xf>
    <xf numFmtId="0" fontId="57" fillId="0" borderId="149" xfId="0" applyFont="1" applyBorder="1" applyAlignment="1">
      <alignment horizontal="center" vertical="center"/>
    </xf>
    <xf numFmtId="0" fontId="57" fillId="0" borderId="44" xfId="0" applyFont="1" applyBorder="1" applyAlignment="1">
      <alignment horizontal="center" vertical="center"/>
    </xf>
    <xf numFmtId="0" fontId="12" fillId="0" borderId="150" xfId="0" applyFont="1" applyBorder="1" applyAlignment="1">
      <alignment horizontal="center" vertical="center" wrapText="1"/>
    </xf>
    <xf numFmtId="0" fontId="12" fillId="0" borderId="151" xfId="0" applyFont="1" applyBorder="1" applyAlignment="1">
      <alignment horizontal="center" vertical="center" wrapText="1"/>
    </xf>
    <xf numFmtId="0" fontId="12" fillId="0" borderId="152" xfId="0" applyFont="1" applyBorder="1" applyAlignment="1">
      <alignment horizontal="center" vertical="center" wrapText="1"/>
    </xf>
    <xf numFmtId="0" fontId="12" fillId="0" borderId="153" xfId="0" applyFont="1" applyBorder="1" applyAlignment="1">
      <alignment horizontal="center" vertical="center" wrapText="1"/>
    </xf>
    <xf numFmtId="0" fontId="57" fillId="0" borderId="36" xfId="0" applyFont="1" applyBorder="1" applyAlignment="1">
      <alignment horizontal="center" vertical="center" wrapText="1"/>
    </xf>
    <xf numFmtId="0" fontId="57" fillId="0" borderId="37" xfId="0" applyFont="1" applyBorder="1" applyAlignment="1">
      <alignment horizontal="center" vertical="center" wrapText="1"/>
    </xf>
    <xf numFmtId="0" fontId="57" fillId="0" borderId="38" xfId="0" applyFont="1" applyBorder="1" applyAlignment="1">
      <alignment horizontal="center" vertical="center" wrapText="1"/>
    </xf>
    <xf numFmtId="166" fontId="20" fillId="6" borderId="35" xfId="0" quotePrefix="1" applyNumberFormat="1" applyFont="1" applyFill="1" applyBorder="1" applyAlignment="1" applyProtection="1">
      <alignment horizontal="center" vertical="center" wrapText="1"/>
      <protection locked="0"/>
    </xf>
    <xf numFmtId="166" fontId="20" fillId="6" borderId="55" xfId="0" quotePrefix="1" applyNumberFormat="1" applyFont="1" applyFill="1" applyBorder="1" applyAlignment="1" applyProtection="1">
      <alignment horizontal="center" vertical="center" wrapText="1"/>
      <protection locked="0"/>
    </xf>
    <xf numFmtId="166" fontId="20" fillId="6" borderId="70" xfId="0" quotePrefix="1" applyNumberFormat="1" applyFont="1" applyFill="1" applyBorder="1" applyAlignment="1" applyProtection="1">
      <alignment horizontal="center" vertical="center" wrapText="1"/>
      <protection locked="0"/>
    </xf>
    <xf numFmtId="166" fontId="20" fillId="6" borderId="76" xfId="0" quotePrefix="1" applyNumberFormat="1" applyFont="1" applyFill="1" applyBorder="1" applyAlignment="1" applyProtection="1">
      <alignment horizontal="center" vertical="center" wrapText="1"/>
      <protection locked="0"/>
    </xf>
    <xf numFmtId="166" fontId="20" fillId="6" borderId="62" xfId="0" quotePrefix="1" applyNumberFormat="1" applyFont="1" applyFill="1" applyBorder="1" applyAlignment="1" applyProtection="1">
      <alignment horizontal="center" vertical="center" wrapText="1"/>
      <protection locked="0"/>
    </xf>
    <xf numFmtId="166" fontId="20" fillId="6" borderId="0" xfId="0" quotePrefix="1" applyNumberFormat="1" applyFont="1" applyFill="1" applyAlignment="1" applyProtection="1">
      <alignment horizontal="center" vertical="center" wrapText="1"/>
      <protection locked="0"/>
    </xf>
    <xf numFmtId="166" fontId="20" fillId="6" borderId="77" xfId="0" quotePrefix="1" applyNumberFormat="1" applyFont="1" applyFill="1" applyBorder="1" applyAlignment="1" applyProtection="1">
      <alignment horizontal="center" vertical="center" wrapText="1"/>
      <protection locked="0"/>
    </xf>
    <xf numFmtId="166" fontId="20" fillId="6" borderId="50" xfId="0" quotePrefix="1" applyNumberFormat="1" applyFont="1" applyFill="1" applyBorder="1" applyAlignment="1" applyProtection="1">
      <alignment horizontal="center" vertical="center" wrapText="1"/>
      <protection locked="0"/>
    </xf>
    <xf numFmtId="166" fontId="20" fillId="6" borderId="51" xfId="0" quotePrefix="1" applyNumberFormat="1" applyFont="1" applyFill="1" applyBorder="1" applyAlignment="1" applyProtection="1">
      <alignment horizontal="center" vertical="center" wrapText="1"/>
      <protection locked="0"/>
    </xf>
    <xf numFmtId="166" fontId="20" fillId="6" borderId="78" xfId="0" quotePrefix="1" applyNumberFormat="1" applyFont="1" applyFill="1" applyBorder="1" applyAlignment="1" applyProtection="1">
      <alignment horizontal="center" vertical="center" wrapText="1"/>
      <protection locked="0"/>
    </xf>
    <xf numFmtId="0" fontId="57" fillId="0" borderId="177" xfId="0" applyFont="1" applyBorder="1" applyAlignment="1">
      <alignment horizontal="center" vertical="center" wrapText="1"/>
    </xf>
    <xf numFmtId="0" fontId="57" fillId="0" borderId="178" xfId="0" applyFont="1" applyBorder="1" applyAlignment="1">
      <alignment horizontal="center" vertical="center" wrapText="1"/>
    </xf>
    <xf numFmtId="0" fontId="57" fillId="0" borderId="179" xfId="0" applyFont="1" applyBorder="1" applyAlignment="1">
      <alignment horizontal="center" vertical="center" wrapText="1"/>
    </xf>
    <xf numFmtId="164" fontId="12" fillId="0" borderId="107" xfId="0" applyNumberFormat="1" applyFont="1" applyBorder="1" applyAlignment="1">
      <alignment horizontal="center" vertical="center" wrapText="1"/>
    </xf>
    <xf numFmtId="0" fontId="20" fillId="0" borderId="107" xfId="0" applyFont="1" applyBorder="1"/>
    <xf numFmtId="164" fontId="12" fillId="0" borderId="182" xfId="0" applyNumberFormat="1" applyFont="1" applyBorder="1" applyAlignment="1">
      <alignment horizontal="center" vertical="center" wrapText="1"/>
    </xf>
    <xf numFmtId="164" fontId="12" fillId="0" borderId="178" xfId="0" applyNumberFormat="1" applyFont="1" applyBorder="1" applyAlignment="1">
      <alignment horizontal="center" vertical="center" wrapText="1"/>
    </xf>
    <xf numFmtId="164" fontId="12" fillId="0" borderId="183" xfId="0" applyNumberFormat="1" applyFont="1" applyBorder="1" applyAlignment="1">
      <alignment horizontal="center" vertical="center" wrapText="1"/>
    </xf>
    <xf numFmtId="0" fontId="57" fillId="0" borderId="64" xfId="0" applyFont="1" applyBorder="1" applyAlignment="1">
      <alignment horizontal="center" vertical="center" wrapText="1"/>
    </xf>
    <xf numFmtId="0" fontId="57" fillId="0" borderId="65" xfId="0" applyFont="1" applyBorder="1" applyAlignment="1">
      <alignment horizontal="center" vertical="center" wrapText="1"/>
    </xf>
    <xf numFmtId="0" fontId="57" fillId="0" borderId="173" xfId="0" applyFont="1" applyBorder="1" applyAlignment="1">
      <alignment horizontal="center" vertical="center" wrapText="1"/>
    </xf>
    <xf numFmtId="164" fontId="12" fillId="0" borderId="172" xfId="0" applyNumberFormat="1" applyFont="1" applyBorder="1" applyAlignment="1">
      <alignment horizontal="center" vertical="center" wrapText="1"/>
    </xf>
    <xf numFmtId="164" fontId="12" fillId="0" borderId="65" xfId="0" applyNumberFormat="1" applyFont="1" applyBorder="1" applyAlignment="1">
      <alignment horizontal="center" vertical="center" wrapText="1"/>
    </xf>
    <xf numFmtId="164" fontId="12" fillId="0" borderId="173" xfId="0" applyNumberFormat="1" applyFont="1" applyBorder="1" applyAlignment="1">
      <alignment horizontal="center" vertical="center" wrapText="1"/>
    </xf>
    <xf numFmtId="164" fontId="12" fillId="0" borderId="66" xfId="0" applyNumberFormat="1" applyFont="1" applyBorder="1" applyAlignment="1">
      <alignment horizontal="center" vertical="center" wrapText="1"/>
    </xf>
    <xf numFmtId="0" fontId="57" fillId="0" borderId="11" xfId="0" applyFont="1" applyBorder="1" applyAlignment="1">
      <alignment horizontal="center" vertical="center" wrapText="1"/>
    </xf>
    <xf numFmtId="0" fontId="20" fillId="0" borderId="10" xfId="0" applyFont="1" applyBorder="1"/>
    <xf numFmtId="0" fontId="57" fillId="0" borderId="174" xfId="0" applyFont="1" applyBorder="1" applyAlignment="1">
      <alignment horizontal="center" vertical="center" wrapText="1"/>
    </xf>
    <xf numFmtId="0" fontId="20" fillId="0" borderId="175" xfId="0" applyFont="1" applyBorder="1"/>
    <xf numFmtId="164" fontId="12" fillId="0" borderId="180" xfId="0" applyNumberFormat="1" applyFont="1" applyBorder="1" applyAlignment="1">
      <alignment horizontal="center" vertical="center" wrapText="1"/>
    </xf>
    <xf numFmtId="164" fontId="12" fillId="0" borderId="112" xfId="0" applyNumberFormat="1" applyFont="1" applyBorder="1" applyAlignment="1">
      <alignment horizontal="center" vertical="center" wrapText="1"/>
    </xf>
    <xf numFmtId="164" fontId="12" fillId="0" borderId="181" xfId="0" applyNumberFormat="1" applyFont="1" applyBorder="1" applyAlignment="1">
      <alignment horizontal="center" vertical="center" wrapText="1"/>
    </xf>
    <xf numFmtId="164" fontId="12" fillId="0" borderId="176" xfId="0" applyNumberFormat="1" applyFont="1" applyBorder="1" applyAlignment="1">
      <alignment horizontal="center" vertical="center" wrapText="1"/>
    </xf>
    <xf numFmtId="0" fontId="20" fillId="0" borderId="176" xfId="0" applyFont="1" applyBorder="1"/>
    <xf numFmtId="0" fontId="12" fillId="0" borderId="102" xfId="0" applyFont="1" applyBorder="1" applyAlignment="1">
      <alignment horizontal="center" vertical="center" wrapText="1"/>
    </xf>
    <xf numFmtId="0" fontId="20" fillId="0" borderId="102" xfId="0" applyFont="1" applyBorder="1"/>
    <xf numFmtId="0" fontId="20" fillId="0" borderId="103" xfId="0" applyFont="1" applyBorder="1"/>
    <xf numFmtId="0" fontId="12" fillId="0" borderId="101" xfId="0" applyFont="1" applyBorder="1" applyAlignment="1">
      <alignment horizontal="center" vertical="center" wrapText="1"/>
    </xf>
    <xf numFmtId="0" fontId="62" fillId="4" borderId="0" xfId="0" applyFont="1" applyFill="1" applyAlignment="1">
      <alignment horizontal="center" wrapText="1"/>
    </xf>
    <xf numFmtId="0" fontId="57" fillId="0" borderId="39" xfId="0" applyFont="1" applyBorder="1" applyAlignment="1">
      <alignment horizontal="center" vertical="center" wrapText="1"/>
    </xf>
    <xf numFmtId="0" fontId="57" fillId="0" borderId="40" xfId="0" applyFont="1" applyBorder="1" applyAlignment="1">
      <alignment horizontal="center" vertical="center" wrapText="1"/>
    </xf>
    <xf numFmtId="0" fontId="57" fillId="0" borderId="41" xfId="0" applyFont="1" applyBorder="1" applyAlignment="1">
      <alignment horizontal="center" vertical="center" wrapText="1"/>
    </xf>
    <xf numFmtId="170" fontId="20" fillId="0" borderId="105" xfId="0" applyNumberFormat="1" applyFont="1" applyBorder="1" applyAlignment="1">
      <alignment horizontal="right"/>
    </xf>
    <xf numFmtId="0" fontId="66" fillId="0" borderId="26" xfId="0" applyFont="1" applyBorder="1" applyAlignment="1">
      <alignment horizontal="center" vertical="center" wrapText="1"/>
    </xf>
    <xf numFmtId="0" fontId="66" fillId="0" borderId="26" xfId="0" applyFont="1" applyBorder="1"/>
    <xf numFmtId="164" fontId="20" fillId="3" borderId="16" xfId="0" applyNumberFormat="1" applyFont="1" applyFill="1" applyBorder="1" applyAlignment="1">
      <alignment horizontal="right" vertical="center" wrapText="1"/>
    </xf>
    <xf numFmtId="0" fontId="20" fillId="0" borderId="16" xfId="0" applyFont="1" applyBorder="1" applyAlignment="1">
      <alignment horizontal="right"/>
    </xf>
    <xf numFmtId="0" fontId="24" fillId="0" borderId="94" xfId="0" applyFont="1" applyBorder="1" applyAlignment="1">
      <alignment horizontal="left" vertical="center" wrapText="1" indent="1"/>
    </xf>
    <xf numFmtId="0" fontId="20" fillId="0" borderId="32" xfId="0" applyFont="1" applyBorder="1" applyAlignment="1">
      <alignment horizontal="left" indent="1"/>
    </xf>
    <xf numFmtId="164" fontId="20" fillId="0" borderId="33" xfId="0" applyNumberFormat="1" applyFont="1" applyBorder="1" applyAlignment="1">
      <alignment horizontal="right" vertical="center" wrapText="1"/>
    </xf>
    <xf numFmtId="0" fontId="20" fillId="0" borderId="97" xfId="0" applyFont="1" applyBorder="1" applyAlignment="1">
      <alignment horizontal="right"/>
    </xf>
    <xf numFmtId="164" fontId="20" fillId="0" borderId="32" xfId="0" applyNumberFormat="1" applyFont="1" applyBorder="1" applyAlignment="1">
      <alignment horizontal="right" vertical="center" wrapText="1"/>
    </xf>
    <xf numFmtId="0" fontId="20" fillId="0" borderId="32" xfId="0" applyFont="1" applyBorder="1" applyAlignment="1">
      <alignment horizontal="right"/>
    </xf>
    <xf numFmtId="0" fontId="57" fillId="0" borderId="121" xfId="0" applyFont="1" applyBorder="1" applyAlignment="1">
      <alignment horizontal="center" vertical="center" wrapText="1"/>
    </xf>
    <xf numFmtId="0" fontId="57" fillId="0" borderId="118" xfId="0" applyFont="1" applyBorder="1" applyAlignment="1">
      <alignment horizontal="center" vertical="center" wrapText="1"/>
    </xf>
    <xf numFmtId="0" fontId="57" fillId="0" borderId="119" xfId="0" applyFont="1" applyBorder="1" applyAlignment="1">
      <alignment horizontal="center" vertical="center" wrapText="1"/>
    </xf>
    <xf numFmtId="0" fontId="24" fillId="0" borderId="96" xfId="0" applyFont="1" applyBorder="1" applyAlignment="1">
      <alignment horizontal="left" vertical="center" wrapText="1" indent="1"/>
    </xf>
    <xf numFmtId="0" fontId="20" fillId="0" borderId="33" xfId="0" applyFont="1" applyBorder="1" applyAlignment="1">
      <alignment horizontal="left" indent="1"/>
    </xf>
    <xf numFmtId="164" fontId="20" fillId="0" borderId="29" xfId="0" applyNumberFormat="1" applyFont="1" applyBorder="1" applyAlignment="1">
      <alignment horizontal="right" vertical="center" wrapText="1"/>
    </xf>
    <xf numFmtId="0" fontId="20" fillId="0" borderId="29" xfId="0" applyFont="1" applyBorder="1" applyAlignment="1">
      <alignment horizontal="right"/>
    </xf>
    <xf numFmtId="164" fontId="20" fillId="0" borderId="30" xfId="0" applyNumberFormat="1" applyFont="1" applyBorder="1" applyAlignment="1">
      <alignment horizontal="right" vertical="center" wrapText="1"/>
    </xf>
    <xf numFmtId="0" fontId="24" fillId="0" borderId="90" xfId="0" applyFont="1" applyBorder="1" applyAlignment="1">
      <alignment horizontal="left" vertical="center" wrapText="1" indent="1"/>
    </xf>
    <xf numFmtId="0" fontId="20" fillId="0" borderId="31" xfId="0" applyFont="1" applyBorder="1" applyAlignment="1">
      <alignment horizontal="left" indent="1"/>
    </xf>
    <xf numFmtId="0" fontId="24" fillId="0" borderId="88" xfId="0" applyFont="1" applyBorder="1" applyAlignment="1">
      <alignment horizontal="left" vertical="center" wrapText="1" indent="1"/>
    </xf>
    <xf numFmtId="0" fontId="20" fillId="0" borderId="30" xfId="0" applyFont="1" applyBorder="1" applyAlignment="1">
      <alignment horizontal="left" indent="1"/>
    </xf>
    <xf numFmtId="0" fontId="24" fillId="3" borderId="92" xfId="0" applyFont="1" applyFill="1" applyBorder="1" applyAlignment="1">
      <alignment horizontal="left" vertical="center" wrapText="1" indent="1"/>
    </xf>
    <xf numFmtId="0" fontId="20" fillId="0" borderId="16" xfId="0" applyFont="1" applyBorder="1" applyAlignment="1">
      <alignment horizontal="left" indent="1"/>
    </xf>
    <xf numFmtId="164" fontId="20" fillId="0" borderId="31" xfId="0" applyNumberFormat="1" applyFont="1" applyBorder="1" applyAlignment="1">
      <alignment horizontal="right" vertical="center" wrapText="1"/>
    </xf>
    <xf numFmtId="0" fontId="20" fillId="0" borderId="31" xfId="0" applyFont="1" applyBorder="1" applyAlignment="1">
      <alignment horizontal="right"/>
    </xf>
    <xf numFmtId="0" fontId="20" fillId="0" borderId="91" xfId="0" applyFont="1" applyBorder="1" applyAlignment="1">
      <alignment horizontal="right"/>
    </xf>
    <xf numFmtId="0" fontId="64" fillId="10" borderId="4" xfId="0" applyFont="1" applyFill="1" applyBorder="1" applyAlignment="1">
      <alignment horizontal="center" vertical="center" wrapText="1"/>
    </xf>
    <xf numFmtId="0" fontId="64" fillId="10" borderId="5" xfId="0" applyFont="1" applyFill="1" applyBorder="1" applyAlignment="1">
      <alignment horizontal="center" vertical="center" wrapText="1"/>
    </xf>
    <xf numFmtId="0" fontId="64" fillId="10" borderId="1"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0" fontId="50" fillId="4" borderId="136" xfId="0" applyFont="1" applyFill="1" applyBorder="1" applyAlignment="1">
      <alignment horizontal="center" vertical="center"/>
    </xf>
    <xf numFmtId="0" fontId="50" fillId="4" borderId="130" xfId="0" applyFont="1" applyFill="1" applyBorder="1" applyAlignment="1">
      <alignment horizontal="center" vertical="center"/>
    </xf>
    <xf numFmtId="0" fontId="50" fillId="4" borderId="131" xfId="0" applyFont="1" applyFill="1" applyBorder="1" applyAlignment="1">
      <alignment horizontal="center" vertical="center"/>
    </xf>
    <xf numFmtId="0" fontId="20" fillId="0" borderId="11" xfId="0" applyFont="1" applyBorder="1" applyAlignment="1">
      <alignment horizontal="right" vertical="center" wrapText="1" indent="1"/>
    </xf>
    <xf numFmtId="0" fontId="20" fillId="0" borderId="133" xfId="0" applyFont="1" applyBorder="1" applyAlignment="1">
      <alignment horizontal="right" vertical="center" wrapText="1" indent="1"/>
    </xf>
    <xf numFmtId="0" fontId="20" fillId="4" borderId="11" xfId="0" applyFont="1" applyFill="1" applyBorder="1" applyAlignment="1">
      <alignment horizontal="right" vertical="center" wrapText="1" indent="1"/>
    </xf>
    <xf numFmtId="0" fontId="20" fillId="4" borderId="9" xfId="0" applyFont="1" applyFill="1" applyBorder="1" applyAlignment="1">
      <alignment horizontal="right" vertical="center" wrapText="1" indent="1"/>
    </xf>
    <xf numFmtId="1" fontId="20" fillId="6" borderId="36" xfId="0" applyNumberFormat="1" applyFont="1" applyFill="1" applyBorder="1" applyAlignment="1" applyProtection="1">
      <alignment horizontal="left" vertical="center" wrapText="1"/>
      <protection locked="0"/>
    </xf>
    <xf numFmtId="1" fontId="20" fillId="6" borderId="37" xfId="0" applyNumberFormat="1" applyFont="1" applyFill="1" applyBorder="1" applyAlignment="1" applyProtection="1">
      <alignment horizontal="left" vertical="center" wrapText="1"/>
      <protection locked="0"/>
    </xf>
    <xf numFmtId="1" fontId="20" fillId="6" borderId="38" xfId="0" applyNumberFormat="1" applyFont="1" applyFill="1" applyBorder="1" applyAlignment="1" applyProtection="1">
      <alignment horizontal="left" vertical="center" wrapText="1"/>
      <protection locked="0"/>
    </xf>
    <xf numFmtId="0" fontId="8" fillId="2" borderId="3" xfId="0" applyFont="1" applyFill="1" applyBorder="1" applyAlignment="1">
      <alignment horizontal="center" vertical="center" wrapText="1"/>
    </xf>
    <xf numFmtId="0" fontId="8" fillId="2" borderId="80" xfId="0" applyFont="1" applyFill="1" applyBorder="1" applyAlignment="1">
      <alignment horizontal="center" vertical="center" wrapText="1"/>
    </xf>
    <xf numFmtId="0" fontId="24" fillId="6" borderId="55" xfId="0" applyFont="1" applyFill="1" applyBorder="1" applyAlignment="1" applyProtection="1">
      <alignment horizontal="left" vertical="center" wrapText="1"/>
      <protection locked="0"/>
    </xf>
    <xf numFmtId="0" fontId="24" fillId="6" borderId="70" xfId="0" applyFont="1" applyFill="1" applyBorder="1" applyAlignment="1" applyProtection="1">
      <alignment horizontal="left" vertical="center" wrapText="1"/>
      <protection locked="0"/>
    </xf>
    <xf numFmtId="0" fontId="24" fillId="5" borderId="36" xfId="0" applyFont="1" applyFill="1" applyBorder="1" applyAlignment="1" applyProtection="1">
      <alignment horizontal="left"/>
      <protection locked="0"/>
    </xf>
    <xf numFmtId="0" fontId="24" fillId="5" borderId="37" xfId="0" applyFont="1" applyFill="1" applyBorder="1" applyAlignment="1" applyProtection="1">
      <alignment horizontal="left"/>
      <protection locked="0"/>
    </xf>
    <xf numFmtId="0" fontId="24" fillId="5" borderId="38" xfId="0" applyFont="1" applyFill="1" applyBorder="1" applyAlignment="1" applyProtection="1">
      <alignment horizontal="left"/>
      <protection locked="0"/>
    </xf>
    <xf numFmtId="49" fontId="24" fillId="5" borderId="36" xfId="0" applyNumberFormat="1" applyFont="1" applyFill="1" applyBorder="1" applyAlignment="1" applyProtection="1">
      <alignment horizontal="left"/>
      <protection locked="0"/>
    </xf>
    <xf numFmtId="49" fontId="24" fillId="5" borderId="37" xfId="0" applyNumberFormat="1" applyFont="1" applyFill="1" applyBorder="1" applyAlignment="1" applyProtection="1">
      <alignment horizontal="left"/>
      <protection locked="0"/>
    </xf>
    <xf numFmtId="49" fontId="24" fillId="5" borderId="38" xfId="0" applyNumberFormat="1" applyFont="1" applyFill="1" applyBorder="1" applyAlignment="1" applyProtection="1">
      <alignment horizontal="left"/>
      <protection locked="0"/>
    </xf>
    <xf numFmtId="0" fontId="1" fillId="0" borderId="27" xfId="0" applyFont="1" applyBorder="1" applyAlignment="1">
      <alignment horizontal="center" vertical="center" wrapText="1"/>
    </xf>
    <xf numFmtId="0" fontId="7" fillId="0" borderId="27" xfId="0" applyFont="1" applyBorder="1" applyAlignment="1">
      <alignment horizontal="center" wrapText="1"/>
    </xf>
    <xf numFmtId="0" fontId="7" fillId="0" borderId="28" xfId="0" applyFont="1" applyBorder="1" applyAlignment="1">
      <alignment horizontal="center" wrapText="1"/>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20" fillId="6" borderId="55" xfId="0" applyFont="1" applyFill="1" applyBorder="1" applyAlignment="1" applyProtection="1">
      <alignment horizontal="left" vertical="center" wrapText="1"/>
      <protection locked="0"/>
    </xf>
    <xf numFmtId="0" fontId="20" fillId="6" borderId="70" xfId="0" applyFont="1" applyFill="1" applyBorder="1" applyAlignment="1" applyProtection="1">
      <alignment horizontal="left" vertical="center" wrapText="1"/>
      <protection locked="0"/>
    </xf>
    <xf numFmtId="0" fontId="20" fillId="6" borderId="76" xfId="0" applyFont="1" applyFill="1" applyBorder="1" applyAlignment="1" applyProtection="1">
      <alignment horizontal="left" vertical="center" wrapText="1"/>
      <protection locked="0"/>
    </xf>
    <xf numFmtId="0" fontId="20" fillId="0" borderId="4" xfId="0" applyFont="1" applyBorder="1" applyAlignment="1">
      <alignment horizontal="right" vertical="center" wrapText="1" indent="1"/>
    </xf>
    <xf numFmtId="0" fontId="20" fillId="0" borderId="155" xfId="0" applyFont="1" applyBorder="1" applyAlignment="1">
      <alignment horizontal="right" vertical="center" wrapText="1" indent="1"/>
    </xf>
    <xf numFmtId="49" fontId="20" fillId="6" borderId="36" xfId="0" applyNumberFormat="1" applyFont="1" applyFill="1" applyBorder="1" applyAlignment="1" applyProtection="1">
      <alignment horizontal="left" vertical="center" wrapText="1"/>
      <protection locked="0"/>
    </xf>
    <xf numFmtId="49" fontId="20" fillId="6" borderId="37" xfId="0" applyNumberFormat="1" applyFont="1" applyFill="1" applyBorder="1" applyAlignment="1" applyProtection="1">
      <alignment horizontal="left" vertical="center" wrapText="1"/>
      <protection locked="0"/>
    </xf>
    <xf numFmtId="49" fontId="20" fillId="6" borderId="38" xfId="0" applyNumberFormat="1" applyFont="1" applyFill="1" applyBorder="1" applyAlignment="1" applyProtection="1">
      <alignment horizontal="left" vertical="center" wrapText="1"/>
      <protection locked="0"/>
    </xf>
    <xf numFmtId="0" fontId="3" fillId="8" borderId="26" xfId="0" applyFont="1" applyFill="1" applyBorder="1" applyAlignment="1">
      <alignment horizontal="center" vertical="center" wrapText="1"/>
    </xf>
    <xf numFmtId="0" fontId="2" fillId="4" borderId="26" xfId="0" applyFont="1" applyFill="1" applyBorder="1"/>
    <xf numFmtId="0" fontId="4" fillId="8" borderId="26" xfId="0" applyFont="1" applyFill="1" applyBorder="1" applyAlignment="1">
      <alignment horizontal="center" vertical="center" wrapText="1"/>
    </xf>
    <xf numFmtId="0" fontId="4" fillId="0" borderId="4" xfId="0" applyFont="1" applyBorder="1" applyAlignment="1">
      <alignment horizontal="right" vertical="center" wrapText="1" indent="1"/>
    </xf>
    <xf numFmtId="0" fontId="4" fillId="0" borderId="5" xfId="0" applyFont="1" applyBorder="1" applyAlignment="1">
      <alignment horizontal="right" vertical="center" wrapText="1" indent="1"/>
    </xf>
    <xf numFmtId="0" fontId="4" fillId="0" borderId="155" xfId="0" applyFont="1" applyBorder="1" applyAlignment="1">
      <alignment horizontal="right" vertical="center" wrapText="1" indent="1"/>
    </xf>
    <xf numFmtId="0" fontId="61" fillId="0" borderId="26" xfId="0" applyFont="1" applyBorder="1" applyAlignment="1">
      <alignment horizontal="center" vertical="center" wrapText="1"/>
    </xf>
    <xf numFmtId="0" fontId="60" fillId="0" borderId="26" xfId="0" applyFont="1" applyBorder="1"/>
    <xf numFmtId="0" fontId="55" fillId="0" borderId="26" xfId="0" applyFont="1" applyBorder="1" applyAlignment="1">
      <alignment horizontal="center" vertical="center" wrapText="1"/>
    </xf>
    <xf numFmtId="0" fontId="7" fillId="0" borderId="26" xfId="0" applyFont="1" applyBorder="1" applyAlignment="1">
      <alignment horizontal="center" vertical="center" wrapText="1"/>
    </xf>
    <xf numFmtId="0" fontId="14" fillId="0" borderId="26" xfId="0" applyFont="1" applyBorder="1"/>
    <xf numFmtId="0" fontId="12" fillId="0" borderId="84" xfId="0" applyFont="1" applyBorder="1" applyAlignment="1">
      <alignment horizontal="center" vertical="center" wrapText="1"/>
    </xf>
    <xf numFmtId="0" fontId="20" fillId="0" borderId="84" xfId="0" applyFont="1" applyBorder="1"/>
    <xf numFmtId="0" fontId="20" fillId="0" borderId="85" xfId="0" applyFont="1" applyBorder="1"/>
    <xf numFmtId="0" fontId="3" fillId="5" borderId="23" xfId="0" applyFont="1" applyFill="1" applyBorder="1" applyAlignment="1" applyProtection="1">
      <alignment horizontal="left" vertical="center" wrapText="1"/>
      <protection locked="0"/>
    </xf>
    <xf numFmtId="0" fontId="2" fillId="5" borderId="24" xfId="0" applyFont="1" applyFill="1" applyBorder="1" applyAlignment="1" applyProtection="1">
      <alignment horizontal="left"/>
      <protection locked="0"/>
    </xf>
    <xf numFmtId="0" fontId="2" fillId="5" borderId="25" xfId="0" applyFont="1" applyFill="1" applyBorder="1" applyAlignment="1" applyProtection="1">
      <alignment horizontal="left"/>
      <protection locked="0"/>
    </xf>
    <xf numFmtId="0" fontId="24" fillId="5" borderId="36" xfId="0" applyFont="1" applyFill="1" applyBorder="1" applyAlignment="1" applyProtection="1">
      <alignment horizontal="center"/>
      <protection locked="0"/>
    </xf>
    <xf numFmtId="0" fontId="24" fillId="5" borderId="37" xfId="0" applyFont="1" applyFill="1" applyBorder="1" applyAlignment="1" applyProtection="1">
      <alignment horizontal="center"/>
      <protection locked="0"/>
    </xf>
    <xf numFmtId="0" fontId="24" fillId="5" borderId="38" xfId="0" applyFont="1" applyFill="1" applyBorder="1" applyAlignment="1" applyProtection="1">
      <alignment horizontal="center"/>
      <protection locked="0"/>
    </xf>
    <xf numFmtId="0" fontId="55" fillId="0" borderId="26" xfId="0" applyFont="1" applyBorder="1" applyAlignment="1">
      <alignment horizontal="center" vertical="center"/>
    </xf>
    <xf numFmtId="0" fontId="57" fillId="4" borderId="51" xfId="0" applyFont="1" applyFill="1" applyBorder="1" applyAlignment="1">
      <alignment horizontal="center" vertical="center" wrapText="1"/>
    </xf>
    <xf numFmtId="0" fontId="24" fillId="0" borderId="86" xfId="0" applyFont="1" applyBorder="1" applyAlignment="1">
      <alignment horizontal="left" vertical="center" wrapText="1" indent="1"/>
    </xf>
    <xf numFmtId="0" fontId="20" fillId="0" borderId="29" xfId="0" applyFont="1" applyBorder="1" applyAlignment="1">
      <alignment horizontal="left" indent="1"/>
    </xf>
    <xf numFmtId="0" fontId="57" fillId="0" borderId="83" xfId="0" applyFont="1" applyBorder="1" applyAlignment="1">
      <alignment horizontal="center" vertical="center" wrapText="1"/>
    </xf>
    <xf numFmtId="164" fontId="1" fillId="0" borderId="30" xfId="0" applyNumberFormat="1" applyFont="1" applyBorder="1" applyAlignment="1">
      <alignment horizontal="center" vertical="center" wrapText="1"/>
    </xf>
    <xf numFmtId="0" fontId="2" fillId="0" borderId="30" xfId="0" applyFont="1" applyBorder="1"/>
    <xf numFmtId="164" fontId="1" fillId="0" borderId="30" xfId="0" applyNumberFormat="1" applyFont="1" applyBorder="1" applyAlignment="1">
      <alignment horizontal="center" vertical="center"/>
    </xf>
    <xf numFmtId="0" fontId="2" fillId="0" borderId="89" xfId="0" applyFont="1" applyBorder="1"/>
    <xf numFmtId="170" fontId="21" fillId="0" borderId="196" xfId="0" applyNumberFormat="1" applyFont="1" applyBorder="1" applyAlignment="1">
      <alignment horizontal="right" vertical="center" wrapText="1"/>
    </xf>
    <xf numFmtId="170" fontId="21" fillId="0" borderId="197" xfId="0" applyNumberFormat="1" applyFont="1" applyBorder="1" applyAlignment="1">
      <alignment horizontal="right" vertical="center" wrapText="1"/>
    </xf>
    <xf numFmtId="0" fontId="20" fillId="0" borderId="95" xfId="0" applyFont="1" applyBorder="1" applyAlignment="1">
      <alignment horizontal="right"/>
    </xf>
    <xf numFmtId="0" fontId="3" fillId="0" borderId="14" xfId="0" applyFont="1" applyBorder="1" applyAlignment="1">
      <alignment horizontal="left" vertical="center" wrapText="1"/>
    </xf>
    <xf numFmtId="0" fontId="3" fillId="0" borderId="0" xfId="0" applyFont="1" applyAlignment="1">
      <alignment horizontal="left" vertical="center" wrapText="1"/>
    </xf>
    <xf numFmtId="0" fontId="3" fillId="0" borderId="15" xfId="0" applyFont="1" applyBorder="1" applyAlignment="1">
      <alignment horizontal="left" vertical="center" wrapText="1"/>
    </xf>
    <xf numFmtId="0" fontId="20" fillId="0" borderId="93" xfId="0" applyFont="1" applyBorder="1" applyAlignment="1">
      <alignment horizontal="right"/>
    </xf>
    <xf numFmtId="0" fontId="20" fillId="0" borderId="87" xfId="0" applyFont="1" applyBorder="1" applyAlignment="1">
      <alignment horizontal="right"/>
    </xf>
    <xf numFmtId="0" fontId="4" fillId="0" borderId="11" xfId="0" applyFont="1" applyBorder="1" applyAlignment="1">
      <alignment horizontal="right" vertical="center" wrapText="1"/>
    </xf>
    <xf numFmtId="0" fontId="4" fillId="0" borderId="9" xfId="0" applyFont="1" applyBorder="1" applyAlignment="1">
      <alignment horizontal="right" vertical="center" wrapText="1"/>
    </xf>
    <xf numFmtId="0" fontId="4" fillId="0" borderId="10" xfId="0" applyFont="1" applyBorder="1" applyAlignment="1">
      <alignment horizontal="right" vertical="center" wrapText="1"/>
    </xf>
    <xf numFmtId="0" fontId="24" fillId="6" borderId="36" xfId="0" applyFont="1" applyFill="1" applyBorder="1" applyAlignment="1" applyProtection="1">
      <alignment horizontal="left" vertical="center" wrapText="1"/>
      <protection locked="0"/>
    </xf>
    <xf numFmtId="0" fontId="24" fillId="6" borderId="37" xfId="0" applyFont="1" applyFill="1" applyBorder="1" applyAlignment="1" applyProtection="1">
      <alignment horizontal="left" vertical="center" wrapText="1"/>
      <protection locked="0"/>
    </xf>
    <xf numFmtId="0" fontId="24" fillId="6" borderId="38" xfId="0" applyFont="1" applyFill="1" applyBorder="1" applyAlignment="1" applyProtection="1">
      <alignment horizontal="left" vertical="center" wrapText="1"/>
      <protection locked="0"/>
    </xf>
    <xf numFmtId="170" fontId="21" fillId="0" borderId="99" xfId="0" applyNumberFormat="1" applyFont="1" applyBorder="1" applyAlignment="1">
      <alignment horizontal="right" vertical="center" wrapText="1"/>
    </xf>
    <xf numFmtId="170" fontId="2" fillId="0" borderId="99" xfId="0" applyNumberFormat="1" applyFont="1" applyBorder="1" applyAlignment="1">
      <alignment horizontal="right"/>
    </xf>
    <xf numFmtId="0" fontId="12" fillId="0" borderId="11" xfId="0" applyFont="1" applyBorder="1" applyAlignment="1">
      <alignment horizontal="right" vertical="center" wrapText="1" indent="1"/>
    </xf>
    <xf numFmtId="0" fontId="12" fillId="0" borderId="133" xfId="0" applyFont="1" applyBorder="1" applyAlignment="1">
      <alignment horizontal="right" vertical="center" wrapText="1" indent="1"/>
    </xf>
    <xf numFmtId="0" fontId="8" fillId="0" borderId="6" xfId="0" applyFont="1" applyBorder="1" applyAlignment="1">
      <alignment horizontal="center" vertical="center" wrapText="1"/>
    </xf>
    <xf numFmtId="0" fontId="8" fillId="0" borderId="79" xfId="0" applyFont="1" applyBorder="1" applyAlignment="1">
      <alignment horizontal="center" vertical="center" wrapText="1"/>
    </xf>
    <xf numFmtId="0" fontId="57" fillId="16" borderId="0" xfId="0" applyFont="1" applyFill="1" applyAlignment="1">
      <alignment horizontal="center" vertical="center" wrapText="1"/>
    </xf>
    <xf numFmtId="0" fontId="20" fillId="0" borderId="33" xfId="0" applyFont="1" applyBorder="1" applyAlignment="1">
      <alignment horizontal="right"/>
    </xf>
    <xf numFmtId="0" fontId="57" fillId="17" borderId="0" xfId="0" applyFont="1" applyFill="1" applyAlignment="1">
      <alignment horizontal="center" vertical="center"/>
    </xf>
    <xf numFmtId="0" fontId="57" fillId="15" borderId="0" xfId="0" applyFont="1" applyFill="1" applyAlignment="1">
      <alignment horizontal="center" vertical="center" wrapText="1"/>
    </xf>
    <xf numFmtId="0" fontId="62" fillId="0" borderId="98" xfId="0" applyFont="1" applyBorder="1" applyAlignment="1">
      <alignment horizontal="right" vertical="center" wrapText="1" indent="1"/>
    </xf>
    <xf numFmtId="0" fontId="2" fillId="0" borderId="99" xfId="0" applyFont="1" applyBorder="1" applyAlignment="1">
      <alignment horizontal="right" indent="1"/>
    </xf>
    <xf numFmtId="0" fontId="1" fillId="0" borderId="30" xfId="0" applyFont="1" applyBorder="1" applyAlignment="1">
      <alignment horizontal="left" vertical="center"/>
    </xf>
    <xf numFmtId="0" fontId="12" fillId="0" borderId="117" xfId="0" applyFont="1" applyBorder="1" applyAlignment="1">
      <alignment horizontal="center" vertical="center"/>
    </xf>
    <xf numFmtId="0" fontId="12" fillId="0" borderId="118" xfId="0" applyFont="1" applyBorder="1" applyAlignment="1">
      <alignment horizontal="center" vertical="center"/>
    </xf>
    <xf numFmtId="0" fontId="12" fillId="0" borderId="119" xfId="0" applyFont="1" applyBorder="1" applyAlignment="1">
      <alignment horizontal="center" vertical="center"/>
    </xf>
    <xf numFmtId="0" fontId="57" fillId="14" borderId="0" xfId="0" applyFont="1" applyFill="1" applyAlignment="1">
      <alignment horizontal="center"/>
    </xf>
    <xf numFmtId="0" fontId="57" fillId="0" borderId="104" xfId="0" applyFont="1" applyBorder="1" applyAlignment="1">
      <alignment horizontal="right" vertical="center" wrapText="1"/>
    </xf>
    <xf numFmtId="0" fontId="20" fillId="0" borderId="105" xfId="0" applyFont="1" applyBorder="1" applyAlignment="1">
      <alignment horizontal="right"/>
    </xf>
    <xf numFmtId="0" fontId="16" fillId="4" borderId="248" xfId="0" applyFont="1" applyFill="1" applyBorder="1" applyAlignment="1">
      <alignment horizontal="right" vertical="center" wrapText="1"/>
    </xf>
    <xf numFmtId="0" fontId="16" fillId="4" borderId="142" xfId="0" applyFont="1" applyFill="1" applyBorder="1" applyAlignment="1">
      <alignment horizontal="right" vertical="center" wrapText="1"/>
    </xf>
    <xf numFmtId="49" fontId="16" fillId="5" borderId="144" xfId="0" applyNumberFormat="1" applyFont="1" applyFill="1" applyBorder="1" applyAlignment="1" applyProtection="1">
      <alignment horizontal="center" vertical="center" wrapText="1"/>
      <protection locked="0"/>
    </xf>
    <xf numFmtId="49" fontId="16" fillId="5" borderId="21" xfId="0" applyNumberFormat="1" applyFont="1" applyFill="1" applyBorder="1" applyAlignment="1" applyProtection="1">
      <alignment horizontal="center" vertical="center" wrapText="1"/>
      <protection locked="0"/>
    </xf>
    <xf numFmtId="0" fontId="17" fillId="6" borderId="144" xfId="0" applyFont="1" applyFill="1" applyBorder="1" applyAlignment="1" applyProtection="1">
      <alignment horizontal="center" vertical="top" wrapText="1"/>
      <protection locked="0"/>
    </xf>
    <xf numFmtId="0" fontId="17" fillId="6" borderId="142" xfId="0" applyFont="1" applyFill="1" applyBorder="1" applyAlignment="1" applyProtection="1">
      <alignment horizontal="center" vertical="top" wrapText="1"/>
      <protection locked="0"/>
    </xf>
    <xf numFmtId="0" fontId="17" fillId="6" borderId="21" xfId="0" applyFont="1" applyFill="1" applyBorder="1" applyAlignment="1" applyProtection="1">
      <alignment horizontal="center" vertical="top" wrapText="1"/>
      <protection locked="0"/>
    </xf>
    <xf numFmtId="0" fontId="18" fillId="4" borderId="0" xfId="0" applyFont="1" applyFill="1" applyAlignment="1">
      <alignment horizontal="center" vertical="top" wrapText="1"/>
    </xf>
    <xf numFmtId="0" fontId="20" fillId="6" borderId="225" xfId="0" applyFont="1" applyFill="1" applyBorder="1" applyAlignment="1" applyProtection="1">
      <alignment horizontal="left" vertical="center" wrapText="1"/>
      <protection locked="0"/>
    </xf>
    <xf numFmtId="0" fontId="20" fillId="6" borderId="59" xfId="0" applyFont="1" applyFill="1" applyBorder="1" applyAlignment="1" applyProtection="1">
      <alignment horizontal="left" vertical="center" wrapText="1"/>
      <protection locked="0"/>
    </xf>
    <xf numFmtId="0" fontId="20" fillId="6" borderId="60" xfId="0" applyFont="1" applyFill="1" applyBorder="1" applyAlignment="1" applyProtection="1">
      <alignment horizontal="left" vertical="center" wrapText="1"/>
      <protection locked="0"/>
    </xf>
    <xf numFmtId="0" fontId="50" fillId="4" borderId="123" xfId="0" applyFont="1" applyFill="1" applyBorder="1" applyAlignment="1">
      <alignment horizontal="right" vertical="center" wrapText="1"/>
    </xf>
    <xf numFmtId="0" fontId="12" fillId="0" borderId="50" xfId="0" applyFont="1" applyBorder="1" applyAlignment="1">
      <alignment horizontal="right" vertical="center" wrapText="1" indent="1"/>
    </xf>
    <xf numFmtId="0" fontId="12" fillId="0" borderId="51" xfId="0" applyFont="1" applyBorder="1" applyAlignment="1">
      <alignment horizontal="right" vertical="center" wrapText="1" indent="1"/>
    </xf>
    <xf numFmtId="0" fontId="12" fillId="0" borderId="71" xfId="0" applyFont="1" applyBorder="1" applyAlignment="1">
      <alignment horizontal="right" vertical="center" wrapText="1" indent="1"/>
    </xf>
    <xf numFmtId="0" fontId="55" fillId="0" borderId="229" xfId="0" applyFont="1" applyBorder="1" applyAlignment="1">
      <alignment horizontal="left" wrapText="1" indent="3"/>
    </xf>
    <xf numFmtId="0" fontId="55" fillId="0" borderId="230" xfId="0" applyFont="1" applyBorder="1" applyAlignment="1">
      <alignment horizontal="left" wrapText="1" indent="3"/>
    </xf>
    <xf numFmtId="0" fontId="55" fillId="0" borderId="231" xfId="0" applyFont="1" applyBorder="1" applyAlignment="1">
      <alignment horizontal="left" wrapText="1" indent="3"/>
    </xf>
    <xf numFmtId="0" fontId="20" fillId="6" borderId="226" xfId="0" applyFont="1" applyFill="1" applyBorder="1" applyAlignment="1" applyProtection="1">
      <alignment horizontal="left" vertical="center" wrapText="1"/>
      <protection locked="0"/>
    </xf>
    <xf numFmtId="0" fontId="20" fillId="6" borderId="110" xfId="0" applyFont="1" applyFill="1" applyBorder="1" applyAlignment="1" applyProtection="1">
      <alignment horizontal="left" vertical="center" wrapText="1"/>
      <protection locked="0"/>
    </xf>
    <xf numFmtId="0" fontId="20" fillId="6" borderId="111" xfId="0" applyFont="1" applyFill="1" applyBorder="1" applyAlignment="1" applyProtection="1">
      <alignment horizontal="left" vertical="center" wrapText="1"/>
      <protection locked="0"/>
    </xf>
    <xf numFmtId="0" fontId="24" fillId="4" borderId="144" xfId="0" applyFont="1" applyFill="1" applyBorder="1" applyAlignment="1">
      <alignment horizontal="center" vertical="center" wrapText="1"/>
    </xf>
    <xf numFmtId="0" fontId="24" fillId="4" borderId="21" xfId="0" applyFont="1" applyFill="1" applyBorder="1" applyAlignment="1">
      <alignment horizontal="center" vertical="center" wrapText="1"/>
    </xf>
    <xf numFmtId="0" fontId="57" fillId="4" borderId="144" xfId="0" applyFont="1" applyFill="1" applyBorder="1" applyAlignment="1">
      <alignment horizontal="center" vertical="center" wrapText="1"/>
    </xf>
    <xf numFmtId="0" fontId="57" fillId="4" borderId="142" xfId="0" applyFont="1" applyFill="1" applyBorder="1" applyAlignment="1">
      <alignment horizontal="center" vertical="center" wrapText="1"/>
    </xf>
    <xf numFmtId="0" fontId="57" fillId="4" borderId="21" xfId="0" applyFont="1" applyFill="1" applyBorder="1" applyAlignment="1">
      <alignment horizontal="center" vertical="center" wrapText="1"/>
    </xf>
    <xf numFmtId="0" fontId="16" fillId="4" borderId="144" xfId="0" applyFont="1" applyFill="1" applyBorder="1" applyAlignment="1">
      <alignment horizontal="center" vertical="center" wrapText="1"/>
    </xf>
    <xf numFmtId="0" fontId="16" fillId="4" borderId="21" xfId="0" applyFont="1" applyFill="1" applyBorder="1" applyAlignment="1">
      <alignment horizontal="center" vertical="center" wrapText="1"/>
    </xf>
    <xf numFmtId="0" fontId="12" fillId="0" borderId="36" xfId="0" applyFont="1" applyBorder="1" applyAlignment="1">
      <alignment horizontal="right" vertical="center" wrapText="1" indent="1"/>
    </xf>
    <xf numFmtId="0" fontId="12" fillId="0" borderId="37" xfId="0" applyFont="1" applyBorder="1" applyAlignment="1">
      <alignment horizontal="right" vertical="center" wrapText="1" indent="1"/>
    </xf>
    <xf numFmtId="0" fontId="12" fillId="0" borderId="221" xfId="0" applyFont="1" applyBorder="1" applyAlignment="1">
      <alignment horizontal="right" vertical="center" wrapText="1" indent="1"/>
    </xf>
    <xf numFmtId="0" fontId="20" fillId="6" borderId="62" xfId="0" applyFont="1" applyFill="1" applyBorder="1" applyAlignment="1" applyProtection="1">
      <alignment horizontal="left" vertical="center" wrapText="1"/>
      <protection locked="0"/>
    </xf>
    <xf numFmtId="0" fontId="20" fillId="6" borderId="0" xfId="0" applyFont="1" applyFill="1" applyAlignment="1" applyProtection="1">
      <alignment horizontal="left" vertical="center" wrapText="1"/>
      <protection locked="0"/>
    </xf>
    <xf numFmtId="0" fontId="20" fillId="6" borderId="77" xfId="0" applyFont="1" applyFill="1" applyBorder="1" applyAlignment="1" applyProtection="1">
      <alignment horizontal="left" vertical="center" wrapText="1"/>
      <protection locked="0"/>
    </xf>
    <xf numFmtId="0" fontId="20" fillId="6" borderId="50" xfId="0" applyFont="1" applyFill="1" applyBorder="1" applyAlignment="1" applyProtection="1">
      <alignment horizontal="left" vertical="center" wrapText="1"/>
      <protection locked="0"/>
    </xf>
    <xf numFmtId="0" fontId="20" fillId="6" borderId="51" xfId="0" applyFont="1" applyFill="1" applyBorder="1" applyAlignment="1" applyProtection="1">
      <alignment horizontal="left" vertical="center" wrapText="1"/>
      <protection locked="0"/>
    </xf>
    <xf numFmtId="0" fontId="20" fillId="6" borderId="78" xfId="0" applyFont="1" applyFill="1" applyBorder="1" applyAlignment="1" applyProtection="1">
      <alignment horizontal="left" vertical="center" wrapText="1"/>
      <protection locked="0"/>
    </xf>
    <xf numFmtId="0" fontId="17" fillId="0" borderId="220" xfId="0" applyFont="1" applyBorder="1" applyAlignment="1">
      <alignment horizontal="left" vertical="center" wrapText="1"/>
    </xf>
    <xf numFmtId="0" fontId="17" fillId="0" borderId="70" xfId="0" applyFont="1" applyBorder="1" applyAlignment="1">
      <alignment horizontal="left" vertical="center" wrapText="1"/>
    </xf>
    <xf numFmtId="0" fontId="17" fillId="0" borderId="185" xfId="0" applyFont="1" applyBorder="1" applyAlignment="1">
      <alignment horizontal="left" vertical="center" wrapText="1"/>
    </xf>
    <xf numFmtId="0" fontId="17" fillId="0" borderId="14" xfId="0" applyFont="1" applyBorder="1" applyAlignment="1">
      <alignment horizontal="left" vertical="center" wrapText="1"/>
    </xf>
    <xf numFmtId="0" fontId="17" fillId="0" borderId="0" xfId="0" applyFont="1" applyAlignment="1">
      <alignment horizontal="left" vertical="center" wrapText="1"/>
    </xf>
    <xf numFmtId="0" fontId="17" fillId="0" borderId="15" xfId="0" applyFont="1" applyBorder="1" applyAlignment="1">
      <alignment horizontal="left" vertical="center" wrapText="1"/>
    </xf>
    <xf numFmtId="0" fontId="74" fillId="4" borderId="168" xfId="0" applyFont="1" applyFill="1" applyBorder="1" applyAlignment="1">
      <alignment horizontal="center" vertical="center" wrapText="1"/>
    </xf>
    <xf numFmtId="0" fontId="54" fillId="10" borderId="0" xfId="0" applyFont="1" applyFill="1" applyAlignment="1">
      <alignment horizontal="center" vertical="center" wrapText="1"/>
    </xf>
    <xf numFmtId="0" fontId="54" fillId="10" borderId="15" xfId="0" applyFont="1" applyFill="1" applyBorder="1" applyAlignment="1">
      <alignment horizontal="center" vertical="center" wrapText="1"/>
    </xf>
    <xf numFmtId="0" fontId="18" fillId="0" borderId="0" xfId="0" quotePrefix="1" applyFont="1" applyAlignment="1">
      <alignment horizontal="center" vertical="top" wrapText="1"/>
    </xf>
    <xf numFmtId="0" fontId="18" fillId="0" borderId="0" xfId="0" applyFont="1" applyAlignment="1">
      <alignment horizontal="center" vertical="top" wrapText="1"/>
    </xf>
    <xf numFmtId="0" fontId="18" fillId="4" borderId="8" xfId="0" applyFont="1" applyFill="1" applyBorder="1" applyAlignment="1">
      <alignment horizontal="center" vertical="center" wrapText="1"/>
    </xf>
    <xf numFmtId="0" fontId="20" fillId="4" borderId="14" xfId="0" applyFont="1" applyFill="1" applyBorder="1" applyAlignment="1">
      <alignment horizontal="left" vertical="center" wrapText="1"/>
    </xf>
    <xf numFmtId="0" fontId="20" fillId="4" borderId="0" xfId="0" applyFont="1" applyFill="1" applyAlignment="1">
      <alignment horizontal="left" vertical="center" wrapText="1"/>
    </xf>
    <xf numFmtId="0" fontId="20" fillId="4" borderId="15" xfId="0" applyFont="1" applyFill="1" applyBorder="1" applyAlignment="1">
      <alignment horizontal="left" vertical="center" wrapText="1"/>
    </xf>
    <xf numFmtId="0" fontId="20" fillId="0" borderId="35" xfId="0" applyFont="1" applyBorder="1" applyAlignment="1">
      <alignment horizontal="left" vertical="center" wrapText="1"/>
    </xf>
    <xf numFmtId="1" fontId="20" fillId="0" borderId="35" xfId="0" applyNumberFormat="1" applyFont="1" applyBorder="1" applyAlignment="1">
      <alignment horizontal="left" vertical="center" wrapText="1"/>
    </xf>
    <xf numFmtId="0" fontId="55" fillId="0" borderId="236" xfId="0" applyFont="1" applyBorder="1" applyAlignment="1">
      <alignment horizontal="right" vertical="center" wrapText="1" indent="1"/>
    </xf>
    <xf numFmtId="0" fontId="55" fillId="0" borderId="184" xfId="0" applyFont="1" applyBorder="1" applyAlignment="1">
      <alignment horizontal="right" vertical="center" wrapText="1" indent="1"/>
    </xf>
    <xf numFmtId="0" fontId="55" fillId="0" borderId="238" xfId="0" applyFont="1" applyBorder="1" applyAlignment="1">
      <alignment horizontal="right" vertical="center" wrapText="1" indent="1"/>
    </xf>
    <xf numFmtId="0" fontId="55" fillId="0" borderId="199" xfId="0" applyFont="1" applyBorder="1" applyAlignment="1">
      <alignment horizontal="right" vertical="center" wrapText="1" indent="1"/>
    </xf>
    <xf numFmtId="0" fontId="4" fillId="0" borderId="36" xfId="0" applyFont="1" applyBorder="1" applyAlignment="1">
      <alignment horizontal="right" vertical="center" wrapText="1" indent="1"/>
    </xf>
    <xf numFmtId="0" fontId="4" fillId="0" borderId="37" xfId="0" applyFont="1" applyBorder="1" applyAlignment="1">
      <alignment horizontal="right" vertical="center" wrapText="1" indent="1"/>
    </xf>
    <xf numFmtId="0" fontId="4" fillId="0" borderId="221" xfId="0" applyFont="1" applyBorder="1" applyAlignment="1">
      <alignment horizontal="right" vertical="center" wrapText="1" indent="1"/>
    </xf>
    <xf numFmtId="0" fontId="55" fillId="4" borderId="42" xfId="0" applyFont="1" applyFill="1" applyBorder="1" applyAlignment="1">
      <alignment horizontal="right" vertical="center" wrapText="1" indent="1"/>
    </xf>
    <xf numFmtId="0" fontId="55" fillId="4" borderId="149" xfId="0" applyFont="1" applyFill="1" applyBorder="1" applyAlignment="1">
      <alignment horizontal="right" vertical="center" wrapText="1" indent="1"/>
    </xf>
    <xf numFmtId="0" fontId="85" fillId="4" borderId="220" xfId="0" applyFont="1" applyFill="1" applyBorder="1" applyAlignment="1">
      <alignment horizontal="center" vertical="center" wrapText="1"/>
    </xf>
    <xf numFmtId="0" fontId="85" fillId="4" borderId="70" xfId="0" applyFont="1" applyFill="1" applyBorder="1" applyAlignment="1">
      <alignment horizontal="center" vertical="center" wrapText="1"/>
    </xf>
    <xf numFmtId="0" fontId="85" fillId="4" borderId="185" xfId="0" applyFont="1" applyFill="1" applyBorder="1" applyAlignment="1">
      <alignment horizontal="center" vertical="center" wrapText="1"/>
    </xf>
    <xf numFmtId="0" fontId="20" fillId="4" borderId="55" xfId="0" applyFont="1" applyFill="1" applyBorder="1" applyAlignment="1">
      <alignment horizontal="center" vertical="center" wrapText="1"/>
    </xf>
    <xf numFmtId="0" fontId="20" fillId="4" borderId="70" xfId="0" applyFont="1" applyFill="1" applyBorder="1" applyAlignment="1">
      <alignment horizontal="center" vertical="center" wrapText="1"/>
    </xf>
    <xf numFmtId="0" fontId="20" fillId="4" borderId="56" xfId="0" applyFont="1" applyFill="1" applyBorder="1" applyAlignment="1">
      <alignment horizontal="center" vertical="center" wrapText="1"/>
    </xf>
    <xf numFmtId="0" fontId="12" fillId="4" borderId="141" xfId="0" applyFont="1" applyFill="1" applyBorder="1" applyAlignment="1">
      <alignment horizontal="right" vertical="center" wrapText="1" indent="1"/>
    </xf>
    <xf numFmtId="0" fontId="12" fillId="4" borderId="142" xfId="0" applyFont="1" applyFill="1" applyBorder="1" applyAlignment="1">
      <alignment horizontal="right" vertical="center" wrapText="1" indent="1"/>
    </xf>
    <xf numFmtId="0" fontId="12" fillId="4" borderId="21" xfId="0" applyFont="1" applyFill="1" applyBorder="1" applyAlignment="1">
      <alignment horizontal="right" vertical="center" wrapText="1" indent="1"/>
    </xf>
    <xf numFmtId="0" fontId="82" fillId="4" borderId="51" xfId="0" applyFont="1" applyFill="1" applyBorder="1" applyAlignment="1">
      <alignment horizontal="center" vertical="center" wrapText="1"/>
    </xf>
    <xf numFmtId="0" fontId="20" fillId="0" borderId="36" xfId="0" applyFont="1" applyBorder="1" applyAlignment="1">
      <alignment horizontal="left" vertical="center" wrapText="1"/>
    </xf>
    <xf numFmtId="0" fontId="20" fillId="0" borderId="37" xfId="0" applyFont="1" applyBorder="1" applyAlignment="1">
      <alignment horizontal="left" vertical="center" wrapText="1"/>
    </xf>
    <xf numFmtId="0" fontId="20" fillId="0" borderId="38" xfId="0" applyFont="1" applyBorder="1" applyAlignment="1">
      <alignment horizontal="left" vertical="center" wrapText="1"/>
    </xf>
    <xf numFmtId="0" fontId="12" fillId="4" borderId="234" xfId="0" applyFont="1" applyFill="1" applyBorder="1" applyAlignment="1">
      <alignment horizontal="center" vertical="center" wrapText="1"/>
    </xf>
    <xf numFmtId="0" fontId="12" fillId="4" borderId="166" xfId="0" applyFont="1" applyFill="1" applyBorder="1" applyAlignment="1">
      <alignment horizontal="center" vertical="center" wrapText="1"/>
    </xf>
    <xf numFmtId="0" fontId="12" fillId="4" borderId="207" xfId="0" applyFont="1" applyFill="1" applyBorder="1" applyAlignment="1">
      <alignment horizontal="center" vertical="center" wrapText="1"/>
    </xf>
    <xf numFmtId="0" fontId="12" fillId="4" borderId="169" xfId="0" applyFont="1" applyFill="1" applyBorder="1" applyAlignment="1">
      <alignment horizontal="center" vertical="center" wrapText="1"/>
    </xf>
    <xf numFmtId="0" fontId="20" fillId="4" borderId="130" xfId="0" applyFont="1" applyFill="1" applyBorder="1" applyAlignment="1">
      <alignment horizontal="center" vertical="center" wrapText="1"/>
    </xf>
    <xf numFmtId="0" fontId="55" fillId="4" borderId="141" xfId="0" applyFont="1" applyFill="1" applyBorder="1" applyAlignment="1">
      <alignment horizontal="right" vertical="center" wrapText="1" indent="1"/>
    </xf>
    <xf numFmtId="0" fontId="55" fillId="4" borderId="142" xfId="0" applyFont="1" applyFill="1" applyBorder="1" applyAlignment="1">
      <alignment horizontal="right" vertical="center" wrapText="1" indent="1"/>
    </xf>
    <xf numFmtId="0" fontId="55" fillId="4" borderId="21" xfId="0" applyFont="1" applyFill="1" applyBorder="1" applyAlignment="1">
      <alignment horizontal="right" vertical="center" wrapText="1" indent="1"/>
    </xf>
    <xf numFmtId="0" fontId="55" fillId="4" borderId="43" xfId="0" applyFont="1" applyFill="1" applyBorder="1" applyAlignment="1">
      <alignment horizontal="right" vertical="center" wrapText="1" indent="1"/>
    </xf>
    <xf numFmtId="0" fontId="12" fillId="0" borderId="72" xfId="0" applyFont="1" applyBorder="1" applyAlignment="1">
      <alignment horizontal="center" vertical="center" wrapText="1"/>
    </xf>
    <xf numFmtId="0" fontId="12" fillId="0" borderId="135" xfId="0" applyFont="1" applyBorder="1" applyAlignment="1">
      <alignment horizontal="center" vertical="center" wrapText="1"/>
    </xf>
    <xf numFmtId="0" fontId="5" fillId="0" borderId="11" xfId="0" applyFont="1" applyBorder="1" applyAlignment="1">
      <alignment horizontal="center" vertical="center" wrapText="1"/>
    </xf>
    <xf numFmtId="0" fontId="22" fillId="0" borderId="9" xfId="0" applyFont="1" applyBorder="1"/>
    <xf numFmtId="0" fontId="22" fillId="0" borderId="14" xfId="0" applyFont="1" applyBorder="1"/>
    <xf numFmtId="0" fontId="23" fillId="0" borderId="0" xfId="0" applyFont="1"/>
    <xf numFmtId="0" fontId="22" fillId="0" borderId="12" xfId="0" applyFont="1" applyBorder="1"/>
    <xf numFmtId="0" fontId="22" fillId="0" borderId="8" xfId="0" applyFont="1" applyBorder="1"/>
    <xf numFmtId="0" fontId="12" fillId="4" borderId="234" xfId="0" applyFont="1" applyFill="1" applyBorder="1" applyAlignment="1">
      <alignment horizontal="right" vertical="center" wrapText="1" indent="1"/>
    </xf>
    <xf numFmtId="0" fontId="12" fillId="4" borderId="138" xfId="0" applyFont="1" applyFill="1" applyBorder="1" applyAlignment="1">
      <alignment horizontal="right" vertical="center" wrapText="1" indent="1"/>
    </xf>
    <xf numFmtId="0" fontId="12" fillId="4" borderId="166" xfId="0" applyFont="1" applyFill="1" applyBorder="1" applyAlignment="1">
      <alignment horizontal="right" vertical="center" wrapText="1" indent="1"/>
    </xf>
    <xf numFmtId="0" fontId="81" fillId="4" borderId="39" xfId="0" applyFont="1" applyFill="1" applyBorder="1" applyAlignment="1">
      <alignment horizontal="right" vertical="center" wrapText="1" indent="1"/>
    </xf>
    <xf numFmtId="0" fontId="81" fillId="4" borderId="40" xfId="0" applyFont="1" applyFill="1" applyBorder="1" applyAlignment="1">
      <alignment horizontal="right" vertical="center" wrapText="1" indent="1"/>
    </xf>
    <xf numFmtId="0" fontId="81" fillId="4" borderId="201" xfId="0" applyFont="1" applyFill="1" applyBorder="1" applyAlignment="1">
      <alignment horizontal="right" vertical="center" wrapText="1" indent="1"/>
    </xf>
    <xf numFmtId="0" fontId="54" fillId="10" borderId="128" xfId="0" applyFont="1" applyFill="1" applyBorder="1" applyAlignment="1">
      <alignment horizontal="center" vertical="center" wrapText="1"/>
    </xf>
    <xf numFmtId="0" fontId="54" fillId="10" borderId="123" xfId="0" applyFont="1" applyFill="1" applyBorder="1" applyAlignment="1">
      <alignment horizontal="center" vertical="center" wrapText="1"/>
    </xf>
    <xf numFmtId="0" fontId="54" fillId="10" borderId="156" xfId="0" applyFont="1" applyFill="1" applyBorder="1" applyAlignment="1">
      <alignment horizontal="center" vertical="center" wrapText="1"/>
    </xf>
    <xf numFmtId="0" fontId="82" fillId="4" borderId="222" xfId="0" applyFont="1" applyFill="1" applyBorder="1" applyAlignment="1">
      <alignment horizontal="center" vertical="center" wrapText="1"/>
    </xf>
    <xf numFmtId="0" fontId="82" fillId="4" borderId="223" xfId="0" applyFont="1" applyFill="1" applyBorder="1" applyAlignment="1">
      <alignment horizontal="center" vertical="center" wrapText="1"/>
    </xf>
    <xf numFmtId="0" fontId="82" fillId="4" borderId="224" xfId="0" applyFont="1" applyFill="1" applyBorder="1" applyAlignment="1">
      <alignment horizontal="center" vertical="center" wrapText="1"/>
    </xf>
    <xf numFmtId="0" fontId="12" fillId="4" borderId="39" xfId="0" applyFont="1" applyFill="1" applyBorder="1" applyAlignment="1">
      <alignment horizontal="center" vertical="center" wrapText="1"/>
    </xf>
    <xf numFmtId="0" fontId="12" fillId="4" borderId="40" xfId="0" applyFont="1" applyFill="1" applyBorder="1" applyAlignment="1">
      <alignment horizontal="center" vertical="center" wrapText="1"/>
    </xf>
    <xf numFmtId="164" fontId="4" fillId="0" borderId="61" xfId="0" applyNumberFormat="1" applyFont="1" applyBorder="1" applyAlignment="1">
      <alignment horizontal="left" vertical="center" wrapText="1" indent="1"/>
    </xf>
    <xf numFmtId="164" fontId="4" fillId="0" borderId="17" xfId="0" applyNumberFormat="1" applyFont="1" applyBorder="1" applyAlignment="1">
      <alignment horizontal="left" vertical="center" wrapText="1" indent="1"/>
    </xf>
    <xf numFmtId="164" fontId="4" fillId="0" borderId="228" xfId="0" applyNumberFormat="1" applyFont="1" applyBorder="1" applyAlignment="1">
      <alignment horizontal="left" vertical="center" wrapText="1" indent="1"/>
    </xf>
    <xf numFmtId="0" fontId="55" fillId="0" borderId="67" xfId="0" applyFont="1" applyBorder="1" applyAlignment="1">
      <alignment horizontal="left" wrapText="1" indent="3"/>
    </xf>
    <xf numFmtId="0" fontId="55" fillId="0" borderId="68" xfId="0" applyFont="1" applyBorder="1" applyAlignment="1">
      <alignment horizontal="left" wrapText="1" indent="3"/>
    </xf>
    <xf numFmtId="0" fontId="55" fillId="0" borderId="69" xfId="0" applyFont="1" applyBorder="1" applyAlignment="1">
      <alignment horizontal="left" wrapText="1" indent="3"/>
    </xf>
    <xf numFmtId="0" fontId="79" fillId="4" borderId="51" xfId="0" applyFont="1" applyFill="1" applyBorder="1" applyAlignment="1">
      <alignment horizontal="center" vertical="center" wrapText="1"/>
    </xf>
    <xf numFmtId="0" fontId="4" fillId="0" borderId="61" xfId="0" applyFont="1" applyBorder="1" applyAlignment="1">
      <alignment horizontal="left" vertical="center" wrapText="1" indent="1"/>
    </xf>
    <xf numFmtId="0" fontId="4" fillId="0" borderId="17" xfId="0" applyFont="1" applyBorder="1" applyAlignment="1">
      <alignment horizontal="left" vertical="center" wrapText="1" indent="1"/>
    </xf>
    <xf numFmtId="0" fontId="4" fillId="0" borderId="228" xfId="0" applyFont="1" applyBorder="1" applyAlignment="1">
      <alignment horizontal="left" vertical="center" wrapText="1" indent="1"/>
    </xf>
    <xf numFmtId="0" fontId="49" fillId="0" borderId="217" xfId="0" applyFont="1" applyBorder="1" applyAlignment="1">
      <alignment horizontal="left" vertical="center" wrapText="1"/>
    </xf>
    <xf numFmtId="0" fontId="49" fillId="0" borderId="218" xfId="0" applyFont="1" applyBorder="1" applyAlignment="1">
      <alignment horizontal="left" vertical="center" wrapText="1"/>
    </xf>
    <xf numFmtId="0" fontId="49" fillId="0" borderId="219" xfId="0" applyFont="1" applyBorder="1" applyAlignment="1">
      <alignment horizontal="left" vertical="center" wrapText="1"/>
    </xf>
    <xf numFmtId="0" fontId="3" fillId="0" borderId="72" xfId="0" applyFont="1" applyBorder="1" applyAlignment="1">
      <alignment horizontal="center" vertical="center" wrapText="1"/>
    </xf>
    <xf numFmtId="0" fontId="3" fillId="0" borderId="134" xfId="0" applyFont="1" applyBorder="1" applyAlignment="1">
      <alignment horizontal="center" vertical="center" wrapText="1"/>
    </xf>
    <xf numFmtId="0" fontId="3" fillId="0" borderId="135" xfId="0" applyFont="1" applyBorder="1" applyAlignment="1">
      <alignment horizontal="center" vertical="center" wrapText="1"/>
    </xf>
    <xf numFmtId="0" fontId="4" fillId="0" borderId="140" xfId="0" applyFont="1" applyBorder="1" applyAlignment="1">
      <alignment horizontal="left" vertical="center" wrapText="1" indent="1"/>
    </xf>
    <xf numFmtId="0" fontId="4" fillId="0" borderId="19" xfId="0" applyFont="1" applyBorder="1" applyAlignment="1">
      <alignment horizontal="left" vertical="center" wrapText="1" indent="1"/>
    </xf>
    <xf numFmtId="0" fontId="4" fillId="0" borderId="216" xfId="0" applyFont="1" applyBorder="1" applyAlignment="1">
      <alignment horizontal="left" vertical="center" wrapText="1" indent="1"/>
    </xf>
    <xf numFmtId="0" fontId="59" fillId="4" borderId="65" xfId="0" applyFont="1" applyFill="1" applyBorder="1" applyAlignment="1">
      <alignment horizontal="right" vertical="center" wrapText="1"/>
    </xf>
    <xf numFmtId="0" fontId="12" fillId="0" borderId="227" xfId="0" applyFont="1" applyBorder="1" applyAlignment="1">
      <alignment horizontal="center" vertical="center" wrapText="1"/>
    </xf>
    <xf numFmtId="0" fontId="12" fillId="0" borderId="134" xfId="0" applyFont="1" applyBorder="1" applyAlignment="1">
      <alignment horizontal="center" vertical="center" wrapText="1"/>
    </xf>
    <xf numFmtId="0" fontId="59" fillId="4" borderId="247" xfId="0" applyFont="1" applyFill="1" applyBorder="1" applyAlignment="1">
      <alignment horizontal="right" vertical="center" wrapText="1"/>
    </xf>
    <xf numFmtId="0" fontId="12" fillId="0" borderId="56" xfId="0" applyFont="1" applyBorder="1" applyAlignment="1">
      <alignment horizontal="center" vertical="center" wrapText="1"/>
    </xf>
    <xf numFmtId="0" fontId="20" fillId="6" borderId="45" xfId="0" applyFont="1" applyFill="1" applyBorder="1" applyAlignment="1" applyProtection="1">
      <alignment horizontal="left" vertical="center" wrapText="1"/>
      <protection locked="0"/>
    </xf>
    <xf numFmtId="0" fontId="20" fillId="5" borderId="45" xfId="0" applyFont="1" applyFill="1" applyBorder="1" applyAlignment="1" applyProtection="1">
      <alignment horizontal="left"/>
      <protection locked="0"/>
    </xf>
    <xf numFmtId="0" fontId="15" fillId="0" borderId="0" xfId="0" applyFont="1"/>
    <xf numFmtId="0" fontId="15" fillId="0" borderId="14" xfId="0" applyFont="1" applyBorder="1"/>
    <xf numFmtId="0" fontId="16" fillId="0" borderId="0" xfId="0" applyFont="1"/>
    <xf numFmtId="0" fontId="24" fillId="4" borderId="184" xfId="0" applyFont="1" applyFill="1" applyBorder="1" applyAlignment="1">
      <alignment horizontal="center" vertical="center" wrapText="1"/>
    </xf>
    <xf numFmtId="0" fontId="16" fillId="4" borderId="167" xfId="0" applyFont="1" applyFill="1" applyBorder="1" applyAlignment="1">
      <alignment horizontal="center" vertical="center" wrapText="1"/>
    </xf>
    <xf numFmtId="0" fontId="16" fillId="4" borderId="169" xfId="0" applyFont="1" applyFill="1" applyBorder="1" applyAlignment="1">
      <alignment horizontal="center" vertical="center" wrapText="1"/>
    </xf>
    <xf numFmtId="0" fontId="55" fillId="0" borderId="203" xfId="0" applyFont="1" applyBorder="1" applyAlignment="1">
      <alignment horizontal="right" vertical="center" wrapText="1" indent="1"/>
    </xf>
    <xf numFmtId="0" fontId="55" fillId="0" borderId="20" xfId="0" applyFont="1" applyBorder="1" applyAlignment="1">
      <alignment horizontal="right" vertical="center" wrapText="1" indent="1"/>
    </xf>
    <xf numFmtId="0" fontId="55" fillId="0" borderId="202" xfId="0" applyFont="1" applyBorder="1" applyAlignment="1">
      <alignment horizontal="right" vertical="center" wrapText="1" indent="1"/>
    </xf>
    <xf numFmtId="0" fontId="3" fillId="8" borderId="232" xfId="0" applyFont="1" applyFill="1" applyBorder="1" applyAlignment="1">
      <alignment horizontal="center" vertical="center" wrapText="1"/>
    </xf>
    <xf numFmtId="0" fontId="3" fillId="8" borderId="233" xfId="0" applyFont="1" applyFill="1" applyBorder="1" applyAlignment="1">
      <alignment horizontal="center" vertical="center" wrapText="1"/>
    </xf>
    <xf numFmtId="0" fontId="20" fillId="6" borderId="39" xfId="0" applyFont="1" applyFill="1" applyBorder="1" applyAlignment="1" applyProtection="1">
      <alignment horizontal="left" vertical="center" wrapText="1"/>
      <protection locked="0"/>
    </xf>
    <xf numFmtId="0" fontId="20" fillId="5" borderId="40" xfId="0" applyFont="1" applyFill="1" applyBorder="1" applyProtection="1">
      <protection locked="0"/>
    </xf>
    <xf numFmtId="0" fontId="20" fillId="5" borderId="41" xfId="0" applyFont="1" applyFill="1" applyBorder="1" applyProtection="1">
      <protection locked="0"/>
    </xf>
    <xf numFmtId="0" fontId="20" fillId="6" borderId="36" xfId="0" applyFont="1" applyFill="1" applyBorder="1" applyAlignment="1" applyProtection="1">
      <alignment horizontal="left" vertical="center" wrapText="1"/>
      <protection locked="0"/>
    </xf>
    <xf numFmtId="0" fontId="20" fillId="5" borderId="37" xfId="0" applyFont="1" applyFill="1" applyBorder="1" applyAlignment="1" applyProtection="1">
      <alignment horizontal="left"/>
      <protection locked="0"/>
    </xf>
    <xf numFmtId="0" fontId="20" fillId="5" borderId="38" xfId="0" applyFont="1" applyFill="1" applyBorder="1" applyAlignment="1" applyProtection="1">
      <alignment horizontal="left"/>
      <protection locked="0"/>
    </xf>
    <xf numFmtId="0" fontId="20" fillId="5" borderId="37" xfId="0" applyFont="1" applyFill="1" applyBorder="1" applyProtection="1">
      <protection locked="0"/>
    </xf>
    <xf numFmtId="0" fontId="20" fillId="5" borderId="38" xfId="0" applyFont="1" applyFill="1" applyBorder="1" applyProtection="1">
      <protection locked="0"/>
    </xf>
    <xf numFmtId="0" fontId="20" fillId="6" borderId="35" xfId="0" applyFont="1" applyFill="1" applyBorder="1" applyAlignment="1" applyProtection="1">
      <alignment horizontal="left" vertical="center" wrapText="1"/>
      <protection locked="0"/>
    </xf>
    <xf numFmtId="0" fontId="53" fillId="6" borderId="36" xfId="1" applyFont="1" applyFill="1" applyBorder="1" applyAlignment="1" applyProtection="1">
      <alignment horizontal="left" vertical="center" wrapText="1"/>
      <protection locked="0"/>
    </xf>
    <xf numFmtId="49" fontId="20" fillId="6" borderId="35" xfId="0" quotePrefix="1" applyNumberFormat="1" applyFont="1" applyFill="1" applyBorder="1" applyAlignment="1" applyProtection="1">
      <alignment horizontal="left" vertical="center" wrapText="1"/>
      <protection locked="0"/>
    </xf>
    <xf numFmtId="1" fontId="20" fillId="6" borderId="35" xfId="0" applyNumberFormat="1" applyFont="1" applyFill="1" applyBorder="1" applyAlignment="1" applyProtection="1">
      <alignment horizontal="left" vertical="center" wrapText="1"/>
      <protection locked="0"/>
    </xf>
    <xf numFmtId="0" fontId="69" fillId="11" borderId="136" xfId="0" applyFont="1" applyFill="1" applyBorder="1" applyAlignment="1">
      <alignment horizontal="center" vertical="center" wrapText="1"/>
    </xf>
    <xf numFmtId="0" fontId="69" fillId="11" borderId="130" xfId="0" applyFont="1" applyFill="1" applyBorder="1" applyAlignment="1">
      <alignment horizontal="center" vertical="center" wrapText="1"/>
    </xf>
    <xf numFmtId="0" fontId="69" fillId="11" borderId="131" xfId="0" applyFont="1" applyFill="1" applyBorder="1" applyAlignment="1">
      <alignment horizontal="center" vertical="center" wrapText="1"/>
    </xf>
    <xf numFmtId="0" fontId="20" fillId="4" borderId="133" xfId="0" applyFont="1" applyFill="1" applyBorder="1" applyAlignment="1">
      <alignment horizontal="right" vertical="center" wrapText="1" indent="1"/>
    </xf>
    <xf numFmtId="0" fontId="20" fillId="6" borderId="37" xfId="0" applyFont="1" applyFill="1" applyBorder="1" applyAlignment="1" applyProtection="1">
      <alignment horizontal="left" vertical="center" wrapText="1"/>
      <protection locked="0"/>
    </xf>
    <xf numFmtId="0" fontId="20" fillId="6" borderId="38" xfId="0" applyFont="1" applyFill="1" applyBorder="1" applyAlignment="1" applyProtection="1">
      <alignment horizontal="left" vertical="center" wrapText="1"/>
      <protection locked="0"/>
    </xf>
    <xf numFmtId="0" fontId="86" fillId="4" borderId="65" xfId="0" applyFont="1" applyFill="1" applyBorder="1" applyAlignment="1">
      <alignment horizontal="center" vertical="center" wrapText="1"/>
    </xf>
    <xf numFmtId="0" fontId="86" fillId="4" borderId="157" xfId="0" applyFont="1" applyFill="1" applyBorder="1" applyAlignment="1">
      <alignment horizontal="center" vertical="center" wrapText="1"/>
    </xf>
    <xf numFmtId="0" fontId="82" fillId="4" borderId="63" xfId="0" applyFont="1" applyFill="1" applyBorder="1" applyAlignment="1">
      <alignment horizontal="center" vertical="center" wrapText="1"/>
    </xf>
    <xf numFmtId="0" fontId="55" fillId="0" borderId="141" xfId="0" applyFont="1" applyBorder="1" applyAlignment="1">
      <alignment horizontal="right" vertical="center" wrapText="1" indent="1"/>
    </xf>
    <xf numFmtId="0" fontId="55" fillId="0" borderId="142" xfId="0" applyFont="1" applyBorder="1" applyAlignment="1">
      <alignment horizontal="right" vertical="center" wrapText="1" indent="1"/>
    </xf>
    <xf numFmtId="0" fontId="55" fillId="0" borderId="245" xfId="0" applyFont="1" applyBorder="1" applyAlignment="1">
      <alignment horizontal="right" vertical="center" wrapText="1" indent="1"/>
    </xf>
    <xf numFmtId="49" fontId="24" fillId="6" borderId="36" xfId="0" applyNumberFormat="1" applyFont="1" applyFill="1" applyBorder="1" applyAlignment="1" applyProtection="1">
      <alignment horizontal="left" vertical="center" wrapText="1"/>
      <protection locked="0"/>
    </xf>
    <xf numFmtId="49" fontId="24" fillId="6" borderId="37" xfId="0" applyNumberFormat="1" applyFont="1" applyFill="1" applyBorder="1" applyAlignment="1" applyProtection="1">
      <alignment horizontal="left" vertical="center" wrapText="1"/>
      <protection locked="0"/>
    </xf>
    <xf numFmtId="49" fontId="24" fillId="6" borderId="38" xfId="0" applyNumberFormat="1" applyFont="1" applyFill="1" applyBorder="1" applyAlignment="1" applyProtection="1">
      <alignment horizontal="left" vertical="center" wrapText="1"/>
      <protection locked="0"/>
    </xf>
    <xf numFmtId="0" fontId="80" fillId="10" borderId="128" xfId="0" applyFont="1" applyFill="1" applyBorder="1" applyAlignment="1">
      <alignment horizontal="center" vertical="center" wrapText="1"/>
    </xf>
    <xf numFmtId="0" fontId="80" fillId="10" borderId="123" xfId="0" applyFont="1" applyFill="1" applyBorder="1" applyAlignment="1">
      <alignment horizontal="center" vertical="center" wrapText="1"/>
    </xf>
    <xf numFmtId="0" fontId="80" fillId="10" borderId="156" xfId="0" applyFont="1" applyFill="1" applyBorder="1" applyAlignment="1">
      <alignment horizontal="center" vertical="center" wrapText="1"/>
    </xf>
    <xf numFmtId="0" fontId="82" fillId="4" borderId="211" xfId="0" applyFont="1" applyFill="1" applyBorder="1" applyAlignment="1">
      <alignment horizontal="center" vertical="center" wrapText="1"/>
    </xf>
    <xf numFmtId="0" fontId="81" fillId="4" borderId="212" xfId="0" applyFont="1" applyFill="1" applyBorder="1" applyAlignment="1">
      <alignment horizontal="right" vertical="center" wrapText="1" indent="1"/>
    </xf>
    <xf numFmtId="0" fontId="79" fillId="4" borderId="63" xfId="0" applyFont="1" applyFill="1" applyBorder="1" applyAlignment="1">
      <alignment horizontal="center" vertical="center" wrapText="1"/>
    </xf>
    <xf numFmtId="0" fontId="55" fillId="4" borderId="62" xfId="0" applyFont="1" applyFill="1" applyBorder="1" applyAlignment="1">
      <alignment horizontal="right" vertical="center" wrapText="1" indent="1"/>
    </xf>
    <xf numFmtId="0" fontId="55" fillId="4" borderId="0" xfId="0" applyFont="1" applyFill="1" applyAlignment="1">
      <alignment horizontal="right" vertical="center" wrapText="1" indent="1"/>
    </xf>
    <xf numFmtId="0" fontId="55" fillId="4" borderId="171" xfId="0" applyFont="1" applyFill="1" applyBorder="1" applyAlignment="1">
      <alignment horizontal="right" vertical="center" wrapText="1" indent="1"/>
    </xf>
    <xf numFmtId="0" fontId="12" fillId="4" borderId="55" xfId="0" applyFont="1" applyFill="1" applyBorder="1" applyAlignment="1">
      <alignment horizontal="center" vertical="center" wrapText="1"/>
    </xf>
    <xf numFmtId="0" fontId="12" fillId="4" borderId="70" xfId="0" applyFont="1" applyFill="1" applyBorder="1" applyAlignment="1">
      <alignment horizontal="center" vertical="center" wrapText="1"/>
    </xf>
    <xf numFmtId="0" fontId="12" fillId="0" borderId="46" xfId="0" applyFont="1" applyBorder="1" applyAlignment="1">
      <alignment horizontal="center" vertical="center" wrapText="1"/>
    </xf>
    <xf numFmtId="0" fontId="20" fillId="0" borderId="46" xfId="0" applyFont="1" applyBorder="1"/>
    <xf numFmtId="0" fontId="3" fillId="0" borderId="17" xfId="0" applyFont="1" applyBorder="1" applyAlignment="1">
      <alignment horizontal="left" indent="1"/>
    </xf>
    <xf numFmtId="0" fontId="55" fillId="4" borderId="207" xfId="0" applyFont="1" applyFill="1" applyBorder="1" applyAlignment="1">
      <alignment horizontal="right" vertical="center" wrapText="1" indent="1"/>
    </xf>
    <xf numFmtId="0" fontId="55" fillId="4" borderId="168" xfId="0" applyFont="1" applyFill="1" applyBorder="1" applyAlignment="1">
      <alignment horizontal="right" vertical="center" wrapText="1" indent="1"/>
    </xf>
    <xf numFmtId="0" fontId="55" fillId="4" borderId="169" xfId="0" applyFont="1" applyFill="1" applyBorder="1" applyAlignment="1">
      <alignment horizontal="right" vertical="center" wrapText="1" indent="1"/>
    </xf>
    <xf numFmtId="0" fontId="49" fillId="0" borderId="14" xfId="0" applyFont="1" applyBorder="1" applyAlignment="1">
      <alignment horizontal="left" vertical="center" wrapText="1"/>
    </xf>
    <xf numFmtId="0" fontId="24" fillId="0" borderId="0" xfId="0" applyFont="1"/>
    <xf numFmtId="0" fontId="20" fillId="0" borderId="15" xfId="0" applyFont="1" applyBorder="1"/>
    <xf numFmtId="0" fontId="3" fillId="0" borderId="19" xfId="0" applyFont="1" applyBorder="1" applyAlignment="1">
      <alignment horizontal="left" indent="1"/>
    </xf>
    <xf numFmtId="0" fontId="3" fillId="0" borderId="18" xfId="0" applyFont="1" applyBorder="1" applyAlignment="1">
      <alignment horizontal="left" indent="1"/>
    </xf>
  </cellXfs>
  <cellStyles count="7">
    <cellStyle name="Lien hypertexte" xfId="1" builtinId="8"/>
    <cellStyle name="Milliers" xfId="3" builtinId="3"/>
    <cellStyle name="Milliers 2" xfId="6" xr:uid="{D1A7444A-39D9-4040-BDEA-BCFE5ED9A451}"/>
    <cellStyle name="Monétaire" xfId="2" builtinId="4"/>
    <cellStyle name="Monétaire 2" xfId="5" xr:uid="{948EEBF7-1F0A-4870-A47E-A998CE1D13BC}"/>
    <cellStyle name="Normal" xfId="0" builtinId="0"/>
    <cellStyle name="Normal 2" xfId="4" xr:uid="{2309C183-E725-4F26-804C-1E694895357A}"/>
  </cellStyles>
  <dxfs count="135">
    <dxf>
      <fill>
        <patternFill patternType="lightUp"/>
      </fill>
    </dxf>
    <dxf>
      <fill>
        <patternFill patternType="lightUp"/>
      </fill>
    </dxf>
    <dxf>
      <fill>
        <patternFill patternType="lightUp"/>
      </fill>
    </dxf>
    <dxf>
      <fill>
        <patternFill patternType="lightUp"/>
      </fill>
    </dxf>
    <dxf>
      <font>
        <b/>
        <i val="0"/>
      </font>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ont>
        <b/>
        <i val="0"/>
      </font>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ont>
        <b/>
        <i val="0"/>
      </font>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ont>
        <b/>
        <i val="0"/>
      </font>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ont>
        <b/>
        <i val="0"/>
      </font>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ont>
        <b/>
        <i val="0"/>
      </font>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ont>
        <b/>
        <i val="0"/>
      </font>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ont>
        <b/>
        <i val="0"/>
      </font>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ont>
        <b/>
        <i val="0"/>
      </font>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ont>
        <b/>
        <i val="0"/>
      </font>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ont>
        <b/>
        <i val="0"/>
      </font>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ont>
        <b/>
        <i val="0"/>
      </font>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ont>
        <b/>
        <i val="0"/>
      </font>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ont>
        <b/>
        <i val="0"/>
      </font>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ont>
        <b/>
        <i val="0"/>
      </font>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ont>
        <b/>
        <i val="0"/>
      </font>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ont>
        <b/>
        <i val="0"/>
      </font>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ont>
        <b/>
        <i val="0"/>
      </font>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ont>
        <b/>
        <i val="0"/>
      </font>
      <fill>
        <patternFill patternType="lightUp"/>
      </fill>
    </dxf>
    <dxf>
      <fill>
        <patternFill patternType="lightUp"/>
      </fill>
    </dxf>
    <dxf>
      <fill>
        <patternFill patternType="lightUp"/>
      </fill>
    </dxf>
    <dxf>
      <fill>
        <patternFill patternType="lightUp"/>
      </fill>
    </dxf>
    <dxf>
      <fill>
        <patternFill patternType="lightUp"/>
      </fill>
    </dxf>
    <dxf>
      <fill>
        <patternFill patternType="lightUp"/>
      </fill>
    </dxf>
    <dxf>
      <font>
        <b/>
        <i val="0"/>
      </font>
      <fill>
        <patternFill patternType="lightUp"/>
      </fill>
    </dxf>
    <dxf>
      <font>
        <color rgb="FF006100"/>
      </font>
      <fill>
        <patternFill>
          <bgColor rgb="FFC6EFCE"/>
        </patternFill>
      </fill>
    </dxf>
    <dxf>
      <font>
        <color rgb="FF9C0006"/>
      </font>
      <fill>
        <patternFill>
          <bgColor rgb="FFFFC7CE"/>
        </patternFill>
      </fill>
    </dxf>
    <dxf>
      <font>
        <b val="0"/>
        <i val="0"/>
        <strike val="0"/>
        <condense val="0"/>
        <extend val="0"/>
        <outline val="0"/>
        <shadow val="0"/>
        <u val="none"/>
        <vertAlign val="baseline"/>
        <sz val="11"/>
        <color rgb="FF000000"/>
        <name val="Calibri"/>
        <scheme val="none"/>
      </font>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scheme val="none"/>
      </font>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scheme val="none"/>
      </font>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scheme val="none"/>
      </font>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scheme val="none"/>
      </font>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scheme val="none"/>
      </font>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scheme val="none"/>
      </font>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scheme val="none"/>
      </font>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scheme val="none"/>
      </font>
      <alignment horizontal="general" vertical="bottom" textRotation="0" wrapText="0" indent="0" justifyLastLine="0" shrinkToFit="0" readingOrder="0"/>
    </dxf>
    <dxf>
      <font>
        <b val="0"/>
        <i val="0"/>
        <strike val="0"/>
        <condense val="0"/>
        <extend val="0"/>
        <outline val="0"/>
        <shadow val="0"/>
        <u val="none"/>
        <vertAlign val="baseline"/>
        <sz val="11"/>
        <color rgb="FF000000"/>
        <name val="Calibri"/>
        <scheme val="none"/>
      </font>
      <alignment horizontal="general" vertical="bottom" textRotation="0" wrapText="0" indent="0" justifyLastLine="0" shrinkToFit="0" readingOrder="0"/>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s>
  <tableStyles count="0" defaultTableStyle="TableStyleMedium2" defaultPivotStyle="PivotStyleLight16"/>
  <colors>
    <mruColors>
      <color rgb="FF7030A0"/>
      <color rgb="FF000091"/>
      <color rgb="FF008000"/>
      <color rgb="FFFF3300"/>
      <color rgb="FFE36C0A"/>
      <color rgb="FF99FF66"/>
      <color rgb="FFF79646"/>
      <color rgb="FF99CC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10</xdr:col>
      <xdr:colOff>333375</xdr:colOff>
      <xdr:row>0</xdr:row>
      <xdr:rowOff>133350</xdr:rowOff>
    </xdr:from>
    <xdr:to>
      <xdr:col>14</xdr:col>
      <xdr:colOff>1514475</xdr:colOff>
      <xdr:row>25</xdr:row>
      <xdr:rowOff>133350</xdr:rowOff>
    </xdr:to>
    <xdr:sp macro="" textlink="">
      <xdr:nvSpPr>
        <xdr:cNvPr id="2" name="ZoneTexte 1">
          <a:extLst>
            <a:ext uri="{FF2B5EF4-FFF2-40B4-BE49-F238E27FC236}">
              <a16:creationId xmlns:a16="http://schemas.microsoft.com/office/drawing/2014/main" id="{315A5EC8-9BE5-4243-8356-B942E6E12B2B}"/>
            </a:ext>
          </a:extLst>
        </xdr:cNvPr>
        <xdr:cNvSpPr txBox="1"/>
      </xdr:nvSpPr>
      <xdr:spPr>
        <a:xfrm>
          <a:off x="11068050" y="133350"/>
          <a:ext cx="5048250" cy="4867275"/>
        </a:xfrm>
        <a:prstGeom prst="rect">
          <a:avLst/>
        </a:prstGeom>
        <a:solidFill>
          <a:schemeClr val="accent6">
            <a:lumMod val="20000"/>
            <a:lumOff val="80000"/>
          </a:schemeClr>
        </a:solidFill>
        <a:ln w="9525" cmpd="sng">
          <a:solidFill>
            <a:schemeClr val="accent6">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solidFill>
                <a:schemeClr val="dk1"/>
              </a:solidFill>
              <a:effectLst/>
              <a:latin typeface="+mn-lt"/>
              <a:ea typeface="+mn-ea"/>
              <a:cs typeface="+mn-cs"/>
            </a:rPr>
            <a:t>Sub Création_patenaires_annexe_fi()</a:t>
          </a:r>
          <a:endParaRPr lang="fr-FR">
            <a:effectLst/>
          </a:endParaRPr>
        </a:p>
        <a:p>
          <a:r>
            <a:rPr lang="fr-FR" sz="1100">
              <a:solidFill>
                <a:schemeClr val="dk1"/>
              </a:solidFill>
              <a:effectLst/>
              <a:latin typeface="+mn-lt"/>
              <a:ea typeface="+mn-ea"/>
              <a:cs typeface="+mn-cs"/>
            </a:rPr>
            <a:t>'</a:t>
          </a:r>
          <a:endParaRPr lang="fr-FR">
            <a:effectLst/>
          </a:endParaRPr>
        </a:p>
        <a:p>
          <a:r>
            <a:rPr lang="fr-FR" sz="1100">
              <a:solidFill>
                <a:schemeClr val="dk1"/>
              </a:solidFill>
              <a:effectLst/>
              <a:latin typeface="+mn-lt"/>
              <a:ea typeface="+mn-ea"/>
              <a:cs typeface="+mn-cs"/>
            </a:rPr>
            <a:t>' Créée les 20 partenaires à partir du partenaire « Part2 » (à ne jamais supprimer !!)</a:t>
          </a:r>
          <a:endParaRPr lang="fr-FR">
            <a:effectLst/>
          </a:endParaRPr>
        </a:p>
        <a:p>
          <a:r>
            <a:rPr lang="fr-FR" sz="1100">
              <a:solidFill>
                <a:schemeClr val="dk1"/>
              </a:solidFill>
              <a:effectLst/>
              <a:latin typeface="+mn-lt"/>
              <a:ea typeface="+mn-ea"/>
              <a:cs typeface="+mn-cs"/>
            </a:rPr>
            <a:t>' Attention : l’execution peut prendre une minute</a:t>
          </a:r>
          <a:endParaRPr lang="fr-FR">
            <a:effectLst/>
          </a:endParaRPr>
        </a:p>
        <a:p>
          <a:r>
            <a:rPr lang="fr-FR" sz="1100">
              <a:solidFill>
                <a:schemeClr val="dk1"/>
              </a:solidFill>
              <a:effectLst/>
              <a:latin typeface="+mn-lt"/>
              <a:ea typeface="+mn-ea"/>
              <a:cs typeface="+mn-cs"/>
            </a:rPr>
            <a:t>' sans rien afficher dans la fenêtre d’Excel !!</a:t>
          </a:r>
          <a:endParaRPr lang="fr-FR">
            <a:effectLst/>
          </a:endParaRPr>
        </a:p>
        <a:p>
          <a:r>
            <a:rPr lang="fr-FR" sz="1100">
              <a:solidFill>
                <a:schemeClr val="dk1"/>
              </a:solidFill>
              <a:effectLst/>
              <a:latin typeface="+mn-lt"/>
              <a:ea typeface="+mn-ea"/>
              <a:cs typeface="+mn-cs"/>
            </a:rPr>
            <a:t>    new_num = 3</a:t>
          </a:r>
          <a:endParaRPr lang="fr-FR">
            <a:effectLst/>
          </a:endParaRPr>
        </a:p>
        <a:p>
          <a:r>
            <a:rPr lang="fr-FR" sz="1100">
              <a:solidFill>
                <a:schemeClr val="dk1"/>
              </a:solidFill>
              <a:effectLst/>
              <a:latin typeface="+mn-lt"/>
              <a:ea typeface="+mn-ea"/>
              <a:cs typeface="+mn-cs"/>
            </a:rPr>
            <a:t>    </a:t>
          </a:r>
          <a:endParaRPr lang="fr-FR">
            <a:effectLst/>
          </a:endParaRPr>
        </a:p>
        <a:p>
          <a:r>
            <a:rPr lang="fr-FR" sz="1100">
              <a:solidFill>
                <a:schemeClr val="dk1"/>
              </a:solidFill>
              <a:effectLst/>
              <a:latin typeface="+mn-lt"/>
              <a:ea typeface="+mn-ea"/>
              <a:cs typeface="+mn-cs"/>
            </a:rPr>
            <a:t>    Do While new_num &lt;= 20</a:t>
          </a:r>
          <a:endParaRPr lang="fr-FR">
            <a:effectLst/>
          </a:endParaRPr>
        </a:p>
        <a:p>
          <a:r>
            <a:rPr lang="fr-FR" sz="1100">
              <a:solidFill>
                <a:schemeClr val="dk1"/>
              </a:solidFill>
              <a:effectLst/>
              <a:latin typeface="+mn-lt"/>
              <a:ea typeface="+mn-ea"/>
              <a:cs typeface="+mn-cs"/>
            </a:rPr>
            <a:t>        </a:t>
          </a:r>
          <a:endParaRPr lang="fr-FR">
            <a:effectLst/>
          </a:endParaRPr>
        </a:p>
        <a:p>
          <a:r>
            <a:rPr lang="fr-FR" sz="1100">
              <a:solidFill>
                <a:schemeClr val="dk1"/>
              </a:solidFill>
              <a:effectLst/>
              <a:latin typeface="+mn-lt"/>
              <a:ea typeface="+mn-ea"/>
              <a:cs typeface="+mn-cs"/>
            </a:rPr>
            <a:t>        Sheets("Part2").Select</a:t>
          </a:r>
          <a:endParaRPr lang="fr-FR">
            <a:effectLst/>
          </a:endParaRPr>
        </a:p>
        <a:p>
          <a:r>
            <a:rPr lang="fr-FR" sz="1100">
              <a:solidFill>
                <a:schemeClr val="dk1"/>
              </a:solidFill>
              <a:effectLst/>
              <a:latin typeface="+mn-lt"/>
              <a:ea typeface="+mn-ea"/>
              <a:cs typeface="+mn-cs"/>
            </a:rPr>
            <a:t>        Sheets("Part2").Copy After:=Sheets(ThisWorkbook.Worksheets.Count)</a:t>
          </a:r>
          <a:endParaRPr lang="fr-FR">
            <a:effectLst/>
          </a:endParaRPr>
        </a:p>
        <a:p>
          <a:r>
            <a:rPr lang="fr-FR" sz="1100">
              <a:solidFill>
                <a:schemeClr val="dk1"/>
              </a:solidFill>
              <a:effectLst/>
              <a:latin typeface="+mn-lt"/>
              <a:ea typeface="+mn-ea"/>
              <a:cs typeface="+mn-cs"/>
            </a:rPr>
            <a:t>        Sheets("Part2 (2)").Select</a:t>
          </a:r>
          <a:endParaRPr lang="fr-FR">
            <a:effectLst/>
          </a:endParaRPr>
        </a:p>
        <a:p>
          <a:r>
            <a:rPr lang="fr-FR" sz="1100">
              <a:solidFill>
                <a:schemeClr val="dk1"/>
              </a:solidFill>
              <a:effectLst/>
              <a:latin typeface="+mn-lt"/>
              <a:ea typeface="+mn-ea"/>
              <a:cs typeface="+mn-cs"/>
            </a:rPr>
            <a:t>        Sheets("Part2 (2)").Name = "Part" &amp; new_num</a:t>
          </a:r>
          <a:endParaRPr lang="fr-FR">
            <a:effectLst/>
          </a:endParaRPr>
        </a:p>
        <a:p>
          <a:r>
            <a:rPr lang="fr-FR" sz="1100">
              <a:solidFill>
                <a:schemeClr val="dk1"/>
              </a:solidFill>
              <a:effectLst/>
              <a:latin typeface="+mn-lt"/>
              <a:ea typeface="+mn-ea"/>
              <a:cs typeface="+mn-cs"/>
            </a:rPr>
            <a:t>        </a:t>
          </a:r>
          <a:endParaRPr lang="fr-FR">
            <a:effectLst/>
          </a:endParaRPr>
        </a:p>
        <a:p>
          <a:r>
            <a:rPr lang="fr-FR" sz="1100">
              <a:solidFill>
                <a:schemeClr val="dk1"/>
              </a:solidFill>
              <a:effectLst/>
              <a:latin typeface="+mn-lt"/>
              <a:ea typeface="+mn-ea"/>
              <a:cs typeface="+mn-cs"/>
            </a:rPr>
            <a:t>        ActiveSheet.Range("H3").Select</a:t>
          </a:r>
        </a:p>
        <a:p>
          <a:r>
            <a:rPr lang="fr-FR" sz="1100">
              <a:solidFill>
                <a:schemeClr val="dk1"/>
              </a:solidFill>
              <a:effectLst/>
              <a:latin typeface="+mn-lt"/>
              <a:ea typeface="+mn-ea"/>
              <a:cs typeface="+mn-cs"/>
            </a:rPr>
            <a:t>        ActiveCell.Value = "Part" &amp; new_num</a:t>
          </a:r>
          <a:endParaRPr lang="fr-FR">
            <a:effectLst/>
          </a:endParaRPr>
        </a:p>
        <a:p>
          <a:r>
            <a:rPr lang="fr-FR" sz="1100">
              <a:solidFill>
                <a:schemeClr val="dk1"/>
              </a:solidFill>
              <a:effectLst/>
              <a:latin typeface="+mn-lt"/>
              <a:ea typeface="+mn-ea"/>
              <a:cs typeface="+mn-cs"/>
            </a:rPr>
            <a:t>                </a:t>
          </a:r>
          <a:endParaRPr lang="fr-FR">
            <a:effectLst/>
          </a:endParaRPr>
        </a:p>
        <a:p>
          <a:r>
            <a:rPr lang="fr-FR" sz="1100">
              <a:solidFill>
                <a:schemeClr val="dk1"/>
              </a:solidFill>
              <a:effectLst/>
              <a:latin typeface="+mn-lt"/>
              <a:ea typeface="+mn-ea"/>
              <a:cs typeface="+mn-cs"/>
            </a:rPr>
            <a:t>        new_num = new_num + 1</a:t>
          </a:r>
          <a:endParaRPr lang="fr-FR">
            <a:effectLst/>
          </a:endParaRPr>
        </a:p>
        <a:p>
          <a:r>
            <a:rPr lang="fr-FR" sz="1100">
              <a:solidFill>
                <a:schemeClr val="dk1"/>
              </a:solidFill>
              <a:effectLst/>
              <a:latin typeface="+mn-lt"/>
              <a:ea typeface="+mn-ea"/>
              <a:cs typeface="+mn-cs"/>
            </a:rPr>
            <a:t>        </a:t>
          </a:r>
          <a:endParaRPr lang="fr-FR">
            <a:effectLst/>
          </a:endParaRPr>
        </a:p>
        <a:p>
          <a:r>
            <a:rPr lang="fr-FR" sz="1100">
              <a:solidFill>
                <a:schemeClr val="dk1"/>
              </a:solidFill>
              <a:effectLst/>
              <a:latin typeface="+mn-lt"/>
              <a:ea typeface="+mn-ea"/>
              <a:cs typeface="+mn-cs"/>
            </a:rPr>
            <a:t>        Loop</a:t>
          </a:r>
          <a:endParaRPr lang="fr-FR">
            <a:effectLst/>
          </a:endParaRPr>
        </a:p>
        <a:p>
          <a:r>
            <a:rPr lang="fr-FR" sz="1100">
              <a:solidFill>
                <a:schemeClr val="dk1"/>
              </a:solidFill>
              <a:effectLst/>
              <a:latin typeface="+mn-lt"/>
              <a:ea typeface="+mn-ea"/>
              <a:cs typeface="+mn-cs"/>
            </a:rPr>
            <a:t>    </a:t>
          </a:r>
          <a:endParaRPr lang="fr-FR">
            <a:effectLst/>
          </a:endParaRPr>
        </a:p>
        <a:p>
          <a:r>
            <a:rPr lang="fr-FR" sz="1100">
              <a:solidFill>
                <a:schemeClr val="dk1"/>
              </a:solidFill>
              <a:effectLst/>
              <a:latin typeface="+mn-lt"/>
              <a:ea typeface="+mn-ea"/>
              <a:cs typeface="+mn-cs"/>
            </a:rPr>
            <a:t>End Sub</a:t>
          </a:r>
          <a:endParaRPr lang="fr-FR"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755265</xdr:colOff>
      <xdr:row>4</xdr:row>
      <xdr:rowOff>91401</xdr:rowOff>
    </xdr:to>
    <xdr:pic>
      <xdr:nvPicPr>
        <xdr:cNvPr id="4" name="Image 4">
          <a:extLst>
            <a:ext uri="{FF2B5EF4-FFF2-40B4-BE49-F238E27FC236}">
              <a16:creationId xmlns:a16="http://schemas.microsoft.com/office/drawing/2014/main" id="{50321730-855A-4E12-8A2F-FD37A233C99D}"/>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9902"/>
        <a:stretch>
          <a:fillRect/>
        </a:stretch>
      </xdr:blipFill>
      <xdr:spPr bwMode="auto">
        <a:xfrm>
          <a:off x="200025" y="0"/>
          <a:ext cx="1507740" cy="7772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361950</xdr:colOff>
      <xdr:row>3</xdr:row>
      <xdr:rowOff>104775</xdr:rowOff>
    </xdr:from>
    <xdr:to>
      <xdr:col>2</xdr:col>
      <xdr:colOff>174502</xdr:colOff>
      <xdr:row>5</xdr:row>
      <xdr:rowOff>138430</xdr:rowOff>
    </xdr:to>
    <xdr:pic>
      <xdr:nvPicPr>
        <xdr:cNvPr id="6" name="Image 5">
          <a:extLst>
            <a:ext uri="{FF2B5EF4-FFF2-40B4-BE49-F238E27FC236}">
              <a16:creationId xmlns:a16="http://schemas.microsoft.com/office/drawing/2014/main" id="{60B19FFC-96C2-428A-AE9D-83B11DFA6F2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560070" y="653415"/>
          <a:ext cx="573282" cy="52768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145301</xdr:colOff>
      <xdr:row>0</xdr:row>
      <xdr:rowOff>0</xdr:rowOff>
    </xdr:from>
    <xdr:to>
      <xdr:col>4</xdr:col>
      <xdr:colOff>55766</xdr:colOff>
      <xdr:row>4</xdr:row>
      <xdr:rowOff>95249</xdr:rowOff>
    </xdr:to>
    <xdr:pic>
      <xdr:nvPicPr>
        <xdr:cNvPr id="6" name="Image 4">
          <a:extLst>
            <a:ext uri="{FF2B5EF4-FFF2-40B4-BE49-F238E27FC236}">
              <a16:creationId xmlns:a16="http://schemas.microsoft.com/office/drawing/2014/main" id="{09B7A2DB-C3F1-4AFA-8A72-6BA683275431}"/>
            </a:ext>
          </a:extLst>
        </xdr:cNvPr>
        <xdr:cNvPicPr>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39902"/>
        <a:stretch>
          <a:fillRect/>
        </a:stretch>
      </xdr:blipFill>
      <xdr:spPr bwMode="auto">
        <a:xfrm>
          <a:off x="314634" y="0"/>
          <a:ext cx="1868382" cy="89958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751417</xdr:colOff>
      <xdr:row>3</xdr:row>
      <xdr:rowOff>16873</xdr:rowOff>
    </xdr:from>
    <xdr:to>
      <xdr:col>2</xdr:col>
      <xdr:colOff>107257</xdr:colOff>
      <xdr:row>5</xdr:row>
      <xdr:rowOff>173160</xdr:rowOff>
    </xdr:to>
    <xdr:pic>
      <xdr:nvPicPr>
        <xdr:cNvPr id="4" name="Image 3">
          <a:extLst>
            <a:ext uri="{FF2B5EF4-FFF2-40B4-BE49-F238E27FC236}">
              <a16:creationId xmlns:a16="http://schemas.microsoft.com/office/drawing/2014/main" id="{F3456618-58CC-46DC-8692-BA50ABD0A9AA}"/>
            </a:ext>
          </a:extLst>
        </xdr:cNvPr>
        <xdr:cNvPicPr>
          <a:picLocks/>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920750" y="620123"/>
          <a:ext cx="540327" cy="544484"/>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bl_regl_RH" displayName="Tbl_regl_RH" ref="A1:A7" totalsRowShown="0">
  <autoFilter ref="A1:A7" xr:uid="{00000000-0009-0000-0100-000001000000}">
    <filterColumn colId="0" hiddenButton="1"/>
  </autoFilter>
  <sortState ref="A2:A8">
    <sortCondition ref="A1:A8"/>
  </sortState>
  <tableColumns count="1">
    <tableColumn id="1" xr3:uid="{00000000-0010-0000-0000-000001000000}" name="Types de contrat personnels"/>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_civilité" displayName="Table_civilité" ref="C1:C5" totalsRowShown="0" headerRowDxfId="130" dataDxfId="129">
  <autoFilter ref="C1:C5" xr:uid="{00000000-0009-0000-0100-000002000000}">
    <filterColumn colId="0" hiddenButton="1"/>
  </autoFilter>
  <tableColumns count="1">
    <tableColumn id="1" xr3:uid="{00000000-0010-0000-0100-000001000000}" name="Civilité" dataDxfId="128"/>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Table_type_coord" displayName="Table_type_coord" ref="E1:G9" totalsRowShown="0" headerRowDxfId="127" dataDxfId="126">
  <autoFilter ref="E1:G9" xr:uid="{00000000-0009-0000-0100-000003000000}">
    <filterColumn colId="0" hiddenButton="1"/>
  </autoFilter>
  <tableColumns count="3">
    <tableColumn id="1" xr3:uid="{00000000-0010-0000-0200-000001000000}" name="Type étab coord" dataDxfId="125"/>
    <tableColumn id="2" xr3:uid="{00000000-0010-0000-0200-000002000000}" name="Eligible" dataDxfId="124"/>
    <tableColumn id="3" xr3:uid="{00000000-0010-0000-0200-000003000000}" name="frais env" dataDxfId="123"/>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Table_type_part" displayName="Table_type_part" ref="E18:G35" totalsRowShown="0">
  <autoFilter ref="E18:G35" xr:uid="{00000000-0009-0000-0100-000004000000}">
    <filterColumn colId="0" hiddenButton="1"/>
    <filterColumn colId="1" hiddenButton="1"/>
  </autoFilter>
  <tableColumns count="3">
    <tableColumn id="1" xr3:uid="{00000000-0010-0000-0300-000001000000}" name="Type étab partenaire"/>
    <tableColumn id="2" xr3:uid="{00000000-0010-0000-0300-000002000000}" name="Eligible" dataDxfId="122"/>
    <tableColumn id="3" xr3:uid="{00000000-0010-0000-0300-000003000000}" name="frais env" dataDxfId="121"/>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C6FC92EF-A6A5-46AB-A17C-102308E46FC4}" name="ListeDep" displayName="ListeDep" ref="A11:A113" totalsRowShown="0">
  <autoFilter ref="A11:A113" xr:uid="{DDBBAAFE-EC88-4875-B36B-F063DE9A47EA}"/>
  <tableColumns count="1">
    <tableColumn id="1" xr3:uid="{3F94021A-2C4B-48DF-8DA1-A841A12CDF87}" name="Départements"/>
  </tableColumns>
  <tableStyleInfo name="TableStyleMedium2"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table" Target="../tables/table5.xml"/><Relationship Id="rId3" Type="http://schemas.openxmlformats.org/officeDocument/2006/relationships/drawing" Target="../drawings/drawing1.xml"/><Relationship Id="rId7" Type="http://schemas.openxmlformats.org/officeDocument/2006/relationships/table" Target="../tables/table4.xml"/><Relationship Id="rId2" Type="http://schemas.openxmlformats.org/officeDocument/2006/relationships/printerSettings" Target="../printerSettings/printerSettings1.bin"/><Relationship Id="rId1" Type="http://schemas.openxmlformats.org/officeDocument/2006/relationships/hyperlink" Target="mailto:PEPR-PROPSY@anr.fr" TargetMode="External"/><Relationship Id="rId6" Type="http://schemas.openxmlformats.org/officeDocument/2006/relationships/table" Target="../tables/table3.xml"/><Relationship Id="rId5" Type="http://schemas.openxmlformats.org/officeDocument/2006/relationships/table" Target="../tables/table2.xml"/><Relationship Id="rId4"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Feuil3">
    <tabColor rgb="FFFF0000"/>
    <pageSetUpPr fitToPage="1"/>
  </sheetPr>
  <dimension ref="A1:M113"/>
  <sheetViews>
    <sheetView workbookViewId="0">
      <selection activeCell="I12" sqref="I12"/>
    </sheetView>
  </sheetViews>
  <sheetFormatPr baseColWidth="10" defaultRowHeight="14.5" x14ac:dyDescent="0.35"/>
  <cols>
    <col min="1" max="1" width="30.54296875" customWidth="1"/>
    <col min="2" max="2" width="2.26953125" customWidth="1"/>
    <col min="3" max="3" width="26.7265625" customWidth="1"/>
    <col min="4" max="4" width="2.26953125" customWidth="1"/>
    <col min="5" max="5" width="46.7265625" customWidth="1"/>
    <col min="6" max="7" width="10.54296875" customWidth="1"/>
    <col min="8" max="8" width="2.26953125" customWidth="1"/>
    <col min="9" max="9" width="26.7265625" customWidth="1"/>
    <col min="10" max="10" width="2.26953125" customWidth="1"/>
    <col min="11" max="11" width="26.7265625" customWidth="1"/>
    <col min="12" max="12" width="2.26953125" customWidth="1"/>
    <col min="13" max="13" width="26.7265625" customWidth="1"/>
    <col min="14" max="14" width="2.26953125" customWidth="1"/>
    <col min="15" max="15" width="26.7265625" customWidth="1"/>
    <col min="16" max="16" width="2.26953125" customWidth="1"/>
    <col min="17" max="17" width="26.7265625" customWidth="1"/>
  </cols>
  <sheetData>
    <row r="1" spans="1:13" x14ac:dyDescent="0.35">
      <c r="A1" t="s">
        <v>99</v>
      </c>
      <c r="C1" s="127" t="s">
        <v>104</v>
      </c>
      <c r="E1" s="127" t="s">
        <v>106</v>
      </c>
      <c r="F1" s="223" t="s">
        <v>126</v>
      </c>
      <c r="G1" s="127" t="s">
        <v>119</v>
      </c>
      <c r="I1" s="157" t="s">
        <v>127</v>
      </c>
    </row>
    <row r="2" spans="1:13" ht="29.5" thickBot="1" x14ac:dyDescent="0.4">
      <c r="A2" t="s">
        <v>100</v>
      </c>
      <c r="C2" t="s">
        <v>427</v>
      </c>
      <c r="E2" s="127" t="s">
        <v>30</v>
      </c>
      <c r="F2">
        <v>1</v>
      </c>
      <c r="G2">
        <v>1</v>
      </c>
      <c r="I2" s="214" t="s">
        <v>437</v>
      </c>
      <c r="J2" s="164"/>
    </row>
    <row r="3" spans="1:13" ht="15" thickBot="1" x14ac:dyDescent="0.4">
      <c r="A3" t="s">
        <v>101</v>
      </c>
      <c r="C3" t="s">
        <v>428</v>
      </c>
      <c r="E3" s="127" t="s">
        <v>31</v>
      </c>
      <c r="F3">
        <v>1</v>
      </c>
      <c r="G3">
        <v>1</v>
      </c>
    </row>
    <row r="4" spans="1:13" x14ac:dyDescent="0.35">
      <c r="A4" t="s">
        <v>102</v>
      </c>
      <c r="C4" t="s">
        <v>429</v>
      </c>
      <c r="E4" s="127" t="s">
        <v>63</v>
      </c>
      <c r="F4">
        <v>1</v>
      </c>
      <c r="G4">
        <v>1</v>
      </c>
      <c r="I4" s="157" t="s">
        <v>170</v>
      </c>
    </row>
    <row r="5" spans="1:13" ht="15" thickBot="1" x14ac:dyDescent="0.4">
      <c r="A5" t="s">
        <v>103</v>
      </c>
      <c r="C5" t="s">
        <v>430</v>
      </c>
      <c r="E5" s="127" t="s">
        <v>89</v>
      </c>
      <c r="F5">
        <v>1</v>
      </c>
      <c r="G5">
        <v>1</v>
      </c>
      <c r="I5" s="158">
        <v>2026</v>
      </c>
      <c r="J5" s="164"/>
      <c r="M5" s="129"/>
    </row>
    <row r="6" spans="1:13" x14ac:dyDescent="0.35">
      <c r="A6" t="s">
        <v>226</v>
      </c>
      <c r="E6" s="127" t="s">
        <v>64</v>
      </c>
      <c r="F6">
        <v>1</v>
      </c>
      <c r="G6">
        <v>1</v>
      </c>
      <c r="M6" s="129"/>
    </row>
    <row r="7" spans="1:13" ht="15" thickBot="1" x14ac:dyDescent="0.4">
      <c r="A7" s="127" t="s">
        <v>131</v>
      </c>
      <c r="E7" s="127" t="s">
        <v>96</v>
      </c>
      <c r="F7" s="127">
        <v>1</v>
      </c>
      <c r="G7" s="127">
        <v>1</v>
      </c>
      <c r="M7" s="129"/>
    </row>
    <row r="8" spans="1:13" x14ac:dyDescent="0.35">
      <c r="E8" s="127" t="s">
        <v>74</v>
      </c>
      <c r="F8" s="127">
        <v>1</v>
      </c>
      <c r="G8" s="127">
        <v>1</v>
      </c>
      <c r="I8" s="157" t="s">
        <v>128</v>
      </c>
      <c r="M8" s="129"/>
    </row>
    <row r="9" spans="1:13" ht="15" thickBot="1" x14ac:dyDescent="0.4">
      <c r="E9" s="127" t="s">
        <v>75</v>
      </c>
      <c r="F9" s="127">
        <v>1</v>
      </c>
      <c r="G9" s="127">
        <v>0</v>
      </c>
      <c r="I9" s="158" t="s">
        <v>438</v>
      </c>
      <c r="J9" s="164"/>
      <c r="M9" s="129"/>
    </row>
    <row r="10" spans="1:13" ht="15" thickBot="1" x14ac:dyDescent="0.4">
      <c r="E10" s="127"/>
      <c r="F10" s="127"/>
      <c r="G10" s="127"/>
      <c r="I10" s="221"/>
      <c r="M10" s="129"/>
    </row>
    <row r="11" spans="1:13" x14ac:dyDescent="0.35">
      <c r="A11" t="s">
        <v>402</v>
      </c>
      <c r="E11" s="127"/>
      <c r="I11" s="157" t="s">
        <v>165</v>
      </c>
      <c r="M11" s="129"/>
    </row>
    <row r="12" spans="1:13" ht="15" thickBot="1" x14ac:dyDescent="0.4">
      <c r="A12" s="129" t="s">
        <v>403</v>
      </c>
      <c r="I12" s="353" t="s">
        <v>439</v>
      </c>
      <c r="J12" s="164"/>
      <c r="M12" s="129"/>
    </row>
    <row r="13" spans="1:13" x14ac:dyDescent="0.35">
      <c r="A13" t="s">
        <v>301</v>
      </c>
      <c r="I13" s="221"/>
      <c r="M13" s="129"/>
    </row>
    <row r="14" spans="1:13" ht="15" thickBot="1" x14ac:dyDescent="0.4">
      <c r="A14" t="s">
        <v>302</v>
      </c>
    </row>
    <row r="15" spans="1:13" x14ac:dyDescent="0.35">
      <c r="A15" t="s">
        <v>303</v>
      </c>
      <c r="I15" s="128" t="s">
        <v>187</v>
      </c>
    </row>
    <row r="16" spans="1:13" ht="15" thickBot="1" x14ac:dyDescent="0.4">
      <c r="A16" t="s">
        <v>304</v>
      </c>
      <c r="I16" s="158">
        <v>20</v>
      </c>
      <c r="J16" s="164"/>
    </row>
    <row r="17" spans="1:10" ht="15" thickBot="1" x14ac:dyDescent="0.4">
      <c r="A17" t="s">
        <v>305</v>
      </c>
    </row>
    <row r="18" spans="1:10" x14ac:dyDescent="0.35">
      <c r="A18" t="s">
        <v>306</v>
      </c>
      <c r="E18" t="s">
        <v>105</v>
      </c>
      <c r="F18" s="127" t="s">
        <v>126</v>
      </c>
      <c r="G18" s="127" t="s">
        <v>119</v>
      </c>
      <c r="I18" s="157" t="s">
        <v>253</v>
      </c>
    </row>
    <row r="19" spans="1:10" ht="15" thickBot="1" x14ac:dyDescent="0.4">
      <c r="A19" t="s">
        <v>307</v>
      </c>
      <c r="E19" t="s">
        <v>30</v>
      </c>
      <c r="F19">
        <v>1</v>
      </c>
      <c r="G19">
        <v>1</v>
      </c>
      <c r="I19" s="158">
        <v>40</v>
      </c>
      <c r="J19" s="164"/>
    </row>
    <row r="20" spans="1:10" ht="15" thickBot="1" x14ac:dyDescent="0.4">
      <c r="A20" t="s">
        <v>308</v>
      </c>
      <c r="E20" t="s">
        <v>31</v>
      </c>
      <c r="F20">
        <v>1</v>
      </c>
      <c r="G20">
        <v>1</v>
      </c>
      <c r="I20" s="221"/>
    </row>
    <row r="21" spans="1:10" x14ac:dyDescent="0.35">
      <c r="A21" t="s">
        <v>309</v>
      </c>
      <c r="E21" t="s">
        <v>32</v>
      </c>
      <c r="F21">
        <v>1</v>
      </c>
      <c r="G21">
        <v>1</v>
      </c>
      <c r="I21" s="128" t="s">
        <v>219</v>
      </c>
    </row>
    <row r="22" spans="1:10" ht="15" thickBot="1" x14ac:dyDescent="0.4">
      <c r="A22" t="s">
        <v>310</v>
      </c>
      <c r="E22" t="s">
        <v>63</v>
      </c>
      <c r="F22">
        <v>1</v>
      </c>
      <c r="G22">
        <v>1</v>
      </c>
      <c r="I22" s="158">
        <v>50</v>
      </c>
    </row>
    <row r="23" spans="1:10" ht="15" thickBot="1" x14ac:dyDescent="0.4">
      <c r="A23" t="s">
        <v>311</v>
      </c>
      <c r="E23" t="s">
        <v>89</v>
      </c>
      <c r="F23">
        <v>1</v>
      </c>
      <c r="G23">
        <v>1</v>
      </c>
    </row>
    <row r="24" spans="1:10" x14ac:dyDescent="0.35">
      <c r="A24" t="s">
        <v>312</v>
      </c>
      <c r="E24" t="s">
        <v>64</v>
      </c>
      <c r="F24">
        <v>1</v>
      </c>
      <c r="G24">
        <v>1</v>
      </c>
      <c r="I24" s="128" t="s">
        <v>107</v>
      </c>
      <c r="J24" s="163"/>
    </row>
    <row r="25" spans="1:10" ht="15" thickBot="1" x14ac:dyDescent="0.4">
      <c r="A25" t="s">
        <v>313</v>
      </c>
      <c r="E25" t="s">
        <v>96</v>
      </c>
      <c r="F25">
        <v>1</v>
      </c>
      <c r="G25">
        <v>0</v>
      </c>
      <c r="I25" s="158"/>
    </row>
    <row r="26" spans="1:10" ht="15" thickBot="1" x14ac:dyDescent="0.4">
      <c r="A26" t="s">
        <v>314</v>
      </c>
      <c r="E26" t="s">
        <v>77</v>
      </c>
      <c r="F26">
        <v>0</v>
      </c>
      <c r="G26">
        <v>0</v>
      </c>
    </row>
    <row r="27" spans="1:10" x14ac:dyDescent="0.35">
      <c r="A27" t="s">
        <v>315</v>
      </c>
      <c r="E27" t="s">
        <v>79</v>
      </c>
      <c r="F27">
        <v>0</v>
      </c>
      <c r="G27">
        <v>0</v>
      </c>
      <c r="I27" s="128" t="s">
        <v>108</v>
      </c>
      <c r="J27" s="163"/>
    </row>
    <row r="28" spans="1:10" ht="15" thickBot="1" x14ac:dyDescent="0.4">
      <c r="A28" t="s">
        <v>316</v>
      </c>
      <c r="E28" t="s">
        <v>80</v>
      </c>
      <c r="F28">
        <v>0</v>
      </c>
      <c r="G28">
        <v>0</v>
      </c>
      <c r="I28" s="158"/>
    </row>
    <row r="29" spans="1:10" x14ac:dyDescent="0.35">
      <c r="A29" t="s">
        <v>317</v>
      </c>
      <c r="E29" t="s">
        <v>81</v>
      </c>
      <c r="F29">
        <v>0</v>
      </c>
      <c r="G29">
        <v>0</v>
      </c>
    </row>
    <row r="30" spans="1:10" x14ac:dyDescent="0.35">
      <c r="A30" t="s">
        <v>318</v>
      </c>
      <c r="E30" t="s">
        <v>195</v>
      </c>
      <c r="F30">
        <v>0</v>
      </c>
      <c r="G30">
        <v>0</v>
      </c>
    </row>
    <row r="31" spans="1:10" x14ac:dyDescent="0.35">
      <c r="A31" t="s">
        <v>319</v>
      </c>
      <c r="E31" t="s">
        <v>431</v>
      </c>
      <c r="F31">
        <v>0</v>
      </c>
      <c r="G31">
        <v>0</v>
      </c>
    </row>
    <row r="32" spans="1:10" x14ac:dyDescent="0.35">
      <c r="A32" t="s">
        <v>320</v>
      </c>
      <c r="E32" t="s">
        <v>74</v>
      </c>
      <c r="F32">
        <v>1</v>
      </c>
      <c r="G32">
        <v>1</v>
      </c>
    </row>
    <row r="33" spans="1:9" ht="15" thickBot="1" x14ac:dyDescent="0.4">
      <c r="A33" t="s">
        <v>321</v>
      </c>
      <c r="E33" t="s">
        <v>83</v>
      </c>
      <c r="F33">
        <v>0</v>
      </c>
      <c r="G33">
        <v>1</v>
      </c>
    </row>
    <row r="34" spans="1:9" x14ac:dyDescent="0.35">
      <c r="A34" t="s">
        <v>322</v>
      </c>
      <c r="E34" t="s">
        <v>75</v>
      </c>
      <c r="F34">
        <v>1</v>
      </c>
      <c r="G34">
        <v>0</v>
      </c>
      <c r="I34" s="128" t="s">
        <v>148</v>
      </c>
    </row>
    <row r="35" spans="1:9" ht="15" thickBot="1" x14ac:dyDescent="0.4">
      <c r="A35" t="s">
        <v>323</v>
      </c>
      <c r="E35" t="s">
        <v>78</v>
      </c>
      <c r="F35">
        <v>0</v>
      </c>
      <c r="G35">
        <v>0</v>
      </c>
      <c r="I35" s="213"/>
    </row>
    <row r="36" spans="1:9" x14ac:dyDescent="0.35">
      <c r="A36" t="s">
        <v>324</v>
      </c>
    </row>
    <row r="37" spans="1:9" x14ac:dyDescent="0.35">
      <c r="A37" t="s">
        <v>325</v>
      </c>
    </row>
    <row r="38" spans="1:9" x14ac:dyDescent="0.35">
      <c r="A38" t="s">
        <v>326</v>
      </c>
    </row>
    <row r="39" spans="1:9" x14ac:dyDescent="0.35">
      <c r="A39" t="s">
        <v>327</v>
      </c>
    </row>
    <row r="40" spans="1:9" x14ac:dyDescent="0.35">
      <c r="A40" t="s">
        <v>328</v>
      </c>
    </row>
    <row r="41" spans="1:9" x14ac:dyDescent="0.35">
      <c r="A41" t="s">
        <v>329</v>
      </c>
    </row>
    <row r="42" spans="1:9" x14ac:dyDescent="0.35">
      <c r="A42" t="s">
        <v>330</v>
      </c>
    </row>
    <row r="43" spans="1:9" x14ac:dyDescent="0.35">
      <c r="A43" t="s">
        <v>331</v>
      </c>
    </row>
    <row r="44" spans="1:9" x14ac:dyDescent="0.35">
      <c r="A44" t="s">
        <v>332</v>
      </c>
    </row>
    <row r="45" spans="1:9" x14ac:dyDescent="0.35">
      <c r="A45" t="s">
        <v>333</v>
      </c>
    </row>
    <row r="46" spans="1:9" x14ac:dyDescent="0.35">
      <c r="A46" t="s">
        <v>334</v>
      </c>
    </row>
    <row r="47" spans="1:9" x14ac:dyDescent="0.35">
      <c r="A47" t="s">
        <v>335</v>
      </c>
    </row>
    <row r="48" spans="1:9" x14ac:dyDescent="0.35">
      <c r="A48" t="s">
        <v>336</v>
      </c>
    </row>
    <row r="49" spans="1:1" x14ac:dyDescent="0.35">
      <c r="A49" t="s">
        <v>337</v>
      </c>
    </row>
    <row r="50" spans="1:1" x14ac:dyDescent="0.35">
      <c r="A50" t="s">
        <v>338</v>
      </c>
    </row>
    <row r="51" spans="1:1" x14ac:dyDescent="0.35">
      <c r="A51" t="s">
        <v>339</v>
      </c>
    </row>
    <row r="52" spans="1:1" x14ac:dyDescent="0.35">
      <c r="A52" t="s">
        <v>340</v>
      </c>
    </row>
    <row r="53" spans="1:1" x14ac:dyDescent="0.35">
      <c r="A53" t="s">
        <v>341</v>
      </c>
    </row>
    <row r="54" spans="1:1" x14ac:dyDescent="0.35">
      <c r="A54" t="s">
        <v>342</v>
      </c>
    </row>
    <row r="55" spans="1:1" x14ac:dyDescent="0.35">
      <c r="A55" t="s">
        <v>343</v>
      </c>
    </row>
    <row r="56" spans="1:1" x14ac:dyDescent="0.35">
      <c r="A56" t="s">
        <v>344</v>
      </c>
    </row>
    <row r="57" spans="1:1" x14ac:dyDescent="0.35">
      <c r="A57" t="s">
        <v>345</v>
      </c>
    </row>
    <row r="58" spans="1:1" x14ac:dyDescent="0.35">
      <c r="A58" t="s">
        <v>346</v>
      </c>
    </row>
    <row r="59" spans="1:1" x14ac:dyDescent="0.35">
      <c r="A59" t="s">
        <v>347</v>
      </c>
    </row>
    <row r="60" spans="1:1" x14ac:dyDescent="0.35">
      <c r="A60" t="s">
        <v>348</v>
      </c>
    </row>
    <row r="61" spans="1:1" x14ac:dyDescent="0.35">
      <c r="A61" t="s">
        <v>349</v>
      </c>
    </row>
    <row r="62" spans="1:1" x14ac:dyDescent="0.35">
      <c r="A62" t="s">
        <v>350</v>
      </c>
    </row>
    <row r="63" spans="1:1" x14ac:dyDescent="0.35">
      <c r="A63" t="s">
        <v>351</v>
      </c>
    </row>
    <row r="64" spans="1:1" x14ac:dyDescent="0.35">
      <c r="A64" t="s">
        <v>352</v>
      </c>
    </row>
    <row r="65" spans="1:1" x14ac:dyDescent="0.35">
      <c r="A65" t="s">
        <v>353</v>
      </c>
    </row>
    <row r="66" spans="1:1" x14ac:dyDescent="0.35">
      <c r="A66" t="s">
        <v>354</v>
      </c>
    </row>
    <row r="67" spans="1:1" x14ac:dyDescent="0.35">
      <c r="A67" t="s">
        <v>355</v>
      </c>
    </row>
    <row r="68" spans="1:1" x14ac:dyDescent="0.35">
      <c r="A68" t="s">
        <v>356</v>
      </c>
    </row>
    <row r="69" spans="1:1" x14ac:dyDescent="0.35">
      <c r="A69" t="s">
        <v>357</v>
      </c>
    </row>
    <row r="70" spans="1:1" x14ac:dyDescent="0.35">
      <c r="A70" t="s">
        <v>358</v>
      </c>
    </row>
    <row r="71" spans="1:1" x14ac:dyDescent="0.35">
      <c r="A71" t="s">
        <v>359</v>
      </c>
    </row>
    <row r="72" spans="1:1" x14ac:dyDescent="0.35">
      <c r="A72" t="s">
        <v>360</v>
      </c>
    </row>
    <row r="73" spans="1:1" x14ac:dyDescent="0.35">
      <c r="A73" t="s">
        <v>361</v>
      </c>
    </row>
    <row r="74" spans="1:1" x14ac:dyDescent="0.35">
      <c r="A74" t="s">
        <v>362</v>
      </c>
    </row>
    <row r="75" spans="1:1" x14ac:dyDescent="0.35">
      <c r="A75" t="s">
        <v>363</v>
      </c>
    </row>
    <row r="76" spans="1:1" x14ac:dyDescent="0.35">
      <c r="A76" t="s">
        <v>364</v>
      </c>
    </row>
    <row r="77" spans="1:1" x14ac:dyDescent="0.35">
      <c r="A77" t="s">
        <v>365</v>
      </c>
    </row>
    <row r="78" spans="1:1" x14ac:dyDescent="0.35">
      <c r="A78" t="s">
        <v>366</v>
      </c>
    </row>
    <row r="79" spans="1:1" x14ac:dyDescent="0.35">
      <c r="A79" t="s">
        <v>367</v>
      </c>
    </row>
    <row r="80" spans="1:1" x14ac:dyDescent="0.35">
      <c r="A80" t="s">
        <v>368</v>
      </c>
    </row>
    <row r="81" spans="1:1" x14ac:dyDescent="0.35">
      <c r="A81" t="s">
        <v>369</v>
      </c>
    </row>
    <row r="82" spans="1:1" x14ac:dyDescent="0.35">
      <c r="A82" t="s">
        <v>370</v>
      </c>
    </row>
    <row r="83" spans="1:1" x14ac:dyDescent="0.35">
      <c r="A83" t="s">
        <v>371</v>
      </c>
    </row>
    <row r="84" spans="1:1" x14ac:dyDescent="0.35">
      <c r="A84" t="s">
        <v>372</v>
      </c>
    </row>
    <row r="85" spans="1:1" x14ac:dyDescent="0.35">
      <c r="A85" t="s">
        <v>373</v>
      </c>
    </row>
    <row r="86" spans="1:1" x14ac:dyDescent="0.35">
      <c r="A86" t="s">
        <v>374</v>
      </c>
    </row>
    <row r="87" spans="1:1" x14ac:dyDescent="0.35">
      <c r="A87" t="s">
        <v>375</v>
      </c>
    </row>
    <row r="88" spans="1:1" x14ac:dyDescent="0.35">
      <c r="A88" t="s">
        <v>376</v>
      </c>
    </row>
    <row r="89" spans="1:1" x14ac:dyDescent="0.35">
      <c r="A89" t="s">
        <v>377</v>
      </c>
    </row>
    <row r="90" spans="1:1" x14ac:dyDescent="0.35">
      <c r="A90" t="s">
        <v>378</v>
      </c>
    </row>
    <row r="91" spans="1:1" x14ac:dyDescent="0.35">
      <c r="A91" t="s">
        <v>379</v>
      </c>
    </row>
    <row r="92" spans="1:1" x14ac:dyDescent="0.35">
      <c r="A92" t="s">
        <v>380</v>
      </c>
    </row>
    <row r="93" spans="1:1" x14ac:dyDescent="0.35">
      <c r="A93" t="s">
        <v>381</v>
      </c>
    </row>
    <row r="94" spans="1:1" x14ac:dyDescent="0.35">
      <c r="A94" t="s">
        <v>382</v>
      </c>
    </row>
    <row r="95" spans="1:1" x14ac:dyDescent="0.35">
      <c r="A95" t="s">
        <v>383</v>
      </c>
    </row>
    <row r="96" spans="1:1" x14ac:dyDescent="0.35">
      <c r="A96" t="s">
        <v>384</v>
      </c>
    </row>
    <row r="97" spans="1:1" x14ac:dyDescent="0.35">
      <c r="A97" t="s">
        <v>385</v>
      </c>
    </row>
    <row r="98" spans="1:1" x14ac:dyDescent="0.35">
      <c r="A98" t="s">
        <v>386</v>
      </c>
    </row>
    <row r="99" spans="1:1" x14ac:dyDescent="0.35">
      <c r="A99" t="s">
        <v>387</v>
      </c>
    </row>
    <row r="100" spans="1:1" x14ac:dyDescent="0.35">
      <c r="A100" t="s">
        <v>388</v>
      </c>
    </row>
    <row r="101" spans="1:1" x14ac:dyDescent="0.35">
      <c r="A101" t="s">
        <v>389</v>
      </c>
    </row>
    <row r="102" spans="1:1" x14ac:dyDescent="0.35">
      <c r="A102" t="s">
        <v>390</v>
      </c>
    </row>
    <row r="103" spans="1:1" x14ac:dyDescent="0.35">
      <c r="A103" t="s">
        <v>391</v>
      </c>
    </row>
    <row r="104" spans="1:1" x14ac:dyDescent="0.35">
      <c r="A104" t="s">
        <v>392</v>
      </c>
    </row>
    <row r="105" spans="1:1" x14ac:dyDescent="0.35">
      <c r="A105" t="s">
        <v>393</v>
      </c>
    </row>
    <row r="106" spans="1:1" x14ac:dyDescent="0.35">
      <c r="A106" t="s">
        <v>394</v>
      </c>
    </row>
    <row r="107" spans="1:1" x14ac:dyDescent="0.35">
      <c r="A107" t="s">
        <v>395</v>
      </c>
    </row>
    <row r="108" spans="1:1" x14ac:dyDescent="0.35">
      <c r="A108" t="s">
        <v>396</v>
      </c>
    </row>
    <row r="109" spans="1:1" x14ac:dyDescent="0.35">
      <c r="A109" t="s">
        <v>397</v>
      </c>
    </row>
    <row r="110" spans="1:1" x14ac:dyDescent="0.35">
      <c r="A110" t="s">
        <v>398</v>
      </c>
    </row>
    <row r="111" spans="1:1" x14ac:dyDescent="0.35">
      <c r="A111" t="s">
        <v>399</v>
      </c>
    </row>
    <row r="112" spans="1:1" x14ac:dyDescent="0.35">
      <c r="A112" t="s">
        <v>400</v>
      </c>
    </row>
    <row r="113" spans="1:1" x14ac:dyDescent="0.35">
      <c r="A113" t="s">
        <v>401</v>
      </c>
    </row>
  </sheetData>
  <sheetProtection algorithmName="SHA-512" hashValue="mGgWZ6TeKneWEoZv6DvLJhZ8NNhs8P5T6fHvCGq8TvL0OOUNc0Nvy3kx+tZPnaTPdcHYPYWK7HIDaJn/TlMBtQ==" saltValue="PlnH5/KTsv7bB7JFM3l8ZA==" spinCount="100000" sheet="1" objects="1" scenarios="1"/>
  <conditionalFormatting sqref="F2:G9">
    <cfRule type="colorScale" priority="1">
      <colorScale>
        <cfvo type="min"/>
        <cfvo type="percentile" val="50"/>
        <cfvo type="max"/>
        <color rgb="FFF8696B"/>
        <color rgb="FFFFEB84"/>
        <color rgb="FF63BE7B"/>
      </colorScale>
    </cfRule>
    <cfRule type="cellIs" dxfId="134" priority="2" operator="equal">
      <formula>TRUE</formula>
    </cfRule>
    <cfRule type="cellIs" dxfId="133" priority="3" operator="equal">
      <formula>FALSE</formula>
    </cfRule>
  </conditionalFormatting>
  <conditionalFormatting sqref="F19:G35">
    <cfRule type="colorScale" priority="86">
      <colorScale>
        <cfvo type="min"/>
        <cfvo type="percentile" val="50"/>
        <cfvo type="max"/>
        <color rgb="FFF8696B"/>
        <color rgb="FFFFEB84"/>
        <color rgb="FF63BE7B"/>
      </colorScale>
    </cfRule>
    <cfRule type="cellIs" dxfId="132" priority="87" operator="equal">
      <formula>TRUE</formula>
    </cfRule>
    <cfRule type="cellIs" dxfId="131" priority="88" operator="equal">
      <formula>FALSE</formula>
    </cfRule>
  </conditionalFormatting>
  <hyperlinks>
    <hyperlink ref="I12" r:id="rId1" xr:uid="{00000000-0004-0000-0000-000000000000}"/>
  </hyperlinks>
  <pageMargins left="0.7" right="0.7" top="0.75" bottom="0.75" header="0.3" footer="0.3"/>
  <pageSetup paperSize="9" scale="53" orientation="landscape" r:id="rId2"/>
  <drawing r:id="rId3"/>
  <tableParts count="5">
    <tablePart r:id="rId4"/>
    <tablePart r:id="rId5"/>
    <tablePart r:id="rId6"/>
    <tablePart r:id="rId7"/>
    <tablePart r:id="rId8"/>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1A805B-2ABF-4506-84F2-0C4437421E9B}">
  <sheetPr codeName="Feuil12">
    <pageSetUpPr fitToPage="1"/>
  </sheetPr>
  <dimension ref="A1:XEW1002"/>
  <sheetViews>
    <sheetView zoomScaleNormal="100" zoomScaleSheetLayoutView="100" workbookViewId="0">
      <selection activeCell="C87" sqref="C87"/>
    </sheetView>
  </sheetViews>
  <sheetFormatPr baseColWidth="10" defaultColWidth="0" defaultRowHeight="0" customHeight="1" zeroHeight="1" x14ac:dyDescent="0.25"/>
  <cols>
    <col min="1" max="2" width="1.453125" style="498" customWidth="1"/>
    <col min="3" max="3" width="26.54296875" style="498" customWidth="1"/>
    <col min="4" max="4" width="19" style="498" customWidth="1"/>
    <col min="5" max="5" width="13.7265625" style="498" customWidth="1"/>
    <col min="6" max="6" width="14.7265625" style="498" customWidth="1"/>
    <col min="7" max="7" width="19.81640625" style="498" customWidth="1"/>
    <col min="8" max="8" width="19.54296875" style="498" customWidth="1"/>
    <col min="9" max="9" width="19.81640625" style="498" customWidth="1"/>
    <col min="10" max="10" width="2.1796875" style="80" customWidth="1"/>
    <col min="11" max="11" width="2.26953125" style="88" customWidth="1"/>
    <col min="12" max="16377" width="0" style="498" hidden="1"/>
    <col min="16378" max="16384" width="11.453125" style="498" hidden="1"/>
  </cols>
  <sheetData>
    <row r="1" spans="1:15" customFormat="1" ht="15.75" customHeight="1" thickTop="1" thickBot="1" x14ac:dyDescent="0.4">
      <c r="A1" s="891" t="s">
        <v>52</v>
      </c>
      <c r="B1" s="892"/>
      <c r="C1" s="892"/>
      <c r="D1" s="892"/>
      <c r="E1" s="892"/>
      <c r="F1" s="742"/>
      <c r="G1" s="743"/>
      <c r="H1" s="744"/>
      <c r="I1" s="743"/>
      <c r="J1" s="19"/>
      <c r="K1" s="17"/>
    </row>
    <row r="2" spans="1:15" customFormat="1" ht="15.75" customHeight="1" thickTop="1" thickBot="1" x14ac:dyDescent="0.4">
      <c r="A2" s="893"/>
      <c r="B2" s="894"/>
      <c r="C2" s="894"/>
      <c r="D2" s="894"/>
      <c r="E2" s="894"/>
      <c r="F2" s="742" t="s">
        <v>0</v>
      </c>
      <c r="G2" s="743"/>
      <c r="H2" s="744" t="str">
        <f>IF(VoletGeneral!H10&lt;&gt;"",VoletGeneral!H10,"")</f>
        <v/>
      </c>
      <c r="I2" s="743"/>
      <c r="J2" s="19"/>
      <c r="K2" s="17"/>
    </row>
    <row r="3" spans="1:15" customFormat="1" ht="15.75" customHeight="1" thickTop="1" thickBot="1" x14ac:dyDescent="0.4">
      <c r="A3" s="895"/>
      <c r="B3" s="896"/>
      <c r="C3" s="896"/>
      <c r="D3" s="896"/>
      <c r="E3" s="896"/>
      <c r="F3" s="742" t="s">
        <v>229</v>
      </c>
      <c r="G3" s="743"/>
      <c r="H3" s="946" t="s">
        <v>282</v>
      </c>
      <c r="I3" s="947"/>
      <c r="J3" s="19"/>
      <c r="K3" s="17"/>
    </row>
    <row r="4" spans="1:15" customFormat="1" ht="15.75" customHeight="1" thickTop="1" thickBot="1" x14ac:dyDescent="0.4">
      <c r="A4" s="15"/>
      <c r="B4" s="12"/>
      <c r="C4" s="13">
        <v>20408</v>
      </c>
      <c r="D4" s="6" t="str">
        <f>C4&amp;"-0"</f>
        <v>20408-0</v>
      </c>
      <c r="E4" s="6"/>
      <c r="F4" s="14"/>
      <c r="G4" s="14"/>
      <c r="H4" s="14"/>
      <c r="I4" s="14"/>
      <c r="J4" s="19"/>
      <c r="K4" s="17"/>
    </row>
    <row r="5" spans="1:15" s="497" customFormat="1" ht="15" customHeight="1" thickTop="1" thickBot="1" x14ac:dyDescent="0.35">
      <c r="A5" s="50"/>
      <c r="B5" s="588" t="s">
        <v>36</v>
      </c>
      <c r="C5" s="589"/>
      <c r="D5" s="589"/>
      <c r="E5" s="589"/>
      <c r="F5" s="589"/>
      <c r="G5" s="589"/>
      <c r="H5" s="589"/>
      <c r="I5" s="590"/>
      <c r="J5" s="19"/>
      <c r="K5" s="85"/>
    </row>
    <row r="6" spans="1:15" s="497" customFormat="1" ht="7.9" customHeight="1" thickTop="1" thickBot="1" x14ac:dyDescent="0.35">
      <c r="A6" s="53"/>
      <c r="B6" s="54"/>
      <c r="C6" s="55"/>
      <c r="D6" s="56"/>
      <c r="E6" s="34"/>
      <c r="F6" s="34"/>
      <c r="G6" s="34"/>
      <c r="H6" s="57"/>
      <c r="I6" s="57"/>
      <c r="J6" s="19"/>
      <c r="K6" s="85"/>
    </row>
    <row r="7" spans="1:15" s="497" customFormat="1" ht="15" customHeight="1" thickTop="1" thickBot="1" x14ac:dyDescent="0.35">
      <c r="A7" s="58"/>
      <c r="B7" s="58"/>
      <c r="C7" s="489" t="s">
        <v>36</v>
      </c>
      <c r="D7" s="948"/>
      <c r="E7" s="949"/>
      <c r="F7" s="949"/>
      <c r="G7" s="949"/>
      <c r="H7" s="949"/>
      <c r="I7" s="950"/>
      <c r="J7" s="19"/>
      <c r="K7" s="85"/>
      <c r="L7" s="159" t="s">
        <v>129</v>
      </c>
      <c r="M7" s="161" t="b">
        <f>(SUMIF(Table_type_part[Type étab partenaire],D9,Table_type_part[Eligible]))&gt;0</f>
        <v>0</v>
      </c>
      <c r="N7" s="160" t="s">
        <v>130</v>
      </c>
    </row>
    <row r="8" spans="1:15" s="497" customFormat="1" ht="15" customHeight="1" thickTop="1" thickBot="1" x14ac:dyDescent="0.35">
      <c r="A8" s="58"/>
      <c r="B8" s="58"/>
      <c r="C8" s="490" t="s">
        <v>38</v>
      </c>
      <c r="D8" s="951"/>
      <c r="E8" s="954"/>
      <c r="F8" s="954"/>
      <c r="G8" s="954"/>
      <c r="H8" s="954"/>
      <c r="I8" s="955"/>
      <c r="J8" s="62"/>
      <c r="K8" s="85"/>
      <c r="L8" s="159" t="s">
        <v>132</v>
      </c>
      <c r="M8" s="161" t="b">
        <f>(SUMIF(Table_type_part[Type étab partenaire],D9,Table_type_part[frais env]))&gt;0</f>
        <v>0</v>
      </c>
      <c r="N8" s="160" t="s">
        <v>130</v>
      </c>
    </row>
    <row r="9" spans="1:15" s="497" customFormat="1" ht="15" customHeight="1" thickTop="1" thickBot="1" x14ac:dyDescent="0.35">
      <c r="A9" s="58"/>
      <c r="B9" s="58"/>
      <c r="C9" s="490" t="s">
        <v>29</v>
      </c>
      <c r="D9" s="956"/>
      <c r="E9" s="956"/>
      <c r="F9" s="956"/>
      <c r="G9" s="956"/>
      <c r="H9" s="956"/>
      <c r="I9" s="956"/>
      <c r="J9" s="66"/>
      <c r="K9" s="85"/>
    </row>
    <row r="10" spans="1:15" s="497" customFormat="1" ht="15" customHeight="1" thickTop="1" thickBot="1" x14ac:dyDescent="0.35">
      <c r="A10" s="64"/>
      <c r="B10" s="64"/>
      <c r="C10" s="489" t="s">
        <v>39</v>
      </c>
      <c r="D10" s="959"/>
      <c r="E10" s="959"/>
      <c r="F10" s="959"/>
      <c r="G10" s="959"/>
      <c r="H10" s="959"/>
      <c r="I10" s="959"/>
      <c r="J10" s="66"/>
      <c r="K10" s="85"/>
      <c r="M10" s="159" t="s">
        <v>277</v>
      </c>
      <c r="N10" s="161" t="b">
        <f>AND(M7)</f>
        <v>0</v>
      </c>
      <c r="O10" s="160" t="s">
        <v>186</v>
      </c>
    </row>
    <row r="11" spans="1:15" s="497" customFormat="1" ht="16.5" hidden="1" customHeight="1" thickTop="1" thickBot="1" x14ac:dyDescent="0.35">
      <c r="A11" s="58"/>
      <c r="B11" s="42"/>
      <c r="C11" s="960" t="str">
        <f>IF(AND(NOT(M7),(COUNT(aide_à_bloquer)&lt;&gt;0))," Etablissement non éligible au financement, veuillez effacer les données dans les colonnes « Aide demandée ».", "")</f>
        <v/>
      </c>
      <c r="D11" s="961"/>
      <c r="E11" s="961"/>
      <c r="F11" s="961"/>
      <c r="G11" s="961"/>
      <c r="H11" s="961"/>
      <c r="I11" s="962"/>
      <c r="J11" s="62"/>
      <c r="K11" s="85"/>
    </row>
    <row r="12" spans="1:15" s="497" customFormat="1" ht="71" customHeight="1" thickTop="1" thickBot="1" x14ac:dyDescent="0.35">
      <c r="A12" s="58"/>
      <c r="B12" s="42"/>
      <c r="C12" s="499"/>
      <c r="D12" s="966" t="s">
        <v>432</v>
      </c>
      <c r="E12" s="966"/>
      <c r="F12" s="966"/>
      <c r="G12" s="966"/>
      <c r="H12" s="966"/>
      <c r="I12" s="967"/>
      <c r="J12" s="62"/>
      <c r="K12" s="85"/>
    </row>
    <row r="13" spans="1:15" s="497" customFormat="1" ht="15" customHeight="1" thickTop="1" thickBot="1" x14ac:dyDescent="0.35">
      <c r="A13" s="50"/>
      <c r="B13" s="588" t="s">
        <v>40</v>
      </c>
      <c r="C13" s="589"/>
      <c r="D13" s="589"/>
      <c r="E13" s="589"/>
      <c r="F13" s="589"/>
      <c r="G13" s="589"/>
      <c r="H13" s="589"/>
      <c r="I13" s="590"/>
      <c r="J13" s="66"/>
      <c r="K13" s="85"/>
    </row>
    <row r="14" spans="1:15" s="497" customFormat="1" ht="7.9" customHeight="1" thickTop="1" thickBot="1" x14ac:dyDescent="0.35">
      <c r="A14" s="53"/>
      <c r="B14" s="54"/>
      <c r="C14" s="67"/>
      <c r="D14" s="57"/>
      <c r="E14" s="57"/>
      <c r="F14" s="57"/>
      <c r="G14" s="57"/>
      <c r="H14" s="57"/>
      <c r="I14" s="57"/>
      <c r="J14" s="62"/>
      <c r="K14" s="85"/>
    </row>
    <row r="15" spans="1:15" s="497" customFormat="1" ht="15" customHeight="1" thickTop="1" thickBot="1" x14ac:dyDescent="0.35">
      <c r="A15" s="58"/>
      <c r="B15" s="58"/>
      <c r="C15" s="490" t="s">
        <v>33</v>
      </c>
      <c r="D15" s="951"/>
      <c r="E15" s="964"/>
      <c r="F15" s="964"/>
      <c r="G15" s="964"/>
      <c r="H15" s="964"/>
      <c r="I15" s="965"/>
      <c r="J15" s="66"/>
      <c r="K15" s="85"/>
    </row>
    <row r="16" spans="1:15" s="497" customFormat="1" ht="15" customHeight="1" thickTop="1" thickBot="1" x14ac:dyDescent="0.35">
      <c r="A16" s="58"/>
      <c r="B16" s="58"/>
      <c r="C16" s="490" t="s">
        <v>1</v>
      </c>
      <c r="D16" s="951"/>
      <c r="E16" s="952"/>
      <c r="F16" s="952"/>
      <c r="G16" s="952"/>
      <c r="H16" s="952"/>
      <c r="I16" s="953"/>
      <c r="J16" s="66"/>
      <c r="K16" s="85"/>
    </row>
    <row r="17" spans="1:16377" s="497" customFormat="1" ht="15" customHeight="1" thickTop="1" thickBot="1" x14ac:dyDescent="0.35">
      <c r="A17" s="58"/>
      <c r="B17" s="58"/>
      <c r="C17" s="490" t="s">
        <v>2</v>
      </c>
      <c r="D17" s="951"/>
      <c r="E17" s="952"/>
      <c r="F17" s="952"/>
      <c r="G17" s="952"/>
      <c r="H17" s="952"/>
      <c r="I17" s="953"/>
      <c r="J17" s="66"/>
      <c r="K17" s="85"/>
    </row>
    <row r="18" spans="1:16377" s="497" customFormat="1" ht="15" customHeight="1" thickTop="1" thickBot="1" x14ac:dyDescent="0.35">
      <c r="A18" s="58"/>
      <c r="B18" s="58"/>
      <c r="C18" s="490" t="s">
        <v>28</v>
      </c>
      <c r="D18" s="951"/>
      <c r="E18" s="952"/>
      <c r="F18" s="952"/>
      <c r="G18" s="952"/>
      <c r="H18" s="952"/>
      <c r="I18" s="953"/>
      <c r="J18" s="66"/>
      <c r="K18" s="85"/>
    </row>
    <row r="19" spans="1:16377" s="497" customFormat="1" ht="15" customHeight="1" thickTop="1" thickBot="1" x14ac:dyDescent="0.35">
      <c r="A19" s="58"/>
      <c r="B19" s="58"/>
      <c r="C19" s="490" t="s">
        <v>4</v>
      </c>
      <c r="D19" s="957"/>
      <c r="E19" s="952"/>
      <c r="F19" s="952"/>
      <c r="G19" s="952"/>
      <c r="H19" s="952"/>
      <c r="I19" s="953"/>
      <c r="J19" s="66"/>
      <c r="K19" s="85"/>
    </row>
    <row r="20" spans="1:16377" s="497" customFormat="1" ht="15" customHeight="1" thickTop="1" thickBot="1" x14ac:dyDescent="0.35">
      <c r="A20" s="58"/>
      <c r="B20" s="58"/>
      <c r="C20" s="490" t="s">
        <v>3</v>
      </c>
      <c r="D20" s="958"/>
      <c r="E20" s="958"/>
      <c r="F20" s="958"/>
      <c r="G20" s="958"/>
      <c r="H20" s="958"/>
      <c r="I20" s="958"/>
      <c r="J20" s="66"/>
      <c r="K20" s="85"/>
    </row>
    <row r="21" spans="1:16377" s="497" customFormat="1" ht="15" customHeight="1" thickTop="1" thickBot="1" x14ac:dyDescent="0.35">
      <c r="A21" s="58"/>
      <c r="B21" s="64"/>
      <c r="C21" s="42"/>
      <c r="D21" s="46"/>
      <c r="E21" s="46"/>
      <c r="F21" s="47"/>
      <c r="G21" s="47"/>
      <c r="H21" s="47"/>
      <c r="I21" s="47"/>
      <c r="J21" s="66"/>
      <c r="K21" s="85"/>
    </row>
    <row r="22" spans="1:16377" s="61" customFormat="1" ht="15" customHeight="1" thickTop="1" thickBot="1" x14ac:dyDescent="0.4">
      <c r="B22" s="588" t="s">
        <v>162</v>
      </c>
      <c r="C22" s="589"/>
      <c r="D22" s="589"/>
      <c r="E22" s="589"/>
      <c r="F22" s="589"/>
      <c r="G22" s="589"/>
      <c r="H22" s="589"/>
      <c r="I22" s="589"/>
      <c r="K22" s="381"/>
    </row>
    <row r="23" spans="1:16377" s="61" customFormat="1" ht="7.9" customHeight="1" thickTop="1" thickBot="1" x14ac:dyDescent="0.4">
      <c r="K23" s="381"/>
    </row>
    <row r="24" spans="1:16377" s="85" customFormat="1" ht="15" customHeight="1" thickTop="1" thickBot="1" x14ac:dyDescent="0.35">
      <c r="A24" s="74"/>
      <c r="B24" s="712" t="s">
        <v>1</v>
      </c>
      <c r="C24" s="713"/>
      <c r="D24" s="782"/>
      <c r="E24" s="783"/>
      <c r="F24" s="783"/>
      <c r="G24" s="783"/>
      <c r="H24" s="783"/>
      <c r="I24" s="784"/>
      <c r="J24" s="60"/>
    </row>
    <row r="25" spans="1:16377" s="85" customFormat="1" ht="15" customHeight="1" thickTop="1" thickBot="1" x14ac:dyDescent="0.35">
      <c r="A25" s="74"/>
      <c r="B25" s="712" t="s">
        <v>2</v>
      </c>
      <c r="C25" s="713"/>
      <c r="D25" s="782"/>
      <c r="E25" s="783"/>
      <c r="F25" s="783"/>
      <c r="G25" s="783"/>
      <c r="H25" s="783"/>
      <c r="I25" s="784"/>
      <c r="J25" s="60"/>
    </row>
    <row r="26" spans="1:16377" s="85" customFormat="1" ht="15" customHeight="1" thickTop="1" thickBot="1" x14ac:dyDescent="0.35">
      <c r="A26" s="74"/>
      <c r="B26" s="712" t="s">
        <v>4</v>
      </c>
      <c r="C26" s="713"/>
      <c r="D26" s="782"/>
      <c r="E26" s="783"/>
      <c r="F26" s="783"/>
      <c r="G26" s="783"/>
      <c r="H26" s="783"/>
      <c r="I26" s="784"/>
      <c r="J26" s="60"/>
    </row>
    <row r="27" spans="1:16377" s="85" customFormat="1" ht="15" customHeight="1" thickTop="1" thickBot="1" x14ac:dyDescent="0.35">
      <c r="A27" s="74"/>
      <c r="B27" s="714" t="s">
        <v>3</v>
      </c>
      <c r="C27" s="963"/>
      <c r="D27" s="972"/>
      <c r="E27" s="973"/>
      <c r="F27" s="973"/>
      <c r="G27" s="973"/>
      <c r="H27" s="973"/>
      <c r="I27" s="974"/>
      <c r="J27" s="73"/>
    </row>
    <row r="28" spans="1:16377" s="105" customFormat="1" ht="15" customHeight="1" thickTop="1" thickBot="1" x14ac:dyDescent="0.4">
      <c r="A28" s="61"/>
      <c r="B28" s="61"/>
      <c r="C28" s="61"/>
      <c r="D28" s="61"/>
      <c r="E28" s="61"/>
      <c r="F28" s="61"/>
      <c r="G28" s="61"/>
      <c r="H28" s="61"/>
      <c r="I28" s="61"/>
      <c r="J28" s="61"/>
      <c r="K28" s="38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c r="HN28" s="61"/>
      <c r="HO28" s="61"/>
      <c r="HP28" s="61"/>
      <c r="HQ28" s="61"/>
      <c r="HR28" s="61"/>
      <c r="HS28" s="61"/>
      <c r="HT28" s="61"/>
      <c r="HU28" s="61"/>
      <c r="HV28" s="61"/>
      <c r="HW28" s="61"/>
      <c r="HX28" s="61"/>
      <c r="HY28" s="61"/>
      <c r="HZ28" s="61"/>
      <c r="IA28" s="61"/>
      <c r="IB28" s="61"/>
      <c r="IC28" s="61"/>
      <c r="ID28" s="61"/>
      <c r="IE28" s="61"/>
      <c r="IF28" s="61"/>
      <c r="IG28" s="61"/>
      <c r="IH28" s="61"/>
      <c r="II28" s="61"/>
      <c r="IJ28" s="61"/>
      <c r="IK28" s="61"/>
      <c r="IL28" s="61"/>
      <c r="IM28" s="61"/>
      <c r="IN28" s="61"/>
      <c r="IO28" s="61"/>
      <c r="IP28" s="61"/>
      <c r="IQ28" s="61"/>
      <c r="IR28" s="61"/>
      <c r="IS28" s="61"/>
      <c r="IT28" s="61"/>
      <c r="IU28" s="61"/>
      <c r="IV28" s="61"/>
      <c r="IW28" s="61"/>
      <c r="IX28" s="61"/>
      <c r="IY28" s="61"/>
      <c r="IZ28" s="61"/>
      <c r="JA28" s="61"/>
      <c r="JB28" s="61"/>
      <c r="JC28" s="61"/>
      <c r="JD28" s="61"/>
      <c r="JE28" s="61"/>
      <c r="JF28" s="61"/>
      <c r="JG28" s="61"/>
      <c r="JH28" s="61"/>
      <c r="JI28" s="61"/>
      <c r="JJ28" s="61"/>
      <c r="JK28" s="61"/>
      <c r="JL28" s="61"/>
      <c r="JM28" s="61"/>
      <c r="JN28" s="61"/>
      <c r="JO28" s="61"/>
      <c r="JP28" s="61"/>
      <c r="JQ28" s="61"/>
      <c r="JR28" s="61"/>
      <c r="JS28" s="61"/>
      <c r="JT28" s="61"/>
      <c r="JU28" s="61"/>
      <c r="JV28" s="61"/>
      <c r="JW28" s="61"/>
      <c r="JX28" s="61"/>
      <c r="JY28" s="61"/>
      <c r="JZ28" s="61"/>
      <c r="KA28" s="61"/>
      <c r="KB28" s="61"/>
      <c r="KC28" s="61"/>
      <c r="KD28" s="61"/>
      <c r="KE28" s="61"/>
      <c r="KF28" s="61"/>
      <c r="KG28" s="61"/>
      <c r="KH28" s="61"/>
      <c r="KI28" s="61"/>
      <c r="KJ28" s="61"/>
      <c r="KK28" s="61"/>
      <c r="KL28" s="61"/>
      <c r="KM28" s="61"/>
      <c r="KN28" s="61"/>
      <c r="KO28" s="61"/>
      <c r="KP28" s="61"/>
      <c r="KQ28" s="61"/>
      <c r="KR28" s="61"/>
      <c r="KS28" s="61"/>
      <c r="KT28" s="61"/>
      <c r="KU28" s="61"/>
      <c r="KV28" s="61"/>
      <c r="KW28" s="61"/>
      <c r="KX28" s="61"/>
      <c r="KY28" s="61"/>
      <c r="KZ28" s="61"/>
      <c r="LA28" s="61"/>
      <c r="LB28" s="61"/>
      <c r="LC28" s="61"/>
      <c r="LD28" s="61"/>
      <c r="LE28" s="61"/>
      <c r="LF28" s="61"/>
      <c r="LG28" s="61"/>
      <c r="LH28" s="61"/>
      <c r="LI28" s="61"/>
      <c r="LJ28" s="61"/>
      <c r="LK28" s="61"/>
      <c r="LL28" s="61"/>
      <c r="LM28" s="61"/>
      <c r="LN28" s="61"/>
      <c r="LO28" s="61"/>
      <c r="LP28" s="61"/>
      <c r="LQ28" s="61"/>
      <c r="LR28" s="61"/>
      <c r="LS28" s="61"/>
      <c r="LT28" s="61"/>
      <c r="LU28" s="61"/>
      <c r="LV28" s="61"/>
      <c r="LW28" s="61"/>
      <c r="LX28" s="61"/>
      <c r="LY28" s="61"/>
      <c r="LZ28" s="61"/>
      <c r="MA28" s="61"/>
      <c r="MB28" s="61"/>
      <c r="MC28" s="61"/>
      <c r="MD28" s="61"/>
      <c r="ME28" s="61"/>
      <c r="MF28" s="61"/>
      <c r="MG28" s="61"/>
      <c r="MH28" s="61"/>
      <c r="MI28" s="61"/>
      <c r="MJ28" s="61"/>
      <c r="MK28" s="61"/>
      <c r="ML28" s="61"/>
      <c r="MM28" s="61"/>
      <c r="MN28" s="61"/>
      <c r="MO28" s="61"/>
      <c r="MP28" s="61"/>
      <c r="MQ28" s="61"/>
      <c r="MR28" s="61"/>
      <c r="MS28" s="61"/>
      <c r="MT28" s="61"/>
      <c r="MU28" s="61"/>
      <c r="MV28" s="61"/>
      <c r="MW28" s="61"/>
      <c r="MX28" s="61"/>
      <c r="MY28" s="61"/>
      <c r="MZ28" s="61"/>
      <c r="NA28" s="61"/>
      <c r="NB28" s="61"/>
      <c r="NC28" s="61"/>
      <c r="ND28" s="61"/>
      <c r="NE28" s="61"/>
      <c r="NF28" s="61"/>
      <c r="NG28" s="61"/>
      <c r="NH28" s="61"/>
      <c r="NI28" s="61"/>
      <c r="NJ28" s="61"/>
      <c r="NK28" s="61"/>
      <c r="NL28" s="61"/>
      <c r="NM28" s="61"/>
      <c r="NN28" s="61"/>
      <c r="NO28" s="61"/>
      <c r="NP28" s="61"/>
      <c r="NQ28" s="61"/>
      <c r="NR28" s="61"/>
      <c r="NS28" s="61"/>
      <c r="NT28" s="61"/>
      <c r="NU28" s="61"/>
      <c r="NV28" s="61"/>
      <c r="NW28" s="61"/>
      <c r="NX28" s="61"/>
      <c r="NY28" s="61"/>
      <c r="NZ28" s="61"/>
      <c r="OA28" s="61"/>
      <c r="OB28" s="61"/>
      <c r="OC28" s="61"/>
      <c r="OD28" s="61"/>
      <c r="OE28" s="61"/>
      <c r="OF28" s="61"/>
      <c r="OG28" s="61"/>
      <c r="OH28" s="61"/>
      <c r="OI28" s="61"/>
      <c r="OJ28" s="61"/>
      <c r="OK28" s="61"/>
      <c r="OL28" s="61"/>
      <c r="OM28" s="61"/>
      <c r="ON28" s="61"/>
      <c r="OO28" s="61"/>
      <c r="OP28" s="61"/>
      <c r="OQ28" s="61"/>
      <c r="OR28" s="61"/>
      <c r="OS28" s="61"/>
      <c r="OT28" s="61"/>
      <c r="OU28" s="61"/>
      <c r="OV28" s="61"/>
      <c r="OW28" s="61"/>
      <c r="OX28" s="61"/>
      <c r="OY28" s="61"/>
      <c r="OZ28" s="61"/>
      <c r="PA28" s="61"/>
      <c r="PB28" s="61"/>
      <c r="PC28" s="61"/>
      <c r="PD28" s="61"/>
      <c r="PE28" s="61"/>
      <c r="PF28" s="61"/>
      <c r="PG28" s="61"/>
      <c r="PH28" s="61"/>
      <c r="PI28" s="61"/>
      <c r="PJ28" s="61"/>
      <c r="PK28" s="61"/>
      <c r="PL28" s="61"/>
      <c r="PM28" s="61"/>
      <c r="PN28" s="61"/>
      <c r="PO28" s="61"/>
      <c r="PP28" s="61"/>
      <c r="PQ28" s="61"/>
      <c r="PR28" s="61"/>
      <c r="PS28" s="61"/>
      <c r="PT28" s="61"/>
      <c r="PU28" s="61"/>
      <c r="PV28" s="61"/>
      <c r="PW28" s="61"/>
      <c r="PX28" s="61"/>
      <c r="PY28" s="61"/>
      <c r="PZ28" s="61"/>
      <c r="QA28" s="61"/>
      <c r="QB28" s="61"/>
      <c r="QC28" s="61"/>
      <c r="QD28" s="61"/>
      <c r="QE28" s="61"/>
      <c r="QF28" s="61"/>
      <c r="QG28" s="61"/>
      <c r="QH28" s="61"/>
      <c r="QI28" s="61"/>
      <c r="QJ28" s="61"/>
      <c r="QK28" s="61"/>
      <c r="QL28" s="61"/>
      <c r="QM28" s="61"/>
      <c r="QN28" s="61"/>
      <c r="QO28" s="61"/>
      <c r="QP28" s="61"/>
      <c r="QQ28" s="61"/>
      <c r="QR28" s="61"/>
      <c r="QS28" s="61"/>
      <c r="QT28" s="61"/>
      <c r="QU28" s="61"/>
      <c r="QV28" s="61"/>
      <c r="QW28" s="61"/>
      <c r="QX28" s="61"/>
      <c r="QY28" s="61"/>
      <c r="QZ28" s="61"/>
      <c r="RA28" s="61"/>
      <c r="RB28" s="61"/>
      <c r="RC28" s="61"/>
      <c r="RD28" s="61"/>
      <c r="RE28" s="61"/>
      <c r="RF28" s="61"/>
      <c r="RG28" s="61"/>
      <c r="RH28" s="61"/>
      <c r="RI28" s="61"/>
      <c r="RJ28" s="61"/>
      <c r="RK28" s="61"/>
      <c r="RL28" s="61"/>
      <c r="RM28" s="61"/>
      <c r="RN28" s="61"/>
      <c r="RO28" s="61"/>
      <c r="RP28" s="61"/>
      <c r="RQ28" s="61"/>
      <c r="RR28" s="61"/>
      <c r="RS28" s="61"/>
      <c r="RT28" s="61"/>
      <c r="RU28" s="61"/>
      <c r="RV28" s="61"/>
      <c r="RW28" s="61"/>
      <c r="RX28" s="61"/>
      <c r="RY28" s="61"/>
      <c r="RZ28" s="61"/>
      <c r="SA28" s="61"/>
      <c r="SB28" s="61"/>
      <c r="SC28" s="61"/>
      <c r="SD28" s="61"/>
      <c r="SE28" s="61"/>
      <c r="SF28" s="61"/>
      <c r="SG28" s="61"/>
      <c r="SH28" s="61"/>
      <c r="SI28" s="61"/>
      <c r="SJ28" s="61"/>
      <c r="SK28" s="61"/>
      <c r="SL28" s="61"/>
      <c r="SM28" s="61"/>
      <c r="SN28" s="61"/>
      <c r="SO28" s="61"/>
      <c r="SP28" s="61"/>
      <c r="SQ28" s="61"/>
      <c r="SR28" s="61"/>
      <c r="SS28" s="61"/>
      <c r="ST28" s="61"/>
      <c r="SU28" s="61"/>
      <c r="SV28" s="61"/>
      <c r="SW28" s="61"/>
      <c r="SX28" s="61"/>
      <c r="SY28" s="61"/>
      <c r="SZ28" s="61"/>
      <c r="TA28" s="61"/>
      <c r="TB28" s="61"/>
      <c r="TC28" s="61"/>
      <c r="TD28" s="61"/>
      <c r="TE28" s="61"/>
      <c r="TF28" s="61"/>
      <c r="TG28" s="61"/>
      <c r="TH28" s="61"/>
      <c r="TI28" s="61"/>
      <c r="TJ28" s="61"/>
      <c r="TK28" s="61"/>
      <c r="TL28" s="61"/>
      <c r="TM28" s="61"/>
      <c r="TN28" s="61"/>
      <c r="TO28" s="61"/>
      <c r="TP28" s="61"/>
      <c r="TQ28" s="61"/>
      <c r="TR28" s="61"/>
      <c r="TS28" s="61"/>
      <c r="TT28" s="61"/>
      <c r="TU28" s="61"/>
      <c r="TV28" s="61"/>
      <c r="TW28" s="61"/>
      <c r="TX28" s="61"/>
      <c r="TY28" s="61"/>
      <c r="TZ28" s="61"/>
      <c r="UA28" s="61"/>
      <c r="UB28" s="61"/>
      <c r="UC28" s="61"/>
      <c r="UD28" s="61"/>
      <c r="UE28" s="61"/>
      <c r="UF28" s="61"/>
      <c r="UG28" s="61"/>
      <c r="UH28" s="61"/>
      <c r="UI28" s="61"/>
      <c r="UJ28" s="61"/>
      <c r="UK28" s="61"/>
      <c r="UL28" s="61"/>
      <c r="UM28" s="61"/>
      <c r="UN28" s="61"/>
      <c r="UO28" s="61"/>
      <c r="UP28" s="61"/>
      <c r="UQ28" s="61"/>
      <c r="UR28" s="61"/>
      <c r="US28" s="61"/>
      <c r="UT28" s="61"/>
      <c r="UU28" s="61"/>
      <c r="UV28" s="61"/>
      <c r="UW28" s="61"/>
      <c r="UX28" s="61"/>
      <c r="UY28" s="61"/>
      <c r="UZ28" s="61"/>
      <c r="VA28" s="61"/>
      <c r="VB28" s="61"/>
      <c r="VC28" s="61"/>
      <c r="VD28" s="61"/>
      <c r="VE28" s="61"/>
      <c r="VF28" s="61"/>
      <c r="VG28" s="61"/>
      <c r="VH28" s="61"/>
      <c r="VI28" s="61"/>
      <c r="VJ28" s="61"/>
      <c r="VK28" s="61"/>
      <c r="VL28" s="61"/>
      <c r="VM28" s="61"/>
      <c r="VN28" s="61"/>
      <c r="VO28" s="61"/>
      <c r="VP28" s="61"/>
      <c r="VQ28" s="61"/>
      <c r="VR28" s="61"/>
      <c r="VS28" s="61"/>
      <c r="VT28" s="61"/>
      <c r="VU28" s="61"/>
      <c r="VV28" s="61"/>
      <c r="VW28" s="61"/>
      <c r="VX28" s="61"/>
      <c r="VY28" s="61"/>
      <c r="VZ28" s="61"/>
      <c r="WA28" s="61"/>
      <c r="WB28" s="61"/>
      <c r="WC28" s="61"/>
      <c r="WD28" s="61"/>
      <c r="WE28" s="61"/>
      <c r="WF28" s="61"/>
      <c r="WG28" s="61"/>
      <c r="WH28" s="61"/>
      <c r="WI28" s="61"/>
      <c r="WJ28" s="61"/>
      <c r="WK28" s="61"/>
      <c r="WL28" s="61"/>
      <c r="WM28" s="61"/>
      <c r="WN28" s="61"/>
      <c r="WO28" s="61"/>
      <c r="WP28" s="61"/>
      <c r="WQ28" s="61"/>
      <c r="WR28" s="61"/>
      <c r="WS28" s="61"/>
      <c r="WT28" s="61"/>
      <c r="WU28" s="61"/>
      <c r="WV28" s="61"/>
      <c r="WW28" s="61"/>
      <c r="WX28" s="61"/>
      <c r="WY28" s="61"/>
      <c r="WZ28" s="61"/>
      <c r="XA28" s="61"/>
      <c r="XB28" s="61"/>
      <c r="XC28" s="61"/>
      <c r="XD28" s="61"/>
      <c r="XE28" s="61"/>
      <c r="XF28" s="61"/>
      <c r="XG28" s="61"/>
      <c r="XH28" s="61"/>
      <c r="XI28" s="61"/>
      <c r="XJ28" s="61"/>
      <c r="XK28" s="61"/>
      <c r="XL28" s="61"/>
      <c r="XM28" s="61"/>
      <c r="XN28" s="61"/>
      <c r="XO28" s="61"/>
      <c r="XP28" s="61"/>
      <c r="XQ28" s="61"/>
      <c r="XR28" s="61"/>
      <c r="XS28" s="61"/>
      <c r="XT28" s="61"/>
      <c r="XU28" s="61"/>
      <c r="XV28" s="61"/>
      <c r="XW28" s="61"/>
      <c r="XX28" s="61"/>
      <c r="XY28" s="61"/>
      <c r="XZ28" s="61"/>
      <c r="YA28" s="61"/>
      <c r="YB28" s="61"/>
      <c r="YC28" s="61"/>
      <c r="YD28" s="61"/>
      <c r="YE28" s="61"/>
      <c r="YF28" s="61"/>
      <c r="YG28" s="61"/>
      <c r="YH28" s="61"/>
      <c r="YI28" s="61"/>
      <c r="YJ28" s="61"/>
      <c r="YK28" s="61"/>
      <c r="YL28" s="61"/>
      <c r="YM28" s="61"/>
      <c r="YN28" s="61"/>
      <c r="YO28" s="61"/>
      <c r="YP28" s="61"/>
      <c r="YQ28" s="61"/>
      <c r="YR28" s="61"/>
      <c r="YS28" s="61"/>
      <c r="YT28" s="61"/>
      <c r="YU28" s="61"/>
      <c r="YV28" s="61"/>
      <c r="YW28" s="61"/>
      <c r="YX28" s="61"/>
      <c r="YY28" s="61"/>
      <c r="YZ28" s="61"/>
      <c r="ZA28" s="61"/>
      <c r="ZB28" s="61"/>
      <c r="ZC28" s="61"/>
      <c r="ZD28" s="61"/>
      <c r="ZE28" s="61"/>
      <c r="ZF28" s="61"/>
      <c r="ZG28" s="61"/>
      <c r="ZH28" s="61"/>
      <c r="ZI28" s="61"/>
      <c r="ZJ28" s="61"/>
      <c r="ZK28" s="61"/>
      <c r="ZL28" s="61"/>
      <c r="ZM28" s="61"/>
      <c r="ZN28" s="61"/>
      <c r="ZO28" s="61"/>
      <c r="ZP28" s="61"/>
      <c r="ZQ28" s="61"/>
      <c r="ZR28" s="61"/>
      <c r="ZS28" s="61"/>
      <c r="ZT28" s="61"/>
      <c r="ZU28" s="61"/>
      <c r="ZV28" s="61"/>
      <c r="ZW28" s="61"/>
      <c r="ZX28" s="61"/>
      <c r="ZY28" s="61"/>
      <c r="ZZ28" s="61"/>
      <c r="AAA28" s="61"/>
      <c r="AAB28" s="61"/>
      <c r="AAC28" s="61"/>
      <c r="AAD28" s="61"/>
      <c r="AAE28" s="61"/>
      <c r="AAF28" s="61"/>
      <c r="AAG28" s="61"/>
      <c r="AAH28" s="61"/>
      <c r="AAI28" s="61"/>
      <c r="AAJ28" s="61"/>
      <c r="AAK28" s="61"/>
      <c r="AAL28" s="61"/>
      <c r="AAM28" s="61"/>
      <c r="AAN28" s="61"/>
      <c r="AAO28" s="61"/>
      <c r="AAP28" s="61"/>
      <c r="AAQ28" s="61"/>
      <c r="AAR28" s="61"/>
      <c r="AAS28" s="61"/>
      <c r="AAT28" s="61"/>
      <c r="AAU28" s="61"/>
      <c r="AAV28" s="61"/>
      <c r="AAW28" s="61"/>
      <c r="AAX28" s="61"/>
      <c r="AAY28" s="61"/>
      <c r="AAZ28" s="61"/>
      <c r="ABA28" s="61"/>
      <c r="ABB28" s="61"/>
      <c r="ABC28" s="61"/>
      <c r="ABD28" s="61"/>
      <c r="ABE28" s="61"/>
      <c r="ABF28" s="61"/>
      <c r="ABG28" s="61"/>
      <c r="ABH28" s="61"/>
      <c r="ABI28" s="61"/>
      <c r="ABJ28" s="61"/>
      <c r="ABK28" s="61"/>
      <c r="ABL28" s="61"/>
      <c r="ABM28" s="61"/>
      <c r="ABN28" s="61"/>
      <c r="ABO28" s="61"/>
      <c r="ABP28" s="61"/>
      <c r="ABQ28" s="61"/>
      <c r="ABR28" s="61"/>
      <c r="ABS28" s="61"/>
      <c r="ABT28" s="61"/>
      <c r="ABU28" s="61"/>
      <c r="ABV28" s="61"/>
      <c r="ABW28" s="61"/>
      <c r="ABX28" s="61"/>
      <c r="ABY28" s="61"/>
      <c r="ABZ28" s="61"/>
      <c r="ACA28" s="61"/>
      <c r="ACB28" s="61"/>
      <c r="ACC28" s="61"/>
      <c r="ACD28" s="61"/>
      <c r="ACE28" s="61"/>
      <c r="ACF28" s="61"/>
      <c r="ACG28" s="61"/>
      <c r="ACH28" s="61"/>
      <c r="ACI28" s="61"/>
      <c r="ACJ28" s="61"/>
      <c r="ACK28" s="61"/>
      <c r="ACL28" s="61"/>
      <c r="ACM28" s="61"/>
      <c r="ACN28" s="61"/>
      <c r="ACO28" s="61"/>
      <c r="ACP28" s="61"/>
      <c r="ACQ28" s="61"/>
      <c r="ACR28" s="61"/>
      <c r="ACS28" s="61"/>
      <c r="ACT28" s="61"/>
      <c r="ACU28" s="61"/>
      <c r="ACV28" s="61"/>
      <c r="ACW28" s="61"/>
      <c r="ACX28" s="61"/>
      <c r="ACY28" s="61"/>
      <c r="ACZ28" s="61"/>
      <c r="ADA28" s="61"/>
      <c r="ADB28" s="61"/>
      <c r="ADC28" s="61"/>
      <c r="ADD28" s="61"/>
      <c r="ADE28" s="61"/>
      <c r="ADF28" s="61"/>
      <c r="ADG28" s="61"/>
      <c r="ADH28" s="61"/>
      <c r="ADI28" s="61"/>
      <c r="ADJ28" s="61"/>
      <c r="ADK28" s="61"/>
      <c r="ADL28" s="61"/>
      <c r="ADM28" s="61"/>
      <c r="ADN28" s="61"/>
      <c r="ADO28" s="61"/>
      <c r="ADP28" s="61"/>
      <c r="ADQ28" s="61"/>
      <c r="ADR28" s="61"/>
      <c r="ADS28" s="61"/>
      <c r="ADT28" s="61"/>
      <c r="ADU28" s="61"/>
      <c r="ADV28" s="61"/>
      <c r="ADW28" s="61"/>
      <c r="ADX28" s="61"/>
      <c r="ADY28" s="61"/>
      <c r="ADZ28" s="61"/>
      <c r="AEA28" s="61"/>
      <c r="AEB28" s="61"/>
      <c r="AEC28" s="61"/>
      <c r="AED28" s="61"/>
      <c r="AEE28" s="61"/>
      <c r="AEF28" s="61"/>
      <c r="AEG28" s="61"/>
      <c r="AEH28" s="61"/>
      <c r="AEI28" s="61"/>
      <c r="AEJ28" s="61"/>
      <c r="AEK28" s="61"/>
      <c r="AEL28" s="61"/>
      <c r="AEM28" s="61"/>
      <c r="AEN28" s="61"/>
      <c r="AEO28" s="61"/>
      <c r="AEP28" s="61"/>
      <c r="AEQ28" s="61"/>
      <c r="AER28" s="61"/>
      <c r="AES28" s="61"/>
      <c r="AET28" s="61"/>
      <c r="AEU28" s="61"/>
      <c r="AEV28" s="61"/>
      <c r="AEW28" s="61"/>
      <c r="AEX28" s="61"/>
      <c r="AEY28" s="61"/>
      <c r="AEZ28" s="61"/>
      <c r="AFA28" s="61"/>
      <c r="AFB28" s="61"/>
      <c r="AFC28" s="61"/>
      <c r="AFD28" s="61"/>
      <c r="AFE28" s="61"/>
      <c r="AFF28" s="61"/>
      <c r="AFG28" s="61"/>
      <c r="AFH28" s="61"/>
      <c r="AFI28" s="61"/>
      <c r="AFJ28" s="61"/>
      <c r="AFK28" s="61"/>
      <c r="AFL28" s="61"/>
      <c r="AFM28" s="61"/>
      <c r="AFN28" s="61"/>
      <c r="AFO28" s="61"/>
      <c r="AFP28" s="61"/>
      <c r="AFQ28" s="61"/>
      <c r="AFR28" s="61"/>
      <c r="AFS28" s="61"/>
      <c r="AFT28" s="61"/>
      <c r="AFU28" s="61"/>
      <c r="AFV28" s="61"/>
      <c r="AFW28" s="61"/>
      <c r="AFX28" s="61"/>
      <c r="AFY28" s="61"/>
      <c r="AFZ28" s="61"/>
      <c r="AGA28" s="61"/>
      <c r="AGB28" s="61"/>
      <c r="AGC28" s="61"/>
      <c r="AGD28" s="61"/>
      <c r="AGE28" s="61"/>
      <c r="AGF28" s="61"/>
      <c r="AGG28" s="61"/>
      <c r="AGH28" s="61"/>
      <c r="AGI28" s="61"/>
      <c r="AGJ28" s="61"/>
      <c r="AGK28" s="61"/>
      <c r="AGL28" s="61"/>
      <c r="AGM28" s="61"/>
      <c r="AGN28" s="61"/>
      <c r="AGO28" s="61"/>
      <c r="AGP28" s="61"/>
      <c r="AGQ28" s="61"/>
      <c r="AGR28" s="61"/>
      <c r="AGS28" s="61"/>
      <c r="AGT28" s="61"/>
      <c r="AGU28" s="61"/>
      <c r="AGV28" s="61"/>
      <c r="AGW28" s="61"/>
      <c r="AGX28" s="61"/>
      <c r="AGY28" s="61"/>
      <c r="AGZ28" s="61"/>
      <c r="AHA28" s="61"/>
      <c r="AHB28" s="61"/>
      <c r="AHC28" s="61"/>
      <c r="AHD28" s="61"/>
      <c r="AHE28" s="61"/>
      <c r="AHF28" s="61"/>
      <c r="AHG28" s="61"/>
      <c r="AHH28" s="61"/>
      <c r="AHI28" s="61"/>
      <c r="AHJ28" s="61"/>
      <c r="AHK28" s="61"/>
      <c r="AHL28" s="61"/>
      <c r="AHM28" s="61"/>
      <c r="AHN28" s="61"/>
      <c r="AHO28" s="61"/>
      <c r="AHP28" s="61"/>
      <c r="AHQ28" s="61"/>
      <c r="AHR28" s="61"/>
      <c r="AHS28" s="61"/>
      <c r="AHT28" s="61"/>
      <c r="AHU28" s="61"/>
      <c r="AHV28" s="61"/>
      <c r="AHW28" s="61"/>
      <c r="AHX28" s="61"/>
      <c r="AHY28" s="61"/>
      <c r="AHZ28" s="61"/>
      <c r="AIA28" s="61"/>
      <c r="AIB28" s="61"/>
      <c r="AIC28" s="61"/>
      <c r="AID28" s="61"/>
      <c r="AIE28" s="61"/>
      <c r="AIF28" s="61"/>
      <c r="AIG28" s="61"/>
      <c r="AIH28" s="61"/>
      <c r="AII28" s="61"/>
      <c r="AIJ28" s="61"/>
      <c r="AIK28" s="61"/>
      <c r="AIL28" s="61"/>
      <c r="AIM28" s="61"/>
      <c r="AIN28" s="61"/>
      <c r="AIO28" s="61"/>
      <c r="AIP28" s="61"/>
      <c r="AIQ28" s="61"/>
      <c r="AIR28" s="61"/>
      <c r="AIS28" s="61"/>
      <c r="AIT28" s="61"/>
      <c r="AIU28" s="61"/>
      <c r="AIV28" s="61"/>
      <c r="AIW28" s="61"/>
      <c r="AIX28" s="61"/>
      <c r="AIY28" s="61"/>
      <c r="AIZ28" s="61"/>
      <c r="AJA28" s="61"/>
      <c r="AJB28" s="61"/>
      <c r="AJC28" s="61"/>
      <c r="AJD28" s="61"/>
      <c r="AJE28" s="61"/>
      <c r="AJF28" s="61"/>
      <c r="AJG28" s="61"/>
      <c r="AJH28" s="61"/>
      <c r="AJI28" s="61"/>
      <c r="AJJ28" s="61"/>
      <c r="AJK28" s="61"/>
      <c r="AJL28" s="61"/>
      <c r="AJM28" s="61"/>
      <c r="AJN28" s="61"/>
      <c r="AJO28" s="61"/>
      <c r="AJP28" s="61"/>
      <c r="AJQ28" s="61"/>
      <c r="AJR28" s="61"/>
      <c r="AJS28" s="61"/>
      <c r="AJT28" s="61"/>
      <c r="AJU28" s="61"/>
      <c r="AJV28" s="61"/>
      <c r="AJW28" s="61"/>
      <c r="AJX28" s="61"/>
      <c r="AJY28" s="61"/>
      <c r="AJZ28" s="61"/>
      <c r="AKA28" s="61"/>
      <c r="AKB28" s="61"/>
      <c r="AKC28" s="61"/>
      <c r="AKD28" s="61"/>
      <c r="AKE28" s="61"/>
      <c r="AKF28" s="61"/>
      <c r="AKG28" s="61"/>
      <c r="AKH28" s="61"/>
      <c r="AKI28" s="61"/>
      <c r="AKJ28" s="61"/>
      <c r="AKK28" s="61"/>
      <c r="AKL28" s="61"/>
      <c r="AKM28" s="61"/>
      <c r="AKN28" s="61"/>
      <c r="AKO28" s="61"/>
      <c r="AKP28" s="61"/>
      <c r="AKQ28" s="61"/>
      <c r="AKR28" s="61"/>
      <c r="AKS28" s="61"/>
      <c r="AKT28" s="61"/>
      <c r="AKU28" s="61"/>
      <c r="AKV28" s="61"/>
      <c r="AKW28" s="61"/>
      <c r="AKX28" s="61"/>
      <c r="AKY28" s="61"/>
      <c r="AKZ28" s="61"/>
      <c r="ALA28" s="61"/>
      <c r="ALB28" s="61"/>
      <c r="ALC28" s="61"/>
      <c r="ALD28" s="61"/>
      <c r="ALE28" s="61"/>
      <c r="ALF28" s="61"/>
      <c r="ALG28" s="61"/>
      <c r="ALH28" s="61"/>
      <c r="ALI28" s="61"/>
      <c r="ALJ28" s="61"/>
      <c r="ALK28" s="61"/>
      <c r="ALL28" s="61"/>
      <c r="ALM28" s="61"/>
      <c r="ALN28" s="61"/>
      <c r="ALO28" s="61"/>
      <c r="ALP28" s="61"/>
      <c r="ALQ28" s="61"/>
      <c r="ALR28" s="61"/>
      <c r="ALS28" s="61"/>
      <c r="ALT28" s="61"/>
      <c r="ALU28" s="61"/>
      <c r="ALV28" s="61"/>
      <c r="ALW28" s="61"/>
      <c r="ALX28" s="61"/>
      <c r="ALY28" s="61"/>
      <c r="ALZ28" s="61"/>
      <c r="AMA28" s="61"/>
      <c r="AMB28" s="61"/>
      <c r="AMC28" s="61"/>
      <c r="AMD28" s="61"/>
      <c r="AME28" s="61"/>
      <c r="AMF28" s="61"/>
      <c r="AMG28" s="61"/>
      <c r="AMH28" s="61"/>
      <c r="AMI28" s="61"/>
      <c r="AMJ28" s="61"/>
      <c r="AMK28" s="61"/>
      <c r="AML28" s="61"/>
      <c r="AMM28" s="61"/>
      <c r="AMN28" s="61"/>
      <c r="AMO28" s="61"/>
      <c r="AMP28" s="61"/>
      <c r="AMQ28" s="61"/>
      <c r="AMR28" s="61"/>
      <c r="AMS28" s="61"/>
      <c r="AMT28" s="61"/>
      <c r="AMU28" s="61"/>
      <c r="AMV28" s="61"/>
      <c r="AMW28" s="61"/>
      <c r="AMX28" s="61"/>
      <c r="AMY28" s="61"/>
      <c r="AMZ28" s="61"/>
      <c r="ANA28" s="61"/>
      <c r="ANB28" s="61"/>
      <c r="ANC28" s="61"/>
      <c r="AND28" s="61"/>
      <c r="ANE28" s="61"/>
      <c r="ANF28" s="61"/>
      <c r="ANG28" s="61"/>
      <c r="ANH28" s="61"/>
      <c r="ANI28" s="61"/>
      <c r="ANJ28" s="61"/>
      <c r="ANK28" s="61"/>
      <c r="ANL28" s="61"/>
      <c r="ANM28" s="61"/>
      <c r="ANN28" s="61"/>
      <c r="ANO28" s="61"/>
      <c r="ANP28" s="61"/>
      <c r="ANQ28" s="61"/>
      <c r="ANR28" s="61"/>
      <c r="ANS28" s="61"/>
      <c r="ANT28" s="61"/>
      <c r="ANU28" s="61"/>
      <c r="ANV28" s="61"/>
      <c r="ANW28" s="61"/>
      <c r="ANX28" s="61"/>
      <c r="ANY28" s="61"/>
      <c r="ANZ28" s="61"/>
      <c r="AOA28" s="61"/>
      <c r="AOB28" s="61"/>
      <c r="AOC28" s="61"/>
      <c r="AOD28" s="61"/>
      <c r="AOE28" s="61"/>
      <c r="AOF28" s="61"/>
      <c r="AOG28" s="61"/>
      <c r="AOH28" s="61"/>
      <c r="AOI28" s="61"/>
      <c r="AOJ28" s="61"/>
      <c r="AOK28" s="61"/>
      <c r="AOL28" s="61"/>
      <c r="AOM28" s="61"/>
      <c r="AON28" s="61"/>
      <c r="AOO28" s="61"/>
      <c r="AOP28" s="61"/>
      <c r="AOQ28" s="61"/>
      <c r="AOR28" s="61"/>
      <c r="AOS28" s="61"/>
      <c r="AOT28" s="61"/>
      <c r="AOU28" s="61"/>
      <c r="AOV28" s="61"/>
      <c r="AOW28" s="61"/>
      <c r="AOX28" s="61"/>
      <c r="AOY28" s="61"/>
      <c r="AOZ28" s="61"/>
      <c r="APA28" s="61"/>
      <c r="APB28" s="61"/>
      <c r="APC28" s="61"/>
      <c r="APD28" s="61"/>
      <c r="APE28" s="61"/>
      <c r="APF28" s="61"/>
      <c r="APG28" s="61"/>
      <c r="APH28" s="61"/>
      <c r="API28" s="61"/>
      <c r="APJ28" s="61"/>
      <c r="APK28" s="61"/>
      <c r="APL28" s="61"/>
      <c r="APM28" s="61"/>
      <c r="APN28" s="61"/>
      <c r="APO28" s="61"/>
      <c r="APP28" s="61"/>
      <c r="APQ28" s="61"/>
      <c r="APR28" s="61"/>
      <c r="APS28" s="61"/>
      <c r="APT28" s="61"/>
      <c r="APU28" s="61"/>
      <c r="APV28" s="61"/>
      <c r="APW28" s="61"/>
      <c r="APX28" s="61"/>
      <c r="APY28" s="61"/>
      <c r="APZ28" s="61"/>
      <c r="AQA28" s="61"/>
      <c r="AQB28" s="61"/>
      <c r="AQC28" s="61"/>
      <c r="AQD28" s="61"/>
      <c r="AQE28" s="61"/>
      <c r="AQF28" s="61"/>
      <c r="AQG28" s="61"/>
      <c r="AQH28" s="61"/>
      <c r="AQI28" s="61"/>
      <c r="AQJ28" s="61"/>
      <c r="AQK28" s="61"/>
      <c r="AQL28" s="61"/>
      <c r="AQM28" s="61"/>
      <c r="AQN28" s="61"/>
      <c r="AQO28" s="61"/>
      <c r="AQP28" s="61"/>
      <c r="AQQ28" s="61"/>
      <c r="AQR28" s="61"/>
      <c r="AQS28" s="61"/>
      <c r="AQT28" s="61"/>
      <c r="AQU28" s="61"/>
      <c r="AQV28" s="61"/>
      <c r="AQW28" s="61"/>
      <c r="AQX28" s="61"/>
      <c r="AQY28" s="61"/>
      <c r="AQZ28" s="61"/>
      <c r="ARA28" s="61"/>
      <c r="ARB28" s="61"/>
      <c r="ARC28" s="61"/>
      <c r="ARD28" s="61"/>
      <c r="ARE28" s="61"/>
      <c r="ARF28" s="61"/>
      <c r="ARG28" s="61"/>
      <c r="ARH28" s="61"/>
      <c r="ARI28" s="61"/>
      <c r="ARJ28" s="61"/>
      <c r="ARK28" s="61"/>
      <c r="ARL28" s="61"/>
      <c r="ARM28" s="61"/>
      <c r="ARN28" s="61"/>
      <c r="ARO28" s="61"/>
      <c r="ARP28" s="61"/>
      <c r="ARQ28" s="61"/>
      <c r="ARR28" s="61"/>
      <c r="ARS28" s="61"/>
      <c r="ART28" s="61"/>
      <c r="ARU28" s="61"/>
      <c r="ARV28" s="61"/>
      <c r="ARW28" s="61"/>
      <c r="ARX28" s="61"/>
      <c r="ARY28" s="61"/>
      <c r="ARZ28" s="61"/>
      <c r="ASA28" s="61"/>
      <c r="ASB28" s="61"/>
      <c r="ASC28" s="61"/>
      <c r="ASD28" s="61"/>
      <c r="ASE28" s="61"/>
      <c r="ASF28" s="61"/>
      <c r="ASG28" s="61"/>
      <c r="ASH28" s="61"/>
      <c r="ASI28" s="61"/>
      <c r="ASJ28" s="61"/>
      <c r="ASK28" s="61"/>
      <c r="ASL28" s="61"/>
      <c r="ASM28" s="61"/>
      <c r="ASN28" s="61"/>
      <c r="ASO28" s="61"/>
      <c r="ASP28" s="61"/>
      <c r="ASQ28" s="61"/>
      <c r="ASR28" s="61"/>
      <c r="ASS28" s="61"/>
      <c r="AST28" s="61"/>
      <c r="ASU28" s="61"/>
      <c r="ASV28" s="61"/>
      <c r="ASW28" s="61"/>
      <c r="ASX28" s="61"/>
      <c r="ASY28" s="61"/>
      <c r="ASZ28" s="61"/>
      <c r="ATA28" s="61"/>
      <c r="ATB28" s="61"/>
      <c r="ATC28" s="61"/>
      <c r="ATD28" s="61"/>
      <c r="ATE28" s="61"/>
      <c r="ATF28" s="61"/>
      <c r="ATG28" s="61"/>
      <c r="ATH28" s="61"/>
      <c r="ATI28" s="61"/>
      <c r="ATJ28" s="61"/>
      <c r="ATK28" s="61"/>
      <c r="ATL28" s="61"/>
      <c r="ATM28" s="61"/>
      <c r="ATN28" s="61"/>
      <c r="ATO28" s="61"/>
      <c r="ATP28" s="61"/>
      <c r="ATQ28" s="61"/>
      <c r="ATR28" s="61"/>
      <c r="ATS28" s="61"/>
      <c r="ATT28" s="61"/>
      <c r="ATU28" s="61"/>
      <c r="ATV28" s="61"/>
      <c r="ATW28" s="61"/>
      <c r="ATX28" s="61"/>
      <c r="ATY28" s="61"/>
      <c r="ATZ28" s="61"/>
      <c r="AUA28" s="61"/>
      <c r="AUB28" s="61"/>
      <c r="AUC28" s="61"/>
      <c r="AUD28" s="61"/>
      <c r="AUE28" s="61"/>
      <c r="AUF28" s="61"/>
      <c r="AUG28" s="61"/>
      <c r="AUH28" s="61"/>
      <c r="AUI28" s="61"/>
      <c r="AUJ28" s="61"/>
      <c r="AUK28" s="61"/>
      <c r="AUL28" s="61"/>
      <c r="AUM28" s="61"/>
      <c r="AUN28" s="61"/>
      <c r="AUO28" s="61"/>
      <c r="AUP28" s="61"/>
      <c r="AUQ28" s="61"/>
      <c r="AUR28" s="61"/>
      <c r="AUS28" s="61"/>
      <c r="AUT28" s="61"/>
      <c r="AUU28" s="61"/>
      <c r="AUV28" s="61"/>
      <c r="AUW28" s="61"/>
      <c r="AUX28" s="61"/>
      <c r="AUY28" s="61"/>
      <c r="AUZ28" s="61"/>
      <c r="AVA28" s="61"/>
      <c r="AVB28" s="61"/>
      <c r="AVC28" s="61"/>
      <c r="AVD28" s="61"/>
      <c r="AVE28" s="61"/>
      <c r="AVF28" s="61"/>
      <c r="AVG28" s="61"/>
      <c r="AVH28" s="61"/>
      <c r="AVI28" s="61"/>
      <c r="AVJ28" s="61"/>
      <c r="AVK28" s="61"/>
      <c r="AVL28" s="61"/>
      <c r="AVM28" s="61"/>
      <c r="AVN28" s="61"/>
      <c r="AVO28" s="61"/>
      <c r="AVP28" s="61"/>
      <c r="AVQ28" s="61"/>
      <c r="AVR28" s="61"/>
      <c r="AVS28" s="61"/>
      <c r="AVT28" s="61"/>
      <c r="AVU28" s="61"/>
      <c r="AVV28" s="61"/>
      <c r="AVW28" s="61"/>
      <c r="AVX28" s="61"/>
      <c r="AVY28" s="61"/>
      <c r="AVZ28" s="61"/>
      <c r="AWA28" s="61"/>
      <c r="AWB28" s="61"/>
      <c r="AWC28" s="61"/>
      <c r="AWD28" s="61"/>
      <c r="AWE28" s="61"/>
      <c r="AWF28" s="61"/>
      <c r="AWG28" s="61"/>
      <c r="AWH28" s="61"/>
      <c r="AWI28" s="61"/>
      <c r="AWJ28" s="61"/>
      <c r="AWK28" s="61"/>
      <c r="AWL28" s="61"/>
      <c r="AWM28" s="61"/>
      <c r="AWN28" s="61"/>
      <c r="AWO28" s="61"/>
      <c r="AWP28" s="61"/>
      <c r="AWQ28" s="61"/>
      <c r="AWR28" s="61"/>
      <c r="AWS28" s="61"/>
      <c r="AWT28" s="61"/>
      <c r="AWU28" s="61"/>
      <c r="AWV28" s="61"/>
      <c r="AWW28" s="61"/>
      <c r="AWX28" s="61"/>
      <c r="AWY28" s="61"/>
      <c r="AWZ28" s="61"/>
      <c r="AXA28" s="61"/>
      <c r="AXB28" s="61"/>
      <c r="AXC28" s="61"/>
      <c r="AXD28" s="61"/>
      <c r="AXE28" s="61"/>
      <c r="AXF28" s="61"/>
      <c r="AXG28" s="61"/>
      <c r="AXH28" s="61"/>
      <c r="AXI28" s="61"/>
      <c r="AXJ28" s="61"/>
      <c r="AXK28" s="61"/>
      <c r="AXL28" s="61"/>
      <c r="AXM28" s="61"/>
      <c r="AXN28" s="61"/>
      <c r="AXO28" s="61"/>
      <c r="AXP28" s="61"/>
      <c r="AXQ28" s="61"/>
      <c r="AXR28" s="61"/>
      <c r="AXS28" s="61"/>
      <c r="AXT28" s="61"/>
      <c r="AXU28" s="61"/>
      <c r="AXV28" s="61"/>
      <c r="AXW28" s="61"/>
      <c r="AXX28" s="61"/>
      <c r="AXY28" s="61"/>
      <c r="AXZ28" s="61"/>
      <c r="AYA28" s="61"/>
      <c r="AYB28" s="61"/>
      <c r="AYC28" s="61"/>
      <c r="AYD28" s="61"/>
      <c r="AYE28" s="61"/>
      <c r="AYF28" s="61"/>
      <c r="AYG28" s="61"/>
      <c r="AYH28" s="61"/>
      <c r="AYI28" s="61"/>
      <c r="AYJ28" s="61"/>
      <c r="AYK28" s="61"/>
      <c r="AYL28" s="61"/>
      <c r="AYM28" s="61"/>
      <c r="AYN28" s="61"/>
      <c r="AYO28" s="61"/>
      <c r="AYP28" s="61"/>
      <c r="AYQ28" s="61"/>
      <c r="AYR28" s="61"/>
      <c r="AYS28" s="61"/>
      <c r="AYT28" s="61"/>
      <c r="AYU28" s="61"/>
      <c r="AYV28" s="61"/>
      <c r="AYW28" s="61"/>
      <c r="AYX28" s="61"/>
      <c r="AYY28" s="61"/>
      <c r="AYZ28" s="61"/>
      <c r="AZA28" s="61"/>
      <c r="AZB28" s="61"/>
      <c r="AZC28" s="61"/>
      <c r="AZD28" s="61"/>
      <c r="AZE28" s="61"/>
      <c r="AZF28" s="61"/>
      <c r="AZG28" s="61"/>
      <c r="AZH28" s="61"/>
      <c r="AZI28" s="61"/>
      <c r="AZJ28" s="61"/>
      <c r="AZK28" s="61"/>
      <c r="AZL28" s="61"/>
      <c r="AZM28" s="61"/>
      <c r="AZN28" s="61"/>
      <c r="AZO28" s="61"/>
      <c r="AZP28" s="61"/>
      <c r="AZQ28" s="61"/>
      <c r="AZR28" s="61"/>
      <c r="AZS28" s="61"/>
      <c r="AZT28" s="61"/>
      <c r="AZU28" s="61"/>
      <c r="AZV28" s="61"/>
      <c r="AZW28" s="61"/>
      <c r="AZX28" s="61"/>
      <c r="AZY28" s="61"/>
      <c r="AZZ28" s="61"/>
      <c r="BAA28" s="61"/>
      <c r="BAB28" s="61"/>
      <c r="BAC28" s="61"/>
      <c r="BAD28" s="61"/>
      <c r="BAE28" s="61"/>
      <c r="BAF28" s="61"/>
      <c r="BAG28" s="61"/>
      <c r="BAH28" s="61"/>
      <c r="BAI28" s="61"/>
      <c r="BAJ28" s="61"/>
      <c r="BAK28" s="61"/>
      <c r="BAL28" s="61"/>
      <c r="BAM28" s="61"/>
      <c r="BAN28" s="61"/>
      <c r="BAO28" s="61"/>
      <c r="BAP28" s="61"/>
      <c r="BAQ28" s="61"/>
      <c r="BAR28" s="61"/>
      <c r="BAS28" s="61"/>
      <c r="BAT28" s="61"/>
      <c r="BAU28" s="61"/>
      <c r="BAV28" s="61"/>
      <c r="BAW28" s="61"/>
      <c r="BAX28" s="61"/>
      <c r="BAY28" s="61"/>
      <c r="BAZ28" s="61"/>
      <c r="BBA28" s="61"/>
      <c r="BBB28" s="61"/>
      <c r="BBC28" s="61"/>
      <c r="BBD28" s="61"/>
      <c r="BBE28" s="61"/>
      <c r="BBF28" s="61"/>
      <c r="BBG28" s="61"/>
      <c r="BBH28" s="61"/>
      <c r="BBI28" s="61"/>
      <c r="BBJ28" s="61"/>
      <c r="BBK28" s="61"/>
      <c r="BBL28" s="61"/>
      <c r="BBM28" s="61"/>
      <c r="BBN28" s="61"/>
      <c r="BBO28" s="61"/>
      <c r="BBP28" s="61"/>
      <c r="BBQ28" s="61"/>
      <c r="BBR28" s="61"/>
      <c r="BBS28" s="61"/>
      <c r="BBT28" s="61"/>
      <c r="BBU28" s="61"/>
      <c r="BBV28" s="61"/>
      <c r="BBW28" s="61"/>
      <c r="BBX28" s="61"/>
      <c r="BBY28" s="61"/>
      <c r="BBZ28" s="61"/>
      <c r="BCA28" s="61"/>
      <c r="BCB28" s="61"/>
      <c r="BCC28" s="61"/>
      <c r="BCD28" s="61"/>
      <c r="BCE28" s="61"/>
      <c r="BCF28" s="61"/>
      <c r="BCG28" s="61"/>
      <c r="BCH28" s="61"/>
      <c r="BCI28" s="61"/>
      <c r="BCJ28" s="61"/>
      <c r="BCK28" s="61"/>
      <c r="BCL28" s="61"/>
      <c r="BCM28" s="61"/>
      <c r="BCN28" s="61"/>
      <c r="BCO28" s="61"/>
      <c r="BCP28" s="61"/>
      <c r="BCQ28" s="61"/>
      <c r="BCR28" s="61"/>
      <c r="BCS28" s="61"/>
      <c r="BCT28" s="61"/>
      <c r="BCU28" s="61"/>
      <c r="BCV28" s="61"/>
      <c r="BCW28" s="61"/>
      <c r="BCX28" s="61"/>
      <c r="BCY28" s="61"/>
      <c r="BCZ28" s="61"/>
      <c r="BDA28" s="61"/>
      <c r="BDB28" s="61"/>
      <c r="BDC28" s="61"/>
      <c r="BDD28" s="61"/>
      <c r="BDE28" s="61"/>
      <c r="BDF28" s="61"/>
      <c r="BDG28" s="61"/>
      <c r="BDH28" s="61"/>
      <c r="BDI28" s="61"/>
      <c r="BDJ28" s="61"/>
      <c r="BDK28" s="61"/>
      <c r="BDL28" s="61"/>
      <c r="BDM28" s="61"/>
      <c r="BDN28" s="61"/>
      <c r="BDO28" s="61"/>
      <c r="BDP28" s="61"/>
      <c r="BDQ28" s="61"/>
      <c r="BDR28" s="61"/>
      <c r="BDS28" s="61"/>
      <c r="BDT28" s="61"/>
      <c r="BDU28" s="61"/>
      <c r="BDV28" s="61"/>
      <c r="BDW28" s="61"/>
      <c r="BDX28" s="61"/>
      <c r="BDY28" s="61"/>
      <c r="BDZ28" s="61"/>
      <c r="BEA28" s="61"/>
      <c r="BEB28" s="61"/>
      <c r="BEC28" s="61"/>
      <c r="BED28" s="61"/>
      <c r="BEE28" s="61"/>
      <c r="BEF28" s="61"/>
      <c r="BEG28" s="61"/>
      <c r="BEH28" s="61"/>
      <c r="BEI28" s="61"/>
      <c r="BEJ28" s="61"/>
      <c r="BEK28" s="61"/>
      <c r="BEL28" s="61"/>
      <c r="BEM28" s="61"/>
      <c r="BEN28" s="61"/>
      <c r="BEO28" s="61"/>
      <c r="BEP28" s="61"/>
      <c r="BEQ28" s="61"/>
      <c r="BER28" s="61"/>
      <c r="BES28" s="61"/>
      <c r="BET28" s="61"/>
      <c r="BEU28" s="61"/>
      <c r="BEV28" s="61"/>
      <c r="BEW28" s="61"/>
      <c r="BEX28" s="61"/>
      <c r="BEY28" s="61"/>
      <c r="BEZ28" s="61"/>
      <c r="BFA28" s="61"/>
      <c r="BFB28" s="61"/>
      <c r="BFC28" s="61"/>
      <c r="BFD28" s="61"/>
      <c r="BFE28" s="61"/>
      <c r="BFF28" s="61"/>
      <c r="BFG28" s="61"/>
      <c r="BFH28" s="61"/>
      <c r="BFI28" s="61"/>
      <c r="BFJ28" s="61"/>
      <c r="BFK28" s="61"/>
      <c r="BFL28" s="61"/>
      <c r="BFM28" s="61"/>
      <c r="BFN28" s="61"/>
      <c r="BFO28" s="61"/>
      <c r="BFP28" s="61"/>
      <c r="BFQ28" s="61"/>
      <c r="BFR28" s="61"/>
      <c r="BFS28" s="61"/>
      <c r="BFT28" s="61"/>
      <c r="BFU28" s="61"/>
      <c r="BFV28" s="61"/>
      <c r="BFW28" s="61"/>
      <c r="BFX28" s="61"/>
      <c r="BFY28" s="61"/>
      <c r="BFZ28" s="61"/>
      <c r="BGA28" s="61"/>
      <c r="BGB28" s="61"/>
      <c r="BGC28" s="61"/>
      <c r="BGD28" s="61"/>
      <c r="BGE28" s="61"/>
      <c r="BGF28" s="61"/>
      <c r="BGG28" s="61"/>
      <c r="BGH28" s="61"/>
      <c r="BGI28" s="61"/>
      <c r="BGJ28" s="61"/>
      <c r="BGK28" s="61"/>
      <c r="BGL28" s="61"/>
      <c r="BGM28" s="61"/>
      <c r="BGN28" s="61"/>
      <c r="BGO28" s="61"/>
      <c r="BGP28" s="61"/>
      <c r="BGQ28" s="61"/>
      <c r="BGR28" s="61"/>
      <c r="BGS28" s="61"/>
      <c r="BGT28" s="61"/>
      <c r="BGU28" s="61"/>
      <c r="BGV28" s="61"/>
      <c r="BGW28" s="61"/>
      <c r="BGX28" s="61"/>
      <c r="BGY28" s="61"/>
      <c r="BGZ28" s="61"/>
      <c r="BHA28" s="61"/>
      <c r="BHB28" s="61"/>
      <c r="BHC28" s="61"/>
      <c r="BHD28" s="61"/>
      <c r="BHE28" s="61"/>
      <c r="BHF28" s="61"/>
      <c r="BHG28" s="61"/>
      <c r="BHH28" s="61"/>
      <c r="BHI28" s="61"/>
      <c r="BHJ28" s="61"/>
      <c r="BHK28" s="61"/>
      <c r="BHL28" s="61"/>
      <c r="BHM28" s="61"/>
      <c r="BHN28" s="61"/>
      <c r="BHO28" s="61"/>
      <c r="BHP28" s="61"/>
      <c r="BHQ28" s="61"/>
      <c r="BHR28" s="61"/>
      <c r="BHS28" s="61"/>
      <c r="BHT28" s="61"/>
      <c r="BHU28" s="61"/>
      <c r="BHV28" s="61"/>
      <c r="BHW28" s="61"/>
      <c r="BHX28" s="61"/>
      <c r="BHY28" s="61"/>
      <c r="BHZ28" s="61"/>
      <c r="BIA28" s="61"/>
      <c r="BIB28" s="61"/>
      <c r="BIC28" s="61"/>
      <c r="BID28" s="61"/>
      <c r="BIE28" s="61"/>
      <c r="BIF28" s="61"/>
      <c r="BIG28" s="61"/>
      <c r="BIH28" s="61"/>
      <c r="BII28" s="61"/>
      <c r="BIJ28" s="61"/>
      <c r="BIK28" s="61"/>
      <c r="BIL28" s="61"/>
      <c r="BIM28" s="61"/>
      <c r="BIN28" s="61"/>
      <c r="BIO28" s="61"/>
      <c r="BIP28" s="61"/>
      <c r="BIQ28" s="61"/>
      <c r="BIR28" s="61"/>
      <c r="BIS28" s="61"/>
      <c r="BIT28" s="61"/>
      <c r="BIU28" s="61"/>
      <c r="BIV28" s="61"/>
      <c r="BIW28" s="61"/>
      <c r="BIX28" s="61"/>
      <c r="BIY28" s="61"/>
      <c r="BIZ28" s="61"/>
      <c r="BJA28" s="61"/>
      <c r="BJB28" s="61"/>
      <c r="BJC28" s="61"/>
      <c r="BJD28" s="61"/>
      <c r="BJE28" s="61"/>
      <c r="BJF28" s="61"/>
      <c r="BJG28" s="61"/>
      <c r="BJH28" s="61"/>
      <c r="BJI28" s="61"/>
      <c r="BJJ28" s="61"/>
      <c r="BJK28" s="61"/>
      <c r="BJL28" s="61"/>
      <c r="BJM28" s="61"/>
      <c r="BJN28" s="61"/>
      <c r="BJO28" s="61"/>
      <c r="BJP28" s="61"/>
      <c r="BJQ28" s="61"/>
      <c r="BJR28" s="61"/>
      <c r="BJS28" s="61"/>
      <c r="BJT28" s="61"/>
      <c r="BJU28" s="61"/>
      <c r="BJV28" s="61"/>
      <c r="BJW28" s="61"/>
      <c r="BJX28" s="61"/>
      <c r="BJY28" s="61"/>
      <c r="BJZ28" s="61"/>
      <c r="BKA28" s="61"/>
      <c r="BKB28" s="61"/>
      <c r="BKC28" s="61"/>
      <c r="BKD28" s="61"/>
      <c r="BKE28" s="61"/>
      <c r="BKF28" s="61"/>
      <c r="BKG28" s="61"/>
      <c r="BKH28" s="61"/>
      <c r="BKI28" s="61"/>
      <c r="BKJ28" s="61"/>
      <c r="BKK28" s="61"/>
      <c r="BKL28" s="61"/>
      <c r="BKM28" s="61"/>
      <c r="BKN28" s="61"/>
      <c r="BKO28" s="61"/>
      <c r="BKP28" s="61"/>
      <c r="BKQ28" s="61"/>
      <c r="BKR28" s="61"/>
      <c r="BKS28" s="61"/>
      <c r="BKT28" s="61"/>
      <c r="BKU28" s="61"/>
      <c r="BKV28" s="61"/>
      <c r="BKW28" s="61"/>
      <c r="BKX28" s="61"/>
      <c r="BKY28" s="61"/>
      <c r="BKZ28" s="61"/>
      <c r="BLA28" s="61"/>
      <c r="BLB28" s="61"/>
      <c r="BLC28" s="61"/>
      <c r="BLD28" s="61"/>
      <c r="BLE28" s="61"/>
      <c r="BLF28" s="61"/>
      <c r="BLG28" s="61"/>
      <c r="BLH28" s="61"/>
      <c r="BLI28" s="61"/>
      <c r="BLJ28" s="61"/>
      <c r="BLK28" s="61"/>
      <c r="BLL28" s="61"/>
      <c r="BLM28" s="61"/>
      <c r="BLN28" s="61"/>
      <c r="BLO28" s="61"/>
      <c r="BLP28" s="61"/>
      <c r="BLQ28" s="61"/>
      <c r="BLR28" s="61"/>
      <c r="BLS28" s="61"/>
      <c r="BLT28" s="61"/>
      <c r="BLU28" s="61"/>
      <c r="BLV28" s="61"/>
      <c r="BLW28" s="61"/>
      <c r="BLX28" s="61"/>
      <c r="BLY28" s="61"/>
      <c r="BLZ28" s="61"/>
      <c r="BMA28" s="61"/>
      <c r="BMB28" s="61"/>
      <c r="BMC28" s="61"/>
      <c r="BMD28" s="61"/>
      <c r="BME28" s="61"/>
      <c r="BMF28" s="61"/>
      <c r="BMG28" s="61"/>
      <c r="BMH28" s="61"/>
      <c r="BMI28" s="61"/>
      <c r="BMJ28" s="61"/>
      <c r="BMK28" s="61"/>
      <c r="BML28" s="61"/>
      <c r="BMM28" s="61"/>
      <c r="BMN28" s="61"/>
      <c r="BMO28" s="61"/>
      <c r="BMP28" s="61"/>
      <c r="BMQ28" s="61"/>
      <c r="BMR28" s="61"/>
      <c r="BMS28" s="61"/>
      <c r="BMT28" s="61"/>
      <c r="BMU28" s="61"/>
      <c r="BMV28" s="61"/>
      <c r="BMW28" s="61"/>
      <c r="BMX28" s="61"/>
      <c r="BMY28" s="61"/>
      <c r="BMZ28" s="61"/>
      <c r="BNA28" s="61"/>
      <c r="BNB28" s="61"/>
      <c r="BNC28" s="61"/>
      <c r="BND28" s="61"/>
      <c r="BNE28" s="61"/>
      <c r="BNF28" s="61"/>
      <c r="BNG28" s="61"/>
      <c r="BNH28" s="61"/>
      <c r="BNI28" s="61"/>
      <c r="BNJ28" s="61"/>
      <c r="BNK28" s="61"/>
      <c r="BNL28" s="61"/>
      <c r="BNM28" s="61"/>
      <c r="BNN28" s="61"/>
      <c r="BNO28" s="61"/>
      <c r="BNP28" s="61"/>
      <c r="BNQ28" s="61"/>
      <c r="BNR28" s="61"/>
      <c r="BNS28" s="61"/>
      <c r="BNT28" s="61"/>
      <c r="BNU28" s="61"/>
      <c r="BNV28" s="61"/>
      <c r="BNW28" s="61"/>
      <c r="BNX28" s="61"/>
      <c r="BNY28" s="61"/>
      <c r="BNZ28" s="61"/>
      <c r="BOA28" s="61"/>
      <c r="BOB28" s="61"/>
      <c r="BOC28" s="61"/>
      <c r="BOD28" s="61"/>
      <c r="BOE28" s="61"/>
      <c r="BOF28" s="61"/>
      <c r="BOG28" s="61"/>
      <c r="BOH28" s="61"/>
      <c r="BOI28" s="61"/>
      <c r="BOJ28" s="61"/>
      <c r="BOK28" s="61"/>
      <c r="BOL28" s="61"/>
      <c r="BOM28" s="61"/>
      <c r="BON28" s="61"/>
      <c r="BOO28" s="61"/>
      <c r="BOP28" s="61"/>
      <c r="BOQ28" s="61"/>
      <c r="BOR28" s="61"/>
      <c r="BOS28" s="61"/>
      <c r="BOT28" s="61"/>
      <c r="BOU28" s="61"/>
      <c r="BOV28" s="61"/>
      <c r="BOW28" s="61"/>
      <c r="BOX28" s="61"/>
      <c r="BOY28" s="61"/>
      <c r="BOZ28" s="61"/>
      <c r="BPA28" s="61"/>
      <c r="BPB28" s="61"/>
      <c r="BPC28" s="61"/>
      <c r="BPD28" s="61"/>
      <c r="BPE28" s="61"/>
      <c r="BPF28" s="61"/>
      <c r="BPG28" s="61"/>
      <c r="BPH28" s="61"/>
      <c r="BPI28" s="61"/>
      <c r="BPJ28" s="61"/>
      <c r="BPK28" s="61"/>
      <c r="BPL28" s="61"/>
      <c r="BPM28" s="61"/>
      <c r="BPN28" s="61"/>
      <c r="BPO28" s="61"/>
      <c r="BPP28" s="61"/>
      <c r="BPQ28" s="61"/>
      <c r="BPR28" s="61"/>
      <c r="BPS28" s="61"/>
      <c r="BPT28" s="61"/>
      <c r="BPU28" s="61"/>
      <c r="BPV28" s="61"/>
      <c r="BPW28" s="61"/>
      <c r="BPX28" s="61"/>
      <c r="BPY28" s="61"/>
      <c r="BPZ28" s="61"/>
      <c r="BQA28" s="61"/>
      <c r="BQB28" s="61"/>
      <c r="BQC28" s="61"/>
      <c r="BQD28" s="61"/>
      <c r="BQE28" s="61"/>
      <c r="BQF28" s="61"/>
      <c r="BQG28" s="61"/>
      <c r="BQH28" s="61"/>
      <c r="BQI28" s="61"/>
      <c r="BQJ28" s="61"/>
      <c r="BQK28" s="61"/>
      <c r="BQL28" s="61"/>
      <c r="BQM28" s="61"/>
      <c r="BQN28" s="61"/>
      <c r="BQO28" s="61"/>
      <c r="BQP28" s="61"/>
      <c r="BQQ28" s="61"/>
      <c r="BQR28" s="61"/>
      <c r="BQS28" s="61"/>
      <c r="BQT28" s="61"/>
      <c r="BQU28" s="61"/>
      <c r="BQV28" s="61"/>
      <c r="BQW28" s="61"/>
      <c r="BQX28" s="61"/>
      <c r="BQY28" s="61"/>
      <c r="BQZ28" s="61"/>
      <c r="BRA28" s="61"/>
      <c r="BRB28" s="61"/>
      <c r="BRC28" s="61"/>
      <c r="BRD28" s="61"/>
      <c r="BRE28" s="61"/>
      <c r="BRF28" s="61"/>
      <c r="BRG28" s="61"/>
      <c r="BRH28" s="61"/>
      <c r="BRI28" s="61"/>
      <c r="BRJ28" s="61"/>
      <c r="BRK28" s="61"/>
      <c r="BRL28" s="61"/>
      <c r="BRM28" s="61"/>
      <c r="BRN28" s="61"/>
      <c r="BRO28" s="61"/>
      <c r="BRP28" s="61"/>
      <c r="BRQ28" s="61"/>
      <c r="BRR28" s="61"/>
      <c r="BRS28" s="61"/>
      <c r="BRT28" s="61"/>
      <c r="BRU28" s="61"/>
      <c r="BRV28" s="61"/>
      <c r="BRW28" s="61"/>
      <c r="BRX28" s="61"/>
      <c r="BRY28" s="61"/>
      <c r="BRZ28" s="61"/>
      <c r="BSA28" s="61"/>
      <c r="BSB28" s="61"/>
      <c r="BSC28" s="61"/>
      <c r="BSD28" s="61"/>
      <c r="BSE28" s="61"/>
      <c r="BSF28" s="61"/>
      <c r="BSG28" s="61"/>
      <c r="BSH28" s="61"/>
      <c r="BSI28" s="61"/>
      <c r="BSJ28" s="61"/>
      <c r="BSK28" s="61"/>
      <c r="BSL28" s="61"/>
      <c r="BSM28" s="61"/>
      <c r="BSN28" s="61"/>
      <c r="BSO28" s="61"/>
      <c r="BSP28" s="61"/>
      <c r="BSQ28" s="61"/>
      <c r="BSR28" s="61"/>
      <c r="BSS28" s="61"/>
      <c r="BST28" s="61"/>
      <c r="BSU28" s="61"/>
      <c r="BSV28" s="61"/>
      <c r="BSW28" s="61"/>
      <c r="BSX28" s="61"/>
      <c r="BSY28" s="61"/>
      <c r="BSZ28" s="61"/>
      <c r="BTA28" s="61"/>
      <c r="BTB28" s="61"/>
      <c r="BTC28" s="61"/>
      <c r="BTD28" s="61"/>
      <c r="BTE28" s="61"/>
      <c r="BTF28" s="61"/>
      <c r="BTG28" s="61"/>
      <c r="BTH28" s="61"/>
      <c r="BTI28" s="61"/>
      <c r="BTJ28" s="61"/>
      <c r="BTK28" s="61"/>
      <c r="BTL28" s="61"/>
      <c r="BTM28" s="61"/>
      <c r="BTN28" s="61"/>
      <c r="BTO28" s="61"/>
      <c r="BTP28" s="61"/>
      <c r="BTQ28" s="61"/>
      <c r="BTR28" s="61"/>
      <c r="BTS28" s="61"/>
      <c r="BTT28" s="61"/>
      <c r="BTU28" s="61"/>
      <c r="BTV28" s="61"/>
      <c r="BTW28" s="61"/>
      <c r="BTX28" s="61"/>
      <c r="BTY28" s="61"/>
      <c r="BTZ28" s="61"/>
      <c r="BUA28" s="61"/>
      <c r="BUB28" s="61"/>
      <c r="BUC28" s="61"/>
      <c r="BUD28" s="61"/>
      <c r="BUE28" s="61"/>
      <c r="BUF28" s="61"/>
      <c r="BUG28" s="61"/>
      <c r="BUH28" s="61"/>
      <c r="BUI28" s="61"/>
      <c r="BUJ28" s="61"/>
      <c r="BUK28" s="61"/>
      <c r="BUL28" s="61"/>
      <c r="BUM28" s="61"/>
      <c r="BUN28" s="61"/>
      <c r="BUO28" s="61"/>
      <c r="BUP28" s="61"/>
      <c r="BUQ28" s="61"/>
      <c r="BUR28" s="61"/>
      <c r="BUS28" s="61"/>
      <c r="BUT28" s="61"/>
      <c r="BUU28" s="61"/>
      <c r="BUV28" s="61"/>
      <c r="BUW28" s="61"/>
      <c r="BUX28" s="61"/>
      <c r="BUY28" s="61"/>
      <c r="BUZ28" s="61"/>
      <c r="BVA28" s="61"/>
      <c r="BVB28" s="61"/>
      <c r="BVC28" s="61"/>
      <c r="BVD28" s="61"/>
      <c r="BVE28" s="61"/>
      <c r="BVF28" s="61"/>
      <c r="BVG28" s="61"/>
      <c r="BVH28" s="61"/>
      <c r="BVI28" s="61"/>
      <c r="BVJ28" s="61"/>
      <c r="BVK28" s="61"/>
      <c r="BVL28" s="61"/>
      <c r="BVM28" s="61"/>
      <c r="BVN28" s="61"/>
      <c r="BVO28" s="61"/>
      <c r="BVP28" s="61"/>
      <c r="BVQ28" s="61"/>
      <c r="BVR28" s="61"/>
      <c r="BVS28" s="61"/>
      <c r="BVT28" s="61"/>
      <c r="BVU28" s="61"/>
      <c r="BVV28" s="61"/>
      <c r="BVW28" s="61"/>
      <c r="BVX28" s="61"/>
      <c r="BVY28" s="61"/>
      <c r="BVZ28" s="61"/>
      <c r="BWA28" s="61"/>
      <c r="BWB28" s="61"/>
      <c r="BWC28" s="61"/>
      <c r="BWD28" s="61"/>
      <c r="BWE28" s="61"/>
      <c r="BWF28" s="61"/>
      <c r="BWG28" s="61"/>
      <c r="BWH28" s="61"/>
      <c r="BWI28" s="61"/>
      <c r="BWJ28" s="61"/>
      <c r="BWK28" s="61"/>
      <c r="BWL28" s="61"/>
      <c r="BWM28" s="61"/>
      <c r="BWN28" s="61"/>
      <c r="BWO28" s="61"/>
      <c r="BWP28" s="61"/>
      <c r="BWQ28" s="61"/>
      <c r="BWR28" s="61"/>
      <c r="BWS28" s="61"/>
      <c r="BWT28" s="61"/>
      <c r="BWU28" s="61"/>
      <c r="BWV28" s="61"/>
      <c r="BWW28" s="61"/>
      <c r="BWX28" s="61"/>
      <c r="BWY28" s="61"/>
      <c r="BWZ28" s="61"/>
      <c r="BXA28" s="61"/>
      <c r="BXB28" s="61"/>
      <c r="BXC28" s="61"/>
      <c r="BXD28" s="61"/>
      <c r="BXE28" s="61"/>
      <c r="BXF28" s="61"/>
      <c r="BXG28" s="61"/>
      <c r="BXH28" s="61"/>
      <c r="BXI28" s="61"/>
      <c r="BXJ28" s="61"/>
      <c r="BXK28" s="61"/>
      <c r="BXL28" s="61"/>
      <c r="BXM28" s="61"/>
      <c r="BXN28" s="61"/>
      <c r="BXO28" s="61"/>
      <c r="BXP28" s="61"/>
      <c r="BXQ28" s="61"/>
      <c r="BXR28" s="61"/>
      <c r="BXS28" s="61"/>
      <c r="BXT28" s="61"/>
      <c r="BXU28" s="61"/>
      <c r="BXV28" s="61"/>
      <c r="BXW28" s="61"/>
      <c r="BXX28" s="61"/>
      <c r="BXY28" s="61"/>
      <c r="BXZ28" s="61"/>
      <c r="BYA28" s="61"/>
      <c r="BYB28" s="61"/>
      <c r="BYC28" s="61"/>
      <c r="BYD28" s="61"/>
      <c r="BYE28" s="61"/>
      <c r="BYF28" s="61"/>
      <c r="BYG28" s="61"/>
      <c r="BYH28" s="61"/>
      <c r="BYI28" s="61"/>
      <c r="BYJ28" s="61"/>
      <c r="BYK28" s="61"/>
      <c r="BYL28" s="61"/>
      <c r="BYM28" s="61"/>
      <c r="BYN28" s="61"/>
      <c r="BYO28" s="61"/>
      <c r="BYP28" s="61"/>
      <c r="BYQ28" s="61"/>
      <c r="BYR28" s="61"/>
      <c r="BYS28" s="61"/>
      <c r="BYT28" s="61"/>
      <c r="BYU28" s="61"/>
      <c r="BYV28" s="61"/>
      <c r="BYW28" s="61"/>
      <c r="BYX28" s="61"/>
      <c r="BYY28" s="61"/>
      <c r="BYZ28" s="61"/>
      <c r="BZA28" s="61"/>
      <c r="BZB28" s="61"/>
      <c r="BZC28" s="61"/>
      <c r="BZD28" s="61"/>
      <c r="BZE28" s="61"/>
      <c r="BZF28" s="61"/>
      <c r="BZG28" s="61"/>
      <c r="BZH28" s="61"/>
      <c r="BZI28" s="61"/>
      <c r="BZJ28" s="61"/>
      <c r="BZK28" s="61"/>
      <c r="BZL28" s="61"/>
      <c r="BZM28" s="61"/>
      <c r="BZN28" s="61"/>
      <c r="BZO28" s="61"/>
      <c r="BZP28" s="61"/>
      <c r="BZQ28" s="61"/>
      <c r="BZR28" s="61"/>
      <c r="BZS28" s="61"/>
      <c r="BZT28" s="61"/>
      <c r="BZU28" s="61"/>
      <c r="BZV28" s="61"/>
      <c r="BZW28" s="61"/>
      <c r="BZX28" s="61"/>
      <c r="BZY28" s="61"/>
      <c r="BZZ28" s="61"/>
      <c r="CAA28" s="61"/>
      <c r="CAB28" s="61"/>
      <c r="CAC28" s="61"/>
      <c r="CAD28" s="61"/>
      <c r="CAE28" s="61"/>
      <c r="CAF28" s="61"/>
      <c r="CAG28" s="61"/>
      <c r="CAH28" s="61"/>
      <c r="CAI28" s="61"/>
      <c r="CAJ28" s="61"/>
      <c r="CAK28" s="61"/>
      <c r="CAL28" s="61"/>
      <c r="CAM28" s="61"/>
      <c r="CAN28" s="61"/>
      <c r="CAO28" s="61"/>
      <c r="CAP28" s="61"/>
      <c r="CAQ28" s="61"/>
      <c r="CAR28" s="61"/>
      <c r="CAS28" s="61"/>
      <c r="CAT28" s="61"/>
      <c r="CAU28" s="61"/>
      <c r="CAV28" s="61"/>
      <c r="CAW28" s="61"/>
      <c r="CAX28" s="61"/>
      <c r="CAY28" s="61"/>
      <c r="CAZ28" s="61"/>
      <c r="CBA28" s="61"/>
      <c r="CBB28" s="61"/>
      <c r="CBC28" s="61"/>
      <c r="CBD28" s="61"/>
      <c r="CBE28" s="61"/>
      <c r="CBF28" s="61"/>
      <c r="CBG28" s="61"/>
      <c r="CBH28" s="61"/>
      <c r="CBI28" s="61"/>
      <c r="CBJ28" s="61"/>
      <c r="CBK28" s="61"/>
      <c r="CBL28" s="61"/>
      <c r="CBM28" s="61"/>
      <c r="CBN28" s="61"/>
      <c r="CBO28" s="61"/>
      <c r="CBP28" s="61"/>
      <c r="CBQ28" s="61"/>
      <c r="CBR28" s="61"/>
      <c r="CBS28" s="61"/>
      <c r="CBT28" s="61"/>
      <c r="CBU28" s="61"/>
      <c r="CBV28" s="61"/>
      <c r="CBW28" s="61"/>
      <c r="CBX28" s="61"/>
      <c r="CBY28" s="61"/>
      <c r="CBZ28" s="61"/>
      <c r="CCA28" s="61"/>
      <c r="CCB28" s="61"/>
      <c r="CCC28" s="61"/>
      <c r="CCD28" s="61"/>
      <c r="CCE28" s="61"/>
      <c r="CCF28" s="61"/>
      <c r="CCG28" s="61"/>
      <c r="CCH28" s="61"/>
      <c r="CCI28" s="61"/>
      <c r="CCJ28" s="61"/>
      <c r="CCK28" s="61"/>
      <c r="CCL28" s="61"/>
      <c r="CCM28" s="61"/>
      <c r="CCN28" s="61"/>
      <c r="CCO28" s="61"/>
      <c r="CCP28" s="61"/>
      <c r="CCQ28" s="61"/>
      <c r="CCR28" s="61"/>
      <c r="CCS28" s="61"/>
      <c r="CCT28" s="61"/>
      <c r="CCU28" s="61"/>
      <c r="CCV28" s="61"/>
      <c r="CCW28" s="61"/>
      <c r="CCX28" s="61"/>
      <c r="CCY28" s="61"/>
      <c r="CCZ28" s="61"/>
      <c r="CDA28" s="61"/>
      <c r="CDB28" s="61"/>
      <c r="CDC28" s="61"/>
      <c r="CDD28" s="61"/>
      <c r="CDE28" s="61"/>
      <c r="CDF28" s="61"/>
      <c r="CDG28" s="61"/>
      <c r="CDH28" s="61"/>
      <c r="CDI28" s="61"/>
      <c r="CDJ28" s="61"/>
      <c r="CDK28" s="61"/>
      <c r="CDL28" s="61"/>
      <c r="CDM28" s="61"/>
      <c r="CDN28" s="61"/>
      <c r="CDO28" s="61"/>
      <c r="CDP28" s="61"/>
      <c r="CDQ28" s="61"/>
      <c r="CDR28" s="61"/>
      <c r="CDS28" s="61"/>
      <c r="CDT28" s="61"/>
      <c r="CDU28" s="61"/>
      <c r="CDV28" s="61"/>
      <c r="CDW28" s="61"/>
      <c r="CDX28" s="61"/>
      <c r="CDY28" s="61"/>
      <c r="CDZ28" s="61"/>
      <c r="CEA28" s="61"/>
      <c r="CEB28" s="61"/>
      <c r="CEC28" s="61"/>
      <c r="CED28" s="61"/>
      <c r="CEE28" s="61"/>
      <c r="CEF28" s="61"/>
      <c r="CEG28" s="61"/>
      <c r="CEH28" s="61"/>
      <c r="CEI28" s="61"/>
      <c r="CEJ28" s="61"/>
      <c r="CEK28" s="61"/>
      <c r="CEL28" s="61"/>
      <c r="CEM28" s="61"/>
      <c r="CEN28" s="61"/>
      <c r="CEO28" s="61"/>
      <c r="CEP28" s="61"/>
      <c r="CEQ28" s="61"/>
      <c r="CER28" s="61"/>
      <c r="CES28" s="61"/>
      <c r="CET28" s="61"/>
      <c r="CEU28" s="61"/>
      <c r="CEV28" s="61"/>
      <c r="CEW28" s="61"/>
      <c r="CEX28" s="61"/>
      <c r="CEY28" s="61"/>
      <c r="CEZ28" s="61"/>
      <c r="CFA28" s="61"/>
      <c r="CFB28" s="61"/>
      <c r="CFC28" s="61"/>
      <c r="CFD28" s="61"/>
      <c r="CFE28" s="61"/>
      <c r="CFF28" s="61"/>
      <c r="CFG28" s="61"/>
      <c r="CFH28" s="61"/>
      <c r="CFI28" s="61"/>
      <c r="CFJ28" s="61"/>
      <c r="CFK28" s="61"/>
      <c r="CFL28" s="61"/>
      <c r="CFM28" s="61"/>
      <c r="CFN28" s="61"/>
      <c r="CFO28" s="61"/>
      <c r="CFP28" s="61"/>
      <c r="CFQ28" s="61"/>
      <c r="CFR28" s="61"/>
      <c r="CFS28" s="61"/>
      <c r="CFT28" s="61"/>
      <c r="CFU28" s="61"/>
      <c r="CFV28" s="61"/>
      <c r="CFW28" s="61"/>
      <c r="CFX28" s="61"/>
      <c r="CFY28" s="61"/>
      <c r="CFZ28" s="61"/>
      <c r="CGA28" s="61"/>
      <c r="CGB28" s="61"/>
      <c r="CGC28" s="61"/>
      <c r="CGD28" s="61"/>
      <c r="CGE28" s="61"/>
      <c r="CGF28" s="61"/>
      <c r="CGG28" s="61"/>
      <c r="CGH28" s="61"/>
      <c r="CGI28" s="61"/>
      <c r="CGJ28" s="61"/>
      <c r="CGK28" s="61"/>
      <c r="CGL28" s="61"/>
      <c r="CGM28" s="61"/>
      <c r="CGN28" s="61"/>
      <c r="CGO28" s="61"/>
      <c r="CGP28" s="61"/>
      <c r="CGQ28" s="61"/>
      <c r="CGR28" s="61"/>
      <c r="CGS28" s="61"/>
      <c r="CGT28" s="61"/>
      <c r="CGU28" s="61"/>
      <c r="CGV28" s="61"/>
      <c r="CGW28" s="61"/>
      <c r="CGX28" s="61"/>
      <c r="CGY28" s="61"/>
      <c r="CGZ28" s="61"/>
      <c r="CHA28" s="61"/>
      <c r="CHB28" s="61"/>
      <c r="CHC28" s="61"/>
      <c r="CHD28" s="61"/>
      <c r="CHE28" s="61"/>
      <c r="CHF28" s="61"/>
      <c r="CHG28" s="61"/>
      <c r="CHH28" s="61"/>
      <c r="CHI28" s="61"/>
      <c r="CHJ28" s="61"/>
      <c r="CHK28" s="61"/>
      <c r="CHL28" s="61"/>
      <c r="CHM28" s="61"/>
      <c r="CHN28" s="61"/>
      <c r="CHO28" s="61"/>
      <c r="CHP28" s="61"/>
      <c r="CHQ28" s="61"/>
      <c r="CHR28" s="61"/>
      <c r="CHS28" s="61"/>
      <c r="CHT28" s="61"/>
      <c r="CHU28" s="61"/>
      <c r="CHV28" s="61"/>
      <c r="CHW28" s="61"/>
      <c r="CHX28" s="61"/>
      <c r="CHY28" s="61"/>
      <c r="CHZ28" s="61"/>
      <c r="CIA28" s="61"/>
      <c r="CIB28" s="61"/>
      <c r="CIC28" s="61"/>
      <c r="CID28" s="61"/>
      <c r="CIE28" s="61"/>
      <c r="CIF28" s="61"/>
      <c r="CIG28" s="61"/>
      <c r="CIH28" s="61"/>
      <c r="CII28" s="61"/>
      <c r="CIJ28" s="61"/>
      <c r="CIK28" s="61"/>
      <c r="CIL28" s="61"/>
      <c r="CIM28" s="61"/>
      <c r="CIN28" s="61"/>
      <c r="CIO28" s="61"/>
      <c r="CIP28" s="61"/>
      <c r="CIQ28" s="61"/>
      <c r="CIR28" s="61"/>
      <c r="CIS28" s="61"/>
      <c r="CIT28" s="61"/>
      <c r="CIU28" s="61"/>
      <c r="CIV28" s="61"/>
      <c r="CIW28" s="61"/>
      <c r="CIX28" s="61"/>
      <c r="CIY28" s="61"/>
      <c r="CIZ28" s="61"/>
      <c r="CJA28" s="61"/>
      <c r="CJB28" s="61"/>
      <c r="CJC28" s="61"/>
      <c r="CJD28" s="61"/>
      <c r="CJE28" s="61"/>
      <c r="CJF28" s="61"/>
      <c r="CJG28" s="61"/>
      <c r="CJH28" s="61"/>
      <c r="CJI28" s="61"/>
      <c r="CJJ28" s="61"/>
      <c r="CJK28" s="61"/>
      <c r="CJL28" s="61"/>
      <c r="CJM28" s="61"/>
      <c r="CJN28" s="61"/>
      <c r="CJO28" s="61"/>
      <c r="CJP28" s="61"/>
      <c r="CJQ28" s="61"/>
      <c r="CJR28" s="61"/>
      <c r="CJS28" s="61"/>
      <c r="CJT28" s="61"/>
      <c r="CJU28" s="61"/>
      <c r="CJV28" s="61"/>
      <c r="CJW28" s="61"/>
      <c r="CJX28" s="61"/>
      <c r="CJY28" s="61"/>
      <c r="CJZ28" s="61"/>
      <c r="CKA28" s="61"/>
      <c r="CKB28" s="61"/>
      <c r="CKC28" s="61"/>
      <c r="CKD28" s="61"/>
      <c r="CKE28" s="61"/>
      <c r="CKF28" s="61"/>
      <c r="CKG28" s="61"/>
      <c r="CKH28" s="61"/>
      <c r="CKI28" s="61"/>
      <c r="CKJ28" s="61"/>
      <c r="CKK28" s="61"/>
      <c r="CKL28" s="61"/>
      <c r="CKM28" s="61"/>
      <c r="CKN28" s="61"/>
      <c r="CKO28" s="61"/>
      <c r="CKP28" s="61"/>
      <c r="CKQ28" s="61"/>
      <c r="CKR28" s="61"/>
      <c r="CKS28" s="61"/>
      <c r="CKT28" s="61"/>
      <c r="CKU28" s="61"/>
      <c r="CKV28" s="61"/>
      <c r="CKW28" s="61"/>
      <c r="CKX28" s="61"/>
      <c r="CKY28" s="61"/>
      <c r="CKZ28" s="61"/>
      <c r="CLA28" s="61"/>
      <c r="CLB28" s="61"/>
      <c r="CLC28" s="61"/>
      <c r="CLD28" s="61"/>
      <c r="CLE28" s="61"/>
      <c r="CLF28" s="61"/>
      <c r="CLG28" s="61"/>
      <c r="CLH28" s="61"/>
      <c r="CLI28" s="61"/>
      <c r="CLJ28" s="61"/>
      <c r="CLK28" s="61"/>
      <c r="CLL28" s="61"/>
      <c r="CLM28" s="61"/>
      <c r="CLN28" s="61"/>
      <c r="CLO28" s="61"/>
      <c r="CLP28" s="61"/>
      <c r="CLQ28" s="61"/>
      <c r="CLR28" s="61"/>
      <c r="CLS28" s="61"/>
      <c r="CLT28" s="61"/>
      <c r="CLU28" s="61"/>
      <c r="CLV28" s="61"/>
      <c r="CLW28" s="61"/>
      <c r="CLX28" s="61"/>
      <c r="CLY28" s="61"/>
      <c r="CLZ28" s="61"/>
      <c r="CMA28" s="61"/>
      <c r="CMB28" s="61"/>
      <c r="CMC28" s="61"/>
      <c r="CMD28" s="61"/>
      <c r="CME28" s="61"/>
      <c r="CMF28" s="61"/>
      <c r="CMG28" s="61"/>
      <c r="CMH28" s="61"/>
      <c r="CMI28" s="61"/>
      <c r="CMJ28" s="61"/>
      <c r="CMK28" s="61"/>
      <c r="CML28" s="61"/>
      <c r="CMM28" s="61"/>
      <c r="CMN28" s="61"/>
      <c r="CMO28" s="61"/>
      <c r="CMP28" s="61"/>
      <c r="CMQ28" s="61"/>
      <c r="CMR28" s="61"/>
      <c r="CMS28" s="61"/>
      <c r="CMT28" s="61"/>
      <c r="CMU28" s="61"/>
      <c r="CMV28" s="61"/>
      <c r="CMW28" s="61"/>
      <c r="CMX28" s="61"/>
      <c r="CMY28" s="61"/>
      <c r="CMZ28" s="61"/>
      <c r="CNA28" s="61"/>
      <c r="CNB28" s="61"/>
      <c r="CNC28" s="61"/>
      <c r="CND28" s="61"/>
      <c r="CNE28" s="61"/>
      <c r="CNF28" s="61"/>
      <c r="CNG28" s="61"/>
      <c r="CNH28" s="61"/>
      <c r="CNI28" s="61"/>
      <c r="CNJ28" s="61"/>
      <c r="CNK28" s="61"/>
      <c r="CNL28" s="61"/>
      <c r="CNM28" s="61"/>
      <c r="CNN28" s="61"/>
      <c r="CNO28" s="61"/>
      <c r="CNP28" s="61"/>
      <c r="CNQ28" s="61"/>
      <c r="CNR28" s="61"/>
      <c r="CNS28" s="61"/>
      <c r="CNT28" s="61"/>
      <c r="CNU28" s="61"/>
      <c r="CNV28" s="61"/>
      <c r="CNW28" s="61"/>
      <c r="CNX28" s="61"/>
      <c r="CNY28" s="61"/>
      <c r="CNZ28" s="61"/>
      <c r="COA28" s="61"/>
      <c r="COB28" s="61"/>
      <c r="COC28" s="61"/>
      <c r="COD28" s="61"/>
      <c r="COE28" s="61"/>
      <c r="COF28" s="61"/>
      <c r="COG28" s="61"/>
      <c r="COH28" s="61"/>
      <c r="COI28" s="61"/>
      <c r="COJ28" s="61"/>
      <c r="COK28" s="61"/>
      <c r="COL28" s="61"/>
      <c r="COM28" s="61"/>
      <c r="CON28" s="61"/>
      <c r="COO28" s="61"/>
      <c r="COP28" s="61"/>
      <c r="COQ28" s="61"/>
      <c r="COR28" s="61"/>
      <c r="COS28" s="61"/>
      <c r="COT28" s="61"/>
      <c r="COU28" s="61"/>
      <c r="COV28" s="61"/>
      <c r="COW28" s="61"/>
      <c r="COX28" s="61"/>
      <c r="COY28" s="61"/>
      <c r="COZ28" s="61"/>
      <c r="CPA28" s="61"/>
      <c r="CPB28" s="61"/>
      <c r="CPC28" s="61"/>
      <c r="CPD28" s="61"/>
      <c r="CPE28" s="61"/>
      <c r="CPF28" s="61"/>
      <c r="CPG28" s="61"/>
      <c r="CPH28" s="61"/>
      <c r="CPI28" s="61"/>
      <c r="CPJ28" s="61"/>
      <c r="CPK28" s="61"/>
      <c r="CPL28" s="61"/>
      <c r="CPM28" s="61"/>
      <c r="CPN28" s="61"/>
      <c r="CPO28" s="61"/>
      <c r="CPP28" s="61"/>
      <c r="CPQ28" s="61"/>
      <c r="CPR28" s="61"/>
      <c r="CPS28" s="61"/>
      <c r="CPT28" s="61"/>
      <c r="CPU28" s="61"/>
      <c r="CPV28" s="61"/>
      <c r="CPW28" s="61"/>
      <c r="CPX28" s="61"/>
      <c r="CPY28" s="61"/>
      <c r="CPZ28" s="61"/>
      <c r="CQA28" s="61"/>
      <c r="CQB28" s="61"/>
      <c r="CQC28" s="61"/>
      <c r="CQD28" s="61"/>
      <c r="CQE28" s="61"/>
      <c r="CQF28" s="61"/>
      <c r="CQG28" s="61"/>
      <c r="CQH28" s="61"/>
      <c r="CQI28" s="61"/>
      <c r="CQJ28" s="61"/>
      <c r="CQK28" s="61"/>
      <c r="CQL28" s="61"/>
      <c r="CQM28" s="61"/>
      <c r="CQN28" s="61"/>
      <c r="CQO28" s="61"/>
      <c r="CQP28" s="61"/>
      <c r="CQQ28" s="61"/>
      <c r="CQR28" s="61"/>
      <c r="CQS28" s="61"/>
      <c r="CQT28" s="61"/>
      <c r="CQU28" s="61"/>
      <c r="CQV28" s="61"/>
      <c r="CQW28" s="61"/>
      <c r="CQX28" s="61"/>
      <c r="CQY28" s="61"/>
      <c r="CQZ28" s="61"/>
      <c r="CRA28" s="61"/>
      <c r="CRB28" s="61"/>
      <c r="CRC28" s="61"/>
      <c r="CRD28" s="61"/>
      <c r="CRE28" s="61"/>
      <c r="CRF28" s="61"/>
      <c r="CRG28" s="61"/>
      <c r="CRH28" s="61"/>
      <c r="CRI28" s="61"/>
      <c r="CRJ28" s="61"/>
      <c r="CRK28" s="61"/>
      <c r="CRL28" s="61"/>
      <c r="CRM28" s="61"/>
      <c r="CRN28" s="61"/>
      <c r="CRO28" s="61"/>
      <c r="CRP28" s="61"/>
      <c r="CRQ28" s="61"/>
      <c r="CRR28" s="61"/>
      <c r="CRS28" s="61"/>
      <c r="CRT28" s="61"/>
      <c r="CRU28" s="61"/>
      <c r="CRV28" s="61"/>
      <c r="CRW28" s="61"/>
      <c r="CRX28" s="61"/>
      <c r="CRY28" s="61"/>
      <c r="CRZ28" s="61"/>
      <c r="CSA28" s="61"/>
      <c r="CSB28" s="61"/>
      <c r="CSC28" s="61"/>
      <c r="CSD28" s="61"/>
      <c r="CSE28" s="61"/>
      <c r="CSF28" s="61"/>
      <c r="CSG28" s="61"/>
      <c r="CSH28" s="61"/>
      <c r="CSI28" s="61"/>
      <c r="CSJ28" s="61"/>
      <c r="CSK28" s="61"/>
      <c r="CSL28" s="61"/>
      <c r="CSM28" s="61"/>
      <c r="CSN28" s="61"/>
      <c r="CSO28" s="61"/>
      <c r="CSP28" s="61"/>
      <c r="CSQ28" s="61"/>
      <c r="CSR28" s="61"/>
      <c r="CSS28" s="61"/>
      <c r="CST28" s="61"/>
      <c r="CSU28" s="61"/>
      <c r="CSV28" s="61"/>
      <c r="CSW28" s="61"/>
      <c r="CSX28" s="61"/>
      <c r="CSY28" s="61"/>
      <c r="CSZ28" s="61"/>
      <c r="CTA28" s="61"/>
      <c r="CTB28" s="61"/>
      <c r="CTC28" s="61"/>
      <c r="CTD28" s="61"/>
      <c r="CTE28" s="61"/>
      <c r="CTF28" s="61"/>
      <c r="CTG28" s="61"/>
      <c r="CTH28" s="61"/>
      <c r="CTI28" s="61"/>
      <c r="CTJ28" s="61"/>
      <c r="CTK28" s="61"/>
      <c r="CTL28" s="61"/>
      <c r="CTM28" s="61"/>
      <c r="CTN28" s="61"/>
      <c r="CTO28" s="61"/>
      <c r="CTP28" s="61"/>
      <c r="CTQ28" s="61"/>
      <c r="CTR28" s="61"/>
      <c r="CTS28" s="61"/>
      <c r="CTT28" s="61"/>
      <c r="CTU28" s="61"/>
      <c r="CTV28" s="61"/>
      <c r="CTW28" s="61"/>
      <c r="CTX28" s="61"/>
      <c r="CTY28" s="61"/>
      <c r="CTZ28" s="61"/>
      <c r="CUA28" s="61"/>
      <c r="CUB28" s="61"/>
      <c r="CUC28" s="61"/>
      <c r="CUD28" s="61"/>
      <c r="CUE28" s="61"/>
      <c r="CUF28" s="61"/>
      <c r="CUG28" s="61"/>
      <c r="CUH28" s="61"/>
      <c r="CUI28" s="61"/>
      <c r="CUJ28" s="61"/>
      <c r="CUK28" s="61"/>
      <c r="CUL28" s="61"/>
      <c r="CUM28" s="61"/>
      <c r="CUN28" s="61"/>
      <c r="CUO28" s="61"/>
      <c r="CUP28" s="61"/>
      <c r="CUQ28" s="61"/>
      <c r="CUR28" s="61"/>
      <c r="CUS28" s="61"/>
      <c r="CUT28" s="61"/>
      <c r="CUU28" s="61"/>
      <c r="CUV28" s="61"/>
      <c r="CUW28" s="61"/>
      <c r="CUX28" s="61"/>
      <c r="CUY28" s="61"/>
      <c r="CUZ28" s="61"/>
      <c r="CVA28" s="61"/>
      <c r="CVB28" s="61"/>
      <c r="CVC28" s="61"/>
      <c r="CVD28" s="61"/>
      <c r="CVE28" s="61"/>
      <c r="CVF28" s="61"/>
      <c r="CVG28" s="61"/>
      <c r="CVH28" s="61"/>
      <c r="CVI28" s="61"/>
      <c r="CVJ28" s="61"/>
      <c r="CVK28" s="61"/>
      <c r="CVL28" s="61"/>
      <c r="CVM28" s="61"/>
      <c r="CVN28" s="61"/>
      <c r="CVO28" s="61"/>
      <c r="CVP28" s="61"/>
      <c r="CVQ28" s="61"/>
      <c r="CVR28" s="61"/>
      <c r="CVS28" s="61"/>
      <c r="CVT28" s="61"/>
      <c r="CVU28" s="61"/>
      <c r="CVV28" s="61"/>
      <c r="CVW28" s="61"/>
      <c r="CVX28" s="61"/>
      <c r="CVY28" s="61"/>
      <c r="CVZ28" s="61"/>
      <c r="CWA28" s="61"/>
      <c r="CWB28" s="61"/>
      <c r="CWC28" s="61"/>
      <c r="CWD28" s="61"/>
      <c r="CWE28" s="61"/>
      <c r="CWF28" s="61"/>
      <c r="CWG28" s="61"/>
      <c r="CWH28" s="61"/>
      <c r="CWI28" s="61"/>
      <c r="CWJ28" s="61"/>
      <c r="CWK28" s="61"/>
      <c r="CWL28" s="61"/>
      <c r="CWM28" s="61"/>
      <c r="CWN28" s="61"/>
      <c r="CWO28" s="61"/>
      <c r="CWP28" s="61"/>
      <c r="CWQ28" s="61"/>
      <c r="CWR28" s="61"/>
      <c r="CWS28" s="61"/>
      <c r="CWT28" s="61"/>
      <c r="CWU28" s="61"/>
      <c r="CWV28" s="61"/>
      <c r="CWW28" s="61"/>
      <c r="CWX28" s="61"/>
      <c r="CWY28" s="61"/>
      <c r="CWZ28" s="61"/>
      <c r="CXA28" s="61"/>
      <c r="CXB28" s="61"/>
      <c r="CXC28" s="61"/>
      <c r="CXD28" s="61"/>
      <c r="CXE28" s="61"/>
      <c r="CXF28" s="61"/>
      <c r="CXG28" s="61"/>
      <c r="CXH28" s="61"/>
      <c r="CXI28" s="61"/>
      <c r="CXJ28" s="61"/>
      <c r="CXK28" s="61"/>
      <c r="CXL28" s="61"/>
      <c r="CXM28" s="61"/>
      <c r="CXN28" s="61"/>
      <c r="CXO28" s="61"/>
      <c r="CXP28" s="61"/>
      <c r="CXQ28" s="61"/>
      <c r="CXR28" s="61"/>
      <c r="CXS28" s="61"/>
      <c r="CXT28" s="61"/>
      <c r="CXU28" s="61"/>
      <c r="CXV28" s="61"/>
      <c r="CXW28" s="61"/>
      <c r="CXX28" s="61"/>
      <c r="CXY28" s="61"/>
      <c r="CXZ28" s="61"/>
      <c r="CYA28" s="61"/>
      <c r="CYB28" s="61"/>
      <c r="CYC28" s="61"/>
      <c r="CYD28" s="61"/>
      <c r="CYE28" s="61"/>
      <c r="CYF28" s="61"/>
      <c r="CYG28" s="61"/>
      <c r="CYH28" s="61"/>
      <c r="CYI28" s="61"/>
      <c r="CYJ28" s="61"/>
      <c r="CYK28" s="61"/>
      <c r="CYL28" s="61"/>
      <c r="CYM28" s="61"/>
      <c r="CYN28" s="61"/>
      <c r="CYO28" s="61"/>
      <c r="CYP28" s="61"/>
      <c r="CYQ28" s="61"/>
      <c r="CYR28" s="61"/>
      <c r="CYS28" s="61"/>
      <c r="CYT28" s="61"/>
      <c r="CYU28" s="61"/>
      <c r="CYV28" s="61"/>
      <c r="CYW28" s="61"/>
      <c r="CYX28" s="61"/>
      <c r="CYY28" s="61"/>
      <c r="CYZ28" s="61"/>
      <c r="CZA28" s="61"/>
      <c r="CZB28" s="61"/>
      <c r="CZC28" s="61"/>
      <c r="CZD28" s="61"/>
      <c r="CZE28" s="61"/>
      <c r="CZF28" s="61"/>
      <c r="CZG28" s="61"/>
      <c r="CZH28" s="61"/>
      <c r="CZI28" s="61"/>
      <c r="CZJ28" s="61"/>
      <c r="CZK28" s="61"/>
      <c r="CZL28" s="61"/>
      <c r="CZM28" s="61"/>
      <c r="CZN28" s="61"/>
      <c r="CZO28" s="61"/>
      <c r="CZP28" s="61"/>
      <c r="CZQ28" s="61"/>
      <c r="CZR28" s="61"/>
      <c r="CZS28" s="61"/>
      <c r="CZT28" s="61"/>
      <c r="CZU28" s="61"/>
      <c r="CZV28" s="61"/>
      <c r="CZW28" s="61"/>
      <c r="CZX28" s="61"/>
      <c r="CZY28" s="61"/>
      <c r="CZZ28" s="61"/>
      <c r="DAA28" s="61"/>
      <c r="DAB28" s="61"/>
      <c r="DAC28" s="61"/>
      <c r="DAD28" s="61"/>
      <c r="DAE28" s="61"/>
      <c r="DAF28" s="61"/>
      <c r="DAG28" s="61"/>
      <c r="DAH28" s="61"/>
      <c r="DAI28" s="61"/>
      <c r="DAJ28" s="61"/>
      <c r="DAK28" s="61"/>
      <c r="DAL28" s="61"/>
      <c r="DAM28" s="61"/>
      <c r="DAN28" s="61"/>
      <c r="DAO28" s="61"/>
      <c r="DAP28" s="61"/>
      <c r="DAQ28" s="61"/>
      <c r="DAR28" s="61"/>
      <c r="DAS28" s="61"/>
      <c r="DAT28" s="61"/>
      <c r="DAU28" s="61"/>
      <c r="DAV28" s="61"/>
      <c r="DAW28" s="61"/>
      <c r="DAX28" s="61"/>
      <c r="DAY28" s="61"/>
      <c r="DAZ28" s="61"/>
      <c r="DBA28" s="61"/>
      <c r="DBB28" s="61"/>
      <c r="DBC28" s="61"/>
      <c r="DBD28" s="61"/>
      <c r="DBE28" s="61"/>
      <c r="DBF28" s="61"/>
      <c r="DBG28" s="61"/>
      <c r="DBH28" s="61"/>
      <c r="DBI28" s="61"/>
      <c r="DBJ28" s="61"/>
      <c r="DBK28" s="61"/>
      <c r="DBL28" s="61"/>
      <c r="DBM28" s="61"/>
      <c r="DBN28" s="61"/>
      <c r="DBO28" s="61"/>
      <c r="DBP28" s="61"/>
      <c r="DBQ28" s="61"/>
      <c r="DBR28" s="61"/>
      <c r="DBS28" s="61"/>
      <c r="DBT28" s="61"/>
      <c r="DBU28" s="61"/>
      <c r="DBV28" s="61"/>
      <c r="DBW28" s="61"/>
      <c r="DBX28" s="61"/>
      <c r="DBY28" s="61"/>
      <c r="DBZ28" s="61"/>
      <c r="DCA28" s="61"/>
      <c r="DCB28" s="61"/>
      <c r="DCC28" s="61"/>
      <c r="DCD28" s="61"/>
      <c r="DCE28" s="61"/>
      <c r="DCF28" s="61"/>
      <c r="DCG28" s="61"/>
      <c r="DCH28" s="61"/>
      <c r="DCI28" s="61"/>
      <c r="DCJ28" s="61"/>
      <c r="DCK28" s="61"/>
      <c r="DCL28" s="61"/>
      <c r="DCM28" s="61"/>
      <c r="DCN28" s="61"/>
      <c r="DCO28" s="61"/>
      <c r="DCP28" s="61"/>
      <c r="DCQ28" s="61"/>
      <c r="DCR28" s="61"/>
      <c r="DCS28" s="61"/>
      <c r="DCT28" s="61"/>
      <c r="DCU28" s="61"/>
      <c r="DCV28" s="61"/>
      <c r="DCW28" s="61"/>
      <c r="DCX28" s="61"/>
      <c r="DCY28" s="61"/>
      <c r="DCZ28" s="61"/>
      <c r="DDA28" s="61"/>
      <c r="DDB28" s="61"/>
      <c r="DDC28" s="61"/>
      <c r="DDD28" s="61"/>
      <c r="DDE28" s="61"/>
      <c r="DDF28" s="61"/>
      <c r="DDG28" s="61"/>
      <c r="DDH28" s="61"/>
      <c r="DDI28" s="61"/>
      <c r="DDJ28" s="61"/>
      <c r="DDK28" s="61"/>
      <c r="DDL28" s="61"/>
      <c r="DDM28" s="61"/>
      <c r="DDN28" s="61"/>
      <c r="DDO28" s="61"/>
      <c r="DDP28" s="61"/>
      <c r="DDQ28" s="61"/>
      <c r="DDR28" s="61"/>
      <c r="DDS28" s="61"/>
      <c r="DDT28" s="61"/>
      <c r="DDU28" s="61"/>
      <c r="DDV28" s="61"/>
      <c r="DDW28" s="61"/>
      <c r="DDX28" s="61"/>
      <c r="DDY28" s="61"/>
      <c r="DDZ28" s="61"/>
      <c r="DEA28" s="61"/>
      <c r="DEB28" s="61"/>
      <c r="DEC28" s="61"/>
      <c r="DED28" s="61"/>
      <c r="DEE28" s="61"/>
      <c r="DEF28" s="61"/>
      <c r="DEG28" s="61"/>
      <c r="DEH28" s="61"/>
      <c r="DEI28" s="61"/>
      <c r="DEJ28" s="61"/>
      <c r="DEK28" s="61"/>
      <c r="DEL28" s="61"/>
      <c r="DEM28" s="61"/>
      <c r="DEN28" s="61"/>
      <c r="DEO28" s="61"/>
      <c r="DEP28" s="61"/>
      <c r="DEQ28" s="61"/>
      <c r="DER28" s="61"/>
      <c r="DES28" s="61"/>
      <c r="DET28" s="61"/>
      <c r="DEU28" s="61"/>
      <c r="DEV28" s="61"/>
      <c r="DEW28" s="61"/>
      <c r="DEX28" s="61"/>
      <c r="DEY28" s="61"/>
      <c r="DEZ28" s="61"/>
      <c r="DFA28" s="61"/>
      <c r="DFB28" s="61"/>
      <c r="DFC28" s="61"/>
      <c r="DFD28" s="61"/>
      <c r="DFE28" s="61"/>
      <c r="DFF28" s="61"/>
      <c r="DFG28" s="61"/>
      <c r="DFH28" s="61"/>
      <c r="DFI28" s="61"/>
      <c r="DFJ28" s="61"/>
      <c r="DFK28" s="61"/>
      <c r="DFL28" s="61"/>
      <c r="DFM28" s="61"/>
      <c r="DFN28" s="61"/>
      <c r="DFO28" s="61"/>
      <c r="DFP28" s="61"/>
      <c r="DFQ28" s="61"/>
      <c r="DFR28" s="61"/>
      <c r="DFS28" s="61"/>
      <c r="DFT28" s="61"/>
      <c r="DFU28" s="61"/>
      <c r="DFV28" s="61"/>
      <c r="DFW28" s="61"/>
      <c r="DFX28" s="61"/>
      <c r="DFY28" s="61"/>
      <c r="DFZ28" s="61"/>
      <c r="DGA28" s="61"/>
      <c r="DGB28" s="61"/>
      <c r="DGC28" s="61"/>
      <c r="DGD28" s="61"/>
      <c r="DGE28" s="61"/>
      <c r="DGF28" s="61"/>
      <c r="DGG28" s="61"/>
      <c r="DGH28" s="61"/>
      <c r="DGI28" s="61"/>
      <c r="DGJ28" s="61"/>
      <c r="DGK28" s="61"/>
      <c r="DGL28" s="61"/>
      <c r="DGM28" s="61"/>
      <c r="DGN28" s="61"/>
      <c r="DGO28" s="61"/>
      <c r="DGP28" s="61"/>
      <c r="DGQ28" s="61"/>
      <c r="DGR28" s="61"/>
      <c r="DGS28" s="61"/>
      <c r="DGT28" s="61"/>
      <c r="DGU28" s="61"/>
      <c r="DGV28" s="61"/>
      <c r="DGW28" s="61"/>
      <c r="DGX28" s="61"/>
      <c r="DGY28" s="61"/>
      <c r="DGZ28" s="61"/>
      <c r="DHA28" s="61"/>
      <c r="DHB28" s="61"/>
      <c r="DHC28" s="61"/>
      <c r="DHD28" s="61"/>
      <c r="DHE28" s="61"/>
      <c r="DHF28" s="61"/>
      <c r="DHG28" s="61"/>
      <c r="DHH28" s="61"/>
      <c r="DHI28" s="61"/>
      <c r="DHJ28" s="61"/>
      <c r="DHK28" s="61"/>
      <c r="DHL28" s="61"/>
      <c r="DHM28" s="61"/>
      <c r="DHN28" s="61"/>
      <c r="DHO28" s="61"/>
      <c r="DHP28" s="61"/>
      <c r="DHQ28" s="61"/>
      <c r="DHR28" s="61"/>
      <c r="DHS28" s="61"/>
      <c r="DHT28" s="61"/>
      <c r="DHU28" s="61"/>
      <c r="DHV28" s="61"/>
      <c r="DHW28" s="61"/>
      <c r="DHX28" s="61"/>
      <c r="DHY28" s="61"/>
      <c r="DHZ28" s="61"/>
      <c r="DIA28" s="61"/>
      <c r="DIB28" s="61"/>
      <c r="DIC28" s="61"/>
      <c r="DID28" s="61"/>
      <c r="DIE28" s="61"/>
      <c r="DIF28" s="61"/>
      <c r="DIG28" s="61"/>
      <c r="DIH28" s="61"/>
      <c r="DII28" s="61"/>
      <c r="DIJ28" s="61"/>
      <c r="DIK28" s="61"/>
      <c r="DIL28" s="61"/>
      <c r="DIM28" s="61"/>
      <c r="DIN28" s="61"/>
      <c r="DIO28" s="61"/>
      <c r="DIP28" s="61"/>
      <c r="DIQ28" s="61"/>
      <c r="DIR28" s="61"/>
      <c r="DIS28" s="61"/>
      <c r="DIT28" s="61"/>
      <c r="DIU28" s="61"/>
      <c r="DIV28" s="61"/>
      <c r="DIW28" s="61"/>
      <c r="DIX28" s="61"/>
      <c r="DIY28" s="61"/>
      <c r="DIZ28" s="61"/>
      <c r="DJA28" s="61"/>
      <c r="DJB28" s="61"/>
      <c r="DJC28" s="61"/>
      <c r="DJD28" s="61"/>
      <c r="DJE28" s="61"/>
      <c r="DJF28" s="61"/>
      <c r="DJG28" s="61"/>
      <c r="DJH28" s="61"/>
      <c r="DJI28" s="61"/>
      <c r="DJJ28" s="61"/>
      <c r="DJK28" s="61"/>
      <c r="DJL28" s="61"/>
      <c r="DJM28" s="61"/>
      <c r="DJN28" s="61"/>
      <c r="DJO28" s="61"/>
      <c r="DJP28" s="61"/>
      <c r="DJQ28" s="61"/>
      <c r="DJR28" s="61"/>
      <c r="DJS28" s="61"/>
      <c r="DJT28" s="61"/>
      <c r="DJU28" s="61"/>
      <c r="DJV28" s="61"/>
      <c r="DJW28" s="61"/>
      <c r="DJX28" s="61"/>
      <c r="DJY28" s="61"/>
      <c r="DJZ28" s="61"/>
      <c r="DKA28" s="61"/>
      <c r="DKB28" s="61"/>
      <c r="DKC28" s="61"/>
      <c r="DKD28" s="61"/>
      <c r="DKE28" s="61"/>
      <c r="DKF28" s="61"/>
      <c r="DKG28" s="61"/>
      <c r="DKH28" s="61"/>
      <c r="DKI28" s="61"/>
      <c r="DKJ28" s="61"/>
      <c r="DKK28" s="61"/>
      <c r="DKL28" s="61"/>
      <c r="DKM28" s="61"/>
      <c r="DKN28" s="61"/>
      <c r="DKO28" s="61"/>
      <c r="DKP28" s="61"/>
      <c r="DKQ28" s="61"/>
      <c r="DKR28" s="61"/>
      <c r="DKS28" s="61"/>
      <c r="DKT28" s="61"/>
      <c r="DKU28" s="61"/>
      <c r="DKV28" s="61"/>
      <c r="DKW28" s="61"/>
      <c r="DKX28" s="61"/>
      <c r="DKY28" s="61"/>
      <c r="DKZ28" s="61"/>
      <c r="DLA28" s="61"/>
      <c r="DLB28" s="61"/>
      <c r="DLC28" s="61"/>
      <c r="DLD28" s="61"/>
      <c r="DLE28" s="61"/>
      <c r="DLF28" s="61"/>
      <c r="DLG28" s="61"/>
      <c r="DLH28" s="61"/>
      <c r="DLI28" s="61"/>
      <c r="DLJ28" s="61"/>
      <c r="DLK28" s="61"/>
      <c r="DLL28" s="61"/>
      <c r="DLM28" s="61"/>
      <c r="DLN28" s="61"/>
      <c r="DLO28" s="61"/>
      <c r="DLP28" s="61"/>
      <c r="DLQ28" s="61"/>
      <c r="DLR28" s="61"/>
      <c r="DLS28" s="61"/>
      <c r="DLT28" s="61"/>
      <c r="DLU28" s="61"/>
      <c r="DLV28" s="61"/>
      <c r="DLW28" s="61"/>
      <c r="DLX28" s="61"/>
      <c r="DLY28" s="61"/>
      <c r="DLZ28" s="61"/>
      <c r="DMA28" s="61"/>
      <c r="DMB28" s="61"/>
      <c r="DMC28" s="61"/>
      <c r="DMD28" s="61"/>
      <c r="DME28" s="61"/>
      <c r="DMF28" s="61"/>
      <c r="DMG28" s="61"/>
      <c r="DMH28" s="61"/>
      <c r="DMI28" s="61"/>
      <c r="DMJ28" s="61"/>
      <c r="DMK28" s="61"/>
      <c r="DML28" s="61"/>
      <c r="DMM28" s="61"/>
      <c r="DMN28" s="61"/>
      <c r="DMO28" s="61"/>
      <c r="DMP28" s="61"/>
      <c r="DMQ28" s="61"/>
      <c r="DMR28" s="61"/>
      <c r="DMS28" s="61"/>
      <c r="DMT28" s="61"/>
      <c r="DMU28" s="61"/>
      <c r="DMV28" s="61"/>
      <c r="DMW28" s="61"/>
      <c r="DMX28" s="61"/>
      <c r="DMY28" s="61"/>
      <c r="DMZ28" s="61"/>
      <c r="DNA28" s="61"/>
      <c r="DNB28" s="61"/>
      <c r="DNC28" s="61"/>
      <c r="DND28" s="61"/>
      <c r="DNE28" s="61"/>
      <c r="DNF28" s="61"/>
      <c r="DNG28" s="61"/>
      <c r="DNH28" s="61"/>
      <c r="DNI28" s="61"/>
      <c r="DNJ28" s="61"/>
      <c r="DNK28" s="61"/>
      <c r="DNL28" s="61"/>
      <c r="DNM28" s="61"/>
      <c r="DNN28" s="61"/>
      <c r="DNO28" s="61"/>
      <c r="DNP28" s="61"/>
      <c r="DNQ28" s="61"/>
      <c r="DNR28" s="61"/>
      <c r="DNS28" s="61"/>
      <c r="DNT28" s="61"/>
      <c r="DNU28" s="61"/>
      <c r="DNV28" s="61"/>
      <c r="DNW28" s="61"/>
      <c r="DNX28" s="61"/>
      <c r="DNY28" s="61"/>
      <c r="DNZ28" s="61"/>
      <c r="DOA28" s="61"/>
      <c r="DOB28" s="61"/>
      <c r="DOC28" s="61"/>
      <c r="DOD28" s="61"/>
      <c r="DOE28" s="61"/>
      <c r="DOF28" s="61"/>
      <c r="DOG28" s="61"/>
      <c r="DOH28" s="61"/>
      <c r="DOI28" s="61"/>
      <c r="DOJ28" s="61"/>
      <c r="DOK28" s="61"/>
      <c r="DOL28" s="61"/>
      <c r="DOM28" s="61"/>
      <c r="DON28" s="61"/>
      <c r="DOO28" s="61"/>
      <c r="DOP28" s="61"/>
      <c r="DOQ28" s="61"/>
      <c r="DOR28" s="61"/>
      <c r="DOS28" s="61"/>
      <c r="DOT28" s="61"/>
      <c r="DOU28" s="61"/>
      <c r="DOV28" s="61"/>
      <c r="DOW28" s="61"/>
      <c r="DOX28" s="61"/>
      <c r="DOY28" s="61"/>
      <c r="DOZ28" s="61"/>
      <c r="DPA28" s="61"/>
      <c r="DPB28" s="61"/>
      <c r="DPC28" s="61"/>
      <c r="DPD28" s="61"/>
      <c r="DPE28" s="61"/>
      <c r="DPF28" s="61"/>
      <c r="DPG28" s="61"/>
      <c r="DPH28" s="61"/>
      <c r="DPI28" s="61"/>
      <c r="DPJ28" s="61"/>
      <c r="DPK28" s="61"/>
      <c r="DPL28" s="61"/>
      <c r="DPM28" s="61"/>
      <c r="DPN28" s="61"/>
      <c r="DPO28" s="61"/>
      <c r="DPP28" s="61"/>
      <c r="DPQ28" s="61"/>
      <c r="DPR28" s="61"/>
      <c r="DPS28" s="61"/>
      <c r="DPT28" s="61"/>
      <c r="DPU28" s="61"/>
      <c r="DPV28" s="61"/>
      <c r="DPW28" s="61"/>
      <c r="DPX28" s="61"/>
      <c r="DPY28" s="61"/>
      <c r="DPZ28" s="61"/>
      <c r="DQA28" s="61"/>
      <c r="DQB28" s="61"/>
      <c r="DQC28" s="61"/>
      <c r="DQD28" s="61"/>
      <c r="DQE28" s="61"/>
      <c r="DQF28" s="61"/>
      <c r="DQG28" s="61"/>
      <c r="DQH28" s="61"/>
      <c r="DQI28" s="61"/>
      <c r="DQJ28" s="61"/>
      <c r="DQK28" s="61"/>
      <c r="DQL28" s="61"/>
      <c r="DQM28" s="61"/>
      <c r="DQN28" s="61"/>
      <c r="DQO28" s="61"/>
      <c r="DQP28" s="61"/>
      <c r="DQQ28" s="61"/>
      <c r="DQR28" s="61"/>
      <c r="DQS28" s="61"/>
      <c r="DQT28" s="61"/>
      <c r="DQU28" s="61"/>
      <c r="DQV28" s="61"/>
      <c r="DQW28" s="61"/>
      <c r="DQX28" s="61"/>
      <c r="DQY28" s="61"/>
      <c r="DQZ28" s="61"/>
      <c r="DRA28" s="61"/>
      <c r="DRB28" s="61"/>
      <c r="DRC28" s="61"/>
      <c r="DRD28" s="61"/>
      <c r="DRE28" s="61"/>
      <c r="DRF28" s="61"/>
      <c r="DRG28" s="61"/>
      <c r="DRH28" s="61"/>
      <c r="DRI28" s="61"/>
      <c r="DRJ28" s="61"/>
      <c r="DRK28" s="61"/>
      <c r="DRL28" s="61"/>
      <c r="DRM28" s="61"/>
      <c r="DRN28" s="61"/>
      <c r="DRO28" s="61"/>
      <c r="DRP28" s="61"/>
      <c r="DRQ28" s="61"/>
      <c r="DRR28" s="61"/>
      <c r="DRS28" s="61"/>
      <c r="DRT28" s="61"/>
      <c r="DRU28" s="61"/>
      <c r="DRV28" s="61"/>
      <c r="DRW28" s="61"/>
      <c r="DRX28" s="61"/>
      <c r="DRY28" s="61"/>
      <c r="DRZ28" s="61"/>
      <c r="DSA28" s="61"/>
      <c r="DSB28" s="61"/>
      <c r="DSC28" s="61"/>
      <c r="DSD28" s="61"/>
      <c r="DSE28" s="61"/>
      <c r="DSF28" s="61"/>
      <c r="DSG28" s="61"/>
      <c r="DSH28" s="61"/>
      <c r="DSI28" s="61"/>
      <c r="DSJ28" s="61"/>
      <c r="DSK28" s="61"/>
      <c r="DSL28" s="61"/>
      <c r="DSM28" s="61"/>
      <c r="DSN28" s="61"/>
      <c r="DSO28" s="61"/>
      <c r="DSP28" s="61"/>
      <c r="DSQ28" s="61"/>
      <c r="DSR28" s="61"/>
      <c r="DSS28" s="61"/>
      <c r="DST28" s="61"/>
      <c r="DSU28" s="61"/>
      <c r="DSV28" s="61"/>
      <c r="DSW28" s="61"/>
      <c r="DSX28" s="61"/>
      <c r="DSY28" s="61"/>
      <c r="DSZ28" s="61"/>
      <c r="DTA28" s="61"/>
      <c r="DTB28" s="61"/>
      <c r="DTC28" s="61"/>
      <c r="DTD28" s="61"/>
      <c r="DTE28" s="61"/>
      <c r="DTF28" s="61"/>
      <c r="DTG28" s="61"/>
      <c r="DTH28" s="61"/>
      <c r="DTI28" s="61"/>
      <c r="DTJ28" s="61"/>
      <c r="DTK28" s="61"/>
      <c r="DTL28" s="61"/>
      <c r="DTM28" s="61"/>
      <c r="DTN28" s="61"/>
      <c r="DTO28" s="61"/>
      <c r="DTP28" s="61"/>
      <c r="DTQ28" s="61"/>
      <c r="DTR28" s="61"/>
      <c r="DTS28" s="61"/>
      <c r="DTT28" s="61"/>
      <c r="DTU28" s="61"/>
      <c r="DTV28" s="61"/>
      <c r="DTW28" s="61"/>
      <c r="DTX28" s="61"/>
      <c r="DTY28" s="61"/>
      <c r="DTZ28" s="61"/>
      <c r="DUA28" s="61"/>
      <c r="DUB28" s="61"/>
      <c r="DUC28" s="61"/>
      <c r="DUD28" s="61"/>
      <c r="DUE28" s="61"/>
      <c r="DUF28" s="61"/>
      <c r="DUG28" s="61"/>
      <c r="DUH28" s="61"/>
      <c r="DUI28" s="61"/>
      <c r="DUJ28" s="61"/>
      <c r="DUK28" s="61"/>
      <c r="DUL28" s="61"/>
      <c r="DUM28" s="61"/>
      <c r="DUN28" s="61"/>
      <c r="DUO28" s="61"/>
      <c r="DUP28" s="61"/>
      <c r="DUQ28" s="61"/>
      <c r="DUR28" s="61"/>
      <c r="DUS28" s="61"/>
      <c r="DUT28" s="61"/>
      <c r="DUU28" s="61"/>
      <c r="DUV28" s="61"/>
      <c r="DUW28" s="61"/>
      <c r="DUX28" s="61"/>
      <c r="DUY28" s="61"/>
      <c r="DUZ28" s="61"/>
      <c r="DVA28" s="61"/>
      <c r="DVB28" s="61"/>
      <c r="DVC28" s="61"/>
      <c r="DVD28" s="61"/>
      <c r="DVE28" s="61"/>
      <c r="DVF28" s="61"/>
      <c r="DVG28" s="61"/>
      <c r="DVH28" s="61"/>
      <c r="DVI28" s="61"/>
      <c r="DVJ28" s="61"/>
      <c r="DVK28" s="61"/>
      <c r="DVL28" s="61"/>
      <c r="DVM28" s="61"/>
      <c r="DVN28" s="61"/>
      <c r="DVO28" s="61"/>
      <c r="DVP28" s="61"/>
      <c r="DVQ28" s="61"/>
      <c r="DVR28" s="61"/>
      <c r="DVS28" s="61"/>
      <c r="DVT28" s="61"/>
      <c r="DVU28" s="61"/>
      <c r="DVV28" s="61"/>
      <c r="DVW28" s="61"/>
      <c r="DVX28" s="61"/>
      <c r="DVY28" s="61"/>
      <c r="DVZ28" s="61"/>
      <c r="DWA28" s="61"/>
      <c r="DWB28" s="61"/>
      <c r="DWC28" s="61"/>
      <c r="DWD28" s="61"/>
      <c r="DWE28" s="61"/>
      <c r="DWF28" s="61"/>
      <c r="DWG28" s="61"/>
      <c r="DWH28" s="61"/>
      <c r="DWI28" s="61"/>
      <c r="DWJ28" s="61"/>
      <c r="DWK28" s="61"/>
      <c r="DWL28" s="61"/>
      <c r="DWM28" s="61"/>
      <c r="DWN28" s="61"/>
      <c r="DWO28" s="61"/>
      <c r="DWP28" s="61"/>
      <c r="DWQ28" s="61"/>
      <c r="DWR28" s="61"/>
      <c r="DWS28" s="61"/>
      <c r="DWT28" s="61"/>
      <c r="DWU28" s="61"/>
      <c r="DWV28" s="61"/>
      <c r="DWW28" s="61"/>
      <c r="DWX28" s="61"/>
      <c r="DWY28" s="61"/>
      <c r="DWZ28" s="61"/>
      <c r="DXA28" s="61"/>
      <c r="DXB28" s="61"/>
      <c r="DXC28" s="61"/>
      <c r="DXD28" s="61"/>
      <c r="DXE28" s="61"/>
      <c r="DXF28" s="61"/>
      <c r="DXG28" s="61"/>
      <c r="DXH28" s="61"/>
      <c r="DXI28" s="61"/>
      <c r="DXJ28" s="61"/>
      <c r="DXK28" s="61"/>
      <c r="DXL28" s="61"/>
      <c r="DXM28" s="61"/>
      <c r="DXN28" s="61"/>
      <c r="DXO28" s="61"/>
      <c r="DXP28" s="61"/>
      <c r="DXQ28" s="61"/>
      <c r="DXR28" s="61"/>
      <c r="DXS28" s="61"/>
      <c r="DXT28" s="61"/>
      <c r="DXU28" s="61"/>
      <c r="DXV28" s="61"/>
      <c r="DXW28" s="61"/>
      <c r="DXX28" s="61"/>
      <c r="DXY28" s="61"/>
      <c r="DXZ28" s="61"/>
      <c r="DYA28" s="61"/>
      <c r="DYB28" s="61"/>
      <c r="DYC28" s="61"/>
      <c r="DYD28" s="61"/>
      <c r="DYE28" s="61"/>
      <c r="DYF28" s="61"/>
      <c r="DYG28" s="61"/>
      <c r="DYH28" s="61"/>
      <c r="DYI28" s="61"/>
      <c r="DYJ28" s="61"/>
      <c r="DYK28" s="61"/>
      <c r="DYL28" s="61"/>
      <c r="DYM28" s="61"/>
      <c r="DYN28" s="61"/>
      <c r="DYO28" s="61"/>
      <c r="DYP28" s="61"/>
      <c r="DYQ28" s="61"/>
      <c r="DYR28" s="61"/>
      <c r="DYS28" s="61"/>
      <c r="DYT28" s="61"/>
      <c r="DYU28" s="61"/>
      <c r="DYV28" s="61"/>
      <c r="DYW28" s="61"/>
      <c r="DYX28" s="61"/>
      <c r="DYY28" s="61"/>
      <c r="DYZ28" s="61"/>
      <c r="DZA28" s="61"/>
      <c r="DZB28" s="61"/>
      <c r="DZC28" s="61"/>
      <c r="DZD28" s="61"/>
      <c r="DZE28" s="61"/>
      <c r="DZF28" s="61"/>
      <c r="DZG28" s="61"/>
      <c r="DZH28" s="61"/>
      <c r="DZI28" s="61"/>
      <c r="DZJ28" s="61"/>
      <c r="DZK28" s="61"/>
      <c r="DZL28" s="61"/>
      <c r="DZM28" s="61"/>
      <c r="DZN28" s="61"/>
      <c r="DZO28" s="61"/>
      <c r="DZP28" s="61"/>
      <c r="DZQ28" s="61"/>
      <c r="DZR28" s="61"/>
      <c r="DZS28" s="61"/>
      <c r="DZT28" s="61"/>
      <c r="DZU28" s="61"/>
      <c r="DZV28" s="61"/>
      <c r="DZW28" s="61"/>
      <c r="DZX28" s="61"/>
      <c r="DZY28" s="61"/>
      <c r="DZZ28" s="61"/>
      <c r="EAA28" s="61"/>
      <c r="EAB28" s="61"/>
      <c r="EAC28" s="61"/>
      <c r="EAD28" s="61"/>
      <c r="EAE28" s="61"/>
      <c r="EAF28" s="61"/>
      <c r="EAG28" s="61"/>
      <c r="EAH28" s="61"/>
      <c r="EAI28" s="61"/>
      <c r="EAJ28" s="61"/>
      <c r="EAK28" s="61"/>
      <c r="EAL28" s="61"/>
      <c r="EAM28" s="61"/>
      <c r="EAN28" s="61"/>
      <c r="EAO28" s="61"/>
      <c r="EAP28" s="61"/>
      <c r="EAQ28" s="61"/>
      <c r="EAR28" s="61"/>
      <c r="EAS28" s="61"/>
      <c r="EAT28" s="61"/>
      <c r="EAU28" s="61"/>
      <c r="EAV28" s="61"/>
      <c r="EAW28" s="61"/>
      <c r="EAX28" s="61"/>
      <c r="EAY28" s="61"/>
      <c r="EAZ28" s="61"/>
      <c r="EBA28" s="61"/>
      <c r="EBB28" s="61"/>
      <c r="EBC28" s="61"/>
      <c r="EBD28" s="61"/>
      <c r="EBE28" s="61"/>
      <c r="EBF28" s="61"/>
      <c r="EBG28" s="61"/>
      <c r="EBH28" s="61"/>
      <c r="EBI28" s="61"/>
      <c r="EBJ28" s="61"/>
      <c r="EBK28" s="61"/>
      <c r="EBL28" s="61"/>
      <c r="EBM28" s="61"/>
      <c r="EBN28" s="61"/>
      <c r="EBO28" s="61"/>
      <c r="EBP28" s="61"/>
      <c r="EBQ28" s="61"/>
      <c r="EBR28" s="61"/>
      <c r="EBS28" s="61"/>
      <c r="EBT28" s="61"/>
      <c r="EBU28" s="61"/>
      <c r="EBV28" s="61"/>
      <c r="EBW28" s="61"/>
      <c r="EBX28" s="61"/>
      <c r="EBY28" s="61"/>
      <c r="EBZ28" s="61"/>
      <c r="ECA28" s="61"/>
      <c r="ECB28" s="61"/>
      <c r="ECC28" s="61"/>
      <c r="ECD28" s="61"/>
      <c r="ECE28" s="61"/>
      <c r="ECF28" s="61"/>
      <c r="ECG28" s="61"/>
      <c r="ECH28" s="61"/>
      <c r="ECI28" s="61"/>
      <c r="ECJ28" s="61"/>
      <c r="ECK28" s="61"/>
      <c r="ECL28" s="61"/>
      <c r="ECM28" s="61"/>
      <c r="ECN28" s="61"/>
      <c r="ECO28" s="61"/>
      <c r="ECP28" s="61"/>
      <c r="ECQ28" s="61"/>
      <c r="ECR28" s="61"/>
      <c r="ECS28" s="61"/>
      <c r="ECT28" s="61"/>
      <c r="ECU28" s="61"/>
      <c r="ECV28" s="61"/>
      <c r="ECW28" s="61"/>
      <c r="ECX28" s="61"/>
      <c r="ECY28" s="61"/>
      <c r="ECZ28" s="61"/>
      <c r="EDA28" s="61"/>
      <c r="EDB28" s="61"/>
      <c r="EDC28" s="61"/>
      <c r="EDD28" s="61"/>
      <c r="EDE28" s="61"/>
      <c r="EDF28" s="61"/>
      <c r="EDG28" s="61"/>
      <c r="EDH28" s="61"/>
      <c r="EDI28" s="61"/>
      <c r="EDJ28" s="61"/>
      <c r="EDK28" s="61"/>
      <c r="EDL28" s="61"/>
      <c r="EDM28" s="61"/>
      <c r="EDN28" s="61"/>
      <c r="EDO28" s="61"/>
      <c r="EDP28" s="61"/>
      <c r="EDQ28" s="61"/>
      <c r="EDR28" s="61"/>
      <c r="EDS28" s="61"/>
      <c r="EDT28" s="61"/>
      <c r="EDU28" s="61"/>
      <c r="EDV28" s="61"/>
      <c r="EDW28" s="61"/>
      <c r="EDX28" s="61"/>
      <c r="EDY28" s="61"/>
      <c r="EDZ28" s="61"/>
      <c r="EEA28" s="61"/>
      <c r="EEB28" s="61"/>
      <c r="EEC28" s="61"/>
      <c r="EED28" s="61"/>
      <c r="EEE28" s="61"/>
      <c r="EEF28" s="61"/>
      <c r="EEG28" s="61"/>
      <c r="EEH28" s="61"/>
      <c r="EEI28" s="61"/>
      <c r="EEJ28" s="61"/>
      <c r="EEK28" s="61"/>
      <c r="EEL28" s="61"/>
      <c r="EEM28" s="61"/>
      <c r="EEN28" s="61"/>
      <c r="EEO28" s="61"/>
      <c r="EEP28" s="61"/>
      <c r="EEQ28" s="61"/>
      <c r="EER28" s="61"/>
      <c r="EES28" s="61"/>
      <c r="EET28" s="61"/>
      <c r="EEU28" s="61"/>
      <c r="EEV28" s="61"/>
      <c r="EEW28" s="61"/>
      <c r="EEX28" s="61"/>
      <c r="EEY28" s="61"/>
      <c r="EEZ28" s="61"/>
      <c r="EFA28" s="61"/>
      <c r="EFB28" s="61"/>
      <c r="EFC28" s="61"/>
      <c r="EFD28" s="61"/>
      <c r="EFE28" s="61"/>
      <c r="EFF28" s="61"/>
      <c r="EFG28" s="61"/>
      <c r="EFH28" s="61"/>
      <c r="EFI28" s="61"/>
      <c r="EFJ28" s="61"/>
      <c r="EFK28" s="61"/>
      <c r="EFL28" s="61"/>
      <c r="EFM28" s="61"/>
      <c r="EFN28" s="61"/>
      <c r="EFO28" s="61"/>
      <c r="EFP28" s="61"/>
      <c r="EFQ28" s="61"/>
      <c r="EFR28" s="61"/>
      <c r="EFS28" s="61"/>
      <c r="EFT28" s="61"/>
      <c r="EFU28" s="61"/>
      <c r="EFV28" s="61"/>
      <c r="EFW28" s="61"/>
      <c r="EFX28" s="61"/>
      <c r="EFY28" s="61"/>
      <c r="EFZ28" s="61"/>
      <c r="EGA28" s="61"/>
      <c r="EGB28" s="61"/>
      <c r="EGC28" s="61"/>
      <c r="EGD28" s="61"/>
      <c r="EGE28" s="61"/>
      <c r="EGF28" s="61"/>
      <c r="EGG28" s="61"/>
      <c r="EGH28" s="61"/>
      <c r="EGI28" s="61"/>
      <c r="EGJ28" s="61"/>
      <c r="EGK28" s="61"/>
      <c r="EGL28" s="61"/>
      <c r="EGM28" s="61"/>
      <c r="EGN28" s="61"/>
      <c r="EGO28" s="61"/>
      <c r="EGP28" s="61"/>
      <c r="EGQ28" s="61"/>
      <c r="EGR28" s="61"/>
      <c r="EGS28" s="61"/>
      <c r="EGT28" s="61"/>
      <c r="EGU28" s="61"/>
      <c r="EGV28" s="61"/>
      <c r="EGW28" s="61"/>
      <c r="EGX28" s="61"/>
      <c r="EGY28" s="61"/>
      <c r="EGZ28" s="61"/>
      <c r="EHA28" s="61"/>
      <c r="EHB28" s="61"/>
      <c r="EHC28" s="61"/>
      <c r="EHD28" s="61"/>
      <c r="EHE28" s="61"/>
      <c r="EHF28" s="61"/>
      <c r="EHG28" s="61"/>
      <c r="EHH28" s="61"/>
      <c r="EHI28" s="61"/>
      <c r="EHJ28" s="61"/>
      <c r="EHK28" s="61"/>
      <c r="EHL28" s="61"/>
      <c r="EHM28" s="61"/>
      <c r="EHN28" s="61"/>
      <c r="EHO28" s="61"/>
      <c r="EHP28" s="61"/>
      <c r="EHQ28" s="61"/>
      <c r="EHR28" s="61"/>
      <c r="EHS28" s="61"/>
      <c r="EHT28" s="61"/>
      <c r="EHU28" s="61"/>
      <c r="EHV28" s="61"/>
      <c r="EHW28" s="61"/>
      <c r="EHX28" s="61"/>
      <c r="EHY28" s="61"/>
      <c r="EHZ28" s="61"/>
      <c r="EIA28" s="61"/>
      <c r="EIB28" s="61"/>
      <c r="EIC28" s="61"/>
      <c r="EID28" s="61"/>
      <c r="EIE28" s="61"/>
      <c r="EIF28" s="61"/>
      <c r="EIG28" s="61"/>
      <c r="EIH28" s="61"/>
      <c r="EII28" s="61"/>
      <c r="EIJ28" s="61"/>
      <c r="EIK28" s="61"/>
      <c r="EIL28" s="61"/>
      <c r="EIM28" s="61"/>
      <c r="EIN28" s="61"/>
      <c r="EIO28" s="61"/>
      <c r="EIP28" s="61"/>
      <c r="EIQ28" s="61"/>
      <c r="EIR28" s="61"/>
      <c r="EIS28" s="61"/>
      <c r="EIT28" s="61"/>
      <c r="EIU28" s="61"/>
      <c r="EIV28" s="61"/>
      <c r="EIW28" s="61"/>
      <c r="EIX28" s="61"/>
      <c r="EIY28" s="61"/>
      <c r="EIZ28" s="61"/>
      <c r="EJA28" s="61"/>
      <c r="EJB28" s="61"/>
      <c r="EJC28" s="61"/>
      <c r="EJD28" s="61"/>
      <c r="EJE28" s="61"/>
      <c r="EJF28" s="61"/>
      <c r="EJG28" s="61"/>
      <c r="EJH28" s="61"/>
      <c r="EJI28" s="61"/>
      <c r="EJJ28" s="61"/>
      <c r="EJK28" s="61"/>
      <c r="EJL28" s="61"/>
      <c r="EJM28" s="61"/>
      <c r="EJN28" s="61"/>
      <c r="EJO28" s="61"/>
      <c r="EJP28" s="61"/>
      <c r="EJQ28" s="61"/>
      <c r="EJR28" s="61"/>
      <c r="EJS28" s="61"/>
      <c r="EJT28" s="61"/>
      <c r="EJU28" s="61"/>
      <c r="EJV28" s="61"/>
      <c r="EJW28" s="61"/>
      <c r="EJX28" s="61"/>
      <c r="EJY28" s="61"/>
      <c r="EJZ28" s="61"/>
      <c r="EKA28" s="61"/>
      <c r="EKB28" s="61"/>
      <c r="EKC28" s="61"/>
      <c r="EKD28" s="61"/>
      <c r="EKE28" s="61"/>
      <c r="EKF28" s="61"/>
      <c r="EKG28" s="61"/>
      <c r="EKH28" s="61"/>
      <c r="EKI28" s="61"/>
      <c r="EKJ28" s="61"/>
      <c r="EKK28" s="61"/>
      <c r="EKL28" s="61"/>
      <c r="EKM28" s="61"/>
      <c r="EKN28" s="61"/>
      <c r="EKO28" s="61"/>
      <c r="EKP28" s="61"/>
      <c r="EKQ28" s="61"/>
      <c r="EKR28" s="61"/>
      <c r="EKS28" s="61"/>
      <c r="EKT28" s="61"/>
      <c r="EKU28" s="61"/>
      <c r="EKV28" s="61"/>
      <c r="EKW28" s="61"/>
      <c r="EKX28" s="61"/>
      <c r="EKY28" s="61"/>
      <c r="EKZ28" s="61"/>
      <c r="ELA28" s="61"/>
      <c r="ELB28" s="61"/>
      <c r="ELC28" s="61"/>
      <c r="ELD28" s="61"/>
      <c r="ELE28" s="61"/>
      <c r="ELF28" s="61"/>
      <c r="ELG28" s="61"/>
      <c r="ELH28" s="61"/>
      <c r="ELI28" s="61"/>
      <c r="ELJ28" s="61"/>
      <c r="ELK28" s="61"/>
      <c r="ELL28" s="61"/>
      <c r="ELM28" s="61"/>
      <c r="ELN28" s="61"/>
      <c r="ELO28" s="61"/>
      <c r="ELP28" s="61"/>
      <c r="ELQ28" s="61"/>
      <c r="ELR28" s="61"/>
      <c r="ELS28" s="61"/>
      <c r="ELT28" s="61"/>
      <c r="ELU28" s="61"/>
      <c r="ELV28" s="61"/>
      <c r="ELW28" s="61"/>
      <c r="ELX28" s="61"/>
      <c r="ELY28" s="61"/>
      <c r="ELZ28" s="61"/>
      <c r="EMA28" s="61"/>
      <c r="EMB28" s="61"/>
      <c r="EMC28" s="61"/>
      <c r="EMD28" s="61"/>
      <c r="EME28" s="61"/>
      <c r="EMF28" s="61"/>
      <c r="EMG28" s="61"/>
      <c r="EMH28" s="61"/>
      <c r="EMI28" s="61"/>
      <c r="EMJ28" s="61"/>
      <c r="EMK28" s="61"/>
      <c r="EML28" s="61"/>
      <c r="EMM28" s="61"/>
      <c r="EMN28" s="61"/>
      <c r="EMO28" s="61"/>
      <c r="EMP28" s="61"/>
      <c r="EMQ28" s="61"/>
      <c r="EMR28" s="61"/>
      <c r="EMS28" s="61"/>
      <c r="EMT28" s="61"/>
      <c r="EMU28" s="61"/>
      <c r="EMV28" s="61"/>
      <c r="EMW28" s="61"/>
      <c r="EMX28" s="61"/>
      <c r="EMY28" s="61"/>
      <c r="EMZ28" s="61"/>
      <c r="ENA28" s="61"/>
      <c r="ENB28" s="61"/>
      <c r="ENC28" s="61"/>
      <c r="END28" s="61"/>
      <c r="ENE28" s="61"/>
      <c r="ENF28" s="61"/>
      <c r="ENG28" s="61"/>
      <c r="ENH28" s="61"/>
      <c r="ENI28" s="61"/>
      <c r="ENJ28" s="61"/>
      <c r="ENK28" s="61"/>
      <c r="ENL28" s="61"/>
      <c r="ENM28" s="61"/>
      <c r="ENN28" s="61"/>
      <c r="ENO28" s="61"/>
      <c r="ENP28" s="61"/>
      <c r="ENQ28" s="61"/>
      <c r="ENR28" s="61"/>
      <c r="ENS28" s="61"/>
      <c r="ENT28" s="61"/>
      <c r="ENU28" s="61"/>
      <c r="ENV28" s="61"/>
      <c r="ENW28" s="61"/>
      <c r="ENX28" s="61"/>
      <c r="ENY28" s="61"/>
      <c r="ENZ28" s="61"/>
      <c r="EOA28" s="61"/>
      <c r="EOB28" s="61"/>
      <c r="EOC28" s="61"/>
      <c r="EOD28" s="61"/>
      <c r="EOE28" s="61"/>
      <c r="EOF28" s="61"/>
      <c r="EOG28" s="61"/>
      <c r="EOH28" s="61"/>
      <c r="EOI28" s="61"/>
      <c r="EOJ28" s="61"/>
      <c r="EOK28" s="61"/>
      <c r="EOL28" s="61"/>
      <c r="EOM28" s="61"/>
      <c r="EON28" s="61"/>
      <c r="EOO28" s="61"/>
      <c r="EOP28" s="61"/>
      <c r="EOQ28" s="61"/>
      <c r="EOR28" s="61"/>
      <c r="EOS28" s="61"/>
      <c r="EOT28" s="61"/>
      <c r="EOU28" s="61"/>
      <c r="EOV28" s="61"/>
      <c r="EOW28" s="61"/>
      <c r="EOX28" s="61"/>
      <c r="EOY28" s="61"/>
      <c r="EOZ28" s="61"/>
      <c r="EPA28" s="61"/>
      <c r="EPB28" s="61"/>
      <c r="EPC28" s="61"/>
      <c r="EPD28" s="61"/>
      <c r="EPE28" s="61"/>
      <c r="EPF28" s="61"/>
      <c r="EPG28" s="61"/>
      <c r="EPH28" s="61"/>
      <c r="EPI28" s="61"/>
      <c r="EPJ28" s="61"/>
      <c r="EPK28" s="61"/>
      <c r="EPL28" s="61"/>
      <c r="EPM28" s="61"/>
      <c r="EPN28" s="61"/>
      <c r="EPO28" s="61"/>
      <c r="EPP28" s="61"/>
      <c r="EPQ28" s="61"/>
      <c r="EPR28" s="61"/>
      <c r="EPS28" s="61"/>
      <c r="EPT28" s="61"/>
      <c r="EPU28" s="61"/>
      <c r="EPV28" s="61"/>
      <c r="EPW28" s="61"/>
      <c r="EPX28" s="61"/>
      <c r="EPY28" s="61"/>
      <c r="EPZ28" s="61"/>
      <c r="EQA28" s="61"/>
      <c r="EQB28" s="61"/>
      <c r="EQC28" s="61"/>
      <c r="EQD28" s="61"/>
      <c r="EQE28" s="61"/>
      <c r="EQF28" s="61"/>
      <c r="EQG28" s="61"/>
      <c r="EQH28" s="61"/>
      <c r="EQI28" s="61"/>
      <c r="EQJ28" s="61"/>
      <c r="EQK28" s="61"/>
      <c r="EQL28" s="61"/>
      <c r="EQM28" s="61"/>
      <c r="EQN28" s="61"/>
      <c r="EQO28" s="61"/>
      <c r="EQP28" s="61"/>
      <c r="EQQ28" s="61"/>
      <c r="EQR28" s="61"/>
      <c r="EQS28" s="61"/>
      <c r="EQT28" s="61"/>
      <c r="EQU28" s="61"/>
      <c r="EQV28" s="61"/>
      <c r="EQW28" s="61"/>
      <c r="EQX28" s="61"/>
      <c r="EQY28" s="61"/>
      <c r="EQZ28" s="61"/>
      <c r="ERA28" s="61"/>
      <c r="ERB28" s="61"/>
      <c r="ERC28" s="61"/>
      <c r="ERD28" s="61"/>
      <c r="ERE28" s="61"/>
      <c r="ERF28" s="61"/>
      <c r="ERG28" s="61"/>
      <c r="ERH28" s="61"/>
      <c r="ERI28" s="61"/>
      <c r="ERJ28" s="61"/>
      <c r="ERK28" s="61"/>
      <c r="ERL28" s="61"/>
      <c r="ERM28" s="61"/>
      <c r="ERN28" s="61"/>
      <c r="ERO28" s="61"/>
      <c r="ERP28" s="61"/>
      <c r="ERQ28" s="61"/>
      <c r="ERR28" s="61"/>
      <c r="ERS28" s="61"/>
      <c r="ERT28" s="61"/>
      <c r="ERU28" s="61"/>
      <c r="ERV28" s="61"/>
      <c r="ERW28" s="61"/>
      <c r="ERX28" s="61"/>
      <c r="ERY28" s="61"/>
      <c r="ERZ28" s="61"/>
      <c r="ESA28" s="61"/>
      <c r="ESB28" s="61"/>
      <c r="ESC28" s="61"/>
      <c r="ESD28" s="61"/>
      <c r="ESE28" s="61"/>
      <c r="ESF28" s="61"/>
      <c r="ESG28" s="61"/>
      <c r="ESH28" s="61"/>
      <c r="ESI28" s="61"/>
      <c r="ESJ28" s="61"/>
      <c r="ESK28" s="61"/>
      <c r="ESL28" s="61"/>
      <c r="ESM28" s="61"/>
      <c r="ESN28" s="61"/>
      <c r="ESO28" s="61"/>
      <c r="ESP28" s="61"/>
      <c r="ESQ28" s="61"/>
      <c r="ESR28" s="61"/>
      <c r="ESS28" s="61"/>
      <c r="EST28" s="61"/>
      <c r="ESU28" s="61"/>
      <c r="ESV28" s="61"/>
      <c r="ESW28" s="61"/>
      <c r="ESX28" s="61"/>
      <c r="ESY28" s="61"/>
      <c r="ESZ28" s="61"/>
      <c r="ETA28" s="61"/>
      <c r="ETB28" s="61"/>
      <c r="ETC28" s="61"/>
      <c r="ETD28" s="61"/>
      <c r="ETE28" s="61"/>
      <c r="ETF28" s="61"/>
      <c r="ETG28" s="61"/>
      <c r="ETH28" s="61"/>
      <c r="ETI28" s="61"/>
      <c r="ETJ28" s="61"/>
      <c r="ETK28" s="61"/>
      <c r="ETL28" s="61"/>
      <c r="ETM28" s="61"/>
      <c r="ETN28" s="61"/>
      <c r="ETO28" s="61"/>
      <c r="ETP28" s="61"/>
      <c r="ETQ28" s="61"/>
      <c r="ETR28" s="61"/>
      <c r="ETS28" s="61"/>
      <c r="ETT28" s="61"/>
      <c r="ETU28" s="61"/>
      <c r="ETV28" s="61"/>
      <c r="ETW28" s="61"/>
      <c r="ETX28" s="61"/>
      <c r="ETY28" s="61"/>
      <c r="ETZ28" s="61"/>
      <c r="EUA28" s="61"/>
      <c r="EUB28" s="61"/>
      <c r="EUC28" s="61"/>
      <c r="EUD28" s="61"/>
      <c r="EUE28" s="61"/>
      <c r="EUF28" s="61"/>
      <c r="EUG28" s="61"/>
      <c r="EUH28" s="61"/>
      <c r="EUI28" s="61"/>
      <c r="EUJ28" s="61"/>
      <c r="EUK28" s="61"/>
      <c r="EUL28" s="61"/>
      <c r="EUM28" s="61"/>
      <c r="EUN28" s="61"/>
      <c r="EUO28" s="61"/>
      <c r="EUP28" s="61"/>
      <c r="EUQ28" s="61"/>
      <c r="EUR28" s="61"/>
      <c r="EUS28" s="61"/>
      <c r="EUT28" s="61"/>
      <c r="EUU28" s="61"/>
      <c r="EUV28" s="61"/>
      <c r="EUW28" s="61"/>
      <c r="EUX28" s="61"/>
      <c r="EUY28" s="61"/>
      <c r="EUZ28" s="61"/>
      <c r="EVA28" s="61"/>
      <c r="EVB28" s="61"/>
      <c r="EVC28" s="61"/>
      <c r="EVD28" s="61"/>
      <c r="EVE28" s="61"/>
      <c r="EVF28" s="61"/>
      <c r="EVG28" s="61"/>
      <c r="EVH28" s="61"/>
      <c r="EVI28" s="61"/>
      <c r="EVJ28" s="61"/>
      <c r="EVK28" s="61"/>
      <c r="EVL28" s="61"/>
      <c r="EVM28" s="61"/>
      <c r="EVN28" s="61"/>
      <c r="EVO28" s="61"/>
      <c r="EVP28" s="61"/>
      <c r="EVQ28" s="61"/>
      <c r="EVR28" s="61"/>
      <c r="EVS28" s="61"/>
      <c r="EVT28" s="61"/>
      <c r="EVU28" s="61"/>
      <c r="EVV28" s="61"/>
      <c r="EVW28" s="61"/>
      <c r="EVX28" s="61"/>
      <c r="EVY28" s="61"/>
      <c r="EVZ28" s="61"/>
      <c r="EWA28" s="61"/>
      <c r="EWB28" s="61"/>
      <c r="EWC28" s="61"/>
      <c r="EWD28" s="61"/>
      <c r="EWE28" s="61"/>
      <c r="EWF28" s="61"/>
      <c r="EWG28" s="61"/>
      <c r="EWH28" s="61"/>
      <c r="EWI28" s="61"/>
      <c r="EWJ28" s="61"/>
      <c r="EWK28" s="61"/>
      <c r="EWL28" s="61"/>
      <c r="EWM28" s="61"/>
      <c r="EWN28" s="61"/>
      <c r="EWO28" s="61"/>
      <c r="EWP28" s="61"/>
      <c r="EWQ28" s="61"/>
      <c r="EWR28" s="61"/>
      <c r="EWS28" s="61"/>
      <c r="EWT28" s="61"/>
      <c r="EWU28" s="61"/>
      <c r="EWV28" s="61"/>
      <c r="EWW28" s="61"/>
      <c r="EWX28" s="61"/>
      <c r="EWY28" s="61"/>
      <c r="EWZ28" s="61"/>
      <c r="EXA28" s="61"/>
      <c r="EXB28" s="61"/>
      <c r="EXC28" s="61"/>
      <c r="EXD28" s="61"/>
      <c r="EXE28" s="61"/>
      <c r="EXF28" s="61"/>
      <c r="EXG28" s="61"/>
      <c r="EXH28" s="61"/>
      <c r="EXI28" s="61"/>
      <c r="EXJ28" s="61"/>
      <c r="EXK28" s="61"/>
      <c r="EXL28" s="61"/>
      <c r="EXM28" s="61"/>
      <c r="EXN28" s="61"/>
      <c r="EXO28" s="61"/>
      <c r="EXP28" s="61"/>
      <c r="EXQ28" s="61"/>
      <c r="EXR28" s="61"/>
      <c r="EXS28" s="61"/>
      <c r="EXT28" s="61"/>
      <c r="EXU28" s="61"/>
      <c r="EXV28" s="61"/>
      <c r="EXW28" s="61"/>
      <c r="EXX28" s="61"/>
      <c r="EXY28" s="61"/>
      <c r="EXZ28" s="61"/>
      <c r="EYA28" s="61"/>
      <c r="EYB28" s="61"/>
      <c r="EYC28" s="61"/>
      <c r="EYD28" s="61"/>
      <c r="EYE28" s="61"/>
      <c r="EYF28" s="61"/>
      <c r="EYG28" s="61"/>
      <c r="EYH28" s="61"/>
      <c r="EYI28" s="61"/>
      <c r="EYJ28" s="61"/>
      <c r="EYK28" s="61"/>
      <c r="EYL28" s="61"/>
      <c r="EYM28" s="61"/>
      <c r="EYN28" s="61"/>
      <c r="EYO28" s="61"/>
      <c r="EYP28" s="61"/>
      <c r="EYQ28" s="61"/>
      <c r="EYR28" s="61"/>
      <c r="EYS28" s="61"/>
      <c r="EYT28" s="61"/>
      <c r="EYU28" s="61"/>
      <c r="EYV28" s="61"/>
      <c r="EYW28" s="61"/>
      <c r="EYX28" s="61"/>
      <c r="EYY28" s="61"/>
      <c r="EYZ28" s="61"/>
      <c r="EZA28" s="61"/>
      <c r="EZB28" s="61"/>
      <c r="EZC28" s="61"/>
      <c r="EZD28" s="61"/>
      <c r="EZE28" s="61"/>
      <c r="EZF28" s="61"/>
      <c r="EZG28" s="61"/>
      <c r="EZH28" s="61"/>
      <c r="EZI28" s="61"/>
      <c r="EZJ28" s="61"/>
      <c r="EZK28" s="61"/>
      <c r="EZL28" s="61"/>
      <c r="EZM28" s="61"/>
      <c r="EZN28" s="61"/>
      <c r="EZO28" s="61"/>
      <c r="EZP28" s="61"/>
      <c r="EZQ28" s="61"/>
      <c r="EZR28" s="61"/>
      <c r="EZS28" s="61"/>
      <c r="EZT28" s="61"/>
      <c r="EZU28" s="61"/>
      <c r="EZV28" s="61"/>
      <c r="EZW28" s="61"/>
      <c r="EZX28" s="61"/>
      <c r="EZY28" s="61"/>
      <c r="EZZ28" s="61"/>
      <c r="FAA28" s="61"/>
      <c r="FAB28" s="61"/>
      <c r="FAC28" s="61"/>
      <c r="FAD28" s="61"/>
      <c r="FAE28" s="61"/>
      <c r="FAF28" s="61"/>
      <c r="FAG28" s="61"/>
      <c r="FAH28" s="61"/>
      <c r="FAI28" s="61"/>
      <c r="FAJ28" s="61"/>
      <c r="FAK28" s="61"/>
      <c r="FAL28" s="61"/>
      <c r="FAM28" s="61"/>
      <c r="FAN28" s="61"/>
      <c r="FAO28" s="61"/>
      <c r="FAP28" s="61"/>
      <c r="FAQ28" s="61"/>
      <c r="FAR28" s="61"/>
      <c r="FAS28" s="61"/>
      <c r="FAT28" s="61"/>
      <c r="FAU28" s="61"/>
      <c r="FAV28" s="61"/>
      <c r="FAW28" s="61"/>
      <c r="FAX28" s="61"/>
      <c r="FAY28" s="61"/>
      <c r="FAZ28" s="61"/>
      <c r="FBA28" s="61"/>
      <c r="FBB28" s="61"/>
      <c r="FBC28" s="61"/>
      <c r="FBD28" s="61"/>
      <c r="FBE28" s="61"/>
      <c r="FBF28" s="61"/>
      <c r="FBG28" s="61"/>
      <c r="FBH28" s="61"/>
      <c r="FBI28" s="61"/>
      <c r="FBJ28" s="61"/>
      <c r="FBK28" s="61"/>
      <c r="FBL28" s="61"/>
      <c r="FBM28" s="61"/>
      <c r="FBN28" s="61"/>
      <c r="FBO28" s="61"/>
      <c r="FBP28" s="61"/>
      <c r="FBQ28" s="61"/>
      <c r="FBR28" s="61"/>
      <c r="FBS28" s="61"/>
      <c r="FBT28" s="61"/>
      <c r="FBU28" s="61"/>
      <c r="FBV28" s="61"/>
      <c r="FBW28" s="61"/>
      <c r="FBX28" s="61"/>
      <c r="FBY28" s="61"/>
      <c r="FBZ28" s="61"/>
      <c r="FCA28" s="61"/>
      <c r="FCB28" s="61"/>
      <c r="FCC28" s="61"/>
      <c r="FCD28" s="61"/>
      <c r="FCE28" s="61"/>
      <c r="FCF28" s="61"/>
      <c r="FCG28" s="61"/>
      <c r="FCH28" s="61"/>
      <c r="FCI28" s="61"/>
      <c r="FCJ28" s="61"/>
      <c r="FCK28" s="61"/>
      <c r="FCL28" s="61"/>
      <c r="FCM28" s="61"/>
      <c r="FCN28" s="61"/>
      <c r="FCO28" s="61"/>
      <c r="FCP28" s="61"/>
      <c r="FCQ28" s="61"/>
      <c r="FCR28" s="61"/>
      <c r="FCS28" s="61"/>
      <c r="FCT28" s="61"/>
      <c r="FCU28" s="61"/>
      <c r="FCV28" s="61"/>
      <c r="FCW28" s="61"/>
      <c r="FCX28" s="61"/>
      <c r="FCY28" s="61"/>
      <c r="FCZ28" s="61"/>
      <c r="FDA28" s="61"/>
      <c r="FDB28" s="61"/>
      <c r="FDC28" s="61"/>
      <c r="FDD28" s="61"/>
      <c r="FDE28" s="61"/>
      <c r="FDF28" s="61"/>
      <c r="FDG28" s="61"/>
      <c r="FDH28" s="61"/>
      <c r="FDI28" s="61"/>
      <c r="FDJ28" s="61"/>
      <c r="FDK28" s="61"/>
      <c r="FDL28" s="61"/>
      <c r="FDM28" s="61"/>
      <c r="FDN28" s="61"/>
      <c r="FDO28" s="61"/>
      <c r="FDP28" s="61"/>
      <c r="FDQ28" s="61"/>
      <c r="FDR28" s="61"/>
      <c r="FDS28" s="61"/>
      <c r="FDT28" s="61"/>
      <c r="FDU28" s="61"/>
      <c r="FDV28" s="61"/>
      <c r="FDW28" s="61"/>
      <c r="FDX28" s="61"/>
      <c r="FDY28" s="61"/>
      <c r="FDZ28" s="61"/>
      <c r="FEA28" s="61"/>
      <c r="FEB28" s="61"/>
      <c r="FEC28" s="61"/>
      <c r="FED28" s="61"/>
      <c r="FEE28" s="61"/>
      <c r="FEF28" s="61"/>
      <c r="FEG28" s="61"/>
      <c r="FEH28" s="61"/>
      <c r="FEI28" s="61"/>
      <c r="FEJ28" s="61"/>
      <c r="FEK28" s="61"/>
      <c r="FEL28" s="61"/>
      <c r="FEM28" s="61"/>
      <c r="FEN28" s="61"/>
      <c r="FEO28" s="61"/>
      <c r="FEP28" s="61"/>
      <c r="FEQ28" s="61"/>
      <c r="FER28" s="61"/>
      <c r="FES28" s="61"/>
      <c r="FET28" s="61"/>
      <c r="FEU28" s="61"/>
      <c r="FEV28" s="61"/>
      <c r="FEW28" s="61"/>
      <c r="FEX28" s="61"/>
      <c r="FEY28" s="61"/>
      <c r="FEZ28" s="61"/>
      <c r="FFA28" s="61"/>
      <c r="FFB28" s="61"/>
      <c r="FFC28" s="61"/>
      <c r="FFD28" s="61"/>
      <c r="FFE28" s="61"/>
      <c r="FFF28" s="61"/>
      <c r="FFG28" s="61"/>
      <c r="FFH28" s="61"/>
      <c r="FFI28" s="61"/>
      <c r="FFJ28" s="61"/>
      <c r="FFK28" s="61"/>
      <c r="FFL28" s="61"/>
      <c r="FFM28" s="61"/>
      <c r="FFN28" s="61"/>
      <c r="FFO28" s="61"/>
      <c r="FFP28" s="61"/>
      <c r="FFQ28" s="61"/>
      <c r="FFR28" s="61"/>
      <c r="FFS28" s="61"/>
      <c r="FFT28" s="61"/>
      <c r="FFU28" s="61"/>
      <c r="FFV28" s="61"/>
      <c r="FFW28" s="61"/>
      <c r="FFX28" s="61"/>
      <c r="FFY28" s="61"/>
      <c r="FFZ28" s="61"/>
      <c r="FGA28" s="61"/>
      <c r="FGB28" s="61"/>
      <c r="FGC28" s="61"/>
      <c r="FGD28" s="61"/>
      <c r="FGE28" s="61"/>
      <c r="FGF28" s="61"/>
      <c r="FGG28" s="61"/>
      <c r="FGH28" s="61"/>
      <c r="FGI28" s="61"/>
      <c r="FGJ28" s="61"/>
      <c r="FGK28" s="61"/>
      <c r="FGL28" s="61"/>
      <c r="FGM28" s="61"/>
      <c r="FGN28" s="61"/>
      <c r="FGO28" s="61"/>
      <c r="FGP28" s="61"/>
      <c r="FGQ28" s="61"/>
      <c r="FGR28" s="61"/>
      <c r="FGS28" s="61"/>
      <c r="FGT28" s="61"/>
      <c r="FGU28" s="61"/>
      <c r="FGV28" s="61"/>
      <c r="FGW28" s="61"/>
      <c r="FGX28" s="61"/>
      <c r="FGY28" s="61"/>
      <c r="FGZ28" s="61"/>
      <c r="FHA28" s="61"/>
      <c r="FHB28" s="61"/>
      <c r="FHC28" s="61"/>
      <c r="FHD28" s="61"/>
      <c r="FHE28" s="61"/>
      <c r="FHF28" s="61"/>
      <c r="FHG28" s="61"/>
      <c r="FHH28" s="61"/>
      <c r="FHI28" s="61"/>
      <c r="FHJ28" s="61"/>
      <c r="FHK28" s="61"/>
      <c r="FHL28" s="61"/>
      <c r="FHM28" s="61"/>
      <c r="FHN28" s="61"/>
      <c r="FHO28" s="61"/>
      <c r="FHP28" s="61"/>
      <c r="FHQ28" s="61"/>
      <c r="FHR28" s="61"/>
      <c r="FHS28" s="61"/>
      <c r="FHT28" s="61"/>
      <c r="FHU28" s="61"/>
      <c r="FHV28" s="61"/>
      <c r="FHW28" s="61"/>
      <c r="FHX28" s="61"/>
      <c r="FHY28" s="61"/>
      <c r="FHZ28" s="61"/>
      <c r="FIA28" s="61"/>
      <c r="FIB28" s="61"/>
      <c r="FIC28" s="61"/>
      <c r="FID28" s="61"/>
      <c r="FIE28" s="61"/>
      <c r="FIF28" s="61"/>
      <c r="FIG28" s="61"/>
      <c r="FIH28" s="61"/>
      <c r="FII28" s="61"/>
      <c r="FIJ28" s="61"/>
      <c r="FIK28" s="61"/>
      <c r="FIL28" s="61"/>
      <c r="FIM28" s="61"/>
      <c r="FIN28" s="61"/>
      <c r="FIO28" s="61"/>
      <c r="FIP28" s="61"/>
      <c r="FIQ28" s="61"/>
      <c r="FIR28" s="61"/>
      <c r="FIS28" s="61"/>
      <c r="FIT28" s="61"/>
      <c r="FIU28" s="61"/>
      <c r="FIV28" s="61"/>
      <c r="FIW28" s="61"/>
      <c r="FIX28" s="61"/>
      <c r="FIY28" s="61"/>
      <c r="FIZ28" s="61"/>
      <c r="FJA28" s="61"/>
      <c r="FJB28" s="61"/>
      <c r="FJC28" s="61"/>
      <c r="FJD28" s="61"/>
      <c r="FJE28" s="61"/>
      <c r="FJF28" s="61"/>
      <c r="FJG28" s="61"/>
      <c r="FJH28" s="61"/>
      <c r="FJI28" s="61"/>
      <c r="FJJ28" s="61"/>
      <c r="FJK28" s="61"/>
      <c r="FJL28" s="61"/>
      <c r="FJM28" s="61"/>
      <c r="FJN28" s="61"/>
      <c r="FJO28" s="61"/>
      <c r="FJP28" s="61"/>
      <c r="FJQ28" s="61"/>
      <c r="FJR28" s="61"/>
      <c r="FJS28" s="61"/>
      <c r="FJT28" s="61"/>
      <c r="FJU28" s="61"/>
      <c r="FJV28" s="61"/>
      <c r="FJW28" s="61"/>
      <c r="FJX28" s="61"/>
      <c r="FJY28" s="61"/>
      <c r="FJZ28" s="61"/>
      <c r="FKA28" s="61"/>
      <c r="FKB28" s="61"/>
      <c r="FKC28" s="61"/>
      <c r="FKD28" s="61"/>
      <c r="FKE28" s="61"/>
      <c r="FKF28" s="61"/>
      <c r="FKG28" s="61"/>
      <c r="FKH28" s="61"/>
      <c r="FKI28" s="61"/>
      <c r="FKJ28" s="61"/>
      <c r="FKK28" s="61"/>
      <c r="FKL28" s="61"/>
      <c r="FKM28" s="61"/>
      <c r="FKN28" s="61"/>
      <c r="FKO28" s="61"/>
      <c r="FKP28" s="61"/>
      <c r="FKQ28" s="61"/>
      <c r="FKR28" s="61"/>
      <c r="FKS28" s="61"/>
      <c r="FKT28" s="61"/>
      <c r="FKU28" s="61"/>
      <c r="FKV28" s="61"/>
      <c r="FKW28" s="61"/>
      <c r="FKX28" s="61"/>
      <c r="FKY28" s="61"/>
      <c r="FKZ28" s="61"/>
      <c r="FLA28" s="61"/>
      <c r="FLB28" s="61"/>
      <c r="FLC28" s="61"/>
      <c r="FLD28" s="61"/>
      <c r="FLE28" s="61"/>
      <c r="FLF28" s="61"/>
      <c r="FLG28" s="61"/>
      <c r="FLH28" s="61"/>
      <c r="FLI28" s="61"/>
      <c r="FLJ28" s="61"/>
      <c r="FLK28" s="61"/>
      <c r="FLL28" s="61"/>
      <c r="FLM28" s="61"/>
      <c r="FLN28" s="61"/>
      <c r="FLO28" s="61"/>
      <c r="FLP28" s="61"/>
      <c r="FLQ28" s="61"/>
      <c r="FLR28" s="61"/>
      <c r="FLS28" s="61"/>
      <c r="FLT28" s="61"/>
      <c r="FLU28" s="61"/>
      <c r="FLV28" s="61"/>
      <c r="FLW28" s="61"/>
      <c r="FLX28" s="61"/>
      <c r="FLY28" s="61"/>
      <c r="FLZ28" s="61"/>
      <c r="FMA28" s="61"/>
      <c r="FMB28" s="61"/>
      <c r="FMC28" s="61"/>
      <c r="FMD28" s="61"/>
      <c r="FME28" s="61"/>
      <c r="FMF28" s="61"/>
      <c r="FMG28" s="61"/>
      <c r="FMH28" s="61"/>
      <c r="FMI28" s="61"/>
      <c r="FMJ28" s="61"/>
      <c r="FMK28" s="61"/>
      <c r="FML28" s="61"/>
      <c r="FMM28" s="61"/>
      <c r="FMN28" s="61"/>
      <c r="FMO28" s="61"/>
      <c r="FMP28" s="61"/>
      <c r="FMQ28" s="61"/>
      <c r="FMR28" s="61"/>
      <c r="FMS28" s="61"/>
      <c r="FMT28" s="61"/>
      <c r="FMU28" s="61"/>
      <c r="FMV28" s="61"/>
      <c r="FMW28" s="61"/>
      <c r="FMX28" s="61"/>
      <c r="FMY28" s="61"/>
      <c r="FMZ28" s="61"/>
      <c r="FNA28" s="61"/>
      <c r="FNB28" s="61"/>
      <c r="FNC28" s="61"/>
      <c r="FND28" s="61"/>
      <c r="FNE28" s="61"/>
      <c r="FNF28" s="61"/>
      <c r="FNG28" s="61"/>
      <c r="FNH28" s="61"/>
      <c r="FNI28" s="61"/>
      <c r="FNJ28" s="61"/>
      <c r="FNK28" s="61"/>
      <c r="FNL28" s="61"/>
      <c r="FNM28" s="61"/>
      <c r="FNN28" s="61"/>
      <c r="FNO28" s="61"/>
      <c r="FNP28" s="61"/>
      <c r="FNQ28" s="61"/>
      <c r="FNR28" s="61"/>
      <c r="FNS28" s="61"/>
      <c r="FNT28" s="61"/>
      <c r="FNU28" s="61"/>
      <c r="FNV28" s="61"/>
      <c r="FNW28" s="61"/>
      <c r="FNX28" s="61"/>
      <c r="FNY28" s="61"/>
      <c r="FNZ28" s="61"/>
      <c r="FOA28" s="61"/>
      <c r="FOB28" s="61"/>
      <c r="FOC28" s="61"/>
      <c r="FOD28" s="61"/>
      <c r="FOE28" s="61"/>
      <c r="FOF28" s="61"/>
      <c r="FOG28" s="61"/>
      <c r="FOH28" s="61"/>
      <c r="FOI28" s="61"/>
      <c r="FOJ28" s="61"/>
      <c r="FOK28" s="61"/>
      <c r="FOL28" s="61"/>
      <c r="FOM28" s="61"/>
      <c r="FON28" s="61"/>
      <c r="FOO28" s="61"/>
      <c r="FOP28" s="61"/>
      <c r="FOQ28" s="61"/>
      <c r="FOR28" s="61"/>
      <c r="FOS28" s="61"/>
      <c r="FOT28" s="61"/>
      <c r="FOU28" s="61"/>
      <c r="FOV28" s="61"/>
      <c r="FOW28" s="61"/>
      <c r="FOX28" s="61"/>
      <c r="FOY28" s="61"/>
      <c r="FOZ28" s="61"/>
      <c r="FPA28" s="61"/>
      <c r="FPB28" s="61"/>
      <c r="FPC28" s="61"/>
      <c r="FPD28" s="61"/>
      <c r="FPE28" s="61"/>
      <c r="FPF28" s="61"/>
      <c r="FPG28" s="61"/>
      <c r="FPH28" s="61"/>
      <c r="FPI28" s="61"/>
      <c r="FPJ28" s="61"/>
      <c r="FPK28" s="61"/>
      <c r="FPL28" s="61"/>
      <c r="FPM28" s="61"/>
      <c r="FPN28" s="61"/>
      <c r="FPO28" s="61"/>
      <c r="FPP28" s="61"/>
      <c r="FPQ28" s="61"/>
      <c r="FPR28" s="61"/>
      <c r="FPS28" s="61"/>
      <c r="FPT28" s="61"/>
      <c r="FPU28" s="61"/>
      <c r="FPV28" s="61"/>
      <c r="FPW28" s="61"/>
      <c r="FPX28" s="61"/>
      <c r="FPY28" s="61"/>
      <c r="FPZ28" s="61"/>
      <c r="FQA28" s="61"/>
      <c r="FQB28" s="61"/>
      <c r="FQC28" s="61"/>
      <c r="FQD28" s="61"/>
      <c r="FQE28" s="61"/>
      <c r="FQF28" s="61"/>
      <c r="FQG28" s="61"/>
      <c r="FQH28" s="61"/>
      <c r="FQI28" s="61"/>
      <c r="FQJ28" s="61"/>
      <c r="FQK28" s="61"/>
      <c r="FQL28" s="61"/>
      <c r="FQM28" s="61"/>
      <c r="FQN28" s="61"/>
      <c r="FQO28" s="61"/>
      <c r="FQP28" s="61"/>
      <c r="FQQ28" s="61"/>
      <c r="FQR28" s="61"/>
      <c r="FQS28" s="61"/>
      <c r="FQT28" s="61"/>
      <c r="FQU28" s="61"/>
      <c r="FQV28" s="61"/>
      <c r="FQW28" s="61"/>
      <c r="FQX28" s="61"/>
      <c r="FQY28" s="61"/>
      <c r="FQZ28" s="61"/>
      <c r="FRA28" s="61"/>
      <c r="FRB28" s="61"/>
      <c r="FRC28" s="61"/>
      <c r="FRD28" s="61"/>
      <c r="FRE28" s="61"/>
      <c r="FRF28" s="61"/>
      <c r="FRG28" s="61"/>
      <c r="FRH28" s="61"/>
      <c r="FRI28" s="61"/>
      <c r="FRJ28" s="61"/>
      <c r="FRK28" s="61"/>
      <c r="FRL28" s="61"/>
      <c r="FRM28" s="61"/>
      <c r="FRN28" s="61"/>
      <c r="FRO28" s="61"/>
      <c r="FRP28" s="61"/>
      <c r="FRQ28" s="61"/>
      <c r="FRR28" s="61"/>
      <c r="FRS28" s="61"/>
      <c r="FRT28" s="61"/>
      <c r="FRU28" s="61"/>
      <c r="FRV28" s="61"/>
      <c r="FRW28" s="61"/>
      <c r="FRX28" s="61"/>
      <c r="FRY28" s="61"/>
      <c r="FRZ28" s="61"/>
      <c r="FSA28" s="61"/>
      <c r="FSB28" s="61"/>
      <c r="FSC28" s="61"/>
      <c r="FSD28" s="61"/>
      <c r="FSE28" s="61"/>
      <c r="FSF28" s="61"/>
      <c r="FSG28" s="61"/>
      <c r="FSH28" s="61"/>
      <c r="FSI28" s="61"/>
      <c r="FSJ28" s="61"/>
      <c r="FSK28" s="61"/>
      <c r="FSL28" s="61"/>
      <c r="FSM28" s="61"/>
      <c r="FSN28" s="61"/>
      <c r="FSO28" s="61"/>
      <c r="FSP28" s="61"/>
      <c r="FSQ28" s="61"/>
      <c r="FSR28" s="61"/>
      <c r="FSS28" s="61"/>
      <c r="FST28" s="61"/>
      <c r="FSU28" s="61"/>
      <c r="FSV28" s="61"/>
      <c r="FSW28" s="61"/>
      <c r="FSX28" s="61"/>
      <c r="FSY28" s="61"/>
      <c r="FSZ28" s="61"/>
      <c r="FTA28" s="61"/>
      <c r="FTB28" s="61"/>
      <c r="FTC28" s="61"/>
      <c r="FTD28" s="61"/>
      <c r="FTE28" s="61"/>
      <c r="FTF28" s="61"/>
      <c r="FTG28" s="61"/>
      <c r="FTH28" s="61"/>
      <c r="FTI28" s="61"/>
      <c r="FTJ28" s="61"/>
      <c r="FTK28" s="61"/>
      <c r="FTL28" s="61"/>
      <c r="FTM28" s="61"/>
      <c r="FTN28" s="61"/>
      <c r="FTO28" s="61"/>
      <c r="FTP28" s="61"/>
      <c r="FTQ28" s="61"/>
      <c r="FTR28" s="61"/>
      <c r="FTS28" s="61"/>
      <c r="FTT28" s="61"/>
      <c r="FTU28" s="61"/>
      <c r="FTV28" s="61"/>
      <c r="FTW28" s="61"/>
      <c r="FTX28" s="61"/>
      <c r="FTY28" s="61"/>
      <c r="FTZ28" s="61"/>
      <c r="FUA28" s="61"/>
      <c r="FUB28" s="61"/>
      <c r="FUC28" s="61"/>
      <c r="FUD28" s="61"/>
      <c r="FUE28" s="61"/>
      <c r="FUF28" s="61"/>
      <c r="FUG28" s="61"/>
      <c r="FUH28" s="61"/>
      <c r="FUI28" s="61"/>
      <c r="FUJ28" s="61"/>
      <c r="FUK28" s="61"/>
      <c r="FUL28" s="61"/>
      <c r="FUM28" s="61"/>
      <c r="FUN28" s="61"/>
      <c r="FUO28" s="61"/>
      <c r="FUP28" s="61"/>
      <c r="FUQ28" s="61"/>
      <c r="FUR28" s="61"/>
      <c r="FUS28" s="61"/>
      <c r="FUT28" s="61"/>
      <c r="FUU28" s="61"/>
      <c r="FUV28" s="61"/>
      <c r="FUW28" s="61"/>
      <c r="FUX28" s="61"/>
      <c r="FUY28" s="61"/>
      <c r="FUZ28" s="61"/>
      <c r="FVA28" s="61"/>
      <c r="FVB28" s="61"/>
      <c r="FVC28" s="61"/>
      <c r="FVD28" s="61"/>
      <c r="FVE28" s="61"/>
      <c r="FVF28" s="61"/>
      <c r="FVG28" s="61"/>
      <c r="FVH28" s="61"/>
      <c r="FVI28" s="61"/>
      <c r="FVJ28" s="61"/>
      <c r="FVK28" s="61"/>
      <c r="FVL28" s="61"/>
      <c r="FVM28" s="61"/>
      <c r="FVN28" s="61"/>
      <c r="FVO28" s="61"/>
      <c r="FVP28" s="61"/>
      <c r="FVQ28" s="61"/>
      <c r="FVR28" s="61"/>
      <c r="FVS28" s="61"/>
      <c r="FVT28" s="61"/>
      <c r="FVU28" s="61"/>
      <c r="FVV28" s="61"/>
      <c r="FVW28" s="61"/>
      <c r="FVX28" s="61"/>
      <c r="FVY28" s="61"/>
      <c r="FVZ28" s="61"/>
      <c r="FWA28" s="61"/>
      <c r="FWB28" s="61"/>
      <c r="FWC28" s="61"/>
      <c r="FWD28" s="61"/>
      <c r="FWE28" s="61"/>
      <c r="FWF28" s="61"/>
      <c r="FWG28" s="61"/>
      <c r="FWH28" s="61"/>
      <c r="FWI28" s="61"/>
      <c r="FWJ28" s="61"/>
      <c r="FWK28" s="61"/>
      <c r="FWL28" s="61"/>
      <c r="FWM28" s="61"/>
      <c r="FWN28" s="61"/>
      <c r="FWO28" s="61"/>
      <c r="FWP28" s="61"/>
      <c r="FWQ28" s="61"/>
      <c r="FWR28" s="61"/>
      <c r="FWS28" s="61"/>
      <c r="FWT28" s="61"/>
      <c r="FWU28" s="61"/>
      <c r="FWV28" s="61"/>
      <c r="FWW28" s="61"/>
      <c r="FWX28" s="61"/>
      <c r="FWY28" s="61"/>
      <c r="FWZ28" s="61"/>
      <c r="FXA28" s="61"/>
      <c r="FXB28" s="61"/>
      <c r="FXC28" s="61"/>
      <c r="FXD28" s="61"/>
      <c r="FXE28" s="61"/>
      <c r="FXF28" s="61"/>
      <c r="FXG28" s="61"/>
      <c r="FXH28" s="61"/>
      <c r="FXI28" s="61"/>
      <c r="FXJ28" s="61"/>
      <c r="FXK28" s="61"/>
      <c r="FXL28" s="61"/>
      <c r="FXM28" s="61"/>
      <c r="FXN28" s="61"/>
      <c r="FXO28" s="61"/>
      <c r="FXP28" s="61"/>
      <c r="FXQ28" s="61"/>
      <c r="FXR28" s="61"/>
      <c r="FXS28" s="61"/>
      <c r="FXT28" s="61"/>
      <c r="FXU28" s="61"/>
      <c r="FXV28" s="61"/>
      <c r="FXW28" s="61"/>
      <c r="FXX28" s="61"/>
      <c r="FXY28" s="61"/>
      <c r="FXZ28" s="61"/>
      <c r="FYA28" s="61"/>
      <c r="FYB28" s="61"/>
      <c r="FYC28" s="61"/>
      <c r="FYD28" s="61"/>
      <c r="FYE28" s="61"/>
      <c r="FYF28" s="61"/>
      <c r="FYG28" s="61"/>
      <c r="FYH28" s="61"/>
      <c r="FYI28" s="61"/>
      <c r="FYJ28" s="61"/>
      <c r="FYK28" s="61"/>
      <c r="FYL28" s="61"/>
      <c r="FYM28" s="61"/>
      <c r="FYN28" s="61"/>
      <c r="FYO28" s="61"/>
      <c r="FYP28" s="61"/>
      <c r="FYQ28" s="61"/>
      <c r="FYR28" s="61"/>
      <c r="FYS28" s="61"/>
      <c r="FYT28" s="61"/>
      <c r="FYU28" s="61"/>
      <c r="FYV28" s="61"/>
      <c r="FYW28" s="61"/>
      <c r="FYX28" s="61"/>
      <c r="FYY28" s="61"/>
      <c r="FYZ28" s="61"/>
      <c r="FZA28" s="61"/>
      <c r="FZB28" s="61"/>
      <c r="FZC28" s="61"/>
      <c r="FZD28" s="61"/>
      <c r="FZE28" s="61"/>
      <c r="FZF28" s="61"/>
      <c r="FZG28" s="61"/>
      <c r="FZH28" s="61"/>
      <c r="FZI28" s="61"/>
      <c r="FZJ28" s="61"/>
      <c r="FZK28" s="61"/>
      <c r="FZL28" s="61"/>
      <c r="FZM28" s="61"/>
      <c r="FZN28" s="61"/>
      <c r="FZO28" s="61"/>
      <c r="FZP28" s="61"/>
      <c r="FZQ28" s="61"/>
      <c r="FZR28" s="61"/>
      <c r="FZS28" s="61"/>
      <c r="FZT28" s="61"/>
      <c r="FZU28" s="61"/>
      <c r="FZV28" s="61"/>
      <c r="FZW28" s="61"/>
      <c r="FZX28" s="61"/>
      <c r="FZY28" s="61"/>
      <c r="FZZ28" s="61"/>
      <c r="GAA28" s="61"/>
      <c r="GAB28" s="61"/>
      <c r="GAC28" s="61"/>
      <c r="GAD28" s="61"/>
      <c r="GAE28" s="61"/>
      <c r="GAF28" s="61"/>
      <c r="GAG28" s="61"/>
      <c r="GAH28" s="61"/>
      <c r="GAI28" s="61"/>
      <c r="GAJ28" s="61"/>
      <c r="GAK28" s="61"/>
      <c r="GAL28" s="61"/>
      <c r="GAM28" s="61"/>
      <c r="GAN28" s="61"/>
      <c r="GAO28" s="61"/>
      <c r="GAP28" s="61"/>
      <c r="GAQ28" s="61"/>
      <c r="GAR28" s="61"/>
      <c r="GAS28" s="61"/>
      <c r="GAT28" s="61"/>
      <c r="GAU28" s="61"/>
      <c r="GAV28" s="61"/>
      <c r="GAW28" s="61"/>
      <c r="GAX28" s="61"/>
      <c r="GAY28" s="61"/>
      <c r="GAZ28" s="61"/>
      <c r="GBA28" s="61"/>
      <c r="GBB28" s="61"/>
      <c r="GBC28" s="61"/>
      <c r="GBD28" s="61"/>
      <c r="GBE28" s="61"/>
      <c r="GBF28" s="61"/>
      <c r="GBG28" s="61"/>
      <c r="GBH28" s="61"/>
      <c r="GBI28" s="61"/>
      <c r="GBJ28" s="61"/>
      <c r="GBK28" s="61"/>
      <c r="GBL28" s="61"/>
      <c r="GBM28" s="61"/>
      <c r="GBN28" s="61"/>
      <c r="GBO28" s="61"/>
      <c r="GBP28" s="61"/>
      <c r="GBQ28" s="61"/>
      <c r="GBR28" s="61"/>
      <c r="GBS28" s="61"/>
      <c r="GBT28" s="61"/>
      <c r="GBU28" s="61"/>
      <c r="GBV28" s="61"/>
      <c r="GBW28" s="61"/>
      <c r="GBX28" s="61"/>
      <c r="GBY28" s="61"/>
      <c r="GBZ28" s="61"/>
      <c r="GCA28" s="61"/>
      <c r="GCB28" s="61"/>
      <c r="GCC28" s="61"/>
      <c r="GCD28" s="61"/>
      <c r="GCE28" s="61"/>
      <c r="GCF28" s="61"/>
      <c r="GCG28" s="61"/>
      <c r="GCH28" s="61"/>
      <c r="GCI28" s="61"/>
      <c r="GCJ28" s="61"/>
      <c r="GCK28" s="61"/>
      <c r="GCL28" s="61"/>
      <c r="GCM28" s="61"/>
      <c r="GCN28" s="61"/>
      <c r="GCO28" s="61"/>
      <c r="GCP28" s="61"/>
      <c r="GCQ28" s="61"/>
      <c r="GCR28" s="61"/>
      <c r="GCS28" s="61"/>
      <c r="GCT28" s="61"/>
      <c r="GCU28" s="61"/>
      <c r="GCV28" s="61"/>
      <c r="GCW28" s="61"/>
      <c r="GCX28" s="61"/>
      <c r="GCY28" s="61"/>
      <c r="GCZ28" s="61"/>
      <c r="GDA28" s="61"/>
      <c r="GDB28" s="61"/>
      <c r="GDC28" s="61"/>
      <c r="GDD28" s="61"/>
      <c r="GDE28" s="61"/>
      <c r="GDF28" s="61"/>
      <c r="GDG28" s="61"/>
      <c r="GDH28" s="61"/>
      <c r="GDI28" s="61"/>
      <c r="GDJ28" s="61"/>
      <c r="GDK28" s="61"/>
      <c r="GDL28" s="61"/>
      <c r="GDM28" s="61"/>
      <c r="GDN28" s="61"/>
      <c r="GDO28" s="61"/>
      <c r="GDP28" s="61"/>
      <c r="GDQ28" s="61"/>
      <c r="GDR28" s="61"/>
      <c r="GDS28" s="61"/>
      <c r="GDT28" s="61"/>
      <c r="GDU28" s="61"/>
      <c r="GDV28" s="61"/>
      <c r="GDW28" s="61"/>
      <c r="GDX28" s="61"/>
      <c r="GDY28" s="61"/>
      <c r="GDZ28" s="61"/>
      <c r="GEA28" s="61"/>
      <c r="GEB28" s="61"/>
      <c r="GEC28" s="61"/>
      <c r="GED28" s="61"/>
      <c r="GEE28" s="61"/>
      <c r="GEF28" s="61"/>
      <c r="GEG28" s="61"/>
      <c r="GEH28" s="61"/>
      <c r="GEI28" s="61"/>
      <c r="GEJ28" s="61"/>
      <c r="GEK28" s="61"/>
      <c r="GEL28" s="61"/>
      <c r="GEM28" s="61"/>
      <c r="GEN28" s="61"/>
      <c r="GEO28" s="61"/>
      <c r="GEP28" s="61"/>
      <c r="GEQ28" s="61"/>
      <c r="GER28" s="61"/>
      <c r="GES28" s="61"/>
      <c r="GET28" s="61"/>
      <c r="GEU28" s="61"/>
      <c r="GEV28" s="61"/>
      <c r="GEW28" s="61"/>
      <c r="GEX28" s="61"/>
      <c r="GEY28" s="61"/>
      <c r="GEZ28" s="61"/>
      <c r="GFA28" s="61"/>
      <c r="GFB28" s="61"/>
      <c r="GFC28" s="61"/>
      <c r="GFD28" s="61"/>
      <c r="GFE28" s="61"/>
      <c r="GFF28" s="61"/>
      <c r="GFG28" s="61"/>
      <c r="GFH28" s="61"/>
      <c r="GFI28" s="61"/>
      <c r="GFJ28" s="61"/>
      <c r="GFK28" s="61"/>
      <c r="GFL28" s="61"/>
      <c r="GFM28" s="61"/>
      <c r="GFN28" s="61"/>
      <c r="GFO28" s="61"/>
      <c r="GFP28" s="61"/>
      <c r="GFQ28" s="61"/>
      <c r="GFR28" s="61"/>
      <c r="GFS28" s="61"/>
      <c r="GFT28" s="61"/>
      <c r="GFU28" s="61"/>
      <c r="GFV28" s="61"/>
      <c r="GFW28" s="61"/>
      <c r="GFX28" s="61"/>
      <c r="GFY28" s="61"/>
      <c r="GFZ28" s="61"/>
      <c r="GGA28" s="61"/>
      <c r="GGB28" s="61"/>
      <c r="GGC28" s="61"/>
      <c r="GGD28" s="61"/>
      <c r="GGE28" s="61"/>
      <c r="GGF28" s="61"/>
      <c r="GGG28" s="61"/>
      <c r="GGH28" s="61"/>
      <c r="GGI28" s="61"/>
      <c r="GGJ28" s="61"/>
      <c r="GGK28" s="61"/>
      <c r="GGL28" s="61"/>
      <c r="GGM28" s="61"/>
      <c r="GGN28" s="61"/>
      <c r="GGO28" s="61"/>
      <c r="GGP28" s="61"/>
      <c r="GGQ28" s="61"/>
      <c r="GGR28" s="61"/>
      <c r="GGS28" s="61"/>
      <c r="GGT28" s="61"/>
      <c r="GGU28" s="61"/>
      <c r="GGV28" s="61"/>
      <c r="GGW28" s="61"/>
      <c r="GGX28" s="61"/>
      <c r="GGY28" s="61"/>
      <c r="GGZ28" s="61"/>
      <c r="GHA28" s="61"/>
      <c r="GHB28" s="61"/>
      <c r="GHC28" s="61"/>
      <c r="GHD28" s="61"/>
      <c r="GHE28" s="61"/>
      <c r="GHF28" s="61"/>
      <c r="GHG28" s="61"/>
      <c r="GHH28" s="61"/>
      <c r="GHI28" s="61"/>
      <c r="GHJ28" s="61"/>
      <c r="GHK28" s="61"/>
      <c r="GHL28" s="61"/>
      <c r="GHM28" s="61"/>
      <c r="GHN28" s="61"/>
      <c r="GHO28" s="61"/>
      <c r="GHP28" s="61"/>
      <c r="GHQ28" s="61"/>
      <c r="GHR28" s="61"/>
      <c r="GHS28" s="61"/>
      <c r="GHT28" s="61"/>
      <c r="GHU28" s="61"/>
      <c r="GHV28" s="61"/>
      <c r="GHW28" s="61"/>
      <c r="GHX28" s="61"/>
      <c r="GHY28" s="61"/>
      <c r="GHZ28" s="61"/>
      <c r="GIA28" s="61"/>
      <c r="GIB28" s="61"/>
      <c r="GIC28" s="61"/>
      <c r="GID28" s="61"/>
      <c r="GIE28" s="61"/>
      <c r="GIF28" s="61"/>
      <c r="GIG28" s="61"/>
      <c r="GIH28" s="61"/>
      <c r="GII28" s="61"/>
      <c r="GIJ28" s="61"/>
      <c r="GIK28" s="61"/>
      <c r="GIL28" s="61"/>
      <c r="GIM28" s="61"/>
      <c r="GIN28" s="61"/>
      <c r="GIO28" s="61"/>
      <c r="GIP28" s="61"/>
      <c r="GIQ28" s="61"/>
      <c r="GIR28" s="61"/>
      <c r="GIS28" s="61"/>
      <c r="GIT28" s="61"/>
      <c r="GIU28" s="61"/>
      <c r="GIV28" s="61"/>
      <c r="GIW28" s="61"/>
      <c r="GIX28" s="61"/>
      <c r="GIY28" s="61"/>
      <c r="GIZ28" s="61"/>
      <c r="GJA28" s="61"/>
      <c r="GJB28" s="61"/>
      <c r="GJC28" s="61"/>
      <c r="GJD28" s="61"/>
      <c r="GJE28" s="61"/>
      <c r="GJF28" s="61"/>
      <c r="GJG28" s="61"/>
      <c r="GJH28" s="61"/>
      <c r="GJI28" s="61"/>
      <c r="GJJ28" s="61"/>
      <c r="GJK28" s="61"/>
      <c r="GJL28" s="61"/>
      <c r="GJM28" s="61"/>
      <c r="GJN28" s="61"/>
      <c r="GJO28" s="61"/>
      <c r="GJP28" s="61"/>
      <c r="GJQ28" s="61"/>
      <c r="GJR28" s="61"/>
      <c r="GJS28" s="61"/>
      <c r="GJT28" s="61"/>
      <c r="GJU28" s="61"/>
      <c r="GJV28" s="61"/>
      <c r="GJW28" s="61"/>
      <c r="GJX28" s="61"/>
      <c r="GJY28" s="61"/>
      <c r="GJZ28" s="61"/>
      <c r="GKA28" s="61"/>
      <c r="GKB28" s="61"/>
      <c r="GKC28" s="61"/>
      <c r="GKD28" s="61"/>
      <c r="GKE28" s="61"/>
      <c r="GKF28" s="61"/>
      <c r="GKG28" s="61"/>
      <c r="GKH28" s="61"/>
      <c r="GKI28" s="61"/>
      <c r="GKJ28" s="61"/>
      <c r="GKK28" s="61"/>
      <c r="GKL28" s="61"/>
      <c r="GKM28" s="61"/>
      <c r="GKN28" s="61"/>
      <c r="GKO28" s="61"/>
      <c r="GKP28" s="61"/>
      <c r="GKQ28" s="61"/>
      <c r="GKR28" s="61"/>
      <c r="GKS28" s="61"/>
      <c r="GKT28" s="61"/>
      <c r="GKU28" s="61"/>
      <c r="GKV28" s="61"/>
      <c r="GKW28" s="61"/>
      <c r="GKX28" s="61"/>
      <c r="GKY28" s="61"/>
      <c r="GKZ28" s="61"/>
      <c r="GLA28" s="61"/>
      <c r="GLB28" s="61"/>
      <c r="GLC28" s="61"/>
      <c r="GLD28" s="61"/>
      <c r="GLE28" s="61"/>
      <c r="GLF28" s="61"/>
      <c r="GLG28" s="61"/>
      <c r="GLH28" s="61"/>
      <c r="GLI28" s="61"/>
      <c r="GLJ28" s="61"/>
      <c r="GLK28" s="61"/>
      <c r="GLL28" s="61"/>
      <c r="GLM28" s="61"/>
      <c r="GLN28" s="61"/>
      <c r="GLO28" s="61"/>
      <c r="GLP28" s="61"/>
      <c r="GLQ28" s="61"/>
      <c r="GLR28" s="61"/>
      <c r="GLS28" s="61"/>
      <c r="GLT28" s="61"/>
      <c r="GLU28" s="61"/>
      <c r="GLV28" s="61"/>
      <c r="GLW28" s="61"/>
      <c r="GLX28" s="61"/>
      <c r="GLY28" s="61"/>
      <c r="GLZ28" s="61"/>
      <c r="GMA28" s="61"/>
      <c r="GMB28" s="61"/>
      <c r="GMC28" s="61"/>
      <c r="GMD28" s="61"/>
      <c r="GME28" s="61"/>
      <c r="GMF28" s="61"/>
      <c r="GMG28" s="61"/>
      <c r="GMH28" s="61"/>
      <c r="GMI28" s="61"/>
      <c r="GMJ28" s="61"/>
      <c r="GMK28" s="61"/>
      <c r="GML28" s="61"/>
      <c r="GMM28" s="61"/>
      <c r="GMN28" s="61"/>
      <c r="GMO28" s="61"/>
      <c r="GMP28" s="61"/>
      <c r="GMQ28" s="61"/>
      <c r="GMR28" s="61"/>
      <c r="GMS28" s="61"/>
      <c r="GMT28" s="61"/>
      <c r="GMU28" s="61"/>
      <c r="GMV28" s="61"/>
      <c r="GMW28" s="61"/>
      <c r="GMX28" s="61"/>
      <c r="GMY28" s="61"/>
      <c r="GMZ28" s="61"/>
      <c r="GNA28" s="61"/>
      <c r="GNB28" s="61"/>
      <c r="GNC28" s="61"/>
      <c r="GND28" s="61"/>
      <c r="GNE28" s="61"/>
      <c r="GNF28" s="61"/>
      <c r="GNG28" s="61"/>
      <c r="GNH28" s="61"/>
      <c r="GNI28" s="61"/>
      <c r="GNJ28" s="61"/>
      <c r="GNK28" s="61"/>
      <c r="GNL28" s="61"/>
      <c r="GNM28" s="61"/>
      <c r="GNN28" s="61"/>
      <c r="GNO28" s="61"/>
      <c r="GNP28" s="61"/>
      <c r="GNQ28" s="61"/>
      <c r="GNR28" s="61"/>
      <c r="GNS28" s="61"/>
      <c r="GNT28" s="61"/>
      <c r="GNU28" s="61"/>
      <c r="GNV28" s="61"/>
      <c r="GNW28" s="61"/>
      <c r="GNX28" s="61"/>
      <c r="GNY28" s="61"/>
      <c r="GNZ28" s="61"/>
      <c r="GOA28" s="61"/>
      <c r="GOB28" s="61"/>
      <c r="GOC28" s="61"/>
      <c r="GOD28" s="61"/>
      <c r="GOE28" s="61"/>
      <c r="GOF28" s="61"/>
      <c r="GOG28" s="61"/>
      <c r="GOH28" s="61"/>
      <c r="GOI28" s="61"/>
      <c r="GOJ28" s="61"/>
      <c r="GOK28" s="61"/>
      <c r="GOL28" s="61"/>
      <c r="GOM28" s="61"/>
      <c r="GON28" s="61"/>
      <c r="GOO28" s="61"/>
      <c r="GOP28" s="61"/>
      <c r="GOQ28" s="61"/>
      <c r="GOR28" s="61"/>
      <c r="GOS28" s="61"/>
      <c r="GOT28" s="61"/>
      <c r="GOU28" s="61"/>
      <c r="GOV28" s="61"/>
      <c r="GOW28" s="61"/>
      <c r="GOX28" s="61"/>
      <c r="GOY28" s="61"/>
      <c r="GOZ28" s="61"/>
      <c r="GPA28" s="61"/>
      <c r="GPB28" s="61"/>
      <c r="GPC28" s="61"/>
      <c r="GPD28" s="61"/>
      <c r="GPE28" s="61"/>
      <c r="GPF28" s="61"/>
      <c r="GPG28" s="61"/>
      <c r="GPH28" s="61"/>
      <c r="GPI28" s="61"/>
      <c r="GPJ28" s="61"/>
      <c r="GPK28" s="61"/>
      <c r="GPL28" s="61"/>
      <c r="GPM28" s="61"/>
      <c r="GPN28" s="61"/>
      <c r="GPO28" s="61"/>
      <c r="GPP28" s="61"/>
      <c r="GPQ28" s="61"/>
      <c r="GPR28" s="61"/>
      <c r="GPS28" s="61"/>
      <c r="GPT28" s="61"/>
      <c r="GPU28" s="61"/>
      <c r="GPV28" s="61"/>
      <c r="GPW28" s="61"/>
      <c r="GPX28" s="61"/>
      <c r="GPY28" s="61"/>
      <c r="GPZ28" s="61"/>
      <c r="GQA28" s="61"/>
      <c r="GQB28" s="61"/>
      <c r="GQC28" s="61"/>
      <c r="GQD28" s="61"/>
      <c r="GQE28" s="61"/>
      <c r="GQF28" s="61"/>
      <c r="GQG28" s="61"/>
      <c r="GQH28" s="61"/>
      <c r="GQI28" s="61"/>
      <c r="GQJ28" s="61"/>
      <c r="GQK28" s="61"/>
      <c r="GQL28" s="61"/>
      <c r="GQM28" s="61"/>
      <c r="GQN28" s="61"/>
      <c r="GQO28" s="61"/>
      <c r="GQP28" s="61"/>
      <c r="GQQ28" s="61"/>
      <c r="GQR28" s="61"/>
      <c r="GQS28" s="61"/>
      <c r="GQT28" s="61"/>
      <c r="GQU28" s="61"/>
      <c r="GQV28" s="61"/>
      <c r="GQW28" s="61"/>
      <c r="GQX28" s="61"/>
      <c r="GQY28" s="61"/>
      <c r="GQZ28" s="61"/>
      <c r="GRA28" s="61"/>
      <c r="GRB28" s="61"/>
      <c r="GRC28" s="61"/>
      <c r="GRD28" s="61"/>
      <c r="GRE28" s="61"/>
      <c r="GRF28" s="61"/>
      <c r="GRG28" s="61"/>
      <c r="GRH28" s="61"/>
      <c r="GRI28" s="61"/>
      <c r="GRJ28" s="61"/>
      <c r="GRK28" s="61"/>
      <c r="GRL28" s="61"/>
      <c r="GRM28" s="61"/>
      <c r="GRN28" s="61"/>
      <c r="GRO28" s="61"/>
      <c r="GRP28" s="61"/>
      <c r="GRQ28" s="61"/>
      <c r="GRR28" s="61"/>
      <c r="GRS28" s="61"/>
      <c r="GRT28" s="61"/>
      <c r="GRU28" s="61"/>
      <c r="GRV28" s="61"/>
      <c r="GRW28" s="61"/>
      <c r="GRX28" s="61"/>
      <c r="GRY28" s="61"/>
      <c r="GRZ28" s="61"/>
      <c r="GSA28" s="61"/>
      <c r="GSB28" s="61"/>
      <c r="GSC28" s="61"/>
      <c r="GSD28" s="61"/>
      <c r="GSE28" s="61"/>
      <c r="GSF28" s="61"/>
      <c r="GSG28" s="61"/>
      <c r="GSH28" s="61"/>
      <c r="GSI28" s="61"/>
      <c r="GSJ28" s="61"/>
      <c r="GSK28" s="61"/>
      <c r="GSL28" s="61"/>
      <c r="GSM28" s="61"/>
      <c r="GSN28" s="61"/>
      <c r="GSO28" s="61"/>
      <c r="GSP28" s="61"/>
      <c r="GSQ28" s="61"/>
      <c r="GSR28" s="61"/>
      <c r="GSS28" s="61"/>
      <c r="GST28" s="61"/>
      <c r="GSU28" s="61"/>
      <c r="GSV28" s="61"/>
      <c r="GSW28" s="61"/>
      <c r="GSX28" s="61"/>
      <c r="GSY28" s="61"/>
      <c r="GSZ28" s="61"/>
      <c r="GTA28" s="61"/>
      <c r="GTB28" s="61"/>
      <c r="GTC28" s="61"/>
      <c r="GTD28" s="61"/>
      <c r="GTE28" s="61"/>
      <c r="GTF28" s="61"/>
      <c r="GTG28" s="61"/>
      <c r="GTH28" s="61"/>
      <c r="GTI28" s="61"/>
      <c r="GTJ28" s="61"/>
      <c r="GTK28" s="61"/>
      <c r="GTL28" s="61"/>
      <c r="GTM28" s="61"/>
      <c r="GTN28" s="61"/>
      <c r="GTO28" s="61"/>
      <c r="GTP28" s="61"/>
      <c r="GTQ28" s="61"/>
      <c r="GTR28" s="61"/>
      <c r="GTS28" s="61"/>
      <c r="GTT28" s="61"/>
      <c r="GTU28" s="61"/>
      <c r="GTV28" s="61"/>
      <c r="GTW28" s="61"/>
      <c r="GTX28" s="61"/>
      <c r="GTY28" s="61"/>
      <c r="GTZ28" s="61"/>
      <c r="GUA28" s="61"/>
      <c r="GUB28" s="61"/>
      <c r="GUC28" s="61"/>
      <c r="GUD28" s="61"/>
      <c r="GUE28" s="61"/>
      <c r="GUF28" s="61"/>
      <c r="GUG28" s="61"/>
      <c r="GUH28" s="61"/>
      <c r="GUI28" s="61"/>
      <c r="GUJ28" s="61"/>
      <c r="GUK28" s="61"/>
      <c r="GUL28" s="61"/>
      <c r="GUM28" s="61"/>
      <c r="GUN28" s="61"/>
      <c r="GUO28" s="61"/>
      <c r="GUP28" s="61"/>
      <c r="GUQ28" s="61"/>
      <c r="GUR28" s="61"/>
      <c r="GUS28" s="61"/>
      <c r="GUT28" s="61"/>
      <c r="GUU28" s="61"/>
      <c r="GUV28" s="61"/>
      <c r="GUW28" s="61"/>
      <c r="GUX28" s="61"/>
      <c r="GUY28" s="61"/>
      <c r="GUZ28" s="61"/>
      <c r="GVA28" s="61"/>
      <c r="GVB28" s="61"/>
      <c r="GVC28" s="61"/>
      <c r="GVD28" s="61"/>
      <c r="GVE28" s="61"/>
      <c r="GVF28" s="61"/>
      <c r="GVG28" s="61"/>
      <c r="GVH28" s="61"/>
      <c r="GVI28" s="61"/>
      <c r="GVJ28" s="61"/>
      <c r="GVK28" s="61"/>
      <c r="GVL28" s="61"/>
      <c r="GVM28" s="61"/>
      <c r="GVN28" s="61"/>
      <c r="GVO28" s="61"/>
      <c r="GVP28" s="61"/>
      <c r="GVQ28" s="61"/>
      <c r="GVR28" s="61"/>
      <c r="GVS28" s="61"/>
      <c r="GVT28" s="61"/>
      <c r="GVU28" s="61"/>
      <c r="GVV28" s="61"/>
      <c r="GVW28" s="61"/>
      <c r="GVX28" s="61"/>
      <c r="GVY28" s="61"/>
      <c r="GVZ28" s="61"/>
      <c r="GWA28" s="61"/>
      <c r="GWB28" s="61"/>
      <c r="GWC28" s="61"/>
      <c r="GWD28" s="61"/>
      <c r="GWE28" s="61"/>
      <c r="GWF28" s="61"/>
      <c r="GWG28" s="61"/>
      <c r="GWH28" s="61"/>
      <c r="GWI28" s="61"/>
      <c r="GWJ28" s="61"/>
      <c r="GWK28" s="61"/>
      <c r="GWL28" s="61"/>
      <c r="GWM28" s="61"/>
      <c r="GWN28" s="61"/>
      <c r="GWO28" s="61"/>
      <c r="GWP28" s="61"/>
      <c r="GWQ28" s="61"/>
      <c r="GWR28" s="61"/>
      <c r="GWS28" s="61"/>
      <c r="GWT28" s="61"/>
      <c r="GWU28" s="61"/>
      <c r="GWV28" s="61"/>
      <c r="GWW28" s="61"/>
      <c r="GWX28" s="61"/>
      <c r="GWY28" s="61"/>
      <c r="GWZ28" s="61"/>
      <c r="GXA28" s="61"/>
      <c r="GXB28" s="61"/>
      <c r="GXC28" s="61"/>
      <c r="GXD28" s="61"/>
      <c r="GXE28" s="61"/>
      <c r="GXF28" s="61"/>
      <c r="GXG28" s="61"/>
      <c r="GXH28" s="61"/>
      <c r="GXI28" s="61"/>
      <c r="GXJ28" s="61"/>
      <c r="GXK28" s="61"/>
      <c r="GXL28" s="61"/>
      <c r="GXM28" s="61"/>
      <c r="GXN28" s="61"/>
      <c r="GXO28" s="61"/>
      <c r="GXP28" s="61"/>
      <c r="GXQ28" s="61"/>
      <c r="GXR28" s="61"/>
      <c r="GXS28" s="61"/>
      <c r="GXT28" s="61"/>
      <c r="GXU28" s="61"/>
      <c r="GXV28" s="61"/>
      <c r="GXW28" s="61"/>
      <c r="GXX28" s="61"/>
      <c r="GXY28" s="61"/>
      <c r="GXZ28" s="61"/>
      <c r="GYA28" s="61"/>
      <c r="GYB28" s="61"/>
      <c r="GYC28" s="61"/>
      <c r="GYD28" s="61"/>
      <c r="GYE28" s="61"/>
      <c r="GYF28" s="61"/>
      <c r="GYG28" s="61"/>
      <c r="GYH28" s="61"/>
      <c r="GYI28" s="61"/>
      <c r="GYJ28" s="61"/>
      <c r="GYK28" s="61"/>
      <c r="GYL28" s="61"/>
      <c r="GYM28" s="61"/>
      <c r="GYN28" s="61"/>
      <c r="GYO28" s="61"/>
      <c r="GYP28" s="61"/>
      <c r="GYQ28" s="61"/>
      <c r="GYR28" s="61"/>
      <c r="GYS28" s="61"/>
      <c r="GYT28" s="61"/>
      <c r="GYU28" s="61"/>
      <c r="GYV28" s="61"/>
      <c r="GYW28" s="61"/>
      <c r="GYX28" s="61"/>
      <c r="GYY28" s="61"/>
      <c r="GYZ28" s="61"/>
      <c r="GZA28" s="61"/>
      <c r="GZB28" s="61"/>
      <c r="GZC28" s="61"/>
      <c r="GZD28" s="61"/>
      <c r="GZE28" s="61"/>
      <c r="GZF28" s="61"/>
      <c r="GZG28" s="61"/>
      <c r="GZH28" s="61"/>
      <c r="GZI28" s="61"/>
      <c r="GZJ28" s="61"/>
      <c r="GZK28" s="61"/>
      <c r="GZL28" s="61"/>
      <c r="GZM28" s="61"/>
      <c r="GZN28" s="61"/>
      <c r="GZO28" s="61"/>
      <c r="GZP28" s="61"/>
      <c r="GZQ28" s="61"/>
      <c r="GZR28" s="61"/>
      <c r="GZS28" s="61"/>
      <c r="GZT28" s="61"/>
      <c r="GZU28" s="61"/>
      <c r="GZV28" s="61"/>
      <c r="GZW28" s="61"/>
      <c r="GZX28" s="61"/>
      <c r="GZY28" s="61"/>
      <c r="GZZ28" s="61"/>
      <c r="HAA28" s="61"/>
      <c r="HAB28" s="61"/>
      <c r="HAC28" s="61"/>
      <c r="HAD28" s="61"/>
      <c r="HAE28" s="61"/>
      <c r="HAF28" s="61"/>
      <c r="HAG28" s="61"/>
      <c r="HAH28" s="61"/>
      <c r="HAI28" s="61"/>
      <c r="HAJ28" s="61"/>
      <c r="HAK28" s="61"/>
      <c r="HAL28" s="61"/>
      <c r="HAM28" s="61"/>
      <c r="HAN28" s="61"/>
      <c r="HAO28" s="61"/>
      <c r="HAP28" s="61"/>
      <c r="HAQ28" s="61"/>
      <c r="HAR28" s="61"/>
      <c r="HAS28" s="61"/>
      <c r="HAT28" s="61"/>
      <c r="HAU28" s="61"/>
      <c r="HAV28" s="61"/>
      <c r="HAW28" s="61"/>
      <c r="HAX28" s="61"/>
      <c r="HAY28" s="61"/>
      <c r="HAZ28" s="61"/>
      <c r="HBA28" s="61"/>
      <c r="HBB28" s="61"/>
      <c r="HBC28" s="61"/>
      <c r="HBD28" s="61"/>
      <c r="HBE28" s="61"/>
      <c r="HBF28" s="61"/>
      <c r="HBG28" s="61"/>
      <c r="HBH28" s="61"/>
      <c r="HBI28" s="61"/>
      <c r="HBJ28" s="61"/>
      <c r="HBK28" s="61"/>
      <c r="HBL28" s="61"/>
      <c r="HBM28" s="61"/>
      <c r="HBN28" s="61"/>
      <c r="HBO28" s="61"/>
      <c r="HBP28" s="61"/>
      <c r="HBQ28" s="61"/>
      <c r="HBR28" s="61"/>
      <c r="HBS28" s="61"/>
      <c r="HBT28" s="61"/>
      <c r="HBU28" s="61"/>
      <c r="HBV28" s="61"/>
      <c r="HBW28" s="61"/>
      <c r="HBX28" s="61"/>
      <c r="HBY28" s="61"/>
      <c r="HBZ28" s="61"/>
      <c r="HCA28" s="61"/>
      <c r="HCB28" s="61"/>
      <c r="HCC28" s="61"/>
      <c r="HCD28" s="61"/>
      <c r="HCE28" s="61"/>
      <c r="HCF28" s="61"/>
      <c r="HCG28" s="61"/>
      <c r="HCH28" s="61"/>
      <c r="HCI28" s="61"/>
      <c r="HCJ28" s="61"/>
      <c r="HCK28" s="61"/>
      <c r="HCL28" s="61"/>
      <c r="HCM28" s="61"/>
      <c r="HCN28" s="61"/>
      <c r="HCO28" s="61"/>
      <c r="HCP28" s="61"/>
      <c r="HCQ28" s="61"/>
      <c r="HCR28" s="61"/>
      <c r="HCS28" s="61"/>
      <c r="HCT28" s="61"/>
      <c r="HCU28" s="61"/>
      <c r="HCV28" s="61"/>
      <c r="HCW28" s="61"/>
      <c r="HCX28" s="61"/>
      <c r="HCY28" s="61"/>
      <c r="HCZ28" s="61"/>
      <c r="HDA28" s="61"/>
      <c r="HDB28" s="61"/>
      <c r="HDC28" s="61"/>
      <c r="HDD28" s="61"/>
      <c r="HDE28" s="61"/>
      <c r="HDF28" s="61"/>
      <c r="HDG28" s="61"/>
      <c r="HDH28" s="61"/>
      <c r="HDI28" s="61"/>
      <c r="HDJ28" s="61"/>
      <c r="HDK28" s="61"/>
      <c r="HDL28" s="61"/>
      <c r="HDM28" s="61"/>
      <c r="HDN28" s="61"/>
      <c r="HDO28" s="61"/>
      <c r="HDP28" s="61"/>
      <c r="HDQ28" s="61"/>
      <c r="HDR28" s="61"/>
      <c r="HDS28" s="61"/>
      <c r="HDT28" s="61"/>
      <c r="HDU28" s="61"/>
      <c r="HDV28" s="61"/>
      <c r="HDW28" s="61"/>
      <c r="HDX28" s="61"/>
      <c r="HDY28" s="61"/>
      <c r="HDZ28" s="61"/>
      <c r="HEA28" s="61"/>
      <c r="HEB28" s="61"/>
      <c r="HEC28" s="61"/>
      <c r="HED28" s="61"/>
      <c r="HEE28" s="61"/>
      <c r="HEF28" s="61"/>
      <c r="HEG28" s="61"/>
      <c r="HEH28" s="61"/>
      <c r="HEI28" s="61"/>
      <c r="HEJ28" s="61"/>
      <c r="HEK28" s="61"/>
      <c r="HEL28" s="61"/>
      <c r="HEM28" s="61"/>
      <c r="HEN28" s="61"/>
      <c r="HEO28" s="61"/>
      <c r="HEP28" s="61"/>
      <c r="HEQ28" s="61"/>
      <c r="HER28" s="61"/>
      <c r="HES28" s="61"/>
      <c r="HET28" s="61"/>
      <c r="HEU28" s="61"/>
      <c r="HEV28" s="61"/>
      <c r="HEW28" s="61"/>
      <c r="HEX28" s="61"/>
      <c r="HEY28" s="61"/>
      <c r="HEZ28" s="61"/>
      <c r="HFA28" s="61"/>
      <c r="HFB28" s="61"/>
      <c r="HFC28" s="61"/>
      <c r="HFD28" s="61"/>
      <c r="HFE28" s="61"/>
      <c r="HFF28" s="61"/>
      <c r="HFG28" s="61"/>
      <c r="HFH28" s="61"/>
      <c r="HFI28" s="61"/>
      <c r="HFJ28" s="61"/>
      <c r="HFK28" s="61"/>
      <c r="HFL28" s="61"/>
      <c r="HFM28" s="61"/>
      <c r="HFN28" s="61"/>
      <c r="HFO28" s="61"/>
      <c r="HFP28" s="61"/>
      <c r="HFQ28" s="61"/>
      <c r="HFR28" s="61"/>
      <c r="HFS28" s="61"/>
      <c r="HFT28" s="61"/>
      <c r="HFU28" s="61"/>
      <c r="HFV28" s="61"/>
      <c r="HFW28" s="61"/>
      <c r="HFX28" s="61"/>
      <c r="HFY28" s="61"/>
      <c r="HFZ28" s="61"/>
      <c r="HGA28" s="61"/>
      <c r="HGB28" s="61"/>
      <c r="HGC28" s="61"/>
      <c r="HGD28" s="61"/>
      <c r="HGE28" s="61"/>
      <c r="HGF28" s="61"/>
      <c r="HGG28" s="61"/>
      <c r="HGH28" s="61"/>
      <c r="HGI28" s="61"/>
      <c r="HGJ28" s="61"/>
      <c r="HGK28" s="61"/>
      <c r="HGL28" s="61"/>
      <c r="HGM28" s="61"/>
      <c r="HGN28" s="61"/>
      <c r="HGO28" s="61"/>
      <c r="HGP28" s="61"/>
      <c r="HGQ28" s="61"/>
      <c r="HGR28" s="61"/>
      <c r="HGS28" s="61"/>
      <c r="HGT28" s="61"/>
      <c r="HGU28" s="61"/>
      <c r="HGV28" s="61"/>
      <c r="HGW28" s="61"/>
      <c r="HGX28" s="61"/>
      <c r="HGY28" s="61"/>
      <c r="HGZ28" s="61"/>
      <c r="HHA28" s="61"/>
      <c r="HHB28" s="61"/>
      <c r="HHC28" s="61"/>
      <c r="HHD28" s="61"/>
      <c r="HHE28" s="61"/>
      <c r="HHF28" s="61"/>
      <c r="HHG28" s="61"/>
      <c r="HHH28" s="61"/>
      <c r="HHI28" s="61"/>
      <c r="HHJ28" s="61"/>
      <c r="HHK28" s="61"/>
      <c r="HHL28" s="61"/>
      <c r="HHM28" s="61"/>
      <c r="HHN28" s="61"/>
      <c r="HHO28" s="61"/>
      <c r="HHP28" s="61"/>
      <c r="HHQ28" s="61"/>
      <c r="HHR28" s="61"/>
      <c r="HHS28" s="61"/>
      <c r="HHT28" s="61"/>
      <c r="HHU28" s="61"/>
      <c r="HHV28" s="61"/>
      <c r="HHW28" s="61"/>
      <c r="HHX28" s="61"/>
      <c r="HHY28" s="61"/>
      <c r="HHZ28" s="61"/>
      <c r="HIA28" s="61"/>
      <c r="HIB28" s="61"/>
      <c r="HIC28" s="61"/>
      <c r="HID28" s="61"/>
      <c r="HIE28" s="61"/>
      <c r="HIF28" s="61"/>
      <c r="HIG28" s="61"/>
      <c r="HIH28" s="61"/>
      <c r="HII28" s="61"/>
      <c r="HIJ28" s="61"/>
      <c r="HIK28" s="61"/>
      <c r="HIL28" s="61"/>
      <c r="HIM28" s="61"/>
      <c r="HIN28" s="61"/>
      <c r="HIO28" s="61"/>
      <c r="HIP28" s="61"/>
      <c r="HIQ28" s="61"/>
      <c r="HIR28" s="61"/>
      <c r="HIS28" s="61"/>
      <c r="HIT28" s="61"/>
      <c r="HIU28" s="61"/>
      <c r="HIV28" s="61"/>
      <c r="HIW28" s="61"/>
      <c r="HIX28" s="61"/>
      <c r="HIY28" s="61"/>
      <c r="HIZ28" s="61"/>
      <c r="HJA28" s="61"/>
      <c r="HJB28" s="61"/>
      <c r="HJC28" s="61"/>
      <c r="HJD28" s="61"/>
      <c r="HJE28" s="61"/>
      <c r="HJF28" s="61"/>
      <c r="HJG28" s="61"/>
      <c r="HJH28" s="61"/>
      <c r="HJI28" s="61"/>
      <c r="HJJ28" s="61"/>
      <c r="HJK28" s="61"/>
      <c r="HJL28" s="61"/>
      <c r="HJM28" s="61"/>
      <c r="HJN28" s="61"/>
      <c r="HJO28" s="61"/>
      <c r="HJP28" s="61"/>
      <c r="HJQ28" s="61"/>
      <c r="HJR28" s="61"/>
      <c r="HJS28" s="61"/>
      <c r="HJT28" s="61"/>
      <c r="HJU28" s="61"/>
      <c r="HJV28" s="61"/>
      <c r="HJW28" s="61"/>
      <c r="HJX28" s="61"/>
      <c r="HJY28" s="61"/>
      <c r="HJZ28" s="61"/>
      <c r="HKA28" s="61"/>
      <c r="HKB28" s="61"/>
      <c r="HKC28" s="61"/>
      <c r="HKD28" s="61"/>
      <c r="HKE28" s="61"/>
      <c r="HKF28" s="61"/>
      <c r="HKG28" s="61"/>
      <c r="HKH28" s="61"/>
      <c r="HKI28" s="61"/>
      <c r="HKJ28" s="61"/>
      <c r="HKK28" s="61"/>
      <c r="HKL28" s="61"/>
      <c r="HKM28" s="61"/>
      <c r="HKN28" s="61"/>
      <c r="HKO28" s="61"/>
      <c r="HKP28" s="61"/>
      <c r="HKQ28" s="61"/>
      <c r="HKR28" s="61"/>
      <c r="HKS28" s="61"/>
      <c r="HKT28" s="61"/>
      <c r="HKU28" s="61"/>
      <c r="HKV28" s="61"/>
      <c r="HKW28" s="61"/>
      <c r="HKX28" s="61"/>
      <c r="HKY28" s="61"/>
      <c r="HKZ28" s="61"/>
      <c r="HLA28" s="61"/>
      <c r="HLB28" s="61"/>
      <c r="HLC28" s="61"/>
      <c r="HLD28" s="61"/>
      <c r="HLE28" s="61"/>
      <c r="HLF28" s="61"/>
      <c r="HLG28" s="61"/>
      <c r="HLH28" s="61"/>
      <c r="HLI28" s="61"/>
      <c r="HLJ28" s="61"/>
      <c r="HLK28" s="61"/>
      <c r="HLL28" s="61"/>
      <c r="HLM28" s="61"/>
      <c r="HLN28" s="61"/>
      <c r="HLO28" s="61"/>
      <c r="HLP28" s="61"/>
      <c r="HLQ28" s="61"/>
      <c r="HLR28" s="61"/>
      <c r="HLS28" s="61"/>
      <c r="HLT28" s="61"/>
      <c r="HLU28" s="61"/>
      <c r="HLV28" s="61"/>
      <c r="HLW28" s="61"/>
      <c r="HLX28" s="61"/>
      <c r="HLY28" s="61"/>
      <c r="HLZ28" s="61"/>
      <c r="HMA28" s="61"/>
      <c r="HMB28" s="61"/>
      <c r="HMC28" s="61"/>
      <c r="HMD28" s="61"/>
      <c r="HME28" s="61"/>
      <c r="HMF28" s="61"/>
      <c r="HMG28" s="61"/>
      <c r="HMH28" s="61"/>
      <c r="HMI28" s="61"/>
      <c r="HMJ28" s="61"/>
      <c r="HMK28" s="61"/>
      <c r="HML28" s="61"/>
      <c r="HMM28" s="61"/>
      <c r="HMN28" s="61"/>
      <c r="HMO28" s="61"/>
      <c r="HMP28" s="61"/>
      <c r="HMQ28" s="61"/>
      <c r="HMR28" s="61"/>
      <c r="HMS28" s="61"/>
      <c r="HMT28" s="61"/>
      <c r="HMU28" s="61"/>
      <c r="HMV28" s="61"/>
      <c r="HMW28" s="61"/>
      <c r="HMX28" s="61"/>
      <c r="HMY28" s="61"/>
      <c r="HMZ28" s="61"/>
      <c r="HNA28" s="61"/>
      <c r="HNB28" s="61"/>
      <c r="HNC28" s="61"/>
      <c r="HND28" s="61"/>
      <c r="HNE28" s="61"/>
      <c r="HNF28" s="61"/>
      <c r="HNG28" s="61"/>
      <c r="HNH28" s="61"/>
      <c r="HNI28" s="61"/>
      <c r="HNJ28" s="61"/>
      <c r="HNK28" s="61"/>
      <c r="HNL28" s="61"/>
      <c r="HNM28" s="61"/>
      <c r="HNN28" s="61"/>
      <c r="HNO28" s="61"/>
      <c r="HNP28" s="61"/>
      <c r="HNQ28" s="61"/>
      <c r="HNR28" s="61"/>
      <c r="HNS28" s="61"/>
      <c r="HNT28" s="61"/>
      <c r="HNU28" s="61"/>
      <c r="HNV28" s="61"/>
      <c r="HNW28" s="61"/>
      <c r="HNX28" s="61"/>
      <c r="HNY28" s="61"/>
      <c r="HNZ28" s="61"/>
      <c r="HOA28" s="61"/>
      <c r="HOB28" s="61"/>
      <c r="HOC28" s="61"/>
      <c r="HOD28" s="61"/>
      <c r="HOE28" s="61"/>
      <c r="HOF28" s="61"/>
      <c r="HOG28" s="61"/>
      <c r="HOH28" s="61"/>
      <c r="HOI28" s="61"/>
      <c r="HOJ28" s="61"/>
      <c r="HOK28" s="61"/>
      <c r="HOL28" s="61"/>
      <c r="HOM28" s="61"/>
      <c r="HON28" s="61"/>
      <c r="HOO28" s="61"/>
      <c r="HOP28" s="61"/>
      <c r="HOQ28" s="61"/>
      <c r="HOR28" s="61"/>
      <c r="HOS28" s="61"/>
      <c r="HOT28" s="61"/>
      <c r="HOU28" s="61"/>
      <c r="HOV28" s="61"/>
      <c r="HOW28" s="61"/>
      <c r="HOX28" s="61"/>
      <c r="HOY28" s="61"/>
      <c r="HOZ28" s="61"/>
      <c r="HPA28" s="61"/>
      <c r="HPB28" s="61"/>
      <c r="HPC28" s="61"/>
      <c r="HPD28" s="61"/>
      <c r="HPE28" s="61"/>
      <c r="HPF28" s="61"/>
      <c r="HPG28" s="61"/>
      <c r="HPH28" s="61"/>
      <c r="HPI28" s="61"/>
      <c r="HPJ28" s="61"/>
      <c r="HPK28" s="61"/>
      <c r="HPL28" s="61"/>
      <c r="HPM28" s="61"/>
      <c r="HPN28" s="61"/>
      <c r="HPO28" s="61"/>
      <c r="HPP28" s="61"/>
      <c r="HPQ28" s="61"/>
      <c r="HPR28" s="61"/>
      <c r="HPS28" s="61"/>
      <c r="HPT28" s="61"/>
      <c r="HPU28" s="61"/>
      <c r="HPV28" s="61"/>
      <c r="HPW28" s="61"/>
      <c r="HPX28" s="61"/>
      <c r="HPY28" s="61"/>
      <c r="HPZ28" s="61"/>
      <c r="HQA28" s="61"/>
      <c r="HQB28" s="61"/>
      <c r="HQC28" s="61"/>
      <c r="HQD28" s="61"/>
      <c r="HQE28" s="61"/>
      <c r="HQF28" s="61"/>
      <c r="HQG28" s="61"/>
      <c r="HQH28" s="61"/>
      <c r="HQI28" s="61"/>
      <c r="HQJ28" s="61"/>
      <c r="HQK28" s="61"/>
      <c r="HQL28" s="61"/>
      <c r="HQM28" s="61"/>
      <c r="HQN28" s="61"/>
      <c r="HQO28" s="61"/>
      <c r="HQP28" s="61"/>
      <c r="HQQ28" s="61"/>
      <c r="HQR28" s="61"/>
      <c r="HQS28" s="61"/>
      <c r="HQT28" s="61"/>
      <c r="HQU28" s="61"/>
      <c r="HQV28" s="61"/>
      <c r="HQW28" s="61"/>
      <c r="HQX28" s="61"/>
      <c r="HQY28" s="61"/>
      <c r="HQZ28" s="61"/>
      <c r="HRA28" s="61"/>
      <c r="HRB28" s="61"/>
      <c r="HRC28" s="61"/>
      <c r="HRD28" s="61"/>
      <c r="HRE28" s="61"/>
      <c r="HRF28" s="61"/>
      <c r="HRG28" s="61"/>
      <c r="HRH28" s="61"/>
      <c r="HRI28" s="61"/>
      <c r="HRJ28" s="61"/>
      <c r="HRK28" s="61"/>
      <c r="HRL28" s="61"/>
      <c r="HRM28" s="61"/>
      <c r="HRN28" s="61"/>
      <c r="HRO28" s="61"/>
      <c r="HRP28" s="61"/>
      <c r="HRQ28" s="61"/>
      <c r="HRR28" s="61"/>
      <c r="HRS28" s="61"/>
      <c r="HRT28" s="61"/>
      <c r="HRU28" s="61"/>
      <c r="HRV28" s="61"/>
      <c r="HRW28" s="61"/>
      <c r="HRX28" s="61"/>
      <c r="HRY28" s="61"/>
      <c r="HRZ28" s="61"/>
      <c r="HSA28" s="61"/>
      <c r="HSB28" s="61"/>
      <c r="HSC28" s="61"/>
      <c r="HSD28" s="61"/>
      <c r="HSE28" s="61"/>
      <c r="HSF28" s="61"/>
      <c r="HSG28" s="61"/>
      <c r="HSH28" s="61"/>
      <c r="HSI28" s="61"/>
      <c r="HSJ28" s="61"/>
      <c r="HSK28" s="61"/>
      <c r="HSL28" s="61"/>
      <c r="HSM28" s="61"/>
      <c r="HSN28" s="61"/>
      <c r="HSO28" s="61"/>
      <c r="HSP28" s="61"/>
      <c r="HSQ28" s="61"/>
      <c r="HSR28" s="61"/>
      <c r="HSS28" s="61"/>
      <c r="HST28" s="61"/>
      <c r="HSU28" s="61"/>
      <c r="HSV28" s="61"/>
      <c r="HSW28" s="61"/>
      <c r="HSX28" s="61"/>
      <c r="HSY28" s="61"/>
      <c r="HSZ28" s="61"/>
      <c r="HTA28" s="61"/>
      <c r="HTB28" s="61"/>
      <c r="HTC28" s="61"/>
      <c r="HTD28" s="61"/>
      <c r="HTE28" s="61"/>
      <c r="HTF28" s="61"/>
      <c r="HTG28" s="61"/>
      <c r="HTH28" s="61"/>
      <c r="HTI28" s="61"/>
      <c r="HTJ28" s="61"/>
      <c r="HTK28" s="61"/>
      <c r="HTL28" s="61"/>
      <c r="HTM28" s="61"/>
      <c r="HTN28" s="61"/>
      <c r="HTO28" s="61"/>
      <c r="HTP28" s="61"/>
      <c r="HTQ28" s="61"/>
      <c r="HTR28" s="61"/>
      <c r="HTS28" s="61"/>
      <c r="HTT28" s="61"/>
      <c r="HTU28" s="61"/>
      <c r="HTV28" s="61"/>
      <c r="HTW28" s="61"/>
      <c r="HTX28" s="61"/>
      <c r="HTY28" s="61"/>
      <c r="HTZ28" s="61"/>
      <c r="HUA28" s="61"/>
      <c r="HUB28" s="61"/>
      <c r="HUC28" s="61"/>
      <c r="HUD28" s="61"/>
      <c r="HUE28" s="61"/>
      <c r="HUF28" s="61"/>
      <c r="HUG28" s="61"/>
      <c r="HUH28" s="61"/>
      <c r="HUI28" s="61"/>
      <c r="HUJ28" s="61"/>
      <c r="HUK28" s="61"/>
      <c r="HUL28" s="61"/>
      <c r="HUM28" s="61"/>
      <c r="HUN28" s="61"/>
      <c r="HUO28" s="61"/>
      <c r="HUP28" s="61"/>
      <c r="HUQ28" s="61"/>
      <c r="HUR28" s="61"/>
      <c r="HUS28" s="61"/>
      <c r="HUT28" s="61"/>
      <c r="HUU28" s="61"/>
      <c r="HUV28" s="61"/>
      <c r="HUW28" s="61"/>
      <c r="HUX28" s="61"/>
      <c r="HUY28" s="61"/>
      <c r="HUZ28" s="61"/>
      <c r="HVA28" s="61"/>
      <c r="HVB28" s="61"/>
      <c r="HVC28" s="61"/>
      <c r="HVD28" s="61"/>
      <c r="HVE28" s="61"/>
      <c r="HVF28" s="61"/>
      <c r="HVG28" s="61"/>
      <c r="HVH28" s="61"/>
      <c r="HVI28" s="61"/>
      <c r="HVJ28" s="61"/>
      <c r="HVK28" s="61"/>
      <c r="HVL28" s="61"/>
      <c r="HVM28" s="61"/>
      <c r="HVN28" s="61"/>
      <c r="HVO28" s="61"/>
      <c r="HVP28" s="61"/>
      <c r="HVQ28" s="61"/>
      <c r="HVR28" s="61"/>
      <c r="HVS28" s="61"/>
      <c r="HVT28" s="61"/>
      <c r="HVU28" s="61"/>
      <c r="HVV28" s="61"/>
      <c r="HVW28" s="61"/>
      <c r="HVX28" s="61"/>
      <c r="HVY28" s="61"/>
      <c r="HVZ28" s="61"/>
      <c r="HWA28" s="61"/>
      <c r="HWB28" s="61"/>
      <c r="HWC28" s="61"/>
      <c r="HWD28" s="61"/>
      <c r="HWE28" s="61"/>
      <c r="HWF28" s="61"/>
      <c r="HWG28" s="61"/>
      <c r="HWH28" s="61"/>
      <c r="HWI28" s="61"/>
      <c r="HWJ28" s="61"/>
      <c r="HWK28" s="61"/>
      <c r="HWL28" s="61"/>
      <c r="HWM28" s="61"/>
      <c r="HWN28" s="61"/>
      <c r="HWO28" s="61"/>
      <c r="HWP28" s="61"/>
      <c r="HWQ28" s="61"/>
      <c r="HWR28" s="61"/>
      <c r="HWS28" s="61"/>
      <c r="HWT28" s="61"/>
      <c r="HWU28" s="61"/>
      <c r="HWV28" s="61"/>
      <c r="HWW28" s="61"/>
      <c r="HWX28" s="61"/>
      <c r="HWY28" s="61"/>
      <c r="HWZ28" s="61"/>
      <c r="HXA28" s="61"/>
      <c r="HXB28" s="61"/>
      <c r="HXC28" s="61"/>
      <c r="HXD28" s="61"/>
      <c r="HXE28" s="61"/>
      <c r="HXF28" s="61"/>
      <c r="HXG28" s="61"/>
      <c r="HXH28" s="61"/>
      <c r="HXI28" s="61"/>
      <c r="HXJ28" s="61"/>
      <c r="HXK28" s="61"/>
      <c r="HXL28" s="61"/>
      <c r="HXM28" s="61"/>
      <c r="HXN28" s="61"/>
      <c r="HXO28" s="61"/>
      <c r="HXP28" s="61"/>
      <c r="HXQ28" s="61"/>
      <c r="HXR28" s="61"/>
      <c r="HXS28" s="61"/>
      <c r="HXT28" s="61"/>
      <c r="HXU28" s="61"/>
      <c r="HXV28" s="61"/>
      <c r="HXW28" s="61"/>
      <c r="HXX28" s="61"/>
      <c r="HXY28" s="61"/>
      <c r="HXZ28" s="61"/>
      <c r="HYA28" s="61"/>
      <c r="HYB28" s="61"/>
      <c r="HYC28" s="61"/>
      <c r="HYD28" s="61"/>
      <c r="HYE28" s="61"/>
      <c r="HYF28" s="61"/>
      <c r="HYG28" s="61"/>
      <c r="HYH28" s="61"/>
      <c r="HYI28" s="61"/>
      <c r="HYJ28" s="61"/>
      <c r="HYK28" s="61"/>
      <c r="HYL28" s="61"/>
      <c r="HYM28" s="61"/>
      <c r="HYN28" s="61"/>
      <c r="HYO28" s="61"/>
      <c r="HYP28" s="61"/>
      <c r="HYQ28" s="61"/>
      <c r="HYR28" s="61"/>
      <c r="HYS28" s="61"/>
      <c r="HYT28" s="61"/>
      <c r="HYU28" s="61"/>
      <c r="HYV28" s="61"/>
      <c r="HYW28" s="61"/>
      <c r="HYX28" s="61"/>
      <c r="HYY28" s="61"/>
      <c r="HYZ28" s="61"/>
      <c r="HZA28" s="61"/>
      <c r="HZB28" s="61"/>
      <c r="HZC28" s="61"/>
      <c r="HZD28" s="61"/>
      <c r="HZE28" s="61"/>
      <c r="HZF28" s="61"/>
      <c r="HZG28" s="61"/>
      <c r="HZH28" s="61"/>
      <c r="HZI28" s="61"/>
      <c r="HZJ28" s="61"/>
      <c r="HZK28" s="61"/>
      <c r="HZL28" s="61"/>
      <c r="HZM28" s="61"/>
      <c r="HZN28" s="61"/>
      <c r="HZO28" s="61"/>
      <c r="HZP28" s="61"/>
      <c r="HZQ28" s="61"/>
      <c r="HZR28" s="61"/>
      <c r="HZS28" s="61"/>
      <c r="HZT28" s="61"/>
      <c r="HZU28" s="61"/>
      <c r="HZV28" s="61"/>
      <c r="HZW28" s="61"/>
      <c r="HZX28" s="61"/>
      <c r="HZY28" s="61"/>
      <c r="HZZ28" s="61"/>
      <c r="IAA28" s="61"/>
      <c r="IAB28" s="61"/>
      <c r="IAC28" s="61"/>
      <c r="IAD28" s="61"/>
      <c r="IAE28" s="61"/>
      <c r="IAF28" s="61"/>
      <c r="IAG28" s="61"/>
      <c r="IAH28" s="61"/>
      <c r="IAI28" s="61"/>
      <c r="IAJ28" s="61"/>
      <c r="IAK28" s="61"/>
      <c r="IAL28" s="61"/>
      <c r="IAM28" s="61"/>
      <c r="IAN28" s="61"/>
      <c r="IAO28" s="61"/>
      <c r="IAP28" s="61"/>
      <c r="IAQ28" s="61"/>
      <c r="IAR28" s="61"/>
      <c r="IAS28" s="61"/>
      <c r="IAT28" s="61"/>
      <c r="IAU28" s="61"/>
      <c r="IAV28" s="61"/>
      <c r="IAW28" s="61"/>
      <c r="IAX28" s="61"/>
      <c r="IAY28" s="61"/>
      <c r="IAZ28" s="61"/>
      <c r="IBA28" s="61"/>
      <c r="IBB28" s="61"/>
      <c r="IBC28" s="61"/>
      <c r="IBD28" s="61"/>
      <c r="IBE28" s="61"/>
      <c r="IBF28" s="61"/>
      <c r="IBG28" s="61"/>
      <c r="IBH28" s="61"/>
      <c r="IBI28" s="61"/>
      <c r="IBJ28" s="61"/>
      <c r="IBK28" s="61"/>
      <c r="IBL28" s="61"/>
      <c r="IBM28" s="61"/>
      <c r="IBN28" s="61"/>
      <c r="IBO28" s="61"/>
      <c r="IBP28" s="61"/>
      <c r="IBQ28" s="61"/>
      <c r="IBR28" s="61"/>
      <c r="IBS28" s="61"/>
      <c r="IBT28" s="61"/>
      <c r="IBU28" s="61"/>
      <c r="IBV28" s="61"/>
      <c r="IBW28" s="61"/>
      <c r="IBX28" s="61"/>
      <c r="IBY28" s="61"/>
      <c r="IBZ28" s="61"/>
      <c r="ICA28" s="61"/>
      <c r="ICB28" s="61"/>
      <c r="ICC28" s="61"/>
      <c r="ICD28" s="61"/>
      <c r="ICE28" s="61"/>
      <c r="ICF28" s="61"/>
      <c r="ICG28" s="61"/>
      <c r="ICH28" s="61"/>
      <c r="ICI28" s="61"/>
      <c r="ICJ28" s="61"/>
      <c r="ICK28" s="61"/>
      <c r="ICL28" s="61"/>
      <c r="ICM28" s="61"/>
      <c r="ICN28" s="61"/>
      <c r="ICO28" s="61"/>
      <c r="ICP28" s="61"/>
      <c r="ICQ28" s="61"/>
      <c r="ICR28" s="61"/>
      <c r="ICS28" s="61"/>
      <c r="ICT28" s="61"/>
      <c r="ICU28" s="61"/>
      <c r="ICV28" s="61"/>
      <c r="ICW28" s="61"/>
      <c r="ICX28" s="61"/>
      <c r="ICY28" s="61"/>
      <c r="ICZ28" s="61"/>
      <c r="IDA28" s="61"/>
      <c r="IDB28" s="61"/>
      <c r="IDC28" s="61"/>
      <c r="IDD28" s="61"/>
      <c r="IDE28" s="61"/>
      <c r="IDF28" s="61"/>
      <c r="IDG28" s="61"/>
      <c r="IDH28" s="61"/>
      <c r="IDI28" s="61"/>
      <c r="IDJ28" s="61"/>
      <c r="IDK28" s="61"/>
      <c r="IDL28" s="61"/>
      <c r="IDM28" s="61"/>
      <c r="IDN28" s="61"/>
      <c r="IDO28" s="61"/>
      <c r="IDP28" s="61"/>
      <c r="IDQ28" s="61"/>
      <c r="IDR28" s="61"/>
      <c r="IDS28" s="61"/>
      <c r="IDT28" s="61"/>
      <c r="IDU28" s="61"/>
      <c r="IDV28" s="61"/>
      <c r="IDW28" s="61"/>
      <c r="IDX28" s="61"/>
      <c r="IDY28" s="61"/>
      <c r="IDZ28" s="61"/>
      <c r="IEA28" s="61"/>
      <c r="IEB28" s="61"/>
      <c r="IEC28" s="61"/>
      <c r="IED28" s="61"/>
      <c r="IEE28" s="61"/>
      <c r="IEF28" s="61"/>
      <c r="IEG28" s="61"/>
      <c r="IEH28" s="61"/>
      <c r="IEI28" s="61"/>
      <c r="IEJ28" s="61"/>
      <c r="IEK28" s="61"/>
      <c r="IEL28" s="61"/>
      <c r="IEM28" s="61"/>
      <c r="IEN28" s="61"/>
      <c r="IEO28" s="61"/>
      <c r="IEP28" s="61"/>
      <c r="IEQ28" s="61"/>
      <c r="IER28" s="61"/>
      <c r="IES28" s="61"/>
      <c r="IET28" s="61"/>
      <c r="IEU28" s="61"/>
      <c r="IEV28" s="61"/>
      <c r="IEW28" s="61"/>
      <c r="IEX28" s="61"/>
      <c r="IEY28" s="61"/>
      <c r="IEZ28" s="61"/>
      <c r="IFA28" s="61"/>
      <c r="IFB28" s="61"/>
      <c r="IFC28" s="61"/>
      <c r="IFD28" s="61"/>
      <c r="IFE28" s="61"/>
      <c r="IFF28" s="61"/>
      <c r="IFG28" s="61"/>
      <c r="IFH28" s="61"/>
      <c r="IFI28" s="61"/>
      <c r="IFJ28" s="61"/>
      <c r="IFK28" s="61"/>
      <c r="IFL28" s="61"/>
      <c r="IFM28" s="61"/>
      <c r="IFN28" s="61"/>
      <c r="IFO28" s="61"/>
      <c r="IFP28" s="61"/>
      <c r="IFQ28" s="61"/>
      <c r="IFR28" s="61"/>
      <c r="IFS28" s="61"/>
      <c r="IFT28" s="61"/>
      <c r="IFU28" s="61"/>
      <c r="IFV28" s="61"/>
      <c r="IFW28" s="61"/>
      <c r="IFX28" s="61"/>
      <c r="IFY28" s="61"/>
      <c r="IFZ28" s="61"/>
      <c r="IGA28" s="61"/>
      <c r="IGB28" s="61"/>
      <c r="IGC28" s="61"/>
      <c r="IGD28" s="61"/>
      <c r="IGE28" s="61"/>
      <c r="IGF28" s="61"/>
      <c r="IGG28" s="61"/>
      <c r="IGH28" s="61"/>
      <c r="IGI28" s="61"/>
      <c r="IGJ28" s="61"/>
      <c r="IGK28" s="61"/>
      <c r="IGL28" s="61"/>
      <c r="IGM28" s="61"/>
      <c r="IGN28" s="61"/>
      <c r="IGO28" s="61"/>
      <c r="IGP28" s="61"/>
      <c r="IGQ28" s="61"/>
      <c r="IGR28" s="61"/>
      <c r="IGS28" s="61"/>
      <c r="IGT28" s="61"/>
      <c r="IGU28" s="61"/>
      <c r="IGV28" s="61"/>
      <c r="IGW28" s="61"/>
      <c r="IGX28" s="61"/>
      <c r="IGY28" s="61"/>
      <c r="IGZ28" s="61"/>
      <c r="IHA28" s="61"/>
      <c r="IHB28" s="61"/>
      <c r="IHC28" s="61"/>
      <c r="IHD28" s="61"/>
      <c r="IHE28" s="61"/>
      <c r="IHF28" s="61"/>
      <c r="IHG28" s="61"/>
      <c r="IHH28" s="61"/>
      <c r="IHI28" s="61"/>
      <c r="IHJ28" s="61"/>
      <c r="IHK28" s="61"/>
      <c r="IHL28" s="61"/>
      <c r="IHM28" s="61"/>
      <c r="IHN28" s="61"/>
      <c r="IHO28" s="61"/>
      <c r="IHP28" s="61"/>
      <c r="IHQ28" s="61"/>
      <c r="IHR28" s="61"/>
      <c r="IHS28" s="61"/>
      <c r="IHT28" s="61"/>
      <c r="IHU28" s="61"/>
      <c r="IHV28" s="61"/>
      <c r="IHW28" s="61"/>
      <c r="IHX28" s="61"/>
      <c r="IHY28" s="61"/>
      <c r="IHZ28" s="61"/>
      <c r="IIA28" s="61"/>
      <c r="IIB28" s="61"/>
      <c r="IIC28" s="61"/>
      <c r="IID28" s="61"/>
      <c r="IIE28" s="61"/>
      <c r="IIF28" s="61"/>
      <c r="IIG28" s="61"/>
      <c r="IIH28" s="61"/>
      <c r="III28" s="61"/>
      <c r="IIJ28" s="61"/>
      <c r="IIK28" s="61"/>
      <c r="IIL28" s="61"/>
      <c r="IIM28" s="61"/>
      <c r="IIN28" s="61"/>
      <c r="IIO28" s="61"/>
      <c r="IIP28" s="61"/>
      <c r="IIQ28" s="61"/>
      <c r="IIR28" s="61"/>
      <c r="IIS28" s="61"/>
      <c r="IIT28" s="61"/>
      <c r="IIU28" s="61"/>
      <c r="IIV28" s="61"/>
      <c r="IIW28" s="61"/>
      <c r="IIX28" s="61"/>
      <c r="IIY28" s="61"/>
      <c r="IIZ28" s="61"/>
      <c r="IJA28" s="61"/>
      <c r="IJB28" s="61"/>
      <c r="IJC28" s="61"/>
      <c r="IJD28" s="61"/>
      <c r="IJE28" s="61"/>
      <c r="IJF28" s="61"/>
      <c r="IJG28" s="61"/>
      <c r="IJH28" s="61"/>
      <c r="IJI28" s="61"/>
      <c r="IJJ28" s="61"/>
      <c r="IJK28" s="61"/>
      <c r="IJL28" s="61"/>
      <c r="IJM28" s="61"/>
      <c r="IJN28" s="61"/>
      <c r="IJO28" s="61"/>
      <c r="IJP28" s="61"/>
      <c r="IJQ28" s="61"/>
      <c r="IJR28" s="61"/>
      <c r="IJS28" s="61"/>
      <c r="IJT28" s="61"/>
      <c r="IJU28" s="61"/>
      <c r="IJV28" s="61"/>
      <c r="IJW28" s="61"/>
      <c r="IJX28" s="61"/>
      <c r="IJY28" s="61"/>
      <c r="IJZ28" s="61"/>
      <c r="IKA28" s="61"/>
      <c r="IKB28" s="61"/>
      <c r="IKC28" s="61"/>
      <c r="IKD28" s="61"/>
      <c r="IKE28" s="61"/>
      <c r="IKF28" s="61"/>
      <c r="IKG28" s="61"/>
      <c r="IKH28" s="61"/>
      <c r="IKI28" s="61"/>
      <c r="IKJ28" s="61"/>
      <c r="IKK28" s="61"/>
      <c r="IKL28" s="61"/>
      <c r="IKM28" s="61"/>
      <c r="IKN28" s="61"/>
      <c r="IKO28" s="61"/>
      <c r="IKP28" s="61"/>
      <c r="IKQ28" s="61"/>
      <c r="IKR28" s="61"/>
      <c r="IKS28" s="61"/>
      <c r="IKT28" s="61"/>
      <c r="IKU28" s="61"/>
      <c r="IKV28" s="61"/>
      <c r="IKW28" s="61"/>
      <c r="IKX28" s="61"/>
      <c r="IKY28" s="61"/>
      <c r="IKZ28" s="61"/>
      <c r="ILA28" s="61"/>
      <c r="ILB28" s="61"/>
      <c r="ILC28" s="61"/>
      <c r="ILD28" s="61"/>
      <c r="ILE28" s="61"/>
      <c r="ILF28" s="61"/>
      <c r="ILG28" s="61"/>
      <c r="ILH28" s="61"/>
      <c r="ILI28" s="61"/>
      <c r="ILJ28" s="61"/>
      <c r="ILK28" s="61"/>
      <c r="ILL28" s="61"/>
      <c r="ILM28" s="61"/>
      <c r="ILN28" s="61"/>
      <c r="ILO28" s="61"/>
      <c r="ILP28" s="61"/>
      <c r="ILQ28" s="61"/>
      <c r="ILR28" s="61"/>
      <c r="ILS28" s="61"/>
      <c r="ILT28" s="61"/>
      <c r="ILU28" s="61"/>
      <c r="ILV28" s="61"/>
      <c r="ILW28" s="61"/>
      <c r="ILX28" s="61"/>
      <c r="ILY28" s="61"/>
      <c r="ILZ28" s="61"/>
      <c r="IMA28" s="61"/>
      <c r="IMB28" s="61"/>
      <c r="IMC28" s="61"/>
      <c r="IMD28" s="61"/>
      <c r="IME28" s="61"/>
      <c r="IMF28" s="61"/>
      <c r="IMG28" s="61"/>
      <c r="IMH28" s="61"/>
      <c r="IMI28" s="61"/>
      <c r="IMJ28" s="61"/>
      <c r="IMK28" s="61"/>
      <c r="IML28" s="61"/>
      <c r="IMM28" s="61"/>
      <c r="IMN28" s="61"/>
      <c r="IMO28" s="61"/>
      <c r="IMP28" s="61"/>
      <c r="IMQ28" s="61"/>
      <c r="IMR28" s="61"/>
      <c r="IMS28" s="61"/>
      <c r="IMT28" s="61"/>
      <c r="IMU28" s="61"/>
      <c r="IMV28" s="61"/>
      <c r="IMW28" s="61"/>
      <c r="IMX28" s="61"/>
      <c r="IMY28" s="61"/>
      <c r="IMZ28" s="61"/>
      <c r="INA28" s="61"/>
      <c r="INB28" s="61"/>
      <c r="INC28" s="61"/>
      <c r="IND28" s="61"/>
      <c r="INE28" s="61"/>
      <c r="INF28" s="61"/>
      <c r="ING28" s="61"/>
      <c r="INH28" s="61"/>
      <c r="INI28" s="61"/>
      <c r="INJ28" s="61"/>
      <c r="INK28" s="61"/>
      <c r="INL28" s="61"/>
      <c r="INM28" s="61"/>
      <c r="INN28" s="61"/>
      <c r="INO28" s="61"/>
      <c r="INP28" s="61"/>
      <c r="INQ28" s="61"/>
      <c r="INR28" s="61"/>
      <c r="INS28" s="61"/>
      <c r="INT28" s="61"/>
      <c r="INU28" s="61"/>
      <c r="INV28" s="61"/>
      <c r="INW28" s="61"/>
      <c r="INX28" s="61"/>
      <c r="INY28" s="61"/>
      <c r="INZ28" s="61"/>
      <c r="IOA28" s="61"/>
      <c r="IOB28" s="61"/>
      <c r="IOC28" s="61"/>
      <c r="IOD28" s="61"/>
      <c r="IOE28" s="61"/>
      <c r="IOF28" s="61"/>
      <c r="IOG28" s="61"/>
      <c r="IOH28" s="61"/>
      <c r="IOI28" s="61"/>
      <c r="IOJ28" s="61"/>
      <c r="IOK28" s="61"/>
      <c r="IOL28" s="61"/>
      <c r="IOM28" s="61"/>
      <c r="ION28" s="61"/>
      <c r="IOO28" s="61"/>
      <c r="IOP28" s="61"/>
      <c r="IOQ28" s="61"/>
      <c r="IOR28" s="61"/>
      <c r="IOS28" s="61"/>
      <c r="IOT28" s="61"/>
      <c r="IOU28" s="61"/>
      <c r="IOV28" s="61"/>
      <c r="IOW28" s="61"/>
      <c r="IOX28" s="61"/>
      <c r="IOY28" s="61"/>
      <c r="IOZ28" s="61"/>
      <c r="IPA28" s="61"/>
      <c r="IPB28" s="61"/>
      <c r="IPC28" s="61"/>
      <c r="IPD28" s="61"/>
      <c r="IPE28" s="61"/>
      <c r="IPF28" s="61"/>
      <c r="IPG28" s="61"/>
      <c r="IPH28" s="61"/>
      <c r="IPI28" s="61"/>
      <c r="IPJ28" s="61"/>
      <c r="IPK28" s="61"/>
      <c r="IPL28" s="61"/>
      <c r="IPM28" s="61"/>
      <c r="IPN28" s="61"/>
      <c r="IPO28" s="61"/>
      <c r="IPP28" s="61"/>
      <c r="IPQ28" s="61"/>
      <c r="IPR28" s="61"/>
      <c r="IPS28" s="61"/>
      <c r="IPT28" s="61"/>
      <c r="IPU28" s="61"/>
      <c r="IPV28" s="61"/>
      <c r="IPW28" s="61"/>
      <c r="IPX28" s="61"/>
      <c r="IPY28" s="61"/>
      <c r="IPZ28" s="61"/>
      <c r="IQA28" s="61"/>
      <c r="IQB28" s="61"/>
      <c r="IQC28" s="61"/>
      <c r="IQD28" s="61"/>
      <c r="IQE28" s="61"/>
      <c r="IQF28" s="61"/>
      <c r="IQG28" s="61"/>
      <c r="IQH28" s="61"/>
      <c r="IQI28" s="61"/>
      <c r="IQJ28" s="61"/>
      <c r="IQK28" s="61"/>
      <c r="IQL28" s="61"/>
      <c r="IQM28" s="61"/>
      <c r="IQN28" s="61"/>
      <c r="IQO28" s="61"/>
      <c r="IQP28" s="61"/>
      <c r="IQQ28" s="61"/>
      <c r="IQR28" s="61"/>
      <c r="IQS28" s="61"/>
      <c r="IQT28" s="61"/>
      <c r="IQU28" s="61"/>
      <c r="IQV28" s="61"/>
      <c r="IQW28" s="61"/>
      <c r="IQX28" s="61"/>
      <c r="IQY28" s="61"/>
      <c r="IQZ28" s="61"/>
      <c r="IRA28" s="61"/>
      <c r="IRB28" s="61"/>
      <c r="IRC28" s="61"/>
      <c r="IRD28" s="61"/>
      <c r="IRE28" s="61"/>
      <c r="IRF28" s="61"/>
      <c r="IRG28" s="61"/>
      <c r="IRH28" s="61"/>
      <c r="IRI28" s="61"/>
      <c r="IRJ28" s="61"/>
      <c r="IRK28" s="61"/>
      <c r="IRL28" s="61"/>
      <c r="IRM28" s="61"/>
      <c r="IRN28" s="61"/>
      <c r="IRO28" s="61"/>
      <c r="IRP28" s="61"/>
      <c r="IRQ28" s="61"/>
      <c r="IRR28" s="61"/>
      <c r="IRS28" s="61"/>
      <c r="IRT28" s="61"/>
      <c r="IRU28" s="61"/>
      <c r="IRV28" s="61"/>
      <c r="IRW28" s="61"/>
      <c r="IRX28" s="61"/>
      <c r="IRY28" s="61"/>
      <c r="IRZ28" s="61"/>
      <c r="ISA28" s="61"/>
      <c r="ISB28" s="61"/>
      <c r="ISC28" s="61"/>
      <c r="ISD28" s="61"/>
      <c r="ISE28" s="61"/>
      <c r="ISF28" s="61"/>
      <c r="ISG28" s="61"/>
      <c r="ISH28" s="61"/>
      <c r="ISI28" s="61"/>
      <c r="ISJ28" s="61"/>
      <c r="ISK28" s="61"/>
      <c r="ISL28" s="61"/>
      <c r="ISM28" s="61"/>
      <c r="ISN28" s="61"/>
      <c r="ISO28" s="61"/>
      <c r="ISP28" s="61"/>
      <c r="ISQ28" s="61"/>
      <c r="ISR28" s="61"/>
      <c r="ISS28" s="61"/>
      <c r="IST28" s="61"/>
      <c r="ISU28" s="61"/>
      <c r="ISV28" s="61"/>
      <c r="ISW28" s="61"/>
      <c r="ISX28" s="61"/>
      <c r="ISY28" s="61"/>
      <c r="ISZ28" s="61"/>
      <c r="ITA28" s="61"/>
      <c r="ITB28" s="61"/>
      <c r="ITC28" s="61"/>
      <c r="ITD28" s="61"/>
      <c r="ITE28" s="61"/>
      <c r="ITF28" s="61"/>
      <c r="ITG28" s="61"/>
      <c r="ITH28" s="61"/>
      <c r="ITI28" s="61"/>
      <c r="ITJ28" s="61"/>
      <c r="ITK28" s="61"/>
      <c r="ITL28" s="61"/>
      <c r="ITM28" s="61"/>
      <c r="ITN28" s="61"/>
      <c r="ITO28" s="61"/>
      <c r="ITP28" s="61"/>
      <c r="ITQ28" s="61"/>
      <c r="ITR28" s="61"/>
      <c r="ITS28" s="61"/>
      <c r="ITT28" s="61"/>
      <c r="ITU28" s="61"/>
      <c r="ITV28" s="61"/>
      <c r="ITW28" s="61"/>
      <c r="ITX28" s="61"/>
      <c r="ITY28" s="61"/>
      <c r="ITZ28" s="61"/>
      <c r="IUA28" s="61"/>
      <c r="IUB28" s="61"/>
      <c r="IUC28" s="61"/>
      <c r="IUD28" s="61"/>
      <c r="IUE28" s="61"/>
      <c r="IUF28" s="61"/>
      <c r="IUG28" s="61"/>
      <c r="IUH28" s="61"/>
      <c r="IUI28" s="61"/>
      <c r="IUJ28" s="61"/>
      <c r="IUK28" s="61"/>
      <c r="IUL28" s="61"/>
      <c r="IUM28" s="61"/>
      <c r="IUN28" s="61"/>
      <c r="IUO28" s="61"/>
      <c r="IUP28" s="61"/>
      <c r="IUQ28" s="61"/>
      <c r="IUR28" s="61"/>
      <c r="IUS28" s="61"/>
      <c r="IUT28" s="61"/>
      <c r="IUU28" s="61"/>
      <c r="IUV28" s="61"/>
      <c r="IUW28" s="61"/>
      <c r="IUX28" s="61"/>
      <c r="IUY28" s="61"/>
      <c r="IUZ28" s="61"/>
      <c r="IVA28" s="61"/>
      <c r="IVB28" s="61"/>
      <c r="IVC28" s="61"/>
      <c r="IVD28" s="61"/>
      <c r="IVE28" s="61"/>
      <c r="IVF28" s="61"/>
      <c r="IVG28" s="61"/>
      <c r="IVH28" s="61"/>
      <c r="IVI28" s="61"/>
      <c r="IVJ28" s="61"/>
      <c r="IVK28" s="61"/>
      <c r="IVL28" s="61"/>
      <c r="IVM28" s="61"/>
      <c r="IVN28" s="61"/>
      <c r="IVO28" s="61"/>
      <c r="IVP28" s="61"/>
      <c r="IVQ28" s="61"/>
      <c r="IVR28" s="61"/>
      <c r="IVS28" s="61"/>
      <c r="IVT28" s="61"/>
      <c r="IVU28" s="61"/>
      <c r="IVV28" s="61"/>
      <c r="IVW28" s="61"/>
      <c r="IVX28" s="61"/>
      <c r="IVY28" s="61"/>
      <c r="IVZ28" s="61"/>
      <c r="IWA28" s="61"/>
      <c r="IWB28" s="61"/>
      <c r="IWC28" s="61"/>
      <c r="IWD28" s="61"/>
      <c r="IWE28" s="61"/>
      <c r="IWF28" s="61"/>
      <c r="IWG28" s="61"/>
      <c r="IWH28" s="61"/>
      <c r="IWI28" s="61"/>
      <c r="IWJ28" s="61"/>
      <c r="IWK28" s="61"/>
      <c r="IWL28" s="61"/>
      <c r="IWM28" s="61"/>
      <c r="IWN28" s="61"/>
      <c r="IWO28" s="61"/>
      <c r="IWP28" s="61"/>
      <c r="IWQ28" s="61"/>
      <c r="IWR28" s="61"/>
      <c r="IWS28" s="61"/>
      <c r="IWT28" s="61"/>
      <c r="IWU28" s="61"/>
      <c r="IWV28" s="61"/>
      <c r="IWW28" s="61"/>
      <c r="IWX28" s="61"/>
      <c r="IWY28" s="61"/>
      <c r="IWZ28" s="61"/>
      <c r="IXA28" s="61"/>
      <c r="IXB28" s="61"/>
      <c r="IXC28" s="61"/>
      <c r="IXD28" s="61"/>
      <c r="IXE28" s="61"/>
      <c r="IXF28" s="61"/>
      <c r="IXG28" s="61"/>
      <c r="IXH28" s="61"/>
      <c r="IXI28" s="61"/>
      <c r="IXJ28" s="61"/>
      <c r="IXK28" s="61"/>
      <c r="IXL28" s="61"/>
      <c r="IXM28" s="61"/>
      <c r="IXN28" s="61"/>
      <c r="IXO28" s="61"/>
      <c r="IXP28" s="61"/>
      <c r="IXQ28" s="61"/>
      <c r="IXR28" s="61"/>
      <c r="IXS28" s="61"/>
      <c r="IXT28" s="61"/>
      <c r="IXU28" s="61"/>
      <c r="IXV28" s="61"/>
      <c r="IXW28" s="61"/>
      <c r="IXX28" s="61"/>
      <c r="IXY28" s="61"/>
      <c r="IXZ28" s="61"/>
      <c r="IYA28" s="61"/>
      <c r="IYB28" s="61"/>
      <c r="IYC28" s="61"/>
      <c r="IYD28" s="61"/>
      <c r="IYE28" s="61"/>
      <c r="IYF28" s="61"/>
      <c r="IYG28" s="61"/>
      <c r="IYH28" s="61"/>
      <c r="IYI28" s="61"/>
      <c r="IYJ28" s="61"/>
      <c r="IYK28" s="61"/>
      <c r="IYL28" s="61"/>
      <c r="IYM28" s="61"/>
      <c r="IYN28" s="61"/>
      <c r="IYO28" s="61"/>
      <c r="IYP28" s="61"/>
      <c r="IYQ28" s="61"/>
      <c r="IYR28" s="61"/>
      <c r="IYS28" s="61"/>
      <c r="IYT28" s="61"/>
      <c r="IYU28" s="61"/>
      <c r="IYV28" s="61"/>
      <c r="IYW28" s="61"/>
      <c r="IYX28" s="61"/>
      <c r="IYY28" s="61"/>
      <c r="IYZ28" s="61"/>
      <c r="IZA28" s="61"/>
      <c r="IZB28" s="61"/>
      <c r="IZC28" s="61"/>
      <c r="IZD28" s="61"/>
      <c r="IZE28" s="61"/>
      <c r="IZF28" s="61"/>
      <c r="IZG28" s="61"/>
      <c r="IZH28" s="61"/>
      <c r="IZI28" s="61"/>
      <c r="IZJ28" s="61"/>
      <c r="IZK28" s="61"/>
      <c r="IZL28" s="61"/>
      <c r="IZM28" s="61"/>
      <c r="IZN28" s="61"/>
      <c r="IZO28" s="61"/>
      <c r="IZP28" s="61"/>
      <c r="IZQ28" s="61"/>
      <c r="IZR28" s="61"/>
      <c r="IZS28" s="61"/>
      <c r="IZT28" s="61"/>
      <c r="IZU28" s="61"/>
      <c r="IZV28" s="61"/>
      <c r="IZW28" s="61"/>
      <c r="IZX28" s="61"/>
      <c r="IZY28" s="61"/>
      <c r="IZZ28" s="61"/>
      <c r="JAA28" s="61"/>
      <c r="JAB28" s="61"/>
      <c r="JAC28" s="61"/>
      <c r="JAD28" s="61"/>
      <c r="JAE28" s="61"/>
      <c r="JAF28" s="61"/>
      <c r="JAG28" s="61"/>
      <c r="JAH28" s="61"/>
      <c r="JAI28" s="61"/>
      <c r="JAJ28" s="61"/>
      <c r="JAK28" s="61"/>
      <c r="JAL28" s="61"/>
      <c r="JAM28" s="61"/>
      <c r="JAN28" s="61"/>
      <c r="JAO28" s="61"/>
      <c r="JAP28" s="61"/>
      <c r="JAQ28" s="61"/>
      <c r="JAR28" s="61"/>
      <c r="JAS28" s="61"/>
      <c r="JAT28" s="61"/>
      <c r="JAU28" s="61"/>
      <c r="JAV28" s="61"/>
      <c r="JAW28" s="61"/>
      <c r="JAX28" s="61"/>
      <c r="JAY28" s="61"/>
      <c r="JAZ28" s="61"/>
      <c r="JBA28" s="61"/>
      <c r="JBB28" s="61"/>
      <c r="JBC28" s="61"/>
      <c r="JBD28" s="61"/>
      <c r="JBE28" s="61"/>
      <c r="JBF28" s="61"/>
      <c r="JBG28" s="61"/>
      <c r="JBH28" s="61"/>
      <c r="JBI28" s="61"/>
      <c r="JBJ28" s="61"/>
      <c r="JBK28" s="61"/>
      <c r="JBL28" s="61"/>
      <c r="JBM28" s="61"/>
      <c r="JBN28" s="61"/>
      <c r="JBO28" s="61"/>
      <c r="JBP28" s="61"/>
      <c r="JBQ28" s="61"/>
      <c r="JBR28" s="61"/>
      <c r="JBS28" s="61"/>
      <c r="JBT28" s="61"/>
      <c r="JBU28" s="61"/>
      <c r="JBV28" s="61"/>
      <c r="JBW28" s="61"/>
      <c r="JBX28" s="61"/>
      <c r="JBY28" s="61"/>
      <c r="JBZ28" s="61"/>
      <c r="JCA28" s="61"/>
      <c r="JCB28" s="61"/>
      <c r="JCC28" s="61"/>
      <c r="JCD28" s="61"/>
      <c r="JCE28" s="61"/>
      <c r="JCF28" s="61"/>
      <c r="JCG28" s="61"/>
      <c r="JCH28" s="61"/>
      <c r="JCI28" s="61"/>
      <c r="JCJ28" s="61"/>
      <c r="JCK28" s="61"/>
      <c r="JCL28" s="61"/>
      <c r="JCM28" s="61"/>
      <c r="JCN28" s="61"/>
      <c r="JCO28" s="61"/>
      <c r="JCP28" s="61"/>
      <c r="JCQ28" s="61"/>
      <c r="JCR28" s="61"/>
      <c r="JCS28" s="61"/>
      <c r="JCT28" s="61"/>
      <c r="JCU28" s="61"/>
      <c r="JCV28" s="61"/>
      <c r="JCW28" s="61"/>
      <c r="JCX28" s="61"/>
      <c r="JCY28" s="61"/>
      <c r="JCZ28" s="61"/>
      <c r="JDA28" s="61"/>
      <c r="JDB28" s="61"/>
      <c r="JDC28" s="61"/>
      <c r="JDD28" s="61"/>
      <c r="JDE28" s="61"/>
      <c r="JDF28" s="61"/>
      <c r="JDG28" s="61"/>
      <c r="JDH28" s="61"/>
      <c r="JDI28" s="61"/>
      <c r="JDJ28" s="61"/>
      <c r="JDK28" s="61"/>
      <c r="JDL28" s="61"/>
      <c r="JDM28" s="61"/>
      <c r="JDN28" s="61"/>
      <c r="JDO28" s="61"/>
      <c r="JDP28" s="61"/>
      <c r="JDQ28" s="61"/>
      <c r="JDR28" s="61"/>
      <c r="JDS28" s="61"/>
      <c r="JDT28" s="61"/>
      <c r="JDU28" s="61"/>
      <c r="JDV28" s="61"/>
      <c r="JDW28" s="61"/>
      <c r="JDX28" s="61"/>
      <c r="JDY28" s="61"/>
      <c r="JDZ28" s="61"/>
      <c r="JEA28" s="61"/>
      <c r="JEB28" s="61"/>
      <c r="JEC28" s="61"/>
      <c r="JED28" s="61"/>
      <c r="JEE28" s="61"/>
      <c r="JEF28" s="61"/>
      <c r="JEG28" s="61"/>
      <c r="JEH28" s="61"/>
      <c r="JEI28" s="61"/>
      <c r="JEJ28" s="61"/>
      <c r="JEK28" s="61"/>
      <c r="JEL28" s="61"/>
      <c r="JEM28" s="61"/>
      <c r="JEN28" s="61"/>
      <c r="JEO28" s="61"/>
      <c r="JEP28" s="61"/>
      <c r="JEQ28" s="61"/>
      <c r="JER28" s="61"/>
      <c r="JES28" s="61"/>
      <c r="JET28" s="61"/>
      <c r="JEU28" s="61"/>
      <c r="JEV28" s="61"/>
      <c r="JEW28" s="61"/>
      <c r="JEX28" s="61"/>
      <c r="JEY28" s="61"/>
      <c r="JEZ28" s="61"/>
      <c r="JFA28" s="61"/>
      <c r="JFB28" s="61"/>
      <c r="JFC28" s="61"/>
      <c r="JFD28" s="61"/>
      <c r="JFE28" s="61"/>
      <c r="JFF28" s="61"/>
      <c r="JFG28" s="61"/>
      <c r="JFH28" s="61"/>
      <c r="JFI28" s="61"/>
      <c r="JFJ28" s="61"/>
      <c r="JFK28" s="61"/>
      <c r="JFL28" s="61"/>
      <c r="JFM28" s="61"/>
      <c r="JFN28" s="61"/>
      <c r="JFO28" s="61"/>
      <c r="JFP28" s="61"/>
      <c r="JFQ28" s="61"/>
      <c r="JFR28" s="61"/>
      <c r="JFS28" s="61"/>
      <c r="JFT28" s="61"/>
      <c r="JFU28" s="61"/>
      <c r="JFV28" s="61"/>
      <c r="JFW28" s="61"/>
      <c r="JFX28" s="61"/>
      <c r="JFY28" s="61"/>
      <c r="JFZ28" s="61"/>
      <c r="JGA28" s="61"/>
      <c r="JGB28" s="61"/>
      <c r="JGC28" s="61"/>
      <c r="JGD28" s="61"/>
      <c r="JGE28" s="61"/>
      <c r="JGF28" s="61"/>
      <c r="JGG28" s="61"/>
      <c r="JGH28" s="61"/>
      <c r="JGI28" s="61"/>
      <c r="JGJ28" s="61"/>
      <c r="JGK28" s="61"/>
      <c r="JGL28" s="61"/>
      <c r="JGM28" s="61"/>
      <c r="JGN28" s="61"/>
      <c r="JGO28" s="61"/>
      <c r="JGP28" s="61"/>
      <c r="JGQ28" s="61"/>
      <c r="JGR28" s="61"/>
      <c r="JGS28" s="61"/>
      <c r="JGT28" s="61"/>
      <c r="JGU28" s="61"/>
      <c r="JGV28" s="61"/>
      <c r="JGW28" s="61"/>
      <c r="JGX28" s="61"/>
      <c r="JGY28" s="61"/>
      <c r="JGZ28" s="61"/>
      <c r="JHA28" s="61"/>
      <c r="JHB28" s="61"/>
      <c r="JHC28" s="61"/>
      <c r="JHD28" s="61"/>
      <c r="JHE28" s="61"/>
      <c r="JHF28" s="61"/>
      <c r="JHG28" s="61"/>
      <c r="JHH28" s="61"/>
      <c r="JHI28" s="61"/>
      <c r="JHJ28" s="61"/>
      <c r="JHK28" s="61"/>
      <c r="JHL28" s="61"/>
      <c r="JHM28" s="61"/>
      <c r="JHN28" s="61"/>
      <c r="JHO28" s="61"/>
      <c r="JHP28" s="61"/>
      <c r="JHQ28" s="61"/>
      <c r="JHR28" s="61"/>
      <c r="JHS28" s="61"/>
      <c r="JHT28" s="61"/>
      <c r="JHU28" s="61"/>
      <c r="JHV28" s="61"/>
      <c r="JHW28" s="61"/>
      <c r="JHX28" s="61"/>
      <c r="JHY28" s="61"/>
      <c r="JHZ28" s="61"/>
      <c r="JIA28" s="61"/>
      <c r="JIB28" s="61"/>
      <c r="JIC28" s="61"/>
      <c r="JID28" s="61"/>
      <c r="JIE28" s="61"/>
      <c r="JIF28" s="61"/>
      <c r="JIG28" s="61"/>
      <c r="JIH28" s="61"/>
      <c r="JII28" s="61"/>
      <c r="JIJ28" s="61"/>
      <c r="JIK28" s="61"/>
      <c r="JIL28" s="61"/>
      <c r="JIM28" s="61"/>
      <c r="JIN28" s="61"/>
      <c r="JIO28" s="61"/>
      <c r="JIP28" s="61"/>
      <c r="JIQ28" s="61"/>
      <c r="JIR28" s="61"/>
      <c r="JIS28" s="61"/>
      <c r="JIT28" s="61"/>
      <c r="JIU28" s="61"/>
      <c r="JIV28" s="61"/>
      <c r="JIW28" s="61"/>
      <c r="JIX28" s="61"/>
      <c r="JIY28" s="61"/>
      <c r="JIZ28" s="61"/>
      <c r="JJA28" s="61"/>
      <c r="JJB28" s="61"/>
      <c r="JJC28" s="61"/>
      <c r="JJD28" s="61"/>
      <c r="JJE28" s="61"/>
      <c r="JJF28" s="61"/>
      <c r="JJG28" s="61"/>
      <c r="JJH28" s="61"/>
      <c r="JJI28" s="61"/>
      <c r="JJJ28" s="61"/>
      <c r="JJK28" s="61"/>
      <c r="JJL28" s="61"/>
      <c r="JJM28" s="61"/>
      <c r="JJN28" s="61"/>
      <c r="JJO28" s="61"/>
      <c r="JJP28" s="61"/>
      <c r="JJQ28" s="61"/>
      <c r="JJR28" s="61"/>
      <c r="JJS28" s="61"/>
      <c r="JJT28" s="61"/>
      <c r="JJU28" s="61"/>
      <c r="JJV28" s="61"/>
      <c r="JJW28" s="61"/>
      <c r="JJX28" s="61"/>
      <c r="JJY28" s="61"/>
      <c r="JJZ28" s="61"/>
      <c r="JKA28" s="61"/>
      <c r="JKB28" s="61"/>
      <c r="JKC28" s="61"/>
      <c r="JKD28" s="61"/>
      <c r="JKE28" s="61"/>
      <c r="JKF28" s="61"/>
      <c r="JKG28" s="61"/>
      <c r="JKH28" s="61"/>
      <c r="JKI28" s="61"/>
      <c r="JKJ28" s="61"/>
      <c r="JKK28" s="61"/>
      <c r="JKL28" s="61"/>
      <c r="JKM28" s="61"/>
      <c r="JKN28" s="61"/>
      <c r="JKO28" s="61"/>
      <c r="JKP28" s="61"/>
      <c r="JKQ28" s="61"/>
      <c r="JKR28" s="61"/>
      <c r="JKS28" s="61"/>
      <c r="JKT28" s="61"/>
      <c r="JKU28" s="61"/>
      <c r="JKV28" s="61"/>
      <c r="JKW28" s="61"/>
      <c r="JKX28" s="61"/>
      <c r="JKY28" s="61"/>
      <c r="JKZ28" s="61"/>
      <c r="JLA28" s="61"/>
      <c r="JLB28" s="61"/>
      <c r="JLC28" s="61"/>
      <c r="JLD28" s="61"/>
      <c r="JLE28" s="61"/>
      <c r="JLF28" s="61"/>
      <c r="JLG28" s="61"/>
      <c r="JLH28" s="61"/>
      <c r="JLI28" s="61"/>
      <c r="JLJ28" s="61"/>
      <c r="JLK28" s="61"/>
      <c r="JLL28" s="61"/>
      <c r="JLM28" s="61"/>
      <c r="JLN28" s="61"/>
      <c r="JLO28" s="61"/>
      <c r="JLP28" s="61"/>
      <c r="JLQ28" s="61"/>
      <c r="JLR28" s="61"/>
      <c r="JLS28" s="61"/>
      <c r="JLT28" s="61"/>
      <c r="JLU28" s="61"/>
      <c r="JLV28" s="61"/>
      <c r="JLW28" s="61"/>
      <c r="JLX28" s="61"/>
      <c r="JLY28" s="61"/>
      <c r="JLZ28" s="61"/>
      <c r="JMA28" s="61"/>
      <c r="JMB28" s="61"/>
      <c r="JMC28" s="61"/>
      <c r="JMD28" s="61"/>
      <c r="JME28" s="61"/>
      <c r="JMF28" s="61"/>
      <c r="JMG28" s="61"/>
      <c r="JMH28" s="61"/>
      <c r="JMI28" s="61"/>
      <c r="JMJ28" s="61"/>
      <c r="JMK28" s="61"/>
      <c r="JML28" s="61"/>
      <c r="JMM28" s="61"/>
      <c r="JMN28" s="61"/>
      <c r="JMO28" s="61"/>
      <c r="JMP28" s="61"/>
      <c r="JMQ28" s="61"/>
      <c r="JMR28" s="61"/>
      <c r="JMS28" s="61"/>
      <c r="JMT28" s="61"/>
      <c r="JMU28" s="61"/>
      <c r="JMV28" s="61"/>
      <c r="JMW28" s="61"/>
      <c r="JMX28" s="61"/>
      <c r="JMY28" s="61"/>
      <c r="JMZ28" s="61"/>
      <c r="JNA28" s="61"/>
      <c r="JNB28" s="61"/>
      <c r="JNC28" s="61"/>
      <c r="JND28" s="61"/>
      <c r="JNE28" s="61"/>
      <c r="JNF28" s="61"/>
      <c r="JNG28" s="61"/>
      <c r="JNH28" s="61"/>
      <c r="JNI28" s="61"/>
      <c r="JNJ28" s="61"/>
      <c r="JNK28" s="61"/>
      <c r="JNL28" s="61"/>
      <c r="JNM28" s="61"/>
      <c r="JNN28" s="61"/>
      <c r="JNO28" s="61"/>
      <c r="JNP28" s="61"/>
      <c r="JNQ28" s="61"/>
      <c r="JNR28" s="61"/>
      <c r="JNS28" s="61"/>
      <c r="JNT28" s="61"/>
      <c r="JNU28" s="61"/>
      <c r="JNV28" s="61"/>
      <c r="JNW28" s="61"/>
      <c r="JNX28" s="61"/>
      <c r="JNY28" s="61"/>
      <c r="JNZ28" s="61"/>
      <c r="JOA28" s="61"/>
      <c r="JOB28" s="61"/>
      <c r="JOC28" s="61"/>
      <c r="JOD28" s="61"/>
      <c r="JOE28" s="61"/>
      <c r="JOF28" s="61"/>
      <c r="JOG28" s="61"/>
      <c r="JOH28" s="61"/>
      <c r="JOI28" s="61"/>
      <c r="JOJ28" s="61"/>
      <c r="JOK28" s="61"/>
      <c r="JOL28" s="61"/>
      <c r="JOM28" s="61"/>
      <c r="JON28" s="61"/>
      <c r="JOO28" s="61"/>
      <c r="JOP28" s="61"/>
      <c r="JOQ28" s="61"/>
      <c r="JOR28" s="61"/>
      <c r="JOS28" s="61"/>
      <c r="JOT28" s="61"/>
      <c r="JOU28" s="61"/>
      <c r="JOV28" s="61"/>
      <c r="JOW28" s="61"/>
      <c r="JOX28" s="61"/>
      <c r="JOY28" s="61"/>
      <c r="JOZ28" s="61"/>
      <c r="JPA28" s="61"/>
      <c r="JPB28" s="61"/>
      <c r="JPC28" s="61"/>
      <c r="JPD28" s="61"/>
      <c r="JPE28" s="61"/>
      <c r="JPF28" s="61"/>
      <c r="JPG28" s="61"/>
      <c r="JPH28" s="61"/>
      <c r="JPI28" s="61"/>
      <c r="JPJ28" s="61"/>
      <c r="JPK28" s="61"/>
      <c r="JPL28" s="61"/>
      <c r="JPM28" s="61"/>
      <c r="JPN28" s="61"/>
      <c r="JPO28" s="61"/>
      <c r="JPP28" s="61"/>
      <c r="JPQ28" s="61"/>
      <c r="JPR28" s="61"/>
      <c r="JPS28" s="61"/>
      <c r="JPT28" s="61"/>
      <c r="JPU28" s="61"/>
      <c r="JPV28" s="61"/>
      <c r="JPW28" s="61"/>
      <c r="JPX28" s="61"/>
      <c r="JPY28" s="61"/>
      <c r="JPZ28" s="61"/>
      <c r="JQA28" s="61"/>
      <c r="JQB28" s="61"/>
      <c r="JQC28" s="61"/>
      <c r="JQD28" s="61"/>
      <c r="JQE28" s="61"/>
      <c r="JQF28" s="61"/>
      <c r="JQG28" s="61"/>
      <c r="JQH28" s="61"/>
      <c r="JQI28" s="61"/>
      <c r="JQJ28" s="61"/>
      <c r="JQK28" s="61"/>
      <c r="JQL28" s="61"/>
      <c r="JQM28" s="61"/>
      <c r="JQN28" s="61"/>
      <c r="JQO28" s="61"/>
      <c r="JQP28" s="61"/>
      <c r="JQQ28" s="61"/>
      <c r="JQR28" s="61"/>
      <c r="JQS28" s="61"/>
      <c r="JQT28" s="61"/>
      <c r="JQU28" s="61"/>
      <c r="JQV28" s="61"/>
      <c r="JQW28" s="61"/>
      <c r="JQX28" s="61"/>
      <c r="JQY28" s="61"/>
      <c r="JQZ28" s="61"/>
      <c r="JRA28" s="61"/>
      <c r="JRB28" s="61"/>
      <c r="JRC28" s="61"/>
      <c r="JRD28" s="61"/>
      <c r="JRE28" s="61"/>
      <c r="JRF28" s="61"/>
      <c r="JRG28" s="61"/>
      <c r="JRH28" s="61"/>
      <c r="JRI28" s="61"/>
      <c r="JRJ28" s="61"/>
      <c r="JRK28" s="61"/>
      <c r="JRL28" s="61"/>
      <c r="JRM28" s="61"/>
      <c r="JRN28" s="61"/>
      <c r="JRO28" s="61"/>
      <c r="JRP28" s="61"/>
      <c r="JRQ28" s="61"/>
      <c r="JRR28" s="61"/>
      <c r="JRS28" s="61"/>
      <c r="JRT28" s="61"/>
      <c r="JRU28" s="61"/>
      <c r="JRV28" s="61"/>
      <c r="JRW28" s="61"/>
      <c r="JRX28" s="61"/>
      <c r="JRY28" s="61"/>
      <c r="JRZ28" s="61"/>
      <c r="JSA28" s="61"/>
      <c r="JSB28" s="61"/>
      <c r="JSC28" s="61"/>
      <c r="JSD28" s="61"/>
      <c r="JSE28" s="61"/>
      <c r="JSF28" s="61"/>
      <c r="JSG28" s="61"/>
      <c r="JSH28" s="61"/>
      <c r="JSI28" s="61"/>
      <c r="JSJ28" s="61"/>
      <c r="JSK28" s="61"/>
      <c r="JSL28" s="61"/>
      <c r="JSM28" s="61"/>
      <c r="JSN28" s="61"/>
      <c r="JSO28" s="61"/>
      <c r="JSP28" s="61"/>
      <c r="JSQ28" s="61"/>
      <c r="JSR28" s="61"/>
      <c r="JSS28" s="61"/>
      <c r="JST28" s="61"/>
      <c r="JSU28" s="61"/>
      <c r="JSV28" s="61"/>
      <c r="JSW28" s="61"/>
      <c r="JSX28" s="61"/>
      <c r="JSY28" s="61"/>
      <c r="JSZ28" s="61"/>
      <c r="JTA28" s="61"/>
      <c r="JTB28" s="61"/>
      <c r="JTC28" s="61"/>
      <c r="JTD28" s="61"/>
      <c r="JTE28" s="61"/>
      <c r="JTF28" s="61"/>
      <c r="JTG28" s="61"/>
      <c r="JTH28" s="61"/>
      <c r="JTI28" s="61"/>
      <c r="JTJ28" s="61"/>
      <c r="JTK28" s="61"/>
      <c r="JTL28" s="61"/>
      <c r="JTM28" s="61"/>
      <c r="JTN28" s="61"/>
      <c r="JTO28" s="61"/>
      <c r="JTP28" s="61"/>
      <c r="JTQ28" s="61"/>
      <c r="JTR28" s="61"/>
      <c r="JTS28" s="61"/>
      <c r="JTT28" s="61"/>
      <c r="JTU28" s="61"/>
      <c r="JTV28" s="61"/>
      <c r="JTW28" s="61"/>
      <c r="JTX28" s="61"/>
      <c r="JTY28" s="61"/>
      <c r="JTZ28" s="61"/>
      <c r="JUA28" s="61"/>
      <c r="JUB28" s="61"/>
      <c r="JUC28" s="61"/>
      <c r="JUD28" s="61"/>
      <c r="JUE28" s="61"/>
      <c r="JUF28" s="61"/>
      <c r="JUG28" s="61"/>
      <c r="JUH28" s="61"/>
      <c r="JUI28" s="61"/>
      <c r="JUJ28" s="61"/>
      <c r="JUK28" s="61"/>
      <c r="JUL28" s="61"/>
      <c r="JUM28" s="61"/>
      <c r="JUN28" s="61"/>
      <c r="JUO28" s="61"/>
      <c r="JUP28" s="61"/>
      <c r="JUQ28" s="61"/>
      <c r="JUR28" s="61"/>
      <c r="JUS28" s="61"/>
      <c r="JUT28" s="61"/>
      <c r="JUU28" s="61"/>
      <c r="JUV28" s="61"/>
      <c r="JUW28" s="61"/>
      <c r="JUX28" s="61"/>
      <c r="JUY28" s="61"/>
      <c r="JUZ28" s="61"/>
      <c r="JVA28" s="61"/>
      <c r="JVB28" s="61"/>
      <c r="JVC28" s="61"/>
      <c r="JVD28" s="61"/>
      <c r="JVE28" s="61"/>
      <c r="JVF28" s="61"/>
      <c r="JVG28" s="61"/>
      <c r="JVH28" s="61"/>
      <c r="JVI28" s="61"/>
      <c r="JVJ28" s="61"/>
      <c r="JVK28" s="61"/>
      <c r="JVL28" s="61"/>
      <c r="JVM28" s="61"/>
      <c r="JVN28" s="61"/>
      <c r="JVO28" s="61"/>
      <c r="JVP28" s="61"/>
      <c r="JVQ28" s="61"/>
      <c r="JVR28" s="61"/>
      <c r="JVS28" s="61"/>
      <c r="JVT28" s="61"/>
      <c r="JVU28" s="61"/>
      <c r="JVV28" s="61"/>
      <c r="JVW28" s="61"/>
      <c r="JVX28" s="61"/>
      <c r="JVY28" s="61"/>
      <c r="JVZ28" s="61"/>
      <c r="JWA28" s="61"/>
      <c r="JWB28" s="61"/>
      <c r="JWC28" s="61"/>
      <c r="JWD28" s="61"/>
      <c r="JWE28" s="61"/>
      <c r="JWF28" s="61"/>
      <c r="JWG28" s="61"/>
      <c r="JWH28" s="61"/>
      <c r="JWI28" s="61"/>
      <c r="JWJ28" s="61"/>
      <c r="JWK28" s="61"/>
      <c r="JWL28" s="61"/>
      <c r="JWM28" s="61"/>
      <c r="JWN28" s="61"/>
      <c r="JWO28" s="61"/>
      <c r="JWP28" s="61"/>
      <c r="JWQ28" s="61"/>
      <c r="JWR28" s="61"/>
      <c r="JWS28" s="61"/>
      <c r="JWT28" s="61"/>
      <c r="JWU28" s="61"/>
      <c r="JWV28" s="61"/>
      <c r="JWW28" s="61"/>
      <c r="JWX28" s="61"/>
      <c r="JWY28" s="61"/>
      <c r="JWZ28" s="61"/>
      <c r="JXA28" s="61"/>
      <c r="JXB28" s="61"/>
      <c r="JXC28" s="61"/>
      <c r="JXD28" s="61"/>
      <c r="JXE28" s="61"/>
      <c r="JXF28" s="61"/>
      <c r="JXG28" s="61"/>
      <c r="JXH28" s="61"/>
      <c r="JXI28" s="61"/>
      <c r="JXJ28" s="61"/>
      <c r="JXK28" s="61"/>
      <c r="JXL28" s="61"/>
      <c r="JXM28" s="61"/>
      <c r="JXN28" s="61"/>
      <c r="JXO28" s="61"/>
      <c r="JXP28" s="61"/>
      <c r="JXQ28" s="61"/>
      <c r="JXR28" s="61"/>
      <c r="JXS28" s="61"/>
      <c r="JXT28" s="61"/>
      <c r="JXU28" s="61"/>
      <c r="JXV28" s="61"/>
      <c r="JXW28" s="61"/>
      <c r="JXX28" s="61"/>
      <c r="JXY28" s="61"/>
      <c r="JXZ28" s="61"/>
      <c r="JYA28" s="61"/>
      <c r="JYB28" s="61"/>
      <c r="JYC28" s="61"/>
      <c r="JYD28" s="61"/>
      <c r="JYE28" s="61"/>
      <c r="JYF28" s="61"/>
      <c r="JYG28" s="61"/>
      <c r="JYH28" s="61"/>
      <c r="JYI28" s="61"/>
      <c r="JYJ28" s="61"/>
      <c r="JYK28" s="61"/>
      <c r="JYL28" s="61"/>
      <c r="JYM28" s="61"/>
      <c r="JYN28" s="61"/>
      <c r="JYO28" s="61"/>
      <c r="JYP28" s="61"/>
      <c r="JYQ28" s="61"/>
      <c r="JYR28" s="61"/>
      <c r="JYS28" s="61"/>
      <c r="JYT28" s="61"/>
      <c r="JYU28" s="61"/>
      <c r="JYV28" s="61"/>
      <c r="JYW28" s="61"/>
      <c r="JYX28" s="61"/>
      <c r="JYY28" s="61"/>
      <c r="JYZ28" s="61"/>
      <c r="JZA28" s="61"/>
      <c r="JZB28" s="61"/>
      <c r="JZC28" s="61"/>
      <c r="JZD28" s="61"/>
      <c r="JZE28" s="61"/>
      <c r="JZF28" s="61"/>
      <c r="JZG28" s="61"/>
      <c r="JZH28" s="61"/>
      <c r="JZI28" s="61"/>
      <c r="JZJ28" s="61"/>
      <c r="JZK28" s="61"/>
      <c r="JZL28" s="61"/>
      <c r="JZM28" s="61"/>
      <c r="JZN28" s="61"/>
      <c r="JZO28" s="61"/>
      <c r="JZP28" s="61"/>
      <c r="JZQ28" s="61"/>
      <c r="JZR28" s="61"/>
      <c r="JZS28" s="61"/>
      <c r="JZT28" s="61"/>
      <c r="JZU28" s="61"/>
      <c r="JZV28" s="61"/>
      <c r="JZW28" s="61"/>
      <c r="JZX28" s="61"/>
      <c r="JZY28" s="61"/>
      <c r="JZZ28" s="61"/>
      <c r="KAA28" s="61"/>
      <c r="KAB28" s="61"/>
      <c r="KAC28" s="61"/>
      <c r="KAD28" s="61"/>
      <c r="KAE28" s="61"/>
      <c r="KAF28" s="61"/>
      <c r="KAG28" s="61"/>
      <c r="KAH28" s="61"/>
      <c r="KAI28" s="61"/>
      <c r="KAJ28" s="61"/>
      <c r="KAK28" s="61"/>
      <c r="KAL28" s="61"/>
      <c r="KAM28" s="61"/>
      <c r="KAN28" s="61"/>
      <c r="KAO28" s="61"/>
      <c r="KAP28" s="61"/>
      <c r="KAQ28" s="61"/>
      <c r="KAR28" s="61"/>
      <c r="KAS28" s="61"/>
      <c r="KAT28" s="61"/>
      <c r="KAU28" s="61"/>
      <c r="KAV28" s="61"/>
      <c r="KAW28" s="61"/>
      <c r="KAX28" s="61"/>
      <c r="KAY28" s="61"/>
      <c r="KAZ28" s="61"/>
      <c r="KBA28" s="61"/>
      <c r="KBB28" s="61"/>
      <c r="KBC28" s="61"/>
      <c r="KBD28" s="61"/>
      <c r="KBE28" s="61"/>
      <c r="KBF28" s="61"/>
      <c r="KBG28" s="61"/>
      <c r="KBH28" s="61"/>
      <c r="KBI28" s="61"/>
      <c r="KBJ28" s="61"/>
      <c r="KBK28" s="61"/>
      <c r="KBL28" s="61"/>
      <c r="KBM28" s="61"/>
      <c r="KBN28" s="61"/>
      <c r="KBO28" s="61"/>
      <c r="KBP28" s="61"/>
      <c r="KBQ28" s="61"/>
      <c r="KBR28" s="61"/>
      <c r="KBS28" s="61"/>
      <c r="KBT28" s="61"/>
      <c r="KBU28" s="61"/>
      <c r="KBV28" s="61"/>
      <c r="KBW28" s="61"/>
      <c r="KBX28" s="61"/>
      <c r="KBY28" s="61"/>
      <c r="KBZ28" s="61"/>
      <c r="KCA28" s="61"/>
      <c r="KCB28" s="61"/>
      <c r="KCC28" s="61"/>
      <c r="KCD28" s="61"/>
      <c r="KCE28" s="61"/>
      <c r="KCF28" s="61"/>
      <c r="KCG28" s="61"/>
      <c r="KCH28" s="61"/>
      <c r="KCI28" s="61"/>
      <c r="KCJ28" s="61"/>
      <c r="KCK28" s="61"/>
      <c r="KCL28" s="61"/>
      <c r="KCM28" s="61"/>
      <c r="KCN28" s="61"/>
      <c r="KCO28" s="61"/>
      <c r="KCP28" s="61"/>
      <c r="KCQ28" s="61"/>
      <c r="KCR28" s="61"/>
      <c r="KCS28" s="61"/>
      <c r="KCT28" s="61"/>
      <c r="KCU28" s="61"/>
      <c r="KCV28" s="61"/>
      <c r="KCW28" s="61"/>
      <c r="KCX28" s="61"/>
      <c r="KCY28" s="61"/>
      <c r="KCZ28" s="61"/>
      <c r="KDA28" s="61"/>
      <c r="KDB28" s="61"/>
      <c r="KDC28" s="61"/>
      <c r="KDD28" s="61"/>
      <c r="KDE28" s="61"/>
      <c r="KDF28" s="61"/>
      <c r="KDG28" s="61"/>
      <c r="KDH28" s="61"/>
      <c r="KDI28" s="61"/>
      <c r="KDJ28" s="61"/>
      <c r="KDK28" s="61"/>
      <c r="KDL28" s="61"/>
      <c r="KDM28" s="61"/>
      <c r="KDN28" s="61"/>
      <c r="KDO28" s="61"/>
      <c r="KDP28" s="61"/>
      <c r="KDQ28" s="61"/>
      <c r="KDR28" s="61"/>
      <c r="KDS28" s="61"/>
      <c r="KDT28" s="61"/>
      <c r="KDU28" s="61"/>
      <c r="KDV28" s="61"/>
      <c r="KDW28" s="61"/>
      <c r="KDX28" s="61"/>
      <c r="KDY28" s="61"/>
      <c r="KDZ28" s="61"/>
      <c r="KEA28" s="61"/>
      <c r="KEB28" s="61"/>
      <c r="KEC28" s="61"/>
      <c r="KED28" s="61"/>
      <c r="KEE28" s="61"/>
      <c r="KEF28" s="61"/>
      <c r="KEG28" s="61"/>
      <c r="KEH28" s="61"/>
      <c r="KEI28" s="61"/>
      <c r="KEJ28" s="61"/>
      <c r="KEK28" s="61"/>
      <c r="KEL28" s="61"/>
      <c r="KEM28" s="61"/>
      <c r="KEN28" s="61"/>
      <c r="KEO28" s="61"/>
      <c r="KEP28" s="61"/>
      <c r="KEQ28" s="61"/>
      <c r="KER28" s="61"/>
      <c r="KES28" s="61"/>
      <c r="KET28" s="61"/>
      <c r="KEU28" s="61"/>
      <c r="KEV28" s="61"/>
      <c r="KEW28" s="61"/>
      <c r="KEX28" s="61"/>
      <c r="KEY28" s="61"/>
      <c r="KEZ28" s="61"/>
      <c r="KFA28" s="61"/>
      <c r="KFB28" s="61"/>
      <c r="KFC28" s="61"/>
      <c r="KFD28" s="61"/>
      <c r="KFE28" s="61"/>
      <c r="KFF28" s="61"/>
      <c r="KFG28" s="61"/>
      <c r="KFH28" s="61"/>
      <c r="KFI28" s="61"/>
      <c r="KFJ28" s="61"/>
      <c r="KFK28" s="61"/>
      <c r="KFL28" s="61"/>
      <c r="KFM28" s="61"/>
      <c r="KFN28" s="61"/>
      <c r="KFO28" s="61"/>
      <c r="KFP28" s="61"/>
      <c r="KFQ28" s="61"/>
      <c r="KFR28" s="61"/>
      <c r="KFS28" s="61"/>
      <c r="KFT28" s="61"/>
      <c r="KFU28" s="61"/>
      <c r="KFV28" s="61"/>
      <c r="KFW28" s="61"/>
      <c r="KFX28" s="61"/>
      <c r="KFY28" s="61"/>
      <c r="KFZ28" s="61"/>
      <c r="KGA28" s="61"/>
      <c r="KGB28" s="61"/>
      <c r="KGC28" s="61"/>
      <c r="KGD28" s="61"/>
      <c r="KGE28" s="61"/>
      <c r="KGF28" s="61"/>
      <c r="KGG28" s="61"/>
      <c r="KGH28" s="61"/>
      <c r="KGI28" s="61"/>
      <c r="KGJ28" s="61"/>
      <c r="KGK28" s="61"/>
      <c r="KGL28" s="61"/>
      <c r="KGM28" s="61"/>
      <c r="KGN28" s="61"/>
      <c r="KGO28" s="61"/>
      <c r="KGP28" s="61"/>
      <c r="KGQ28" s="61"/>
      <c r="KGR28" s="61"/>
      <c r="KGS28" s="61"/>
      <c r="KGT28" s="61"/>
      <c r="KGU28" s="61"/>
      <c r="KGV28" s="61"/>
      <c r="KGW28" s="61"/>
      <c r="KGX28" s="61"/>
      <c r="KGY28" s="61"/>
      <c r="KGZ28" s="61"/>
      <c r="KHA28" s="61"/>
      <c r="KHB28" s="61"/>
      <c r="KHC28" s="61"/>
      <c r="KHD28" s="61"/>
      <c r="KHE28" s="61"/>
      <c r="KHF28" s="61"/>
      <c r="KHG28" s="61"/>
      <c r="KHH28" s="61"/>
      <c r="KHI28" s="61"/>
      <c r="KHJ28" s="61"/>
      <c r="KHK28" s="61"/>
      <c r="KHL28" s="61"/>
      <c r="KHM28" s="61"/>
      <c r="KHN28" s="61"/>
      <c r="KHO28" s="61"/>
      <c r="KHP28" s="61"/>
      <c r="KHQ28" s="61"/>
      <c r="KHR28" s="61"/>
      <c r="KHS28" s="61"/>
      <c r="KHT28" s="61"/>
      <c r="KHU28" s="61"/>
      <c r="KHV28" s="61"/>
      <c r="KHW28" s="61"/>
      <c r="KHX28" s="61"/>
      <c r="KHY28" s="61"/>
      <c r="KHZ28" s="61"/>
      <c r="KIA28" s="61"/>
      <c r="KIB28" s="61"/>
      <c r="KIC28" s="61"/>
      <c r="KID28" s="61"/>
      <c r="KIE28" s="61"/>
      <c r="KIF28" s="61"/>
      <c r="KIG28" s="61"/>
      <c r="KIH28" s="61"/>
      <c r="KII28" s="61"/>
      <c r="KIJ28" s="61"/>
      <c r="KIK28" s="61"/>
      <c r="KIL28" s="61"/>
      <c r="KIM28" s="61"/>
      <c r="KIN28" s="61"/>
      <c r="KIO28" s="61"/>
      <c r="KIP28" s="61"/>
      <c r="KIQ28" s="61"/>
      <c r="KIR28" s="61"/>
      <c r="KIS28" s="61"/>
      <c r="KIT28" s="61"/>
      <c r="KIU28" s="61"/>
      <c r="KIV28" s="61"/>
      <c r="KIW28" s="61"/>
      <c r="KIX28" s="61"/>
      <c r="KIY28" s="61"/>
      <c r="KIZ28" s="61"/>
      <c r="KJA28" s="61"/>
      <c r="KJB28" s="61"/>
      <c r="KJC28" s="61"/>
      <c r="KJD28" s="61"/>
      <c r="KJE28" s="61"/>
      <c r="KJF28" s="61"/>
      <c r="KJG28" s="61"/>
      <c r="KJH28" s="61"/>
      <c r="KJI28" s="61"/>
      <c r="KJJ28" s="61"/>
      <c r="KJK28" s="61"/>
      <c r="KJL28" s="61"/>
      <c r="KJM28" s="61"/>
      <c r="KJN28" s="61"/>
      <c r="KJO28" s="61"/>
      <c r="KJP28" s="61"/>
      <c r="KJQ28" s="61"/>
      <c r="KJR28" s="61"/>
      <c r="KJS28" s="61"/>
      <c r="KJT28" s="61"/>
      <c r="KJU28" s="61"/>
      <c r="KJV28" s="61"/>
      <c r="KJW28" s="61"/>
      <c r="KJX28" s="61"/>
      <c r="KJY28" s="61"/>
      <c r="KJZ28" s="61"/>
      <c r="KKA28" s="61"/>
      <c r="KKB28" s="61"/>
      <c r="KKC28" s="61"/>
      <c r="KKD28" s="61"/>
      <c r="KKE28" s="61"/>
      <c r="KKF28" s="61"/>
      <c r="KKG28" s="61"/>
      <c r="KKH28" s="61"/>
      <c r="KKI28" s="61"/>
      <c r="KKJ28" s="61"/>
      <c r="KKK28" s="61"/>
      <c r="KKL28" s="61"/>
      <c r="KKM28" s="61"/>
      <c r="KKN28" s="61"/>
      <c r="KKO28" s="61"/>
      <c r="KKP28" s="61"/>
      <c r="KKQ28" s="61"/>
      <c r="KKR28" s="61"/>
      <c r="KKS28" s="61"/>
      <c r="KKT28" s="61"/>
      <c r="KKU28" s="61"/>
      <c r="KKV28" s="61"/>
      <c r="KKW28" s="61"/>
      <c r="KKX28" s="61"/>
      <c r="KKY28" s="61"/>
      <c r="KKZ28" s="61"/>
      <c r="KLA28" s="61"/>
      <c r="KLB28" s="61"/>
      <c r="KLC28" s="61"/>
      <c r="KLD28" s="61"/>
      <c r="KLE28" s="61"/>
      <c r="KLF28" s="61"/>
      <c r="KLG28" s="61"/>
      <c r="KLH28" s="61"/>
      <c r="KLI28" s="61"/>
      <c r="KLJ28" s="61"/>
      <c r="KLK28" s="61"/>
      <c r="KLL28" s="61"/>
      <c r="KLM28" s="61"/>
      <c r="KLN28" s="61"/>
      <c r="KLO28" s="61"/>
      <c r="KLP28" s="61"/>
      <c r="KLQ28" s="61"/>
      <c r="KLR28" s="61"/>
      <c r="KLS28" s="61"/>
      <c r="KLT28" s="61"/>
      <c r="KLU28" s="61"/>
      <c r="KLV28" s="61"/>
      <c r="KLW28" s="61"/>
      <c r="KLX28" s="61"/>
      <c r="KLY28" s="61"/>
      <c r="KLZ28" s="61"/>
      <c r="KMA28" s="61"/>
      <c r="KMB28" s="61"/>
      <c r="KMC28" s="61"/>
      <c r="KMD28" s="61"/>
      <c r="KME28" s="61"/>
      <c r="KMF28" s="61"/>
      <c r="KMG28" s="61"/>
      <c r="KMH28" s="61"/>
      <c r="KMI28" s="61"/>
      <c r="KMJ28" s="61"/>
      <c r="KMK28" s="61"/>
      <c r="KML28" s="61"/>
      <c r="KMM28" s="61"/>
      <c r="KMN28" s="61"/>
      <c r="KMO28" s="61"/>
      <c r="KMP28" s="61"/>
      <c r="KMQ28" s="61"/>
      <c r="KMR28" s="61"/>
      <c r="KMS28" s="61"/>
      <c r="KMT28" s="61"/>
      <c r="KMU28" s="61"/>
      <c r="KMV28" s="61"/>
      <c r="KMW28" s="61"/>
      <c r="KMX28" s="61"/>
      <c r="KMY28" s="61"/>
      <c r="KMZ28" s="61"/>
      <c r="KNA28" s="61"/>
      <c r="KNB28" s="61"/>
      <c r="KNC28" s="61"/>
      <c r="KND28" s="61"/>
      <c r="KNE28" s="61"/>
      <c r="KNF28" s="61"/>
      <c r="KNG28" s="61"/>
      <c r="KNH28" s="61"/>
      <c r="KNI28" s="61"/>
      <c r="KNJ28" s="61"/>
      <c r="KNK28" s="61"/>
      <c r="KNL28" s="61"/>
      <c r="KNM28" s="61"/>
      <c r="KNN28" s="61"/>
      <c r="KNO28" s="61"/>
      <c r="KNP28" s="61"/>
      <c r="KNQ28" s="61"/>
      <c r="KNR28" s="61"/>
      <c r="KNS28" s="61"/>
      <c r="KNT28" s="61"/>
      <c r="KNU28" s="61"/>
      <c r="KNV28" s="61"/>
      <c r="KNW28" s="61"/>
      <c r="KNX28" s="61"/>
      <c r="KNY28" s="61"/>
      <c r="KNZ28" s="61"/>
      <c r="KOA28" s="61"/>
      <c r="KOB28" s="61"/>
      <c r="KOC28" s="61"/>
      <c r="KOD28" s="61"/>
      <c r="KOE28" s="61"/>
      <c r="KOF28" s="61"/>
      <c r="KOG28" s="61"/>
      <c r="KOH28" s="61"/>
      <c r="KOI28" s="61"/>
      <c r="KOJ28" s="61"/>
      <c r="KOK28" s="61"/>
      <c r="KOL28" s="61"/>
      <c r="KOM28" s="61"/>
      <c r="KON28" s="61"/>
      <c r="KOO28" s="61"/>
      <c r="KOP28" s="61"/>
      <c r="KOQ28" s="61"/>
      <c r="KOR28" s="61"/>
      <c r="KOS28" s="61"/>
      <c r="KOT28" s="61"/>
      <c r="KOU28" s="61"/>
      <c r="KOV28" s="61"/>
      <c r="KOW28" s="61"/>
      <c r="KOX28" s="61"/>
      <c r="KOY28" s="61"/>
      <c r="KOZ28" s="61"/>
      <c r="KPA28" s="61"/>
      <c r="KPB28" s="61"/>
      <c r="KPC28" s="61"/>
      <c r="KPD28" s="61"/>
      <c r="KPE28" s="61"/>
      <c r="KPF28" s="61"/>
      <c r="KPG28" s="61"/>
      <c r="KPH28" s="61"/>
      <c r="KPI28" s="61"/>
      <c r="KPJ28" s="61"/>
      <c r="KPK28" s="61"/>
      <c r="KPL28" s="61"/>
      <c r="KPM28" s="61"/>
      <c r="KPN28" s="61"/>
      <c r="KPO28" s="61"/>
      <c r="KPP28" s="61"/>
      <c r="KPQ28" s="61"/>
      <c r="KPR28" s="61"/>
      <c r="KPS28" s="61"/>
      <c r="KPT28" s="61"/>
      <c r="KPU28" s="61"/>
      <c r="KPV28" s="61"/>
      <c r="KPW28" s="61"/>
      <c r="KPX28" s="61"/>
      <c r="KPY28" s="61"/>
      <c r="KPZ28" s="61"/>
      <c r="KQA28" s="61"/>
      <c r="KQB28" s="61"/>
      <c r="KQC28" s="61"/>
      <c r="KQD28" s="61"/>
      <c r="KQE28" s="61"/>
      <c r="KQF28" s="61"/>
      <c r="KQG28" s="61"/>
      <c r="KQH28" s="61"/>
      <c r="KQI28" s="61"/>
      <c r="KQJ28" s="61"/>
      <c r="KQK28" s="61"/>
      <c r="KQL28" s="61"/>
      <c r="KQM28" s="61"/>
      <c r="KQN28" s="61"/>
      <c r="KQO28" s="61"/>
      <c r="KQP28" s="61"/>
      <c r="KQQ28" s="61"/>
      <c r="KQR28" s="61"/>
      <c r="KQS28" s="61"/>
      <c r="KQT28" s="61"/>
      <c r="KQU28" s="61"/>
      <c r="KQV28" s="61"/>
      <c r="KQW28" s="61"/>
      <c r="KQX28" s="61"/>
      <c r="KQY28" s="61"/>
      <c r="KQZ28" s="61"/>
      <c r="KRA28" s="61"/>
      <c r="KRB28" s="61"/>
      <c r="KRC28" s="61"/>
      <c r="KRD28" s="61"/>
      <c r="KRE28" s="61"/>
      <c r="KRF28" s="61"/>
      <c r="KRG28" s="61"/>
      <c r="KRH28" s="61"/>
      <c r="KRI28" s="61"/>
      <c r="KRJ28" s="61"/>
      <c r="KRK28" s="61"/>
      <c r="KRL28" s="61"/>
      <c r="KRM28" s="61"/>
      <c r="KRN28" s="61"/>
      <c r="KRO28" s="61"/>
      <c r="KRP28" s="61"/>
      <c r="KRQ28" s="61"/>
      <c r="KRR28" s="61"/>
      <c r="KRS28" s="61"/>
      <c r="KRT28" s="61"/>
      <c r="KRU28" s="61"/>
      <c r="KRV28" s="61"/>
      <c r="KRW28" s="61"/>
      <c r="KRX28" s="61"/>
      <c r="KRY28" s="61"/>
      <c r="KRZ28" s="61"/>
      <c r="KSA28" s="61"/>
      <c r="KSB28" s="61"/>
      <c r="KSC28" s="61"/>
      <c r="KSD28" s="61"/>
      <c r="KSE28" s="61"/>
      <c r="KSF28" s="61"/>
      <c r="KSG28" s="61"/>
      <c r="KSH28" s="61"/>
      <c r="KSI28" s="61"/>
      <c r="KSJ28" s="61"/>
      <c r="KSK28" s="61"/>
      <c r="KSL28" s="61"/>
      <c r="KSM28" s="61"/>
      <c r="KSN28" s="61"/>
      <c r="KSO28" s="61"/>
      <c r="KSP28" s="61"/>
      <c r="KSQ28" s="61"/>
      <c r="KSR28" s="61"/>
      <c r="KSS28" s="61"/>
      <c r="KST28" s="61"/>
      <c r="KSU28" s="61"/>
      <c r="KSV28" s="61"/>
      <c r="KSW28" s="61"/>
      <c r="KSX28" s="61"/>
      <c r="KSY28" s="61"/>
      <c r="KSZ28" s="61"/>
      <c r="KTA28" s="61"/>
      <c r="KTB28" s="61"/>
      <c r="KTC28" s="61"/>
      <c r="KTD28" s="61"/>
      <c r="KTE28" s="61"/>
      <c r="KTF28" s="61"/>
      <c r="KTG28" s="61"/>
      <c r="KTH28" s="61"/>
      <c r="KTI28" s="61"/>
      <c r="KTJ28" s="61"/>
      <c r="KTK28" s="61"/>
      <c r="KTL28" s="61"/>
      <c r="KTM28" s="61"/>
      <c r="KTN28" s="61"/>
      <c r="KTO28" s="61"/>
      <c r="KTP28" s="61"/>
      <c r="KTQ28" s="61"/>
      <c r="KTR28" s="61"/>
      <c r="KTS28" s="61"/>
      <c r="KTT28" s="61"/>
      <c r="KTU28" s="61"/>
      <c r="KTV28" s="61"/>
      <c r="KTW28" s="61"/>
      <c r="KTX28" s="61"/>
      <c r="KTY28" s="61"/>
      <c r="KTZ28" s="61"/>
      <c r="KUA28" s="61"/>
      <c r="KUB28" s="61"/>
      <c r="KUC28" s="61"/>
      <c r="KUD28" s="61"/>
      <c r="KUE28" s="61"/>
      <c r="KUF28" s="61"/>
      <c r="KUG28" s="61"/>
      <c r="KUH28" s="61"/>
      <c r="KUI28" s="61"/>
      <c r="KUJ28" s="61"/>
      <c r="KUK28" s="61"/>
      <c r="KUL28" s="61"/>
      <c r="KUM28" s="61"/>
      <c r="KUN28" s="61"/>
      <c r="KUO28" s="61"/>
      <c r="KUP28" s="61"/>
      <c r="KUQ28" s="61"/>
      <c r="KUR28" s="61"/>
      <c r="KUS28" s="61"/>
      <c r="KUT28" s="61"/>
      <c r="KUU28" s="61"/>
      <c r="KUV28" s="61"/>
      <c r="KUW28" s="61"/>
      <c r="KUX28" s="61"/>
      <c r="KUY28" s="61"/>
      <c r="KUZ28" s="61"/>
      <c r="KVA28" s="61"/>
      <c r="KVB28" s="61"/>
      <c r="KVC28" s="61"/>
      <c r="KVD28" s="61"/>
      <c r="KVE28" s="61"/>
      <c r="KVF28" s="61"/>
      <c r="KVG28" s="61"/>
      <c r="KVH28" s="61"/>
      <c r="KVI28" s="61"/>
      <c r="KVJ28" s="61"/>
      <c r="KVK28" s="61"/>
      <c r="KVL28" s="61"/>
      <c r="KVM28" s="61"/>
      <c r="KVN28" s="61"/>
      <c r="KVO28" s="61"/>
      <c r="KVP28" s="61"/>
      <c r="KVQ28" s="61"/>
      <c r="KVR28" s="61"/>
      <c r="KVS28" s="61"/>
      <c r="KVT28" s="61"/>
      <c r="KVU28" s="61"/>
      <c r="KVV28" s="61"/>
      <c r="KVW28" s="61"/>
      <c r="KVX28" s="61"/>
      <c r="KVY28" s="61"/>
      <c r="KVZ28" s="61"/>
      <c r="KWA28" s="61"/>
      <c r="KWB28" s="61"/>
      <c r="KWC28" s="61"/>
      <c r="KWD28" s="61"/>
      <c r="KWE28" s="61"/>
      <c r="KWF28" s="61"/>
      <c r="KWG28" s="61"/>
      <c r="KWH28" s="61"/>
      <c r="KWI28" s="61"/>
      <c r="KWJ28" s="61"/>
      <c r="KWK28" s="61"/>
      <c r="KWL28" s="61"/>
      <c r="KWM28" s="61"/>
      <c r="KWN28" s="61"/>
      <c r="KWO28" s="61"/>
      <c r="KWP28" s="61"/>
      <c r="KWQ28" s="61"/>
      <c r="KWR28" s="61"/>
      <c r="KWS28" s="61"/>
      <c r="KWT28" s="61"/>
      <c r="KWU28" s="61"/>
      <c r="KWV28" s="61"/>
      <c r="KWW28" s="61"/>
      <c r="KWX28" s="61"/>
      <c r="KWY28" s="61"/>
      <c r="KWZ28" s="61"/>
      <c r="KXA28" s="61"/>
      <c r="KXB28" s="61"/>
      <c r="KXC28" s="61"/>
      <c r="KXD28" s="61"/>
      <c r="KXE28" s="61"/>
      <c r="KXF28" s="61"/>
      <c r="KXG28" s="61"/>
      <c r="KXH28" s="61"/>
      <c r="KXI28" s="61"/>
      <c r="KXJ28" s="61"/>
      <c r="KXK28" s="61"/>
      <c r="KXL28" s="61"/>
      <c r="KXM28" s="61"/>
      <c r="KXN28" s="61"/>
      <c r="KXO28" s="61"/>
      <c r="KXP28" s="61"/>
      <c r="KXQ28" s="61"/>
      <c r="KXR28" s="61"/>
      <c r="KXS28" s="61"/>
      <c r="KXT28" s="61"/>
      <c r="KXU28" s="61"/>
      <c r="KXV28" s="61"/>
      <c r="KXW28" s="61"/>
      <c r="KXX28" s="61"/>
      <c r="KXY28" s="61"/>
      <c r="KXZ28" s="61"/>
      <c r="KYA28" s="61"/>
      <c r="KYB28" s="61"/>
      <c r="KYC28" s="61"/>
      <c r="KYD28" s="61"/>
      <c r="KYE28" s="61"/>
      <c r="KYF28" s="61"/>
      <c r="KYG28" s="61"/>
      <c r="KYH28" s="61"/>
      <c r="KYI28" s="61"/>
      <c r="KYJ28" s="61"/>
      <c r="KYK28" s="61"/>
      <c r="KYL28" s="61"/>
      <c r="KYM28" s="61"/>
      <c r="KYN28" s="61"/>
      <c r="KYO28" s="61"/>
      <c r="KYP28" s="61"/>
      <c r="KYQ28" s="61"/>
      <c r="KYR28" s="61"/>
      <c r="KYS28" s="61"/>
      <c r="KYT28" s="61"/>
      <c r="KYU28" s="61"/>
      <c r="KYV28" s="61"/>
      <c r="KYW28" s="61"/>
      <c r="KYX28" s="61"/>
      <c r="KYY28" s="61"/>
      <c r="KYZ28" s="61"/>
      <c r="KZA28" s="61"/>
      <c r="KZB28" s="61"/>
      <c r="KZC28" s="61"/>
      <c r="KZD28" s="61"/>
      <c r="KZE28" s="61"/>
      <c r="KZF28" s="61"/>
      <c r="KZG28" s="61"/>
      <c r="KZH28" s="61"/>
      <c r="KZI28" s="61"/>
      <c r="KZJ28" s="61"/>
      <c r="KZK28" s="61"/>
      <c r="KZL28" s="61"/>
      <c r="KZM28" s="61"/>
      <c r="KZN28" s="61"/>
      <c r="KZO28" s="61"/>
      <c r="KZP28" s="61"/>
      <c r="KZQ28" s="61"/>
      <c r="KZR28" s="61"/>
      <c r="KZS28" s="61"/>
      <c r="KZT28" s="61"/>
      <c r="KZU28" s="61"/>
      <c r="KZV28" s="61"/>
      <c r="KZW28" s="61"/>
      <c r="KZX28" s="61"/>
      <c r="KZY28" s="61"/>
      <c r="KZZ28" s="61"/>
      <c r="LAA28" s="61"/>
      <c r="LAB28" s="61"/>
      <c r="LAC28" s="61"/>
      <c r="LAD28" s="61"/>
      <c r="LAE28" s="61"/>
      <c r="LAF28" s="61"/>
      <c r="LAG28" s="61"/>
      <c r="LAH28" s="61"/>
      <c r="LAI28" s="61"/>
      <c r="LAJ28" s="61"/>
      <c r="LAK28" s="61"/>
      <c r="LAL28" s="61"/>
      <c r="LAM28" s="61"/>
      <c r="LAN28" s="61"/>
      <c r="LAO28" s="61"/>
      <c r="LAP28" s="61"/>
      <c r="LAQ28" s="61"/>
      <c r="LAR28" s="61"/>
      <c r="LAS28" s="61"/>
      <c r="LAT28" s="61"/>
      <c r="LAU28" s="61"/>
      <c r="LAV28" s="61"/>
      <c r="LAW28" s="61"/>
      <c r="LAX28" s="61"/>
      <c r="LAY28" s="61"/>
      <c r="LAZ28" s="61"/>
      <c r="LBA28" s="61"/>
      <c r="LBB28" s="61"/>
      <c r="LBC28" s="61"/>
      <c r="LBD28" s="61"/>
      <c r="LBE28" s="61"/>
      <c r="LBF28" s="61"/>
      <c r="LBG28" s="61"/>
      <c r="LBH28" s="61"/>
      <c r="LBI28" s="61"/>
      <c r="LBJ28" s="61"/>
      <c r="LBK28" s="61"/>
      <c r="LBL28" s="61"/>
      <c r="LBM28" s="61"/>
      <c r="LBN28" s="61"/>
      <c r="LBO28" s="61"/>
      <c r="LBP28" s="61"/>
      <c r="LBQ28" s="61"/>
      <c r="LBR28" s="61"/>
      <c r="LBS28" s="61"/>
      <c r="LBT28" s="61"/>
      <c r="LBU28" s="61"/>
      <c r="LBV28" s="61"/>
      <c r="LBW28" s="61"/>
      <c r="LBX28" s="61"/>
      <c r="LBY28" s="61"/>
      <c r="LBZ28" s="61"/>
      <c r="LCA28" s="61"/>
      <c r="LCB28" s="61"/>
      <c r="LCC28" s="61"/>
      <c r="LCD28" s="61"/>
      <c r="LCE28" s="61"/>
      <c r="LCF28" s="61"/>
      <c r="LCG28" s="61"/>
      <c r="LCH28" s="61"/>
      <c r="LCI28" s="61"/>
      <c r="LCJ28" s="61"/>
      <c r="LCK28" s="61"/>
      <c r="LCL28" s="61"/>
      <c r="LCM28" s="61"/>
      <c r="LCN28" s="61"/>
      <c r="LCO28" s="61"/>
      <c r="LCP28" s="61"/>
      <c r="LCQ28" s="61"/>
      <c r="LCR28" s="61"/>
      <c r="LCS28" s="61"/>
      <c r="LCT28" s="61"/>
      <c r="LCU28" s="61"/>
      <c r="LCV28" s="61"/>
      <c r="LCW28" s="61"/>
      <c r="LCX28" s="61"/>
      <c r="LCY28" s="61"/>
      <c r="LCZ28" s="61"/>
      <c r="LDA28" s="61"/>
      <c r="LDB28" s="61"/>
      <c r="LDC28" s="61"/>
      <c r="LDD28" s="61"/>
      <c r="LDE28" s="61"/>
      <c r="LDF28" s="61"/>
      <c r="LDG28" s="61"/>
      <c r="LDH28" s="61"/>
      <c r="LDI28" s="61"/>
      <c r="LDJ28" s="61"/>
      <c r="LDK28" s="61"/>
      <c r="LDL28" s="61"/>
      <c r="LDM28" s="61"/>
      <c r="LDN28" s="61"/>
      <c r="LDO28" s="61"/>
      <c r="LDP28" s="61"/>
      <c r="LDQ28" s="61"/>
      <c r="LDR28" s="61"/>
      <c r="LDS28" s="61"/>
      <c r="LDT28" s="61"/>
      <c r="LDU28" s="61"/>
      <c r="LDV28" s="61"/>
      <c r="LDW28" s="61"/>
      <c r="LDX28" s="61"/>
      <c r="LDY28" s="61"/>
      <c r="LDZ28" s="61"/>
      <c r="LEA28" s="61"/>
      <c r="LEB28" s="61"/>
      <c r="LEC28" s="61"/>
      <c r="LED28" s="61"/>
      <c r="LEE28" s="61"/>
      <c r="LEF28" s="61"/>
      <c r="LEG28" s="61"/>
      <c r="LEH28" s="61"/>
      <c r="LEI28" s="61"/>
      <c r="LEJ28" s="61"/>
      <c r="LEK28" s="61"/>
      <c r="LEL28" s="61"/>
      <c r="LEM28" s="61"/>
      <c r="LEN28" s="61"/>
      <c r="LEO28" s="61"/>
      <c r="LEP28" s="61"/>
      <c r="LEQ28" s="61"/>
      <c r="LER28" s="61"/>
      <c r="LES28" s="61"/>
      <c r="LET28" s="61"/>
      <c r="LEU28" s="61"/>
      <c r="LEV28" s="61"/>
      <c r="LEW28" s="61"/>
      <c r="LEX28" s="61"/>
      <c r="LEY28" s="61"/>
      <c r="LEZ28" s="61"/>
      <c r="LFA28" s="61"/>
      <c r="LFB28" s="61"/>
      <c r="LFC28" s="61"/>
      <c r="LFD28" s="61"/>
      <c r="LFE28" s="61"/>
      <c r="LFF28" s="61"/>
      <c r="LFG28" s="61"/>
      <c r="LFH28" s="61"/>
      <c r="LFI28" s="61"/>
      <c r="LFJ28" s="61"/>
      <c r="LFK28" s="61"/>
      <c r="LFL28" s="61"/>
      <c r="LFM28" s="61"/>
      <c r="LFN28" s="61"/>
      <c r="LFO28" s="61"/>
      <c r="LFP28" s="61"/>
      <c r="LFQ28" s="61"/>
      <c r="LFR28" s="61"/>
      <c r="LFS28" s="61"/>
      <c r="LFT28" s="61"/>
      <c r="LFU28" s="61"/>
      <c r="LFV28" s="61"/>
      <c r="LFW28" s="61"/>
      <c r="LFX28" s="61"/>
      <c r="LFY28" s="61"/>
      <c r="LFZ28" s="61"/>
      <c r="LGA28" s="61"/>
      <c r="LGB28" s="61"/>
      <c r="LGC28" s="61"/>
      <c r="LGD28" s="61"/>
      <c r="LGE28" s="61"/>
      <c r="LGF28" s="61"/>
      <c r="LGG28" s="61"/>
      <c r="LGH28" s="61"/>
      <c r="LGI28" s="61"/>
      <c r="LGJ28" s="61"/>
      <c r="LGK28" s="61"/>
      <c r="LGL28" s="61"/>
      <c r="LGM28" s="61"/>
      <c r="LGN28" s="61"/>
      <c r="LGO28" s="61"/>
      <c r="LGP28" s="61"/>
      <c r="LGQ28" s="61"/>
      <c r="LGR28" s="61"/>
      <c r="LGS28" s="61"/>
      <c r="LGT28" s="61"/>
      <c r="LGU28" s="61"/>
      <c r="LGV28" s="61"/>
      <c r="LGW28" s="61"/>
      <c r="LGX28" s="61"/>
      <c r="LGY28" s="61"/>
      <c r="LGZ28" s="61"/>
      <c r="LHA28" s="61"/>
      <c r="LHB28" s="61"/>
      <c r="LHC28" s="61"/>
      <c r="LHD28" s="61"/>
      <c r="LHE28" s="61"/>
      <c r="LHF28" s="61"/>
      <c r="LHG28" s="61"/>
      <c r="LHH28" s="61"/>
      <c r="LHI28" s="61"/>
      <c r="LHJ28" s="61"/>
      <c r="LHK28" s="61"/>
      <c r="LHL28" s="61"/>
      <c r="LHM28" s="61"/>
      <c r="LHN28" s="61"/>
      <c r="LHO28" s="61"/>
      <c r="LHP28" s="61"/>
      <c r="LHQ28" s="61"/>
      <c r="LHR28" s="61"/>
      <c r="LHS28" s="61"/>
      <c r="LHT28" s="61"/>
      <c r="LHU28" s="61"/>
      <c r="LHV28" s="61"/>
      <c r="LHW28" s="61"/>
      <c r="LHX28" s="61"/>
      <c r="LHY28" s="61"/>
      <c r="LHZ28" s="61"/>
      <c r="LIA28" s="61"/>
      <c r="LIB28" s="61"/>
      <c r="LIC28" s="61"/>
      <c r="LID28" s="61"/>
      <c r="LIE28" s="61"/>
      <c r="LIF28" s="61"/>
      <c r="LIG28" s="61"/>
      <c r="LIH28" s="61"/>
      <c r="LII28" s="61"/>
      <c r="LIJ28" s="61"/>
      <c r="LIK28" s="61"/>
      <c r="LIL28" s="61"/>
      <c r="LIM28" s="61"/>
      <c r="LIN28" s="61"/>
      <c r="LIO28" s="61"/>
      <c r="LIP28" s="61"/>
      <c r="LIQ28" s="61"/>
      <c r="LIR28" s="61"/>
      <c r="LIS28" s="61"/>
      <c r="LIT28" s="61"/>
      <c r="LIU28" s="61"/>
      <c r="LIV28" s="61"/>
      <c r="LIW28" s="61"/>
      <c r="LIX28" s="61"/>
      <c r="LIY28" s="61"/>
      <c r="LIZ28" s="61"/>
      <c r="LJA28" s="61"/>
      <c r="LJB28" s="61"/>
      <c r="LJC28" s="61"/>
      <c r="LJD28" s="61"/>
      <c r="LJE28" s="61"/>
      <c r="LJF28" s="61"/>
      <c r="LJG28" s="61"/>
      <c r="LJH28" s="61"/>
      <c r="LJI28" s="61"/>
      <c r="LJJ28" s="61"/>
      <c r="LJK28" s="61"/>
      <c r="LJL28" s="61"/>
      <c r="LJM28" s="61"/>
      <c r="LJN28" s="61"/>
      <c r="LJO28" s="61"/>
      <c r="LJP28" s="61"/>
      <c r="LJQ28" s="61"/>
      <c r="LJR28" s="61"/>
      <c r="LJS28" s="61"/>
      <c r="LJT28" s="61"/>
      <c r="LJU28" s="61"/>
      <c r="LJV28" s="61"/>
      <c r="LJW28" s="61"/>
      <c r="LJX28" s="61"/>
      <c r="LJY28" s="61"/>
      <c r="LJZ28" s="61"/>
      <c r="LKA28" s="61"/>
      <c r="LKB28" s="61"/>
      <c r="LKC28" s="61"/>
      <c r="LKD28" s="61"/>
      <c r="LKE28" s="61"/>
      <c r="LKF28" s="61"/>
      <c r="LKG28" s="61"/>
      <c r="LKH28" s="61"/>
      <c r="LKI28" s="61"/>
      <c r="LKJ28" s="61"/>
      <c r="LKK28" s="61"/>
      <c r="LKL28" s="61"/>
      <c r="LKM28" s="61"/>
      <c r="LKN28" s="61"/>
      <c r="LKO28" s="61"/>
      <c r="LKP28" s="61"/>
      <c r="LKQ28" s="61"/>
      <c r="LKR28" s="61"/>
      <c r="LKS28" s="61"/>
      <c r="LKT28" s="61"/>
      <c r="LKU28" s="61"/>
      <c r="LKV28" s="61"/>
      <c r="LKW28" s="61"/>
      <c r="LKX28" s="61"/>
      <c r="LKY28" s="61"/>
      <c r="LKZ28" s="61"/>
      <c r="LLA28" s="61"/>
      <c r="LLB28" s="61"/>
      <c r="LLC28" s="61"/>
      <c r="LLD28" s="61"/>
      <c r="LLE28" s="61"/>
      <c r="LLF28" s="61"/>
      <c r="LLG28" s="61"/>
      <c r="LLH28" s="61"/>
      <c r="LLI28" s="61"/>
      <c r="LLJ28" s="61"/>
      <c r="LLK28" s="61"/>
      <c r="LLL28" s="61"/>
      <c r="LLM28" s="61"/>
      <c r="LLN28" s="61"/>
      <c r="LLO28" s="61"/>
      <c r="LLP28" s="61"/>
      <c r="LLQ28" s="61"/>
      <c r="LLR28" s="61"/>
      <c r="LLS28" s="61"/>
      <c r="LLT28" s="61"/>
      <c r="LLU28" s="61"/>
      <c r="LLV28" s="61"/>
      <c r="LLW28" s="61"/>
      <c r="LLX28" s="61"/>
      <c r="LLY28" s="61"/>
      <c r="LLZ28" s="61"/>
      <c r="LMA28" s="61"/>
      <c r="LMB28" s="61"/>
      <c r="LMC28" s="61"/>
      <c r="LMD28" s="61"/>
      <c r="LME28" s="61"/>
      <c r="LMF28" s="61"/>
      <c r="LMG28" s="61"/>
      <c r="LMH28" s="61"/>
      <c r="LMI28" s="61"/>
      <c r="LMJ28" s="61"/>
      <c r="LMK28" s="61"/>
      <c r="LML28" s="61"/>
      <c r="LMM28" s="61"/>
      <c r="LMN28" s="61"/>
      <c r="LMO28" s="61"/>
      <c r="LMP28" s="61"/>
      <c r="LMQ28" s="61"/>
      <c r="LMR28" s="61"/>
      <c r="LMS28" s="61"/>
      <c r="LMT28" s="61"/>
      <c r="LMU28" s="61"/>
      <c r="LMV28" s="61"/>
      <c r="LMW28" s="61"/>
      <c r="LMX28" s="61"/>
      <c r="LMY28" s="61"/>
      <c r="LMZ28" s="61"/>
      <c r="LNA28" s="61"/>
      <c r="LNB28" s="61"/>
      <c r="LNC28" s="61"/>
      <c r="LND28" s="61"/>
      <c r="LNE28" s="61"/>
      <c r="LNF28" s="61"/>
      <c r="LNG28" s="61"/>
      <c r="LNH28" s="61"/>
      <c r="LNI28" s="61"/>
      <c r="LNJ28" s="61"/>
      <c r="LNK28" s="61"/>
      <c r="LNL28" s="61"/>
      <c r="LNM28" s="61"/>
      <c r="LNN28" s="61"/>
      <c r="LNO28" s="61"/>
      <c r="LNP28" s="61"/>
      <c r="LNQ28" s="61"/>
      <c r="LNR28" s="61"/>
      <c r="LNS28" s="61"/>
      <c r="LNT28" s="61"/>
      <c r="LNU28" s="61"/>
      <c r="LNV28" s="61"/>
      <c r="LNW28" s="61"/>
      <c r="LNX28" s="61"/>
      <c r="LNY28" s="61"/>
      <c r="LNZ28" s="61"/>
      <c r="LOA28" s="61"/>
      <c r="LOB28" s="61"/>
      <c r="LOC28" s="61"/>
      <c r="LOD28" s="61"/>
      <c r="LOE28" s="61"/>
      <c r="LOF28" s="61"/>
      <c r="LOG28" s="61"/>
      <c r="LOH28" s="61"/>
      <c r="LOI28" s="61"/>
      <c r="LOJ28" s="61"/>
      <c r="LOK28" s="61"/>
      <c r="LOL28" s="61"/>
      <c r="LOM28" s="61"/>
      <c r="LON28" s="61"/>
      <c r="LOO28" s="61"/>
      <c r="LOP28" s="61"/>
      <c r="LOQ28" s="61"/>
      <c r="LOR28" s="61"/>
      <c r="LOS28" s="61"/>
      <c r="LOT28" s="61"/>
      <c r="LOU28" s="61"/>
      <c r="LOV28" s="61"/>
      <c r="LOW28" s="61"/>
      <c r="LOX28" s="61"/>
      <c r="LOY28" s="61"/>
      <c r="LOZ28" s="61"/>
      <c r="LPA28" s="61"/>
      <c r="LPB28" s="61"/>
      <c r="LPC28" s="61"/>
      <c r="LPD28" s="61"/>
      <c r="LPE28" s="61"/>
      <c r="LPF28" s="61"/>
      <c r="LPG28" s="61"/>
      <c r="LPH28" s="61"/>
      <c r="LPI28" s="61"/>
      <c r="LPJ28" s="61"/>
      <c r="LPK28" s="61"/>
      <c r="LPL28" s="61"/>
      <c r="LPM28" s="61"/>
      <c r="LPN28" s="61"/>
      <c r="LPO28" s="61"/>
      <c r="LPP28" s="61"/>
      <c r="LPQ28" s="61"/>
      <c r="LPR28" s="61"/>
      <c r="LPS28" s="61"/>
      <c r="LPT28" s="61"/>
      <c r="LPU28" s="61"/>
      <c r="LPV28" s="61"/>
      <c r="LPW28" s="61"/>
      <c r="LPX28" s="61"/>
      <c r="LPY28" s="61"/>
      <c r="LPZ28" s="61"/>
      <c r="LQA28" s="61"/>
      <c r="LQB28" s="61"/>
      <c r="LQC28" s="61"/>
      <c r="LQD28" s="61"/>
      <c r="LQE28" s="61"/>
      <c r="LQF28" s="61"/>
      <c r="LQG28" s="61"/>
      <c r="LQH28" s="61"/>
      <c r="LQI28" s="61"/>
      <c r="LQJ28" s="61"/>
      <c r="LQK28" s="61"/>
      <c r="LQL28" s="61"/>
      <c r="LQM28" s="61"/>
      <c r="LQN28" s="61"/>
      <c r="LQO28" s="61"/>
      <c r="LQP28" s="61"/>
      <c r="LQQ28" s="61"/>
      <c r="LQR28" s="61"/>
      <c r="LQS28" s="61"/>
      <c r="LQT28" s="61"/>
      <c r="LQU28" s="61"/>
      <c r="LQV28" s="61"/>
      <c r="LQW28" s="61"/>
      <c r="LQX28" s="61"/>
      <c r="LQY28" s="61"/>
      <c r="LQZ28" s="61"/>
      <c r="LRA28" s="61"/>
      <c r="LRB28" s="61"/>
      <c r="LRC28" s="61"/>
      <c r="LRD28" s="61"/>
      <c r="LRE28" s="61"/>
      <c r="LRF28" s="61"/>
      <c r="LRG28" s="61"/>
      <c r="LRH28" s="61"/>
      <c r="LRI28" s="61"/>
      <c r="LRJ28" s="61"/>
      <c r="LRK28" s="61"/>
      <c r="LRL28" s="61"/>
      <c r="LRM28" s="61"/>
      <c r="LRN28" s="61"/>
      <c r="LRO28" s="61"/>
      <c r="LRP28" s="61"/>
      <c r="LRQ28" s="61"/>
      <c r="LRR28" s="61"/>
      <c r="LRS28" s="61"/>
      <c r="LRT28" s="61"/>
      <c r="LRU28" s="61"/>
      <c r="LRV28" s="61"/>
      <c r="LRW28" s="61"/>
      <c r="LRX28" s="61"/>
      <c r="LRY28" s="61"/>
      <c r="LRZ28" s="61"/>
      <c r="LSA28" s="61"/>
      <c r="LSB28" s="61"/>
      <c r="LSC28" s="61"/>
      <c r="LSD28" s="61"/>
      <c r="LSE28" s="61"/>
      <c r="LSF28" s="61"/>
      <c r="LSG28" s="61"/>
      <c r="LSH28" s="61"/>
      <c r="LSI28" s="61"/>
      <c r="LSJ28" s="61"/>
      <c r="LSK28" s="61"/>
      <c r="LSL28" s="61"/>
      <c r="LSM28" s="61"/>
      <c r="LSN28" s="61"/>
      <c r="LSO28" s="61"/>
      <c r="LSP28" s="61"/>
      <c r="LSQ28" s="61"/>
      <c r="LSR28" s="61"/>
      <c r="LSS28" s="61"/>
      <c r="LST28" s="61"/>
      <c r="LSU28" s="61"/>
      <c r="LSV28" s="61"/>
      <c r="LSW28" s="61"/>
      <c r="LSX28" s="61"/>
      <c r="LSY28" s="61"/>
      <c r="LSZ28" s="61"/>
      <c r="LTA28" s="61"/>
      <c r="LTB28" s="61"/>
      <c r="LTC28" s="61"/>
      <c r="LTD28" s="61"/>
      <c r="LTE28" s="61"/>
      <c r="LTF28" s="61"/>
      <c r="LTG28" s="61"/>
      <c r="LTH28" s="61"/>
      <c r="LTI28" s="61"/>
      <c r="LTJ28" s="61"/>
      <c r="LTK28" s="61"/>
      <c r="LTL28" s="61"/>
      <c r="LTM28" s="61"/>
      <c r="LTN28" s="61"/>
      <c r="LTO28" s="61"/>
      <c r="LTP28" s="61"/>
      <c r="LTQ28" s="61"/>
      <c r="LTR28" s="61"/>
      <c r="LTS28" s="61"/>
      <c r="LTT28" s="61"/>
      <c r="LTU28" s="61"/>
      <c r="LTV28" s="61"/>
      <c r="LTW28" s="61"/>
      <c r="LTX28" s="61"/>
      <c r="LTY28" s="61"/>
      <c r="LTZ28" s="61"/>
      <c r="LUA28" s="61"/>
      <c r="LUB28" s="61"/>
      <c r="LUC28" s="61"/>
      <c r="LUD28" s="61"/>
      <c r="LUE28" s="61"/>
      <c r="LUF28" s="61"/>
      <c r="LUG28" s="61"/>
      <c r="LUH28" s="61"/>
      <c r="LUI28" s="61"/>
      <c r="LUJ28" s="61"/>
      <c r="LUK28" s="61"/>
      <c r="LUL28" s="61"/>
      <c r="LUM28" s="61"/>
      <c r="LUN28" s="61"/>
      <c r="LUO28" s="61"/>
      <c r="LUP28" s="61"/>
      <c r="LUQ28" s="61"/>
      <c r="LUR28" s="61"/>
      <c r="LUS28" s="61"/>
      <c r="LUT28" s="61"/>
      <c r="LUU28" s="61"/>
      <c r="LUV28" s="61"/>
      <c r="LUW28" s="61"/>
      <c r="LUX28" s="61"/>
      <c r="LUY28" s="61"/>
      <c r="LUZ28" s="61"/>
      <c r="LVA28" s="61"/>
      <c r="LVB28" s="61"/>
      <c r="LVC28" s="61"/>
      <c r="LVD28" s="61"/>
      <c r="LVE28" s="61"/>
      <c r="LVF28" s="61"/>
      <c r="LVG28" s="61"/>
      <c r="LVH28" s="61"/>
      <c r="LVI28" s="61"/>
      <c r="LVJ28" s="61"/>
      <c r="LVK28" s="61"/>
      <c r="LVL28" s="61"/>
      <c r="LVM28" s="61"/>
      <c r="LVN28" s="61"/>
      <c r="LVO28" s="61"/>
      <c r="LVP28" s="61"/>
      <c r="LVQ28" s="61"/>
      <c r="LVR28" s="61"/>
      <c r="LVS28" s="61"/>
      <c r="LVT28" s="61"/>
      <c r="LVU28" s="61"/>
      <c r="LVV28" s="61"/>
      <c r="LVW28" s="61"/>
      <c r="LVX28" s="61"/>
      <c r="LVY28" s="61"/>
      <c r="LVZ28" s="61"/>
      <c r="LWA28" s="61"/>
      <c r="LWB28" s="61"/>
      <c r="LWC28" s="61"/>
      <c r="LWD28" s="61"/>
      <c r="LWE28" s="61"/>
      <c r="LWF28" s="61"/>
      <c r="LWG28" s="61"/>
      <c r="LWH28" s="61"/>
      <c r="LWI28" s="61"/>
      <c r="LWJ28" s="61"/>
      <c r="LWK28" s="61"/>
      <c r="LWL28" s="61"/>
      <c r="LWM28" s="61"/>
      <c r="LWN28" s="61"/>
      <c r="LWO28" s="61"/>
      <c r="LWP28" s="61"/>
      <c r="LWQ28" s="61"/>
      <c r="LWR28" s="61"/>
      <c r="LWS28" s="61"/>
      <c r="LWT28" s="61"/>
      <c r="LWU28" s="61"/>
      <c r="LWV28" s="61"/>
      <c r="LWW28" s="61"/>
      <c r="LWX28" s="61"/>
      <c r="LWY28" s="61"/>
      <c r="LWZ28" s="61"/>
      <c r="LXA28" s="61"/>
      <c r="LXB28" s="61"/>
      <c r="LXC28" s="61"/>
      <c r="LXD28" s="61"/>
      <c r="LXE28" s="61"/>
      <c r="LXF28" s="61"/>
      <c r="LXG28" s="61"/>
      <c r="LXH28" s="61"/>
      <c r="LXI28" s="61"/>
      <c r="LXJ28" s="61"/>
      <c r="LXK28" s="61"/>
      <c r="LXL28" s="61"/>
      <c r="LXM28" s="61"/>
      <c r="LXN28" s="61"/>
      <c r="LXO28" s="61"/>
      <c r="LXP28" s="61"/>
      <c r="LXQ28" s="61"/>
      <c r="LXR28" s="61"/>
      <c r="LXS28" s="61"/>
      <c r="LXT28" s="61"/>
      <c r="LXU28" s="61"/>
      <c r="LXV28" s="61"/>
      <c r="LXW28" s="61"/>
      <c r="LXX28" s="61"/>
      <c r="LXY28" s="61"/>
      <c r="LXZ28" s="61"/>
      <c r="LYA28" s="61"/>
      <c r="LYB28" s="61"/>
      <c r="LYC28" s="61"/>
      <c r="LYD28" s="61"/>
      <c r="LYE28" s="61"/>
      <c r="LYF28" s="61"/>
      <c r="LYG28" s="61"/>
      <c r="LYH28" s="61"/>
      <c r="LYI28" s="61"/>
      <c r="LYJ28" s="61"/>
      <c r="LYK28" s="61"/>
      <c r="LYL28" s="61"/>
      <c r="LYM28" s="61"/>
      <c r="LYN28" s="61"/>
      <c r="LYO28" s="61"/>
      <c r="LYP28" s="61"/>
      <c r="LYQ28" s="61"/>
      <c r="LYR28" s="61"/>
      <c r="LYS28" s="61"/>
      <c r="LYT28" s="61"/>
      <c r="LYU28" s="61"/>
      <c r="LYV28" s="61"/>
      <c r="LYW28" s="61"/>
      <c r="LYX28" s="61"/>
      <c r="LYY28" s="61"/>
      <c r="LYZ28" s="61"/>
      <c r="LZA28" s="61"/>
      <c r="LZB28" s="61"/>
      <c r="LZC28" s="61"/>
      <c r="LZD28" s="61"/>
      <c r="LZE28" s="61"/>
      <c r="LZF28" s="61"/>
      <c r="LZG28" s="61"/>
      <c r="LZH28" s="61"/>
      <c r="LZI28" s="61"/>
      <c r="LZJ28" s="61"/>
      <c r="LZK28" s="61"/>
      <c r="LZL28" s="61"/>
      <c r="LZM28" s="61"/>
      <c r="LZN28" s="61"/>
      <c r="LZO28" s="61"/>
      <c r="LZP28" s="61"/>
      <c r="LZQ28" s="61"/>
      <c r="LZR28" s="61"/>
      <c r="LZS28" s="61"/>
      <c r="LZT28" s="61"/>
      <c r="LZU28" s="61"/>
      <c r="LZV28" s="61"/>
      <c r="LZW28" s="61"/>
      <c r="LZX28" s="61"/>
      <c r="LZY28" s="61"/>
      <c r="LZZ28" s="61"/>
      <c r="MAA28" s="61"/>
      <c r="MAB28" s="61"/>
      <c r="MAC28" s="61"/>
      <c r="MAD28" s="61"/>
      <c r="MAE28" s="61"/>
      <c r="MAF28" s="61"/>
      <c r="MAG28" s="61"/>
      <c r="MAH28" s="61"/>
      <c r="MAI28" s="61"/>
      <c r="MAJ28" s="61"/>
      <c r="MAK28" s="61"/>
      <c r="MAL28" s="61"/>
      <c r="MAM28" s="61"/>
      <c r="MAN28" s="61"/>
      <c r="MAO28" s="61"/>
      <c r="MAP28" s="61"/>
      <c r="MAQ28" s="61"/>
      <c r="MAR28" s="61"/>
      <c r="MAS28" s="61"/>
      <c r="MAT28" s="61"/>
      <c r="MAU28" s="61"/>
      <c r="MAV28" s="61"/>
      <c r="MAW28" s="61"/>
      <c r="MAX28" s="61"/>
      <c r="MAY28" s="61"/>
      <c r="MAZ28" s="61"/>
      <c r="MBA28" s="61"/>
      <c r="MBB28" s="61"/>
      <c r="MBC28" s="61"/>
      <c r="MBD28" s="61"/>
      <c r="MBE28" s="61"/>
      <c r="MBF28" s="61"/>
      <c r="MBG28" s="61"/>
      <c r="MBH28" s="61"/>
      <c r="MBI28" s="61"/>
      <c r="MBJ28" s="61"/>
      <c r="MBK28" s="61"/>
      <c r="MBL28" s="61"/>
      <c r="MBM28" s="61"/>
      <c r="MBN28" s="61"/>
      <c r="MBO28" s="61"/>
      <c r="MBP28" s="61"/>
      <c r="MBQ28" s="61"/>
      <c r="MBR28" s="61"/>
      <c r="MBS28" s="61"/>
      <c r="MBT28" s="61"/>
      <c r="MBU28" s="61"/>
      <c r="MBV28" s="61"/>
      <c r="MBW28" s="61"/>
      <c r="MBX28" s="61"/>
      <c r="MBY28" s="61"/>
      <c r="MBZ28" s="61"/>
      <c r="MCA28" s="61"/>
      <c r="MCB28" s="61"/>
      <c r="MCC28" s="61"/>
      <c r="MCD28" s="61"/>
      <c r="MCE28" s="61"/>
      <c r="MCF28" s="61"/>
      <c r="MCG28" s="61"/>
      <c r="MCH28" s="61"/>
      <c r="MCI28" s="61"/>
      <c r="MCJ28" s="61"/>
      <c r="MCK28" s="61"/>
      <c r="MCL28" s="61"/>
      <c r="MCM28" s="61"/>
      <c r="MCN28" s="61"/>
      <c r="MCO28" s="61"/>
      <c r="MCP28" s="61"/>
      <c r="MCQ28" s="61"/>
      <c r="MCR28" s="61"/>
      <c r="MCS28" s="61"/>
      <c r="MCT28" s="61"/>
      <c r="MCU28" s="61"/>
      <c r="MCV28" s="61"/>
      <c r="MCW28" s="61"/>
      <c r="MCX28" s="61"/>
      <c r="MCY28" s="61"/>
      <c r="MCZ28" s="61"/>
      <c r="MDA28" s="61"/>
      <c r="MDB28" s="61"/>
      <c r="MDC28" s="61"/>
      <c r="MDD28" s="61"/>
      <c r="MDE28" s="61"/>
      <c r="MDF28" s="61"/>
      <c r="MDG28" s="61"/>
      <c r="MDH28" s="61"/>
      <c r="MDI28" s="61"/>
      <c r="MDJ28" s="61"/>
      <c r="MDK28" s="61"/>
      <c r="MDL28" s="61"/>
      <c r="MDM28" s="61"/>
      <c r="MDN28" s="61"/>
      <c r="MDO28" s="61"/>
      <c r="MDP28" s="61"/>
      <c r="MDQ28" s="61"/>
      <c r="MDR28" s="61"/>
      <c r="MDS28" s="61"/>
      <c r="MDT28" s="61"/>
      <c r="MDU28" s="61"/>
      <c r="MDV28" s="61"/>
      <c r="MDW28" s="61"/>
      <c r="MDX28" s="61"/>
      <c r="MDY28" s="61"/>
      <c r="MDZ28" s="61"/>
      <c r="MEA28" s="61"/>
      <c r="MEB28" s="61"/>
      <c r="MEC28" s="61"/>
      <c r="MED28" s="61"/>
      <c r="MEE28" s="61"/>
      <c r="MEF28" s="61"/>
      <c r="MEG28" s="61"/>
      <c r="MEH28" s="61"/>
      <c r="MEI28" s="61"/>
      <c r="MEJ28" s="61"/>
      <c r="MEK28" s="61"/>
      <c r="MEL28" s="61"/>
      <c r="MEM28" s="61"/>
      <c r="MEN28" s="61"/>
      <c r="MEO28" s="61"/>
      <c r="MEP28" s="61"/>
      <c r="MEQ28" s="61"/>
      <c r="MER28" s="61"/>
      <c r="MES28" s="61"/>
      <c r="MET28" s="61"/>
      <c r="MEU28" s="61"/>
      <c r="MEV28" s="61"/>
      <c r="MEW28" s="61"/>
      <c r="MEX28" s="61"/>
      <c r="MEY28" s="61"/>
      <c r="MEZ28" s="61"/>
      <c r="MFA28" s="61"/>
      <c r="MFB28" s="61"/>
      <c r="MFC28" s="61"/>
      <c r="MFD28" s="61"/>
      <c r="MFE28" s="61"/>
      <c r="MFF28" s="61"/>
      <c r="MFG28" s="61"/>
      <c r="MFH28" s="61"/>
      <c r="MFI28" s="61"/>
      <c r="MFJ28" s="61"/>
      <c r="MFK28" s="61"/>
      <c r="MFL28" s="61"/>
      <c r="MFM28" s="61"/>
      <c r="MFN28" s="61"/>
      <c r="MFO28" s="61"/>
      <c r="MFP28" s="61"/>
      <c r="MFQ28" s="61"/>
      <c r="MFR28" s="61"/>
      <c r="MFS28" s="61"/>
      <c r="MFT28" s="61"/>
      <c r="MFU28" s="61"/>
      <c r="MFV28" s="61"/>
      <c r="MFW28" s="61"/>
      <c r="MFX28" s="61"/>
      <c r="MFY28" s="61"/>
      <c r="MFZ28" s="61"/>
      <c r="MGA28" s="61"/>
      <c r="MGB28" s="61"/>
      <c r="MGC28" s="61"/>
      <c r="MGD28" s="61"/>
      <c r="MGE28" s="61"/>
      <c r="MGF28" s="61"/>
      <c r="MGG28" s="61"/>
      <c r="MGH28" s="61"/>
      <c r="MGI28" s="61"/>
      <c r="MGJ28" s="61"/>
      <c r="MGK28" s="61"/>
      <c r="MGL28" s="61"/>
      <c r="MGM28" s="61"/>
      <c r="MGN28" s="61"/>
      <c r="MGO28" s="61"/>
      <c r="MGP28" s="61"/>
      <c r="MGQ28" s="61"/>
      <c r="MGR28" s="61"/>
      <c r="MGS28" s="61"/>
      <c r="MGT28" s="61"/>
      <c r="MGU28" s="61"/>
      <c r="MGV28" s="61"/>
      <c r="MGW28" s="61"/>
      <c r="MGX28" s="61"/>
      <c r="MGY28" s="61"/>
      <c r="MGZ28" s="61"/>
      <c r="MHA28" s="61"/>
      <c r="MHB28" s="61"/>
      <c r="MHC28" s="61"/>
      <c r="MHD28" s="61"/>
      <c r="MHE28" s="61"/>
      <c r="MHF28" s="61"/>
      <c r="MHG28" s="61"/>
      <c r="MHH28" s="61"/>
      <c r="MHI28" s="61"/>
      <c r="MHJ28" s="61"/>
      <c r="MHK28" s="61"/>
      <c r="MHL28" s="61"/>
      <c r="MHM28" s="61"/>
      <c r="MHN28" s="61"/>
      <c r="MHO28" s="61"/>
      <c r="MHP28" s="61"/>
      <c r="MHQ28" s="61"/>
      <c r="MHR28" s="61"/>
      <c r="MHS28" s="61"/>
      <c r="MHT28" s="61"/>
      <c r="MHU28" s="61"/>
      <c r="MHV28" s="61"/>
      <c r="MHW28" s="61"/>
      <c r="MHX28" s="61"/>
      <c r="MHY28" s="61"/>
      <c r="MHZ28" s="61"/>
      <c r="MIA28" s="61"/>
      <c r="MIB28" s="61"/>
      <c r="MIC28" s="61"/>
      <c r="MID28" s="61"/>
      <c r="MIE28" s="61"/>
      <c r="MIF28" s="61"/>
      <c r="MIG28" s="61"/>
      <c r="MIH28" s="61"/>
      <c r="MII28" s="61"/>
      <c r="MIJ28" s="61"/>
      <c r="MIK28" s="61"/>
      <c r="MIL28" s="61"/>
      <c r="MIM28" s="61"/>
      <c r="MIN28" s="61"/>
      <c r="MIO28" s="61"/>
      <c r="MIP28" s="61"/>
      <c r="MIQ28" s="61"/>
      <c r="MIR28" s="61"/>
      <c r="MIS28" s="61"/>
      <c r="MIT28" s="61"/>
      <c r="MIU28" s="61"/>
      <c r="MIV28" s="61"/>
      <c r="MIW28" s="61"/>
      <c r="MIX28" s="61"/>
      <c r="MIY28" s="61"/>
      <c r="MIZ28" s="61"/>
      <c r="MJA28" s="61"/>
      <c r="MJB28" s="61"/>
      <c r="MJC28" s="61"/>
      <c r="MJD28" s="61"/>
      <c r="MJE28" s="61"/>
      <c r="MJF28" s="61"/>
      <c r="MJG28" s="61"/>
      <c r="MJH28" s="61"/>
      <c r="MJI28" s="61"/>
      <c r="MJJ28" s="61"/>
      <c r="MJK28" s="61"/>
      <c r="MJL28" s="61"/>
      <c r="MJM28" s="61"/>
      <c r="MJN28" s="61"/>
      <c r="MJO28" s="61"/>
      <c r="MJP28" s="61"/>
      <c r="MJQ28" s="61"/>
      <c r="MJR28" s="61"/>
      <c r="MJS28" s="61"/>
      <c r="MJT28" s="61"/>
      <c r="MJU28" s="61"/>
      <c r="MJV28" s="61"/>
      <c r="MJW28" s="61"/>
      <c r="MJX28" s="61"/>
      <c r="MJY28" s="61"/>
      <c r="MJZ28" s="61"/>
      <c r="MKA28" s="61"/>
      <c r="MKB28" s="61"/>
      <c r="MKC28" s="61"/>
      <c r="MKD28" s="61"/>
      <c r="MKE28" s="61"/>
      <c r="MKF28" s="61"/>
      <c r="MKG28" s="61"/>
      <c r="MKH28" s="61"/>
      <c r="MKI28" s="61"/>
      <c r="MKJ28" s="61"/>
      <c r="MKK28" s="61"/>
      <c r="MKL28" s="61"/>
      <c r="MKM28" s="61"/>
      <c r="MKN28" s="61"/>
      <c r="MKO28" s="61"/>
      <c r="MKP28" s="61"/>
      <c r="MKQ28" s="61"/>
      <c r="MKR28" s="61"/>
      <c r="MKS28" s="61"/>
      <c r="MKT28" s="61"/>
      <c r="MKU28" s="61"/>
      <c r="MKV28" s="61"/>
      <c r="MKW28" s="61"/>
      <c r="MKX28" s="61"/>
      <c r="MKY28" s="61"/>
      <c r="MKZ28" s="61"/>
      <c r="MLA28" s="61"/>
      <c r="MLB28" s="61"/>
      <c r="MLC28" s="61"/>
      <c r="MLD28" s="61"/>
      <c r="MLE28" s="61"/>
      <c r="MLF28" s="61"/>
      <c r="MLG28" s="61"/>
      <c r="MLH28" s="61"/>
      <c r="MLI28" s="61"/>
      <c r="MLJ28" s="61"/>
      <c r="MLK28" s="61"/>
      <c r="MLL28" s="61"/>
      <c r="MLM28" s="61"/>
      <c r="MLN28" s="61"/>
      <c r="MLO28" s="61"/>
      <c r="MLP28" s="61"/>
      <c r="MLQ28" s="61"/>
      <c r="MLR28" s="61"/>
      <c r="MLS28" s="61"/>
      <c r="MLT28" s="61"/>
      <c r="MLU28" s="61"/>
      <c r="MLV28" s="61"/>
      <c r="MLW28" s="61"/>
      <c r="MLX28" s="61"/>
      <c r="MLY28" s="61"/>
      <c r="MLZ28" s="61"/>
      <c r="MMA28" s="61"/>
      <c r="MMB28" s="61"/>
      <c r="MMC28" s="61"/>
      <c r="MMD28" s="61"/>
      <c r="MME28" s="61"/>
      <c r="MMF28" s="61"/>
      <c r="MMG28" s="61"/>
      <c r="MMH28" s="61"/>
      <c r="MMI28" s="61"/>
      <c r="MMJ28" s="61"/>
      <c r="MMK28" s="61"/>
      <c r="MML28" s="61"/>
      <c r="MMM28" s="61"/>
      <c r="MMN28" s="61"/>
      <c r="MMO28" s="61"/>
      <c r="MMP28" s="61"/>
      <c r="MMQ28" s="61"/>
      <c r="MMR28" s="61"/>
      <c r="MMS28" s="61"/>
      <c r="MMT28" s="61"/>
      <c r="MMU28" s="61"/>
      <c r="MMV28" s="61"/>
      <c r="MMW28" s="61"/>
      <c r="MMX28" s="61"/>
      <c r="MMY28" s="61"/>
      <c r="MMZ28" s="61"/>
      <c r="MNA28" s="61"/>
      <c r="MNB28" s="61"/>
      <c r="MNC28" s="61"/>
      <c r="MND28" s="61"/>
      <c r="MNE28" s="61"/>
      <c r="MNF28" s="61"/>
      <c r="MNG28" s="61"/>
      <c r="MNH28" s="61"/>
      <c r="MNI28" s="61"/>
      <c r="MNJ28" s="61"/>
      <c r="MNK28" s="61"/>
      <c r="MNL28" s="61"/>
      <c r="MNM28" s="61"/>
      <c r="MNN28" s="61"/>
      <c r="MNO28" s="61"/>
      <c r="MNP28" s="61"/>
      <c r="MNQ28" s="61"/>
      <c r="MNR28" s="61"/>
      <c r="MNS28" s="61"/>
      <c r="MNT28" s="61"/>
      <c r="MNU28" s="61"/>
      <c r="MNV28" s="61"/>
      <c r="MNW28" s="61"/>
      <c r="MNX28" s="61"/>
      <c r="MNY28" s="61"/>
      <c r="MNZ28" s="61"/>
      <c r="MOA28" s="61"/>
      <c r="MOB28" s="61"/>
      <c r="MOC28" s="61"/>
      <c r="MOD28" s="61"/>
      <c r="MOE28" s="61"/>
      <c r="MOF28" s="61"/>
      <c r="MOG28" s="61"/>
      <c r="MOH28" s="61"/>
      <c r="MOI28" s="61"/>
      <c r="MOJ28" s="61"/>
      <c r="MOK28" s="61"/>
      <c r="MOL28" s="61"/>
      <c r="MOM28" s="61"/>
      <c r="MON28" s="61"/>
      <c r="MOO28" s="61"/>
      <c r="MOP28" s="61"/>
      <c r="MOQ28" s="61"/>
      <c r="MOR28" s="61"/>
      <c r="MOS28" s="61"/>
      <c r="MOT28" s="61"/>
      <c r="MOU28" s="61"/>
      <c r="MOV28" s="61"/>
      <c r="MOW28" s="61"/>
      <c r="MOX28" s="61"/>
      <c r="MOY28" s="61"/>
      <c r="MOZ28" s="61"/>
      <c r="MPA28" s="61"/>
      <c r="MPB28" s="61"/>
      <c r="MPC28" s="61"/>
      <c r="MPD28" s="61"/>
      <c r="MPE28" s="61"/>
      <c r="MPF28" s="61"/>
      <c r="MPG28" s="61"/>
      <c r="MPH28" s="61"/>
      <c r="MPI28" s="61"/>
      <c r="MPJ28" s="61"/>
      <c r="MPK28" s="61"/>
      <c r="MPL28" s="61"/>
      <c r="MPM28" s="61"/>
      <c r="MPN28" s="61"/>
      <c r="MPO28" s="61"/>
      <c r="MPP28" s="61"/>
      <c r="MPQ28" s="61"/>
      <c r="MPR28" s="61"/>
      <c r="MPS28" s="61"/>
      <c r="MPT28" s="61"/>
      <c r="MPU28" s="61"/>
      <c r="MPV28" s="61"/>
      <c r="MPW28" s="61"/>
      <c r="MPX28" s="61"/>
      <c r="MPY28" s="61"/>
      <c r="MPZ28" s="61"/>
      <c r="MQA28" s="61"/>
      <c r="MQB28" s="61"/>
      <c r="MQC28" s="61"/>
      <c r="MQD28" s="61"/>
      <c r="MQE28" s="61"/>
      <c r="MQF28" s="61"/>
      <c r="MQG28" s="61"/>
      <c r="MQH28" s="61"/>
      <c r="MQI28" s="61"/>
      <c r="MQJ28" s="61"/>
      <c r="MQK28" s="61"/>
      <c r="MQL28" s="61"/>
      <c r="MQM28" s="61"/>
      <c r="MQN28" s="61"/>
      <c r="MQO28" s="61"/>
      <c r="MQP28" s="61"/>
      <c r="MQQ28" s="61"/>
      <c r="MQR28" s="61"/>
      <c r="MQS28" s="61"/>
      <c r="MQT28" s="61"/>
      <c r="MQU28" s="61"/>
      <c r="MQV28" s="61"/>
      <c r="MQW28" s="61"/>
      <c r="MQX28" s="61"/>
      <c r="MQY28" s="61"/>
      <c r="MQZ28" s="61"/>
      <c r="MRA28" s="61"/>
      <c r="MRB28" s="61"/>
      <c r="MRC28" s="61"/>
      <c r="MRD28" s="61"/>
      <c r="MRE28" s="61"/>
      <c r="MRF28" s="61"/>
      <c r="MRG28" s="61"/>
      <c r="MRH28" s="61"/>
      <c r="MRI28" s="61"/>
      <c r="MRJ28" s="61"/>
      <c r="MRK28" s="61"/>
      <c r="MRL28" s="61"/>
      <c r="MRM28" s="61"/>
      <c r="MRN28" s="61"/>
      <c r="MRO28" s="61"/>
      <c r="MRP28" s="61"/>
      <c r="MRQ28" s="61"/>
      <c r="MRR28" s="61"/>
      <c r="MRS28" s="61"/>
      <c r="MRT28" s="61"/>
      <c r="MRU28" s="61"/>
      <c r="MRV28" s="61"/>
      <c r="MRW28" s="61"/>
      <c r="MRX28" s="61"/>
      <c r="MRY28" s="61"/>
      <c r="MRZ28" s="61"/>
      <c r="MSA28" s="61"/>
      <c r="MSB28" s="61"/>
      <c r="MSC28" s="61"/>
      <c r="MSD28" s="61"/>
      <c r="MSE28" s="61"/>
      <c r="MSF28" s="61"/>
      <c r="MSG28" s="61"/>
      <c r="MSH28" s="61"/>
      <c r="MSI28" s="61"/>
      <c r="MSJ28" s="61"/>
      <c r="MSK28" s="61"/>
      <c r="MSL28" s="61"/>
      <c r="MSM28" s="61"/>
      <c r="MSN28" s="61"/>
      <c r="MSO28" s="61"/>
      <c r="MSP28" s="61"/>
      <c r="MSQ28" s="61"/>
      <c r="MSR28" s="61"/>
      <c r="MSS28" s="61"/>
      <c r="MST28" s="61"/>
      <c r="MSU28" s="61"/>
      <c r="MSV28" s="61"/>
      <c r="MSW28" s="61"/>
      <c r="MSX28" s="61"/>
      <c r="MSY28" s="61"/>
      <c r="MSZ28" s="61"/>
      <c r="MTA28" s="61"/>
      <c r="MTB28" s="61"/>
      <c r="MTC28" s="61"/>
      <c r="MTD28" s="61"/>
      <c r="MTE28" s="61"/>
      <c r="MTF28" s="61"/>
      <c r="MTG28" s="61"/>
      <c r="MTH28" s="61"/>
      <c r="MTI28" s="61"/>
      <c r="MTJ28" s="61"/>
      <c r="MTK28" s="61"/>
      <c r="MTL28" s="61"/>
      <c r="MTM28" s="61"/>
      <c r="MTN28" s="61"/>
      <c r="MTO28" s="61"/>
      <c r="MTP28" s="61"/>
      <c r="MTQ28" s="61"/>
      <c r="MTR28" s="61"/>
      <c r="MTS28" s="61"/>
      <c r="MTT28" s="61"/>
      <c r="MTU28" s="61"/>
      <c r="MTV28" s="61"/>
      <c r="MTW28" s="61"/>
      <c r="MTX28" s="61"/>
      <c r="MTY28" s="61"/>
      <c r="MTZ28" s="61"/>
      <c r="MUA28" s="61"/>
      <c r="MUB28" s="61"/>
      <c r="MUC28" s="61"/>
      <c r="MUD28" s="61"/>
      <c r="MUE28" s="61"/>
      <c r="MUF28" s="61"/>
      <c r="MUG28" s="61"/>
      <c r="MUH28" s="61"/>
      <c r="MUI28" s="61"/>
      <c r="MUJ28" s="61"/>
      <c r="MUK28" s="61"/>
      <c r="MUL28" s="61"/>
      <c r="MUM28" s="61"/>
      <c r="MUN28" s="61"/>
      <c r="MUO28" s="61"/>
      <c r="MUP28" s="61"/>
      <c r="MUQ28" s="61"/>
      <c r="MUR28" s="61"/>
      <c r="MUS28" s="61"/>
      <c r="MUT28" s="61"/>
      <c r="MUU28" s="61"/>
      <c r="MUV28" s="61"/>
      <c r="MUW28" s="61"/>
      <c r="MUX28" s="61"/>
      <c r="MUY28" s="61"/>
      <c r="MUZ28" s="61"/>
      <c r="MVA28" s="61"/>
      <c r="MVB28" s="61"/>
      <c r="MVC28" s="61"/>
      <c r="MVD28" s="61"/>
      <c r="MVE28" s="61"/>
      <c r="MVF28" s="61"/>
      <c r="MVG28" s="61"/>
      <c r="MVH28" s="61"/>
      <c r="MVI28" s="61"/>
      <c r="MVJ28" s="61"/>
      <c r="MVK28" s="61"/>
      <c r="MVL28" s="61"/>
      <c r="MVM28" s="61"/>
      <c r="MVN28" s="61"/>
      <c r="MVO28" s="61"/>
      <c r="MVP28" s="61"/>
      <c r="MVQ28" s="61"/>
      <c r="MVR28" s="61"/>
      <c r="MVS28" s="61"/>
      <c r="MVT28" s="61"/>
      <c r="MVU28" s="61"/>
      <c r="MVV28" s="61"/>
      <c r="MVW28" s="61"/>
      <c r="MVX28" s="61"/>
      <c r="MVY28" s="61"/>
      <c r="MVZ28" s="61"/>
      <c r="MWA28" s="61"/>
      <c r="MWB28" s="61"/>
      <c r="MWC28" s="61"/>
      <c r="MWD28" s="61"/>
      <c r="MWE28" s="61"/>
      <c r="MWF28" s="61"/>
      <c r="MWG28" s="61"/>
      <c r="MWH28" s="61"/>
      <c r="MWI28" s="61"/>
      <c r="MWJ28" s="61"/>
      <c r="MWK28" s="61"/>
      <c r="MWL28" s="61"/>
      <c r="MWM28" s="61"/>
      <c r="MWN28" s="61"/>
      <c r="MWO28" s="61"/>
      <c r="MWP28" s="61"/>
      <c r="MWQ28" s="61"/>
      <c r="MWR28" s="61"/>
      <c r="MWS28" s="61"/>
      <c r="MWT28" s="61"/>
      <c r="MWU28" s="61"/>
      <c r="MWV28" s="61"/>
      <c r="MWW28" s="61"/>
      <c r="MWX28" s="61"/>
      <c r="MWY28" s="61"/>
      <c r="MWZ28" s="61"/>
      <c r="MXA28" s="61"/>
      <c r="MXB28" s="61"/>
      <c r="MXC28" s="61"/>
      <c r="MXD28" s="61"/>
      <c r="MXE28" s="61"/>
      <c r="MXF28" s="61"/>
      <c r="MXG28" s="61"/>
      <c r="MXH28" s="61"/>
      <c r="MXI28" s="61"/>
      <c r="MXJ28" s="61"/>
      <c r="MXK28" s="61"/>
      <c r="MXL28" s="61"/>
      <c r="MXM28" s="61"/>
      <c r="MXN28" s="61"/>
      <c r="MXO28" s="61"/>
      <c r="MXP28" s="61"/>
      <c r="MXQ28" s="61"/>
      <c r="MXR28" s="61"/>
      <c r="MXS28" s="61"/>
      <c r="MXT28" s="61"/>
      <c r="MXU28" s="61"/>
      <c r="MXV28" s="61"/>
      <c r="MXW28" s="61"/>
      <c r="MXX28" s="61"/>
      <c r="MXY28" s="61"/>
      <c r="MXZ28" s="61"/>
      <c r="MYA28" s="61"/>
      <c r="MYB28" s="61"/>
      <c r="MYC28" s="61"/>
      <c r="MYD28" s="61"/>
      <c r="MYE28" s="61"/>
      <c r="MYF28" s="61"/>
      <c r="MYG28" s="61"/>
      <c r="MYH28" s="61"/>
      <c r="MYI28" s="61"/>
      <c r="MYJ28" s="61"/>
      <c r="MYK28" s="61"/>
      <c r="MYL28" s="61"/>
      <c r="MYM28" s="61"/>
      <c r="MYN28" s="61"/>
      <c r="MYO28" s="61"/>
      <c r="MYP28" s="61"/>
      <c r="MYQ28" s="61"/>
      <c r="MYR28" s="61"/>
      <c r="MYS28" s="61"/>
      <c r="MYT28" s="61"/>
      <c r="MYU28" s="61"/>
      <c r="MYV28" s="61"/>
      <c r="MYW28" s="61"/>
      <c r="MYX28" s="61"/>
      <c r="MYY28" s="61"/>
      <c r="MYZ28" s="61"/>
      <c r="MZA28" s="61"/>
      <c r="MZB28" s="61"/>
      <c r="MZC28" s="61"/>
      <c r="MZD28" s="61"/>
      <c r="MZE28" s="61"/>
      <c r="MZF28" s="61"/>
      <c r="MZG28" s="61"/>
      <c r="MZH28" s="61"/>
      <c r="MZI28" s="61"/>
      <c r="MZJ28" s="61"/>
      <c r="MZK28" s="61"/>
      <c r="MZL28" s="61"/>
      <c r="MZM28" s="61"/>
      <c r="MZN28" s="61"/>
      <c r="MZO28" s="61"/>
      <c r="MZP28" s="61"/>
      <c r="MZQ28" s="61"/>
      <c r="MZR28" s="61"/>
      <c r="MZS28" s="61"/>
      <c r="MZT28" s="61"/>
      <c r="MZU28" s="61"/>
      <c r="MZV28" s="61"/>
      <c r="MZW28" s="61"/>
      <c r="MZX28" s="61"/>
      <c r="MZY28" s="61"/>
      <c r="MZZ28" s="61"/>
      <c r="NAA28" s="61"/>
      <c r="NAB28" s="61"/>
      <c r="NAC28" s="61"/>
      <c r="NAD28" s="61"/>
      <c r="NAE28" s="61"/>
      <c r="NAF28" s="61"/>
      <c r="NAG28" s="61"/>
      <c r="NAH28" s="61"/>
      <c r="NAI28" s="61"/>
      <c r="NAJ28" s="61"/>
      <c r="NAK28" s="61"/>
      <c r="NAL28" s="61"/>
      <c r="NAM28" s="61"/>
      <c r="NAN28" s="61"/>
      <c r="NAO28" s="61"/>
      <c r="NAP28" s="61"/>
      <c r="NAQ28" s="61"/>
      <c r="NAR28" s="61"/>
      <c r="NAS28" s="61"/>
      <c r="NAT28" s="61"/>
      <c r="NAU28" s="61"/>
      <c r="NAV28" s="61"/>
      <c r="NAW28" s="61"/>
      <c r="NAX28" s="61"/>
      <c r="NAY28" s="61"/>
      <c r="NAZ28" s="61"/>
      <c r="NBA28" s="61"/>
      <c r="NBB28" s="61"/>
      <c r="NBC28" s="61"/>
      <c r="NBD28" s="61"/>
      <c r="NBE28" s="61"/>
      <c r="NBF28" s="61"/>
      <c r="NBG28" s="61"/>
      <c r="NBH28" s="61"/>
      <c r="NBI28" s="61"/>
      <c r="NBJ28" s="61"/>
      <c r="NBK28" s="61"/>
      <c r="NBL28" s="61"/>
      <c r="NBM28" s="61"/>
      <c r="NBN28" s="61"/>
      <c r="NBO28" s="61"/>
      <c r="NBP28" s="61"/>
      <c r="NBQ28" s="61"/>
      <c r="NBR28" s="61"/>
      <c r="NBS28" s="61"/>
      <c r="NBT28" s="61"/>
      <c r="NBU28" s="61"/>
      <c r="NBV28" s="61"/>
      <c r="NBW28" s="61"/>
      <c r="NBX28" s="61"/>
      <c r="NBY28" s="61"/>
      <c r="NBZ28" s="61"/>
      <c r="NCA28" s="61"/>
      <c r="NCB28" s="61"/>
      <c r="NCC28" s="61"/>
      <c r="NCD28" s="61"/>
      <c r="NCE28" s="61"/>
      <c r="NCF28" s="61"/>
      <c r="NCG28" s="61"/>
      <c r="NCH28" s="61"/>
      <c r="NCI28" s="61"/>
      <c r="NCJ28" s="61"/>
      <c r="NCK28" s="61"/>
      <c r="NCL28" s="61"/>
      <c r="NCM28" s="61"/>
      <c r="NCN28" s="61"/>
      <c r="NCO28" s="61"/>
      <c r="NCP28" s="61"/>
      <c r="NCQ28" s="61"/>
      <c r="NCR28" s="61"/>
      <c r="NCS28" s="61"/>
      <c r="NCT28" s="61"/>
      <c r="NCU28" s="61"/>
      <c r="NCV28" s="61"/>
      <c r="NCW28" s="61"/>
      <c r="NCX28" s="61"/>
      <c r="NCY28" s="61"/>
      <c r="NCZ28" s="61"/>
      <c r="NDA28" s="61"/>
      <c r="NDB28" s="61"/>
      <c r="NDC28" s="61"/>
      <c r="NDD28" s="61"/>
      <c r="NDE28" s="61"/>
      <c r="NDF28" s="61"/>
      <c r="NDG28" s="61"/>
      <c r="NDH28" s="61"/>
      <c r="NDI28" s="61"/>
      <c r="NDJ28" s="61"/>
      <c r="NDK28" s="61"/>
      <c r="NDL28" s="61"/>
      <c r="NDM28" s="61"/>
      <c r="NDN28" s="61"/>
      <c r="NDO28" s="61"/>
      <c r="NDP28" s="61"/>
      <c r="NDQ28" s="61"/>
      <c r="NDR28" s="61"/>
      <c r="NDS28" s="61"/>
      <c r="NDT28" s="61"/>
      <c r="NDU28" s="61"/>
      <c r="NDV28" s="61"/>
      <c r="NDW28" s="61"/>
      <c r="NDX28" s="61"/>
      <c r="NDY28" s="61"/>
      <c r="NDZ28" s="61"/>
      <c r="NEA28" s="61"/>
      <c r="NEB28" s="61"/>
      <c r="NEC28" s="61"/>
      <c r="NED28" s="61"/>
      <c r="NEE28" s="61"/>
      <c r="NEF28" s="61"/>
      <c r="NEG28" s="61"/>
      <c r="NEH28" s="61"/>
      <c r="NEI28" s="61"/>
      <c r="NEJ28" s="61"/>
      <c r="NEK28" s="61"/>
      <c r="NEL28" s="61"/>
      <c r="NEM28" s="61"/>
      <c r="NEN28" s="61"/>
      <c r="NEO28" s="61"/>
      <c r="NEP28" s="61"/>
      <c r="NEQ28" s="61"/>
      <c r="NER28" s="61"/>
      <c r="NES28" s="61"/>
      <c r="NET28" s="61"/>
      <c r="NEU28" s="61"/>
      <c r="NEV28" s="61"/>
      <c r="NEW28" s="61"/>
      <c r="NEX28" s="61"/>
      <c r="NEY28" s="61"/>
      <c r="NEZ28" s="61"/>
      <c r="NFA28" s="61"/>
      <c r="NFB28" s="61"/>
      <c r="NFC28" s="61"/>
      <c r="NFD28" s="61"/>
      <c r="NFE28" s="61"/>
      <c r="NFF28" s="61"/>
      <c r="NFG28" s="61"/>
      <c r="NFH28" s="61"/>
      <c r="NFI28" s="61"/>
      <c r="NFJ28" s="61"/>
      <c r="NFK28" s="61"/>
      <c r="NFL28" s="61"/>
      <c r="NFM28" s="61"/>
      <c r="NFN28" s="61"/>
      <c r="NFO28" s="61"/>
      <c r="NFP28" s="61"/>
      <c r="NFQ28" s="61"/>
      <c r="NFR28" s="61"/>
      <c r="NFS28" s="61"/>
      <c r="NFT28" s="61"/>
      <c r="NFU28" s="61"/>
      <c r="NFV28" s="61"/>
      <c r="NFW28" s="61"/>
      <c r="NFX28" s="61"/>
      <c r="NFY28" s="61"/>
      <c r="NFZ28" s="61"/>
      <c r="NGA28" s="61"/>
      <c r="NGB28" s="61"/>
      <c r="NGC28" s="61"/>
      <c r="NGD28" s="61"/>
      <c r="NGE28" s="61"/>
      <c r="NGF28" s="61"/>
      <c r="NGG28" s="61"/>
      <c r="NGH28" s="61"/>
      <c r="NGI28" s="61"/>
      <c r="NGJ28" s="61"/>
      <c r="NGK28" s="61"/>
      <c r="NGL28" s="61"/>
      <c r="NGM28" s="61"/>
      <c r="NGN28" s="61"/>
      <c r="NGO28" s="61"/>
      <c r="NGP28" s="61"/>
      <c r="NGQ28" s="61"/>
      <c r="NGR28" s="61"/>
      <c r="NGS28" s="61"/>
      <c r="NGT28" s="61"/>
      <c r="NGU28" s="61"/>
      <c r="NGV28" s="61"/>
      <c r="NGW28" s="61"/>
      <c r="NGX28" s="61"/>
      <c r="NGY28" s="61"/>
      <c r="NGZ28" s="61"/>
      <c r="NHA28" s="61"/>
      <c r="NHB28" s="61"/>
      <c r="NHC28" s="61"/>
      <c r="NHD28" s="61"/>
      <c r="NHE28" s="61"/>
      <c r="NHF28" s="61"/>
      <c r="NHG28" s="61"/>
      <c r="NHH28" s="61"/>
      <c r="NHI28" s="61"/>
      <c r="NHJ28" s="61"/>
      <c r="NHK28" s="61"/>
      <c r="NHL28" s="61"/>
      <c r="NHM28" s="61"/>
      <c r="NHN28" s="61"/>
      <c r="NHO28" s="61"/>
      <c r="NHP28" s="61"/>
      <c r="NHQ28" s="61"/>
      <c r="NHR28" s="61"/>
      <c r="NHS28" s="61"/>
      <c r="NHT28" s="61"/>
      <c r="NHU28" s="61"/>
      <c r="NHV28" s="61"/>
      <c r="NHW28" s="61"/>
      <c r="NHX28" s="61"/>
      <c r="NHY28" s="61"/>
      <c r="NHZ28" s="61"/>
      <c r="NIA28" s="61"/>
      <c r="NIB28" s="61"/>
      <c r="NIC28" s="61"/>
      <c r="NID28" s="61"/>
      <c r="NIE28" s="61"/>
      <c r="NIF28" s="61"/>
      <c r="NIG28" s="61"/>
      <c r="NIH28" s="61"/>
      <c r="NII28" s="61"/>
      <c r="NIJ28" s="61"/>
      <c r="NIK28" s="61"/>
      <c r="NIL28" s="61"/>
      <c r="NIM28" s="61"/>
      <c r="NIN28" s="61"/>
      <c r="NIO28" s="61"/>
      <c r="NIP28" s="61"/>
      <c r="NIQ28" s="61"/>
      <c r="NIR28" s="61"/>
      <c r="NIS28" s="61"/>
      <c r="NIT28" s="61"/>
      <c r="NIU28" s="61"/>
      <c r="NIV28" s="61"/>
      <c r="NIW28" s="61"/>
      <c r="NIX28" s="61"/>
      <c r="NIY28" s="61"/>
      <c r="NIZ28" s="61"/>
      <c r="NJA28" s="61"/>
      <c r="NJB28" s="61"/>
      <c r="NJC28" s="61"/>
      <c r="NJD28" s="61"/>
      <c r="NJE28" s="61"/>
      <c r="NJF28" s="61"/>
      <c r="NJG28" s="61"/>
      <c r="NJH28" s="61"/>
      <c r="NJI28" s="61"/>
      <c r="NJJ28" s="61"/>
      <c r="NJK28" s="61"/>
      <c r="NJL28" s="61"/>
      <c r="NJM28" s="61"/>
      <c r="NJN28" s="61"/>
      <c r="NJO28" s="61"/>
      <c r="NJP28" s="61"/>
      <c r="NJQ28" s="61"/>
      <c r="NJR28" s="61"/>
      <c r="NJS28" s="61"/>
      <c r="NJT28" s="61"/>
      <c r="NJU28" s="61"/>
      <c r="NJV28" s="61"/>
      <c r="NJW28" s="61"/>
      <c r="NJX28" s="61"/>
      <c r="NJY28" s="61"/>
      <c r="NJZ28" s="61"/>
      <c r="NKA28" s="61"/>
      <c r="NKB28" s="61"/>
      <c r="NKC28" s="61"/>
      <c r="NKD28" s="61"/>
      <c r="NKE28" s="61"/>
      <c r="NKF28" s="61"/>
      <c r="NKG28" s="61"/>
      <c r="NKH28" s="61"/>
      <c r="NKI28" s="61"/>
      <c r="NKJ28" s="61"/>
      <c r="NKK28" s="61"/>
      <c r="NKL28" s="61"/>
      <c r="NKM28" s="61"/>
      <c r="NKN28" s="61"/>
      <c r="NKO28" s="61"/>
      <c r="NKP28" s="61"/>
      <c r="NKQ28" s="61"/>
      <c r="NKR28" s="61"/>
      <c r="NKS28" s="61"/>
      <c r="NKT28" s="61"/>
      <c r="NKU28" s="61"/>
      <c r="NKV28" s="61"/>
      <c r="NKW28" s="61"/>
      <c r="NKX28" s="61"/>
      <c r="NKY28" s="61"/>
      <c r="NKZ28" s="61"/>
      <c r="NLA28" s="61"/>
      <c r="NLB28" s="61"/>
      <c r="NLC28" s="61"/>
      <c r="NLD28" s="61"/>
      <c r="NLE28" s="61"/>
      <c r="NLF28" s="61"/>
      <c r="NLG28" s="61"/>
      <c r="NLH28" s="61"/>
      <c r="NLI28" s="61"/>
      <c r="NLJ28" s="61"/>
      <c r="NLK28" s="61"/>
      <c r="NLL28" s="61"/>
      <c r="NLM28" s="61"/>
      <c r="NLN28" s="61"/>
      <c r="NLO28" s="61"/>
      <c r="NLP28" s="61"/>
      <c r="NLQ28" s="61"/>
      <c r="NLR28" s="61"/>
      <c r="NLS28" s="61"/>
      <c r="NLT28" s="61"/>
      <c r="NLU28" s="61"/>
      <c r="NLV28" s="61"/>
      <c r="NLW28" s="61"/>
      <c r="NLX28" s="61"/>
      <c r="NLY28" s="61"/>
      <c r="NLZ28" s="61"/>
      <c r="NMA28" s="61"/>
      <c r="NMB28" s="61"/>
      <c r="NMC28" s="61"/>
      <c r="NMD28" s="61"/>
      <c r="NME28" s="61"/>
      <c r="NMF28" s="61"/>
      <c r="NMG28" s="61"/>
      <c r="NMH28" s="61"/>
      <c r="NMI28" s="61"/>
      <c r="NMJ28" s="61"/>
      <c r="NMK28" s="61"/>
      <c r="NML28" s="61"/>
      <c r="NMM28" s="61"/>
      <c r="NMN28" s="61"/>
      <c r="NMO28" s="61"/>
      <c r="NMP28" s="61"/>
      <c r="NMQ28" s="61"/>
      <c r="NMR28" s="61"/>
      <c r="NMS28" s="61"/>
      <c r="NMT28" s="61"/>
      <c r="NMU28" s="61"/>
      <c r="NMV28" s="61"/>
      <c r="NMW28" s="61"/>
      <c r="NMX28" s="61"/>
      <c r="NMY28" s="61"/>
      <c r="NMZ28" s="61"/>
      <c r="NNA28" s="61"/>
      <c r="NNB28" s="61"/>
      <c r="NNC28" s="61"/>
      <c r="NND28" s="61"/>
      <c r="NNE28" s="61"/>
      <c r="NNF28" s="61"/>
      <c r="NNG28" s="61"/>
      <c r="NNH28" s="61"/>
      <c r="NNI28" s="61"/>
      <c r="NNJ28" s="61"/>
      <c r="NNK28" s="61"/>
      <c r="NNL28" s="61"/>
      <c r="NNM28" s="61"/>
      <c r="NNN28" s="61"/>
      <c r="NNO28" s="61"/>
      <c r="NNP28" s="61"/>
      <c r="NNQ28" s="61"/>
      <c r="NNR28" s="61"/>
      <c r="NNS28" s="61"/>
      <c r="NNT28" s="61"/>
      <c r="NNU28" s="61"/>
      <c r="NNV28" s="61"/>
      <c r="NNW28" s="61"/>
      <c r="NNX28" s="61"/>
      <c r="NNY28" s="61"/>
      <c r="NNZ28" s="61"/>
      <c r="NOA28" s="61"/>
      <c r="NOB28" s="61"/>
      <c r="NOC28" s="61"/>
      <c r="NOD28" s="61"/>
      <c r="NOE28" s="61"/>
      <c r="NOF28" s="61"/>
      <c r="NOG28" s="61"/>
      <c r="NOH28" s="61"/>
      <c r="NOI28" s="61"/>
      <c r="NOJ28" s="61"/>
      <c r="NOK28" s="61"/>
      <c r="NOL28" s="61"/>
      <c r="NOM28" s="61"/>
      <c r="NON28" s="61"/>
      <c r="NOO28" s="61"/>
      <c r="NOP28" s="61"/>
      <c r="NOQ28" s="61"/>
      <c r="NOR28" s="61"/>
      <c r="NOS28" s="61"/>
      <c r="NOT28" s="61"/>
      <c r="NOU28" s="61"/>
      <c r="NOV28" s="61"/>
      <c r="NOW28" s="61"/>
      <c r="NOX28" s="61"/>
      <c r="NOY28" s="61"/>
      <c r="NOZ28" s="61"/>
      <c r="NPA28" s="61"/>
      <c r="NPB28" s="61"/>
      <c r="NPC28" s="61"/>
      <c r="NPD28" s="61"/>
      <c r="NPE28" s="61"/>
      <c r="NPF28" s="61"/>
      <c r="NPG28" s="61"/>
      <c r="NPH28" s="61"/>
      <c r="NPI28" s="61"/>
      <c r="NPJ28" s="61"/>
      <c r="NPK28" s="61"/>
      <c r="NPL28" s="61"/>
      <c r="NPM28" s="61"/>
      <c r="NPN28" s="61"/>
      <c r="NPO28" s="61"/>
      <c r="NPP28" s="61"/>
      <c r="NPQ28" s="61"/>
      <c r="NPR28" s="61"/>
      <c r="NPS28" s="61"/>
      <c r="NPT28" s="61"/>
      <c r="NPU28" s="61"/>
      <c r="NPV28" s="61"/>
      <c r="NPW28" s="61"/>
      <c r="NPX28" s="61"/>
      <c r="NPY28" s="61"/>
      <c r="NPZ28" s="61"/>
      <c r="NQA28" s="61"/>
      <c r="NQB28" s="61"/>
      <c r="NQC28" s="61"/>
      <c r="NQD28" s="61"/>
      <c r="NQE28" s="61"/>
      <c r="NQF28" s="61"/>
      <c r="NQG28" s="61"/>
      <c r="NQH28" s="61"/>
      <c r="NQI28" s="61"/>
      <c r="NQJ28" s="61"/>
      <c r="NQK28" s="61"/>
      <c r="NQL28" s="61"/>
      <c r="NQM28" s="61"/>
      <c r="NQN28" s="61"/>
      <c r="NQO28" s="61"/>
      <c r="NQP28" s="61"/>
      <c r="NQQ28" s="61"/>
      <c r="NQR28" s="61"/>
      <c r="NQS28" s="61"/>
      <c r="NQT28" s="61"/>
      <c r="NQU28" s="61"/>
      <c r="NQV28" s="61"/>
      <c r="NQW28" s="61"/>
      <c r="NQX28" s="61"/>
      <c r="NQY28" s="61"/>
      <c r="NQZ28" s="61"/>
      <c r="NRA28" s="61"/>
      <c r="NRB28" s="61"/>
      <c r="NRC28" s="61"/>
      <c r="NRD28" s="61"/>
      <c r="NRE28" s="61"/>
      <c r="NRF28" s="61"/>
      <c r="NRG28" s="61"/>
      <c r="NRH28" s="61"/>
      <c r="NRI28" s="61"/>
      <c r="NRJ28" s="61"/>
      <c r="NRK28" s="61"/>
      <c r="NRL28" s="61"/>
      <c r="NRM28" s="61"/>
      <c r="NRN28" s="61"/>
      <c r="NRO28" s="61"/>
      <c r="NRP28" s="61"/>
      <c r="NRQ28" s="61"/>
      <c r="NRR28" s="61"/>
      <c r="NRS28" s="61"/>
      <c r="NRT28" s="61"/>
      <c r="NRU28" s="61"/>
      <c r="NRV28" s="61"/>
      <c r="NRW28" s="61"/>
      <c r="NRX28" s="61"/>
      <c r="NRY28" s="61"/>
      <c r="NRZ28" s="61"/>
      <c r="NSA28" s="61"/>
      <c r="NSB28" s="61"/>
      <c r="NSC28" s="61"/>
      <c r="NSD28" s="61"/>
      <c r="NSE28" s="61"/>
      <c r="NSF28" s="61"/>
      <c r="NSG28" s="61"/>
      <c r="NSH28" s="61"/>
      <c r="NSI28" s="61"/>
      <c r="NSJ28" s="61"/>
      <c r="NSK28" s="61"/>
      <c r="NSL28" s="61"/>
      <c r="NSM28" s="61"/>
      <c r="NSN28" s="61"/>
      <c r="NSO28" s="61"/>
      <c r="NSP28" s="61"/>
      <c r="NSQ28" s="61"/>
      <c r="NSR28" s="61"/>
      <c r="NSS28" s="61"/>
      <c r="NST28" s="61"/>
      <c r="NSU28" s="61"/>
      <c r="NSV28" s="61"/>
      <c r="NSW28" s="61"/>
      <c r="NSX28" s="61"/>
      <c r="NSY28" s="61"/>
      <c r="NSZ28" s="61"/>
      <c r="NTA28" s="61"/>
      <c r="NTB28" s="61"/>
      <c r="NTC28" s="61"/>
      <c r="NTD28" s="61"/>
      <c r="NTE28" s="61"/>
      <c r="NTF28" s="61"/>
      <c r="NTG28" s="61"/>
      <c r="NTH28" s="61"/>
      <c r="NTI28" s="61"/>
      <c r="NTJ28" s="61"/>
      <c r="NTK28" s="61"/>
      <c r="NTL28" s="61"/>
      <c r="NTM28" s="61"/>
      <c r="NTN28" s="61"/>
      <c r="NTO28" s="61"/>
      <c r="NTP28" s="61"/>
      <c r="NTQ28" s="61"/>
      <c r="NTR28" s="61"/>
      <c r="NTS28" s="61"/>
      <c r="NTT28" s="61"/>
      <c r="NTU28" s="61"/>
      <c r="NTV28" s="61"/>
      <c r="NTW28" s="61"/>
      <c r="NTX28" s="61"/>
      <c r="NTY28" s="61"/>
      <c r="NTZ28" s="61"/>
      <c r="NUA28" s="61"/>
      <c r="NUB28" s="61"/>
      <c r="NUC28" s="61"/>
      <c r="NUD28" s="61"/>
      <c r="NUE28" s="61"/>
      <c r="NUF28" s="61"/>
      <c r="NUG28" s="61"/>
      <c r="NUH28" s="61"/>
      <c r="NUI28" s="61"/>
      <c r="NUJ28" s="61"/>
      <c r="NUK28" s="61"/>
      <c r="NUL28" s="61"/>
      <c r="NUM28" s="61"/>
      <c r="NUN28" s="61"/>
      <c r="NUO28" s="61"/>
      <c r="NUP28" s="61"/>
      <c r="NUQ28" s="61"/>
      <c r="NUR28" s="61"/>
      <c r="NUS28" s="61"/>
      <c r="NUT28" s="61"/>
      <c r="NUU28" s="61"/>
      <c r="NUV28" s="61"/>
      <c r="NUW28" s="61"/>
      <c r="NUX28" s="61"/>
      <c r="NUY28" s="61"/>
      <c r="NUZ28" s="61"/>
      <c r="NVA28" s="61"/>
      <c r="NVB28" s="61"/>
      <c r="NVC28" s="61"/>
      <c r="NVD28" s="61"/>
      <c r="NVE28" s="61"/>
      <c r="NVF28" s="61"/>
      <c r="NVG28" s="61"/>
      <c r="NVH28" s="61"/>
      <c r="NVI28" s="61"/>
      <c r="NVJ28" s="61"/>
      <c r="NVK28" s="61"/>
      <c r="NVL28" s="61"/>
      <c r="NVM28" s="61"/>
      <c r="NVN28" s="61"/>
      <c r="NVO28" s="61"/>
      <c r="NVP28" s="61"/>
      <c r="NVQ28" s="61"/>
      <c r="NVR28" s="61"/>
      <c r="NVS28" s="61"/>
      <c r="NVT28" s="61"/>
      <c r="NVU28" s="61"/>
      <c r="NVV28" s="61"/>
      <c r="NVW28" s="61"/>
      <c r="NVX28" s="61"/>
      <c r="NVY28" s="61"/>
      <c r="NVZ28" s="61"/>
      <c r="NWA28" s="61"/>
      <c r="NWB28" s="61"/>
      <c r="NWC28" s="61"/>
      <c r="NWD28" s="61"/>
      <c r="NWE28" s="61"/>
      <c r="NWF28" s="61"/>
      <c r="NWG28" s="61"/>
      <c r="NWH28" s="61"/>
      <c r="NWI28" s="61"/>
      <c r="NWJ28" s="61"/>
      <c r="NWK28" s="61"/>
      <c r="NWL28" s="61"/>
      <c r="NWM28" s="61"/>
      <c r="NWN28" s="61"/>
      <c r="NWO28" s="61"/>
      <c r="NWP28" s="61"/>
      <c r="NWQ28" s="61"/>
      <c r="NWR28" s="61"/>
      <c r="NWS28" s="61"/>
      <c r="NWT28" s="61"/>
      <c r="NWU28" s="61"/>
      <c r="NWV28" s="61"/>
      <c r="NWW28" s="61"/>
      <c r="NWX28" s="61"/>
      <c r="NWY28" s="61"/>
      <c r="NWZ28" s="61"/>
      <c r="NXA28" s="61"/>
      <c r="NXB28" s="61"/>
      <c r="NXC28" s="61"/>
      <c r="NXD28" s="61"/>
      <c r="NXE28" s="61"/>
      <c r="NXF28" s="61"/>
      <c r="NXG28" s="61"/>
      <c r="NXH28" s="61"/>
      <c r="NXI28" s="61"/>
      <c r="NXJ28" s="61"/>
      <c r="NXK28" s="61"/>
      <c r="NXL28" s="61"/>
      <c r="NXM28" s="61"/>
      <c r="NXN28" s="61"/>
      <c r="NXO28" s="61"/>
      <c r="NXP28" s="61"/>
      <c r="NXQ28" s="61"/>
      <c r="NXR28" s="61"/>
      <c r="NXS28" s="61"/>
      <c r="NXT28" s="61"/>
      <c r="NXU28" s="61"/>
      <c r="NXV28" s="61"/>
      <c r="NXW28" s="61"/>
      <c r="NXX28" s="61"/>
      <c r="NXY28" s="61"/>
      <c r="NXZ28" s="61"/>
      <c r="NYA28" s="61"/>
      <c r="NYB28" s="61"/>
      <c r="NYC28" s="61"/>
      <c r="NYD28" s="61"/>
      <c r="NYE28" s="61"/>
      <c r="NYF28" s="61"/>
      <c r="NYG28" s="61"/>
      <c r="NYH28" s="61"/>
      <c r="NYI28" s="61"/>
      <c r="NYJ28" s="61"/>
      <c r="NYK28" s="61"/>
      <c r="NYL28" s="61"/>
      <c r="NYM28" s="61"/>
      <c r="NYN28" s="61"/>
      <c r="NYO28" s="61"/>
      <c r="NYP28" s="61"/>
      <c r="NYQ28" s="61"/>
      <c r="NYR28" s="61"/>
      <c r="NYS28" s="61"/>
      <c r="NYT28" s="61"/>
      <c r="NYU28" s="61"/>
      <c r="NYV28" s="61"/>
      <c r="NYW28" s="61"/>
      <c r="NYX28" s="61"/>
      <c r="NYY28" s="61"/>
      <c r="NYZ28" s="61"/>
      <c r="NZA28" s="61"/>
      <c r="NZB28" s="61"/>
      <c r="NZC28" s="61"/>
      <c r="NZD28" s="61"/>
      <c r="NZE28" s="61"/>
      <c r="NZF28" s="61"/>
      <c r="NZG28" s="61"/>
      <c r="NZH28" s="61"/>
      <c r="NZI28" s="61"/>
      <c r="NZJ28" s="61"/>
      <c r="NZK28" s="61"/>
      <c r="NZL28" s="61"/>
      <c r="NZM28" s="61"/>
      <c r="NZN28" s="61"/>
      <c r="NZO28" s="61"/>
      <c r="NZP28" s="61"/>
      <c r="NZQ28" s="61"/>
      <c r="NZR28" s="61"/>
      <c r="NZS28" s="61"/>
      <c r="NZT28" s="61"/>
      <c r="NZU28" s="61"/>
      <c r="NZV28" s="61"/>
      <c r="NZW28" s="61"/>
      <c r="NZX28" s="61"/>
      <c r="NZY28" s="61"/>
      <c r="NZZ28" s="61"/>
      <c r="OAA28" s="61"/>
      <c r="OAB28" s="61"/>
      <c r="OAC28" s="61"/>
      <c r="OAD28" s="61"/>
      <c r="OAE28" s="61"/>
      <c r="OAF28" s="61"/>
      <c r="OAG28" s="61"/>
      <c r="OAH28" s="61"/>
      <c r="OAI28" s="61"/>
      <c r="OAJ28" s="61"/>
      <c r="OAK28" s="61"/>
      <c r="OAL28" s="61"/>
      <c r="OAM28" s="61"/>
      <c r="OAN28" s="61"/>
      <c r="OAO28" s="61"/>
      <c r="OAP28" s="61"/>
      <c r="OAQ28" s="61"/>
      <c r="OAR28" s="61"/>
      <c r="OAS28" s="61"/>
      <c r="OAT28" s="61"/>
      <c r="OAU28" s="61"/>
      <c r="OAV28" s="61"/>
      <c r="OAW28" s="61"/>
      <c r="OAX28" s="61"/>
      <c r="OAY28" s="61"/>
      <c r="OAZ28" s="61"/>
      <c r="OBA28" s="61"/>
      <c r="OBB28" s="61"/>
      <c r="OBC28" s="61"/>
      <c r="OBD28" s="61"/>
      <c r="OBE28" s="61"/>
      <c r="OBF28" s="61"/>
      <c r="OBG28" s="61"/>
      <c r="OBH28" s="61"/>
      <c r="OBI28" s="61"/>
      <c r="OBJ28" s="61"/>
      <c r="OBK28" s="61"/>
      <c r="OBL28" s="61"/>
      <c r="OBM28" s="61"/>
      <c r="OBN28" s="61"/>
      <c r="OBO28" s="61"/>
      <c r="OBP28" s="61"/>
      <c r="OBQ28" s="61"/>
      <c r="OBR28" s="61"/>
      <c r="OBS28" s="61"/>
      <c r="OBT28" s="61"/>
      <c r="OBU28" s="61"/>
      <c r="OBV28" s="61"/>
      <c r="OBW28" s="61"/>
      <c r="OBX28" s="61"/>
      <c r="OBY28" s="61"/>
      <c r="OBZ28" s="61"/>
      <c r="OCA28" s="61"/>
      <c r="OCB28" s="61"/>
      <c r="OCC28" s="61"/>
      <c r="OCD28" s="61"/>
      <c r="OCE28" s="61"/>
      <c r="OCF28" s="61"/>
      <c r="OCG28" s="61"/>
      <c r="OCH28" s="61"/>
      <c r="OCI28" s="61"/>
      <c r="OCJ28" s="61"/>
      <c r="OCK28" s="61"/>
      <c r="OCL28" s="61"/>
      <c r="OCM28" s="61"/>
      <c r="OCN28" s="61"/>
      <c r="OCO28" s="61"/>
      <c r="OCP28" s="61"/>
      <c r="OCQ28" s="61"/>
      <c r="OCR28" s="61"/>
      <c r="OCS28" s="61"/>
      <c r="OCT28" s="61"/>
      <c r="OCU28" s="61"/>
      <c r="OCV28" s="61"/>
      <c r="OCW28" s="61"/>
      <c r="OCX28" s="61"/>
      <c r="OCY28" s="61"/>
      <c r="OCZ28" s="61"/>
      <c r="ODA28" s="61"/>
      <c r="ODB28" s="61"/>
      <c r="ODC28" s="61"/>
      <c r="ODD28" s="61"/>
      <c r="ODE28" s="61"/>
      <c r="ODF28" s="61"/>
      <c r="ODG28" s="61"/>
      <c r="ODH28" s="61"/>
      <c r="ODI28" s="61"/>
      <c r="ODJ28" s="61"/>
      <c r="ODK28" s="61"/>
      <c r="ODL28" s="61"/>
      <c r="ODM28" s="61"/>
      <c r="ODN28" s="61"/>
      <c r="ODO28" s="61"/>
      <c r="ODP28" s="61"/>
      <c r="ODQ28" s="61"/>
      <c r="ODR28" s="61"/>
      <c r="ODS28" s="61"/>
      <c r="ODT28" s="61"/>
      <c r="ODU28" s="61"/>
      <c r="ODV28" s="61"/>
      <c r="ODW28" s="61"/>
      <c r="ODX28" s="61"/>
      <c r="ODY28" s="61"/>
      <c r="ODZ28" s="61"/>
      <c r="OEA28" s="61"/>
      <c r="OEB28" s="61"/>
      <c r="OEC28" s="61"/>
      <c r="OED28" s="61"/>
      <c r="OEE28" s="61"/>
      <c r="OEF28" s="61"/>
      <c r="OEG28" s="61"/>
      <c r="OEH28" s="61"/>
      <c r="OEI28" s="61"/>
      <c r="OEJ28" s="61"/>
      <c r="OEK28" s="61"/>
      <c r="OEL28" s="61"/>
      <c r="OEM28" s="61"/>
      <c r="OEN28" s="61"/>
      <c r="OEO28" s="61"/>
      <c r="OEP28" s="61"/>
      <c r="OEQ28" s="61"/>
      <c r="OER28" s="61"/>
      <c r="OES28" s="61"/>
      <c r="OET28" s="61"/>
      <c r="OEU28" s="61"/>
      <c r="OEV28" s="61"/>
      <c r="OEW28" s="61"/>
      <c r="OEX28" s="61"/>
      <c r="OEY28" s="61"/>
      <c r="OEZ28" s="61"/>
      <c r="OFA28" s="61"/>
      <c r="OFB28" s="61"/>
      <c r="OFC28" s="61"/>
      <c r="OFD28" s="61"/>
      <c r="OFE28" s="61"/>
      <c r="OFF28" s="61"/>
      <c r="OFG28" s="61"/>
      <c r="OFH28" s="61"/>
      <c r="OFI28" s="61"/>
      <c r="OFJ28" s="61"/>
      <c r="OFK28" s="61"/>
      <c r="OFL28" s="61"/>
      <c r="OFM28" s="61"/>
      <c r="OFN28" s="61"/>
      <c r="OFO28" s="61"/>
      <c r="OFP28" s="61"/>
      <c r="OFQ28" s="61"/>
      <c r="OFR28" s="61"/>
      <c r="OFS28" s="61"/>
      <c r="OFT28" s="61"/>
      <c r="OFU28" s="61"/>
      <c r="OFV28" s="61"/>
      <c r="OFW28" s="61"/>
      <c r="OFX28" s="61"/>
      <c r="OFY28" s="61"/>
      <c r="OFZ28" s="61"/>
      <c r="OGA28" s="61"/>
      <c r="OGB28" s="61"/>
      <c r="OGC28" s="61"/>
      <c r="OGD28" s="61"/>
      <c r="OGE28" s="61"/>
      <c r="OGF28" s="61"/>
      <c r="OGG28" s="61"/>
      <c r="OGH28" s="61"/>
      <c r="OGI28" s="61"/>
      <c r="OGJ28" s="61"/>
      <c r="OGK28" s="61"/>
      <c r="OGL28" s="61"/>
      <c r="OGM28" s="61"/>
      <c r="OGN28" s="61"/>
      <c r="OGO28" s="61"/>
      <c r="OGP28" s="61"/>
      <c r="OGQ28" s="61"/>
      <c r="OGR28" s="61"/>
      <c r="OGS28" s="61"/>
      <c r="OGT28" s="61"/>
      <c r="OGU28" s="61"/>
      <c r="OGV28" s="61"/>
      <c r="OGW28" s="61"/>
      <c r="OGX28" s="61"/>
      <c r="OGY28" s="61"/>
      <c r="OGZ28" s="61"/>
      <c r="OHA28" s="61"/>
      <c r="OHB28" s="61"/>
      <c r="OHC28" s="61"/>
      <c r="OHD28" s="61"/>
      <c r="OHE28" s="61"/>
      <c r="OHF28" s="61"/>
      <c r="OHG28" s="61"/>
      <c r="OHH28" s="61"/>
      <c r="OHI28" s="61"/>
      <c r="OHJ28" s="61"/>
      <c r="OHK28" s="61"/>
      <c r="OHL28" s="61"/>
      <c r="OHM28" s="61"/>
      <c r="OHN28" s="61"/>
      <c r="OHO28" s="61"/>
      <c r="OHP28" s="61"/>
      <c r="OHQ28" s="61"/>
      <c r="OHR28" s="61"/>
      <c r="OHS28" s="61"/>
      <c r="OHT28" s="61"/>
      <c r="OHU28" s="61"/>
      <c r="OHV28" s="61"/>
      <c r="OHW28" s="61"/>
      <c r="OHX28" s="61"/>
      <c r="OHY28" s="61"/>
      <c r="OHZ28" s="61"/>
      <c r="OIA28" s="61"/>
      <c r="OIB28" s="61"/>
      <c r="OIC28" s="61"/>
      <c r="OID28" s="61"/>
      <c r="OIE28" s="61"/>
      <c r="OIF28" s="61"/>
      <c r="OIG28" s="61"/>
      <c r="OIH28" s="61"/>
      <c r="OII28" s="61"/>
      <c r="OIJ28" s="61"/>
      <c r="OIK28" s="61"/>
      <c r="OIL28" s="61"/>
      <c r="OIM28" s="61"/>
      <c r="OIN28" s="61"/>
      <c r="OIO28" s="61"/>
      <c r="OIP28" s="61"/>
      <c r="OIQ28" s="61"/>
      <c r="OIR28" s="61"/>
      <c r="OIS28" s="61"/>
      <c r="OIT28" s="61"/>
      <c r="OIU28" s="61"/>
      <c r="OIV28" s="61"/>
      <c r="OIW28" s="61"/>
      <c r="OIX28" s="61"/>
      <c r="OIY28" s="61"/>
      <c r="OIZ28" s="61"/>
      <c r="OJA28" s="61"/>
      <c r="OJB28" s="61"/>
      <c r="OJC28" s="61"/>
      <c r="OJD28" s="61"/>
      <c r="OJE28" s="61"/>
      <c r="OJF28" s="61"/>
      <c r="OJG28" s="61"/>
      <c r="OJH28" s="61"/>
      <c r="OJI28" s="61"/>
      <c r="OJJ28" s="61"/>
      <c r="OJK28" s="61"/>
      <c r="OJL28" s="61"/>
      <c r="OJM28" s="61"/>
      <c r="OJN28" s="61"/>
      <c r="OJO28" s="61"/>
      <c r="OJP28" s="61"/>
      <c r="OJQ28" s="61"/>
      <c r="OJR28" s="61"/>
      <c r="OJS28" s="61"/>
      <c r="OJT28" s="61"/>
      <c r="OJU28" s="61"/>
      <c r="OJV28" s="61"/>
      <c r="OJW28" s="61"/>
      <c r="OJX28" s="61"/>
      <c r="OJY28" s="61"/>
      <c r="OJZ28" s="61"/>
      <c r="OKA28" s="61"/>
      <c r="OKB28" s="61"/>
      <c r="OKC28" s="61"/>
      <c r="OKD28" s="61"/>
      <c r="OKE28" s="61"/>
      <c r="OKF28" s="61"/>
      <c r="OKG28" s="61"/>
      <c r="OKH28" s="61"/>
      <c r="OKI28" s="61"/>
      <c r="OKJ28" s="61"/>
      <c r="OKK28" s="61"/>
      <c r="OKL28" s="61"/>
      <c r="OKM28" s="61"/>
      <c r="OKN28" s="61"/>
      <c r="OKO28" s="61"/>
      <c r="OKP28" s="61"/>
      <c r="OKQ28" s="61"/>
      <c r="OKR28" s="61"/>
      <c r="OKS28" s="61"/>
      <c r="OKT28" s="61"/>
      <c r="OKU28" s="61"/>
      <c r="OKV28" s="61"/>
      <c r="OKW28" s="61"/>
      <c r="OKX28" s="61"/>
      <c r="OKY28" s="61"/>
      <c r="OKZ28" s="61"/>
      <c r="OLA28" s="61"/>
      <c r="OLB28" s="61"/>
      <c r="OLC28" s="61"/>
      <c r="OLD28" s="61"/>
      <c r="OLE28" s="61"/>
      <c r="OLF28" s="61"/>
      <c r="OLG28" s="61"/>
      <c r="OLH28" s="61"/>
      <c r="OLI28" s="61"/>
      <c r="OLJ28" s="61"/>
      <c r="OLK28" s="61"/>
      <c r="OLL28" s="61"/>
      <c r="OLM28" s="61"/>
      <c r="OLN28" s="61"/>
      <c r="OLO28" s="61"/>
      <c r="OLP28" s="61"/>
      <c r="OLQ28" s="61"/>
      <c r="OLR28" s="61"/>
      <c r="OLS28" s="61"/>
      <c r="OLT28" s="61"/>
      <c r="OLU28" s="61"/>
      <c r="OLV28" s="61"/>
      <c r="OLW28" s="61"/>
      <c r="OLX28" s="61"/>
      <c r="OLY28" s="61"/>
      <c r="OLZ28" s="61"/>
      <c r="OMA28" s="61"/>
      <c r="OMB28" s="61"/>
      <c r="OMC28" s="61"/>
      <c r="OMD28" s="61"/>
      <c r="OME28" s="61"/>
      <c r="OMF28" s="61"/>
      <c r="OMG28" s="61"/>
      <c r="OMH28" s="61"/>
      <c r="OMI28" s="61"/>
      <c r="OMJ28" s="61"/>
      <c r="OMK28" s="61"/>
      <c r="OML28" s="61"/>
      <c r="OMM28" s="61"/>
      <c r="OMN28" s="61"/>
      <c r="OMO28" s="61"/>
      <c r="OMP28" s="61"/>
      <c r="OMQ28" s="61"/>
      <c r="OMR28" s="61"/>
      <c r="OMS28" s="61"/>
      <c r="OMT28" s="61"/>
      <c r="OMU28" s="61"/>
      <c r="OMV28" s="61"/>
      <c r="OMW28" s="61"/>
      <c r="OMX28" s="61"/>
      <c r="OMY28" s="61"/>
      <c r="OMZ28" s="61"/>
      <c r="ONA28" s="61"/>
      <c r="ONB28" s="61"/>
      <c r="ONC28" s="61"/>
      <c r="OND28" s="61"/>
      <c r="ONE28" s="61"/>
      <c r="ONF28" s="61"/>
      <c r="ONG28" s="61"/>
      <c r="ONH28" s="61"/>
      <c r="ONI28" s="61"/>
      <c r="ONJ28" s="61"/>
      <c r="ONK28" s="61"/>
      <c r="ONL28" s="61"/>
      <c r="ONM28" s="61"/>
      <c r="ONN28" s="61"/>
      <c r="ONO28" s="61"/>
      <c r="ONP28" s="61"/>
      <c r="ONQ28" s="61"/>
      <c r="ONR28" s="61"/>
      <c r="ONS28" s="61"/>
      <c r="ONT28" s="61"/>
      <c r="ONU28" s="61"/>
      <c r="ONV28" s="61"/>
      <c r="ONW28" s="61"/>
      <c r="ONX28" s="61"/>
      <c r="ONY28" s="61"/>
      <c r="ONZ28" s="61"/>
      <c r="OOA28" s="61"/>
      <c r="OOB28" s="61"/>
      <c r="OOC28" s="61"/>
      <c r="OOD28" s="61"/>
      <c r="OOE28" s="61"/>
      <c r="OOF28" s="61"/>
      <c r="OOG28" s="61"/>
      <c r="OOH28" s="61"/>
      <c r="OOI28" s="61"/>
      <c r="OOJ28" s="61"/>
      <c r="OOK28" s="61"/>
      <c r="OOL28" s="61"/>
      <c r="OOM28" s="61"/>
      <c r="OON28" s="61"/>
      <c r="OOO28" s="61"/>
      <c r="OOP28" s="61"/>
      <c r="OOQ28" s="61"/>
      <c r="OOR28" s="61"/>
      <c r="OOS28" s="61"/>
      <c r="OOT28" s="61"/>
      <c r="OOU28" s="61"/>
      <c r="OOV28" s="61"/>
      <c r="OOW28" s="61"/>
      <c r="OOX28" s="61"/>
      <c r="OOY28" s="61"/>
      <c r="OOZ28" s="61"/>
      <c r="OPA28" s="61"/>
      <c r="OPB28" s="61"/>
      <c r="OPC28" s="61"/>
      <c r="OPD28" s="61"/>
      <c r="OPE28" s="61"/>
      <c r="OPF28" s="61"/>
      <c r="OPG28" s="61"/>
      <c r="OPH28" s="61"/>
      <c r="OPI28" s="61"/>
      <c r="OPJ28" s="61"/>
      <c r="OPK28" s="61"/>
      <c r="OPL28" s="61"/>
      <c r="OPM28" s="61"/>
      <c r="OPN28" s="61"/>
      <c r="OPO28" s="61"/>
      <c r="OPP28" s="61"/>
      <c r="OPQ28" s="61"/>
      <c r="OPR28" s="61"/>
      <c r="OPS28" s="61"/>
      <c r="OPT28" s="61"/>
      <c r="OPU28" s="61"/>
      <c r="OPV28" s="61"/>
      <c r="OPW28" s="61"/>
      <c r="OPX28" s="61"/>
      <c r="OPY28" s="61"/>
      <c r="OPZ28" s="61"/>
      <c r="OQA28" s="61"/>
      <c r="OQB28" s="61"/>
      <c r="OQC28" s="61"/>
      <c r="OQD28" s="61"/>
      <c r="OQE28" s="61"/>
      <c r="OQF28" s="61"/>
      <c r="OQG28" s="61"/>
      <c r="OQH28" s="61"/>
      <c r="OQI28" s="61"/>
      <c r="OQJ28" s="61"/>
      <c r="OQK28" s="61"/>
      <c r="OQL28" s="61"/>
      <c r="OQM28" s="61"/>
      <c r="OQN28" s="61"/>
      <c r="OQO28" s="61"/>
      <c r="OQP28" s="61"/>
      <c r="OQQ28" s="61"/>
      <c r="OQR28" s="61"/>
      <c r="OQS28" s="61"/>
      <c r="OQT28" s="61"/>
      <c r="OQU28" s="61"/>
      <c r="OQV28" s="61"/>
      <c r="OQW28" s="61"/>
      <c r="OQX28" s="61"/>
      <c r="OQY28" s="61"/>
      <c r="OQZ28" s="61"/>
      <c r="ORA28" s="61"/>
      <c r="ORB28" s="61"/>
      <c r="ORC28" s="61"/>
      <c r="ORD28" s="61"/>
      <c r="ORE28" s="61"/>
      <c r="ORF28" s="61"/>
      <c r="ORG28" s="61"/>
      <c r="ORH28" s="61"/>
      <c r="ORI28" s="61"/>
      <c r="ORJ28" s="61"/>
      <c r="ORK28" s="61"/>
      <c r="ORL28" s="61"/>
      <c r="ORM28" s="61"/>
      <c r="ORN28" s="61"/>
      <c r="ORO28" s="61"/>
      <c r="ORP28" s="61"/>
      <c r="ORQ28" s="61"/>
      <c r="ORR28" s="61"/>
      <c r="ORS28" s="61"/>
      <c r="ORT28" s="61"/>
      <c r="ORU28" s="61"/>
      <c r="ORV28" s="61"/>
      <c r="ORW28" s="61"/>
      <c r="ORX28" s="61"/>
      <c r="ORY28" s="61"/>
      <c r="ORZ28" s="61"/>
      <c r="OSA28" s="61"/>
      <c r="OSB28" s="61"/>
      <c r="OSC28" s="61"/>
      <c r="OSD28" s="61"/>
      <c r="OSE28" s="61"/>
      <c r="OSF28" s="61"/>
      <c r="OSG28" s="61"/>
      <c r="OSH28" s="61"/>
      <c r="OSI28" s="61"/>
      <c r="OSJ28" s="61"/>
      <c r="OSK28" s="61"/>
      <c r="OSL28" s="61"/>
      <c r="OSM28" s="61"/>
      <c r="OSN28" s="61"/>
      <c r="OSO28" s="61"/>
      <c r="OSP28" s="61"/>
      <c r="OSQ28" s="61"/>
      <c r="OSR28" s="61"/>
      <c r="OSS28" s="61"/>
      <c r="OST28" s="61"/>
      <c r="OSU28" s="61"/>
      <c r="OSV28" s="61"/>
      <c r="OSW28" s="61"/>
      <c r="OSX28" s="61"/>
      <c r="OSY28" s="61"/>
      <c r="OSZ28" s="61"/>
      <c r="OTA28" s="61"/>
      <c r="OTB28" s="61"/>
      <c r="OTC28" s="61"/>
      <c r="OTD28" s="61"/>
      <c r="OTE28" s="61"/>
      <c r="OTF28" s="61"/>
      <c r="OTG28" s="61"/>
      <c r="OTH28" s="61"/>
      <c r="OTI28" s="61"/>
      <c r="OTJ28" s="61"/>
      <c r="OTK28" s="61"/>
      <c r="OTL28" s="61"/>
      <c r="OTM28" s="61"/>
      <c r="OTN28" s="61"/>
      <c r="OTO28" s="61"/>
      <c r="OTP28" s="61"/>
      <c r="OTQ28" s="61"/>
      <c r="OTR28" s="61"/>
      <c r="OTS28" s="61"/>
      <c r="OTT28" s="61"/>
      <c r="OTU28" s="61"/>
      <c r="OTV28" s="61"/>
      <c r="OTW28" s="61"/>
      <c r="OTX28" s="61"/>
      <c r="OTY28" s="61"/>
      <c r="OTZ28" s="61"/>
      <c r="OUA28" s="61"/>
      <c r="OUB28" s="61"/>
      <c r="OUC28" s="61"/>
      <c r="OUD28" s="61"/>
      <c r="OUE28" s="61"/>
      <c r="OUF28" s="61"/>
      <c r="OUG28" s="61"/>
      <c r="OUH28" s="61"/>
      <c r="OUI28" s="61"/>
      <c r="OUJ28" s="61"/>
      <c r="OUK28" s="61"/>
      <c r="OUL28" s="61"/>
      <c r="OUM28" s="61"/>
      <c r="OUN28" s="61"/>
      <c r="OUO28" s="61"/>
      <c r="OUP28" s="61"/>
      <c r="OUQ28" s="61"/>
      <c r="OUR28" s="61"/>
      <c r="OUS28" s="61"/>
      <c r="OUT28" s="61"/>
      <c r="OUU28" s="61"/>
      <c r="OUV28" s="61"/>
      <c r="OUW28" s="61"/>
      <c r="OUX28" s="61"/>
      <c r="OUY28" s="61"/>
      <c r="OUZ28" s="61"/>
      <c r="OVA28" s="61"/>
      <c r="OVB28" s="61"/>
      <c r="OVC28" s="61"/>
      <c r="OVD28" s="61"/>
      <c r="OVE28" s="61"/>
      <c r="OVF28" s="61"/>
      <c r="OVG28" s="61"/>
      <c r="OVH28" s="61"/>
      <c r="OVI28" s="61"/>
      <c r="OVJ28" s="61"/>
      <c r="OVK28" s="61"/>
      <c r="OVL28" s="61"/>
      <c r="OVM28" s="61"/>
      <c r="OVN28" s="61"/>
      <c r="OVO28" s="61"/>
      <c r="OVP28" s="61"/>
      <c r="OVQ28" s="61"/>
      <c r="OVR28" s="61"/>
      <c r="OVS28" s="61"/>
      <c r="OVT28" s="61"/>
      <c r="OVU28" s="61"/>
      <c r="OVV28" s="61"/>
      <c r="OVW28" s="61"/>
      <c r="OVX28" s="61"/>
      <c r="OVY28" s="61"/>
      <c r="OVZ28" s="61"/>
      <c r="OWA28" s="61"/>
      <c r="OWB28" s="61"/>
      <c r="OWC28" s="61"/>
      <c r="OWD28" s="61"/>
      <c r="OWE28" s="61"/>
      <c r="OWF28" s="61"/>
      <c r="OWG28" s="61"/>
      <c r="OWH28" s="61"/>
      <c r="OWI28" s="61"/>
      <c r="OWJ28" s="61"/>
      <c r="OWK28" s="61"/>
      <c r="OWL28" s="61"/>
      <c r="OWM28" s="61"/>
      <c r="OWN28" s="61"/>
      <c r="OWO28" s="61"/>
      <c r="OWP28" s="61"/>
      <c r="OWQ28" s="61"/>
      <c r="OWR28" s="61"/>
      <c r="OWS28" s="61"/>
      <c r="OWT28" s="61"/>
      <c r="OWU28" s="61"/>
      <c r="OWV28" s="61"/>
      <c r="OWW28" s="61"/>
      <c r="OWX28" s="61"/>
      <c r="OWY28" s="61"/>
      <c r="OWZ28" s="61"/>
      <c r="OXA28" s="61"/>
      <c r="OXB28" s="61"/>
      <c r="OXC28" s="61"/>
      <c r="OXD28" s="61"/>
      <c r="OXE28" s="61"/>
      <c r="OXF28" s="61"/>
      <c r="OXG28" s="61"/>
      <c r="OXH28" s="61"/>
      <c r="OXI28" s="61"/>
      <c r="OXJ28" s="61"/>
      <c r="OXK28" s="61"/>
      <c r="OXL28" s="61"/>
      <c r="OXM28" s="61"/>
      <c r="OXN28" s="61"/>
      <c r="OXO28" s="61"/>
      <c r="OXP28" s="61"/>
      <c r="OXQ28" s="61"/>
      <c r="OXR28" s="61"/>
      <c r="OXS28" s="61"/>
      <c r="OXT28" s="61"/>
      <c r="OXU28" s="61"/>
      <c r="OXV28" s="61"/>
      <c r="OXW28" s="61"/>
      <c r="OXX28" s="61"/>
      <c r="OXY28" s="61"/>
      <c r="OXZ28" s="61"/>
      <c r="OYA28" s="61"/>
      <c r="OYB28" s="61"/>
      <c r="OYC28" s="61"/>
      <c r="OYD28" s="61"/>
      <c r="OYE28" s="61"/>
      <c r="OYF28" s="61"/>
      <c r="OYG28" s="61"/>
      <c r="OYH28" s="61"/>
      <c r="OYI28" s="61"/>
      <c r="OYJ28" s="61"/>
      <c r="OYK28" s="61"/>
      <c r="OYL28" s="61"/>
      <c r="OYM28" s="61"/>
      <c r="OYN28" s="61"/>
      <c r="OYO28" s="61"/>
      <c r="OYP28" s="61"/>
      <c r="OYQ28" s="61"/>
      <c r="OYR28" s="61"/>
      <c r="OYS28" s="61"/>
      <c r="OYT28" s="61"/>
      <c r="OYU28" s="61"/>
      <c r="OYV28" s="61"/>
      <c r="OYW28" s="61"/>
      <c r="OYX28" s="61"/>
      <c r="OYY28" s="61"/>
      <c r="OYZ28" s="61"/>
      <c r="OZA28" s="61"/>
      <c r="OZB28" s="61"/>
      <c r="OZC28" s="61"/>
      <c r="OZD28" s="61"/>
      <c r="OZE28" s="61"/>
      <c r="OZF28" s="61"/>
      <c r="OZG28" s="61"/>
      <c r="OZH28" s="61"/>
      <c r="OZI28" s="61"/>
      <c r="OZJ28" s="61"/>
      <c r="OZK28" s="61"/>
      <c r="OZL28" s="61"/>
      <c r="OZM28" s="61"/>
      <c r="OZN28" s="61"/>
      <c r="OZO28" s="61"/>
      <c r="OZP28" s="61"/>
      <c r="OZQ28" s="61"/>
      <c r="OZR28" s="61"/>
      <c r="OZS28" s="61"/>
      <c r="OZT28" s="61"/>
      <c r="OZU28" s="61"/>
      <c r="OZV28" s="61"/>
      <c r="OZW28" s="61"/>
      <c r="OZX28" s="61"/>
      <c r="OZY28" s="61"/>
      <c r="OZZ28" s="61"/>
      <c r="PAA28" s="61"/>
      <c r="PAB28" s="61"/>
      <c r="PAC28" s="61"/>
      <c r="PAD28" s="61"/>
      <c r="PAE28" s="61"/>
      <c r="PAF28" s="61"/>
      <c r="PAG28" s="61"/>
      <c r="PAH28" s="61"/>
      <c r="PAI28" s="61"/>
      <c r="PAJ28" s="61"/>
      <c r="PAK28" s="61"/>
      <c r="PAL28" s="61"/>
      <c r="PAM28" s="61"/>
      <c r="PAN28" s="61"/>
      <c r="PAO28" s="61"/>
      <c r="PAP28" s="61"/>
      <c r="PAQ28" s="61"/>
      <c r="PAR28" s="61"/>
      <c r="PAS28" s="61"/>
      <c r="PAT28" s="61"/>
      <c r="PAU28" s="61"/>
      <c r="PAV28" s="61"/>
      <c r="PAW28" s="61"/>
      <c r="PAX28" s="61"/>
      <c r="PAY28" s="61"/>
      <c r="PAZ28" s="61"/>
      <c r="PBA28" s="61"/>
      <c r="PBB28" s="61"/>
      <c r="PBC28" s="61"/>
      <c r="PBD28" s="61"/>
      <c r="PBE28" s="61"/>
      <c r="PBF28" s="61"/>
      <c r="PBG28" s="61"/>
      <c r="PBH28" s="61"/>
      <c r="PBI28" s="61"/>
      <c r="PBJ28" s="61"/>
      <c r="PBK28" s="61"/>
      <c r="PBL28" s="61"/>
      <c r="PBM28" s="61"/>
      <c r="PBN28" s="61"/>
      <c r="PBO28" s="61"/>
      <c r="PBP28" s="61"/>
      <c r="PBQ28" s="61"/>
      <c r="PBR28" s="61"/>
      <c r="PBS28" s="61"/>
      <c r="PBT28" s="61"/>
      <c r="PBU28" s="61"/>
      <c r="PBV28" s="61"/>
      <c r="PBW28" s="61"/>
      <c r="PBX28" s="61"/>
      <c r="PBY28" s="61"/>
      <c r="PBZ28" s="61"/>
      <c r="PCA28" s="61"/>
      <c r="PCB28" s="61"/>
      <c r="PCC28" s="61"/>
      <c r="PCD28" s="61"/>
      <c r="PCE28" s="61"/>
      <c r="PCF28" s="61"/>
      <c r="PCG28" s="61"/>
      <c r="PCH28" s="61"/>
      <c r="PCI28" s="61"/>
      <c r="PCJ28" s="61"/>
      <c r="PCK28" s="61"/>
      <c r="PCL28" s="61"/>
      <c r="PCM28" s="61"/>
      <c r="PCN28" s="61"/>
      <c r="PCO28" s="61"/>
      <c r="PCP28" s="61"/>
      <c r="PCQ28" s="61"/>
      <c r="PCR28" s="61"/>
      <c r="PCS28" s="61"/>
      <c r="PCT28" s="61"/>
      <c r="PCU28" s="61"/>
      <c r="PCV28" s="61"/>
      <c r="PCW28" s="61"/>
      <c r="PCX28" s="61"/>
      <c r="PCY28" s="61"/>
      <c r="PCZ28" s="61"/>
      <c r="PDA28" s="61"/>
      <c r="PDB28" s="61"/>
      <c r="PDC28" s="61"/>
      <c r="PDD28" s="61"/>
      <c r="PDE28" s="61"/>
      <c r="PDF28" s="61"/>
      <c r="PDG28" s="61"/>
      <c r="PDH28" s="61"/>
      <c r="PDI28" s="61"/>
      <c r="PDJ28" s="61"/>
      <c r="PDK28" s="61"/>
      <c r="PDL28" s="61"/>
      <c r="PDM28" s="61"/>
      <c r="PDN28" s="61"/>
      <c r="PDO28" s="61"/>
      <c r="PDP28" s="61"/>
      <c r="PDQ28" s="61"/>
      <c r="PDR28" s="61"/>
      <c r="PDS28" s="61"/>
      <c r="PDT28" s="61"/>
      <c r="PDU28" s="61"/>
      <c r="PDV28" s="61"/>
      <c r="PDW28" s="61"/>
      <c r="PDX28" s="61"/>
      <c r="PDY28" s="61"/>
      <c r="PDZ28" s="61"/>
      <c r="PEA28" s="61"/>
      <c r="PEB28" s="61"/>
      <c r="PEC28" s="61"/>
      <c r="PED28" s="61"/>
      <c r="PEE28" s="61"/>
      <c r="PEF28" s="61"/>
      <c r="PEG28" s="61"/>
      <c r="PEH28" s="61"/>
      <c r="PEI28" s="61"/>
      <c r="PEJ28" s="61"/>
      <c r="PEK28" s="61"/>
      <c r="PEL28" s="61"/>
      <c r="PEM28" s="61"/>
      <c r="PEN28" s="61"/>
      <c r="PEO28" s="61"/>
      <c r="PEP28" s="61"/>
      <c r="PEQ28" s="61"/>
      <c r="PER28" s="61"/>
      <c r="PES28" s="61"/>
      <c r="PET28" s="61"/>
      <c r="PEU28" s="61"/>
      <c r="PEV28" s="61"/>
      <c r="PEW28" s="61"/>
      <c r="PEX28" s="61"/>
      <c r="PEY28" s="61"/>
      <c r="PEZ28" s="61"/>
      <c r="PFA28" s="61"/>
      <c r="PFB28" s="61"/>
      <c r="PFC28" s="61"/>
      <c r="PFD28" s="61"/>
      <c r="PFE28" s="61"/>
      <c r="PFF28" s="61"/>
      <c r="PFG28" s="61"/>
      <c r="PFH28" s="61"/>
      <c r="PFI28" s="61"/>
      <c r="PFJ28" s="61"/>
      <c r="PFK28" s="61"/>
      <c r="PFL28" s="61"/>
      <c r="PFM28" s="61"/>
      <c r="PFN28" s="61"/>
      <c r="PFO28" s="61"/>
      <c r="PFP28" s="61"/>
      <c r="PFQ28" s="61"/>
      <c r="PFR28" s="61"/>
      <c r="PFS28" s="61"/>
      <c r="PFT28" s="61"/>
      <c r="PFU28" s="61"/>
      <c r="PFV28" s="61"/>
      <c r="PFW28" s="61"/>
      <c r="PFX28" s="61"/>
      <c r="PFY28" s="61"/>
      <c r="PFZ28" s="61"/>
      <c r="PGA28" s="61"/>
      <c r="PGB28" s="61"/>
      <c r="PGC28" s="61"/>
      <c r="PGD28" s="61"/>
      <c r="PGE28" s="61"/>
      <c r="PGF28" s="61"/>
      <c r="PGG28" s="61"/>
      <c r="PGH28" s="61"/>
      <c r="PGI28" s="61"/>
      <c r="PGJ28" s="61"/>
      <c r="PGK28" s="61"/>
      <c r="PGL28" s="61"/>
      <c r="PGM28" s="61"/>
      <c r="PGN28" s="61"/>
      <c r="PGO28" s="61"/>
      <c r="PGP28" s="61"/>
      <c r="PGQ28" s="61"/>
      <c r="PGR28" s="61"/>
      <c r="PGS28" s="61"/>
      <c r="PGT28" s="61"/>
      <c r="PGU28" s="61"/>
      <c r="PGV28" s="61"/>
      <c r="PGW28" s="61"/>
      <c r="PGX28" s="61"/>
      <c r="PGY28" s="61"/>
      <c r="PGZ28" s="61"/>
      <c r="PHA28" s="61"/>
      <c r="PHB28" s="61"/>
      <c r="PHC28" s="61"/>
      <c r="PHD28" s="61"/>
      <c r="PHE28" s="61"/>
      <c r="PHF28" s="61"/>
      <c r="PHG28" s="61"/>
      <c r="PHH28" s="61"/>
      <c r="PHI28" s="61"/>
      <c r="PHJ28" s="61"/>
      <c r="PHK28" s="61"/>
      <c r="PHL28" s="61"/>
      <c r="PHM28" s="61"/>
      <c r="PHN28" s="61"/>
      <c r="PHO28" s="61"/>
      <c r="PHP28" s="61"/>
      <c r="PHQ28" s="61"/>
      <c r="PHR28" s="61"/>
      <c r="PHS28" s="61"/>
      <c r="PHT28" s="61"/>
      <c r="PHU28" s="61"/>
      <c r="PHV28" s="61"/>
      <c r="PHW28" s="61"/>
      <c r="PHX28" s="61"/>
      <c r="PHY28" s="61"/>
      <c r="PHZ28" s="61"/>
      <c r="PIA28" s="61"/>
      <c r="PIB28" s="61"/>
      <c r="PIC28" s="61"/>
      <c r="PID28" s="61"/>
      <c r="PIE28" s="61"/>
      <c r="PIF28" s="61"/>
      <c r="PIG28" s="61"/>
      <c r="PIH28" s="61"/>
      <c r="PII28" s="61"/>
      <c r="PIJ28" s="61"/>
      <c r="PIK28" s="61"/>
      <c r="PIL28" s="61"/>
      <c r="PIM28" s="61"/>
      <c r="PIN28" s="61"/>
      <c r="PIO28" s="61"/>
      <c r="PIP28" s="61"/>
      <c r="PIQ28" s="61"/>
      <c r="PIR28" s="61"/>
      <c r="PIS28" s="61"/>
      <c r="PIT28" s="61"/>
      <c r="PIU28" s="61"/>
      <c r="PIV28" s="61"/>
      <c r="PIW28" s="61"/>
      <c r="PIX28" s="61"/>
      <c r="PIY28" s="61"/>
      <c r="PIZ28" s="61"/>
      <c r="PJA28" s="61"/>
      <c r="PJB28" s="61"/>
      <c r="PJC28" s="61"/>
      <c r="PJD28" s="61"/>
      <c r="PJE28" s="61"/>
      <c r="PJF28" s="61"/>
      <c r="PJG28" s="61"/>
      <c r="PJH28" s="61"/>
      <c r="PJI28" s="61"/>
      <c r="PJJ28" s="61"/>
      <c r="PJK28" s="61"/>
      <c r="PJL28" s="61"/>
      <c r="PJM28" s="61"/>
      <c r="PJN28" s="61"/>
      <c r="PJO28" s="61"/>
      <c r="PJP28" s="61"/>
      <c r="PJQ28" s="61"/>
      <c r="PJR28" s="61"/>
      <c r="PJS28" s="61"/>
      <c r="PJT28" s="61"/>
      <c r="PJU28" s="61"/>
      <c r="PJV28" s="61"/>
      <c r="PJW28" s="61"/>
      <c r="PJX28" s="61"/>
      <c r="PJY28" s="61"/>
      <c r="PJZ28" s="61"/>
      <c r="PKA28" s="61"/>
      <c r="PKB28" s="61"/>
      <c r="PKC28" s="61"/>
      <c r="PKD28" s="61"/>
      <c r="PKE28" s="61"/>
      <c r="PKF28" s="61"/>
      <c r="PKG28" s="61"/>
      <c r="PKH28" s="61"/>
      <c r="PKI28" s="61"/>
      <c r="PKJ28" s="61"/>
      <c r="PKK28" s="61"/>
      <c r="PKL28" s="61"/>
      <c r="PKM28" s="61"/>
      <c r="PKN28" s="61"/>
      <c r="PKO28" s="61"/>
      <c r="PKP28" s="61"/>
      <c r="PKQ28" s="61"/>
      <c r="PKR28" s="61"/>
      <c r="PKS28" s="61"/>
      <c r="PKT28" s="61"/>
      <c r="PKU28" s="61"/>
      <c r="PKV28" s="61"/>
      <c r="PKW28" s="61"/>
      <c r="PKX28" s="61"/>
      <c r="PKY28" s="61"/>
      <c r="PKZ28" s="61"/>
      <c r="PLA28" s="61"/>
      <c r="PLB28" s="61"/>
      <c r="PLC28" s="61"/>
      <c r="PLD28" s="61"/>
      <c r="PLE28" s="61"/>
      <c r="PLF28" s="61"/>
      <c r="PLG28" s="61"/>
      <c r="PLH28" s="61"/>
      <c r="PLI28" s="61"/>
      <c r="PLJ28" s="61"/>
      <c r="PLK28" s="61"/>
      <c r="PLL28" s="61"/>
      <c r="PLM28" s="61"/>
      <c r="PLN28" s="61"/>
      <c r="PLO28" s="61"/>
      <c r="PLP28" s="61"/>
      <c r="PLQ28" s="61"/>
      <c r="PLR28" s="61"/>
      <c r="PLS28" s="61"/>
      <c r="PLT28" s="61"/>
      <c r="PLU28" s="61"/>
      <c r="PLV28" s="61"/>
      <c r="PLW28" s="61"/>
      <c r="PLX28" s="61"/>
      <c r="PLY28" s="61"/>
      <c r="PLZ28" s="61"/>
      <c r="PMA28" s="61"/>
      <c r="PMB28" s="61"/>
      <c r="PMC28" s="61"/>
      <c r="PMD28" s="61"/>
      <c r="PME28" s="61"/>
      <c r="PMF28" s="61"/>
      <c r="PMG28" s="61"/>
      <c r="PMH28" s="61"/>
      <c r="PMI28" s="61"/>
      <c r="PMJ28" s="61"/>
      <c r="PMK28" s="61"/>
      <c r="PML28" s="61"/>
      <c r="PMM28" s="61"/>
      <c r="PMN28" s="61"/>
      <c r="PMO28" s="61"/>
      <c r="PMP28" s="61"/>
      <c r="PMQ28" s="61"/>
      <c r="PMR28" s="61"/>
      <c r="PMS28" s="61"/>
      <c r="PMT28" s="61"/>
      <c r="PMU28" s="61"/>
      <c r="PMV28" s="61"/>
      <c r="PMW28" s="61"/>
      <c r="PMX28" s="61"/>
      <c r="PMY28" s="61"/>
      <c r="PMZ28" s="61"/>
      <c r="PNA28" s="61"/>
      <c r="PNB28" s="61"/>
      <c r="PNC28" s="61"/>
      <c r="PND28" s="61"/>
      <c r="PNE28" s="61"/>
      <c r="PNF28" s="61"/>
      <c r="PNG28" s="61"/>
      <c r="PNH28" s="61"/>
      <c r="PNI28" s="61"/>
      <c r="PNJ28" s="61"/>
      <c r="PNK28" s="61"/>
      <c r="PNL28" s="61"/>
      <c r="PNM28" s="61"/>
      <c r="PNN28" s="61"/>
      <c r="PNO28" s="61"/>
      <c r="PNP28" s="61"/>
      <c r="PNQ28" s="61"/>
      <c r="PNR28" s="61"/>
      <c r="PNS28" s="61"/>
      <c r="PNT28" s="61"/>
      <c r="PNU28" s="61"/>
      <c r="PNV28" s="61"/>
      <c r="PNW28" s="61"/>
      <c r="PNX28" s="61"/>
      <c r="PNY28" s="61"/>
      <c r="PNZ28" s="61"/>
      <c r="POA28" s="61"/>
      <c r="POB28" s="61"/>
      <c r="POC28" s="61"/>
      <c r="POD28" s="61"/>
      <c r="POE28" s="61"/>
      <c r="POF28" s="61"/>
      <c r="POG28" s="61"/>
      <c r="POH28" s="61"/>
      <c r="POI28" s="61"/>
      <c r="POJ28" s="61"/>
      <c r="POK28" s="61"/>
      <c r="POL28" s="61"/>
      <c r="POM28" s="61"/>
      <c r="PON28" s="61"/>
      <c r="POO28" s="61"/>
      <c r="POP28" s="61"/>
      <c r="POQ28" s="61"/>
      <c r="POR28" s="61"/>
      <c r="POS28" s="61"/>
      <c r="POT28" s="61"/>
      <c r="POU28" s="61"/>
      <c r="POV28" s="61"/>
      <c r="POW28" s="61"/>
      <c r="POX28" s="61"/>
      <c r="POY28" s="61"/>
      <c r="POZ28" s="61"/>
      <c r="PPA28" s="61"/>
      <c r="PPB28" s="61"/>
      <c r="PPC28" s="61"/>
      <c r="PPD28" s="61"/>
      <c r="PPE28" s="61"/>
      <c r="PPF28" s="61"/>
      <c r="PPG28" s="61"/>
      <c r="PPH28" s="61"/>
      <c r="PPI28" s="61"/>
      <c r="PPJ28" s="61"/>
      <c r="PPK28" s="61"/>
      <c r="PPL28" s="61"/>
      <c r="PPM28" s="61"/>
      <c r="PPN28" s="61"/>
      <c r="PPO28" s="61"/>
      <c r="PPP28" s="61"/>
      <c r="PPQ28" s="61"/>
      <c r="PPR28" s="61"/>
      <c r="PPS28" s="61"/>
      <c r="PPT28" s="61"/>
      <c r="PPU28" s="61"/>
      <c r="PPV28" s="61"/>
      <c r="PPW28" s="61"/>
      <c r="PPX28" s="61"/>
      <c r="PPY28" s="61"/>
      <c r="PPZ28" s="61"/>
      <c r="PQA28" s="61"/>
      <c r="PQB28" s="61"/>
      <c r="PQC28" s="61"/>
      <c r="PQD28" s="61"/>
      <c r="PQE28" s="61"/>
      <c r="PQF28" s="61"/>
      <c r="PQG28" s="61"/>
      <c r="PQH28" s="61"/>
      <c r="PQI28" s="61"/>
      <c r="PQJ28" s="61"/>
      <c r="PQK28" s="61"/>
      <c r="PQL28" s="61"/>
      <c r="PQM28" s="61"/>
      <c r="PQN28" s="61"/>
      <c r="PQO28" s="61"/>
      <c r="PQP28" s="61"/>
      <c r="PQQ28" s="61"/>
      <c r="PQR28" s="61"/>
      <c r="PQS28" s="61"/>
      <c r="PQT28" s="61"/>
      <c r="PQU28" s="61"/>
      <c r="PQV28" s="61"/>
      <c r="PQW28" s="61"/>
      <c r="PQX28" s="61"/>
      <c r="PQY28" s="61"/>
      <c r="PQZ28" s="61"/>
      <c r="PRA28" s="61"/>
      <c r="PRB28" s="61"/>
      <c r="PRC28" s="61"/>
      <c r="PRD28" s="61"/>
      <c r="PRE28" s="61"/>
      <c r="PRF28" s="61"/>
      <c r="PRG28" s="61"/>
      <c r="PRH28" s="61"/>
      <c r="PRI28" s="61"/>
      <c r="PRJ28" s="61"/>
      <c r="PRK28" s="61"/>
      <c r="PRL28" s="61"/>
      <c r="PRM28" s="61"/>
      <c r="PRN28" s="61"/>
      <c r="PRO28" s="61"/>
      <c r="PRP28" s="61"/>
      <c r="PRQ28" s="61"/>
      <c r="PRR28" s="61"/>
      <c r="PRS28" s="61"/>
      <c r="PRT28" s="61"/>
      <c r="PRU28" s="61"/>
      <c r="PRV28" s="61"/>
      <c r="PRW28" s="61"/>
      <c r="PRX28" s="61"/>
      <c r="PRY28" s="61"/>
      <c r="PRZ28" s="61"/>
      <c r="PSA28" s="61"/>
      <c r="PSB28" s="61"/>
      <c r="PSC28" s="61"/>
      <c r="PSD28" s="61"/>
      <c r="PSE28" s="61"/>
      <c r="PSF28" s="61"/>
      <c r="PSG28" s="61"/>
      <c r="PSH28" s="61"/>
      <c r="PSI28" s="61"/>
      <c r="PSJ28" s="61"/>
      <c r="PSK28" s="61"/>
      <c r="PSL28" s="61"/>
      <c r="PSM28" s="61"/>
      <c r="PSN28" s="61"/>
      <c r="PSO28" s="61"/>
      <c r="PSP28" s="61"/>
      <c r="PSQ28" s="61"/>
      <c r="PSR28" s="61"/>
      <c r="PSS28" s="61"/>
      <c r="PST28" s="61"/>
      <c r="PSU28" s="61"/>
      <c r="PSV28" s="61"/>
      <c r="PSW28" s="61"/>
      <c r="PSX28" s="61"/>
      <c r="PSY28" s="61"/>
      <c r="PSZ28" s="61"/>
      <c r="PTA28" s="61"/>
      <c r="PTB28" s="61"/>
      <c r="PTC28" s="61"/>
      <c r="PTD28" s="61"/>
      <c r="PTE28" s="61"/>
      <c r="PTF28" s="61"/>
      <c r="PTG28" s="61"/>
      <c r="PTH28" s="61"/>
      <c r="PTI28" s="61"/>
      <c r="PTJ28" s="61"/>
      <c r="PTK28" s="61"/>
      <c r="PTL28" s="61"/>
      <c r="PTM28" s="61"/>
      <c r="PTN28" s="61"/>
      <c r="PTO28" s="61"/>
      <c r="PTP28" s="61"/>
      <c r="PTQ28" s="61"/>
      <c r="PTR28" s="61"/>
      <c r="PTS28" s="61"/>
      <c r="PTT28" s="61"/>
      <c r="PTU28" s="61"/>
      <c r="PTV28" s="61"/>
      <c r="PTW28" s="61"/>
      <c r="PTX28" s="61"/>
      <c r="PTY28" s="61"/>
      <c r="PTZ28" s="61"/>
      <c r="PUA28" s="61"/>
      <c r="PUB28" s="61"/>
      <c r="PUC28" s="61"/>
      <c r="PUD28" s="61"/>
      <c r="PUE28" s="61"/>
      <c r="PUF28" s="61"/>
      <c r="PUG28" s="61"/>
      <c r="PUH28" s="61"/>
      <c r="PUI28" s="61"/>
      <c r="PUJ28" s="61"/>
      <c r="PUK28" s="61"/>
      <c r="PUL28" s="61"/>
      <c r="PUM28" s="61"/>
      <c r="PUN28" s="61"/>
      <c r="PUO28" s="61"/>
      <c r="PUP28" s="61"/>
      <c r="PUQ28" s="61"/>
      <c r="PUR28" s="61"/>
      <c r="PUS28" s="61"/>
      <c r="PUT28" s="61"/>
      <c r="PUU28" s="61"/>
      <c r="PUV28" s="61"/>
      <c r="PUW28" s="61"/>
      <c r="PUX28" s="61"/>
      <c r="PUY28" s="61"/>
      <c r="PUZ28" s="61"/>
      <c r="PVA28" s="61"/>
      <c r="PVB28" s="61"/>
      <c r="PVC28" s="61"/>
      <c r="PVD28" s="61"/>
      <c r="PVE28" s="61"/>
      <c r="PVF28" s="61"/>
      <c r="PVG28" s="61"/>
      <c r="PVH28" s="61"/>
      <c r="PVI28" s="61"/>
      <c r="PVJ28" s="61"/>
      <c r="PVK28" s="61"/>
      <c r="PVL28" s="61"/>
      <c r="PVM28" s="61"/>
      <c r="PVN28" s="61"/>
      <c r="PVO28" s="61"/>
      <c r="PVP28" s="61"/>
      <c r="PVQ28" s="61"/>
      <c r="PVR28" s="61"/>
      <c r="PVS28" s="61"/>
      <c r="PVT28" s="61"/>
      <c r="PVU28" s="61"/>
      <c r="PVV28" s="61"/>
      <c r="PVW28" s="61"/>
      <c r="PVX28" s="61"/>
      <c r="PVY28" s="61"/>
      <c r="PVZ28" s="61"/>
      <c r="PWA28" s="61"/>
      <c r="PWB28" s="61"/>
      <c r="PWC28" s="61"/>
      <c r="PWD28" s="61"/>
      <c r="PWE28" s="61"/>
      <c r="PWF28" s="61"/>
      <c r="PWG28" s="61"/>
      <c r="PWH28" s="61"/>
      <c r="PWI28" s="61"/>
      <c r="PWJ28" s="61"/>
      <c r="PWK28" s="61"/>
      <c r="PWL28" s="61"/>
      <c r="PWM28" s="61"/>
      <c r="PWN28" s="61"/>
      <c r="PWO28" s="61"/>
      <c r="PWP28" s="61"/>
      <c r="PWQ28" s="61"/>
      <c r="PWR28" s="61"/>
      <c r="PWS28" s="61"/>
      <c r="PWT28" s="61"/>
      <c r="PWU28" s="61"/>
      <c r="PWV28" s="61"/>
      <c r="PWW28" s="61"/>
      <c r="PWX28" s="61"/>
      <c r="PWY28" s="61"/>
      <c r="PWZ28" s="61"/>
      <c r="PXA28" s="61"/>
      <c r="PXB28" s="61"/>
      <c r="PXC28" s="61"/>
      <c r="PXD28" s="61"/>
      <c r="PXE28" s="61"/>
      <c r="PXF28" s="61"/>
      <c r="PXG28" s="61"/>
      <c r="PXH28" s="61"/>
      <c r="PXI28" s="61"/>
      <c r="PXJ28" s="61"/>
      <c r="PXK28" s="61"/>
      <c r="PXL28" s="61"/>
      <c r="PXM28" s="61"/>
      <c r="PXN28" s="61"/>
      <c r="PXO28" s="61"/>
      <c r="PXP28" s="61"/>
      <c r="PXQ28" s="61"/>
      <c r="PXR28" s="61"/>
      <c r="PXS28" s="61"/>
      <c r="PXT28" s="61"/>
      <c r="PXU28" s="61"/>
      <c r="PXV28" s="61"/>
      <c r="PXW28" s="61"/>
      <c r="PXX28" s="61"/>
      <c r="PXY28" s="61"/>
      <c r="PXZ28" s="61"/>
      <c r="PYA28" s="61"/>
      <c r="PYB28" s="61"/>
      <c r="PYC28" s="61"/>
      <c r="PYD28" s="61"/>
      <c r="PYE28" s="61"/>
      <c r="PYF28" s="61"/>
      <c r="PYG28" s="61"/>
      <c r="PYH28" s="61"/>
      <c r="PYI28" s="61"/>
      <c r="PYJ28" s="61"/>
      <c r="PYK28" s="61"/>
      <c r="PYL28" s="61"/>
      <c r="PYM28" s="61"/>
      <c r="PYN28" s="61"/>
      <c r="PYO28" s="61"/>
      <c r="PYP28" s="61"/>
      <c r="PYQ28" s="61"/>
      <c r="PYR28" s="61"/>
      <c r="PYS28" s="61"/>
      <c r="PYT28" s="61"/>
      <c r="PYU28" s="61"/>
      <c r="PYV28" s="61"/>
      <c r="PYW28" s="61"/>
      <c r="PYX28" s="61"/>
      <c r="PYY28" s="61"/>
      <c r="PYZ28" s="61"/>
      <c r="PZA28" s="61"/>
      <c r="PZB28" s="61"/>
      <c r="PZC28" s="61"/>
      <c r="PZD28" s="61"/>
      <c r="PZE28" s="61"/>
      <c r="PZF28" s="61"/>
      <c r="PZG28" s="61"/>
      <c r="PZH28" s="61"/>
      <c r="PZI28" s="61"/>
      <c r="PZJ28" s="61"/>
      <c r="PZK28" s="61"/>
      <c r="PZL28" s="61"/>
      <c r="PZM28" s="61"/>
      <c r="PZN28" s="61"/>
      <c r="PZO28" s="61"/>
      <c r="PZP28" s="61"/>
      <c r="PZQ28" s="61"/>
      <c r="PZR28" s="61"/>
      <c r="PZS28" s="61"/>
      <c r="PZT28" s="61"/>
      <c r="PZU28" s="61"/>
      <c r="PZV28" s="61"/>
      <c r="PZW28" s="61"/>
      <c r="PZX28" s="61"/>
      <c r="PZY28" s="61"/>
      <c r="PZZ28" s="61"/>
      <c r="QAA28" s="61"/>
      <c r="QAB28" s="61"/>
      <c r="QAC28" s="61"/>
      <c r="QAD28" s="61"/>
      <c r="QAE28" s="61"/>
      <c r="QAF28" s="61"/>
      <c r="QAG28" s="61"/>
      <c r="QAH28" s="61"/>
      <c r="QAI28" s="61"/>
      <c r="QAJ28" s="61"/>
      <c r="QAK28" s="61"/>
      <c r="QAL28" s="61"/>
      <c r="QAM28" s="61"/>
      <c r="QAN28" s="61"/>
      <c r="QAO28" s="61"/>
      <c r="QAP28" s="61"/>
      <c r="QAQ28" s="61"/>
      <c r="QAR28" s="61"/>
      <c r="QAS28" s="61"/>
      <c r="QAT28" s="61"/>
      <c r="QAU28" s="61"/>
      <c r="QAV28" s="61"/>
      <c r="QAW28" s="61"/>
      <c r="QAX28" s="61"/>
      <c r="QAY28" s="61"/>
      <c r="QAZ28" s="61"/>
      <c r="QBA28" s="61"/>
      <c r="QBB28" s="61"/>
      <c r="QBC28" s="61"/>
      <c r="QBD28" s="61"/>
      <c r="QBE28" s="61"/>
      <c r="QBF28" s="61"/>
      <c r="QBG28" s="61"/>
      <c r="QBH28" s="61"/>
      <c r="QBI28" s="61"/>
      <c r="QBJ28" s="61"/>
      <c r="QBK28" s="61"/>
      <c r="QBL28" s="61"/>
      <c r="QBM28" s="61"/>
      <c r="QBN28" s="61"/>
      <c r="QBO28" s="61"/>
      <c r="QBP28" s="61"/>
      <c r="QBQ28" s="61"/>
      <c r="QBR28" s="61"/>
      <c r="QBS28" s="61"/>
      <c r="QBT28" s="61"/>
      <c r="QBU28" s="61"/>
      <c r="QBV28" s="61"/>
      <c r="QBW28" s="61"/>
      <c r="QBX28" s="61"/>
      <c r="QBY28" s="61"/>
      <c r="QBZ28" s="61"/>
      <c r="QCA28" s="61"/>
      <c r="QCB28" s="61"/>
      <c r="QCC28" s="61"/>
      <c r="QCD28" s="61"/>
      <c r="QCE28" s="61"/>
      <c r="QCF28" s="61"/>
      <c r="QCG28" s="61"/>
      <c r="QCH28" s="61"/>
      <c r="QCI28" s="61"/>
      <c r="QCJ28" s="61"/>
      <c r="QCK28" s="61"/>
      <c r="QCL28" s="61"/>
      <c r="QCM28" s="61"/>
      <c r="QCN28" s="61"/>
      <c r="QCO28" s="61"/>
      <c r="QCP28" s="61"/>
      <c r="QCQ28" s="61"/>
      <c r="QCR28" s="61"/>
      <c r="QCS28" s="61"/>
      <c r="QCT28" s="61"/>
      <c r="QCU28" s="61"/>
      <c r="QCV28" s="61"/>
      <c r="QCW28" s="61"/>
      <c r="QCX28" s="61"/>
      <c r="QCY28" s="61"/>
      <c r="QCZ28" s="61"/>
      <c r="QDA28" s="61"/>
      <c r="QDB28" s="61"/>
      <c r="QDC28" s="61"/>
      <c r="QDD28" s="61"/>
      <c r="QDE28" s="61"/>
      <c r="QDF28" s="61"/>
      <c r="QDG28" s="61"/>
      <c r="QDH28" s="61"/>
      <c r="QDI28" s="61"/>
      <c r="QDJ28" s="61"/>
      <c r="QDK28" s="61"/>
      <c r="QDL28" s="61"/>
      <c r="QDM28" s="61"/>
      <c r="QDN28" s="61"/>
      <c r="QDO28" s="61"/>
      <c r="QDP28" s="61"/>
      <c r="QDQ28" s="61"/>
      <c r="QDR28" s="61"/>
      <c r="QDS28" s="61"/>
      <c r="QDT28" s="61"/>
      <c r="QDU28" s="61"/>
      <c r="QDV28" s="61"/>
      <c r="QDW28" s="61"/>
      <c r="QDX28" s="61"/>
      <c r="QDY28" s="61"/>
      <c r="QDZ28" s="61"/>
      <c r="QEA28" s="61"/>
      <c r="QEB28" s="61"/>
      <c r="QEC28" s="61"/>
      <c r="QED28" s="61"/>
      <c r="QEE28" s="61"/>
      <c r="QEF28" s="61"/>
      <c r="QEG28" s="61"/>
      <c r="QEH28" s="61"/>
      <c r="QEI28" s="61"/>
      <c r="QEJ28" s="61"/>
      <c r="QEK28" s="61"/>
      <c r="QEL28" s="61"/>
      <c r="QEM28" s="61"/>
      <c r="QEN28" s="61"/>
      <c r="QEO28" s="61"/>
      <c r="QEP28" s="61"/>
      <c r="QEQ28" s="61"/>
      <c r="QER28" s="61"/>
      <c r="QES28" s="61"/>
      <c r="QET28" s="61"/>
      <c r="QEU28" s="61"/>
      <c r="QEV28" s="61"/>
      <c r="QEW28" s="61"/>
      <c r="QEX28" s="61"/>
      <c r="QEY28" s="61"/>
      <c r="QEZ28" s="61"/>
      <c r="QFA28" s="61"/>
      <c r="QFB28" s="61"/>
      <c r="QFC28" s="61"/>
      <c r="QFD28" s="61"/>
      <c r="QFE28" s="61"/>
      <c r="QFF28" s="61"/>
      <c r="QFG28" s="61"/>
      <c r="QFH28" s="61"/>
      <c r="QFI28" s="61"/>
      <c r="QFJ28" s="61"/>
      <c r="QFK28" s="61"/>
      <c r="QFL28" s="61"/>
      <c r="QFM28" s="61"/>
      <c r="QFN28" s="61"/>
      <c r="QFO28" s="61"/>
      <c r="QFP28" s="61"/>
      <c r="QFQ28" s="61"/>
      <c r="QFR28" s="61"/>
      <c r="QFS28" s="61"/>
      <c r="QFT28" s="61"/>
      <c r="QFU28" s="61"/>
      <c r="QFV28" s="61"/>
      <c r="QFW28" s="61"/>
      <c r="QFX28" s="61"/>
      <c r="QFY28" s="61"/>
      <c r="QFZ28" s="61"/>
      <c r="QGA28" s="61"/>
      <c r="QGB28" s="61"/>
      <c r="QGC28" s="61"/>
      <c r="QGD28" s="61"/>
      <c r="QGE28" s="61"/>
      <c r="QGF28" s="61"/>
      <c r="QGG28" s="61"/>
      <c r="QGH28" s="61"/>
      <c r="QGI28" s="61"/>
      <c r="QGJ28" s="61"/>
      <c r="QGK28" s="61"/>
      <c r="QGL28" s="61"/>
      <c r="QGM28" s="61"/>
      <c r="QGN28" s="61"/>
      <c r="QGO28" s="61"/>
      <c r="QGP28" s="61"/>
      <c r="QGQ28" s="61"/>
      <c r="QGR28" s="61"/>
      <c r="QGS28" s="61"/>
      <c r="QGT28" s="61"/>
      <c r="QGU28" s="61"/>
      <c r="QGV28" s="61"/>
      <c r="QGW28" s="61"/>
      <c r="QGX28" s="61"/>
      <c r="QGY28" s="61"/>
      <c r="QGZ28" s="61"/>
      <c r="QHA28" s="61"/>
      <c r="QHB28" s="61"/>
      <c r="QHC28" s="61"/>
      <c r="QHD28" s="61"/>
      <c r="QHE28" s="61"/>
      <c r="QHF28" s="61"/>
      <c r="QHG28" s="61"/>
      <c r="QHH28" s="61"/>
      <c r="QHI28" s="61"/>
      <c r="QHJ28" s="61"/>
      <c r="QHK28" s="61"/>
      <c r="QHL28" s="61"/>
      <c r="QHM28" s="61"/>
      <c r="QHN28" s="61"/>
      <c r="QHO28" s="61"/>
      <c r="QHP28" s="61"/>
      <c r="QHQ28" s="61"/>
      <c r="QHR28" s="61"/>
      <c r="QHS28" s="61"/>
      <c r="QHT28" s="61"/>
      <c r="QHU28" s="61"/>
      <c r="QHV28" s="61"/>
      <c r="QHW28" s="61"/>
      <c r="QHX28" s="61"/>
      <c r="QHY28" s="61"/>
      <c r="QHZ28" s="61"/>
      <c r="QIA28" s="61"/>
      <c r="QIB28" s="61"/>
      <c r="QIC28" s="61"/>
      <c r="QID28" s="61"/>
      <c r="QIE28" s="61"/>
      <c r="QIF28" s="61"/>
      <c r="QIG28" s="61"/>
      <c r="QIH28" s="61"/>
      <c r="QII28" s="61"/>
      <c r="QIJ28" s="61"/>
      <c r="QIK28" s="61"/>
      <c r="QIL28" s="61"/>
      <c r="QIM28" s="61"/>
      <c r="QIN28" s="61"/>
      <c r="QIO28" s="61"/>
      <c r="QIP28" s="61"/>
      <c r="QIQ28" s="61"/>
      <c r="QIR28" s="61"/>
      <c r="QIS28" s="61"/>
      <c r="QIT28" s="61"/>
      <c r="QIU28" s="61"/>
      <c r="QIV28" s="61"/>
      <c r="QIW28" s="61"/>
      <c r="QIX28" s="61"/>
      <c r="QIY28" s="61"/>
      <c r="QIZ28" s="61"/>
      <c r="QJA28" s="61"/>
      <c r="QJB28" s="61"/>
      <c r="QJC28" s="61"/>
      <c r="QJD28" s="61"/>
      <c r="QJE28" s="61"/>
      <c r="QJF28" s="61"/>
      <c r="QJG28" s="61"/>
      <c r="QJH28" s="61"/>
      <c r="QJI28" s="61"/>
      <c r="QJJ28" s="61"/>
      <c r="QJK28" s="61"/>
      <c r="QJL28" s="61"/>
      <c r="QJM28" s="61"/>
      <c r="QJN28" s="61"/>
      <c r="QJO28" s="61"/>
      <c r="QJP28" s="61"/>
      <c r="QJQ28" s="61"/>
      <c r="QJR28" s="61"/>
      <c r="QJS28" s="61"/>
      <c r="QJT28" s="61"/>
      <c r="QJU28" s="61"/>
      <c r="QJV28" s="61"/>
      <c r="QJW28" s="61"/>
      <c r="QJX28" s="61"/>
      <c r="QJY28" s="61"/>
      <c r="QJZ28" s="61"/>
      <c r="QKA28" s="61"/>
      <c r="QKB28" s="61"/>
      <c r="QKC28" s="61"/>
      <c r="QKD28" s="61"/>
      <c r="QKE28" s="61"/>
      <c r="QKF28" s="61"/>
      <c r="QKG28" s="61"/>
      <c r="QKH28" s="61"/>
      <c r="QKI28" s="61"/>
      <c r="QKJ28" s="61"/>
      <c r="QKK28" s="61"/>
      <c r="QKL28" s="61"/>
      <c r="QKM28" s="61"/>
      <c r="QKN28" s="61"/>
      <c r="QKO28" s="61"/>
      <c r="QKP28" s="61"/>
      <c r="QKQ28" s="61"/>
      <c r="QKR28" s="61"/>
      <c r="QKS28" s="61"/>
      <c r="QKT28" s="61"/>
      <c r="QKU28" s="61"/>
      <c r="QKV28" s="61"/>
      <c r="QKW28" s="61"/>
      <c r="QKX28" s="61"/>
      <c r="QKY28" s="61"/>
      <c r="QKZ28" s="61"/>
      <c r="QLA28" s="61"/>
      <c r="QLB28" s="61"/>
      <c r="QLC28" s="61"/>
      <c r="QLD28" s="61"/>
      <c r="QLE28" s="61"/>
      <c r="QLF28" s="61"/>
      <c r="QLG28" s="61"/>
      <c r="QLH28" s="61"/>
      <c r="QLI28" s="61"/>
      <c r="QLJ28" s="61"/>
      <c r="QLK28" s="61"/>
      <c r="QLL28" s="61"/>
      <c r="QLM28" s="61"/>
      <c r="QLN28" s="61"/>
      <c r="QLO28" s="61"/>
      <c r="QLP28" s="61"/>
      <c r="QLQ28" s="61"/>
      <c r="QLR28" s="61"/>
      <c r="QLS28" s="61"/>
      <c r="QLT28" s="61"/>
      <c r="QLU28" s="61"/>
      <c r="QLV28" s="61"/>
      <c r="QLW28" s="61"/>
      <c r="QLX28" s="61"/>
      <c r="QLY28" s="61"/>
      <c r="QLZ28" s="61"/>
      <c r="QMA28" s="61"/>
      <c r="QMB28" s="61"/>
      <c r="QMC28" s="61"/>
      <c r="QMD28" s="61"/>
      <c r="QME28" s="61"/>
      <c r="QMF28" s="61"/>
      <c r="QMG28" s="61"/>
      <c r="QMH28" s="61"/>
      <c r="QMI28" s="61"/>
      <c r="QMJ28" s="61"/>
      <c r="QMK28" s="61"/>
      <c r="QML28" s="61"/>
      <c r="QMM28" s="61"/>
      <c r="QMN28" s="61"/>
      <c r="QMO28" s="61"/>
      <c r="QMP28" s="61"/>
      <c r="QMQ28" s="61"/>
      <c r="QMR28" s="61"/>
      <c r="QMS28" s="61"/>
      <c r="QMT28" s="61"/>
      <c r="QMU28" s="61"/>
      <c r="QMV28" s="61"/>
      <c r="QMW28" s="61"/>
      <c r="QMX28" s="61"/>
      <c r="QMY28" s="61"/>
      <c r="QMZ28" s="61"/>
      <c r="QNA28" s="61"/>
      <c r="QNB28" s="61"/>
      <c r="QNC28" s="61"/>
      <c r="QND28" s="61"/>
      <c r="QNE28" s="61"/>
      <c r="QNF28" s="61"/>
      <c r="QNG28" s="61"/>
      <c r="QNH28" s="61"/>
      <c r="QNI28" s="61"/>
      <c r="QNJ28" s="61"/>
      <c r="QNK28" s="61"/>
      <c r="QNL28" s="61"/>
      <c r="QNM28" s="61"/>
      <c r="QNN28" s="61"/>
      <c r="QNO28" s="61"/>
      <c r="QNP28" s="61"/>
      <c r="QNQ28" s="61"/>
      <c r="QNR28" s="61"/>
      <c r="QNS28" s="61"/>
      <c r="QNT28" s="61"/>
      <c r="QNU28" s="61"/>
      <c r="QNV28" s="61"/>
      <c r="QNW28" s="61"/>
      <c r="QNX28" s="61"/>
      <c r="QNY28" s="61"/>
      <c r="QNZ28" s="61"/>
      <c r="QOA28" s="61"/>
      <c r="QOB28" s="61"/>
      <c r="QOC28" s="61"/>
      <c r="QOD28" s="61"/>
      <c r="QOE28" s="61"/>
      <c r="QOF28" s="61"/>
      <c r="QOG28" s="61"/>
      <c r="QOH28" s="61"/>
      <c r="QOI28" s="61"/>
      <c r="QOJ28" s="61"/>
      <c r="QOK28" s="61"/>
      <c r="QOL28" s="61"/>
      <c r="QOM28" s="61"/>
      <c r="QON28" s="61"/>
      <c r="QOO28" s="61"/>
      <c r="QOP28" s="61"/>
      <c r="QOQ28" s="61"/>
      <c r="QOR28" s="61"/>
      <c r="QOS28" s="61"/>
      <c r="QOT28" s="61"/>
      <c r="QOU28" s="61"/>
      <c r="QOV28" s="61"/>
      <c r="QOW28" s="61"/>
      <c r="QOX28" s="61"/>
      <c r="QOY28" s="61"/>
      <c r="QOZ28" s="61"/>
      <c r="QPA28" s="61"/>
      <c r="QPB28" s="61"/>
      <c r="QPC28" s="61"/>
      <c r="QPD28" s="61"/>
      <c r="QPE28" s="61"/>
      <c r="QPF28" s="61"/>
      <c r="QPG28" s="61"/>
      <c r="QPH28" s="61"/>
      <c r="QPI28" s="61"/>
      <c r="QPJ28" s="61"/>
      <c r="QPK28" s="61"/>
      <c r="QPL28" s="61"/>
      <c r="QPM28" s="61"/>
      <c r="QPN28" s="61"/>
      <c r="QPO28" s="61"/>
      <c r="QPP28" s="61"/>
      <c r="QPQ28" s="61"/>
      <c r="QPR28" s="61"/>
      <c r="QPS28" s="61"/>
      <c r="QPT28" s="61"/>
      <c r="QPU28" s="61"/>
      <c r="QPV28" s="61"/>
      <c r="QPW28" s="61"/>
      <c r="QPX28" s="61"/>
      <c r="QPY28" s="61"/>
      <c r="QPZ28" s="61"/>
      <c r="QQA28" s="61"/>
      <c r="QQB28" s="61"/>
      <c r="QQC28" s="61"/>
      <c r="QQD28" s="61"/>
      <c r="QQE28" s="61"/>
      <c r="QQF28" s="61"/>
      <c r="QQG28" s="61"/>
      <c r="QQH28" s="61"/>
      <c r="QQI28" s="61"/>
      <c r="QQJ28" s="61"/>
      <c r="QQK28" s="61"/>
      <c r="QQL28" s="61"/>
      <c r="QQM28" s="61"/>
      <c r="QQN28" s="61"/>
      <c r="QQO28" s="61"/>
      <c r="QQP28" s="61"/>
      <c r="QQQ28" s="61"/>
      <c r="QQR28" s="61"/>
      <c r="QQS28" s="61"/>
      <c r="QQT28" s="61"/>
      <c r="QQU28" s="61"/>
      <c r="QQV28" s="61"/>
      <c r="QQW28" s="61"/>
      <c r="QQX28" s="61"/>
      <c r="QQY28" s="61"/>
      <c r="QQZ28" s="61"/>
      <c r="QRA28" s="61"/>
      <c r="QRB28" s="61"/>
      <c r="QRC28" s="61"/>
      <c r="QRD28" s="61"/>
      <c r="QRE28" s="61"/>
      <c r="QRF28" s="61"/>
      <c r="QRG28" s="61"/>
      <c r="QRH28" s="61"/>
      <c r="QRI28" s="61"/>
      <c r="QRJ28" s="61"/>
      <c r="QRK28" s="61"/>
      <c r="QRL28" s="61"/>
      <c r="QRM28" s="61"/>
      <c r="QRN28" s="61"/>
      <c r="QRO28" s="61"/>
      <c r="QRP28" s="61"/>
      <c r="QRQ28" s="61"/>
      <c r="QRR28" s="61"/>
      <c r="QRS28" s="61"/>
      <c r="QRT28" s="61"/>
      <c r="QRU28" s="61"/>
      <c r="QRV28" s="61"/>
      <c r="QRW28" s="61"/>
      <c r="QRX28" s="61"/>
      <c r="QRY28" s="61"/>
      <c r="QRZ28" s="61"/>
      <c r="QSA28" s="61"/>
      <c r="QSB28" s="61"/>
      <c r="QSC28" s="61"/>
      <c r="QSD28" s="61"/>
      <c r="QSE28" s="61"/>
      <c r="QSF28" s="61"/>
      <c r="QSG28" s="61"/>
      <c r="QSH28" s="61"/>
      <c r="QSI28" s="61"/>
      <c r="QSJ28" s="61"/>
      <c r="QSK28" s="61"/>
      <c r="QSL28" s="61"/>
      <c r="QSM28" s="61"/>
      <c r="QSN28" s="61"/>
      <c r="QSO28" s="61"/>
      <c r="QSP28" s="61"/>
      <c r="QSQ28" s="61"/>
      <c r="QSR28" s="61"/>
      <c r="QSS28" s="61"/>
      <c r="QST28" s="61"/>
      <c r="QSU28" s="61"/>
      <c r="QSV28" s="61"/>
      <c r="QSW28" s="61"/>
      <c r="QSX28" s="61"/>
      <c r="QSY28" s="61"/>
      <c r="QSZ28" s="61"/>
      <c r="QTA28" s="61"/>
      <c r="QTB28" s="61"/>
      <c r="QTC28" s="61"/>
      <c r="QTD28" s="61"/>
      <c r="QTE28" s="61"/>
      <c r="QTF28" s="61"/>
      <c r="QTG28" s="61"/>
      <c r="QTH28" s="61"/>
      <c r="QTI28" s="61"/>
      <c r="QTJ28" s="61"/>
      <c r="QTK28" s="61"/>
      <c r="QTL28" s="61"/>
      <c r="QTM28" s="61"/>
      <c r="QTN28" s="61"/>
      <c r="QTO28" s="61"/>
      <c r="QTP28" s="61"/>
      <c r="QTQ28" s="61"/>
      <c r="QTR28" s="61"/>
      <c r="QTS28" s="61"/>
      <c r="QTT28" s="61"/>
      <c r="QTU28" s="61"/>
      <c r="QTV28" s="61"/>
      <c r="QTW28" s="61"/>
      <c r="QTX28" s="61"/>
      <c r="QTY28" s="61"/>
      <c r="QTZ28" s="61"/>
      <c r="QUA28" s="61"/>
      <c r="QUB28" s="61"/>
      <c r="QUC28" s="61"/>
      <c r="QUD28" s="61"/>
      <c r="QUE28" s="61"/>
      <c r="QUF28" s="61"/>
      <c r="QUG28" s="61"/>
      <c r="QUH28" s="61"/>
      <c r="QUI28" s="61"/>
      <c r="QUJ28" s="61"/>
      <c r="QUK28" s="61"/>
      <c r="QUL28" s="61"/>
      <c r="QUM28" s="61"/>
      <c r="QUN28" s="61"/>
      <c r="QUO28" s="61"/>
      <c r="QUP28" s="61"/>
      <c r="QUQ28" s="61"/>
      <c r="QUR28" s="61"/>
      <c r="QUS28" s="61"/>
      <c r="QUT28" s="61"/>
      <c r="QUU28" s="61"/>
      <c r="QUV28" s="61"/>
      <c r="QUW28" s="61"/>
      <c r="QUX28" s="61"/>
      <c r="QUY28" s="61"/>
      <c r="QUZ28" s="61"/>
      <c r="QVA28" s="61"/>
      <c r="QVB28" s="61"/>
      <c r="QVC28" s="61"/>
      <c r="QVD28" s="61"/>
      <c r="QVE28" s="61"/>
      <c r="QVF28" s="61"/>
      <c r="QVG28" s="61"/>
      <c r="QVH28" s="61"/>
      <c r="QVI28" s="61"/>
      <c r="QVJ28" s="61"/>
      <c r="QVK28" s="61"/>
      <c r="QVL28" s="61"/>
      <c r="QVM28" s="61"/>
      <c r="QVN28" s="61"/>
      <c r="QVO28" s="61"/>
      <c r="QVP28" s="61"/>
      <c r="QVQ28" s="61"/>
      <c r="QVR28" s="61"/>
      <c r="QVS28" s="61"/>
      <c r="QVT28" s="61"/>
      <c r="QVU28" s="61"/>
      <c r="QVV28" s="61"/>
      <c r="QVW28" s="61"/>
      <c r="QVX28" s="61"/>
      <c r="QVY28" s="61"/>
      <c r="QVZ28" s="61"/>
      <c r="QWA28" s="61"/>
      <c r="QWB28" s="61"/>
      <c r="QWC28" s="61"/>
      <c r="QWD28" s="61"/>
      <c r="QWE28" s="61"/>
      <c r="QWF28" s="61"/>
      <c r="QWG28" s="61"/>
      <c r="QWH28" s="61"/>
      <c r="QWI28" s="61"/>
      <c r="QWJ28" s="61"/>
      <c r="QWK28" s="61"/>
      <c r="QWL28" s="61"/>
      <c r="QWM28" s="61"/>
      <c r="QWN28" s="61"/>
      <c r="QWO28" s="61"/>
      <c r="QWP28" s="61"/>
      <c r="QWQ28" s="61"/>
      <c r="QWR28" s="61"/>
      <c r="QWS28" s="61"/>
      <c r="QWT28" s="61"/>
      <c r="QWU28" s="61"/>
      <c r="QWV28" s="61"/>
      <c r="QWW28" s="61"/>
      <c r="QWX28" s="61"/>
      <c r="QWY28" s="61"/>
      <c r="QWZ28" s="61"/>
      <c r="QXA28" s="61"/>
      <c r="QXB28" s="61"/>
      <c r="QXC28" s="61"/>
      <c r="QXD28" s="61"/>
      <c r="QXE28" s="61"/>
      <c r="QXF28" s="61"/>
      <c r="QXG28" s="61"/>
      <c r="QXH28" s="61"/>
      <c r="QXI28" s="61"/>
      <c r="QXJ28" s="61"/>
      <c r="QXK28" s="61"/>
      <c r="QXL28" s="61"/>
      <c r="QXM28" s="61"/>
      <c r="QXN28" s="61"/>
      <c r="QXO28" s="61"/>
      <c r="QXP28" s="61"/>
      <c r="QXQ28" s="61"/>
      <c r="QXR28" s="61"/>
      <c r="QXS28" s="61"/>
      <c r="QXT28" s="61"/>
      <c r="QXU28" s="61"/>
      <c r="QXV28" s="61"/>
      <c r="QXW28" s="61"/>
      <c r="QXX28" s="61"/>
      <c r="QXY28" s="61"/>
      <c r="QXZ28" s="61"/>
      <c r="QYA28" s="61"/>
      <c r="QYB28" s="61"/>
      <c r="QYC28" s="61"/>
      <c r="QYD28" s="61"/>
      <c r="QYE28" s="61"/>
      <c r="QYF28" s="61"/>
      <c r="QYG28" s="61"/>
      <c r="QYH28" s="61"/>
      <c r="QYI28" s="61"/>
      <c r="QYJ28" s="61"/>
      <c r="QYK28" s="61"/>
      <c r="QYL28" s="61"/>
      <c r="QYM28" s="61"/>
      <c r="QYN28" s="61"/>
      <c r="QYO28" s="61"/>
      <c r="QYP28" s="61"/>
      <c r="QYQ28" s="61"/>
      <c r="QYR28" s="61"/>
      <c r="QYS28" s="61"/>
      <c r="QYT28" s="61"/>
      <c r="QYU28" s="61"/>
      <c r="QYV28" s="61"/>
      <c r="QYW28" s="61"/>
      <c r="QYX28" s="61"/>
      <c r="QYY28" s="61"/>
      <c r="QYZ28" s="61"/>
      <c r="QZA28" s="61"/>
      <c r="QZB28" s="61"/>
      <c r="QZC28" s="61"/>
      <c r="QZD28" s="61"/>
      <c r="QZE28" s="61"/>
      <c r="QZF28" s="61"/>
      <c r="QZG28" s="61"/>
      <c r="QZH28" s="61"/>
      <c r="QZI28" s="61"/>
      <c r="QZJ28" s="61"/>
      <c r="QZK28" s="61"/>
      <c r="QZL28" s="61"/>
      <c r="QZM28" s="61"/>
      <c r="QZN28" s="61"/>
      <c r="QZO28" s="61"/>
      <c r="QZP28" s="61"/>
      <c r="QZQ28" s="61"/>
      <c r="QZR28" s="61"/>
      <c r="QZS28" s="61"/>
      <c r="QZT28" s="61"/>
      <c r="QZU28" s="61"/>
      <c r="QZV28" s="61"/>
      <c r="QZW28" s="61"/>
      <c r="QZX28" s="61"/>
      <c r="QZY28" s="61"/>
      <c r="QZZ28" s="61"/>
      <c r="RAA28" s="61"/>
      <c r="RAB28" s="61"/>
      <c r="RAC28" s="61"/>
      <c r="RAD28" s="61"/>
      <c r="RAE28" s="61"/>
      <c r="RAF28" s="61"/>
      <c r="RAG28" s="61"/>
      <c r="RAH28" s="61"/>
      <c r="RAI28" s="61"/>
      <c r="RAJ28" s="61"/>
      <c r="RAK28" s="61"/>
      <c r="RAL28" s="61"/>
      <c r="RAM28" s="61"/>
      <c r="RAN28" s="61"/>
      <c r="RAO28" s="61"/>
      <c r="RAP28" s="61"/>
      <c r="RAQ28" s="61"/>
      <c r="RAR28" s="61"/>
      <c r="RAS28" s="61"/>
      <c r="RAT28" s="61"/>
      <c r="RAU28" s="61"/>
      <c r="RAV28" s="61"/>
      <c r="RAW28" s="61"/>
      <c r="RAX28" s="61"/>
      <c r="RAY28" s="61"/>
      <c r="RAZ28" s="61"/>
      <c r="RBA28" s="61"/>
      <c r="RBB28" s="61"/>
      <c r="RBC28" s="61"/>
      <c r="RBD28" s="61"/>
      <c r="RBE28" s="61"/>
      <c r="RBF28" s="61"/>
      <c r="RBG28" s="61"/>
      <c r="RBH28" s="61"/>
      <c r="RBI28" s="61"/>
      <c r="RBJ28" s="61"/>
      <c r="RBK28" s="61"/>
      <c r="RBL28" s="61"/>
      <c r="RBM28" s="61"/>
      <c r="RBN28" s="61"/>
      <c r="RBO28" s="61"/>
      <c r="RBP28" s="61"/>
      <c r="RBQ28" s="61"/>
      <c r="RBR28" s="61"/>
      <c r="RBS28" s="61"/>
      <c r="RBT28" s="61"/>
      <c r="RBU28" s="61"/>
      <c r="RBV28" s="61"/>
      <c r="RBW28" s="61"/>
      <c r="RBX28" s="61"/>
      <c r="RBY28" s="61"/>
      <c r="RBZ28" s="61"/>
      <c r="RCA28" s="61"/>
      <c r="RCB28" s="61"/>
      <c r="RCC28" s="61"/>
      <c r="RCD28" s="61"/>
      <c r="RCE28" s="61"/>
      <c r="RCF28" s="61"/>
      <c r="RCG28" s="61"/>
      <c r="RCH28" s="61"/>
      <c r="RCI28" s="61"/>
      <c r="RCJ28" s="61"/>
      <c r="RCK28" s="61"/>
      <c r="RCL28" s="61"/>
      <c r="RCM28" s="61"/>
      <c r="RCN28" s="61"/>
      <c r="RCO28" s="61"/>
      <c r="RCP28" s="61"/>
      <c r="RCQ28" s="61"/>
      <c r="RCR28" s="61"/>
      <c r="RCS28" s="61"/>
      <c r="RCT28" s="61"/>
      <c r="RCU28" s="61"/>
      <c r="RCV28" s="61"/>
      <c r="RCW28" s="61"/>
      <c r="RCX28" s="61"/>
      <c r="RCY28" s="61"/>
      <c r="RCZ28" s="61"/>
      <c r="RDA28" s="61"/>
      <c r="RDB28" s="61"/>
      <c r="RDC28" s="61"/>
      <c r="RDD28" s="61"/>
      <c r="RDE28" s="61"/>
      <c r="RDF28" s="61"/>
      <c r="RDG28" s="61"/>
      <c r="RDH28" s="61"/>
      <c r="RDI28" s="61"/>
      <c r="RDJ28" s="61"/>
      <c r="RDK28" s="61"/>
      <c r="RDL28" s="61"/>
      <c r="RDM28" s="61"/>
      <c r="RDN28" s="61"/>
      <c r="RDO28" s="61"/>
      <c r="RDP28" s="61"/>
      <c r="RDQ28" s="61"/>
      <c r="RDR28" s="61"/>
      <c r="RDS28" s="61"/>
      <c r="RDT28" s="61"/>
      <c r="RDU28" s="61"/>
      <c r="RDV28" s="61"/>
      <c r="RDW28" s="61"/>
      <c r="RDX28" s="61"/>
      <c r="RDY28" s="61"/>
      <c r="RDZ28" s="61"/>
      <c r="REA28" s="61"/>
      <c r="REB28" s="61"/>
      <c r="REC28" s="61"/>
      <c r="RED28" s="61"/>
      <c r="REE28" s="61"/>
      <c r="REF28" s="61"/>
      <c r="REG28" s="61"/>
      <c r="REH28" s="61"/>
      <c r="REI28" s="61"/>
      <c r="REJ28" s="61"/>
      <c r="REK28" s="61"/>
      <c r="REL28" s="61"/>
      <c r="REM28" s="61"/>
      <c r="REN28" s="61"/>
      <c r="REO28" s="61"/>
      <c r="REP28" s="61"/>
      <c r="REQ28" s="61"/>
      <c r="RER28" s="61"/>
      <c r="RES28" s="61"/>
      <c r="RET28" s="61"/>
      <c r="REU28" s="61"/>
      <c r="REV28" s="61"/>
      <c r="REW28" s="61"/>
      <c r="REX28" s="61"/>
      <c r="REY28" s="61"/>
      <c r="REZ28" s="61"/>
      <c r="RFA28" s="61"/>
      <c r="RFB28" s="61"/>
      <c r="RFC28" s="61"/>
      <c r="RFD28" s="61"/>
      <c r="RFE28" s="61"/>
      <c r="RFF28" s="61"/>
      <c r="RFG28" s="61"/>
      <c r="RFH28" s="61"/>
      <c r="RFI28" s="61"/>
      <c r="RFJ28" s="61"/>
      <c r="RFK28" s="61"/>
      <c r="RFL28" s="61"/>
      <c r="RFM28" s="61"/>
      <c r="RFN28" s="61"/>
      <c r="RFO28" s="61"/>
      <c r="RFP28" s="61"/>
      <c r="RFQ28" s="61"/>
      <c r="RFR28" s="61"/>
      <c r="RFS28" s="61"/>
      <c r="RFT28" s="61"/>
      <c r="RFU28" s="61"/>
      <c r="RFV28" s="61"/>
      <c r="RFW28" s="61"/>
      <c r="RFX28" s="61"/>
      <c r="RFY28" s="61"/>
      <c r="RFZ28" s="61"/>
      <c r="RGA28" s="61"/>
      <c r="RGB28" s="61"/>
      <c r="RGC28" s="61"/>
      <c r="RGD28" s="61"/>
      <c r="RGE28" s="61"/>
      <c r="RGF28" s="61"/>
      <c r="RGG28" s="61"/>
      <c r="RGH28" s="61"/>
      <c r="RGI28" s="61"/>
      <c r="RGJ28" s="61"/>
      <c r="RGK28" s="61"/>
      <c r="RGL28" s="61"/>
      <c r="RGM28" s="61"/>
      <c r="RGN28" s="61"/>
      <c r="RGO28" s="61"/>
      <c r="RGP28" s="61"/>
      <c r="RGQ28" s="61"/>
      <c r="RGR28" s="61"/>
      <c r="RGS28" s="61"/>
      <c r="RGT28" s="61"/>
      <c r="RGU28" s="61"/>
      <c r="RGV28" s="61"/>
      <c r="RGW28" s="61"/>
      <c r="RGX28" s="61"/>
      <c r="RGY28" s="61"/>
      <c r="RGZ28" s="61"/>
      <c r="RHA28" s="61"/>
      <c r="RHB28" s="61"/>
      <c r="RHC28" s="61"/>
      <c r="RHD28" s="61"/>
      <c r="RHE28" s="61"/>
      <c r="RHF28" s="61"/>
      <c r="RHG28" s="61"/>
      <c r="RHH28" s="61"/>
      <c r="RHI28" s="61"/>
      <c r="RHJ28" s="61"/>
      <c r="RHK28" s="61"/>
      <c r="RHL28" s="61"/>
      <c r="RHM28" s="61"/>
      <c r="RHN28" s="61"/>
      <c r="RHO28" s="61"/>
      <c r="RHP28" s="61"/>
      <c r="RHQ28" s="61"/>
      <c r="RHR28" s="61"/>
      <c r="RHS28" s="61"/>
      <c r="RHT28" s="61"/>
      <c r="RHU28" s="61"/>
      <c r="RHV28" s="61"/>
      <c r="RHW28" s="61"/>
      <c r="RHX28" s="61"/>
      <c r="RHY28" s="61"/>
      <c r="RHZ28" s="61"/>
      <c r="RIA28" s="61"/>
      <c r="RIB28" s="61"/>
      <c r="RIC28" s="61"/>
      <c r="RID28" s="61"/>
      <c r="RIE28" s="61"/>
      <c r="RIF28" s="61"/>
      <c r="RIG28" s="61"/>
      <c r="RIH28" s="61"/>
      <c r="RII28" s="61"/>
      <c r="RIJ28" s="61"/>
      <c r="RIK28" s="61"/>
      <c r="RIL28" s="61"/>
      <c r="RIM28" s="61"/>
      <c r="RIN28" s="61"/>
      <c r="RIO28" s="61"/>
      <c r="RIP28" s="61"/>
      <c r="RIQ28" s="61"/>
      <c r="RIR28" s="61"/>
      <c r="RIS28" s="61"/>
      <c r="RIT28" s="61"/>
      <c r="RIU28" s="61"/>
      <c r="RIV28" s="61"/>
      <c r="RIW28" s="61"/>
      <c r="RIX28" s="61"/>
      <c r="RIY28" s="61"/>
      <c r="RIZ28" s="61"/>
      <c r="RJA28" s="61"/>
      <c r="RJB28" s="61"/>
      <c r="RJC28" s="61"/>
      <c r="RJD28" s="61"/>
      <c r="RJE28" s="61"/>
      <c r="RJF28" s="61"/>
      <c r="RJG28" s="61"/>
      <c r="RJH28" s="61"/>
      <c r="RJI28" s="61"/>
      <c r="RJJ28" s="61"/>
      <c r="RJK28" s="61"/>
      <c r="RJL28" s="61"/>
      <c r="RJM28" s="61"/>
      <c r="RJN28" s="61"/>
      <c r="RJO28" s="61"/>
      <c r="RJP28" s="61"/>
      <c r="RJQ28" s="61"/>
      <c r="RJR28" s="61"/>
      <c r="RJS28" s="61"/>
      <c r="RJT28" s="61"/>
      <c r="RJU28" s="61"/>
      <c r="RJV28" s="61"/>
      <c r="RJW28" s="61"/>
      <c r="RJX28" s="61"/>
      <c r="RJY28" s="61"/>
      <c r="RJZ28" s="61"/>
      <c r="RKA28" s="61"/>
      <c r="RKB28" s="61"/>
      <c r="RKC28" s="61"/>
      <c r="RKD28" s="61"/>
      <c r="RKE28" s="61"/>
      <c r="RKF28" s="61"/>
      <c r="RKG28" s="61"/>
      <c r="RKH28" s="61"/>
      <c r="RKI28" s="61"/>
      <c r="RKJ28" s="61"/>
      <c r="RKK28" s="61"/>
      <c r="RKL28" s="61"/>
      <c r="RKM28" s="61"/>
      <c r="RKN28" s="61"/>
      <c r="RKO28" s="61"/>
      <c r="RKP28" s="61"/>
      <c r="RKQ28" s="61"/>
      <c r="RKR28" s="61"/>
      <c r="RKS28" s="61"/>
      <c r="RKT28" s="61"/>
      <c r="RKU28" s="61"/>
      <c r="RKV28" s="61"/>
      <c r="RKW28" s="61"/>
      <c r="RKX28" s="61"/>
      <c r="RKY28" s="61"/>
      <c r="RKZ28" s="61"/>
      <c r="RLA28" s="61"/>
      <c r="RLB28" s="61"/>
      <c r="RLC28" s="61"/>
      <c r="RLD28" s="61"/>
      <c r="RLE28" s="61"/>
      <c r="RLF28" s="61"/>
      <c r="RLG28" s="61"/>
      <c r="RLH28" s="61"/>
      <c r="RLI28" s="61"/>
      <c r="RLJ28" s="61"/>
      <c r="RLK28" s="61"/>
      <c r="RLL28" s="61"/>
      <c r="RLM28" s="61"/>
      <c r="RLN28" s="61"/>
      <c r="RLO28" s="61"/>
      <c r="RLP28" s="61"/>
      <c r="RLQ28" s="61"/>
      <c r="RLR28" s="61"/>
      <c r="RLS28" s="61"/>
      <c r="RLT28" s="61"/>
      <c r="RLU28" s="61"/>
      <c r="RLV28" s="61"/>
      <c r="RLW28" s="61"/>
      <c r="RLX28" s="61"/>
      <c r="RLY28" s="61"/>
      <c r="RLZ28" s="61"/>
      <c r="RMA28" s="61"/>
      <c r="RMB28" s="61"/>
      <c r="RMC28" s="61"/>
      <c r="RMD28" s="61"/>
      <c r="RME28" s="61"/>
      <c r="RMF28" s="61"/>
      <c r="RMG28" s="61"/>
      <c r="RMH28" s="61"/>
      <c r="RMI28" s="61"/>
      <c r="RMJ28" s="61"/>
      <c r="RMK28" s="61"/>
      <c r="RML28" s="61"/>
      <c r="RMM28" s="61"/>
      <c r="RMN28" s="61"/>
      <c r="RMO28" s="61"/>
      <c r="RMP28" s="61"/>
      <c r="RMQ28" s="61"/>
      <c r="RMR28" s="61"/>
      <c r="RMS28" s="61"/>
      <c r="RMT28" s="61"/>
      <c r="RMU28" s="61"/>
      <c r="RMV28" s="61"/>
      <c r="RMW28" s="61"/>
      <c r="RMX28" s="61"/>
      <c r="RMY28" s="61"/>
      <c r="RMZ28" s="61"/>
      <c r="RNA28" s="61"/>
      <c r="RNB28" s="61"/>
      <c r="RNC28" s="61"/>
      <c r="RND28" s="61"/>
      <c r="RNE28" s="61"/>
      <c r="RNF28" s="61"/>
      <c r="RNG28" s="61"/>
      <c r="RNH28" s="61"/>
      <c r="RNI28" s="61"/>
      <c r="RNJ28" s="61"/>
      <c r="RNK28" s="61"/>
      <c r="RNL28" s="61"/>
      <c r="RNM28" s="61"/>
      <c r="RNN28" s="61"/>
      <c r="RNO28" s="61"/>
      <c r="RNP28" s="61"/>
      <c r="RNQ28" s="61"/>
      <c r="RNR28" s="61"/>
      <c r="RNS28" s="61"/>
      <c r="RNT28" s="61"/>
      <c r="RNU28" s="61"/>
      <c r="RNV28" s="61"/>
      <c r="RNW28" s="61"/>
      <c r="RNX28" s="61"/>
      <c r="RNY28" s="61"/>
      <c r="RNZ28" s="61"/>
      <c r="ROA28" s="61"/>
      <c r="ROB28" s="61"/>
      <c r="ROC28" s="61"/>
      <c r="ROD28" s="61"/>
      <c r="ROE28" s="61"/>
      <c r="ROF28" s="61"/>
      <c r="ROG28" s="61"/>
      <c r="ROH28" s="61"/>
      <c r="ROI28" s="61"/>
      <c r="ROJ28" s="61"/>
      <c r="ROK28" s="61"/>
      <c r="ROL28" s="61"/>
      <c r="ROM28" s="61"/>
      <c r="RON28" s="61"/>
      <c r="ROO28" s="61"/>
      <c r="ROP28" s="61"/>
      <c r="ROQ28" s="61"/>
      <c r="ROR28" s="61"/>
      <c r="ROS28" s="61"/>
      <c r="ROT28" s="61"/>
      <c r="ROU28" s="61"/>
      <c r="ROV28" s="61"/>
      <c r="ROW28" s="61"/>
      <c r="ROX28" s="61"/>
      <c r="ROY28" s="61"/>
      <c r="ROZ28" s="61"/>
      <c r="RPA28" s="61"/>
      <c r="RPB28" s="61"/>
      <c r="RPC28" s="61"/>
      <c r="RPD28" s="61"/>
      <c r="RPE28" s="61"/>
      <c r="RPF28" s="61"/>
      <c r="RPG28" s="61"/>
      <c r="RPH28" s="61"/>
      <c r="RPI28" s="61"/>
      <c r="RPJ28" s="61"/>
      <c r="RPK28" s="61"/>
      <c r="RPL28" s="61"/>
      <c r="RPM28" s="61"/>
      <c r="RPN28" s="61"/>
      <c r="RPO28" s="61"/>
      <c r="RPP28" s="61"/>
      <c r="RPQ28" s="61"/>
      <c r="RPR28" s="61"/>
      <c r="RPS28" s="61"/>
      <c r="RPT28" s="61"/>
      <c r="RPU28" s="61"/>
      <c r="RPV28" s="61"/>
      <c r="RPW28" s="61"/>
      <c r="RPX28" s="61"/>
      <c r="RPY28" s="61"/>
      <c r="RPZ28" s="61"/>
      <c r="RQA28" s="61"/>
      <c r="RQB28" s="61"/>
      <c r="RQC28" s="61"/>
      <c r="RQD28" s="61"/>
      <c r="RQE28" s="61"/>
      <c r="RQF28" s="61"/>
      <c r="RQG28" s="61"/>
      <c r="RQH28" s="61"/>
      <c r="RQI28" s="61"/>
      <c r="RQJ28" s="61"/>
      <c r="RQK28" s="61"/>
      <c r="RQL28" s="61"/>
      <c r="RQM28" s="61"/>
      <c r="RQN28" s="61"/>
      <c r="RQO28" s="61"/>
      <c r="RQP28" s="61"/>
      <c r="RQQ28" s="61"/>
      <c r="RQR28" s="61"/>
      <c r="RQS28" s="61"/>
      <c r="RQT28" s="61"/>
      <c r="RQU28" s="61"/>
      <c r="RQV28" s="61"/>
      <c r="RQW28" s="61"/>
      <c r="RQX28" s="61"/>
      <c r="RQY28" s="61"/>
      <c r="RQZ28" s="61"/>
      <c r="RRA28" s="61"/>
      <c r="RRB28" s="61"/>
      <c r="RRC28" s="61"/>
      <c r="RRD28" s="61"/>
      <c r="RRE28" s="61"/>
      <c r="RRF28" s="61"/>
      <c r="RRG28" s="61"/>
      <c r="RRH28" s="61"/>
      <c r="RRI28" s="61"/>
      <c r="RRJ28" s="61"/>
      <c r="RRK28" s="61"/>
      <c r="RRL28" s="61"/>
      <c r="RRM28" s="61"/>
      <c r="RRN28" s="61"/>
      <c r="RRO28" s="61"/>
      <c r="RRP28" s="61"/>
      <c r="RRQ28" s="61"/>
      <c r="RRR28" s="61"/>
      <c r="RRS28" s="61"/>
      <c r="RRT28" s="61"/>
      <c r="RRU28" s="61"/>
      <c r="RRV28" s="61"/>
      <c r="RRW28" s="61"/>
      <c r="RRX28" s="61"/>
      <c r="RRY28" s="61"/>
      <c r="RRZ28" s="61"/>
      <c r="RSA28" s="61"/>
      <c r="RSB28" s="61"/>
      <c r="RSC28" s="61"/>
      <c r="RSD28" s="61"/>
      <c r="RSE28" s="61"/>
      <c r="RSF28" s="61"/>
      <c r="RSG28" s="61"/>
      <c r="RSH28" s="61"/>
      <c r="RSI28" s="61"/>
      <c r="RSJ28" s="61"/>
      <c r="RSK28" s="61"/>
      <c r="RSL28" s="61"/>
      <c r="RSM28" s="61"/>
      <c r="RSN28" s="61"/>
      <c r="RSO28" s="61"/>
      <c r="RSP28" s="61"/>
      <c r="RSQ28" s="61"/>
      <c r="RSR28" s="61"/>
      <c r="RSS28" s="61"/>
      <c r="RST28" s="61"/>
      <c r="RSU28" s="61"/>
      <c r="RSV28" s="61"/>
      <c r="RSW28" s="61"/>
      <c r="RSX28" s="61"/>
      <c r="RSY28" s="61"/>
      <c r="RSZ28" s="61"/>
      <c r="RTA28" s="61"/>
      <c r="RTB28" s="61"/>
      <c r="RTC28" s="61"/>
      <c r="RTD28" s="61"/>
      <c r="RTE28" s="61"/>
      <c r="RTF28" s="61"/>
      <c r="RTG28" s="61"/>
      <c r="RTH28" s="61"/>
      <c r="RTI28" s="61"/>
      <c r="RTJ28" s="61"/>
      <c r="RTK28" s="61"/>
      <c r="RTL28" s="61"/>
      <c r="RTM28" s="61"/>
      <c r="RTN28" s="61"/>
      <c r="RTO28" s="61"/>
      <c r="RTP28" s="61"/>
      <c r="RTQ28" s="61"/>
      <c r="RTR28" s="61"/>
      <c r="RTS28" s="61"/>
      <c r="RTT28" s="61"/>
      <c r="RTU28" s="61"/>
      <c r="RTV28" s="61"/>
      <c r="RTW28" s="61"/>
      <c r="RTX28" s="61"/>
      <c r="RTY28" s="61"/>
      <c r="RTZ28" s="61"/>
      <c r="RUA28" s="61"/>
      <c r="RUB28" s="61"/>
      <c r="RUC28" s="61"/>
      <c r="RUD28" s="61"/>
      <c r="RUE28" s="61"/>
      <c r="RUF28" s="61"/>
      <c r="RUG28" s="61"/>
      <c r="RUH28" s="61"/>
      <c r="RUI28" s="61"/>
      <c r="RUJ28" s="61"/>
      <c r="RUK28" s="61"/>
      <c r="RUL28" s="61"/>
      <c r="RUM28" s="61"/>
      <c r="RUN28" s="61"/>
      <c r="RUO28" s="61"/>
      <c r="RUP28" s="61"/>
      <c r="RUQ28" s="61"/>
      <c r="RUR28" s="61"/>
      <c r="RUS28" s="61"/>
      <c r="RUT28" s="61"/>
      <c r="RUU28" s="61"/>
      <c r="RUV28" s="61"/>
      <c r="RUW28" s="61"/>
      <c r="RUX28" s="61"/>
      <c r="RUY28" s="61"/>
      <c r="RUZ28" s="61"/>
      <c r="RVA28" s="61"/>
      <c r="RVB28" s="61"/>
      <c r="RVC28" s="61"/>
      <c r="RVD28" s="61"/>
      <c r="RVE28" s="61"/>
      <c r="RVF28" s="61"/>
      <c r="RVG28" s="61"/>
      <c r="RVH28" s="61"/>
      <c r="RVI28" s="61"/>
      <c r="RVJ28" s="61"/>
      <c r="RVK28" s="61"/>
      <c r="RVL28" s="61"/>
      <c r="RVM28" s="61"/>
      <c r="RVN28" s="61"/>
      <c r="RVO28" s="61"/>
      <c r="RVP28" s="61"/>
      <c r="RVQ28" s="61"/>
      <c r="RVR28" s="61"/>
      <c r="RVS28" s="61"/>
      <c r="RVT28" s="61"/>
      <c r="RVU28" s="61"/>
      <c r="RVV28" s="61"/>
      <c r="RVW28" s="61"/>
      <c r="RVX28" s="61"/>
      <c r="RVY28" s="61"/>
      <c r="RVZ28" s="61"/>
      <c r="RWA28" s="61"/>
      <c r="RWB28" s="61"/>
      <c r="RWC28" s="61"/>
      <c r="RWD28" s="61"/>
      <c r="RWE28" s="61"/>
      <c r="RWF28" s="61"/>
      <c r="RWG28" s="61"/>
      <c r="RWH28" s="61"/>
      <c r="RWI28" s="61"/>
      <c r="RWJ28" s="61"/>
      <c r="RWK28" s="61"/>
      <c r="RWL28" s="61"/>
      <c r="RWM28" s="61"/>
      <c r="RWN28" s="61"/>
      <c r="RWO28" s="61"/>
      <c r="RWP28" s="61"/>
      <c r="RWQ28" s="61"/>
      <c r="RWR28" s="61"/>
      <c r="RWS28" s="61"/>
      <c r="RWT28" s="61"/>
      <c r="RWU28" s="61"/>
      <c r="RWV28" s="61"/>
      <c r="RWW28" s="61"/>
      <c r="RWX28" s="61"/>
      <c r="RWY28" s="61"/>
      <c r="RWZ28" s="61"/>
      <c r="RXA28" s="61"/>
      <c r="RXB28" s="61"/>
      <c r="RXC28" s="61"/>
      <c r="RXD28" s="61"/>
      <c r="RXE28" s="61"/>
      <c r="RXF28" s="61"/>
      <c r="RXG28" s="61"/>
      <c r="RXH28" s="61"/>
      <c r="RXI28" s="61"/>
      <c r="RXJ28" s="61"/>
      <c r="RXK28" s="61"/>
      <c r="RXL28" s="61"/>
      <c r="RXM28" s="61"/>
      <c r="RXN28" s="61"/>
      <c r="RXO28" s="61"/>
      <c r="RXP28" s="61"/>
      <c r="RXQ28" s="61"/>
      <c r="RXR28" s="61"/>
      <c r="RXS28" s="61"/>
      <c r="RXT28" s="61"/>
      <c r="RXU28" s="61"/>
      <c r="RXV28" s="61"/>
      <c r="RXW28" s="61"/>
      <c r="RXX28" s="61"/>
      <c r="RXY28" s="61"/>
      <c r="RXZ28" s="61"/>
      <c r="RYA28" s="61"/>
      <c r="RYB28" s="61"/>
      <c r="RYC28" s="61"/>
      <c r="RYD28" s="61"/>
      <c r="RYE28" s="61"/>
      <c r="RYF28" s="61"/>
      <c r="RYG28" s="61"/>
      <c r="RYH28" s="61"/>
      <c r="RYI28" s="61"/>
      <c r="RYJ28" s="61"/>
      <c r="RYK28" s="61"/>
      <c r="RYL28" s="61"/>
      <c r="RYM28" s="61"/>
      <c r="RYN28" s="61"/>
      <c r="RYO28" s="61"/>
      <c r="RYP28" s="61"/>
      <c r="RYQ28" s="61"/>
      <c r="RYR28" s="61"/>
      <c r="RYS28" s="61"/>
      <c r="RYT28" s="61"/>
      <c r="RYU28" s="61"/>
      <c r="RYV28" s="61"/>
      <c r="RYW28" s="61"/>
      <c r="RYX28" s="61"/>
      <c r="RYY28" s="61"/>
      <c r="RYZ28" s="61"/>
      <c r="RZA28" s="61"/>
      <c r="RZB28" s="61"/>
      <c r="RZC28" s="61"/>
      <c r="RZD28" s="61"/>
      <c r="RZE28" s="61"/>
      <c r="RZF28" s="61"/>
      <c r="RZG28" s="61"/>
      <c r="RZH28" s="61"/>
      <c r="RZI28" s="61"/>
      <c r="RZJ28" s="61"/>
      <c r="RZK28" s="61"/>
      <c r="RZL28" s="61"/>
      <c r="RZM28" s="61"/>
      <c r="RZN28" s="61"/>
      <c r="RZO28" s="61"/>
      <c r="RZP28" s="61"/>
      <c r="RZQ28" s="61"/>
      <c r="RZR28" s="61"/>
      <c r="RZS28" s="61"/>
      <c r="RZT28" s="61"/>
      <c r="RZU28" s="61"/>
      <c r="RZV28" s="61"/>
      <c r="RZW28" s="61"/>
      <c r="RZX28" s="61"/>
      <c r="RZY28" s="61"/>
      <c r="RZZ28" s="61"/>
      <c r="SAA28" s="61"/>
      <c r="SAB28" s="61"/>
      <c r="SAC28" s="61"/>
      <c r="SAD28" s="61"/>
      <c r="SAE28" s="61"/>
      <c r="SAF28" s="61"/>
      <c r="SAG28" s="61"/>
      <c r="SAH28" s="61"/>
      <c r="SAI28" s="61"/>
      <c r="SAJ28" s="61"/>
      <c r="SAK28" s="61"/>
      <c r="SAL28" s="61"/>
      <c r="SAM28" s="61"/>
      <c r="SAN28" s="61"/>
      <c r="SAO28" s="61"/>
      <c r="SAP28" s="61"/>
      <c r="SAQ28" s="61"/>
      <c r="SAR28" s="61"/>
      <c r="SAS28" s="61"/>
      <c r="SAT28" s="61"/>
      <c r="SAU28" s="61"/>
      <c r="SAV28" s="61"/>
      <c r="SAW28" s="61"/>
      <c r="SAX28" s="61"/>
      <c r="SAY28" s="61"/>
      <c r="SAZ28" s="61"/>
      <c r="SBA28" s="61"/>
      <c r="SBB28" s="61"/>
      <c r="SBC28" s="61"/>
      <c r="SBD28" s="61"/>
      <c r="SBE28" s="61"/>
      <c r="SBF28" s="61"/>
      <c r="SBG28" s="61"/>
      <c r="SBH28" s="61"/>
      <c r="SBI28" s="61"/>
      <c r="SBJ28" s="61"/>
      <c r="SBK28" s="61"/>
      <c r="SBL28" s="61"/>
      <c r="SBM28" s="61"/>
      <c r="SBN28" s="61"/>
      <c r="SBO28" s="61"/>
      <c r="SBP28" s="61"/>
      <c r="SBQ28" s="61"/>
      <c r="SBR28" s="61"/>
      <c r="SBS28" s="61"/>
      <c r="SBT28" s="61"/>
      <c r="SBU28" s="61"/>
      <c r="SBV28" s="61"/>
      <c r="SBW28" s="61"/>
      <c r="SBX28" s="61"/>
      <c r="SBY28" s="61"/>
      <c r="SBZ28" s="61"/>
      <c r="SCA28" s="61"/>
      <c r="SCB28" s="61"/>
      <c r="SCC28" s="61"/>
      <c r="SCD28" s="61"/>
      <c r="SCE28" s="61"/>
      <c r="SCF28" s="61"/>
      <c r="SCG28" s="61"/>
      <c r="SCH28" s="61"/>
      <c r="SCI28" s="61"/>
      <c r="SCJ28" s="61"/>
      <c r="SCK28" s="61"/>
      <c r="SCL28" s="61"/>
      <c r="SCM28" s="61"/>
      <c r="SCN28" s="61"/>
      <c r="SCO28" s="61"/>
      <c r="SCP28" s="61"/>
      <c r="SCQ28" s="61"/>
      <c r="SCR28" s="61"/>
      <c r="SCS28" s="61"/>
      <c r="SCT28" s="61"/>
      <c r="SCU28" s="61"/>
      <c r="SCV28" s="61"/>
      <c r="SCW28" s="61"/>
      <c r="SCX28" s="61"/>
      <c r="SCY28" s="61"/>
      <c r="SCZ28" s="61"/>
      <c r="SDA28" s="61"/>
      <c r="SDB28" s="61"/>
      <c r="SDC28" s="61"/>
      <c r="SDD28" s="61"/>
      <c r="SDE28" s="61"/>
      <c r="SDF28" s="61"/>
      <c r="SDG28" s="61"/>
      <c r="SDH28" s="61"/>
      <c r="SDI28" s="61"/>
      <c r="SDJ28" s="61"/>
      <c r="SDK28" s="61"/>
      <c r="SDL28" s="61"/>
      <c r="SDM28" s="61"/>
      <c r="SDN28" s="61"/>
      <c r="SDO28" s="61"/>
      <c r="SDP28" s="61"/>
      <c r="SDQ28" s="61"/>
      <c r="SDR28" s="61"/>
      <c r="SDS28" s="61"/>
      <c r="SDT28" s="61"/>
      <c r="SDU28" s="61"/>
      <c r="SDV28" s="61"/>
      <c r="SDW28" s="61"/>
      <c r="SDX28" s="61"/>
      <c r="SDY28" s="61"/>
      <c r="SDZ28" s="61"/>
      <c r="SEA28" s="61"/>
      <c r="SEB28" s="61"/>
      <c r="SEC28" s="61"/>
      <c r="SED28" s="61"/>
      <c r="SEE28" s="61"/>
      <c r="SEF28" s="61"/>
      <c r="SEG28" s="61"/>
      <c r="SEH28" s="61"/>
      <c r="SEI28" s="61"/>
      <c r="SEJ28" s="61"/>
      <c r="SEK28" s="61"/>
      <c r="SEL28" s="61"/>
      <c r="SEM28" s="61"/>
      <c r="SEN28" s="61"/>
      <c r="SEO28" s="61"/>
      <c r="SEP28" s="61"/>
      <c r="SEQ28" s="61"/>
      <c r="SER28" s="61"/>
      <c r="SES28" s="61"/>
      <c r="SET28" s="61"/>
      <c r="SEU28" s="61"/>
      <c r="SEV28" s="61"/>
      <c r="SEW28" s="61"/>
      <c r="SEX28" s="61"/>
      <c r="SEY28" s="61"/>
      <c r="SEZ28" s="61"/>
      <c r="SFA28" s="61"/>
      <c r="SFB28" s="61"/>
      <c r="SFC28" s="61"/>
      <c r="SFD28" s="61"/>
      <c r="SFE28" s="61"/>
      <c r="SFF28" s="61"/>
      <c r="SFG28" s="61"/>
      <c r="SFH28" s="61"/>
      <c r="SFI28" s="61"/>
      <c r="SFJ28" s="61"/>
      <c r="SFK28" s="61"/>
      <c r="SFL28" s="61"/>
      <c r="SFM28" s="61"/>
      <c r="SFN28" s="61"/>
      <c r="SFO28" s="61"/>
      <c r="SFP28" s="61"/>
      <c r="SFQ28" s="61"/>
      <c r="SFR28" s="61"/>
      <c r="SFS28" s="61"/>
      <c r="SFT28" s="61"/>
      <c r="SFU28" s="61"/>
      <c r="SFV28" s="61"/>
      <c r="SFW28" s="61"/>
      <c r="SFX28" s="61"/>
      <c r="SFY28" s="61"/>
      <c r="SFZ28" s="61"/>
      <c r="SGA28" s="61"/>
      <c r="SGB28" s="61"/>
      <c r="SGC28" s="61"/>
      <c r="SGD28" s="61"/>
      <c r="SGE28" s="61"/>
      <c r="SGF28" s="61"/>
      <c r="SGG28" s="61"/>
      <c r="SGH28" s="61"/>
      <c r="SGI28" s="61"/>
      <c r="SGJ28" s="61"/>
      <c r="SGK28" s="61"/>
      <c r="SGL28" s="61"/>
      <c r="SGM28" s="61"/>
      <c r="SGN28" s="61"/>
      <c r="SGO28" s="61"/>
      <c r="SGP28" s="61"/>
      <c r="SGQ28" s="61"/>
      <c r="SGR28" s="61"/>
      <c r="SGS28" s="61"/>
      <c r="SGT28" s="61"/>
      <c r="SGU28" s="61"/>
      <c r="SGV28" s="61"/>
      <c r="SGW28" s="61"/>
      <c r="SGX28" s="61"/>
      <c r="SGY28" s="61"/>
      <c r="SGZ28" s="61"/>
      <c r="SHA28" s="61"/>
      <c r="SHB28" s="61"/>
      <c r="SHC28" s="61"/>
      <c r="SHD28" s="61"/>
      <c r="SHE28" s="61"/>
      <c r="SHF28" s="61"/>
      <c r="SHG28" s="61"/>
      <c r="SHH28" s="61"/>
      <c r="SHI28" s="61"/>
      <c r="SHJ28" s="61"/>
      <c r="SHK28" s="61"/>
      <c r="SHL28" s="61"/>
      <c r="SHM28" s="61"/>
      <c r="SHN28" s="61"/>
      <c r="SHO28" s="61"/>
      <c r="SHP28" s="61"/>
      <c r="SHQ28" s="61"/>
      <c r="SHR28" s="61"/>
      <c r="SHS28" s="61"/>
      <c r="SHT28" s="61"/>
      <c r="SHU28" s="61"/>
      <c r="SHV28" s="61"/>
      <c r="SHW28" s="61"/>
      <c r="SHX28" s="61"/>
      <c r="SHY28" s="61"/>
      <c r="SHZ28" s="61"/>
      <c r="SIA28" s="61"/>
      <c r="SIB28" s="61"/>
      <c r="SIC28" s="61"/>
      <c r="SID28" s="61"/>
      <c r="SIE28" s="61"/>
      <c r="SIF28" s="61"/>
      <c r="SIG28" s="61"/>
      <c r="SIH28" s="61"/>
      <c r="SII28" s="61"/>
      <c r="SIJ28" s="61"/>
      <c r="SIK28" s="61"/>
      <c r="SIL28" s="61"/>
      <c r="SIM28" s="61"/>
      <c r="SIN28" s="61"/>
      <c r="SIO28" s="61"/>
      <c r="SIP28" s="61"/>
      <c r="SIQ28" s="61"/>
      <c r="SIR28" s="61"/>
      <c r="SIS28" s="61"/>
      <c r="SIT28" s="61"/>
      <c r="SIU28" s="61"/>
      <c r="SIV28" s="61"/>
      <c r="SIW28" s="61"/>
      <c r="SIX28" s="61"/>
      <c r="SIY28" s="61"/>
      <c r="SIZ28" s="61"/>
      <c r="SJA28" s="61"/>
      <c r="SJB28" s="61"/>
      <c r="SJC28" s="61"/>
      <c r="SJD28" s="61"/>
      <c r="SJE28" s="61"/>
      <c r="SJF28" s="61"/>
      <c r="SJG28" s="61"/>
      <c r="SJH28" s="61"/>
      <c r="SJI28" s="61"/>
      <c r="SJJ28" s="61"/>
      <c r="SJK28" s="61"/>
      <c r="SJL28" s="61"/>
      <c r="SJM28" s="61"/>
      <c r="SJN28" s="61"/>
      <c r="SJO28" s="61"/>
      <c r="SJP28" s="61"/>
      <c r="SJQ28" s="61"/>
      <c r="SJR28" s="61"/>
      <c r="SJS28" s="61"/>
      <c r="SJT28" s="61"/>
      <c r="SJU28" s="61"/>
      <c r="SJV28" s="61"/>
      <c r="SJW28" s="61"/>
      <c r="SJX28" s="61"/>
      <c r="SJY28" s="61"/>
      <c r="SJZ28" s="61"/>
      <c r="SKA28" s="61"/>
      <c r="SKB28" s="61"/>
      <c r="SKC28" s="61"/>
      <c r="SKD28" s="61"/>
      <c r="SKE28" s="61"/>
      <c r="SKF28" s="61"/>
      <c r="SKG28" s="61"/>
      <c r="SKH28" s="61"/>
      <c r="SKI28" s="61"/>
      <c r="SKJ28" s="61"/>
      <c r="SKK28" s="61"/>
      <c r="SKL28" s="61"/>
      <c r="SKM28" s="61"/>
      <c r="SKN28" s="61"/>
      <c r="SKO28" s="61"/>
      <c r="SKP28" s="61"/>
      <c r="SKQ28" s="61"/>
      <c r="SKR28" s="61"/>
      <c r="SKS28" s="61"/>
      <c r="SKT28" s="61"/>
      <c r="SKU28" s="61"/>
      <c r="SKV28" s="61"/>
      <c r="SKW28" s="61"/>
      <c r="SKX28" s="61"/>
      <c r="SKY28" s="61"/>
      <c r="SKZ28" s="61"/>
      <c r="SLA28" s="61"/>
      <c r="SLB28" s="61"/>
      <c r="SLC28" s="61"/>
      <c r="SLD28" s="61"/>
      <c r="SLE28" s="61"/>
      <c r="SLF28" s="61"/>
      <c r="SLG28" s="61"/>
      <c r="SLH28" s="61"/>
      <c r="SLI28" s="61"/>
      <c r="SLJ28" s="61"/>
      <c r="SLK28" s="61"/>
      <c r="SLL28" s="61"/>
      <c r="SLM28" s="61"/>
      <c r="SLN28" s="61"/>
      <c r="SLO28" s="61"/>
      <c r="SLP28" s="61"/>
      <c r="SLQ28" s="61"/>
      <c r="SLR28" s="61"/>
      <c r="SLS28" s="61"/>
      <c r="SLT28" s="61"/>
      <c r="SLU28" s="61"/>
      <c r="SLV28" s="61"/>
      <c r="SLW28" s="61"/>
      <c r="SLX28" s="61"/>
      <c r="SLY28" s="61"/>
      <c r="SLZ28" s="61"/>
      <c r="SMA28" s="61"/>
      <c r="SMB28" s="61"/>
      <c r="SMC28" s="61"/>
      <c r="SMD28" s="61"/>
      <c r="SME28" s="61"/>
      <c r="SMF28" s="61"/>
      <c r="SMG28" s="61"/>
      <c r="SMH28" s="61"/>
      <c r="SMI28" s="61"/>
      <c r="SMJ28" s="61"/>
      <c r="SMK28" s="61"/>
      <c r="SML28" s="61"/>
      <c r="SMM28" s="61"/>
      <c r="SMN28" s="61"/>
      <c r="SMO28" s="61"/>
      <c r="SMP28" s="61"/>
      <c r="SMQ28" s="61"/>
      <c r="SMR28" s="61"/>
      <c r="SMS28" s="61"/>
      <c r="SMT28" s="61"/>
      <c r="SMU28" s="61"/>
      <c r="SMV28" s="61"/>
      <c r="SMW28" s="61"/>
      <c r="SMX28" s="61"/>
      <c r="SMY28" s="61"/>
      <c r="SMZ28" s="61"/>
      <c r="SNA28" s="61"/>
      <c r="SNB28" s="61"/>
      <c r="SNC28" s="61"/>
      <c r="SND28" s="61"/>
      <c r="SNE28" s="61"/>
      <c r="SNF28" s="61"/>
      <c r="SNG28" s="61"/>
      <c r="SNH28" s="61"/>
      <c r="SNI28" s="61"/>
      <c r="SNJ28" s="61"/>
      <c r="SNK28" s="61"/>
      <c r="SNL28" s="61"/>
      <c r="SNM28" s="61"/>
      <c r="SNN28" s="61"/>
      <c r="SNO28" s="61"/>
      <c r="SNP28" s="61"/>
      <c r="SNQ28" s="61"/>
      <c r="SNR28" s="61"/>
      <c r="SNS28" s="61"/>
      <c r="SNT28" s="61"/>
      <c r="SNU28" s="61"/>
      <c r="SNV28" s="61"/>
      <c r="SNW28" s="61"/>
      <c r="SNX28" s="61"/>
      <c r="SNY28" s="61"/>
      <c r="SNZ28" s="61"/>
      <c r="SOA28" s="61"/>
      <c r="SOB28" s="61"/>
      <c r="SOC28" s="61"/>
      <c r="SOD28" s="61"/>
      <c r="SOE28" s="61"/>
      <c r="SOF28" s="61"/>
      <c r="SOG28" s="61"/>
      <c r="SOH28" s="61"/>
      <c r="SOI28" s="61"/>
      <c r="SOJ28" s="61"/>
      <c r="SOK28" s="61"/>
      <c r="SOL28" s="61"/>
      <c r="SOM28" s="61"/>
      <c r="SON28" s="61"/>
      <c r="SOO28" s="61"/>
      <c r="SOP28" s="61"/>
      <c r="SOQ28" s="61"/>
      <c r="SOR28" s="61"/>
      <c r="SOS28" s="61"/>
      <c r="SOT28" s="61"/>
      <c r="SOU28" s="61"/>
      <c r="SOV28" s="61"/>
      <c r="SOW28" s="61"/>
      <c r="SOX28" s="61"/>
      <c r="SOY28" s="61"/>
      <c r="SOZ28" s="61"/>
      <c r="SPA28" s="61"/>
      <c r="SPB28" s="61"/>
      <c r="SPC28" s="61"/>
      <c r="SPD28" s="61"/>
      <c r="SPE28" s="61"/>
      <c r="SPF28" s="61"/>
      <c r="SPG28" s="61"/>
      <c r="SPH28" s="61"/>
      <c r="SPI28" s="61"/>
      <c r="SPJ28" s="61"/>
      <c r="SPK28" s="61"/>
      <c r="SPL28" s="61"/>
      <c r="SPM28" s="61"/>
      <c r="SPN28" s="61"/>
      <c r="SPO28" s="61"/>
      <c r="SPP28" s="61"/>
      <c r="SPQ28" s="61"/>
      <c r="SPR28" s="61"/>
      <c r="SPS28" s="61"/>
      <c r="SPT28" s="61"/>
      <c r="SPU28" s="61"/>
      <c r="SPV28" s="61"/>
      <c r="SPW28" s="61"/>
      <c r="SPX28" s="61"/>
      <c r="SPY28" s="61"/>
      <c r="SPZ28" s="61"/>
      <c r="SQA28" s="61"/>
      <c r="SQB28" s="61"/>
      <c r="SQC28" s="61"/>
      <c r="SQD28" s="61"/>
      <c r="SQE28" s="61"/>
      <c r="SQF28" s="61"/>
      <c r="SQG28" s="61"/>
      <c r="SQH28" s="61"/>
      <c r="SQI28" s="61"/>
      <c r="SQJ28" s="61"/>
      <c r="SQK28" s="61"/>
      <c r="SQL28" s="61"/>
      <c r="SQM28" s="61"/>
      <c r="SQN28" s="61"/>
      <c r="SQO28" s="61"/>
      <c r="SQP28" s="61"/>
      <c r="SQQ28" s="61"/>
      <c r="SQR28" s="61"/>
      <c r="SQS28" s="61"/>
      <c r="SQT28" s="61"/>
      <c r="SQU28" s="61"/>
      <c r="SQV28" s="61"/>
      <c r="SQW28" s="61"/>
      <c r="SQX28" s="61"/>
      <c r="SQY28" s="61"/>
      <c r="SQZ28" s="61"/>
      <c r="SRA28" s="61"/>
      <c r="SRB28" s="61"/>
      <c r="SRC28" s="61"/>
      <c r="SRD28" s="61"/>
      <c r="SRE28" s="61"/>
      <c r="SRF28" s="61"/>
      <c r="SRG28" s="61"/>
      <c r="SRH28" s="61"/>
      <c r="SRI28" s="61"/>
      <c r="SRJ28" s="61"/>
      <c r="SRK28" s="61"/>
      <c r="SRL28" s="61"/>
      <c r="SRM28" s="61"/>
      <c r="SRN28" s="61"/>
      <c r="SRO28" s="61"/>
      <c r="SRP28" s="61"/>
      <c r="SRQ28" s="61"/>
      <c r="SRR28" s="61"/>
      <c r="SRS28" s="61"/>
      <c r="SRT28" s="61"/>
      <c r="SRU28" s="61"/>
      <c r="SRV28" s="61"/>
      <c r="SRW28" s="61"/>
      <c r="SRX28" s="61"/>
      <c r="SRY28" s="61"/>
      <c r="SRZ28" s="61"/>
      <c r="SSA28" s="61"/>
      <c r="SSB28" s="61"/>
      <c r="SSC28" s="61"/>
      <c r="SSD28" s="61"/>
      <c r="SSE28" s="61"/>
      <c r="SSF28" s="61"/>
      <c r="SSG28" s="61"/>
      <c r="SSH28" s="61"/>
      <c r="SSI28" s="61"/>
      <c r="SSJ28" s="61"/>
      <c r="SSK28" s="61"/>
      <c r="SSL28" s="61"/>
      <c r="SSM28" s="61"/>
      <c r="SSN28" s="61"/>
      <c r="SSO28" s="61"/>
      <c r="SSP28" s="61"/>
      <c r="SSQ28" s="61"/>
      <c r="SSR28" s="61"/>
      <c r="SSS28" s="61"/>
      <c r="SST28" s="61"/>
      <c r="SSU28" s="61"/>
      <c r="SSV28" s="61"/>
      <c r="SSW28" s="61"/>
      <c r="SSX28" s="61"/>
      <c r="SSY28" s="61"/>
      <c r="SSZ28" s="61"/>
      <c r="STA28" s="61"/>
      <c r="STB28" s="61"/>
      <c r="STC28" s="61"/>
      <c r="STD28" s="61"/>
      <c r="STE28" s="61"/>
      <c r="STF28" s="61"/>
      <c r="STG28" s="61"/>
      <c r="STH28" s="61"/>
      <c r="STI28" s="61"/>
      <c r="STJ28" s="61"/>
      <c r="STK28" s="61"/>
      <c r="STL28" s="61"/>
      <c r="STM28" s="61"/>
      <c r="STN28" s="61"/>
      <c r="STO28" s="61"/>
      <c r="STP28" s="61"/>
      <c r="STQ28" s="61"/>
      <c r="STR28" s="61"/>
      <c r="STS28" s="61"/>
      <c r="STT28" s="61"/>
      <c r="STU28" s="61"/>
      <c r="STV28" s="61"/>
      <c r="STW28" s="61"/>
      <c r="STX28" s="61"/>
      <c r="STY28" s="61"/>
      <c r="STZ28" s="61"/>
      <c r="SUA28" s="61"/>
      <c r="SUB28" s="61"/>
      <c r="SUC28" s="61"/>
      <c r="SUD28" s="61"/>
      <c r="SUE28" s="61"/>
      <c r="SUF28" s="61"/>
      <c r="SUG28" s="61"/>
      <c r="SUH28" s="61"/>
      <c r="SUI28" s="61"/>
      <c r="SUJ28" s="61"/>
      <c r="SUK28" s="61"/>
      <c r="SUL28" s="61"/>
      <c r="SUM28" s="61"/>
      <c r="SUN28" s="61"/>
      <c r="SUO28" s="61"/>
      <c r="SUP28" s="61"/>
      <c r="SUQ28" s="61"/>
      <c r="SUR28" s="61"/>
      <c r="SUS28" s="61"/>
      <c r="SUT28" s="61"/>
      <c r="SUU28" s="61"/>
      <c r="SUV28" s="61"/>
      <c r="SUW28" s="61"/>
      <c r="SUX28" s="61"/>
      <c r="SUY28" s="61"/>
      <c r="SUZ28" s="61"/>
      <c r="SVA28" s="61"/>
      <c r="SVB28" s="61"/>
      <c r="SVC28" s="61"/>
      <c r="SVD28" s="61"/>
      <c r="SVE28" s="61"/>
      <c r="SVF28" s="61"/>
      <c r="SVG28" s="61"/>
      <c r="SVH28" s="61"/>
      <c r="SVI28" s="61"/>
      <c r="SVJ28" s="61"/>
      <c r="SVK28" s="61"/>
      <c r="SVL28" s="61"/>
      <c r="SVM28" s="61"/>
      <c r="SVN28" s="61"/>
      <c r="SVO28" s="61"/>
      <c r="SVP28" s="61"/>
      <c r="SVQ28" s="61"/>
      <c r="SVR28" s="61"/>
      <c r="SVS28" s="61"/>
      <c r="SVT28" s="61"/>
      <c r="SVU28" s="61"/>
      <c r="SVV28" s="61"/>
      <c r="SVW28" s="61"/>
      <c r="SVX28" s="61"/>
      <c r="SVY28" s="61"/>
      <c r="SVZ28" s="61"/>
      <c r="SWA28" s="61"/>
      <c r="SWB28" s="61"/>
      <c r="SWC28" s="61"/>
      <c r="SWD28" s="61"/>
      <c r="SWE28" s="61"/>
      <c r="SWF28" s="61"/>
      <c r="SWG28" s="61"/>
      <c r="SWH28" s="61"/>
      <c r="SWI28" s="61"/>
      <c r="SWJ28" s="61"/>
      <c r="SWK28" s="61"/>
      <c r="SWL28" s="61"/>
      <c r="SWM28" s="61"/>
      <c r="SWN28" s="61"/>
      <c r="SWO28" s="61"/>
      <c r="SWP28" s="61"/>
      <c r="SWQ28" s="61"/>
      <c r="SWR28" s="61"/>
      <c r="SWS28" s="61"/>
      <c r="SWT28" s="61"/>
      <c r="SWU28" s="61"/>
      <c r="SWV28" s="61"/>
      <c r="SWW28" s="61"/>
      <c r="SWX28" s="61"/>
      <c r="SWY28" s="61"/>
      <c r="SWZ28" s="61"/>
      <c r="SXA28" s="61"/>
      <c r="SXB28" s="61"/>
      <c r="SXC28" s="61"/>
      <c r="SXD28" s="61"/>
      <c r="SXE28" s="61"/>
      <c r="SXF28" s="61"/>
      <c r="SXG28" s="61"/>
      <c r="SXH28" s="61"/>
      <c r="SXI28" s="61"/>
      <c r="SXJ28" s="61"/>
      <c r="SXK28" s="61"/>
      <c r="SXL28" s="61"/>
      <c r="SXM28" s="61"/>
      <c r="SXN28" s="61"/>
      <c r="SXO28" s="61"/>
      <c r="SXP28" s="61"/>
      <c r="SXQ28" s="61"/>
      <c r="SXR28" s="61"/>
      <c r="SXS28" s="61"/>
      <c r="SXT28" s="61"/>
      <c r="SXU28" s="61"/>
      <c r="SXV28" s="61"/>
      <c r="SXW28" s="61"/>
      <c r="SXX28" s="61"/>
      <c r="SXY28" s="61"/>
      <c r="SXZ28" s="61"/>
      <c r="SYA28" s="61"/>
      <c r="SYB28" s="61"/>
      <c r="SYC28" s="61"/>
      <c r="SYD28" s="61"/>
      <c r="SYE28" s="61"/>
      <c r="SYF28" s="61"/>
      <c r="SYG28" s="61"/>
      <c r="SYH28" s="61"/>
      <c r="SYI28" s="61"/>
      <c r="SYJ28" s="61"/>
      <c r="SYK28" s="61"/>
      <c r="SYL28" s="61"/>
      <c r="SYM28" s="61"/>
      <c r="SYN28" s="61"/>
      <c r="SYO28" s="61"/>
      <c r="SYP28" s="61"/>
      <c r="SYQ28" s="61"/>
      <c r="SYR28" s="61"/>
      <c r="SYS28" s="61"/>
      <c r="SYT28" s="61"/>
      <c r="SYU28" s="61"/>
      <c r="SYV28" s="61"/>
      <c r="SYW28" s="61"/>
      <c r="SYX28" s="61"/>
      <c r="SYY28" s="61"/>
      <c r="SYZ28" s="61"/>
      <c r="SZA28" s="61"/>
      <c r="SZB28" s="61"/>
      <c r="SZC28" s="61"/>
      <c r="SZD28" s="61"/>
      <c r="SZE28" s="61"/>
      <c r="SZF28" s="61"/>
      <c r="SZG28" s="61"/>
      <c r="SZH28" s="61"/>
      <c r="SZI28" s="61"/>
      <c r="SZJ28" s="61"/>
      <c r="SZK28" s="61"/>
      <c r="SZL28" s="61"/>
      <c r="SZM28" s="61"/>
      <c r="SZN28" s="61"/>
      <c r="SZO28" s="61"/>
      <c r="SZP28" s="61"/>
      <c r="SZQ28" s="61"/>
      <c r="SZR28" s="61"/>
      <c r="SZS28" s="61"/>
      <c r="SZT28" s="61"/>
      <c r="SZU28" s="61"/>
      <c r="SZV28" s="61"/>
      <c r="SZW28" s="61"/>
      <c r="SZX28" s="61"/>
      <c r="SZY28" s="61"/>
      <c r="SZZ28" s="61"/>
      <c r="TAA28" s="61"/>
      <c r="TAB28" s="61"/>
      <c r="TAC28" s="61"/>
      <c r="TAD28" s="61"/>
      <c r="TAE28" s="61"/>
      <c r="TAF28" s="61"/>
      <c r="TAG28" s="61"/>
      <c r="TAH28" s="61"/>
      <c r="TAI28" s="61"/>
      <c r="TAJ28" s="61"/>
      <c r="TAK28" s="61"/>
      <c r="TAL28" s="61"/>
      <c r="TAM28" s="61"/>
      <c r="TAN28" s="61"/>
      <c r="TAO28" s="61"/>
      <c r="TAP28" s="61"/>
      <c r="TAQ28" s="61"/>
      <c r="TAR28" s="61"/>
      <c r="TAS28" s="61"/>
      <c r="TAT28" s="61"/>
      <c r="TAU28" s="61"/>
      <c r="TAV28" s="61"/>
      <c r="TAW28" s="61"/>
      <c r="TAX28" s="61"/>
      <c r="TAY28" s="61"/>
      <c r="TAZ28" s="61"/>
      <c r="TBA28" s="61"/>
      <c r="TBB28" s="61"/>
      <c r="TBC28" s="61"/>
      <c r="TBD28" s="61"/>
      <c r="TBE28" s="61"/>
      <c r="TBF28" s="61"/>
      <c r="TBG28" s="61"/>
      <c r="TBH28" s="61"/>
      <c r="TBI28" s="61"/>
      <c r="TBJ28" s="61"/>
      <c r="TBK28" s="61"/>
      <c r="TBL28" s="61"/>
      <c r="TBM28" s="61"/>
      <c r="TBN28" s="61"/>
      <c r="TBO28" s="61"/>
      <c r="TBP28" s="61"/>
      <c r="TBQ28" s="61"/>
      <c r="TBR28" s="61"/>
      <c r="TBS28" s="61"/>
      <c r="TBT28" s="61"/>
      <c r="TBU28" s="61"/>
      <c r="TBV28" s="61"/>
      <c r="TBW28" s="61"/>
      <c r="TBX28" s="61"/>
      <c r="TBY28" s="61"/>
      <c r="TBZ28" s="61"/>
      <c r="TCA28" s="61"/>
      <c r="TCB28" s="61"/>
      <c r="TCC28" s="61"/>
      <c r="TCD28" s="61"/>
      <c r="TCE28" s="61"/>
      <c r="TCF28" s="61"/>
      <c r="TCG28" s="61"/>
      <c r="TCH28" s="61"/>
      <c r="TCI28" s="61"/>
      <c r="TCJ28" s="61"/>
      <c r="TCK28" s="61"/>
      <c r="TCL28" s="61"/>
      <c r="TCM28" s="61"/>
      <c r="TCN28" s="61"/>
      <c r="TCO28" s="61"/>
      <c r="TCP28" s="61"/>
      <c r="TCQ28" s="61"/>
      <c r="TCR28" s="61"/>
      <c r="TCS28" s="61"/>
      <c r="TCT28" s="61"/>
      <c r="TCU28" s="61"/>
      <c r="TCV28" s="61"/>
      <c r="TCW28" s="61"/>
      <c r="TCX28" s="61"/>
      <c r="TCY28" s="61"/>
      <c r="TCZ28" s="61"/>
      <c r="TDA28" s="61"/>
      <c r="TDB28" s="61"/>
      <c r="TDC28" s="61"/>
      <c r="TDD28" s="61"/>
      <c r="TDE28" s="61"/>
      <c r="TDF28" s="61"/>
      <c r="TDG28" s="61"/>
      <c r="TDH28" s="61"/>
      <c r="TDI28" s="61"/>
      <c r="TDJ28" s="61"/>
      <c r="TDK28" s="61"/>
      <c r="TDL28" s="61"/>
      <c r="TDM28" s="61"/>
      <c r="TDN28" s="61"/>
      <c r="TDO28" s="61"/>
      <c r="TDP28" s="61"/>
      <c r="TDQ28" s="61"/>
      <c r="TDR28" s="61"/>
      <c r="TDS28" s="61"/>
      <c r="TDT28" s="61"/>
      <c r="TDU28" s="61"/>
      <c r="TDV28" s="61"/>
      <c r="TDW28" s="61"/>
      <c r="TDX28" s="61"/>
      <c r="TDY28" s="61"/>
      <c r="TDZ28" s="61"/>
      <c r="TEA28" s="61"/>
      <c r="TEB28" s="61"/>
      <c r="TEC28" s="61"/>
      <c r="TED28" s="61"/>
      <c r="TEE28" s="61"/>
      <c r="TEF28" s="61"/>
      <c r="TEG28" s="61"/>
      <c r="TEH28" s="61"/>
      <c r="TEI28" s="61"/>
      <c r="TEJ28" s="61"/>
      <c r="TEK28" s="61"/>
      <c r="TEL28" s="61"/>
      <c r="TEM28" s="61"/>
      <c r="TEN28" s="61"/>
      <c r="TEO28" s="61"/>
      <c r="TEP28" s="61"/>
      <c r="TEQ28" s="61"/>
      <c r="TER28" s="61"/>
      <c r="TES28" s="61"/>
      <c r="TET28" s="61"/>
      <c r="TEU28" s="61"/>
      <c r="TEV28" s="61"/>
      <c r="TEW28" s="61"/>
      <c r="TEX28" s="61"/>
      <c r="TEY28" s="61"/>
      <c r="TEZ28" s="61"/>
      <c r="TFA28" s="61"/>
      <c r="TFB28" s="61"/>
      <c r="TFC28" s="61"/>
      <c r="TFD28" s="61"/>
      <c r="TFE28" s="61"/>
      <c r="TFF28" s="61"/>
      <c r="TFG28" s="61"/>
      <c r="TFH28" s="61"/>
      <c r="TFI28" s="61"/>
      <c r="TFJ28" s="61"/>
      <c r="TFK28" s="61"/>
      <c r="TFL28" s="61"/>
      <c r="TFM28" s="61"/>
      <c r="TFN28" s="61"/>
      <c r="TFO28" s="61"/>
      <c r="TFP28" s="61"/>
      <c r="TFQ28" s="61"/>
      <c r="TFR28" s="61"/>
      <c r="TFS28" s="61"/>
      <c r="TFT28" s="61"/>
      <c r="TFU28" s="61"/>
      <c r="TFV28" s="61"/>
      <c r="TFW28" s="61"/>
      <c r="TFX28" s="61"/>
      <c r="TFY28" s="61"/>
      <c r="TFZ28" s="61"/>
      <c r="TGA28" s="61"/>
      <c r="TGB28" s="61"/>
      <c r="TGC28" s="61"/>
      <c r="TGD28" s="61"/>
      <c r="TGE28" s="61"/>
      <c r="TGF28" s="61"/>
      <c r="TGG28" s="61"/>
      <c r="TGH28" s="61"/>
      <c r="TGI28" s="61"/>
      <c r="TGJ28" s="61"/>
      <c r="TGK28" s="61"/>
      <c r="TGL28" s="61"/>
      <c r="TGM28" s="61"/>
      <c r="TGN28" s="61"/>
      <c r="TGO28" s="61"/>
      <c r="TGP28" s="61"/>
      <c r="TGQ28" s="61"/>
      <c r="TGR28" s="61"/>
      <c r="TGS28" s="61"/>
      <c r="TGT28" s="61"/>
      <c r="TGU28" s="61"/>
      <c r="TGV28" s="61"/>
      <c r="TGW28" s="61"/>
      <c r="TGX28" s="61"/>
      <c r="TGY28" s="61"/>
      <c r="TGZ28" s="61"/>
      <c r="THA28" s="61"/>
      <c r="THB28" s="61"/>
      <c r="THC28" s="61"/>
      <c r="THD28" s="61"/>
      <c r="THE28" s="61"/>
      <c r="THF28" s="61"/>
      <c r="THG28" s="61"/>
      <c r="THH28" s="61"/>
      <c r="THI28" s="61"/>
      <c r="THJ28" s="61"/>
      <c r="THK28" s="61"/>
      <c r="THL28" s="61"/>
      <c r="THM28" s="61"/>
      <c r="THN28" s="61"/>
      <c r="THO28" s="61"/>
      <c r="THP28" s="61"/>
      <c r="THQ28" s="61"/>
      <c r="THR28" s="61"/>
      <c r="THS28" s="61"/>
      <c r="THT28" s="61"/>
      <c r="THU28" s="61"/>
      <c r="THV28" s="61"/>
      <c r="THW28" s="61"/>
      <c r="THX28" s="61"/>
      <c r="THY28" s="61"/>
      <c r="THZ28" s="61"/>
      <c r="TIA28" s="61"/>
      <c r="TIB28" s="61"/>
      <c r="TIC28" s="61"/>
      <c r="TID28" s="61"/>
      <c r="TIE28" s="61"/>
      <c r="TIF28" s="61"/>
      <c r="TIG28" s="61"/>
      <c r="TIH28" s="61"/>
      <c r="TII28" s="61"/>
      <c r="TIJ28" s="61"/>
      <c r="TIK28" s="61"/>
      <c r="TIL28" s="61"/>
      <c r="TIM28" s="61"/>
      <c r="TIN28" s="61"/>
      <c r="TIO28" s="61"/>
      <c r="TIP28" s="61"/>
      <c r="TIQ28" s="61"/>
      <c r="TIR28" s="61"/>
      <c r="TIS28" s="61"/>
      <c r="TIT28" s="61"/>
      <c r="TIU28" s="61"/>
      <c r="TIV28" s="61"/>
      <c r="TIW28" s="61"/>
      <c r="TIX28" s="61"/>
      <c r="TIY28" s="61"/>
      <c r="TIZ28" s="61"/>
      <c r="TJA28" s="61"/>
      <c r="TJB28" s="61"/>
      <c r="TJC28" s="61"/>
      <c r="TJD28" s="61"/>
      <c r="TJE28" s="61"/>
      <c r="TJF28" s="61"/>
      <c r="TJG28" s="61"/>
      <c r="TJH28" s="61"/>
      <c r="TJI28" s="61"/>
      <c r="TJJ28" s="61"/>
      <c r="TJK28" s="61"/>
      <c r="TJL28" s="61"/>
      <c r="TJM28" s="61"/>
      <c r="TJN28" s="61"/>
      <c r="TJO28" s="61"/>
      <c r="TJP28" s="61"/>
      <c r="TJQ28" s="61"/>
      <c r="TJR28" s="61"/>
      <c r="TJS28" s="61"/>
      <c r="TJT28" s="61"/>
      <c r="TJU28" s="61"/>
      <c r="TJV28" s="61"/>
      <c r="TJW28" s="61"/>
      <c r="TJX28" s="61"/>
      <c r="TJY28" s="61"/>
      <c r="TJZ28" s="61"/>
      <c r="TKA28" s="61"/>
      <c r="TKB28" s="61"/>
      <c r="TKC28" s="61"/>
      <c r="TKD28" s="61"/>
      <c r="TKE28" s="61"/>
      <c r="TKF28" s="61"/>
      <c r="TKG28" s="61"/>
      <c r="TKH28" s="61"/>
      <c r="TKI28" s="61"/>
      <c r="TKJ28" s="61"/>
      <c r="TKK28" s="61"/>
      <c r="TKL28" s="61"/>
      <c r="TKM28" s="61"/>
      <c r="TKN28" s="61"/>
      <c r="TKO28" s="61"/>
      <c r="TKP28" s="61"/>
      <c r="TKQ28" s="61"/>
      <c r="TKR28" s="61"/>
      <c r="TKS28" s="61"/>
      <c r="TKT28" s="61"/>
      <c r="TKU28" s="61"/>
      <c r="TKV28" s="61"/>
      <c r="TKW28" s="61"/>
      <c r="TKX28" s="61"/>
      <c r="TKY28" s="61"/>
      <c r="TKZ28" s="61"/>
      <c r="TLA28" s="61"/>
      <c r="TLB28" s="61"/>
      <c r="TLC28" s="61"/>
      <c r="TLD28" s="61"/>
      <c r="TLE28" s="61"/>
      <c r="TLF28" s="61"/>
      <c r="TLG28" s="61"/>
      <c r="TLH28" s="61"/>
      <c r="TLI28" s="61"/>
      <c r="TLJ28" s="61"/>
      <c r="TLK28" s="61"/>
      <c r="TLL28" s="61"/>
      <c r="TLM28" s="61"/>
      <c r="TLN28" s="61"/>
      <c r="TLO28" s="61"/>
      <c r="TLP28" s="61"/>
      <c r="TLQ28" s="61"/>
      <c r="TLR28" s="61"/>
      <c r="TLS28" s="61"/>
      <c r="TLT28" s="61"/>
      <c r="TLU28" s="61"/>
      <c r="TLV28" s="61"/>
      <c r="TLW28" s="61"/>
      <c r="TLX28" s="61"/>
      <c r="TLY28" s="61"/>
      <c r="TLZ28" s="61"/>
      <c r="TMA28" s="61"/>
      <c r="TMB28" s="61"/>
      <c r="TMC28" s="61"/>
      <c r="TMD28" s="61"/>
      <c r="TME28" s="61"/>
      <c r="TMF28" s="61"/>
      <c r="TMG28" s="61"/>
      <c r="TMH28" s="61"/>
      <c r="TMI28" s="61"/>
      <c r="TMJ28" s="61"/>
      <c r="TMK28" s="61"/>
      <c r="TML28" s="61"/>
      <c r="TMM28" s="61"/>
      <c r="TMN28" s="61"/>
      <c r="TMO28" s="61"/>
      <c r="TMP28" s="61"/>
      <c r="TMQ28" s="61"/>
      <c r="TMR28" s="61"/>
      <c r="TMS28" s="61"/>
      <c r="TMT28" s="61"/>
      <c r="TMU28" s="61"/>
      <c r="TMV28" s="61"/>
      <c r="TMW28" s="61"/>
      <c r="TMX28" s="61"/>
      <c r="TMY28" s="61"/>
      <c r="TMZ28" s="61"/>
      <c r="TNA28" s="61"/>
      <c r="TNB28" s="61"/>
      <c r="TNC28" s="61"/>
      <c r="TND28" s="61"/>
      <c r="TNE28" s="61"/>
      <c r="TNF28" s="61"/>
      <c r="TNG28" s="61"/>
      <c r="TNH28" s="61"/>
      <c r="TNI28" s="61"/>
      <c r="TNJ28" s="61"/>
      <c r="TNK28" s="61"/>
      <c r="TNL28" s="61"/>
      <c r="TNM28" s="61"/>
      <c r="TNN28" s="61"/>
      <c r="TNO28" s="61"/>
      <c r="TNP28" s="61"/>
      <c r="TNQ28" s="61"/>
      <c r="TNR28" s="61"/>
      <c r="TNS28" s="61"/>
      <c r="TNT28" s="61"/>
      <c r="TNU28" s="61"/>
      <c r="TNV28" s="61"/>
      <c r="TNW28" s="61"/>
      <c r="TNX28" s="61"/>
      <c r="TNY28" s="61"/>
      <c r="TNZ28" s="61"/>
      <c r="TOA28" s="61"/>
      <c r="TOB28" s="61"/>
      <c r="TOC28" s="61"/>
      <c r="TOD28" s="61"/>
      <c r="TOE28" s="61"/>
      <c r="TOF28" s="61"/>
      <c r="TOG28" s="61"/>
      <c r="TOH28" s="61"/>
      <c r="TOI28" s="61"/>
      <c r="TOJ28" s="61"/>
      <c r="TOK28" s="61"/>
      <c r="TOL28" s="61"/>
      <c r="TOM28" s="61"/>
      <c r="TON28" s="61"/>
      <c r="TOO28" s="61"/>
      <c r="TOP28" s="61"/>
      <c r="TOQ28" s="61"/>
      <c r="TOR28" s="61"/>
      <c r="TOS28" s="61"/>
      <c r="TOT28" s="61"/>
      <c r="TOU28" s="61"/>
      <c r="TOV28" s="61"/>
      <c r="TOW28" s="61"/>
      <c r="TOX28" s="61"/>
      <c r="TOY28" s="61"/>
      <c r="TOZ28" s="61"/>
      <c r="TPA28" s="61"/>
      <c r="TPB28" s="61"/>
      <c r="TPC28" s="61"/>
      <c r="TPD28" s="61"/>
      <c r="TPE28" s="61"/>
      <c r="TPF28" s="61"/>
      <c r="TPG28" s="61"/>
      <c r="TPH28" s="61"/>
      <c r="TPI28" s="61"/>
      <c r="TPJ28" s="61"/>
      <c r="TPK28" s="61"/>
      <c r="TPL28" s="61"/>
      <c r="TPM28" s="61"/>
      <c r="TPN28" s="61"/>
      <c r="TPO28" s="61"/>
      <c r="TPP28" s="61"/>
      <c r="TPQ28" s="61"/>
      <c r="TPR28" s="61"/>
      <c r="TPS28" s="61"/>
      <c r="TPT28" s="61"/>
      <c r="TPU28" s="61"/>
      <c r="TPV28" s="61"/>
      <c r="TPW28" s="61"/>
      <c r="TPX28" s="61"/>
      <c r="TPY28" s="61"/>
      <c r="TPZ28" s="61"/>
      <c r="TQA28" s="61"/>
      <c r="TQB28" s="61"/>
      <c r="TQC28" s="61"/>
      <c r="TQD28" s="61"/>
      <c r="TQE28" s="61"/>
      <c r="TQF28" s="61"/>
      <c r="TQG28" s="61"/>
      <c r="TQH28" s="61"/>
      <c r="TQI28" s="61"/>
      <c r="TQJ28" s="61"/>
      <c r="TQK28" s="61"/>
      <c r="TQL28" s="61"/>
      <c r="TQM28" s="61"/>
      <c r="TQN28" s="61"/>
      <c r="TQO28" s="61"/>
      <c r="TQP28" s="61"/>
      <c r="TQQ28" s="61"/>
      <c r="TQR28" s="61"/>
      <c r="TQS28" s="61"/>
      <c r="TQT28" s="61"/>
      <c r="TQU28" s="61"/>
      <c r="TQV28" s="61"/>
      <c r="TQW28" s="61"/>
      <c r="TQX28" s="61"/>
      <c r="TQY28" s="61"/>
      <c r="TQZ28" s="61"/>
      <c r="TRA28" s="61"/>
      <c r="TRB28" s="61"/>
      <c r="TRC28" s="61"/>
      <c r="TRD28" s="61"/>
      <c r="TRE28" s="61"/>
      <c r="TRF28" s="61"/>
      <c r="TRG28" s="61"/>
      <c r="TRH28" s="61"/>
      <c r="TRI28" s="61"/>
      <c r="TRJ28" s="61"/>
      <c r="TRK28" s="61"/>
      <c r="TRL28" s="61"/>
      <c r="TRM28" s="61"/>
      <c r="TRN28" s="61"/>
      <c r="TRO28" s="61"/>
      <c r="TRP28" s="61"/>
      <c r="TRQ28" s="61"/>
      <c r="TRR28" s="61"/>
      <c r="TRS28" s="61"/>
      <c r="TRT28" s="61"/>
      <c r="TRU28" s="61"/>
      <c r="TRV28" s="61"/>
      <c r="TRW28" s="61"/>
      <c r="TRX28" s="61"/>
      <c r="TRY28" s="61"/>
      <c r="TRZ28" s="61"/>
      <c r="TSA28" s="61"/>
      <c r="TSB28" s="61"/>
      <c r="TSC28" s="61"/>
      <c r="TSD28" s="61"/>
      <c r="TSE28" s="61"/>
      <c r="TSF28" s="61"/>
      <c r="TSG28" s="61"/>
      <c r="TSH28" s="61"/>
      <c r="TSI28" s="61"/>
      <c r="TSJ28" s="61"/>
      <c r="TSK28" s="61"/>
      <c r="TSL28" s="61"/>
      <c r="TSM28" s="61"/>
      <c r="TSN28" s="61"/>
      <c r="TSO28" s="61"/>
      <c r="TSP28" s="61"/>
      <c r="TSQ28" s="61"/>
      <c r="TSR28" s="61"/>
      <c r="TSS28" s="61"/>
      <c r="TST28" s="61"/>
      <c r="TSU28" s="61"/>
      <c r="TSV28" s="61"/>
      <c r="TSW28" s="61"/>
      <c r="TSX28" s="61"/>
      <c r="TSY28" s="61"/>
      <c r="TSZ28" s="61"/>
      <c r="TTA28" s="61"/>
      <c r="TTB28" s="61"/>
      <c r="TTC28" s="61"/>
      <c r="TTD28" s="61"/>
      <c r="TTE28" s="61"/>
      <c r="TTF28" s="61"/>
      <c r="TTG28" s="61"/>
      <c r="TTH28" s="61"/>
      <c r="TTI28" s="61"/>
      <c r="TTJ28" s="61"/>
      <c r="TTK28" s="61"/>
      <c r="TTL28" s="61"/>
      <c r="TTM28" s="61"/>
      <c r="TTN28" s="61"/>
      <c r="TTO28" s="61"/>
      <c r="TTP28" s="61"/>
      <c r="TTQ28" s="61"/>
      <c r="TTR28" s="61"/>
      <c r="TTS28" s="61"/>
      <c r="TTT28" s="61"/>
      <c r="TTU28" s="61"/>
      <c r="TTV28" s="61"/>
      <c r="TTW28" s="61"/>
      <c r="TTX28" s="61"/>
      <c r="TTY28" s="61"/>
      <c r="TTZ28" s="61"/>
      <c r="TUA28" s="61"/>
      <c r="TUB28" s="61"/>
      <c r="TUC28" s="61"/>
      <c r="TUD28" s="61"/>
      <c r="TUE28" s="61"/>
      <c r="TUF28" s="61"/>
      <c r="TUG28" s="61"/>
      <c r="TUH28" s="61"/>
      <c r="TUI28" s="61"/>
      <c r="TUJ28" s="61"/>
      <c r="TUK28" s="61"/>
      <c r="TUL28" s="61"/>
      <c r="TUM28" s="61"/>
      <c r="TUN28" s="61"/>
      <c r="TUO28" s="61"/>
      <c r="TUP28" s="61"/>
      <c r="TUQ28" s="61"/>
      <c r="TUR28" s="61"/>
      <c r="TUS28" s="61"/>
      <c r="TUT28" s="61"/>
      <c r="TUU28" s="61"/>
      <c r="TUV28" s="61"/>
      <c r="TUW28" s="61"/>
      <c r="TUX28" s="61"/>
      <c r="TUY28" s="61"/>
      <c r="TUZ28" s="61"/>
      <c r="TVA28" s="61"/>
      <c r="TVB28" s="61"/>
      <c r="TVC28" s="61"/>
      <c r="TVD28" s="61"/>
      <c r="TVE28" s="61"/>
      <c r="TVF28" s="61"/>
      <c r="TVG28" s="61"/>
      <c r="TVH28" s="61"/>
      <c r="TVI28" s="61"/>
      <c r="TVJ28" s="61"/>
      <c r="TVK28" s="61"/>
      <c r="TVL28" s="61"/>
      <c r="TVM28" s="61"/>
      <c r="TVN28" s="61"/>
      <c r="TVO28" s="61"/>
      <c r="TVP28" s="61"/>
      <c r="TVQ28" s="61"/>
      <c r="TVR28" s="61"/>
      <c r="TVS28" s="61"/>
      <c r="TVT28" s="61"/>
      <c r="TVU28" s="61"/>
      <c r="TVV28" s="61"/>
      <c r="TVW28" s="61"/>
      <c r="TVX28" s="61"/>
      <c r="TVY28" s="61"/>
      <c r="TVZ28" s="61"/>
      <c r="TWA28" s="61"/>
      <c r="TWB28" s="61"/>
      <c r="TWC28" s="61"/>
      <c r="TWD28" s="61"/>
      <c r="TWE28" s="61"/>
      <c r="TWF28" s="61"/>
      <c r="TWG28" s="61"/>
      <c r="TWH28" s="61"/>
      <c r="TWI28" s="61"/>
      <c r="TWJ28" s="61"/>
      <c r="TWK28" s="61"/>
      <c r="TWL28" s="61"/>
      <c r="TWM28" s="61"/>
      <c r="TWN28" s="61"/>
      <c r="TWO28" s="61"/>
      <c r="TWP28" s="61"/>
      <c r="TWQ28" s="61"/>
      <c r="TWR28" s="61"/>
      <c r="TWS28" s="61"/>
      <c r="TWT28" s="61"/>
      <c r="TWU28" s="61"/>
      <c r="TWV28" s="61"/>
      <c r="TWW28" s="61"/>
      <c r="TWX28" s="61"/>
      <c r="TWY28" s="61"/>
      <c r="TWZ28" s="61"/>
      <c r="TXA28" s="61"/>
      <c r="TXB28" s="61"/>
      <c r="TXC28" s="61"/>
      <c r="TXD28" s="61"/>
      <c r="TXE28" s="61"/>
      <c r="TXF28" s="61"/>
      <c r="TXG28" s="61"/>
      <c r="TXH28" s="61"/>
      <c r="TXI28" s="61"/>
      <c r="TXJ28" s="61"/>
      <c r="TXK28" s="61"/>
      <c r="TXL28" s="61"/>
      <c r="TXM28" s="61"/>
      <c r="TXN28" s="61"/>
      <c r="TXO28" s="61"/>
      <c r="TXP28" s="61"/>
      <c r="TXQ28" s="61"/>
      <c r="TXR28" s="61"/>
      <c r="TXS28" s="61"/>
      <c r="TXT28" s="61"/>
      <c r="TXU28" s="61"/>
      <c r="TXV28" s="61"/>
      <c r="TXW28" s="61"/>
      <c r="TXX28" s="61"/>
      <c r="TXY28" s="61"/>
      <c r="TXZ28" s="61"/>
      <c r="TYA28" s="61"/>
      <c r="TYB28" s="61"/>
      <c r="TYC28" s="61"/>
      <c r="TYD28" s="61"/>
      <c r="TYE28" s="61"/>
      <c r="TYF28" s="61"/>
      <c r="TYG28" s="61"/>
      <c r="TYH28" s="61"/>
      <c r="TYI28" s="61"/>
      <c r="TYJ28" s="61"/>
      <c r="TYK28" s="61"/>
      <c r="TYL28" s="61"/>
      <c r="TYM28" s="61"/>
      <c r="TYN28" s="61"/>
      <c r="TYO28" s="61"/>
      <c r="TYP28" s="61"/>
      <c r="TYQ28" s="61"/>
      <c r="TYR28" s="61"/>
      <c r="TYS28" s="61"/>
      <c r="TYT28" s="61"/>
      <c r="TYU28" s="61"/>
      <c r="TYV28" s="61"/>
      <c r="TYW28" s="61"/>
      <c r="TYX28" s="61"/>
      <c r="TYY28" s="61"/>
      <c r="TYZ28" s="61"/>
      <c r="TZA28" s="61"/>
      <c r="TZB28" s="61"/>
      <c r="TZC28" s="61"/>
      <c r="TZD28" s="61"/>
      <c r="TZE28" s="61"/>
      <c r="TZF28" s="61"/>
      <c r="TZG28" s="61"/>
      <c r="TZH28" s="61"/>
      <c r="TZI28" s="61"/>
      <c r="TZJ28" s="61"/>
      <c r="TZK28" s="61"/>
      <c r="TZL28" s="61"/>
      <c r="TZM28" s="61"/>
      <c r="TZN28" s="61"/>
      <c r="TZO28" s="61"/>
      <c r="TZP28" s="61"/>
      <c r="TZQ28" s="61"/>
      <c r="TZR28" s="61"/>
      <c r="TZS28" s="61"/>
      <c r="TZT28" s="61"/>
      <c r="TZU28" s="61"/>
      <c r="TZV28" s="61"/>
      <c r="TZW28" s="61"/>
      <c r="TZX28" s="61"/>
      <c r="TZY28" s="61"/>
      <c r="TZZ28" s="61"/>
      <c r="UAA28" s="61"/>
      <c r="UAB28" s="61"/>
      <c r="UAC28" s="61"/>
      <c r="UAD28" s="61"/>
      <c r="UAE28" s="61"/>
      <c r="UAF28" s="61"/>
      <c r="UAG28" s="61"/>
      <c r="UAH28" s="61"/>
      <c r="UAI28" s="61"/>
      <c r="UAJ28" s="61"/>
      <c r="UAK28" s="61"/>
      <c r="UAL28" s="61"/>
      <c r="UAM28" s="61"/>
      <c r="UAN28" s="61"/>
      <c r="UAO28" s="61"/>
      <c r="UAP28" s="61"/>
      <c r="UAQ28" s="61"/>
      <c r="UAR28" s="61"/>
      <c r="UAS28" s="61"/>
      <c r="UAT28" s="61"/>
      <c r="UAU28" s="61"/>
      <c r="UAV28" s="61"/>
      <c r="UAW28" s="61"/>
      <c r="UAX28" s="61"/>
      <c r="UAY28" s="61"/>
      <c r="UAZ28" s="61"/>
      <c r="UBA28" s="61"/>
      <c r="UBB28" s="61"/>
      <c r="UBC28" s="61"/>
      <c r="UBD28" s="61"/>
      <c r="UBE28" s="61"/>
      <c r="UBF28" s="61"/>
      <c r="UBG28" s="61"/>
      <c r="UBH28" s="61"/>
      <c r="UBI28" s="61"/>
      <c r="UBJ28" s="61"/>
      <c r="UBK28" s="61"/>
      <c r="UBL28" s="61"/>
      <c r="UBM28" s="61"/>
      <c r="UBN28" s="61"/>
      <c r="UBO28" s="61"/>
      <c r="UBP28" s="61"/>
      <c r="UBQ28" s="61"/>
      <c r="UBR28" s="61"/>
      <c r="UBS28" s="61"/>
      <c r="UBT28" s="61"/>
      <c r="UBU28" s="61"/>
      <c r="UBV28" s="61"/>
      <c r="UBW28" s="61"/>
      <c r="UBX28" s="61"/>
      <c r="UBY28" s="61"/>
      <c r="UBZ28" s="61"/>
      <c r="UCA28" s="61"/>
      <c r="UCB28" s="61"/>
      <c r="UCC28" s="61"/>
      <c r="UCD28" s="61"/>
      <c r="UCE28" s="61"/>
      <c r="UCF28" s="61"/>
      <c r="UCG28" s="61"/>
      <c r="UCH28" s="61"/>
      <c r="UCI28" s="61"/>
      <c r="UCJ28" s="61"/>
      <c r="UCK28" s="61"/>
      <c r="UCL28" s="61"/>
      <c r="UCM28" s="61"/>
      <c r="UCN28" s="61"/>
      <c r="UCO28" s="61"/>
      <c r="UCP28" s="61"/>
      <c r="UCQ28" s="61"/>
      <c r="UCR28" s="61"/>
      <c r="UCS28" s="61"/>
      <c r="UCT28" s="61"/>
      <c r="UCU28" s="61"/>
      <c r="UCV28" s="61"/>
      <c r="UCW28" s="61"/>
      <c r="UCX28" s="61"/>
      <c r="UCY28" s="61"/>
      <c r="UCZ28" s="61"/>
      <c r="UDA28" s="61"/>
      <c r="UDB28" s="61"/>
      <c r="UDC28" s="61"/>
      <c r="UDD28" s="61"/>
      <c r="UDE28" s="61"/>
      <c r="UDF28" s="61"/>
      <c r="UDG28" s="61"/>
      <c r="UDH28" s="61"/>
      <c r="UDI28" s="61"/>
      <c r="UDJ28" s="61"/>
      <c r="UDK28" s="61"/>
      <c r="UDL28" s="61"/>
      <c r="UDM28" s="61"/>
      <c r="UDN28" s="61"/>
      <c r="UDO28" s="61"/>
      <c r="UDP28" s="61"/>
      <c r="UDQ28" s="61"/>
      <c r="UDR28" s="61"/>
      <c r="UDS28" s="61"/>
      <c r="UDT28" s="61"/>
      <c r="UDU28" s="61"/>
      <c r="UDV28" s="61"/>
      <c r="UDW28" s="61"/>
      <c r="UDX28" s="61"/>
      <c r="UDY28" s="61"/>
      <c r="UDZ28" s="61"/>
      <c r="UEA28" s="61"/>
      <c r="UEB28" s="61"/>
      <c r="UEC28" s="61"/>
      <c r="UED28" s="61"/>
      <c r="UEE28" s="61"/>
      <c r="UEF28" s="61"/>
      <c r="UEG28" s="61"/>
      <c r="UEH28" s="61"/>
      <c r="UEI28" s="61"/>
      <c r="UEJ28" s="61"/>
      <c r="UEK28" s="61"/>
      <c r="UEL28" s="61"/>
      <c r="UEM28" s="61"/>
      <c r="UEN28" s="61"/>
      <c r="UEO28" s="61"/>
      <c r="UEP28" s="61"/>
      <c r="UEQ28" s="61"/>
      <c r="UER28" s="61"/>
      <c r="UES28" s="61"/>
      <c r="UET28" s="61"/>
      <c r="UEU28" s="61"/>
      <c r="UEV28" s="61"/>
      <c r="UEW28" s="61"/>
      <c r="UEX28" s="61"/>
      <c r="UEY28" s="61"/>
      <c r="UEZ28" s="61"/>
      <c r="UFA28" s="61"/>
      <c r="UFB28" s="61"/>
      <c r="UFC28" s="61"/>
      <c r="UFD28" s="61"/>
      <c r="UFE28" s="61"/>
      <c r="UFF28" s="61"/>
      <c r="UFG28" s="61"/>
      <c r="UFH28" s="61"/>
      <c r="UFI28" s="61"/>
      <c r="UFJ28" s="61"/>
      <c r="UFK28" s="61"/>
      <c r="UFL28" s="61"/>
      <c r="UFM28" s="61"/>
      <c r="UFN28" s="61"/>
      <c r="UFO28" s="61"/>
      <c r="UFP28" s="61"/>
      <c r="UFQ28" s="61"/>
      <c r="UFR28" s="61"/>
      <c r="UFS28" s="61"/>
      <c r="UFT28" s="61"/>
      <c r="UFU28" s="61"/>
      <c r="UFV28" s="61"/>
      <c r="UFW28" s="61"/>
      <c r="UFX28" s="61"/>
      <c r="UFY28" s="61"/>
      <c r="UFZ28" s="61"/>
      <c r="UGA28" s="61"/>
      <c r="UGB28" s="61"/>
      <c r="UGC28" s="61"/>
      <c r="UGD28" s="61"/>
      <c r="UGE28" s="61"/>
      <c r="UGF28" s="61"/>
      <c r="UGG28" s="61"/>
      <c r="UGH28" s="61"/>
      <c r="UGI28" s="61"/>
      <c r="UGJ28" s="61"/>
      <c r="UGK28" s="61"/>
      <c r="UGL28" s="61"/>
      <c r="UGM28" s="61"/>
      <c r="UGN28" s="61"/>
      <c r="UGO28" s="61"/>
      <c r="UGP28" s="61"/>
      <c r="UGQ28" s="61"/>
      <c r="UGR28" s="61"/>
      <c r="UGS28" s="61"/>
      <c r="UGT28" s="61"/>
      <c r="UGU28" s="61"/>
      <c r="UGV28" s="61"/>
      <c r="UGW28" s="61"/>
      <c r="UGX28" s="61"/>
      <c r="UGY28" s="61"/>
      <c r="UGZ28" s="61"/>
      <c r="UHA28" s="61"/>
      <c r="UHB28" s="61"/>
      <c r="UHC28" s="61"/>
      <c r="UHD28" s="61"/>
      <c r="UHE28" s="61"/>
      <c r="UHF28" s="61"/>
      <c r="UHG28" s="61"/>
      <c r="UHH28" s="61"/>
      <c r="UHI28" s="61"/>
      <c r="UHJ28" s="61"/>
      <c r="UHK28" s="61"/>
      <c r="UHL28" s="61"/>
      <c r="UHM28" s="61"/>
      <c r="UHN28" s="61"/>
      <c r="UHO28" s="61"/>
      <c r="UHP28" s="61"/>
      <c r="UHQ28" s="61"/>
      <c r="UHR28" s="61"/>
      <c r="UHS28" s="61"/>
      <c r="UHT28" s="61"/>
      <c r="UHU28" s="61"/>
      <c r="UHV28" s="61"/>
      <c r="UHW28" s="61"/>
      <c r="UHX28" s="61"/>
      <c r="UHY28" s="61"/>
      <c r="UHZ28" s="61"/>
      <c r="UIA28" s="61"/>
      <c r="UIB28" s="61"/>
      <c r="UIC28" s="61"/>
      <c r="UID28" s="61"/>
      <c r="UIE28" s="61"/>
      <c r="UIF28" s="61"/>
      <c r="UIG28" s="61"/>
      <c r="UIH28" s="61"/>
      <c r="UII28" s="61"/>
      <c r="UIJ28" s="61"/>
      <c r="UIK28" s="61"/>
      <c r="UIL28" s="61"/>
      <c r="UIM28" s="61"/>
      <c r="UIN28" s="61"/>
      <c r="UIO28" s="61"/>
      <c r="UIP28" s="61"/>
      <c r="UIQ28" s="61"/>
      <c r="UIR28" s="61"/>
      <c r="UIS28" s="61"/>
      <c r="UIT28" s="61"/>
      <c r="UIU28" s="61"/>
      <c r="UIV28" s="61"/>
      <c r="UIW28" s="61"/>
      <c r="UIX28" s="61"/>
      <c r="UIY28" s="61"/>
      <c r="UIZ28" s="61"/>
      <c r="UJA28" s="61"/>
      <c r="UJB28" s="61"/>
      <c r="UJC28" s="61"/>
      <c r="UJD28" s="61"/>
      <c r="UJE28" s="61"/>
      <c r="UJF28" s="61"/>
      <c r="UJG28" s="61"/>
      <c r="UJH28" s="61"/>
      <c r="UJI28" s="61"/>
      <c r="UJJ28" s="61"/>
      <c r="UJK28" s="61"/>
      <c r="UJL28" s="61"/>
      <c r="UJM28" s="61"/>
      <c r="UJN28" s="61"/>
      <c r="UJO28" s="61"/>
      <c r="UJP28" s="61"/>
      <c r="UJQ28" s="61"/>
      <c r="UJR28" s="61"/>
      <c r="UJS28" s="61"/>
      <c r="UJT28" s="61"/>
      <c r="UJU28" s="61"/>
      <c r="UJV28" s="61"/>
      <c r="UJW28" s="61"/>
      <c r="UJX28" s="61"/>
      <c r="UJY28" s="61"/>
      <c r="UJZ28" s="61"/>
      <c r="UKA28" s="61"/>
      <c r="UKB28" s="61"/>
      <c r="UKC28" s="61"/>
      <c r="UKD28" s="61"/>
      <c r="UKE28" s="61"/>
      <c r="UKF28" s="61"/>
      <c r="UKG28" s="61"/>
      <c r="UKH28" s="61"/>
      <c r="UKI28" s="61"/>
      <c r="UKJ28" s="61"/>
      <c r="UKK28" s="61"/>
      <c r="UKL28" s="61"/>
      <c r="UKM28" s="61"/>
      <c r="UKN28" s="61"/>
      <c r="UKO28" s="61"/>
      <c r="UKP28" s="61"/>
      <c r="UKQ28" s="61"/>
      <c r="UKR28" s="61"/>
      <c r="UKS28" s="61"/>
      <c r="UKT28" s="61"/>
      <c r="UKU28" s="61"/>
      <c r="UKV28" s="61"/>
      <c r="UKW28" s="61"/>
      <c r="UKX28" s="61"/>
      <c r="UKY28" s="61"/>
      <c r="UKZ28" s="61"/>
      <c r="ULA28" s="61"/>
      <c r="ULB28" s="61"/>
      <c r="ULC28" s="61"/>
      <c r="ULD28" s="61"/>
      <c r="ULE28" s="61"/>
      <c r="ULF28" s="61"/>
      <c r="ULG28" s="61"/>
      <c r="ULH28" s="61"/>
      <c r="ULI28" s="61"/>
      <c r="ULJ28" s="61"/>
      <c r="ULK28" s="61"/>
      <c r="ULL28" s="61"/>
      <c r="ULM28" s="61"/>
      <c r="ULN28" s="61"/>
      <c r="ULO28" s="61"/>
      <c r="ULP28" s="61"/>
      <c r="ULQ28" s="61"/>
      <c r="ULR28" s="61"/>
      <c r="ULS28" s="61"/>
      <c r="ULT28" s="61"/>
      <c r="ULU28" s="61"/>
      <c r="ULV28" s="61"/>
      <c r="ULW28" s="61"/>
      <c r="ULX28" s="61"/>
      <c r="ULY28" s="61"/>
      <c r="ULZ28" s="61"/>
      <c r="UMA28" s="61"/>
      <c r="UMB28" s="61"/>
      <c r="UMC28" s="61"/>
      <c r="UMD28" s="61"/>
      <c r="UME28" s="61"/>
      <c r="UMF28" s="61"/>
      <c r="UMG28" s="61"/>
      <c r="UMH28" s="61"/>
      <c r="UMI28" s="61"/>
      <c r="UMJ28" s="61"/>
      <c r="UMK28" s="61"/>
      <c r="UML28" s="61"/>
      <c r="UMM28" s="61"/>
      <c r="UMN28" s="61"/>
      <c r="UMO28" s="61"/>
      <c r="UMP28" s="61"/>
      <c r="UMQ28" s="61"/>
      <c r="UMR28" s="61"/>
      <c r="UMS28" s="61"/>
      <c r="UMT28" s="61"/>
      <c r="UMU28" s="61"/>
      <c r="UMV28" s="61"/>
      <c r="UMW28" s="61"/>
      <c r="UMX28" s="61"/>
      <c r="UMY28" s="61"/>
      <c r="UMZ28" s="61"/>
      <c r="UNA28" s="61"/>
      <c r="UNB28" s="61"/>
      <c r="UNC28" s="61"/>
      <c r="UND28" s="61"/>
      <c r="UNE28" s="61"/>
      <c r="UNF28" s="61"/>
      <c r="UNG28" s="61"/>
      <c r="UNH28" s="61"/>
      <c r="UNI28" s="61"/>
      <c r="UNJ28" s="61"/>
      <c r="UNK28" s="61"/>
      <c r="UNL28" s="61"/>
      <c r="UNM28" s="61"/>
      <c r="UNN28" s="61"/>
      <c r="UNO28" s="61"/>
      <c r="UNP28" s="61"/>
      <c r="UNQ28" s="61"/>
      <c r="UNR28" s="61"/>
      <c r="UNS28" s="61"/>
      <c r="UNT28" s="61"/>
      <c r="UNU28" s="61"/>
      <c r="UNV28" s="61"/>
      <c r="UNW28" s="61"/>
      <c r="UNX28" s="61"/>
      <c r="UNY28" s="61"/>
      <c r="UNZ28" s="61"/>
      <c r="UOA28" s="61"/>
      <c r="UOB28" s="61"/>
      <c r="UOC28" s="61"/>
      <c r="UOD28" s="61"/>
      <c r="UOE28" s="61"/>
      <c r="UOF28" s="61"/>
      <c r="UOG28" s="61"/>
      <c r="UOH28" s="61"/>
      <c r="UOI28" s="61"/>
      <c r="UOJ28" s="61"/>
      <c r="UOK28" s="61"/>
      <c r="UOL28" s="61"/>
      <c r="UOM28" s="61"/>
      <c r="UON28" s="61"/>
      <c r="UOO28" s="61"/>
      <c r="UOP28" s="61"/>
      <c r="UOQ28" s="61"/>
      <c r="UOR28" s="61"/>
      <c r="UOS28" s="61"/>
      <c r="UOT28" s="61"/>
      <c r="UOU28" s="61"/>
      <c r="UOV28" s="61"/>
      <c r="UOW28" s="61"/>
      <c r="UOX28" s="61"/>
      <c r="UOY28" s="61"/>
      <c r="UOZ28" s="61"/>
      <c r="UPA28" s="61"/>
      <c r="UPB28" s="61"/>
      <c r="UPC28" s="61"/>
      <c r="UPD28" s="61"/>
      <c r="UPE28" s="61"/>
      <c r="UPF28" s="61"/>
      <c r="UPG28" s="61"/>
      <c r="UPH28" s="61"/>
      <c r="UPI28" s="61"/>
      <c r="UPJ28" s="61"/>
      <c r="UPK28" s="61"/>
      <c r="UPL28" s="61"/>
      <c r="UPM28" s="61"/>
      <c r="UPN28" s="61"/>
      <c r="UPO28" s="61"/>
      <c r="UPP28" s="61"/>
      <c r="UPQ28" s="61"/>
      <c r="UPR28" s="61"/>
      <c r="UPS28" s="61"/>
      <c r="UPT28" s="61"/>
      <c r="UPU28" s="61"/>
      <c r="UPV28" s="61"/>
      <c r="UPW28" s="61"/>
      <c r="UPX28" s="61"/>
      <c r="UPY28" s="61"/>
      <c r="UPZ28" s="61"/>
      <c r="UQA28" s="61"/>
      <c r="UQB28" s="61"/>
      <c r="UQC28" s="61"/>
      <c r="UQD28" s="61"/>
      <c r="UQE28" s="61"/>
      <c r="UQF28" s="61"/>
      <c r="UQG28" s="61"/>
      <c r="UQH28" s="61"/>
      <c r="UQI28" s="61"/>
      <c r="UQJ28" s="61"/>
      <c r="UQK28" s="61"/>
      <c r="UQL28" s="61"/>
      <c r="UQM28" s="61"/>
      <c r="UQN28" s="61"/>
      <c r="UQO28" s="61"/>
      <c r="UQP28" s="61"/>
      <c r="UQQ28" s="61"/>
      <c r="UQR28" s="61"/>
      <c r="UQS28" s="61"/>
      <c r="UQT28" s="61"/>
      <c r="UQU28" s="61"/>
      <c r="UQV28" s="61"/>
      <c r="UQW28" s="61"/>
      <c r="UQX28" s="61"/>
      <c r="UQY28" s="61"/>
      <c r="UQZ28" s="61"/>
      <c r="URA28" s="61"/>
      <c r="URB28" s="61"/>
      <c r="URC28" s="61"/>
      <c r="URD28" s="61"/>
      <c r="URE28" s="61"/>
      <c r="URF28" s="61"/>
      <c r="URG28" s="61"/>
      <c r="URH28" s="61"/>
      <c r="URI28" s="61"/>
      <c r="URJ28" s="61"/>
      <c r="URK28" s="61"/>
      <c r="URL28" s="61"/>
      <c r="URM28" s="61"/>
      <c r="URN28" s="61"/>
      <c r="URO28" s="61"/>
      <c r="URP28" s="61"/>
      <c r="URQ28" s="61"/>
      <c r="URR28" s="61"/>
      <c r="URS28" s="61"/>
      <c r="URT28" s="61"/>
      <c r="URU28" s="61"/>
      <c r="URV28" s="61"/>
      <c r="URW28" s="61"/>
      <c r="URX28" s="61"/>
      <c r="URY28" s="61"/>
      <c r="URZ28" s="61"/>
      <c r="USA28" s="61"/>
      <c r="USB28" s="61"/>
      <c r="USC28" s="61"/>
      <c r="USD28" s="61"/>
      <c r="USE28" s="61"/>
      <c r="USF28" s="61"/>
      <c r="USG28" s="61"/>
      <c r="USH28" s="61"/>
      <c r="USI28" s="61"/>
      <c r="USJ28" s="61"/>
      <c r="USK28" s="61"/>
      <c r="USL28" s="61"/>
      <c r="USM28" s="61"/>
      <c r="USN28" s="61"/>
      <c r="USO28" s="61"/>
      <c r="USP28" s="61"/>
      <c r="USQ28" s="61"/>
      <c r="USR28" s="61"/>
      <c r="USS28" s="61"/>
      <c r="UST28" s="61"/>
      <c r="USU28" s="61"/>
      <c r="USV28" s="61"/>
      <c r="USW28" s="61"/>
      <c r="USX28" s="61"/>
      <c r="USY28" s="61"/>
      <c r="USZ28" s="61"/>
      <c r="UTA28" s="61"/>
      <c r="UTB28" s="61"/>
      <c r="UTC28" s="61"/>
      <c r="UTD28" s="61"/>
      <c r="UTE28" s="61"/>
      <c r="UTF28" s="61"/>
      <c r="UTG28" s="61"/>
      <c r="UTH28" s="61"/>
      <c r="UTI28" s="61"/>
      <c r="UTJ28" s="61"/>
      <c r="UTK28" s="61"/>
      <c r="UTL28" s="61"/>
      <c r="UTM28" s="61"/>
      <c r="UTN28" s="61"/>
      <c r="UTO28" s="61"/>
      <c r="UTP28" s="61"/>
      <c r="UTQ28" s="61"/>
      <c r="UTR28" s="61"/>
      <c r="UTS28" s="61"/>
      <c r="UTT28" s="61"/>
      <c r="UTU28" s="61"/>
      <c r="UTV28" s="61"/>
      <c r="UTW28" s="61"/>
      <c r="UTX28" s="61"/>
      <c r="UTY28" s="61"/>
      <c r="UTZ28" s="61"/>
      <c r="UUA28" s="61"/>
      <c r="UUB28" s="61"/>
      <c r="UUC28" s="61"/>
      <c r="UUD28" s="61"/>
      <c r="UUE28" s="61"/>
      <c r="UUF28" s="61"/>
      <c r="UUG28" s="61"/>
      <c r="UUH28" s="61"/>
      <c r="UUI28" s="61"/>
      <c r="UUJ28" s="61"/>
      <c r="UUK28" s="61"/>
      <c r="UUL28" s="61"/>
      <c r="UUM28" s="61"/>
      <c r="UUN28" s="61"/>
      <c r="UUO28" s="61"/>
      <c r="UUP28" s="61"/>
      <c r="UUQ28" s="61"/>
      <c r="UUR28" s="61"/>
      <c r="UUS28" s="61"/>
      <c r="UUT28" s="61"/>
      <c r="UUU28" s="61"/>
      <c r="UUV28" s="61"/>
      <c r="UUW28" s="61"/>
      <c r="UUX28" s="61"/>
      <c r="UUY28" s="61"/>
      <c r="UUZ28" s="61"/>
      <c r="UVA28" s="61"/>
      <c r="UVB28" s="61"/>
      <c r="UVC28" s="61"/>
      <c r="UVD28" s="61"/>
      <c r="UVE28" s="61"/>
      <c r="UVF28" s="61"/>
      <c r="UVG28" s="61"/>
      <c r="UVH28" s="61"/>
      <c r="UVI28" s="61"/>
      <c r="UVJ28" s="61"/>
      <c r="UVK28" s="61"/>
      <c r="UVL28" s="61"/>
      <c r="UVM28" s="61"/>
      <c r="UVN28" s="61"/>
      <c r="UVO28" s="61"/>
      <c r="UVP28" s="61"/>
      <c r="UVQ28" s="61"/>
      <c r="UVR28" s="61"/>
      <c r="UVS28" s="61"/>
      <c r="UVT28" s="61"/>
      <c r="UVU28" s="61"/>
      <c r="UVV28" s="61"/>
      <c r="UVW28" s="61"/>
      <c r="UVX28" s="61"/>
      <c r="UVY28" s="61"/>
      <c r="UVZ28" s="61"/>
      <c r="UWA28" s="61"/>
      <c r="UWB28" s="61"/>
      <c r="UWC28" s="61"/>
      <c r="UWD28" s="61"/>
      <c r="UWE28" s="61"/>
      <c r="UWF28" s="61"/>
      <c r="UWG28" s="61"/>
      <c r="UWH28" s="61"/>
      <c r="UWI28" s="61"/>
      <c r="UWJ28" s="61"/>
      <c r="UWK28" s="61"/>
      <c r="UWL28" s="61"/>
      <c r="UWM28" s="61"/>
      <c r="UWN28" s="61"/>
      <c r="UWO28" s="61"/>
      <c r="UWP28" s="61"/>
      <c r="UWQ28" s="61"/>
      <c r="UWR28" s="61"/>
      <c r="UWS28" s="61"/>
      <c r="UWT28" s="61"/>
      <c r="UWU28" s="61"/>
      <c r="UWV28" s="61"/>
      <c r="UWW28" s="61"/>
      <c r="UWX28" s="61"/>
      <c r="UWY28" s="61"/>
      <c r="UWZ28" s="61"/>
      <c r="UXA28" s="61"/>
      <c r="UXB28" s="61"/>
      <c r="UXC28" s="61"/>
      <c r="UXD28" s="61"/>
      <c r="UXE28" s="61"/>
      <c r="UXF28" s="61"/>
      <c r="UXG28" s="61"/>
      <c r="UXH28" s="61"/>
      <c r="UXI28" s="61"/>
      <c r="UXJ28" s="61"/>
      <c r="UXK28" s="61"/>
      <c r="UXL28" s="61"/>
      <c r="UXM28" s="61"/>
      <c r="UXN28" s="61"/>
      <c r="UXO28" s="61"/>
      <c r="UXP28" s="61"/>
      <c r="UXQ28" s="61"/>
      <c r="UXR28" s="61"/>
      <c r="UXS28" s="61"/>
      <c r="UXT28" s="61"/>
      <c r="UXU28" s="61"/>
      <c r="UXV28" s="61"/>
      <c r="UXW28" s="61"/>
      <c r="UXX28" s="61"/>
      <c r="UXY28" s="61"/>
      <c r="UXZ28" s="61"/>
      <c r="UYA28" s="61"/>
      <c r="UYB28" s="61"/>
      <c r="UYC28" s="61"/>
      <c r="UYD28" s="61"/>
      <c r="UYE28" s="61"/>
      <c r="UYF28" s="61"/>
      <c r="UYG28" s="61"/>
      <c r="UYH28" s="61"/>
      <c r="UYI28" s="61"/>
      <c r="UYJ28" s="61"/>
      <c r="UYK28" s="61"/>
      <c r="UYL28" s="61"/>
      <c r="UYM28" s="61"/>
      <c r="UYN28" s="61"/>
      <c r="UYO28" s="61"/>
      <c r="UYP28" s="61"/>
      <c r="UYQ28" s="61"/>
      <c r="UYR28" s="61"/>
      <c r="UYS28" s="61"/>
      <c r="UYT28" s="61"/>
      <c r="UYU28" s="61"/>
      <c r="UYV28" s="61"/>
      <c r="UYW28" s="61"/>
      <c r="UYX28" s="61"/>
      <c r="UYY28" s="61"/>
      <c r="UYZ28" s="61"/>
      <c r="UZA28" s="61"/>
      <c r="UZB28" s="61"/>
      <c r="UZC28" s="61"/>
      <c r="UZD28" s="61"/>
      <c r="UZE28" s="61"/>
      <c r="UZF28" s="61"/>
      <c r="UZG28" s="61"/>
      <c r="UZH28" s="61"/>
      <c r="UZI28" s="61"/>
      <c r="UZJ28" s="61"/>
      <c r="UZK28" s="61"/>
      <c r="UZL28" s="61"/>
      <c r="UZM28" s="61"/>
      <c r="UZN28" s="61"/>
      <c r="UZO28" s="61"/>
      <c r="UZP28" s="61"/>
      <c r="UZQ28" s="61"/>
      <c r="UZR28" s="61"/>
      <c r="UZS28" s="61"/>
      <c r="UZT28" s="61"/>
      <c r="UZU28" s="61"/>
      <c r="UZV28" s="61"/>
      <c r="UZW28" s="61"/>
      <c r="UZX28" s="61"/>
      <c r="UZY28" s="61"/>
      <c r="UZZ28" s="61"/>
      <c r="VAA28" s="61"/>
      <c r="VAB28" s="61"/>
      <c r="VAC28" s="61"/>
      <c r="VAD28" s="61"/>
      <c r="VAE28" s="61"/>
      <c r="VAF28" s="61"/>
      <c r="VAG28" s="61"/>
      <c r="VAH28" s="61"/>
      <c r="VAI28" s="61"/>
      <c r="VAJ28" s="61"/>
      <c r="VAK28" s="61"/>
      <c r="VAL28" s="61"/>
      <c r="VAM28" s="61"/>
      <c r="VAN28" s="61"/>
      <c r="VAO28" s="61"/>
      <c r="VAP28" s="61"/>
      <c r="VAQ28" s="61"/>
      <c r="VAR28" s="61"/>
      <c r="VAS28" s="61"/>
      <c r="VAT28" s="61"/>
      <c r="VAU28" s="61"/>
      <c r="VAV28" s="61"/>
      <c r="VAW28" s="61"/>
      <c r="VAX28" s="61"/>
      <c r="VAY28" s="61"/>
      <c r="VAZ28" s="61"/>
      <c r="VBA28" s="61"/>
      <c r="VBB28" s="61"/>
      <c r="VBC28" s="61"/>
      <c r="VBD28" s="61"/>
      <c r="VBE28" s="61"/>
      <c r="VBF28" s="61"/>
      <c r="VBG28" s="61"/>
      <c r="VBH28" s="61"/>
      <c r="VBI28" s="61"/>
      <c r="VBJ28" s="61"/>
      <c r="VBK28" s="61"/>
      <c r="VBL28" s="61"/>
      <c r="VBM28" s="61"/>
      <c r="VBN28" s="61"/>
      <c r="VBO28" s="61"/>
      <c r="VBP28" s="61"/>
      <c r="VBQ28" s="61"/>
      <c r="VBR28" s="61"/>
      <c r="VBS28" s="61"/>
      <c r="VBT28" s="61"/>
      <c r="VBU28" s="61"/>
      <c r="VBV28" s="61"/>
      <c r="VBW28" s="61"/>
      <c r="VBX28" s="61"/>
      <c r="VBY28" s="61"/>
      <c r="VBZ28" s="61"/>
      <c r="VCA28" s="61"/>
      <c r="VCB28" s="61"/>
      <c r="VCC28" s="61"/>
      <c r="VCD28" s="61"/>
      <c r="VCE28" s="61"/>
      <c r="VCF28" s="61"/>
      <c r="VCG28" s="61"/>
      <c r="VCH28" s="61"/>
      <c r="VCI28" s="61"/>
      <c r="VCJ28" s="61"/>
      <c r="VCK28" s="61"/>
      <c r="VCL28" s="61"/>
      <c r="VCM28" s="61"/>
      <c r="VCN28" s="61"/>
      <c r="VCO28" s="61"/>
      <c r="VCP28" s="61"/>
      <c r="VCQ28" s="61"/>
      <c r="VCR28" s="61"/>
      <c r="VCS28" s="61"/>
      <c r="VCT28" s="61"/>
      <c r="VCU28" s="61"/>
      <c r="VCV28" s="61"/>
      <c r="VCW28" s="61"/>
      <c r="VCX28" s="61"/>
      <c r="VCY28" s="61"/>
      <c r="VCZ28" s="61"/>
      <c r="VDA28" s="61"/>
      <c r="VDB28" s="61"/>
      <c r="VDC28" s="61"/>
      <c r="VDD28" s="61"/>
      <c r="VDE28" s="61"/>
      <c r="VDF28" s="61"/>
      <c r="VDG28" s="61"/>
      <c r="VDH28" s="61"/>
      <c r="VDI28" s="61"/>
      <c r="VDJ28" s="61"/>
      <c r="VDK28" s="61"/>
      <c r="VDL28" s="61"/>
      <c r="VDM28" s="61"/>
      <c r="VDN28" s="61"/>
      <c r="VDO28" s="61"/>
      <c r="VDP28" s="61"/>
      <c r="VDQ28" s="61"/>
      <c r="VDR28" s="61"/>
      <c r="VDS28" s="61"/>
      <c r="VDT28" s="61"/>
      <c r="VDU28" s="61"/>
      <c r="VDV28" s="61"/>
      <c r="VDW28" s="61"/>
      <c r="VDX28" s="61"/>
      <c r="VDY28" s="61"/>
      <c r="VDZ28" s="61"/>
      <c r="VEA28" s="61"/>
      <c r="VEB28" s="61"/>
      <c r="VEC28" s="61"/>
      <c r="VED28" s="61"/>
      <c r="VEE28" s="61"/>
      <c r="VEF28" s="61"/>
      <c r="VEG28" s="61"/>
      <c r="VEH28" s="61"/>
      <c r="VEI28" s="61"/>
      <c r="VEJ28" s="61"/>
      <c r="VEK28" s="61"/>
      <c r="VEL28" s="61"/>
      <c r="VEM28" s="61"/>
      <c r="VEN28" s="61"/>
      <c r="VEO28" s="61"/>
      <c r="VEP28" s="61"/>
      <c r="VEQ28" s="61"/>
      <c r="VER28" s="61"/>
      <c r="VES28" s="61"/>
      <c r="VET28" s="61"/>
      <c r="VEU28" s="61"/>
      <c r="VEV28" s="61"/>
      <c r="VEW28" s="61"/>
      <c r="VEX28" s="61"/>
      <c r="VEY28" s="61"/>
      <c r="VEZ28" s="61"/>
      <c r="VFA28" s="61"/>
      <c r="VFB28" s="61"/>
      <c r="VFC28" s="61"/>
      <c r="VFD28" s="61"/>
      <c r="VFE28" s="61"/>
      <c r="VFF28" s="61"/>
      <c r="VFG28" s="61"/>
      <c r="VFH28" s="61"/>
      <c r="VFI28" s="61"/>
      <c r="VFJ28" s="61"/>
      <c r="VFK28" s="61"/>
      <c r="VFL28" s="61"/>
      <c r="VFM28" s="61"/>
      <c r="VFN28" s="61"/>
      <c r="VFO28" s="61"/>
      <c r="VFP28" s="61"/>
      <c r="VFQ28" s="61"/>
      <c r="VFR28" s="61"/>
      <c r="VFS28" s="61"/>
      <c r="VFT28" s="61"/>
      <c r="VFU28" s="61"/>
      <c r="VFV28" s="61"/>
      <c r="VFW28" s="61"/>
      <c r="VFX28" s="61"/>
      <c r="VFY28" s="61"/>
      <c r="VFZ28" s="61"/>
      <c r="VGA28" s="61"/>
      <c r="VGB28" s="61"/>
      <c r="VGC28" s="61"/>
      <c r="VGD28" s="61"/>
      <c r="VGE28" s="61"/>
      <c r="VGF28" s="61"/>
      <c r="VGG28" s="61"/>
      <c r="VGH28" s="61"/>
      <c r="VGI28" s="61"/>
      <c r="VGJ28" s="61"/>
      <c r="VGK28" s="61"/>
      <c r="VGL28" s="61"/>
      <c r="VGM28" s="61"/>
      <c r="VGN28" s="61"/>
      <c r="VGO28" s="61"/>
      <c r="VGP28" s="61"/>
      <c r="VGQ28" s="61"/>
      <c r="VGR28" s="61"/>
      <c r="VGS28" s="61"/>
      <c r="VGT28" s="61"/>
      <c r="VGU28" s="61"/>
      <c r="VGV28" s="61"/>
      <c r="VGW28" s="61"/>
      <c r="VGX28" s="61"/>
      <c r="VGY28" s="61"/>
      <c r="VGZ28" s="61"/>
      <c r="VHA28" s="61"/>
      <c r="VHB28" s="61"/>
      <c r="VHC28" s="61"/>
      <c r="VHD28" s="61"/>
      <c r="VHE28" s="61"/>
      <c r="VHF28" s="61"/>
      <c r="VHG28" s="61"/>
      <c r="VHH28" s="61"/>
      <c r="VHI28" s="61"/>
      <c r="VHJ28" s="61"/>
      <c r="VHK28" s="61"/>
      <c r="VHL28" s="61"/>
      <c r="VHM28" s="61"/>
      <c r="VHN28" s="61"/>
      <c r="VHO28" s="61"/>
      <c r="VHP28" s="61"/>
      <c r="VHQ28" s="61"/>
      <c r="VHR28" s="61"/>
      <c r="VHS28" s="61"/>
      <c r="VHT28" s="61"/>
      <c r="VHU28" s="61"/>
      <c r="VHV28" s="61"/>
      <c r="VHW28" s="61"/>
      <c r="VHX28" s="61"/>
      <c r="VHY28" s="61"/>
      <c r="VHZ28" s="61"/>
      <c r="VIA28" s="61"/>
      <c r="VIB28" s="61"/>
      <c r="VIC28" s="61"/>
      <c r="VID28" s="61"/>
      <c r="VIE28" s="61"/>
      <c r="VIF28" s="61"/>
      <c r="VIG28" s="61"/>
      <c r="VIH28" s="61"/>
      <c r="VII28" s="61"/>
      <c r="VIJ28" s="61"/>
      <c r="VIK28" s="61"/>
      <c r="VIL28" s="61"/>
      <c r="VIM28" s="61"/>
      <c r="VIN28" s="61"/>
      <c r="VIO28" s="61"/>
      <c r="VIP28" s="61"/>
      <c r="VIQ28" s="61"/>
      <c r="VIR28" s="61"/>
      <c r="VIS28" s="61"/>
      <c r="VIT28" s="61"/>
      <c r="VIU28" s="61"/>
      <c r="VIV28" s="61"/>
      <c r="VIW28" s="61"/>
      <c r="VIX28" s="61"/>
      <c r="VIY28" s="61"/>
      <c r="VIZ28" s="61"/>
      <c r="VJA28" s="61"/>
      <c r="VJB28" s="61"/>
      <c r="VJC28" s="61"/>
      <c r="VJD28" s="61"/>
      <c r="VJE28" s="61"/>
      <c r="VJF28" s="61"/>
      <c r="VJG28" s="61"/>
      <c r="VJH28" s="61"/>
      <c r="VJI28" s="61"/>
      <c r="VJJ28" s="61"/>
      <c r="VJK28" s="61"/>
      <c r="VJL28" s="61"/>
      <c r="VJM28" s="61"/>
      <c r="VJN28" s="61"/>
      <c r="VJO28" s="61"/>
      <c r="VJP28" s="61"/>
      <c r="VJQ28" s="61"/>
      <c r="VJR28" s="61"/>
      <c r="VJS28" s="61"/>
      <c r="VJT28" s="61"/>
      <c r="VJU28" s="61"/>
      <c r="VJV28" s="61"/>
      <c r="VJW28" s="61"/>
      <c r="VJX28" s="61"/>
      <c r="VJY28" s="61"/>
      <c r="VJZ28" s="61"/>
      <c r="VKA28" s="61"/>
      <c r="VKB28" s="61"/>
      <c r="VKC28" s="61"/>
      <c r="VKD28" s="61"/>
      <c r="VKE28" s="61"/>
      <c r="VKF28" s="61"/>
      <c r="VKG28" s="61"/>
      <c r="VKH28" s="61"/>
      <c r="VKI28" s="61"/>
      <c r="VKJ28" s="61"/>
      <c r="VKK28" s="61"/>
      <c r="VKL28" s="61"/>
      <c r="VKM28" s="61"/>
      <c r="VKN28" s="61"/>
      <c r="VKO28" s="61"/>
      <c r="VKP28" s="61"/>
      <c r="VKQ28" s="61"/>
      <c r="VKR28" s="61"/>
      <c r="VKS28" s="61"/>
      <c r="VKT28" s="61"/>
      <c r="VKU28" s="61"/>
      <c r="VKV28" s="61"/>
      <c r="VKW28" s="61"/>
      <c r="VKX28" s="61"/>
      <c r="VKY28" s="61"/>
      <c r="VKZ28" s="61"/>
      <c r="VLA28" s="61"/>
      <c r="VLB28" s="61"/>
      <c r="VLC28" s="61"/>
      <c r="VLD28" s="61"/>
      <c r="VLE28" s="61"/>
      <c r="VLF28" s="61"/>
      <c r="VLG28" s="61"/>
      <c r="VLH28" s="61"/>
      <c r="VLI28" s="61"/>
      <c r="VLJ28" s="61"/>
      <c r="VLK28" s="61"/>
      <c r="VLL28" s="61"/>
      <c r="VLM28" s="61"/>
      <c r="VLN28" s="61"/>
      <c r="VLO28" s="61"/>
      <c r="VLP28" s="61"/>
      <c r="VLQ28" s="61"/>
      <c r="VLR28" s="61"/>
      <c r="VLS28" s="61"/>
      <c r="VLT28" s="61"/>
      <c r="VLU28" s="61"/>
      <c r="VLV28" s="61"/>
      <c r="VLW28" s="61"/>
      <c r="VLX28" s="61"/>
      <c r="VLY28" s="61"/>
      <c r="VLZ28" s="61"/>
      <c r="VMA28" s="61"/>
      <c r="VMB28" s="61"/>
      <c r="VMC28" s="61"/>
      <c r="VMD28" s="61"/>
      <c r="VME28" s="61"/>
      <c r="VMF28" s="61"/>
      <c r="VMG28" s="61"/>
      <c r="VMH28" s="61"/>
      <c r="VMI28" s="61"/>
      <c r="VMJ28" s="61"/>
      <c r="VMK28" s="61"/>
      <c r="VML28" s="61"/>
      <c r="VMM28" s="61"/>
      <c r="VMN28" s="61"/>
      <c r="VMO28" s="61"/>
      <c r="VMP28" s="61"/>
      <c r="VMQ28" s="61"/>
      <c r="VMR28" s="61"/>
      <c r="VMS28" s="61"/>
      <c r="VMT28" s="61"/>
      <c r="VMU28" s="61"/>
      <c r="VMV28" s="61"/>
      <c r="VMW28" s="61"/>
      <c r="VMX28" s="61"/>
      <c r="VMY28" s="61"/>
      <c r="VMZ28" s="61"/>
      <c r="VNA28" s="61"/>
      <c r="VNB28" s="61"/>
      <c r="VNC28" s="61"/>
      <c r="VND28" s="61"/>
      <c r="VNE28" s="61"/>
      <c r="VNF28" s="61"/>
      <c r="VNG28" s="61"/>
      <c r="VNH28" s="61"/>
      <c r="VNI28" s="61"/>
      <c r="VNJ28" s="61"/>
      <c r="VNK28" s="61"/>
      <c r="VNL28" s="61"/>
      <c r="VNM28" s="61"/>
      <c r="VNN28" s="61"/>
      <c r="VNO28" s="61"/>
      <c r="VNP28" s="61"/>
      <c r="VNQ28" s="61"/>
      <c r="VNR28" s="61"/>
      <c r="VNS28" s="61"/>
      <c r="VNT28" s="61"/>
      <c r="VNU28" s="61"/>
      <c r="VNV28" s="61"/>
      <c r="VNW28" s="61"/>
      <c r="VNX28" s="61"/>
      <c r="VNY28" s="61"/>
      <c r="VNZ28" s="61"/>
      <c r="VOA28" s="61"/>
      <c r="VOB28" s="61"/>
      <c r="VOC28" s="61"/>
      <c r="VOD28" s="61"/>
      <c r="VOE28" s="61"/>
      <c r="VOF28" s="61"/>
      <c r="VOG28" s="61"/>
      <c r="VOH28" s="61"/>
      <c r="VOI28" s="61"/>
      <c r="VOJ28" s="61"/>
      <c r="VOK28" s="61"/>
      <c r="VOL28" s="61"/>
      <c r="VOM28" s="61"/>
      <c r="VON28" s="61"/>
      <c r="VOO28" s="61"/>
      <c r="VOP28" s="61"/>
      <c r="VOQ28" s="61"/>
      <c r="VOR28" s="61"/>
      <c r="VOS28" s="61"/>
      <c r="VOT28" s="61"/>
      <c r="VOU28" s="61"/>
      <c r="VOV28" s="61"/>
      <c r="VOW28" s="61"/>
      <c r="VOX28" s="61"/>
      <c r="VOY28" s="61"/>
      <c r="VOZ28" s="61"/>
      <c r="VPA28" s="61"/>
      <c r="VPB28" s="61"/>
      <c r="VPC28" s="61"/>
      <c r="VPD28" s="61"/>
      <c r="VPE28" s="61"/>
      <c r="VPF28" s="61"/>
      <c r="VPG28" s="61"/>
      <c r="VPH28" s="61"/>
      <c r="VPI28" s="61"/>
      <c r="VPJ28" s="61"/>
      <c r="VPK28" s="61"/>
      <c r="VPL28" s="61"/>
      <c r="VPM28" s="61"/>
      <c r="VPN28" s="61"/>
      <c r="VPO28" s="61"/>
      <c r="VPP28" s="61"/>
      <c r="VPQ28" s="61"/>
      <c r="VPR28" s="61"/>
      <c r="VPS28" s="61"/>
      <c r="VPT28" s="61"/>
      <c r="VPU28" s="61"/>
      <c r="VPV28" s="61"/>
      <c r="VPW28" s="61"/>
      <c r="VPX28" s="61"/>
      <c r="VPY28" s="61"/>
      <c r="VPZ28" s="61"/>
      <c r="VQA28" s="61"/>
      <c r="VQB28" s="61"/>
      <c r="VQC28" s="61"/>
      <c r="VQD28" s="61"/>
      <c r="VQE28" s="61"/>
      <c r="VQF28" s="61"/>
      <c r="VQG28" s="61"/>
      <c r="VQH28" s="61"/>
      <c r="VQI28" s="61"/>
      <c r="VQJ28" s="61"/>
      <c r="VQK28" s="61"/>
      <c r="VQL28" s="61"/>
      <c r="VQM28" s="61"/>
      <c r="VQN28" s="61"/>
      <c r="VQO28" s="61"/>
      <c r="VQP28" s="61"/>
      <c r="VQQ28" s="61"/>
      <c r="VQR28" s="61"/>
      <c r="VQS28" s="61"/>
      <c r="VQT28" s="61"/>
      <c r="VQU28" s="61"/>
      <c r="VQV28" s="61"/>
      <c r="VQW28" s="61"/>
      <c r="VQX28" s="61"/>
      <c r="VQY28" s="61"/>
      <c r="VQZ28" s="61"/>
      <c r="VRA28" s="61"/>
      <c r="VRB28" s="61"/>
      <c r="VRC28" s="61"/>
      <c r="VRD28" s="61"/>
      <c r="VRE28" s="61"/>
      <c r="VRF28" s="61"/>
      <c r="VRG28" s="61"/>
      <c r="VRH28" s="61"/>
      <c r="VRI28" s="61"/>
      <c r="VRJ28" s="61"/>
      <c r="VRK28" s="61"/>
      <c r="VRL28" s="61"/>
      <c r="VRM28" s="61"/>
      <c r="VRN28" s="61"/>
      <c r="VRO28" s="61"/>
      <c r="VRP28" s="61"/>
      <c r="VRQ28" s="61"/>
      <c r="VRR28" s="61"/>
      <c r="VRS28" s="61"/>
      <c r="VRT28" s="61"/>
      <c r="VRU28" s="61"/>
      <c r="VRV28" s="61"/>
      <c r="VRW28" s="61"/>
      <c r="VRX28" s="61"/>
      <c r="VRY28" s="61"/>
      <c r="VRZ28" s="61"/>
      <c r="VSA28" s="61"/>
      <c r="VSB28" s="61"/>
      <c r="VSC28" s="61"/>
      <c r="VSD28" s="61"/>
      <c r="VSE28" s="61"/>
      <c r="VSF28" s="61"/>
      <c r="VSG28" s="61"/>
      <c r="VSH28" s="61"/>
      <c r="VSI28" s="61"/>
      <c r="VSJ28" s="61"/>
      <c r="VSK28" s="61"/>
      <c r="VSL28" s="61"/>
      <c r="VSM28" s="61"/>
      <c r="VSN28" s="61"/>
      <c r="VSO28" s="61"/>
      <c r="VSP28" s="61"/>
      <c r="VSQ28" s="61"/>
      <c r="VSR28" s="61"/>
      <c r="VSS28" s="61"/>
      <c r="VST28" s="61"/>
      <c r="VSU28" s="61"/>
      <c r="VSV28" s="61"/>
      <c r="VSW28" s="61"/>
      <c r="VSX28" s="61"/>
      <c r="VSY28" s="61"/>
      <c r="VSZ28" s="61"/>
      <c r="VTA28" s="61"/>
      <c r="VTB28" s="61"/>
      <c r="VTC28" s="61"/>
      <c r="VTD28" s="61"/>
      <c r="VTE28" s="61"/>
      <c r="VTF28" s="61"/>
      <c r="VTG28" s="61"/>
      <c r="VTH28" s="61"/>
      <c r="VTI28" s="61"/>
      <c r="VTJ28" s="61"/>
      <c r="VTK28" s="61"/>
      <c r="VTL28" s="61"/>
      <c r="VTM28" s="61"/>
      <c r="VTN28" s="61"/>
      <c r="VTO28" s="61"/>
      <c r="VTP28" s="61"/>
      <c r="VTQ28" s="61"/>
      <c r="VTR28" s="61"/>
      <c r="VTS28" s="61"/>
      <c r="VTT28" s="61"/>
      <c r="VTU28" s="61"/>
      <c r="VTV28" s="61"/>
      <c r="VTW28" s="61"/>
      <c r="VTX28" s="61"/>
      <c r="VTY28" s="61"/>
      <c r="VTZ28" s="61"/>
      <c r="VUA28" s="61"/>
      <c r="VUB28" s="61"/>
      <c r="VUC28" s="61"/>
      <c r="VUD28" s="61"/>
      <c r="VUE28" s="61"/>
      <c r="VUF28" s="61"/>
      <c r="VUG28" s="61"/>
      <c r="VUH28" s="61"/>
      <c r="VUI28" s="61"/>
      <c r="VUJ28" s="61"/>
      <c r="VUK28" s="61"/>
      <c r="VUL28" s="61"/>
      <c r="VUM28" s="61"/>
      <c r="VUN28" s="61"/>
      <c r="VUO28" s="61"/>
      <c r="VUP28" s="61"/>
      <c r="VUQ28" s="61"/>
      <c r="VUR28" s="61"/>
      <c r="VUS28" s="61"/>
      <c r="VUT28" s="61"/>
      <c r="VUU28" s="61"/>
      <c r="VUV28" s="61"/>
      <c r="VUW28" s="61"/>
      <c r="VUX28" s="61"/>
      <c r="VUY28" s="61"/>
      <c r="VUZ28" s="61"/>
      <c r="VVA28" s="61"/>
      <c r="VVB28" s="61"/>
      <c r="VVC28" s="61"/>
      <c r="VVD28" s="61"/>
      <c r="VVE28" s="61"/>
      <c r="VVF28" s="61"/>
      <c r="VVG28" s="61"/>
      <c r="VVH28" s="61"/>
      <c r="VVI28" s="61"/>
      <c r="VVJ28" s="61"/>
      <c r="VVK28" s="61"/>
      <c r="VVL28" s="61"/>
      <c r="VVM28" s="61"/>
      <c r="VVN28" s="61"/>
      <c r="VVO28" s="61"/>
      <c r="VVP28" s="61"/>
      <c r="VVQ28" s="61"/>
      <c r="VVR28" s="61"/>
      <c r="VVS28" s="61"/>
      <c r="VVT28" s="61"/>
      <c r="VVU28" s="61"/>
      <c r="VVV28" s="61"/>
      <c r="VVW28" s="61"/>
      <c r="VVX28" s="61"/>
      <c r="VVY28" s="61"/>
      <c r="VVZ28" s="61"/>
      <c r="VWA28" s="61"/>
      <c r="VWB28" s="61"/>
      <c r="VWC28" s="61"/>
      <c r="VWD28" s="61"/>
      <c r="VWE28" s="61"/>
      <c r="VWF28" s="61"/>
      <c r="VWG28" s="61"/>
      <c r="VWH28" s="61"/>
      <c r="VWI28" s="61"/>
      <c r="VWJ28" s="61"/>
      <c r="VWK28" s="61"/>
      <c r="VWL28" s="61"/>
      <c r="VWM28" s="61"/>
      <c r="VWN28" s="61"/>
      <c r="VWO28" s="61"/>
      <c r="VWP28" s="61"/>
      <c r="VWQ28" s="61"/>
      <c r="VWR28" s="61"/>
      <c r="VWS28" s="61"/>
      <c r="VWT28" s="61"/>
      <c r="VWU28" s="61"/>
      <c r="VWV28" s="61"/>
      <c r="VWW28" s="61"/>
      <c r="VWX28" s="61"/>
      <c r="VWY28" s="61"/>
      <c r="VWZ28" s="61"/>
      <c r="VXA28" s="61"/>
      <c r="VXB28" s="61"/>
      <c r="VXC28" s="61"/>
      <c r="VXD28" s="61"/>
      <c r="VXE28" s="61"/>
      <c r="VXF28" s="61"/>
      <c r="VXG28" s="61"/>
      <c r="VXH28" s="61"/>
      <c r="VXI28" s="61"/>
      <c r="VXJ28" s="61"/>
      <c r="VXK28" s="61"/>
      <c r="VXL28" s="61"/>
      <c r="VXM28" s="61"/>
      <c r="VXN28" s="61"/>
      <c r="VXO28" s="61"/>
      <c r="VXP28" s="61"/>
      <c r="VXQ28" s="61"/>
      <c r="VXR28" s="61"/>
      <c r="VXS28" s="61"/>
      <c r="VXT28" s="61"/>
      <c r="VXU28" s="61"/>
      <c r="VXV28" s="61"/>
      <c r="VXW28" s="61"/>
      <c r="VXX28" s="61"/>
      <c r="VXY28" s="61"/>
      <c r="VXZ28" s="61"/>
      <c r="VYA28" s="61"/>
      <c r="VYB28" s="61"/>
      <c r="VYC28" s="61"/>
      <c r="VYD28" s="61"/>
      <c r="VYE28" s="61"/>
      <c r="VYF28" s="61"/>
      <c r="VYG28" s="61"/>
      <c r="VYH28" s="61"/>
      <c r="VYI28" s="61"/>
      <c r="VYJ28" s="61"/>
      <c r="VYK28" s="61"/>
      <c r="VYL28" s="61"/>
      <c r="VYM28" s="61"/>
      <c r="VYN28" s="61"/>
      <c r="VYO28" s="61"/>
      <c r="VYP28" s="61"/>
      <c r="VYQ28" s="61"/>
      <c r="VYR28" s="61"/>
      <c r="VYS28" s="61"/>
      <c r="VYT28" s="61"/>
      <c r="VYU28" s="61"/>
      <c r="VYV28" s="61"/>
      <c r="VYW28" s="61"/>
      <c r="VYX28" s="61"/>
      <c r="VYY28" s="61"/>
      <c r="VYZ28" s="61"/>
      <c r="VZA28" s="61"/>
      <c r="VZB28" s="61"/>
      <c r="VZC28" s="61"/>
      <c r="VZD28" s="61"/>
      <c r="VZE28" s="61"/>
      <c r="VZF28" s="61"/>
      <c r="VZG28" s="61"/>
      <c r="VZH28" s="61"/>
      <c r="VZI28" s="61"/>
      <c r="VZJ28" s="61"/>
      <c r="VZK28" s="61"/>
      <c r="VZL28" s="61"/>
      <c r="VZM28" s="61"/>
      <c r="VZN28" s="61"/>
      <c r="VZO28" s="61"/>
      <c r="VZP28" s="61"/>
      <c r="VZQ28" s="61"/>
      <c r="VZR28" s="61"/>
      <c r="VZS28" s="61"/>
      <c r="VZT28" s="61"/>
      <c r="VZU28" s="61"/>
      <c r="VZV28" s="61"/>
      <c r="VZW28" s="61"/>
      <c r="VZX28" s="61"/>
      <c r="VZY28" s="61"/>
      <c r="VZZ28" s="61"/>
      <c r="WAA28" s="61"/>
      <c r="WAB28" s="61"/>
      <c r="WAC28" s="61"/>
      <c r="WAD28" s="61"/>
      <c r="WAE28" s="61"/>
      <c r="WAF28" s="61"/>
      <c r="WAG28" s="61"/>
      <c r="WAH28" s="61"/>
      <c r="WAI28" s="61"/>
      <c r="WAJ28" s="61"/>
      <c r="WAK28" s="61"/>
      <c r="WAL28" s="61"/>
      <c r="WAM28" s="61"/>
      <c r="WAN28" s="61"/>
      <c r="WAO28" s="61"/>
      <c r="WAP28" s="61"/>
      <c r="WAQ28" s="61"/>
      <c r="WAR28" s="61"/>
      <c r="WAS28" s="61"/>
      <c r="WAT28" s="61"/>
      <c r="WAU28" s="61"/>
      <c r="WAV28" s="61"/>
      <c r="WAW28" s="61"/>
      <c r="WAX28" s="61"/>
      <c r="WAY28" s="61"/>
      <c r="WAZ28" s="61"/>
      <c r="WBA28" s="61"/>
      <c r="WBB28" s="61"/>
      <c r="WBC28" s="61"/>
      <c r="WBD28" s="61"/>
      <c r="WBE28" s="61"/>
      <c r="WBF28" s="61"/>
      <c r="WBG28" s="61"/>
      <c r="WBH28" s="61"/>
      <c r="WBI28" s="61"/>
      <c r="WBJ28" s="61"/>
      <c r="WBK28" s="61"/>
      <c r="WBL28" s="61"/>
      <c r="WBM28" s="61"/>
      <c r="WBN28" s="61"/>
      <c r="WBO28" s="61"/>
      <c r="WBP28" s="61"/>
      <c r="WBQ28" s="61"/>
      <c r="WBR28" s="61"/>
      <c r="WBS28" s="61"/>
      <c r="WBT28" s="61"/>
      <c r="WBU28" s="61"/>
      <c r="WBV28" s="61"/>
      <c r="WBW28" s="61"/>
      <c r="WBX28" s="61"/>
      <c r="WBY28" s="61"/>
      <c r="WBZ28" s="61"/>
      <c r="WCA28" s="61"/>
      <c r="WCB28" s="61"/>
      <c r="WCC28" s="61"/>
      <c r="WCD28" s="61"/>
      <c r="WCE28" s="61"/>
      <c r="WCF28" s="61"/>
      <c r="WCG28" s="61"/>
      <c r="WCH28" s="61"/>
      <c r="WCI28" s="61"/>
      <c r="WCJ28" s="61"/>
      <c r="WCK28" s="61"/>
      <c r="WCL28" s="61"/>
      <c r="WCM28" s="61"/>
      <c r="WCN28" s="61"/>
      <c r="WCO28" s="61"/>
      <c r="WCP28" s="61"/>
      <c r="WCQ28" s="61"/>
      <c r="WCR28" s="61"/>
      <c r="WCS28" s="61"/>
      <c r="WCT28" s="61"/>
      <c r="WCU28" s="61"/>
      <c r="WCV28" s="61"/>
      <c r="WCW28" s="61"/>
      <c r="WCX28" s="61"/>
      <c r="WCY28" s="61"/>
      <c r="WCZ28" s="61"/>
      <c r="WDA28" s="61"/>
      <c r="WDB28" s="61"/>
      <c r="WDC28" s="61"/>
      <c r="WDD28" s="61"/>
      <c r="WDE28" s="61"/>
      <c r="WDF28" s="61"/>
      <c r="WDG28" s="61"/>
      <c r="WDH28" s="61"/>
      <c r="WDI28" s="61"/>
      <c r="WDJ28" s="61"/>
      <c r="WDK28" s="61"/>
      <c r="WDL28" s="61"/>
      <c r="WDM28" s="61"/>
      <c r="WDN28" s="61"/>
      <c r="WDO28" s="61"/>
      <c r="WDP28" s="61"/>
      <c r="WDQ28" s="61"/>
      <c r="WDR28" s="61"/>
      <c r="WDS28" s="61"/>
      <c r="WDT28" s="61"/>
      <c r="WDU28" s="61"/>
      <c r="WDV28" s="61"/>
      <c r="WDW28" s="61"/>
      <c r="WDX28" s="61"/>
      <c r="WDY28" s="61"/>
      <c r="WDZ28" s="61"/>
      <c r="WEA28" s="61"/>
      <c r="WEB28" s="61"/>
      <c r="WEC28" s="61"/>
      <c r="WED28" s="61"/>
      <c r="WEE28" s="61"/>
      <c r="WEF28" s="61"/>
      <c r="WEG28" s="61"/>
      <c r="WEH28" s="61"/>
      <c r="WEI28" s="61"/>
      <c r="WEJ28" s="61"/>
      <c r="WEK28" s="61"/>
      <c r="WEL28" s="61"/>
      <c r="WEM28" s="61"/>
      <c r="WEN28" s="61"/>
      <c r="WEO28" s="61"/>
      <c r="WEP28" s="61"/>
      <c r="WEQ28" s="61"/>
      <c r="WER28" s="61"/>
      <c r="WES28" s="61"/>
      <c r="WET28" s="61"/>
      <c r="WEU28" s="61"/>
      <c r="WEV28" s="61"/>
      <c r="WEW28" s="61"/>
      <c r="WEX28" s="61"/>
      <c r="WEY28" s="61"/>
      <c r="WEZ28" s="61"/>
      <c r="WFA28" s="61"/>
      <c r="WFB28" s="61"/>
      <c r="WFC28" s="61"/>
      <c r="WFD28" s="61"/>
      <c r="WFE28" s="61"/>
      <c r="WFF28" s="61"/>
      <c r="WFG28" s="61"/>
      <c r="WFH28" s="61"/>
      <c r="WFI28" s="61"/>
      <c r="WFJ28" s="61"/>
      <c r="WFK28" s="61"/>
      <c r="WFL28" s="61"/>
      <c r="WFM28" s="61"/>
      <c r="WFN28" s="61"/>
      <c r="WFO28" s="61"/>
      <c r="WFP28" s="61"/>
      <c r="WFQ28" s="61"/>
      <c r="WFR28" s="61"/>
      <c r="WFS28" s="61"/>
      <c r="WFT28" s="61"/>
      <c r="WFU28" s="61"/>
      <c r="WFV28" s="61"/>
      <c r="WFW28" s="61"/>
      <c r="WFX28" s="61"/>
      <c r="WFY28" s="61"/>
      <c r="WFZ28" s="61"/>
      <c r="WGA28" s="61"/>
      <c r="WGB28" s="61"/>
      <c r="WGC28" s="61"/>
      <c r="WGD28" s="61"/>
      <c r="WGE28" s="61"/>
      <c r="WGF28" s="61"/>
      <c r="WGG28" s="61"/>
      <c r="WGH28" s="61"/>
      <c r="WGI28" s="61"/>
      <c r="WGJ28" s="61"/>
      <c r="WGK28" s="61"/>
      <c r="WGL28" s="61"/>
      <c r="WGM28" s="61"/>
      <c r="WGN28" s="61"/>
      <c r="WGO28" s="61"/>
      <c r="WGP28" s="61"/>
      <c r="WGQ28" s="61"/>
      <c r="WGR28" s="61"/>
      <c r="WGS28" s="61"/>
      <c r="WGT28" s="61"/>
      <c r="WGU28" s="61"/>
      <c r="WGV28" s="61"/>
      <c r="WGW28" s="61"/>
      <c r="WGX28" s="61"/>
      <c r="WGY28" s="61"/>
      <c r="WGZ28" s="61"/>
      <c r="WHA28" s="61"/>
      <c r="WHB28" s="61"/>
      <c r="WHC28" s="61"/>
      <c r="WHD28" s="61"/>
      <c r="WHE28" s="61"/>
      <c r="WHF28" s="61"/>
      <c r="WHG28" s="61"/>
      <c r="WHH28" s="61"/>
      <c r="WHI28" s="61"/>
      <c r="WHJ28" s="61"/>
      <c r="WHK28" s="61"/>
      <c r="WHL28" s="61"/>
      <c r="WHM28" s="61"/>
      <c r="WHN28" s="61"/>
      <c r="WHO28" s="61"/>
      <c r="WHP28" s="61"/>
      <c r="WHQ28" s="61"/>
      <c r="WHR28" s="61"/>
      <c r="WHS28" s="61"/>
      <c r="WHT28" s="61"/>
      <c r="WHU28" s="61"/>
      <c r="WHV28" s="61"/>
      <c r="WHW28" s="61"/>
      <c r="WHX28" s="61"/>
      <c r="WHY28" s="61"/>
      <c r="WHZ28" s="61"/>
      <c r="WIA28" s="61"/>
      <c r="WIB28" s="61"/>
      <c r="WIC28" s="61"/>
      <c r="WID28" s="61"/>
      <c r="WIE28" s="61"/>
      <c r="WIF28" s="61"/>
      <c r="WIG28" s="61"/>
      <c r="WIH28" s="61"/>
      <c r="WII28" s="61"/>
      <c r="WIJ28" s="61"/>
      <c r="WIK28" s="61"/>
      <c r="WIL28" s="61"/>
      <c r="WIM28" s="61"/>
      <c r="WIN28" s="61"/>
      <c r="WIO28" s="61"/>
      <c r="WIP28" s="61"/>
      <c r="WIQ28" s="61"/>
      <c r="WIR28" s="61"/>
      <c r="WIS28" s="61"/>
      <c r="WIT28" s="61"/>
      <c r="WIU28" s="61"/>
      <c r="WIV28" s="61"/>
      <c r="WIW28" s="61"/>
      <c r="WIX28" s="61"/>
      <c r="WIY28" s="61"/>
      <c r="WIZ28" s="61"/>
      <c r="WJA28" s="61"/>
      <c r="WJB28" s="61"/>
      <c r="WJC28" s="61"/>
      <c r="WJD28" s="61"/>
      <c r="WJE28" s="61"/>
      <c r="WJF28" s="61"/>
      <c r="WJG28" s="61"/>
      <c r="WJH28" s="61"/>
      <c r="WJI28" s="61"/>
      <c r="WJJ28" s="61"/>
      <c r="WJK28" s="61"/>
      <c r="WJL28" s="61"/>
      <c r="WJM28" s="61"/>
      <c r="WJN28" s="61"/>
      <c r="WJO28" s="61"/>
      <c r="WJP28" s="61"/>
      <c r="WJQ28" s="61"/>
      <c r="WJR28" s="61"/>
      <c r="WJS28" s="61"/>
      <c r="WJT28" s="61"/>
      <c r="WJU28" s="61"/>
      <c r="WJV28" s="61"/>
      <c r="WJW28" s="61"/>
      <c r="WJX28" s="61"/>
      <c r="WJY28" s="61"/>
      <c r="WJZ28" s="61"/>
      <c r="WKA28" s="61"/>
      <c r="WKB28" s="61"/>
      <c r="WKC28" s="61"/>
      <c r="WKD28" s="61"/>
      <c r="WKE28" s="61"/>
      <c r="WKF28" s="61"/>
      <c r="WKG28" s="61"/>
      <c r="WKH28" s="61"/>
      <c r="WKI28" s="61"/>
      <c r="WKJ28" s="61"/>
      <c r="WKK28" s="61"/>
      <c r="WKL28" s="61"/>
      <c r="WKM28" s="61"/>
      <c r="WKN28" s="61"/>
      <c r="WKO28" s="61"/>
      <c r="WKP28" s="61"/>
      <c r="WKQ28" s="61"/>
      <c r="WKR28" s="61"/>
      <c r="WKS28" s="61"/>
      <c r="WKT28" s="61"/>
      <c r="WKU28" s="61"/>
      <c r="WKV28" s="61"/>
      <c r="WKW28" s="61"/>
      <c r="WKX28" s="61"/>
      <c r="WKY28" s="61"/>
      <c r="WKZ28" s="61"/>
      <c r="WLA28" s="61"/>
      <c r="WLB28" s="61"/>
      <c r="WLC28" s="61"/>
      <c r="WLD28" s="61"/>
      <c r="WLE28" s="61"/>
      <c r="WLF28" s="61"/>
      <c r="WLG28" s="61"/>
      <c r="WLH28" s="61"/>
      <c r="WLI28" s="61"/>
      <c r="WLJ28" s="61"/>
      <c r="WLK28" s="61"/>
      <c r="WLL28" s="61"/>
      <c r="WLM28" s="61"/>
      <c r="WLN28" s="61"/>
      <c r="WLO28" s="61"/>
      <c r="WLP28" s="61"/>
      <c r="WLQ28" s="61"/>
      <c r="WLR28" s="61"/>
      <c r="WLS28" s="61"/>
      <c r="WLT28" s="61"/>
      <c r="WLU28" s="61"/>
      <c r="WLV28" s="61"/>
      <c r="WLW28" s="61"/>
      <c r="WLX28" s="61"/>
      <c r="WLY28" s="61"/>
      <c r="WLZ28" s="61"/>
      <c r="WMA28" s="61"/>
      <c r="WMB28" s="61"/>
      <c r="WMC28" s="61"/>
      <c r="WMD28" s="61"/>
      <c r="WME28" s="61"/>
      <c r="WMF28" s="61"/>
      <c r="WMG28" s="61"/>
      <c r="WMH28" s="61"/>
      <c r="WMI28" s="61"/>
      <c r="WMJ28" s="61"/>
      <c r="WMK28" s="61"/>
      <c r="WML28" s="61"/>
      <c r="WMM28" s="61"/>
      <c r="WMN28" s="61"/>
      <c r="WMO28" s="61"/>
      <c r="WMP28" s="61"/>
      <c r="WMQ28" s="61"/>
      <c r="WMR28" s="61"/>
      <c r="WMS28" s="61"/>
      <c r="WMT28" s="61"/>
      <c r="WMU28" s="61"/>
      <c r="WMV28" s="61"/>
      <c r="WMW28" s="61"/>
      <c r="WMX28" s="61"/>
      <c r="WMY28" s="61"/>
      <c r="WMZ28" s="61"/>
      <c r="WNA28" s="61"/>
      <c r="WNB28" s="61"/>
      <c r="WNC28" s="61"/>
      <c r="WND28" s="61"/>
      <c r="WNE28" s="61"/>
      <c r="WNF28" s="61"/>
      <c r="WNG28" s="61"/>
      <c r="WNH28" s="61"/>
      <c r="WNI28" s="61"/>
      <c r="WNJ28" s="61"/>
      <c r="WNK28" s="61"/>
      <c r="WNL28" s="61"/>
      <c r="WNM28" s="61"/>
      <c r="WNN28" s="61"/>
      <c r="WNO28" s="61"/>
      <c r="WNP28" s="61"/>
      <c r="WNQ28" s="61"/>
      <c r="WNR28" s="61"/>
      <c r="WNS28" s="61"/>
      <c r="WNT28" s="61"/>
      <c r="WNU28" s="61"/>
      <c r="WNV28" s="61"/>
      <c r="WNW28" s="61"/>
      <c r="WNX28" s="61"/>
      <c r="WNY28" s="61"/>
      <c r="WNZ28" s="61"/>
      <c r="WOA28" s="61"/>
      <c r="WOB28" s="61"/>
      <c r="WOC28" s="61"/>
      <c r="WOD28" s="61"/>
      <c r="WOE28" s="61"/>
      <c r="WOF28" s="61"/>
      <c r="WOG28" s="61"/>
      <c r="WOH28" s="61"/>
      <c r="WOI28" s="61"/>
      <c r="WOJ28" s="61"/>
      <c r="WOK28" s="61"/>
      <c r="WOL28" s="61"/>
      <c r="WOM28" s="61"/>
      <c r="WON28" s="61"/>
      <c r="WOO28" s="61"/>
      <c r="WOP28" s="61"/>
      <c r="WOQ28" s="61"/>
      <c r="WOR28" s="61"/>
      <c r="WOS28" s="61"/>
      <c r="WOT28" s="61"/>
      <c r="WOU28" s="61"/>
      <c r="WOV28" s="61"/>
      <c r="WOW28" s="61"/>
      <c r="WOX28" s="61"/>
      <c r="WOY28" s="61"/>
      <c r="WOZ28" s="61"/>
      <c r="WPA28" s="61"/>
      <c r="WPB28" s="61"/>
      <c r="WPC28" s="61"/>
      <c r="WPD28" s="61"/>
      <c r="WPE28" s="61"/>
      <c r="WPF28" s="61"/>
      <c r="WPG28" s="61"/>
      <c r="WPH28" s="61"/>
      <c r="WPI28" s="61"/>
      <c r="WPJ28" s="61"/>
      <c r="WPK28" s="61"/>
      <c r="WPL28" s="61"/>
      <c r="WPM28" s="61"/>
      <c r="WPN28" s="61"/>
      <c r="WPO28" s="61"/>
      <c r="WPP28" s="61"/>
      <c r="WPQ28" s="61"/>
      <c r="WPR28" s="61"/>
      <c r="WPS28" s="61"/>
      <c r="WPT28" s="61"/>
      <c r="WPU28" s="61"/>
      <c r="WPV28" s="61"/>
      <c r="WPW28" s="61"/>
      <c r="WPX28" s="61"/>
      <c r="WPY28" s="61"/>
      <c r="WPZ28" s="61"/>
      <c r="WQA28" s="61"/>
      <c r="WQB28" s="61"/>
      <c r="WQC28" s="61"/>
      <c r="WQD28" s="61"/>
      <c r="WQE28" s="61"/>
      <c r="WQF28" s="61"/>
      <c r="WQG28" s="61"/>
      <c r="WQH28" s="61"/>
      <c r="WQI28" s="61"/>
      <c r="WQJ28" s="61"/>
      <c r="WQK28" s="61"/>
      <c r="WQL28" s="61"/>
      <c r="WQM28" s="61"/>
      <c r="WQN28" s="61"/>
      <c r="WQO28" s="61"/>
      <c r="WQP28" s="61"/>
      <c r="WQQ28" s="61"/>
      <c r="WQR28" s="61"/>
      <c r="WQS28" s="61"/>
      <c r="WQT28" s="61"/>
      <c r="WQU28" s="61"/>
      <c r="WQV28" s="61"/>
      <c r="WQW28" s="61"/>
      <c r="WQX28" s="61"/>
      <c r="WQY28" s="61"/>
      <c r="WQZ28" s="61"/>
      <c r="WRA28" s="61"/>
      <c r="WRB28" s="61"/>
      <c r="WRC28" s="61"/>
      <c r="WRD28" s="61"/>
      <c r="WRE28" s="61"/>
      <c r="WRF28" s="61"/>
      <c r="WRG28" s="61"/>
      <c r="WRH28" s="61"/>
      <c r="WRI28" s="61"/>
      <c r="WRJ28" s="61"/>
      <c r="WRK28" s="61"/>
      <c r="WRL28" s="61"/>
      <c r="WRM28" s="61"/>
      <c r="WRN28" s="61"/>
      <c r="WRO28" s="61"/>
      <c r="WRP28" s="61"/>
      <c r="WRQ28" s="61"/>
      <c r="WRR28" s="61"/>
      <c r="WRS28" s="61"/>
      <c r="WRT28" s="61"/>
      <c r="WRU28" s="61"/>
      <c r="WRV28" s="61"/>
      <c r="WRW28" s="61"/>
      <c r="WRX28" s="61"/>
      <c r="WRY28" s="61"/>
      <c r="WRZ28" s="61"/>
      <c r="WSA28" s="61"/>
      <c r="WSB28" s="61"/>
      <c r="WSC28" s="61"/>
      <c r="WSD28" s="61"/>
      <c r="WSE28" s="61"/>
      <c r="WSF28" s="61"/>
      <c r="WSG28" s="61"/>
      <c r="WSH28" s="61"/>
      <c r="WSI28" s="61"/>
      <c r="WSJ28" s="61"/>
      <c r="WSK28" s="61"/>
      <c r="WSL28" s="61"/>
      <c r="WSM28" s="61"/>
      <c r="WSN28" s="61"/>
      <c r="WSO28" s="61"/>
      <c r="WSP28" s="61"/>
      <c r="WSQ28" s="61"/>
      <c r="WSR28" s="61"/>
      <c r="WSS28" s="61"/>
      <c r="WST28" s="61"/>
      <c r="WSU28" s="61"/>
      <c r="WSV28" s="61"/>
      <c r="WSW28" s="61"/>
      <c r="WSX28" s="61"/>
      <c r="WSY28" s="61"/>
      <c r="WSZ28" s="61"/>
      <c r="WTA28" s="61"/>
      <c r="WTB28" s="61"/>
      <c r="WTC28" s="61"/>
      <c r="WTD28" s="61"/>
      <c r="WTE28" s="61"/>
      <c r="WTF28" s="61"/>
      <c r="WTG28" s="61"/>
      <c r="WTH28" s="61"/>
      <c r="WTI28" s="61"/>
      <c r="WTJ28" s="61"/>
      <c r="WTK28" s="61"/>
      <c r="WTL28" s="61"/>
      <c r="WTM28" s="61"/>
      <c r="WTN28" s="61"/>
      <c r="WTO28" s="61"/>
      <c r="WTP28" s="61"/>
      <c r="WTQ28" s="61"/>
      <c r="WTR28" s="61"/>
      <c r="WTS28" s="61"/>
      <c r="WTT28" s="61"/>
      <c r="WTU28" s="61"/>
      <c r="WTV28" s="61"/>
      <c r="WTW28" s="61"/>
      <c r="WTX28" s="61"/>
      <c r="WTY28" s="61"/>
      <c r="WTZ28" s="61"/>
      <c r="WUA28" s="61"/>
      <c r="WUB28" s="61"/>
      <c r="WUC28" s="61"/>
      <c r="WUD28" s="61"/>
      <c r="WUE28" s="61"/>
      <c r="WUF28" s="61"/>
      <c r="WUG28" s="61"/>
      <c r="WUH28" s="61"/>
      <c r="WUI28" s="61"/>
      <c r="WUJ28" s="61"/>
      <c r="WUK28" s="61"/>
      <c r="WUL28" s="61"/>
      <c r="WUM28" s="61"/>
      <c r="WUN28" s="61"/>
      <c r="WUO28" s="61"/>
      <c r="WUP28" s="61"/>
      <c r="WUQ28" s="61"/>
      <c r="WUR28" s="61"/>
      <c r="WUS28" s="61"/>
      <c r="WUT28" s="61"/>
      <c r="WUU28" s="61"/>
      <c r="WUV28" s="61"/>
      <c r="WUW28" s="61"/>
      <c r="WUX28" s="61"/>
      <c r="WUY28" s="61"/>
      <c r="WUZ28" s="61"/>
      <c r="WVA28" s="61"/>
      <c r="WVB28" s="61"/>
      <c r="WVC28" s="61"/>
      <c r="WVD28" s="61"/>
      <c r="WVE28" s="61"/>
      <c r="WVF28" s="61"/>
      <c r="WVG28" s="61"/>
      <c r="WVH28" s="61"/>
      <c r="WVI28" s="61"/>
      <c r="WVJ28" s="61"/>
      <c r="WVK28" s="61"/>
      <c r="WVL28" s="61"/>
      <c r="WVM28" s="61"/>
      <c r="WVN28" s="61"/>
      <c r="WVO28" s="61"/>
      <c r="WVP28" s="61"/>
      <c r="WVQ28" s="61"/>
      <c r="WVR28" s="61"/>
      <c r="WVS28" s="61"/>
      <c r="WVT28" s="61"/>
      <c r="WVU28" s="61"/>
      <c r="WVV28" s="61"/>
      <c r="WVW28" s="61"/>
      <c r="WVX28" s="61"/>
      <c r="WVY28" s="61"/>
      <c r="WVZ28" s="61"/>
      <c r="WWA28" s="61"/>
      <c r="WWB28" s="61"/>
      <c r="WWC28" s="61"/>
      <c r="WWD28" s="61"/>
      <c r="WWE28" s="61"/>
      <c r="WWF28" s="61"/>
      <c r="WWG28" s="61"/>
      <c r="WWH28" s="61"/>
      <c r="WWI28" s="61"/>
      <c r="WWJ28" s="61"/>
      <c r="WWK28" s="61"/>
      <c r="WWL28" s="61"/>
      <c r="WWM28" s="61"/>
      <c r="WWN28" s="61"/>
      <c r="WWO28" s="61"/>
      <c r="WWP28" s="61"/>
      <c r="WWQ28" s="61"/>
      <c r="WWR28" s="61"/>
      <c r="WWS28" s="61"/>
      <c r="WWT28" s="61"/>
      <c r="WWU28" s="61"/>
      <c r="WWV28" s="61"/>
      <c r="WWW28" s="61"/>
      <c r="WWX28" s="61"/>
      <c r="WWY28" s="61"/>
      <c r="WWZ28" s="61"/>
      <c r="WXA28" s="61"/>
      <c r="WXB28" s="61"/>
      <c r="WXC28" s="61"/>
      <c r="WXD28" s="61"/>
      <c r="WXE28" s="61"/>
      <c r="WXF28" s="61"/>
      <c r="WXG28" s="61"/>
      <c r="WXH28" s="61"/>
      <c r="WXI28" s="61"/>
      <c r="WXJ28" s="61"/>
      <c r="WXK28" s="61"/>
      <c r="WXL28" s="61"/>
      <c r="WXM28" s="61"/>
      <c r="WXN28" s="61"/>
      <c r="WXO28" s="61"/>
      <c r="WXP28" s="61"/>
      <c r="WXQ28" s="61"/>
      <c r="WXR28" s="61"/>
      <c r="WXS28" s="61"/>
      <c r="WXT28" s="61"/>
      <c r="WXU28" s="61"/>
      <c r="WXV28" s="61"/>
      <c r="WXW28" s="61"/>
      <c r="WXX28" s="61"/>
      <c r="WXY28" s="61"/>
      <c r="WXZ28" s="61"/>
      <c r="WYA28" s="61"/>
      <c r="WYB28" s="61"/>
      <c r="WYC28" s="61"/>
      <c r="WYD28" s="61"/>
      <c r="WYE28" s="61"/>
      <c r="WYF28" s="61"/>
      <c r="WYG28" s="61"/>
      <c r="WYH28" s="61"/>
      <c r="WYI28" s="61"/>
      <c r="WYJ28" s="61"/>
      <c r="WYK28" s="61"/>
      <c r="WYL28" s="61"/>
      <c r="WYM28" s="61"/>
      <c r="WYN28" s="61"/>
      <c r="WYO28" s="61"/>
      <c r="WYP28" s="61"/>
      <c r="WYQ28" s="61"/>
      <c r="WYR28" s="61"/>
      <c r="WYS28" s="61"/>
      <c r="WYT28" s="61"/>
      <c r="WYU28" s="61"/>
      <c r="WYV28" s="61"/>
      <c r="WYW28" s="61"/>
      <c r="WYX28" s="61"/>
      <c r="WYY28" s="61"/>
      <c r="WYZ28" s="61"/>
      <c r="WZA28" s="61"/>
      <c r="WZB28" s="61"/>
      <c r="WZC28" s="61"/>
      <c r="WZD28" s="61"/>
      <c r="WZE28" s="61"/>
      <c r="WZF28" s="61"/>
      <c r="WZG28" s="61"/>
      <c r="WZH28" s="61"/>
      <c r="WZI28" s="61"/>
      <c r="WZJ28" s="61"/>
      <c r="WZK28" s="61"/>
      <c r="WZL28" s="61"/>
      <c r="WZM28" s="61"/>
      <c r="WZN28" s="61"/>
      <c r="WZO28" s="61"/>
      <c r="WZP28" s="61"/>
      <c r="WZQ28" s="61"/>
      <c r="WZR28" s="61"/>
      <c r="WZS28" s="61"/>
      <c r="WZT28" s="61"/>
      <c r="WZU28" s="61"/>
      <c r="WZV28" s="61"/>
      <c r="WZW28" s="61"/>
      <c r="WZX28" s="61"/>
      <c r="WZY28" s="61"/>
      <c r="WZZ28" s="61"/>
      <c r="XAA28" s="61"/>
      <c r="XAB28" s="61"/>
      <c r="XAC28" s="61"/>
      <c r="XAD28" s="61"/>
      <c r="XAE28" s="61"/>
      <c r="XAF28" s="61"/>
      <c r="XAG28" s="61"/>
      <c r="XAH28" s="61"/>
      <c r="XAI28" s="61"/>
      <c r="XAJ28" s="61"/>
      <c r="XAK28" s="61"/>
      <c r="XAL28" s="61"/>
      <c r="XAM28" s="61"/>
      <c r="XAN28" s="61"/>
      <c r="XAO28" s="61"/>
      <c r="XAP28" s="61"/>
      <c r="XAQ28" s="61"/>
      <c r="XAR28" s="61"/>
      <c r="XAS28" s="61"/>
      <c r="XAT28" s="61"/>
      <c r="XAU28" s="61"/>
      <c r="XAV28" s="61"/>
      <c r="XAW28" s="61"/>
      <c r="XAX28" s="61"/>
      <c r="XAY28" s="61"/>
      <c r="XAZ28" s="61"/>
      <c r="XBA28" s="61"/>
      <c r="XBB28" s="61"/>
      <c r="XBC28" s="61"/>
      <c r="XBD28" s="61"/>
      <c r="XBE28" s="61"/>
      <c r="XBF28" s="61"/>
      <c r="XBG28" s="61"/>
      <c r="XBH28" s="61"/>
      <c r="XBI28" s="61"/>
      <c r="XBJ28" s="61"/>
      <c r="XBK28" s="61"/>
      <c r="XBL28" s="61"/>
      <c r="XBM28" s="61"/>
      <c r="XBN28" s="61"/>
      <c r="XBO28" s="61"/>
      <c r="XBP28" s="61"/>
      <c r="XBQ28" s="61"/>
      <c r="XBR28" s="61"/>
      <c r="XBS28" s="61"/>
      <c r="XBT28" s="61"/>
      <c r="XBU28" s="61"/>
      <c r="XBV28" s="61"/>
      <c r="XBW28" s="61"/>
      <c r="XBX28" s="61"/>
      <c r="XBY28" s="61"/>
      <c r="XBZ28" s="61"/>
      <c r="XCA28" s="61"/>
      <c r="XCB28" s="61"/>
      <c r="XCC28" s="61"/>
      <c r="XCD28" s="61"/>
      <c r="XCE28" s="61"/>
      <c r="XCF28" s="61"/>
      <c r="XCG28" s="61"/>
      <c r="XCH28" s="61"/>
      <c r="XCI28" s="61"/>
      <c r="XCJ28" s="61"/>
      <c r="XCK28" s="61"/>
      <c r="XCL28" s="61"/>
      <c r="XCM28" s="61"/>
      <c r="XCN28" s="61"/>
      <c r="XCO28" s="61"/>
      <c r="XCP28" s="61"/>
      <c r="XCQ28" s="61"/>
      <c r="XCR28" s="61"/>
      <c r="XCS28" s="61"/>
      <c r="XCT28" s="61"/>
      <c r="XCU28" s="61"/>
      <c r="XCV28" s="61"/>
      <c r="XCW28" s="61"/>
      <c r="XCX28" s="61"/>
      <c r="XCY28" s="61"/>
      <c r="XCZ28" s="61"/>
      <c r="XDA28" s="61"/>
      <c r="XDB28" s="61"/>
      <c r="XDC28" s="61"/>
      <c r="XDD28" s="61"/>
      <c r="XDE28" s="61"/>
      <c r="XDF28" s="61"/>
      <c r="XDG28" s="61"/>
      <c r="XDH28" s="61"/>
      <c r="XDI28" s="61"/>
      <c r="XDJ28" s="61"/>
      <c r="XDK28" s="61"/>
      <c r="XDL28" s="61"/>
      <c r="XDM28" s="61"/>
      <c r="XDN28" s="61"/>
      <c r="XDO28" s="61"/>
      <c r="XDP28" s="61"/>
      <c r="XDQ28" s="61"/>
      <c r="XDR28" s="61"/>
      <c r="XDS28" s="61"/>
      <c r="XDT28" s="61"/>
      <c r="XDU28" s="61"/>
      <c r="XDV28" s="61"/>
      <c r="XDW28" s="61"/>
      <c r="XDX28" s="61"/>
      <c r="XDY28" s="61"/>
      <c r="XDZ28" s="61"/>
      <c r="XEA28" s="61"/>
      <c r="XEB28" s="61"/>
      <c r="XEC28" s="61"/>
      <c r="XED28" s="61"/>
      <c r="XEE28" s="61"/>
      <c r="XEF28" s="61"/>
      <c r="XEG28" s="61"/>
      <c r="XEH28" s="61"/>
      <c r="XEI28" s="61"/>
      <c r="XEJ28" s="61"/>
      <c r="XEK28" s="61"/>
      <c r="XEL28" s="61"/>
      <c r="XEM28" s="61"/>
      <c r="XEN28" s="61"/>
      <c r="XEO28" s="61"/>
      <c r="XEP28" s="61"/>
      <c r="XEQ28" s="61"/>
      <c r="XER28" s="61"/>
      <c r="XES28" s="61"/>
      <c r="XET28" s="61"/>
      <c r="XEU28" s="61"/>
      <c r="XEV28" s="61"/>
      <c r="XEW28" s="61"/>
    </row>
    <row r="29" spans="1:16377" s="497" customFormat="1" ht="15" customHeight="1" thickTop="1" thickBot="1" x14ac:dyDescent="0.35">
      <c r="A29" s="50"/>
      <c r="B29" s="975" t="s">
        <v>258</v>
      </c>
      <c r="C29" s="976"/>
      <c r="D29" s="976"/>
      <c r="E29" s="976"/>
      <c r="F29" s="976"/>
      <c r="G29" s="976"/>
      <c r="H29" s="976"/>
      <c r="I29" s="977"/>
      <c r="J29" s="66"/>
      <c r="K29" s="85"/>
    </row>
    <row r="30" spans="1:16377" s="108" customFormat="1" ht="30" customHeight="1" thickTop="1" thickBot="1" x14ac:dyDescent="0.4">
      <c r="A30" s="107"/>
      <c r="B30" s="978" t="s">
        <v>34</v>
      </c>
      <c r="C30" s="978"/>
      <c r="D30" s="978"/>
      <c r="E30" s="978"/>
      <c r="F30" s="978"/>
      <c r="G30" s="978"/>
      <c r="H30" s="978"/>
      <c r="I30" s="978"/>
      <c r="J30" s="107"/>
      <c r="K30" s="377"/>
    </row>
    <row r="31" spans="1:16377" s="497" customFormat="1" ht="24" customHeight="1" thickTop="1" thickBot="1" x14ac:dyDescent="0.35">
      <c r="A31" s="69"/>
      <c r="B31" s="900" t="s">
        <v>261</v>
      </c>
      <c r="C31" s="901"/>
      <c r="D31" s="979"/>
      <c r="E31" s="420" t="s">
        <v>406</v>
      </c>
      <c r="F31" s="420" t="s">
        <v>72</v>
      </c>
      <c r="G31" s="420" t="s">
        <v>5</v>
      </c>
      <c r="H31" s="420" t="s">
        <v>6</v>
      </c>
      <c r="I31" s="421" t="s">
        <v>7</v>
      </c>
      <c r="J31" s="66"/>
      <c r="K31" s="85"/>
    </row>
    <row r="32" spans="1:16377" s="387" customFormat="1" ht="24" customHeight="1" thickTop="1" thickBot="1" x14ac:dyDescent="0.4">
      <c r="A32" s="383"/>
      <c r="B32" s="873" t="s">
        <v>414</v>
      </c>
      <c r="C32" s="874"/>
      <c r="D32" s="875"/>
      <c r="E32" s="447" t="str">
        <f>IF(AND(ISNUMBER(F32),ISNUMBER(G32)),G32/F32," ")</f>
        <v xml:space="preserve"> </v>
      </c>
      <c r="F32" s="404"/>
      <c r="G32" s="448"/>
      <c r="H32" s="403"/>
      <c r="I32" s="385" t="str">
        <f>IF(OR(ISNUMBER(G32),ISNUMBER(H32)),ROUND(IF(ISNUMBER(G32),G32,0)-IF(ISNUMBER(H32),H32,0),2)," ")</f>
        <v xml:space="preserve"> </v>
      </c>
      <c r="J32" s="384"/>
      <c r="K32" s="386"/>
    </row>
    <row r="33" spans="1:11" s="387" customFormat="1" ht="24" customHeight="1" thickTop="1" thickBot="1" x14ac:dyDescent="0.4">
      <c r="A33" s="383"/>
      <c r="B33" s="873" t="s">
        <v>410</v>
      </c>
      <c r="C33" s="874"/>
      <c r="D33" s="875"/>
      <c r="E33" s="447" t="str">
        <f t="shared" ref="E33:E36" si="0">IF(AND(ISNUMBER(F33),ISNUMBER(G33)),G33/F33," ")</f>
        <v xml:space="preserve"> </v>
      </c>
      <c r="F33" s="404"/>
      <c r="G33" s="448"/>
      <c r="H33" s="403"/>
      <c r="I33" s="385" t="str">
        <f t="shared" ref="I33:I36" si="1">IF(OR(ISNUMBER(G33),ISNUMBER(H33)),ROUND(IF(ISNUMBER(G33),G33,0)-IF(ISNUMBER(H33),H33,0),2)," ")</f>
        <v xml:space="preserve"> </v>
      </c>
      <c r="J33" s="384"/>
      <c r="K33" s="386"/>
    </row>
    <row r="34" spans="1:11" s="387" customFormat="1" ht="24" customHeight="1" thickTop="1" thickBot="1" x14ac:dyDescent="0.4">
      <c r="A34" s="383"/>
      <c r="B34" s="897" t="s">
        <v>265</v>
      </c>
      <c r="C34" s="898"/>
      <c r="D34" s="899"/>
      <c r="E34" s="452" t="str">
        <f t="shared" si="0"/>
        <v xml:space="preserve"> </v>
      </c>
      <c r="F34" s="404"/>
      <c r="G34" s="448"/>
      <c r="H34" s="403"/>
      <c r="I34" s="455" t="str">
        <f t="shared" si="1"/>
        <v xml:space="preserve"> </v>
      </c>
      <c r="J34" s="384"/>
      <c r="K34" s="386"/>
    </row>
    <row r="35" spans="1:11" s="387" customFormat="1" ht="24" customHeight="1" thickTop="1" thickBot="1" x14ac:dyDescent="0.4">
      <c r="A35" s="383"/>
      <c r="B35" s="873" t="s">
        <v>411</v>
      </c>
      <c r="C35" s="874"/>
      <c r="D35" s="875"/>
      <c r="E35" s="447" t="str">
        <f t="shared" si="0"/>
        <v xml:space="preserve"> </v>
      </c>
      <c r="F35" s="404"/>
      <c r="G35" s="448"/>
      <c r="H35" s="403"/>
      <c r="I35" s="465" t="str">
        <f t="shared" si="1"/>
        <v xml:space="preserve"> </v>
      </c>
      <c r="J35" s="384"/>
      <c r="K35" s="386"/>
    </row>
    <row r="36" spans="1:11" s="387" customFormat="1" ht="24" customHeight="1" thickTop="1" thickBot="1" x14ac:dyDescent="0.4">
      <c r="A36" s="383"/>
      <c r="B36" s="873" t="s">
        <v>408</v>
      </c>
      <c r="C36" s="874"/>
      <c r="D36" s="875"/>
      <c r="E36" s="447" t="str">
        <f t="shared" si="0"/>
        <v xml:space="preserve"> </v>
      </c>
      <c r="F36" s="453"/>
      <c r="G36" s="448"/>
      <c r="H36" s="454"/>
      <c r="I36" s="465" t="str">
        <f t="shared" si="1"/>
        <v xml:space="preserve"> </v>
      </c>
      <c r="J36" s="384"/>
      <c r="K36" s="386"/>
    </row>
    <row r="37" spans="1:11" s="497" customFormat="1" ht="24" customHeight="1" thickTop="1" thickBot="1" x14ac:dyDescent="0.35">
      <c r="A37" s="69"/>
      <c r="B37" s="969" t="s">
        <v>296</v>
      </c>
      <c r="C37" s="970"/>
      <c r="D37" s="970"/>
      <c r="E37" s="970"/>
      <c r="F37" s="971"/>
      <c r="G37" s="448"/>
      <c r="H37" s="403"/>
      <c r="I37" s="466" t="str">
        <f>IF(OR(ISNUMBER(G37),ISNUMBER(H37)),ROUND(IF(ISNUMBER(G37),G37,0)-IF(ISNUMBER(H37),H37,0),2),"")</f>
        <v/>
      </c>
      <c r="J37" s="66"/>
      <c r="K37" s="85"/>
    </row>
    <row r="38" spans="1:11" s="497" customFormat="1" ht="24" customHeight="1" thickTop="1" thickBot="1" x14ac:dyDescent="0.35">
      <c r="A38" s="69"/>
      <c r="B38" s="969" t="s">
        <v>297</v>
      </c>
      <c r="C38" s="970"/>
      <c r="D38" s="970"/>
      <c r="E38" s="970"/>
      <c r="F38" s="971"/>
      <c r="G38" s="448"/>
      <c r="H38" s="403"/>
      <c r="I38" s="466" t="str">
        <f>IF(OR(ISNUMBER(G38),ISNUMBER(H38)),ROUND(IF(ISNUMBER(G38),G38,0)-IF(ISNUMBER(H38),H38,0),2),"")</f>
        <v/>
      </c>
      <c r="J38" s="66"/>
      <c r="K38" s="85"/>
    </row>
    <row r="39" spans="1:11" s="497" customFormat="1" ht="24" customHeight="1" thickTop="1" thickBot="1" x14ac:dyDescent="0.35">
      <c r="A39" s="69"/>
      <c r="B39" s="943" t="s">
        <v>196</v>
      </c>
      <c r="C39" s="944"/>
      <c r="D39" s="944"/>
      <c r="E39" s="944"/>
      <c r="F39" s="945"/>
      <c r="G39" s="448"/>
      <c r="H39" s="457"/>
      <c r="I39" s="464" t="str">
        <f>IF(OR(ISNUMBER(G39),ISNUMBER(H39)),ROUND(IF(ISNUMBER(G39),G39,0)-IF(ISNUMBER(H39),H39,0),2),"")</f>
        <v/>
      </c>
      <c r="J39" s="66"/>
      <c r="K39" s="85"/>
    </row>
    <row r="40" spans="1:11" s="387" customFormat="1" ht="24" customHeight="1" thickTop="1" thickBot="1" x14ac:dyDescent="0.4">
      <c r="A40" s="383"/>
      <c r="B40" s="900" t="s">
        <v>262</v>
      </c>
      <c r="C40" s="901"/>
      <c r="D40" s="979"/>
      <c r="E40" s="420" t="s">
        <v>406</v>
      </c>
      <c r="F40" s="420" t="s">
        <v>72</v>
      </c>
      <c r="G40" s="420" t="s">
        <v>5</v>
      </c>
      <c r="H40" s="420" t="s">
        <v>6</v>
      </c>
      <c r="I40" s="421" t="s">
        <v>7</v>
      </c>
      <c r="J40" s="384"/>
      <c r="K40" s="386"/>
    </row>
    <row r="41" spans="1:11" s="387" customFormat="1" ht="27.65" customHeight="1" thickTop="1" thickBot="1" x14ac:dyDescent="0.4">
      <c r="A41" s="383"/>
      <c r="B41" s="880" t="s">
        <v>412</v>
      </c>
      <c r="C41" s="881"/>
      <c r="D41" s="491" t="s">
        <v>413</v>
      </c>
      <c r="E41" s="447" t="str">
        <f t="shared" ref="E41:E46" si="2">IF(AND(ISNUMBER(F41),ISNUMBER(G41)),G41/F41," ")</f>
        <v xml:space="preserve"> </v>
      </c>
      <c r="F41" s="404"/>
      <c r="G41" s="448"/>
      <c r="H41" s="419"/>
      <c r="I41" s="405" t="str">
        <f t="shared" ref="I41:I46" si="3">IF(OR(ISNUMBER(G41),ISNUMBER(H41)),ROUND(IF(ISNUMBER(G41),G41,0)-IF(ISNUMBER(H41),H41,0),2)," ")</f>
        <v xml:space="preserve"> </v>
      </c>
      <c r="J41" s="384"/>
      <c r="K41" s="386"/>
    </row>
    <row r="42" spans="1:11" s="387" customFormat="1" ht="27.65" customHeight="1" thickTop="1" thickBot="1" x14ac:dyDescent="0.4">
      <c r="A42" s="383"/>
      <c r="B42" s="882"/>
      <c r="C42" s="883"/>
      <c r="D42" s="491" t="s">
        <v>409</v>
      </c>
      <c r="E42" s="447" t="str">
        <f t="shared" si="2"/>
        <v xml:space="preserve"> </v>
      </c>
      <c r="F42" s="404"/>
      <c r="G42" s="448"/>
      <c r="H42" s="419"/>
      <c r="I42" s="405" t="str">
        <f t="shared" si="3"/>
        <v xml:space="preserve"> </v>
      </c>
      <c r="J42" s="384"/>
      <c r="K42" s="386"/>
    </row>
    <row r="43" spans="1:11" s="387" customFormat="1" ht="24" customHeight="1" thickTop="1" thickBot="1" x14ac:dyDescent="0.4">
      <c r="A43" s="383"/>
      <c r="B43" s="873" t="s">
        <v>410</v>
      </c>
      <c r="C43" s="874"/>
      <c r="D43" s="875"/>
      <c r="E43" s="447" t="str">
        <f t="shared" si="2"/>
        <v xml:space="preserve"> </v>
      </c>
      <c r="F43" s="404"/>
      <c r="G43" s="448"/>
      <c r="H43" s="419"/>
      <c r="I43" s="405" t="str">
        <f t="shared" si="3"/>
        <v xml:space="preserve"> </v>
      </c>
      <c r="J43" s="384"/>
      <c r="K43" s="386"/>
    </row>
    <row r="44" spans="1:11" s="387" customFormat="1" ht="24" customHeight="1" thickTop="1" thickBot="1" x14ac:dyDescent="0.4">
      <c r="A44" s="383"/>
      <c r="B44" s="873" t="s">
        <v>265</v>
      </c>
      <c r="C44" s="874"/>
      <c r="D44" s="875"/>
      <c r="E44" s="447" t="str">
        <f>IF(AND(ISNUMBER(F44),ISNUMBER(G44)),G44/F44," ")</f>
        <v xml:space="preserve"> </v>
      </c>
      <c r="F44" s="404"/>
      <c r="G44" s="448"/>
      <c r="H44" s="419"/>
      <c r="I44" s="405" t="str">
        <f t="shared" si="3"/>
        <v xml:space="preserve"> </v>
      </c>
      <c r="J44" s="384"/>
      <c r="K44" s="386"/>
    </row>
    <row r="45" spans="1:11" s="387" customFormat="1" ht="24" customHeight="1" thickTop="1" thickBot="1" x14ac:dyDescent="0.4">
      <c r="A45" s="383"/>
      <c r="B45" s="873" t="s">
        <v>411</v>
      </c>
      <c r="C45" s="874"/>
      <c r="D45" s="875"/>
      <c r="E45" s="447" t="str">
        <f t="shared" si="2"/>
        <v xml:space="preserve"> </v>
      </c>
      <c r="F45" s="404"/>
      <c r="G45" s="448"/>
      <c r="H45" s="419"/>
      <c r="I45" s="405" t="str">
        <f t="shared" si="3"/>
        <v xml:space="preserve"> </v>
      </c>
      <c r="J45" s="384"/>
      <c r="K45" s="386"/>
    </row>
    <row r="46" spans="1:11" s="387" customFormat="1" ht="24" customHeight="1" thickTop="1" thickBot="1" x14ac:dyDescent="0.4">
      <c r="A46" s="383"/>
      <c r="B46" s="897" t="s">
        <v>408</v>
      </c>
      <c r="C46" s="898"/>
      <c r="D46" s="899"/>
      <c r="E46" s="452" t="str">
        <f t="shared" si="2"/>
        <v xml:space="preserve"> </v>
      </c>
      <c r="F46" s="453"/>
      <c r="G46" s="448"/>
      <c r="H46" s="459"/>
      <c r="I46" s="460" t="str">
        <f t="shared" si="3"/>
        <v xml:space="preserve"> </v>
      </c>
      <c r="J46" s="384"/>
      <c r="K46" s="386"/>
    </row>
    <row r="47" spans="1:11" s="497" customFormat="1" ht="24" customHeight="1" thickTop="1" thickBot="1" x14ac:dyDescent="0.35">
      <c r="A47" s="69"/>
      <c r="B47" s="862" t="s">
        <v>42</v>
      </c>
      <c r="C47" s="863"/>
      <c r="D47" s="863"/>
      <c r="E47" s="864"/>
      <c r="F47" s="461">
        <f>SUM(F32:F46)</f>
        <v>0</v>
      </c>
      <c r="G47" s="462">
        <f>SUM(G32:G36,G41:G46,G37:G39)</f>
        <v>0</v>
      </c>
      <c r="H47" s="462">
        <f>SUM(H32:H36,H37:H39)</f>
        <v>0</v>
      </c>
      <c r="I47" s="463">
        <f>SUM(I32:I36,I41:I46,I37:I39)</f>
        <v>0</v>
      </c>
      <c r="J47" s="66"/>
      <c r="K47" s="85"/>
    </row>
    <row r="48" spans="1:11" s="497" customFormat="1" ht="7.9" customHeight="1" thickTop="1" thickBot="1" x14ac:dyDescent="0.35">
      <c r="A48" s="323"/>
      <c r="B48" s="451"/>
      <c r="C48" s="451"/>
      <c r="D48" s="451"/>
      <c r="E48" s="451"/>
      <c r="F48" s="467"/>
      <c r="G48" s="468"/>
      <c r="H48" s="468"/>
      <c r="I48" s="468"/>
      <c r="J48" s="66"/>
      <c r="K48" s="85"/>
    </row>
    <row r="49" spans="1:17" s="497" customFormat="1" ht="30" customHeight="1" thickTop="1" thickBot="1" x14ac:dyDescent="0.35">
      <c r="A49" s="69"/>
      <c r="B49" s="968" t="s">
        <v>268</v>
      </c>
      <c r="C49" s="968"/>
      <c r="D49" s="968"/>
      <c r="E49" s="968"/>
      <c r="F49" s="968"/>
      <c r="G49" s="968"/>
      <c r="H49" s="968"/>
      <c r="I49" s="968"/>
      <c r="J49" s="66"/>
      <c r="K49" s="71"/>
      <c r="L49" s="131"/>
      <c r="M49" s="205"/>
      <c r="N49" s="205"/>
      <c r="O49" s="205"/>
      <c r="P49" s="205"/>
      <c r="Q49" s="205"/>
    </row>
    <row r="50" spans="1:17" s="497" customFormat="1" ht="24" customHeight="1" thickTop="1" thickBot="1" x14ac:dyDescent="0.35">
      <c r="A50" s="69"/>
      <c r="B50" s="870" t="s">
        <v>404</v>
      </c>
      <c r="C50" s="871"/>
      <c r="D50" s="871"/>
      <c r="E50" s="871"/>
      <c r="F50" s="872"/>
      <c r="G50" s="422" t="s">
        <v>5</v>
      </c>
      <c r="H50" s="420" t="s">
        <v>6</v>
      </c>
      <c r="I50" s="421" t="s">
        <v>7</v>
      </c>
      <c r="J50" s="66"/>
      <c r="K50" s="85"/>
    </row>
    <row r="51" spans="1:17" s="497" customFormat="1" ht="24" customHeight="1" thickTop="1" thickBot="1" x14ac:dyDescent="0.35">
      <c r="A51" s="69"/>
      <c r="B51" s="400"/>
      <c r="C51" s="414" t="s">
        <v>260</v>
      </c>
      <c r="D51" s="401"/>
      <c r="E51" s="865" t="s">
        <v>12</v>
      </c>
      <c r="F51" s="866"/>
      <c r="G51" s="415"/>
      <c r="H51" s="406"/>
      <c r="I51" s="407" t="str">
        <f>IF(OR(ISNUMBER(G51),ISNUMBER(H51)),ROUND(IF(ISNUMBER(G51),G51,0)-IF(ISNUMBER(H51),H51,0),2)," ")</f>
        <v xml:space="preserve"> </v>
      </c>
      <c r="J51" s="66"/>
      <c r="K51" s="71"/>
      <c r="L51" s="131"/>
      <c r="M51" s="205"/>
      <c r="N51" s="205"/>
      <c r="O51" s="205"/>
      <c r="P51" s="205"/>
      <c r="Q51" s="205"/>
    </row>
    <row r="52" spans="1:17" s="497" customFormat="1" ht="7.9" customHeight="1" thickTop="1" thickBot="1" x14ac:dyDescent="0.35">
      <c r="A52" s="69"/>
      <c r="B52" s="399"/>
      <c r="C52" s="398"/>
      <c r="D52" s="393"/>
      <c r="E52" s="85"/>
      <c r="F52" s="85"/>
      <c r="G52" s="393"/>
      <c r="H52" s="394"/>
      <c r="I52" s="394"/>
      <c r="J52" s="66"/>
      <c r="K52" s="71"/>
      <c r="L52" s="131"/>
      <c r="M52" s="205"/>
      <c r="N52" s="205"/>
      <c r="O52" s="205"/>
      <c r="P52" s="205"/>
      <c r="Q52" s="205"/>
    </row>
    <row r="53" spans="1:17" s="497" customFormat="1" ht="30" customHeight="1" thickTop="1" thickBot="1" x14ac:dyDescent="0.35">
      <c r="A53" s="69"/>
      <c r="B53" s="968" t="s">
        <v>43</v>
      </c>
      <c r="C53" s="968"/>
      <c r="D53" s="968"/>
      <c r="E53" s="968"/>
      <c r="F53" s="968"/>
      <c r="G53" s="968"/>
      <c r="H53" s="968"/>
      <c r="I53" s="968"/>
      <c r="J53" s="66"/>
      <c r="K53" s="71"/>
      <c r="L53" s="131"/>
      <c r="M53" s="205"/>
      <c r="N53" s="205"/>
      <c r="O53" s="205"/>
      <c r="P53" s="205"/>
      <c r="Q53" s="205"/>
    </row>
    <row r="54" spans="1:17" s="497" customFormat="1" ht="24" customHeight="1" thickTop="1" thickBot="1" x14ac:dyDescent="0.35">
      <c r="A54" s="69"/>
      <c r="B54" s="909"/>
      <c r="C54" s="910"/>
      <c r="D54" s="492"/>
      <c r="E54" s="492"/>
      <c r="F54" s="402"/>
      <c r="G54" s="422" t="s">
        <v>5</v>
      </c>
      <c r="H54" s="420" t="s">
        <v>6</v>
      </c>
      <c r="I54" s="421" t="s">
        <v>7</v>
      </c>
      <c r="J54" s="66"/>
      <c r="K54" s="85"/>
    </row>
    <row r="55" spans="1:17" s="497" customFormat="1" ht="24" customHeight="1" thickTop="1" thickBot="1" x14ac:dyDescent="0.35">
      <c r="A55" s="69"/>
      <c r="B55" s="989" t="s">
        <v>160</v>
      </c>
      <c r="C55" s="990"/>
      <c r="D55" s="990"/>
      <c r="E55" s="990"/>
      <c r="F55" s="991"/>
      <c r="G55" s="409"/>
      <c r="H55" s="412"/>
      <c r="I55" s="32" t="str">
        <f>IF(OR(ISNUMBER(G55),ISNUMBER(H55)),ROUND(IF(ISNUMBER(G55),G55,0)-IF(ISNUMBER(H55),H55,0),2)," ")</f>
        <v xml:space="preserve"> </v>
      </c>
      <c r="J55" s="66"/>
      <c r="K55" s="71"/>
      <c r="L55" s="131"/>
      <c r="M55" s="205"/>
      <c r="N55" s="205"/>
      <c r="O55" s="205"/>
      <c r="P55" s="205"/>
      <c r="Q55" s="205"/>
    </row>
    <row r="56" spans="1:17" s="497" customFormat="1" ht="24" customHeight="1" thickTop="1" thickBot="1" x14ac:dyDescent="0.35">
      <c r="A56" s="69"/>
      <c r="B56" s="981" t="s">
        <v>44</v>
      </c>
      <c r="C56" s="982"/>
      <c r="D56" s="982"/>
      <c r="E56" s="982"/>
      <c r="F56" s="983"/>
      <c r="G56" s="410"/>
      <c r="H56" s="413"/>
      <c r="I56" s="32" t="str">
        <f>IF(OR(ISNUMBER(G56),ISNUMBER(H56)),ROUND(IF(ISNUMBER(G56),G56,0)-IF(ISNUMBER(H56),H56,0),2)," ")</f>
        <v xml:space="preserve"> </v>
      </c>
      <c r="J56" s="66"/>
      <c r="K56" s="71"/>
      <c r="L56" s="131"/>
      <c r="M56" s="205"/>
      <c r="N56" s="205"/>
      <c r="O56" s="205"/>
      <c r="P56" s="205"/>
      <c r="Q56" s="205"/>
    </row>
    <row r="57" spans="1:17" s="497" customFormat="1" ht="24" customHeight="1" thickTop="1" thickBot="1" x14ac:dyDescent="0.35">
      <c r="A57" s="69"/>
      <c r="B57" s="885" t="s">
        <v>161</v>
      </c>
      <c r="C57" s="886"/>
      <c r="D57" s="886"/>
      <c r="E57" s="886"/>
      <c r="F57" s="887"/>
      <c r="G57" s="411"/>
      <c r="H57" s="411"/>
      <c r="I57" s="32" t="str">
        <f>IF(OR(ISNUMBER(G57),ISNUMBER(H57)),ROUND(IF(ISNUMBER(G57),G57,0)-IF(ISNUMBER(H57),H57,0),2)," ")</f>
        <v xml:space="preserve"> </v>
      </c>
      <c r="J57" s="66"/>
      <c r="K57" s="71"/>
      <c r="L57" s="131"/>
      <c r="M57" s="205"/>
      <c r="N57" s="205"/>
      <c r="O57" s="205"/>
      <c r="P57" s="205"/>
      <c r="Q57" s="205"/>
    </row>
    <row r="58" spans="1:17" s="497" customFormat="1" ht="24" customHeight="1" thickTop="1" thickBot="1" x14ac:dyDescent="0.35">
      <c r="A58" s="69"/>
      <c r="B58" s="865" t="s">
        <v>264</v>
      </c>
      <c r="C58" s="888"/>
      <c r="D58" s="888"/>
      <c r="E58" s="888"/>
      <c r="F58" s="888"/>
      <c r="G58" s="423">
        <f>SUM(G55:G57)</f>
        <v>0</v>
      </c>
      <c r="H58" s="423">
        <f>SUM(H55:H57)</f>
        <v>0</v>
      </c>
      <c r="I58" s="424">
        <f>SUM(I55:I57)</f>
        <v>0</v>
      </c>
      <c r="J58" s="66"/>
      <c r="K58" s="71"/>
      <c r="L58" s="131"/>
      <c r="M58" s="205"/>
      <c r="N58" s="205"/>
      <c r="O58" s="205"/>
      <c r="P58" s="205"/>
      <c r="Q58" s="205"/>
    </row>
    <row r="59" spans="1:17" s="85" customFormat="1" ht="7.9" customHeight="1" thickTop="1" thickBot="1" x14ac:dyDescent="0.35">
      <c r="A59" s="323"/>
      <c r="B59" s="389"/>
      <c r="C59" s="389"/>
      <c r="D59" s="389"/>
      <c r="E59" s="389"/>
      <c r="F59" s="389"/>
      <c r="G59" s="394"/>
      <c r="H59" s="394"/>
      <c r="I59" s="394"/>
      <c r="J59" s="301"/>
      <c r="K59" s="71"/>
      <c r="L59" s="227"/>
      <c r="M59" s="228"/>
      <c r="N59" s="228"/>
      <c r="O59" s="228"/>
      <c r="P59" s="228"/>
      <c r="Q59" s="228"/>
    </row>
    <row r="60" spans="1:17" s="497" customFormat="1" ht="30" customHeight="1" thickTop="1" thickBot="1" x14ac:dyDescent="0.35">
      <c r="A60" s="69"/>
      <c r="B60" s="980" t="s">
        <v>259</v>
      </c>
      <c r="C60" s="980"/>
      <c r="D60" s="980"/>
      <c r="E60" s="980"/>
      <c r="F60" s="980"/>
      <c r="G60" s="980"/>
      <c r="H60" s="980"/>
      <c r="I60" s="980"/>
      <c r="J60" s="66"/>
      <c r="K60" s="71"/>
      <c r="L60" s="131"/>
      <c r="M60" s="205"/>
      <c r="N60" s="205"/>
      <c r="O60" s="205"/>
      <c r="P60" s="205"/>
      <c r="Q60" s="205"/>
    </row>
    <row r="61" spans="1:17" s="497" customFormat="1" ht="24" customHeight="1" thickTop="1" thickBot="1" x14ac:dyDescent="0.35">
      <c r="A61" s="69"/>
      <c r="B61" s="984"/>
      <c r="C61" s="985"/>
      <c r="D61" s="495"/>
      <c r="E61" s="495"/>
      <c r="F61" s="392"/>
      <c r="G61" s="422" t="s">
        <v>5</v>
      </c>
      <c r="H61" s="425" t="s">
        <v>6</v>
      </c>
      <c r="I61" s="421" t="s">
        <v>7</v>
      </c>
      <c r="J61" s="66"/>
      <c r="K61" s="85"/>
    </row>
    <row r="62" spans="1:17" s="497" customFormat="1" ht="24" customHeight="1" thickTop="1" thickBot="1" x14ac:dyDescent="0.35">
      <c r="A62" s="69"/>
      <c r="B62" s="865" t="s">
        <v>259</v>
      </c>
      <c r="C62" s="888"/>
      <c r="D62" s="888"/>
      <c r="E62" s="888"/>
      <c r="F62" s="866"/>
      <c r="G62" s="415"/>
      <c r="H62" s="401"/>
      <c r="I62" s="407" t="str">
        <f>IF(OR(ISNUMBER(G62),ISNUMBER(H62)),ROUND(IF(ISNUMBER(G62),G62,0)-IF(ISNUMBER(H62),H62,0),2)," ")</f>
        <v xml:space="preserve"> </v>
      </c>
      <c r="J62" s="66"/>
      <c r="K62" s="71"/>
      <c r="L62" s="131"/>
      <c r="M62" s="205"/>
      <c r="N62" s="205"/>
      <c r="O62" s="205"/>
      <c r="P62" s="205"/>
      <c r="Q62" s="205"/>
    </row>
    <row r="63" spans="1:17" s="497" customFormat="1" ht="7.9" customHeight="1" thickTop="1" thickBot="1" x14ac:dyDescent="0.35">
      <c r="A63" s="69"/>
      <c r="B63" s="389"/>
      <c r="C63" s="389"/>
      <c r="D63" s="389"/>
      <c r="E63" s="389"/>
      <c r="F63" s="389"/>
      <c r="G63" s="394"/>
      <c r="H63" s="394"/>
      <c r="I63" s="394"/>
      <c r="J63" s="301"/>
      <c r="K63" s="71"/>
      <c r="L63" s="227"/>
      <c r="M63" s="205"/>
      <c r="N63" s="205"/>
      <c r="O63" s="205"/>
      <c r="P63" s="205"/>
      <c r="Q63" s="205"/>
    </row>
    <row r="64" spans="1:17" s="497" customFormat="1" ht="29.5" customHeight="1" thickTop="1" thickBot="1" x14ac:dyDescent="0.35">
      <c r="A64" s="69"/>
      <c r="B64" s="980" t="s">
        <v>14</v>
      </c>
      <c r="C64" s="980"/>
      <c r="D64" s="980"/>
      <c r="E64" s="980"/>
      <c r="F64" s="980"/>
      <c r="G64" s="980"/>
      <c r="H64" s="980"/>
      <c r="I64" s="980"/>
      <c r="J64" s="66"/>
      <c r="K64" s="71"/>
      <c r="L64" s="131"/>
      <c r="M64" s="205"/>
      <c r="N64" s="205"/>
      <c r="O64" s="205"/>
      <c r="P64" s="205"/>
      <c r="Q64" s="205"/>
    </row>
    <row r="65" spans="1:17" s="497" customFormat="1" ht="24" customHeight="1" thickTop="1" thickBot="1" x14ac:dyDescent="0.35">
      <c r="A65" s="69"/>
      <c r="B65" s="984"/>
      <c r="C65" s="985"/>
      <c r="D65" s="495"/>
      <c r="E65" s="495"/>
      <c r="F65" s="392"/>
      <c r="G65" s="422" t="s">
        <v>5</v>
      </c>
      <c r="H65" s="425" t="s">
        <v>6</v>
      </c>
      <c r="I65" s="421" t="s">
        <v>7</v>
      </c>
      <c r="J65" s="66"/>
      <c r="K65" s="85"/>
    </row>
    <row r="66" spans="1:17" s="497" customFormat="1" ht="24" customHeight="1" thickTop="1" thickBot="1" x14ac:dyDescent="0.35">
      <c r="A66" s="69"/>
      <c r="B66" s="865" t="s">
        <v>14</v>
      </c>
      <c r="C66" s="888"/>
      <c r="D66" s="888"/>
      <c r="E66" s="888"/>
      <c r="F66" s="866"/>
      <c r="G66" s="415"/>
      <c r="H66" s="401"/>
      <c r="I66" s="407" t="str">
        <f t="shared" ref="I66" si="4">IF(OR(ISNUMBER(G66),ISNUMBER(H66)),ROUND(IF(ISNUMBER(G66),G66,0)-IF(ISNUMBER(H66),H66,0),2)," ")</f>
        <v xml:space="preserve"> </v>
      </c>
      <c r="J66" s="66"/>
      <c r="K66" s="71"/>
      <c r="L66" s="131"/>
      <c r="M66" s="205"/>
      <c r="N66" s="205"/>
      <c r="O66" s="205"/>
      <c r="P66" s="205"/>
      <c r="Q66" s="205"/>
    </row>
    <row r="67" spans="1:17" s="497" customFormat="1" ht="24" customHeight="1" thickTop="1" thickBot="1" x14ac:dyDescent="0.35">
      <c r="A67" s="388"/>
      <c r="B67" s="389"/>
      <c r="C67" s="389"/>
      <c r="D67" s="389"/>
      <c r="E67" s="389"/>
      <c r="F67" s="389"/>
      <c r="G67" s="382"/>
      <c r="H67" s="382"/>
      <c r="I67" s="382"/>
      <c r="J67" s="66"/>
      <c r="K67" s="390"/>
      <c r="L67" s="131"/>
      <c r="M67" s="205"/>
      <c r="N67" s="205"/>
      <c r="O67" s="205"/>
      <c r="P67" s="205"/>
      <c r="Q67" s="205"/>
    </row>
    <row r="68" spans="1:17" s="497" customFormat="1" ht="15" customHeight="1" thickTop="1" thickBot="1" x14ac:dyDescent="0.35">
      <c r="A68" s="50"/>
      <c r="B68" s="588" t="s">
        <v>45</v>
      </c>
      <c r="C68" s="589"/>
      <c r="D68" s="589"/>
      <c r="E68" s="589"/>
      <c r="F68" s="589"/>
      <c r="G68" s="589"/>
      <c r="H68" s="589"/>
      <c r="I68" s="590"/>
      <c r="J68" s="66"/>
      <c r="K68" s="85"/>
    </row>
    <row r="69" spans="1:17" s="497" customFormat="1" ht="15" customHeight="1" thickTop="1" thickBot="1" x14ac:dyDescent="0.35">
      <c r="A69" s="53"/>
      <c r="B69" s="992"/>
      <c r="C69" s="993"/>
      <c r="D69" s="993"/>
      <c r="E69" s="993"/>
      <c r="F69" s="993"/>
      <c r="G69" s="993"/>
      <c r="H69" s="993"/>
      <c r="I69" s="994"/>
      <c r="J69" s="62"/>
      <c r="K69" s="85"/>
    </row>
    <row r="70" spans="1:17" s="497" customFormat="1" ht="24" customHeight="1" thickTop="1" thickBot="1" x14ac:dyDescent="0.35">
      <c r="A70" s="69"/>
      <c r="B70" s="924"/>
      <c r="C70" s="925"/>
      <c r="D70" s="925"/>
      <c r="E70" s="925"/>
      <c r="F70" s="926"/>
      <c r="G70" s="426" t="s">
        <v>46</v>
      </c>
      <c r="H70" s="425" t="s">
        <v>6</v>
      </c>
      <c r="I70" s="427" t="s">
        <v>7</v>
      </c>
      <c r="J70" s="66"/>
      <c r="K70" s="85"/>
    </row>
    <row r="71" spans="1:17" s="497" customFormat="1" ht="24" customHeight="1" thickTop="1" thickBot="1" x14ac:dyDescent="0.35">
      <c r="A71" s="69"/>
      <c r="B71" s="918" t="s">
        <v>164</v>
      </c>
      <c r="C71" s="988"/>
      <c r="D71" s="988"/>
      <c r="E71" s="995"/>
      <c r="F71" s="996"/>
      <c r="G71" s="35">
        <f>SUM(G47,G51,G58,G62,G66)</f>
        <v>0</v>
      </c>
      <c r="H71" s="35">
        <f>SUM(H47,H51,H58,H62,H66)</f>
        <v>0</v>
      </c>
      <c r="I71" s="37">
        <f>SUM(I47,I51,I58,I62,I66)</f>
        <v>0</v>
      </c>
      <c r="J71" s="66"/>
      <c r="K71" s="85"/>
    </row>
    <row r="72" spans="1:17" s="497" customFormat="1" ht="24" customHeight="1" thickTop="1" thickBot="1" x14ac:dyDescent="0.35">
      <c r="A72" s="69"/>
      <c r="B72" s="911" t="str">
        <f xml:space="preserve"> "Frais généraux (max : "&amp;Réglages!I16&amp;"% pour l’ensemble du projet)"</f>
        <v>Frais généraux (max : 20% pour l’ensemble du projet)</v>
      </c>
      <c r="C72" s="988"/>
      <c r="D72" s="988"/>
      <c r="E72" s="443"/>
      <c r="F72" s="469" t="s">
        <v>84</v>
      </c>
      <c r="G72" s="36">
        <f>H72</f>
        <v>0</v>
      </c>
      <c r="H72" s="36">
        <f>IF($M$7,(H71)*E72/100,0)</f>
        <v>0</v>
      </c>
      <c r="I72" s="429"/>
      <c r="J72" s="66"/>
      <c r="K72" s="85"/>
    </row>
    <row r="73" spans="1:17" s="497" customFormat="1" ht="24" customHeight="1" thickTop="1" thickBot="1" x14ac:dyDescent="0.35">
      <c r="A73" s="69"/>
      <c r="B73" s="918" t="s">
        <v>53</v>
      </c>
      <c r="C73" s="988"/>
      <c r="D73" s="988"/>
      <c r="E73" s="444"/>
      <c r="F73" s="95" t="s">
        <v>84</v>
      </c>
      <c r="G73" s="35">
        <f>IF($M$8,(G47-G37)*E73/100,0)</f>
        <v>0</v>
      </c>
      <c r="H73" s="428"/>
      <c r="I73" s="33">
        <f>G73</f>
        <v>0</v>
      </c>
      <c r="J73" s="66"/>
      <c r="K73" s="85"/>
    </row>
    <row r="74" spans="1:17" s="497" customFormat="1" ht="24" customHeight="1" thickTop="1" thickBot="1" x14ac:dyDescent="0.35">
      <c r="A74" s="69"/>
      <c r="B74" s="816" t="s">
        <v>8</v>
      </c>
      <c r="C74" s="817"/>
      <c r="D74" s="817"/>
      <c r="E74" s="817"/>
      <c r="F74" s="818"/>
      <c r="G74" s="81">
        <f>G71+G72+G73</f>
        <v>0</v>
      </c>
      <c r="H74" s="81">
        <f>IF($M$7,H71+H72,0)</f>
        <v>0</v>
      </c>
      <c r="I74" s="82">
        <f>I71+I73</f>
        <v>0</v>
      </c>
      <c r="J74" s="66"/>
      <c r="K74" s="85"/>
    </row>
    <row r="75" spans="1:17" s="85" customFormat="1" ht="15" hidden="1" customHeight="1" thickTop="1" thickBot="1" x14ac:dyDescent="0.35">
      <c r="A75" s="234"/>
      <c r="B75" s="235"/>
      <c r="C75" s="236"/>
      <c r="D75" s="116"/>
      <c r="E75" s="116"/>
      <c r="F75" s="117"/>
      <c r="G75" s="117"/>
      <c r="H75" s="237"/>
      <c r="I75" s="117"/>
      <c r="J75" s="238"/>
      <c r="K75" s="239"/>
      <c r="L75" s="227"/>
      <c r="M75" s="228"/>
      <c r="N75" s="228"/>
      <c r="O75" s="228"/>
      <c r="P75" s="228"/>
      <c r="Q75" s="228"/>
    </row>
    <row r="76" spans="1:17" s="85" customFormat="1" ht="21" hidden="1" customHeight="1" thickTop="1" thickBot="1" x14ac:dyDescent="0.35">
      <c r="B76" s="930" t="s">
        <v>417</v>
      </c>
      <c r="C76" s="930"/>
      <c r="D76" s="930"/>
      <c r="E76" s="930"/>
      <c r="F76" s="930"/>
      <c r="G76" s="480"/>
      <c r="H76" s="241">
        <f>SUM(H32)</f>
        <v>0</v>
      </c>
      <c r="I76" s="233" t="s">
        <v>136</v>
      </c>
      <c r="J76" s="231"/>
      <c r="K76" s="231"/>
      <c r="L76" s="231"/>
      <c r="M76" s="231"/>
      <c r="N76" s="228"/>
      <c r="O76" s="228"/>
      <c r="P76" s="228"/>
      <c r="Q76" s="228"/>
    </row>
    <row r="77" spans="1:17" s="85" customFormat="1" ht="21" hidden="1" customHeight="1" thickTop="1" thickBot="1" x14ac:dyDescent="0.35">
      <c r="B77" s="930" t="str">
        <f>"Aide demandée personnels fonctionnaires de recherche / Aide demandée hors frais généraux (max "&amp;Réglages!$I$19&amp;"%) : "</f>
        <v xml:space="preserve">Aide demandée personnels fonctionnaires de recherche / Aide demandée hors frais généraux (max 40%) : </v>
      </c>
      <c r="C77" s="930"/>
      <c r="D77" s="930"/>
      <c r="E77" s="930"/>
      <c r="F77" s="930"/>
      <c r="G77" s="480"/>
      <c r="H77" s="241">
        <f>H76/(H71+0.0001)*100</f>
        <v>0</v>
      </c>
      <c r="I77" s="233" t="s">
        <v>98</v>
      </c>
      <c r="J77" s="232"/>
      <c r="K77" s="231"/>
      <c r="L77" s="231"/>
      <c r="M77" s="231"/>
      <c r="N77" s="228"/>
      <c r="O77" s="228"/>
      <c r="P77" s="228"/>
      <c r="Q77" s="228"/>
    </row>
    <row r="78" spans="1:17" s="85" customFormat="1" ht="13.15" hidden="1" customHeight="1" thickTop="1" x14ac:dyDescent="0.3">
      <c r="B78" s="804" t="s">
        <v>420</v>
      </c>
      <c r="C78" s="804"/>
      <c r="D78" s="804"/>
      <c r="E78" s="804"/>
      <c r="F78" s="804"/>
      <c r="G78" s="481"/>
      <c r="H78" s="475"/>
      <c r="I78" s="477" t="str">
        <f>I32</f>
        <v xml:space="preserve"> </v>
      </c>
      <c r="J78" s="232"/>
      <c r="K78" s="231"/>
      <c r="L78" s="231"/>
      <c r="M78" s="231"/>
      <c r="N78" s="228"/>
      <c r="O78" s="228"/>
      <c r="P78" s="228"/>
      <c r="Q78" s="228"/>
    </row>
    <row r="79" spans="1:17" s="85" customFormat="1" ht="13.15" hidden="1" customHeight="1" x14ac:dyDescent="0.3">
      <c r="B79" s="805" t="s">
        <v>419</v>
      </c>
      <c r="C79" s="805"/>
      <c r="D79" s="805"/>
      <c r="E79" s="805"/>
      <c r="F79" s="805"/>
      <c r="G79" s="482"/>
      <c r="H79" s="476"/>
      <c r="I79" s="478">
        <f>SUM(I41:I42)</f>
        <v>0</v>
      </c>
      <c r="J79" s="232"/>
      <c r="K79" s="231"/>
      <c r="L79" s="472" t="s">
        <v>416</v>
      </c>
      <c r="M79" s="231"/>
      <c r="N79" s="228"/>
      <c r="O79" s="228"/>
      <c r="P79" s="228"/>
      <c r="Q79" s="228"/>
    </row>
    <row r="80" spans="1:17" s="85" customFormat="1" ht="21" hidden="1" customHeight="1" thickBot="1" x14ac:dyDescent="0.35">
      <c r="B80" s="933" t="s">
        <v>415</v>
      </c>
      <c r="C80" s="933"/>
      <c r="D80" s="933"/>
      <c r="E80" s="933"/>
      <c r="F80" s="933"/>
      <c r="G80" s="483"/>
      <c r="H80" s="473"/>
      <c r="I80" s="479">
        <f>SUM(I78:I79)</f>
        <v>0</v>
      </c>
      <c r="J80" s="231"/>
      <c r="K80" s="231"/>
      <c r="L80" s="474" t="str">
        <f>IF(H76+I80=SUM(G32,G41:G42),"ok","erreur")</f>
        <v>ok</v>
      </c>
      <c r="M80" s="231"/>
      <c r="N80" s="228"/>
      <c r="O80" s="228"/>
      <c r="P80" s="228"/>
      <c r="Q80" s="228"/>
    </row>
    <row r="81" spans="1:17" s="85" customFormat="1" ht="29.5" customHeight="1" thickTop="1" thickBot="1" x14ac:dyDescent="0.35">
      <c r="A81" s="225"/>
      <c r="B81" s="226"/>
      <c r="C81" s="39"/>
      <c r="D81" s="40"/>
      <c r="E81" s="40"/>
      <c r="F81" s="41"/>
      <c r="G81" s="240" t="str">
        <f>IF(G77&gt;Réglages!$I$19,"Attention : taux d’aide des personnels fonctionnaires dépassé","")</f>
        <v/>
      </c>
      <c r="H81" s="815" t="str">
        <f>IF(I74&lt;0.1, "Attention : apport obligatoire pour chaque partenaire", "")</f>
        <v>Attention : apport obligatoire pour chaque partenaire</v>
      </c>
      <c r="I81" s="815"/>
      <c r="J81" s="229"/>
      <c r="K81" s="230"/>
      <c r="L81" s="227"/>
      <c r="M81" s="228"/>
      <c r="N81" s="228"/>
      <c r="O81" s="228"/>
      <c r="P81" s="228"/>
      <c r="Q81" s="228"/>
    </row>
    <row r="82" spans="1:17" s="497" customFormat="1" ht="5.5" customHeight="1" thickTop="1" thickBot="1" x14ac:dyDescent="0.35">
      <c r="A82" s="58"/>
      <c r="B82" s="44"/>
      <c r="C82" s="45"/>
      <c r="D82" s="46"/>
      <c r="E82" s="46"/>
      <c r="F82" s="47"/>
      <c r="G82" s="47"/>
      <c r="H82" s="48"/>
      <c r="I82" s="47"/>
      <c r="J82" s="66"/>
      <c r="K82" s="85"/>
    </row>
    <row r="83" spans="1:17" s="497" customFormat="1" ht="15" customHeight="1" thickTop="1" thickBot="1" x14ac:dyDescent="0.35">
      <c r="A83" s="50"/>
      <c r="B83" s="588" t="s">
        <v>95</v>
      </c>
      <c r="C83" s="589"/>
      <c r="D83" s="589"/>
      <c r="E83" s="589"/>
      <c r="F83" s="589"/>
      <c r="G83" s="589"/>
      <c r="H83" s="589"/>
      <c r="I83" s="590"/>
      <c r="J83" s="66"/>
      <c r="K83" s="71"/>
      <c r="L83" s="131"/>
      <c r="M83" s="205"/>
      <c r="N83" s="205"/>
      <c r="O83" s="205"/>
      <c r="P83" s="205"/>
      <c r="Q83" s="205"/>
    </row>
    <row r="84" spans="1:17" s="497" customFormat="1" ht="6.65" customHeight="1" thickTop="1" thickBot="1" x14ac:dyDescent="0.35">
      <c r="A84" s="53"/>
      <c r="B84" s="109"/>
      <c r="C84" s="216"/>
      <c r="D84" s="217"/>
      <c r="E84" s="217"/>
      <c r="F84" s="218"/>
      <c r="G84" s="218"/>
      <c r="H84" s="218"/>
      <c r="I84" s="218"/>
      <c r="J84" s="66"/>
      <c r="K84" s="71"/>
      <c r="L84" s="131"/>
      <c r="M84" s="205"/>
      <c r="N84" s="205"/>
      <c r="O84" s="205"/>
      <c r="P84" s="205"/>
      <c r="Q84" s="205"/>
    </row>
    <row r="85" spans="1:17" s="497" customFormat="1" ht="15" customHeight="1" thickTop="1" thickBot="1" x14ac:dyDescent="0.35">
      <c r="A85" s="72"/>
      <c r="B85" s="889" t="s">
        <v>47</v>
      </c>
      <c r="C85" s="934"/>
      <c r="D85" s="986" t="s">
        <v>48</v>
      </c>
      <c r="E85" s="987"/>
      <c r="F85" s="987"/>
      <c r="G85" s="987"/>
      <c r="H85" s="494" t="s">
        <v>49</v>
      </c>
      <c r="I85" s="83" t="s">
        <v>35</v>
      </c>
      <c r="J85" s="66"/>
      <c r="K85" s="71"/>
      <c r="L85" s="131"/>
      <c r="M85" s="205"/>
      <c r="N85" s="205"/>
      <c r="O85" s="205"/>
      <c r="P85" s="205"/>
      <c r="Q85" s="205"/>
    </row>
    <row r="86" spans="1:17" s="497" customFormat="1" ht="14.65" customHeight="1" thickTop="1" thickBot="1" x14ac:dyDescent="0.35">
      <c r="A86" s="75"/>
      <c r="B86" s="914" t="s">
        <v>149</v>
      </c>
      <c r="C86" s="915"/>
      <c r="D86" s="915"/>
      <c r="E86" s="915"/>
      <c r="F86" s="915"/>
      <c r="G86" s="915"/>
      <c r="H86" s="915"/>
      <c r="I86" s="916"/>
      <c r="J86" s="76"/>
      <c r="K86" s="85"/>
      <c r="L86" s="131"/>
      <c r="M86" s="141"/>
      <c r="N86" s="141"/>
      <c r="O86" s="141"/>
      <c r="P86" s="141"/>
      <c r="Q86" s="141"/>
    </row>
    <row r="87" spans="1:17" s="497" customFormat="1" ht="15" customHeight="1" thickTop="1" thickBot="1" x14ac:dyDescent="0.35">
      <c r="A87" s="69"/>
      <c r="B87" s="199">
        <v>1</v>
      </c>
      <c r="C87" s="493"/>
      <c r="D87" s="935"/>
      <c r="E87" s="936"/>
      <c r="F87" s="936"/>
      <c r="G87" s="936"/>
      <c r="H87" s="114"/>
      <c r="I87" s="115"/>
      <c r="J87" s="66"/>
      <c r="K87" s="71"/>
      <c r="L87" s="131"/>
      <c r="M87" s="205"/>
      <c r="N87" s="205"/>
      <c r="O87" s="205"/>
      <c r="P87" s="205"/>
      <c r="Q87" s="205"/>
    </row>
    <row r="88" spans="1:17" s="497" customFormat="1" ht="15" customHeight="1" thickTop="1" thickBot="1" x14ac:dyDescent="0.35">
      <c r="A88" s="69"/>
      <c r="B88" s="199">
        <v>2</v>
      </c>
      <c r="C88" s="493"/>
      <c r="D88" s="935"/>
      <c r="E88" s="936"/>
      <c r="F88" s="936"/>
      <c r="G88" s="936"/>
      <c r="H88" s="114"/>
      <c r="I88" s="115"/>
      <c r="J88" s="66"/>
      <c r="K88" s="71"/>
      <c r="L88" s="131"/>
      <c r="M88" s="205"/>
      <c r="N88" s="205"/>
      <c r="O88" s="205"/>
      <c r="P88" s="205"/>
      <c r="Q88" s="205"/>
    </row>
    <row r="89" spans="1:17" s="497" customFormat="1" ht="15" customHeight="1" thickTop="1" thickBot="1" x14ac:dyDescent="0.35">
      <c r="A89" s="69"/>
      <c r="B89" s="199">
        <v>3</v>
      </c>
      <c r="C89" s="493" t="s">
        <v>37</v>
      </c>
      <c r="D89" s="935" t="s">
        <v>37</v>
      </c>
      <c r="E89" s="935"/>
      <c r="F89" s="935"/>
      <c r="G89" s="935"/>
      <c r="H89" s="114"/>
      <c r="I89" s="115" t="s">
        <v>37</v>
      </c>
      <c r="J89" s="66"/>
      <c r="K89" s="71"/>
      <c r="L89" s="131"/>
      <c r="M89" s="205"/>
      <c r="N89" s="205"/>
      <c r="O89" s="205"/>
      <c r="P89" s="205"/>
      <c r="Q89" s="205"/>
    </row>
    <row r="90" spans="1:17" s="497" customFormat="1" ht="15" customHeight="1" thickTop="1" thickBot="1" x14ac:dyDescent="0.35">
      <c r="A90" s="69"/>
      <c r="B90" s="199">
        <v>4</v>
      </c>
      <c r="C90" s="493" t="s">
        <v>37</v>
      </c>
      <c r="D90" s="935" t="s">
        <v>37</v>
      </c>
      <c r="E90" s="935"/>
      <c r="F90" s="935"/>
      <c r="G90" s="935"/>
      <c r="H90" s="114" t="s">
        <v>37</v>
      </c>
      <c r="I90" s="115" t="s">
        <v>37</v>
      </c>
      <c r="J90" s="66"/>
      <c r="K90" s="71"/>
      <c r="L90" s="131"/>
      <c r="M90" s="205"/>
      <c r="N90" s="205"/>
      <c r="O90" s="205"/>
      <c r="P90" s="205"/>
      <c r="Q90" s="205"/>
    </row>
    <row r="91" spans="1:17" s="497" customFormat="1" ht="15" customHeight="1" thickTop="1" thickBot="1" x14ac:dyDescent="0.35">
      <c r="A91" s="69"/>
      <c r="B91" s="199">
        <v>5</v>
      </c>
      <c r="C91" s="493" t="s">
        <v>37</v>
      </c>
      <c r="D91" s="935" t="s">
        <v>37</v>
      </c>
      <c r="E91" s="935"/>
      <c r="F91" s="935"/>
      <c r="G91" s="935"/>
      <c r="H91" s="114" t="s">
        <v>37</v>
      </c>
      <c r="I91" s="115" t="s">
        <v>37</v>
      </c>
      <c r="J91" s="66"/>
      <c r="K91" s="71"/>
      <c r="L91" s="131"/>
      <c r="M91" s="205"/>
      <c r="N91" s="205"/>
      <c r="O91" s="205"/>
      <c r="P91" s="205"/>
      <c r="Q91" s="205"/>
    </row>
    <row r="92" spans="1:17" s="497" customFormat="1" ht="15" customHeight="1" thickTop="1" thickBot="1" x14ac:dyDescent="0.35">
      <c r="A92" s="69"/>
      <c r="B92" s="816" t="s">
        <v>151</v>
      </c>
      <c r="C92" s="817"/>
      <c r="D92" s="817"/>
      <c r="E92" s="817"/>
      <c r="F92" s="817"/>
      <c r="G92" s="818"/>
      <c r="H92" s="70">
        <f>SUM(H87:H91)</f>
        <v>0</v>
      </c>
      <c r="I92" s="84">
        <f>SUM(I87:I91)</f>
        <v>0</v>
      </c>
      <c r="J92" s="66"/>
      <c r="K92" s="71"/>
      <c r="L92" s="131"/>
      <c r="M92" s="205"/>
      <c r="N92" s="205"/>
      <c r="O92" s="205"/>
      <c r="P92" s="205"/>
      <c r="Q92" s="205"/>
    </row>
    <row r="93" spans="1:17" s="497" customFormat="1" ht="15.4" customHeight="1" thickTop="1" thickBot="1" x14ac:dyDescent="0.35">
      <c r="A93" s="75"/>
      <c r="B93" s="914" t="s">
        <v>150</v>
      </c>
      <c r="C93" s="915"/>
      <c r="D93" s="915"/>
      <c r="E93" s="915"/>
      <c r="F93" s="915"/>
      <c r="G93" s="915"/>
      <c r="H93" s="915"/>
      <c r="I93" s="916"/>
      <c r="J93" s="76"/>
      <c r="K93" s="85"/>
      <c r="L93" s="131"/>
      <c r="M93" s="141"/>
      <c r="N93" s="141"/>
      <c r="O93" s="141"/>
      <c r="P93" s="141"/>
      <c r="Q93" s="141"/>
    </row>
    <row r="94" spans="1:17" s="497" customFormat="1" ht="15" customHeight="1" thickTop="1" thickBot="1" x14ac:dyDescent="0.35">
      <c r="A94" s="69"/>
      <c r="B94" s="199">
        <v>1</v>
      </c>
      <c r="C94" s="493"/>
      <c r="D94" s="935"/>
      <c r="E94" s="936"/>
      <c r="F94" s="936"/>
      <c r="G94" s="936"/>
      <c r="H94" s="114"/>
      <c r="I94" s="115"/>
      <c r="J94" s="66"/>
      <c r="K94" s="71"/>
      <c r="L94" s="131"/>
      <c r="M94" s="205"/>
      <c r="N94" s="205"/>
      <c r="O94" s="205"/>
      <c r="P94" s="205"/>
      <c r="Q94" s="205"/>
    </row>
    <row r="95" spans="1:17" s="497" customFormat="1" ht="15" customHeight="1" thickTop="1" thickBot="1" x14ac:dyDescent="0.35">
      <c r="A95" s="69"/>
      <c r="B95" s="199">
        <v>2</v>
      </c>
      <c r="C95" s="493"/>
      <c r="D95" s="935"/>
      <c r="E95" s="936"/>
      <c r="F95" s="936"/>
      <c r="G95" s="936"/>
      <c r="H95" s="114"/>
      <c r="I95" s="115"/>
      <c r="J95" s="66"/>
      <c r="K95" s="71"/>
      <c r="L95" s="131"/>
      <c r="M95" s="205"/>
      <c r="N95" s="205"/>
      <c r="O95" s="205"/>
      <c r="P95" s="205"/>
      <c r="Q95" s="205"/>
    </row>
    <row r="96" spans="1:17" s="497" customFormat="1" ht="15" customHeight="1" thickTop="1" thickBot="1" x14ac:dyDescent="0.35">
      <c r="A96" s="69"/>
      <c r="B96" s="199">
        <v>3</v>
      </c>
      <c r="C96" s="493" t="s">
        <v>37</v>
      </c>
      <c r="D96" s="935" t="s">
        <v>37</v>
      </c>
      <c r="E96" s="935"/>
      <c r="F96" s="935"/>
      <c r="G96" s="935"/>
      <c r="H96" s="114"/>
      <c r="I96" s="115" t="s">
        <v>37</v>
      </c>
      <c r="J96" s="66"/>
      <c r="K96" s="71"/>
      <c r="L96" s="131"/>
      <c r="M96" s="205"/>
      <c r="N96" s="205"/>
      <c r="O96" s="205"/>
      <c r="P96" s="205"/>
      <c r="Q96" s="205"/>
    </row>
    <row r="97" spans="1:17" s="497" customFormat="1" ht="15" customHeight="1" thickTop="1" thickBot="1" x14ac:dyDescent="0.35">
      <c r="A97" s="69"/>
      <c r="B97" s="816" t="s">
        <v>152</v>
      </c>
      <c r="C97" s="817"/>
      <c r="D97" s="817"/>
      <c r="E97" s="817"/>
      <c r="F97" s="817"/>
      <c r="G97" s="818"/>
      <c r="H97" s="70">
        <f>SUM(H94:H96)</f>
        <v>0</v>
      </c>
      <c r="I97" s="84">
        <f>SUM(I94:I96)</f>
        <v>0</v>
      </c>
      <c r="J97" s="66"/>
      <c r="K97" s="71"/>
      <c r="L97" s="131"/>
      <c r="M97" s="205"/>
      <c r="N97" s="205"/>
      <c r="O97" s="205"/>
      <c r="P97" s="205"/>
      <c r="Q97" s="205"/>
    </row>
    <row r="98" spans="1:17" s="497" customFormat="1" ht="15" customHeight="1" thickTop="1" thickBot="1" x14ac:dyDescent="0.35">
      <c r="A98" s="69"/>
      <c r="B98" s="816" t="s">
        <v>177</v>
      </c>
      <c r="C98" s="817"/>
      <c r="D98" s="817"/>
      <c r="E98" s="817"/>
      <c r="F98" s="817"/>
      <c r="G98" s="818"/>
      <c r="H98" s="70">
        <f>H92+H97</f>
        <v>0</v>
      </c>
      <c r="I98" s="84">
        <f>I92+I97</f>
        <v>0</v>
      </c>
      <c r="J98" s="66"/>
      <c r="K98" s="71"/>
      <c r="L98" s="131"/>
      <c r="M98" s="205"/>
      <c r="N98" s="205"/>
      <c r="O98" s="205"/>
      <c r="P98" s="205"/>
      <c r="Q98" s="205"/>
    </row>
    <row r="99" spans="1:17" s="497" customFormat="1" ht="15" customHeight="1" thickTop="1" thickBot="1" x14ac:dyDescent="0.35">
      <c r="A99" s="58"/>
      <c r="B99" s="49"/>
      <c r="C99" s="47"/>
      <c r="D99" s="47"/>
      <c r="E99" s="47"/>
      <c r="F99" s="47"/>
      <c r="G99" s="47"/>
      <c r="H99" s="47"/>
      <c r="I99" s="47"/>
      <c r="J99" s="62"/>
      <c r="K99" s="85"/>
    </row>
    <row r="100" spans="1:17" s="497" customFormat="1" ht="15" customHeight="1" thickTop="1" thickBot="1" x14ac:dyDescent="0.35">
      <c r="A100" s="50"/>
      <c r="B100" s="588" t="s">
        <v>50</v>
      </c>
      <c r="C100" s="589"/>
      <c r="D100" s="589"/>
      <c r="E100" s="589"/>
      <c r="F100" s="589"/>
      <c r="G100" s="589"/>
      <c r="H100" s="589"/>
      <c r="I100" s="590"/>
      <c r="J100" s="66"/>
      <c r="K100" s="85"/>
    </row>
    <row r="101" spans="1:17" s="497" customFormat="1" ht="15" customHeight="1" thickTop="1" thickBot="1" x14ac:dyDescent="0.35">
      <c r="A101" s="53"/>
      <c r="B101" s="57"/>
      <c r="C101" s="57"/>
      <c r="D101" s="57"/>
      <c r="E101" s="57"/>
      <c r="F101" s="57"/>
      <c r="G101" s="57"/>
      <c r="H101" s="57"/>
      <c r="I101" s="57"/>
      <c r="J101" s="62"/>
      <c r="K101" s="85"/>
    </row>
    <row r="102" spans="1:17" s="497" customFormat="1" ht="15" customHeight="1" thickTop="1" thickBot="1" x14ac:dyDescent="0.35">
      <c r="A102" s="74"/>
      <c r="B102" s="734"/>
      <c r="C102" s="735"/>
      <c r="D102" s="735"/>
      <c r="E102" s="735"/>
      <c r="F102" s="735"/>
      <c r="G102" s="735"/>
      <c r="H102" s="735"/>
      <c r="I102" s="736"/>
      <c r="J102" s="66"/>
      <c r="K102" s="85"/>
    </row>
    <row r="103" spans="1:17" s="497" customFormat="1" ht="15" customHeight="1" thickTop="1" thickBot="1" x14ac:dyDescent="0.35">
      <c r="A103" s="74"/>
      <c r="B103" s="835"/>
      <c r="C103" s="836"/>
      <c r="D103" s="836"/>
      <c r="E103" s="836"/>
      <c r="F103" s="836"/>
      <c r="G103" s="836"/>
      <c r="H103" s="836"/>
      <c r="I103" s="837"/>
      <c r="J103" s="66"/>
      <c r="K103" s="85"/>
    </row>
    <row r="104" spans="1:17" s="497" customFormat="1" ht="15" customHeight="1" thickTop="1" thickBot="1" x14ac:dyDescent="0.35">
      <c r="A104" s="74"/>
      <c r="B104" s="835"/>
      <c r="C104" s="836"/>
      <c r="D104" s="836"/>
      <c r="E104" s="836"/>
      <c r="F104" s="836"/>
      <c r="G104" s="836"/>
      <c r="H104" s="836"/>
      <c r="I104" s="837"/>
      <c r="J104" s="66"/>
      <c r="K104" s="85"/>
    </row>
    <row r="105" spans="1:17" s="497" customFormat="1" ht="15" customHeight="1" thickTop="1" thickBot="1" x14ac:dyDescent="0.35">
      <c r="A105" s="74"/>
      <c r="B105" s="835"/>
      <c r="C105" s="836"/>
      <c r="D105" s="836"/>
      <c r="E105" s="836"/>
      <c r="F105" s="836"/>
      <c r="G105" s="836"/>
      <c r="H105" s="836"/>
      <c r="I105" s="837"/>
      <c r="J105" s="66"/>
      <c r="K105" s="85"/>
    </row>
    <row r="106" spans="1:17" s="497" customFormat="1" ht="15" customHeight="1" thickTop="1" thickBot="1" x14ac:dyDescent="0.35">
      <c r="A106" s="74"/>
      <c r="B106" s="835"/>
      <c r="C106" s="836"/>
      <c r="D106" s="836"/>
      <c r="E106" s="836"/>
      <c r="F106" s="836"/>
      <c r="G106" s="836"/>
      <c r="H106" s="836"/>
      <c r="I106" s="837"/>
      <c r="J106" s="66"/>
      <c r="K106" s="85"/>
    </row>
    <row r="107" spans="1:17" s="497" customFormat="1" ht="15" customHeight="1" thickTop="1" thickBot="1" x14ac:dyDescent="0.35">
      <c r="A107" s="74"/>
      <c r="B107" s="835"/>
      <c r="C107" s="836"/>
      <c r="D107" s="836"/>
      <c r="E107" s="836"/>
      <c r="F107" s="836"/>
      <c r="G107" s="836"/>
      <c r="H107" s="836"/>
      <c r="I107" s="837"/>
      <c r="J107" s="66"/>
      <c r="K107" s="85"/>
    </row>
    <row r="108" spans="1:17" s="497" customFormat="1" ht="15" customHeight="1" thickTop="1" thickBot="1" x14ac:dyDescent="0.35">
      <c r="A108" s="74"/>
      <c r="B108" s="838"/>
      <c r="C108" s="839"/>
      <c r="D108" s="839"/>
      <c r="E108" s="839"/>
      <c r="F108" s="839"/>
      <c r="G108" s="839"/>
      <c r="H108" s="839"/>
      <c r="I108" s="840"/>
      <c r="J108" s="66"/>
      <c r="K108" s="85"/>
    </row>
    <row r="109" spans="1:17" ht="15" customHeight="1" thickTop="1" thickBot="1" x14ac:dyDescent="0.3">
      <c r="A109" s="77"/>
      <c r="B109" s="844" t="s">
        <v>51</v>
      </c>
      <c r="C109" s="937"/>
      <c r="D109" s="937"/>
      <c r="E109" s="937"/>
      <c r="F109" s="937"/>
      <c r="G109" s="937"/>
      <c r="H109" s="937"/>
      <c r="I109" s="937"/>
      <c r="J109" s="78"/>
    </row>
    <row r="110" spans="1:17" ht="15" customHeight="1" thickTop="1" thickBot="1" x14ac:dyDescent="0.3">
      <c r="A110" s="77"/>
      <c r="B110" s="938"/>
      <c r="C110" s="939"/>
      <c r="D110" s="939"/>
      <c r="E110" s="939"/>
      <c r="F110" s="939"/>
      <c r="G110" s="939"/>
      <c r="H110" s="939"/>
      <c r="I110" s="939"/>
      <c r="J110" s="78"/>
    </row>
    <row r="111" spans="1:17" ht="15" customHeight="1" thickTop="1" thickBot="1" x14ac:dyDescent="0.3">
      <c r="A111" s="79"/>
      <c r="B111" s="938"/>
      <c r="C111" s="937"/>
      <c r="D111" s="937"/>
      <c r="E111" s="937"/>
      <c r="F111" s="937"/>
      <c r="G111" s="937"/>
      <c r="H111" s="937"/>
      <c r="I111" s="937"/>
      <c r="J111" s="78"/>
    </row>
    <row r="112" spans="1:17" customFormat="1" ht="15" customHeight="1" thickTop="1" x14ac:dyDescent="0.35">
      <c r="A112" s="17"/>
      <c r="B112" s="848" t="s">
        <v>237</v>
      </c>
      <c r="C112" s="848"/>
      <c r="D112" s="848"/>
      <c r="E112" s="848"/>
      <c r="F112" s="848"/>
      <c r="G112" s="848"/>
      <c r="H112" s="848"/>
      <c r="I112" s="848"/>
      <c r="J112" s="848"/>
      <c r="K112" s="88"/>
      <c r="L112" s="498"/>
      <c r="M112" s="498"/>
      <c r="N112" s="498"/>
      <c r="O112" s="271"/>
    </row>
    <row r="113" spans="1:15" customFormat="1" ht="14.5" x14ac:dyDescent="0.35">
      <c r="A113" s="17"/>
      <c r="B113" s="848"/>
      <c r="C113" s="848"/>
      <c r="D113" s="848"/>
      <c r="E113" s="848"/>
      <c r="F113" s="848"/>
      <c r="G113" s="848"/>
      <c r="H113" s="848"/>
      <c r="I113" s="848"/>
      <c r="J113" s="848"/>
      <c r="K113" s="88"/>
      <c r="L113" s="498"/>
      <c r="M113" s="498"/>
      <c r="N113" s="498"/>
      <c r="O113" s="271"/>
    </row>
    <row r="114" spans="1:15" customFormat="1" ht="10.9" customHeight="1" x14ac:dyDescent="0.35">
      <c r="A114" s="17"/>
      <c r="B114" s="17"/>
      <c r="C114" s="17"/>
      <c r="D114" s="17"/>
      <c r="E114" s="17"/>
      <c r="F114" s="17"/>
      <c r="G114" s="17"/>
      <c r="H114" s="17"/>
      <c r="I114" s="17"/>
      <c r="J114" s="17"/>
      <c r="K114" s="17"/>
      <c r="L114" s="17"/>
      <c r="M114" s="17"/>
      <c r="N114" s="17"/>
      <c r="O114" s="271"/>
    </row>
    <row r="115" spans="1:15" customFormat="1" ht="31.15" customHeight="1" x14ac:dyDescent="0.35">
      <c r="A115" s="17"/>
      <c r="B115" s="851" t="s">
        <v>266</v>
      </c>
      <c r="C115" s="851"/>
      <c r="D115" s="851"/>
      <c r="E115" s="851"/>
      <c r="F115" s="851"/>
      <c r="G115" s="851"/>
      <c r="H115" s="851"/>
      <c r="I115" s="851"/>
      <c r="J115" s="371"/>
      <c r="K115" s="371"/>
      <c r="L115" s="371"/>
      <c r="M115" s="371"/>
      <c r="N115" s="371"/>
      <c r="O115" s="271"/>
    </row>
    <row r="116" spans="1:15" customFormat="1" ht="9.65" customHeight="1" x14ac:dyDescent="0.35">
      <c r="A116" s="17"/>
      <c r="B116" s="375"/>
      <c r="C116" s="376"/>
      <c r="D116" s="376"/>
      <c r="E116" s="376"/>
      <c r="F116" s="376"/>
      <c r="G116" s="376"/>
      <c r="H116" s="376"/>
      <c r="I116" s="376"/>
      <c r="J116" s="376"/>
      <c r="K116" s="376"/>
      <c r="L116" s="376"/>
      <c r="M116" s="376"/>
      <c r="N116" s="376"/>
      <c r="O116" s="271"/>
    </row>
    <row r="117" spans="1:15" customFormat="1" ht="33" customHeight="1" x14ac:dyDescent="0.35">
      <c r="A117" s="17"/>
      <c r="B117" s="811" t="s">
        <v>267</v>
      </c>
      <c r="C117" s="811"/>
      <c r="D117" s="811"/>
      <c r="E117" s="811"/>
      <c r="F117" s="811"/>
      <c r="G117" s="811"/>
      <c r="H117" s="811"/>
      <c r="I117" s="811"/>
      <c r="J117" s="371"/>
      <c r="K117" s="371"/>
      <c r="L117" s="371"/>
      <c r="M117" s="371"/>
      <c r="N117" s="371"/>
      <c r="O117" s="271"/>
    </row>
    <row r="118" spans="1:15" customFormat="1" ht="33" customHeight="1" x14ac:dyDescent="0.35">
      <c r="A118" s="17"/>
      <c r="B118" s="850" t="s">
        <v>263</v>
      </c>
      <c r="C118" s="850"/>
      <c r="D118" s="850"/>
      <c r="E118" s="850"/>
      <c r="F118" s="850"/>
      <c r="G118" s="850"/>
      <c r="H118" s="850"/>
      <c r="I118" s="850"/>
      <c r="J118" s="371"/>
      <c r="K118" s="371"/>
      <c r="L118" s="371"/>
      <c r="M118" s="371"/>
      <c r="N118" s="371"/>
      <c r="O118" s="271"/>
    </row>
    <row r="119" spans="1:15" customFormat="1" ht="33" customHeight="1" x14ac:dyDescent="0.35">
      <c r="A119" s="17"/>
      <c r="B119" s="811" t="s">
        <v>250</v>
      </c>
      <c r="C119" s="811"/>
      <c r="D119" s="811"/>
      <c r="E119" s="811"/>
      <c r="F119" s="811"/>
      <c r="G119" s="811"/>
      <c r="H119" s="811"/>
      <c r="I119" s="811"/>
      <c r="J119" s="371"/>
      <c r="K119" s="371"/>
      <c r="L119" s="371"/>
      <c r="M119" s="371"/>
      <c r="N119" s="371"/>
      <c r="O119" s="271"/>
    </row>
    <row r="120" spans="1:15" customFormat="1" ht="21.4" customHeight="1" x14ac:dyDescent="0.35">
      <c r="A120" s="17"/>
      <c r="B120" s="811" t="s">
        <v>251</v>
      </c>
      <c r="C120" s="811"/>
      <c r="D120" s="811"/>
      <c r="E120" s="811"/>
      <c r="F120" s="811"/>
      <c r="G120" s="811"/>
      <c r="H120" s="811"/>
      <c r="I120" s="811"/>
      <c r="J120" s="372"/>
      <c r="K120" s="372"/>
      <c r="L120" s="372"/>
      <c r="M120" s="372"/>
      <c r="N120" s="372"/>
      <c r="O120" s="271"/>
    </row>
    <row r="121" spans="1:15" customFormat="1" ht="45.4" customHeight="1" x14ac:dyDescent="0.35">
      <c r="A121" s="17"/>
      <c r="B121" s="811" t="s">
        <v>235</v>
      </c>
      <c r="C121" s="811"/>
      <c r="D121" s="811"/>
      <c r="E121" s="811"/>
      <c r="F121" s="811"/>
      <c r="G121" s="811"/>
      <c r="H121" s="811"/>
      <c r="I121" s="811"/>
      <c r="J121" s="371"/>
      <c r="K121" s="371"/>
      <c r="L121" s="371"/>
      <c r="M121" s="371"/>
      <c r="N121" s="371"/>
      <c r="O121" s="271"/>
    </row>
    <row r="122" spans="1:15" s="374" customFormat="1" ht="19.899999999999999" customHeight="1" thickBot="1" x14ac:dyDescent="0.4">
      <c r="A122" s="372"/>
      <c r="B122" s="852" t="s">
        <v>236</v>
      </c>
      <c r="C122" s="852"/>
      <c r="D122" s="852"/>
      <c r="E122" s="852"/>
      <c r="F122" s="852"/>
      <c r="G122" s="852"/>
      <c r="H122" s="852"/>
      <c r="I122" s="852"/>
      <c r="J122" s="372"/>
      <c r="K122" s="372"/>
      <c r="L122" s="372"/>
      <c r="M122" s="372"/>
      <c r="N122" s="372"/>
      <c r="O122" s="373"/>
    </row>
    <row r="123" spans="1:15" ht="12" customHeight="1" thickTop="1" thickBot="1" x14ac:dyDescent="0.3">
      <c r="A123" s="58"/>
      <c r="B123" s="58"/>
      <c r="C123" s="64"/>
      <c r="D123" s="64"/>
      <c r="E123" s="58"/>
      <c r="F123" s="58"/>
      <c r="G123" s="58"/>
      <c r="H123" s="58"/>
      <c r="I123" s="58"/>
      <c r="J123" s="58"/>
    </row>
    <row r="124" spans="1:15" ht="13.5" customHeight="1" thickTop="1" thickBot="1" x14ac:dyDescent="0.3">
      <c r="A124" s="58"/>
      <c r="B124" s="110"/>
      <c r="C124" s="38"/>
      <c r="D124" s="672" t="s">
        <v>182</v>
      </c>
      <c r="E124" s="673"/>
      <c r="F124" s="673"/>
      <c r="G124" s="674"/>
      <c r="H124" s="38"/>
      <c r="I124" s="38"/>
      <c r="J124" s="58"/>
    </row>
    <row r="125" spans="1:15" ht="13" thickTop="1" thickBot="1" x14ac:dyDescent="0.3">
      <c r="A125" s="58"/>
      <c r="B125" s="110"/>
      <c r="C125" s="38"/>
      <c r="D125" s="612" t="s">
        <v>2</v>
      </c>
      <c r="E125" s="613"/>
      <c r="F125" s="620" t="s">
        <v>1</v>
      </c>
      <c r="G125" s="621"/>
      <c r="H125" s="38"/>
      <c r="I125" s="38"/>
      <c r="J125" s="58"/>
    </row>
    <row r="126" spans="1:15" ht="21" customHeight="1" thickTop="1" thickBot="1" x14ac:dyDescent="0.3">
      <c r="A126" s="58"/>
      <c r="B126" s="110"/>
      <c r="C126" s="38"/>
      <c r="D126" s="626" t="str">
        <f>IF(D$17="","",D$17)</f>
        <v/>
      </c>
      <c r="E126" s="627"/>
      <c r="F126" s="628" t="str">
        <f>IF(D$16="","",D$16)</f>
        <v/>
      </c>
      <c r="G126" s="629"/>
      <c r="H126" s="38"/>
      <c r="I126" s="38"/>
      <c r="J126" s="111"/>
    </row>
    <row r="127" spans="1:15" ht="13" thickTop="1" thickBot="1" x14ac:dyDescent="0.3">
      <c r="A127" s="58"/>
      <c r="B127" s="110"/>
      <c r="C127" s="38"/>
      <c r="D127" s="607" t="s">
        <v>28</v>
      </c>
      <c r="E127" s="608"/>
      <c r="F127" s="608"/>
      <c r="G127" s="611"/>
      <c r="H127" s="38"/>
      <c r="I127" s="38"/>
      <c r="J127" s="111"/>
    </row>
    <row r="128" spans="1:15" ht="13" thickTop="1" thickBot="1" x14ac:dyDescent="0.3">
      <c r="A128" s="58"/>
      <c r="B128" s="110"/>
      <c r="C128" s="38"/>
      <c r="D128" s="622" t="str">
        <f>IF(D$18="","",D$18)</f>
        <v/>
      </c>
      <c r="E128" s="623"/>
      <c r="F128" s="623"/>
      <c r="G128" s="625"/>
      <c r="H128" s="38"/>
      <c r="I128" s="38"/>
      <c r="J128" s="111"/>
    </row>
    <row r="129" spans="1:13" ht="16.5" customHeight="1" thickTop="1" thickBot="1" x14ac:dyDescent="0.3">
      <c r="A129" s="58"/>
      <c r="B129" s="110"/>
      <c r="C129" s="38"/>
      <c r="D129" s="49"/>
      <c r="E129" s="49"/>
      <c r="F129" s="49"/>
      <c r="G129" s="49"/>
      <c r="H129" s="38"/>
      <c r="I129" s="38"/>
      <c r="J129" s="111"/>
    </row>
    <row r="130" spans="1:13" ht="13.5" customHeight="1" thickTop="1" thickBot="1" x14ac:dyDescent="0.3">
      <c r="A130" s="58"/>
      <c r="B130" s="110"/>
      <c r="C130" s="38"/>
      <c r="D130" s="630" t="s">
        <v>233</v>
      </c>
      <c r="E130" s="631"/>
      <c r="F130" s="631"/>
      <c r="G130" s="632"/>
      <c r="H130" s="38"/>
      <c r="I130" s="38"/>
      <c r="J130" s="58"/>
    </row>
    <row r="131" spans="1:13" ht="16.5" customHeight="1" thickTop="1" thickBot="1" x14ac:dyDescent="0.3">
      <c r="A131" s="58"/>
      <c r="B131" s="110"/>
      <c r="C131" s="38"/>
      <c r="D131" s="340"/>
      <c r="E131" s="341"/>
      <c r="F131" s="341"/>
      <c r="G131" s="342"/>
      <c r="H131" s="38"/>
      <c r="I131" s="38"/>
      <c r="J131" s="58"/>
    </row>
    <row r="132" spans="1:13" ht="16.5" customHeight="1" thickTop="1" thickBot="1" x14ac:dyDescent="0.3">
      <c r="A132" s="58"/>
      <c r="B132" s="110"/>
      <c r="C132" s="38"/>
      <c r="D132" s="343"/>
      <c r="E132" s="344"/>
      <c r="F132" s="344"/>
      <c r="G132" s="345"/>
      <c r="H132" s="38"/>
      <c r="I132" s="38"/>
      <c r="J132" s="58"/>
    </row>
    <row r="133" spans="1:13" ht="16.5" customHeight="1" thickTop="1" thickBot="1" x14ac:dyDescent="0.3">
      <c r="A133" s="58"/>
      <c r="B133" s="110"/>
      <c r="C133" s="38"/>
      <c r="D133" s="343"/>
      <c r="E133" s="344"/>
      <c r="F133" s="344"/>
      <c r="G133" s="345"/>
      <c r="H133" s="38"/>
      <c r="I133" s="38"/>
      <c r="J133" s="58"/>
    </row>
    <row r="134" spans="1:13" ht="16.5" customHeight="1" thickTop="1" thickBot="1" x14ac:dyDescent="0.3">
      <c r="A134" s="58"/>
      <c r="B134" s="110"/>
      <c r="C134" s="38"/>
      <c r="D134" s="343"/>
      <c r="E134" s="344"/>
      <c r="F134" s="344"/>
      <c r="G134" s="345"/>
      <c r="H134" s="38"/>
      <c r="I134" s="38"/>
      <c r="J134" s="58"/>
    </row>
    <row r="135" spans="1:13" ht="16.5" customHeight="1" thickTop="1" thickBot="1" x14ac:dyDescent="0.3">
      <c r="A135" s="58"/>
      <c r="B135" s="110"/>
      <c r="C135" s="38"/>
      <c r="D135" s="343"/>
      <c r="E135" s="344"/>
      <c r="F135" s="344"/>
      <c r="G135" s="345"/>
      <c r="H135" s="38"/>
      <c r="I135" s="38"/>
      <c r="J135" s="58"/>
    </row>
    <row r="136" spans="1:13" ht="16.5" customHeight="1" thickTop="1" thickBot="1" x14ac:dyDescent="0.3">
      <c r="A136" s="64"/>
      <c r="B136" s="110"/>
      <c r="C136" s="38"/>
      <c r="D136" s="346"/>
      <c r="E136" s="347"/>
      <c r="F136" s="347"/>
      <c r="G136" s="348"/>
      <c r="H136" s="38"/>
      <c r="I136" s="38"/>
      <c r="J136" s="58"/>
    </row>
    <row r="137" spans="1:13" ht="12.5" thickTop="1" x14ac:dyDescent="0.25">
      <c r="A137" s="68"/>
      <c r="B137" s="470"/>
      <c r="C137" s="853" t="str">
        <f xml:space="preserve"> "Projet : "&amp;H2</f>
        <v xml:space="preserve">Projet : </v>
      </c>
      <c r="D137" s="854"/>
      <c r="E137" s="854"/>
      <c r="F137" s="854"/>
      <c r="G137" s="854"/>
      <c r="H137" s="854"/>
      <c r="I137" s="855"/>
      <c r="J137" s="68"/>
    </row>
    <row r="138" spans="1:13" s="88" customFormat="1" ht="12" x14ac:dyDescent="0.25">
      <c r="C138" s="854" t="str">
        <f>H3&amp; " - Nom établissement : "&amp;D7</f>
        <v xml:space="preserve">Part7 - Nom établissement : </v>
      </c>
      <c r="D138" s="854"/>
      <c r="E138" s="854"/>
      <c r="F138" s="854"/>
      <c r="G138" s="854"/>
      <c r="H138" s="854"/>
      <c r="I138" s="854"/>
      <c r="J138" s="89"/>
      <c r="L138" s="498"/>
    </row>
    <row r="139" spans="1:13" ht="15" customHeight="1" x14ac:dyDescent="0.25">
      <c r="A139" s="471"/>
      <c r="B139" s="88"/>
      <c r="C139" s="848" t="s">
        <v>231</v>
      </c>
      <c r="D139" s="848"/>
      <c r="E139" s="848"/>
      <c r="F139" s="848"/>
      <c r="G139" s="848"/>
      <c r="H139" s="848"/>
      <c r="I139" s="848"/>
      <c r="J139" s="849"/>
    </row>
    <row r="140" spans="1:13" s="88" customFormat="1" ht="46.5" customHeight="1" x14ac:dyDescent="0.25">
      <c r="A140" s="38"/>
      <c r="B140" s="38"/>
      <c r="C140" s="847" t="s">
        <v>425</v>
      </c>
      <c r="D140" s="847"/>
      <c r="E140" s="847"/>
      <c r="F140" s="847"/>
      <c r="G140" s="847"/>
      <c r="H140" s="847"/>
      <c r="I140" s="847"/>
      <c r="J140" s="847"/>
      <c r="L140" s="498"/>
      <c r="M140" s="498"/>
    </row>
    <row r="141" spans="1:13" s="88" customFormat="1" ht="50.5" customHeight="1" x14ac:dyDescent="0.25">
      <c r="C141" s="496" t="s">
        <v>199</v>
      </c>
      <c r="D141" s="244" t="s">
        <v>197</v>
      </c>
      <c r="E141" s="940" t="s">
        <v>198</v>
      </c>
      <c r="F141" s="940"/>
      <c r="G141" s="827" t="s">
        <v>234</v>
      </c>
      <c r="H141" s="828"/>
      <c r="I141" s="828"/>
      <c r="J141" s="829"/>
      <c r="L141" s="434" t="s">
        <v>275</v>
      </c>
      <c r="M141" s="431"/>
    </row>
    <row r="142" spans="1:13" s="88" customFormat="1" ht="37.9" customHeight="1" x14ac:dyDescent="0.25">
      <c r="C142" s="245" t="str">
        <f>D7&amp;" 
("&amp;D9&amp;")"</f>
        <v xml:space="preserve"> 
()</v>
      </c>
      <c r="D142" s="245" t="str">
        <f>IF(D8="","Étab de la fiche",D8)</f>
        <v>Étab de la fiche</v>
      </c>
      <c r="E142" s="941" t="str">
        <f>IF(D10="","",""&amp;D10)</f>
        <v/>
      </c>
      <c r="F142" s="942"/>
      <c r="G142" s="827"/>
      <c r="H142" s="828"/>
      <c r="I142" s="828"/>
      <c r="J142" s="829"/>
      <c r="L142" s="433">
        <v>1</v>
      </c>
      <c r="M142" s="435" t="s">
        <v>202</v>
      </c>
    </row>
    <row r="143" spans="1:13" s="88" customFormat="1" ht="59.5" customHeight="1" x14ac:dyDescent="0.25">
      <c r="C143" s="246"/>
      <c r="D143" s="246"/>
      <c r="E143" s="806"/>
      <c r="F143" s="807"/>
      <c r="G143" s="808" t="s">
        <v>252</v>
      </c>
      <c r="H143" s="809"/>
      <c r="I143" s="809"/>
      <c r="J143" s="810"/>
      <c r="L143" s="433">
        <v>1</v>
      </c>
      <c r="M143" s="435" t="s">
        <v>203</v>
      </c>
    </row>
    <row r="144" spans="1:13" s="88" customFormat="1" ht="59.5" customHeight="1" x14ac:dyDescent="0.25">
      <c r="C144" s="246"/>
      <c r="D144" s="246"/>
      <c r="E144" s="806"/>
      <c r="F144" s="807"/>
      <c r="G144" s="808" t="s">
        <v>252</v>
      </c>
      <c r="H144" s="809"/>
      <c r="I144" s="809"/>
      <c r="J144" s="810"/>
      <c r="L144" s="433">
        <v>1</v>
      </c>
      <c r="M144" s="435" t="s">
        <v>204</v>
      </c>
    </row>
    <row r="145" spans="3:13" s="88" customFormat="1" ht="59.5" customHeight="1" x14ac:dyDescent="0.25">
      <c r="C145" s="246"/>
      <c r="D145" s="246"/>
      <c r="E145" s="806"/>
      <c r="F145" s="807"/>
      <c r="G145" s="808" t="s">
        <v>252</v>
      </c>
      <c r="H145" s="809"/>
      <c r="I145" s="809"/>
      <c r="J145" s="810"/>
      <c r="L145" s="433">
        <v>1</v>
      </c>
      <c r="M145" s="435" t="s">
        <v>205</v>
      </c>
    </row>
    <row r="146" spans="3:13" s="88" customFormat="1" ht="59.5" customHeight="1" x14ac:dyDescent="0.25">
      <c r="C146" s="246"/>
      <c r="D146" s="246"/>
      <c r="E146" s="806"/>
      <c r="F146" s="807"/>
      <c r="G146" s="808" t="s">
        <v>252</v>
      </c>
      <c r="H146" s="809"/>
      <c r="I146" s="809"/>
      <c r="J146" s="810"/>
      <c r="L146" s="433">
        <v>1</v>
      </c>
      <c r="M146" s="435" t="s">
        <v>206</v>
      </c>
    </row>
    <row r="147" spans="3:13" s="88" customFormat="1" ht="59.5" customHeight="1" x14ac:dyDescent="0.25">
      <c r="C147" s="246"/>
      <c r="D147" s="246"/>
      <c r="E147" s="806"/>
      <c r="F147" s="807"/>
      <c r="G147" s="808" t="s">
        <v>252</v>
      </c>
      <c r="H147" s="809"/>
      <c r="I147" s="809"/>
      <c r="J147" s="810"/>
      <c r="L147" s="433">
        <v>1</v>
      </c>
      <c r="M147" s="435" t="s">
        <v>207</v>
      </c>
    </row>
    <row r="148" spans="3:13" s="88" customFormat="1" ht="59.5" customHeight="1" x14ac:dyDescent="0.25">
      <c r="C148" s="246"/>
      <c r="D148" s="246"/>
      <c r="E148" s="806"/>
      <c r="F148" s="807"/>
      <c r="G148" s="808" t="s">
        <v>252</v>
      </c>
      <c r="H148" s="809"/>
      <c r="I148" s="809"/>
      <c r="J148" s="810"/>
      <c r="L148" s="433">
        <v>1</v>
      </c>
      <c r="M148" s="435" t="s">
        <v>208</v>
      </c>
    </row>
    <row r="149" spans="3:13" s="88" customFormat="1" ht="59.5" customHeight="1" x14ac:dyDescent="0.25">
      <c r="C149" s="246"/>
      <c r="D149" s="246"/>
      <c r="E149" s="806"/>
      <c r="F149" s="807"/>
      <c r="G149" s="808" t="s">
        <v>252</v>
      </c>
      <c r="H149" s="809"/>
      <c r="I149" s="809"/>
      <c r="J149" s="810"/>
      <c r="L149" s="432">
        <v>1</v>
      </c>
      <c r="M149" s="435" t="s">
        <v>209</v>
      </c>
    </row>
    <row r="150" spans="3:13" s="88" customFormat="1" ht="10.5" x14ac:dyDescent="0.25">
      <c r="J150" s="89"/>
      <c r="L150" s="432">
        <v>1</v>
      </c>
      <c r="M150" s="436" t="s">
        <v>276</v>
      </c>
    </row>
    <row r="151" spans="3:13" s="88" customFormat="1" ht="10.5" x14ac:dyDescent="0.25">
      <c r="J151" s="89"/>
      <c r="L151" s="498"/>
      <c r="M151" s="498"/>
    </row>
    <row r="152" spans="3:13" s="88" customFormat="1" ht="10.5" hidden="1" x14ac:dyDescent="0.25">
      <c r="J152" s="89"/>
      <c r="L152" s="498"/>
    </row>
    <row r="153" spans="3:13" s="88" customFormat="1" ht="10.5" hidden="1" x14ac:dyDescent="0.25">
      <c r="J153" s="89"/>
      <c r="L153" s="498"/>
    </row>
    <row r="154" spans="3:13" s="88" customFormat="1" ht="10.5" hidden="1" x14ac:dyDescent="0.25">
      <c r="J154" s="89"/>
    </row>
    <row r="155" spans="3:13" s="88" customFormat="1" ht="10.5" hidden="1" x14ac:dyDescent="0.25">
      <c r="J155" s="89"/>
    </row>
    <row r="156" spans="3:13" s="88" customFormat="1" ht="10.5" hidden="1" x14ac:dyDescent="0.25">
      <c r="J156" s="89"/>
    </row>
    <row r="157" spans="3:13" s="88" customFormat="1" ht="10.5" hidden="1" x14ac:dyDescent="0.25">
      <c r="J157" s="89"/>
    </row>
    <row r="158" spans="3:13" s="88" customFormat="1" ht="10.5" hidden="1" x14ac:dyDescent="0.25">
      <c r="J158" s="89"/>
    </row>
    <row r="159" spans="3:13" s="88" customFormat="1" ht="10.5" hidden="1" x14ac:dyDescent="0.25">
      <c r="J159" s="89"/>
    </row>
    <row r="160" spans="3:13" s="88" customFormat="1" ht="10.5" hidden="1" x14ac:dyDescent="0.25">
      <c r="J160" s="89"/>
    </row>
    <row r="161" spans="10:10" s="88" customFormat="1" ht="10.5" hidden="1" x14ac:dyDescent="0.25">
      <c r="J161" s="89"/>
    </row>
    <row r="162" spans="10:10" s="88" customFormat="1" ht="10.5" hidden="1" x14ac:dyDescent="0.25">
      <c r="J162" s="89"/>
    </row>
    <row r="163" spans="10:10" s="88" customFormat="1" ht="10.5" hidden="1" x14ac:dyDescent="0.25">
      <c r="J163" s="89"/>
    </row>
    <row r="164" spans="10:10" s="88" customFormat="1" ht="10.5" hidden="1" x14ac:dyDescent="0.25">
      <c r="J164" s="89"/>
    </row>
    <row r="165" spans="10:10" s="88" customFormat="1" ht="10.5" hidden="1" x14ac:dyDescent="0.25">
      <c r="J165" s="89"/>
    </row>
    <row r="166" spans="10:10" s="88" customFormat="1" ht="10.5" hidden="1" x14ac:dyDescent="0.25">
      <c r="J166" s="89"/>
    </row>
    <row r="167" spans="10:10" s="88" customFormat="1" ht="10.5" hidden="1" x14ac:dyDescent="0.25">
      <c r="J167" s="89"/>
    </row>
    <row r="168" spans="10:10" s="88" customFormat="1" ht="10.5" hidden="1" x14ac:dyDescent="0.25">
      <c r="J168" s="89"/>
    </row>
    <row r="169" spans="10:10" s="88" customFormat="1" ht="10.5" hidden="1" x14ac:dyDescent="0.25">
      <c r="J169" s="89"/>
    </row>
    <row r="170" spans="10:10" s="88" customFormat="1" ht="10.5" hidden="1" x14ac:dyDescent="0.25">
      <c r="J170" s="89"/>
    </row>
    <row r="171" spans="10:10" s="88" customFormat="1" ht="10.5" hidden="1" x14ac:dyDescent="0.25">
      <c r="J171" s="89"/>
    </row>
    <row r="172" spans="10:10" s="88" customFormat="1" ht="10.5" hidden="1" x14ac:dyDescent="0.25">
      <c r="J172" s="89"/>
    </row>
    <row r="173" spans="10:10" s="88" customFormat="1" ht="10.5" hidden="1" x14ac:dyDescent="0.25">
      <c r="J173" s="89"/>
    </row>
    <row r="174" spans="10:10" s="88" customFormat="1" ht="10.5" hidden="1" x14ac:dyDescent="0.25">
      <c r="J174" s="89"/>
    </row>
    <row r="175" spans="10:10" s="88" customFormat="1" ht="10.5" hidden="1" x14ac:dyDescent="0.25">
      <c r="J175" s="89"/>
    </row>
    <row r="176" spans="10:10" s="88" customFormat="1" ht="10.5" hidden="1" x14ac:dyDescent="0.25">
      <c r="J176" s="89"/>
    </row>
    <row r="177" spans="10:10" s="88" customFormat="1" ht="10.5" hidden="1" x14ac:dyDescent="0.25">
      <c r="J177" s="89"/>
    </row>
    <row r="178" spans="10:10" s="88" customFormat="1" ht="10.5" hidden="1" x14ac:dyDescent="0.25">
      <c r="J178" s="89"/>
    </row>
    <row r="179" spans="10:10" ht="10.5" hidden="1" x14ac:dyDescent="0.25"/>
    <row r="180" spans="10:10" ht="10.5" hidden="1" x14ac:dyDescent="0.25"/>
    <row r="181" spans="10:10" ht="10.5" hidden="1" x14ac:dyDescent="0.25"/>
    <row r="182" spans="10:10" ht="10.5" hidden="1" x14ac:dyDescent="0.25"/>
    <row r="183" spans="10:10" ht="10.5" hidden="1" x14ac:dyDescent="0.25"/>
    <row r="184" spans="10:10" ht="10.5" hidden="1" x14ac:dyDescent="0.25"/>
    <row r="185" spans="10:10" ht="10.5" hidden="1" x14ac:dyDescent="0.25"/>
    <row r="186" spans="10:10" ht="10.5" hidden="1" x14ac:dyDescent="0.25"/>
    <row r="187" spans="10:10" ht="10.5" hidden="1" x14ac:dyDescent="0.25"/>
    <row r="188" spans="10:10" ht="10.5" hidden="1" x14ac:dyDescent="0.25"/>
    <row r="189" spans="10:10" ht="10.5" hidden="1" x14ac:dyDescent="0.25"/>
    <row r="190" spans="10:10" ht="10.5" hidden="1" x14ac:dyDescent="0.25"/>
    <row r="191" spans="10:10" ht="10.5" hidden="1" x14ac:dyDescent="0.25"/>
    <row r="192" spans="10:10" ht="10.5" hidden="1" x14ac:dyDescent="0.25"/>
    <row r="193" ht="10.5" hidden="1" x14ac:dyDescent="0.25"/>
    <row r="194" ht="10.5" hidden="1" x14ac:dyDescent="0.25"/>
    <row r="195" ht="10.5" hidden="1" x14ac:dyDescent="0.25"/>
    <row r="196" ht="10.5" hidden="1" x14ac:dyDescent="0.25"/>
    <row r="197" ht="10.5" hidden="1" x14ac:dyDescent="0.25"/>
    <row r="198" ht="10.5" hidden="1" x14ac:dyDescent="0.25"/>
    <row r="199" ht="10.5" hidden="1" x14ac:dyDescent="0.25"/>
    <row r="200" ht="10.5" hidden="1" x14ac:dyDescent="0.25"/>
    <row r="201" ht="10.5" hidden="1" x14ac:dyDescent="0.25"/>
    <row r="202" ht="10.5" hidden="1" x14ac:dyDescent="0.25"/>
    <row r="203" ht="10.5" hidden="1" x14ac:dyDescent="0.25"/>
    <row r="204" ht="10.5" hidden="1" x14ac:dyDescent="0.25"/>
    <row r="205" ht="10.5" hidden="1" x14ac:dyDescent="0.25"/>
    <row r="206" ht="10.5" hidden="1" x14ac:dyDescent="0.25"/>
    <row r="207" ht="10.5" hidden="1" x14ac:dyDescent="0.25"/>
    <row r="208" ht="10.5" hidden="1" x14ac:dyDescent="0.25"/>
    <row r="209" ht="10.5" hidden="1" x14ac:dyDescent="0.25"/>
    <row r="210" ht="10.5" hidden="1" x14ac:dyDescent="0.25"/>
    <row r="211" ht="10.5" hidden="1" x14ac:dyDescent="0.25"/>
    <row r="212" ht="10.5" hidden="1" x14ac:dyDescent="0.25"/>
    <row r="213" ht="10.5" hidden="1" x14ac:dyDescent="0.25"/>
    <row r="214" ht="10.5" hidden="1" x14ac:dyDescent="0.25"/>
    <row r="215" ht="10.5" hidden="1" x14ac:dyDescent="0.25"/>
    <row r="216" ht="10.5" hidden="1" x14ac:dyDescent="0.25"/>
    <row r="217" ht="10.5" hidden="1" x14ac:dyDescent="0.25"/>
    <row r="218" ht="10.5" hidden="1" x14ac:dyDescent="0.25"/>
    <row r="219" ht="10.5" hidden="1" x14ac:dyDescent="0.25"/>
    <row r="220" ht="10.5" hidden="1" x14ac:dyDescent="0.25"/>
    <row r="221" ht="10.5" hidden="1" x14ac:dyDescent="0.25"/>
    <row r="222" ht="10.5" hidden="1" x14ac:dyDescent="0.25"/>
    <row r="223" ht="10.5" hidden="1" x14ac:dyDescent="0.25"/>
    <row r="224" ht="10.5" hidden="1" x14ac:dyDescent="0.25"/>
    <row r="225" ht="10.5" hidden="1" x14ac:dyDescent="0.25"/>
    <row r="226" ht="10.5" hidden="1" x14ac:dyDescent="0.25"/>
    <row r="227" ht="10.5" hidden="1" x14ac:dyDescent="0.25"/>
    <row r="228" ht="10.5" hidden="1" x14ac:dyDescent="0.25"/>
    <row r="229" ht="10.5" hidden="1" x14ac:dyDescent="0.25"/>
    <row r="230" ht="10.5" hidden="1" x14ac:dyDescent="0.25"/>
    <row r="231" ht="10.5" hidden="1" x14ac:dyDescent="0.25"/>
    <row r="232" ht="10.5" hidden="1" x14ac:dyDescent="0.25"/>
    <row r="233" ht="10.5" hidden="1" x14ac:dyDescent="0.25"/>
    <row r="234" ht="10.5" hidden="1" x14ac:dyDescent="0.25"/>
    <row r="235" ht="10.5" hidden="1" x14ac:dyDescent="0.25"/>
    <row r="236" ht="10.5" hidden="1" x14ac:dyDescent="0.25"/>
    <row r="237" ht="10.5" hidden="1" x14ac:dyDescent="0.25"/>
    <row r="238" ht="10.5" hidden="1" x14ac:dyDescent="0.25"/>
    <row r="239" ht="10.5" hidden="1" x14ac:dyDescent="0.25"/>
    <row r="240" ht="10.5" hidden="1" x14ac:dyDescent="0.25"/>
    <row r="241" ht="10.5" hidden="1" x14ac:dyDescent="0.25"/>
    <row r="242" ht="10.5" hidden="1" x14ac:dyDescent="0.25"/>
    <row r="243" ht="10.5" hidden="1" x14ac:dyDescent="0.25"/>
    <row r="244" ht="10.5" hidden="1" x14ac:dyDescent="0.25"/>
    <row r="245" ht="10.5" hidden="1" x14ac:dyDescent="0.25"/>
    <row r="246" ht="10.5" hidden="1" x14ac:dyDescent="0.25"/>
    <row r="247" ht="10.5" hidden="1" x14ac:dyDescent="0.25"/>
    <row r="248" ht="10.5" hidden="1" x14ac:dyDescent="0.25"/>
    <row r="249" ht="10.5" hidden="1" x14ac:dyDescent="0.25"/>
    <row r="250" ht="10.5" hidden="1" x14ac:dyDescent="0.25"/>
    <row r="251" ht="10.5" hidden="1" x14ac:dyDescent="0.25"/>
    <row r="252" ht="10.5" hidden="1" x14ac:dyDescent="0.25"/>
    <row r="253" ht="10.5" hidden="1" x14ac:dyDescent="0.25"/>
    <row r="254" ht="10.5" hidden="1" x14ac:dyDescent="0.25"/>
    <row r="255" ht="10.5" hidden="1" x14ac:dyDescent="0.25"/>
    <row r="256" ht="10.5" hidden="1" x14ac:dyDescent="0.25"/>
    <row r="257" ht="10.5" hidden="1" x14ac:dyDescent="0.25"/>
    <row r="258" ht="10.5" hidden="1" x14ac:dyDescent="0.25"/>
    <row r="259" ht="10.5" hidden="1" x14ac:dyDescent="0.25"/>
    <row r="260" ht="10.5" hidden="1" x14ac:dyDescent="0.25"/>
    <row r="261" ht="10.5" hidden="1" x14ac:dyDescent="0.25"/>
    <row r="262" ht="10.5" hidden="1" x14ac:dyDescent="0.25"/>
    <row r="263" ht="10.5" hidden="1" x14ac:dyDescent="0.25"/>
    <row r="264" ht="10.5" hidden="1" x14ac:dyDescent="0.25"/>
    <row r="265" ht="10.5" hidden="1" x14ac:dyDescent="0.25"/>
    <row r="266" ht="10.5" hidden="1" x14ac:dyDescent="0.25"/>
    <row r="267" ht="10.5" hidden="1" x14ac:dyDescent="0.25"/>
    <row r="268" ht="10.5" hidden="1" x14ac:dyDescent="0.25"/>
    <row r="269" ht="10.5" hidden="1" x14ac:dyDescent="0.25"/>
    <row r="270" ht="10.5" hidden="1" x14ac:dyDescent="0.25"/>
    <row r="271" ht="10.5" hidden="1" x14ac:dyDescent="0.25"/>
    <row r="272" ht="10.5" hidden="1" x14ac:dyDescent="0.25"/>
    <row r="273" ht="10.5" hidden="1" x14ac:dyDescent="0.25"/>
    <row r="274" ht="10.5" hidden="1" x14ac:dyDescent="0.25"/>
    <row r="275" ht="10.5" hidden="1" x14ac:dyDescent="0.25"/>
    <row r="276" ht="10.5" hidden="1" x14ac:dyDescent="0.25"/>
    <row r="277" ht="10.5" hidden="1" x14ac:dyDescent="0.25"/>
    <row r="278" ht="10.5" hidden="1" x14ac:dyDescent="0.25"/>
    <row r="279" ht="10.5" hidden="1" x14ac:dyDescent="0.25"/>
    <row r="280" ht="10.5" hidden="1" x14ac:dyDescent="0.25"/>
    <row r="281" ht="10.5" hidden="1" x14ac:dyDescent="0.25"/>
    <row r="282" ht="10.5" hidden="1" x14ac:dyDescent="0.25"/>
    <row r="283" ht="10.5" hidden="1" x14ac:dyDescent="0.25"/>
    <row r="284" ht="10.5" hidden="1" x14ac:dyDescent="0.25"/>
    <row r="285" ht="10.5" hidden="1" x14ac:dyDescent="0.25"/>
    <row r="286" ht="10.5" hidden="1" x14ac:dyDescent="0.25"/>
    <row r="287" ht="10.5" hidden="1" x14ac:dyDescent="0.25"/>
    <row r="288" ht="10.5" hidden="1" x14ac:dyDescent="0.25"/>
    <row r="289" ht="10.5" hidden="1" x14ac:dyDescent="0.25"/>
    <row r="290" ht="10.5" hidden="1" x14ac:dyDescent="0.25"/>
    <row r="291" ht="10.5" hidden="1" x14ac:dyDescent="0.25"/>
    <row r="292" ht="10.5" hidden="1" x14ac:dyDescent="0.25"/>
    <row r="293" ht="10.5" hidden="1" x14ac:dyDescent="0.25"/>
    <row r="294" ht="10.5" hidden="1" x14ac:dyDescent="0.25"/>
    <row r="295" ht="10.5" hidden="1" x14ac:dyDescent="0.25"/>
    <row r="296" ht="10.5" hidden="1" x14ac:dyDescent="0.25"/>
    <row r="297" ht="10.5" hidden="1" x14ac:dyDescent="0.25"/>
    <row r="298" ht="10.5" hidden="1" x14ac:dyDescent="0.25"/>
    <row r="299" ht="10.5" hidden="1" x14ac:dyDescent="0.25"/>
    <row r="300" ht="10.5" hidden="1" x14ac:dyDescent="0.25"/>
    <row r="301" ht="10.5" hidden="1" x14ac:dyDescent="0.25"/>
    <row r="302" ht="10.5" hidden="1" x14ac:dyDescent="0.25"/>
    <row r="303" ht="10.5" hidden="1" x14ac:dyDescent="0.25"/>
    <row r="304" ht="10.5" hidden="1" x14ac:dyDescent="0.25"/>
    <row r="305" ht="10.5" hidden="1" x14ac:dyDescent="0.25"/>
    <row r="306" ht="10.5" hidden="1" x14ac:dyDescent="0.25"/>
    <row r="307" ht="10.5" hidden="1" x14ac:dyDescent="0.25"/>
    <row r="308" ht="10.5" hidden="1" x14ac:dyDescent="0.25"/>
    <row r="309" ht="10.5" hidden="1" x14ac:dyDescent="0.25"/>
    <row r="310" ht="10.5" hidden="1" x14ac:dyDescent="0.25"/>
    <row r="311" ht="10.5" hidden="1" x14ac:dyDescent="0.25"/>
    <row r="312" ht="10.5" hidden="1" x14ac:dyDescent="0.25"/>
    <row r="313" ht="10.5" hidden="1" x14ac:dyDescent="0.25"/>
    <row r="314" ht="10.5" hidden="1" x14ac:dyDescent="0.25"/>
    <row r="315" ht="10.5" hidden="1" x14ac:dyDescent="0.25"/>
    <row r="316" ht="10.5" hidden="1" x14ac:dyDescent="0.25"/>
    <row r="317" ht="10.5" hidden="1" x14ac:dyDescent="0.25"/>
    <row r="318" ht="10.5" hidden="1" x14ac:dyDescent="0.25"/>
    <row r="319" ht="10.5" hidden="1" x14ac:dyDescent="0.25"/>
    <row r="320" ht="10.5" hidden="1" x14ac:dyDescent="0.25"/>
    <row r="321" ht="10.5" hidden="1" x14ac:dyDescent="0.25"/>
    <row r="322" ht="10.5" hidden="1" x14ac:dyDescent="0.25"/>
    <row r="323" ht="10.5" hidden="1" x14ac:dyDescent="0.25"/>
    <row r="324" ht="10.5" hidden="1" x14ac:dyDescent="0.25"/>
    <row r="325" ht="10.5" hidden="1" x14ac:dyDescent="0.25"/>
    <row r="326" ht="10.5" hidden="1" x14ac:dyDescent="0.25"/>
    <row r="327" ht="10.5" hidden="1" x14ac:dyDescent="0.25"/>
    <row r="328" ht="10.5" hidden="1" x14ac:dyDescent="0.25"/>
    <row r="329" ht="10.5" hidden="1" x14ac:dyDescent="0.25"/>
    <row r="330" ht="10.5" hidden="1" x14ac:dyDescent="0.25"/>
    <row r="331" ht="10.5" hidden="1" x14ac:dyDescent="0.25"/>
    <row r="332" ht="10.5" hidden="1" x14ac:dyDescent="0.25"/>
    <row r="333" ht="10.5" hidden="1" x14ac:dyDescent="0.25"/>
    <row r="334" ht="10.5" hidden="1" x14ac:dyDescent="0.25"/>
    <row r="335" ht="10.5" hidden="1" x14ac:dyDescent="0.25"/>
    <row r="336" ht="10.5" hidden="1" x14ac:dyDescent="0.25"/>
    <row r="337" ht="10.5" hidden="1" x14ac:dyDescent="0.25"/>
    <row r="338" ht="10.5" hidden="1" x14ac:dyDescent="0.25"/>
    <row r="339" ht="10.5" hidden="1" x14ac:dyDescent="0.25"/>
    <row r="340" ht="10.5" hidden="1" x14ac:dyDescent="0.25"/>
    <row r="341" ht="10.5" hidden="1" x14ac:dyDescent="0.25"/>
    <row r="342" ht="10.5" hidden="1" x14ac:dyDescent="0.25"/>
    <row r="343" ht="10.5" hidden="1" x14ac:dyDescent="0.25"/>
    <row r="344" ht="10.5" hidden="1" x14ac:dyDescent="0.25"/>
    <row r="345" ht="10.5" hidden="1" x14ac:dyDescent="0.25"/>
    <row r="346" ht="10.5" hidden="1" x14ac:dyDescent="0.25"/>
    <row r="347" ht="10.5" hidden="1" x14ac:dyDescent="0.25"/>
    <row r="348" ht="10.5" hidden="1" x14ac:dyDescent="0.25"/>
    <row r="349" ht="10.5" hidden="1" x14ac:dyDescent="0.25"/>
    <row r="350" ht="10.5" hidden="1" x14ac:dyDescent="0.25"/>
    <row r="351" ht="10.5" hidden="1" x14ac:dyDescent="0.25"/>
    <row r="352" ht="10.5" hidden="1" x14ac:dyDescent="0.25"/>
    <row r="353" ht="10.5" hidden="1" x14ac:dyDescent="0.25"/>
    <row r="354" ht="10.5" hidden="1" x14ac:dyDescent="0.25"/>
    <row r="355" ht="10.5" hidden="1" x14ac:dyDescent="0.25"/>
    <row r="356" ht="10.5" hidden="1" x14ac:dyDescent="0.25"/>
    <row r="357" ht="10.5" hidden="1" x14ac:dyDescent="0.25"/>
    <row r="358" ht="10.5" hidden="1" x14ac:dyDescent="0.25"/>
    <row r="359" ht="10.5" hidden="1" x14ac:dyDescent="0.25"/>
    <row r="360" ht="10.5" hidden="1" x14ac:dyDescent="0.25"/>
    <row r="361" ht="10.5" hidden="1" x14ac:dyDescent="0.25"/>
    <row r="362" ht="10.5" hidden="1" x14ac:dyDescent="0.25"/>
    <row r="363" ht="10.5" hidden="1" x14ac:dyDescent="0.25"/>
    <row r="364" ht="10.5" hidden="1" x14ac:dyDescent="0.25"/>
    <row r="365" ht="10.5" hidden="1" x14ac:dyDescent="0.25"/>
    <row r="366" ht="10.5" hidden="1" x14ac:dyDescent="0.25"/>
    <row r="367" ht="10.5" hidden="1" x14ac:dyDescent="0.25"/>
    <row r="368" ht="10.5" hidden="1" x14ac:dyDescent="0.25"/>
    <row r="369" ht="10.5" hidden="1" x14ac:dyDescent="0.25"/>
    <row r="370" ht="10.5" hidden="1" x14ac:dyDescent="0.25"/>
    <row r="371" ht="10.5" hidden="1" x14ac:dyDescent="0.25"/>
    <row r="372" ht="10.5" hidden="1" x14ac:dyDescent="0.25"/>
    <row r="373" ht="10.5" hidden="1" x14ac:dyDescent="0.25"/>
    <row r="374" ht="10.5" hidden="1" x14ac:dyDescent="0.25"/>
    <row r="375" ht="10.5" hidden="1" x14ac:dyDescent="0.25"/>
    <row r="376" ht="10.5" hidden="1" x14ac:dyDescent="0.25"/>
    <row r="377" ht="10.5" hidden="1" x14ac:dyDescent="0.25"/>
    <row r="378" ht="10.5" hidden="1" x14ac:dyDescent="0.25"/>
    <row r="379" ht="10.5" hidden="1" x14ac:dyDescent="0.25"/>
    <row r="380" ht="10.5" hidden="1" x14ac:dyDescent="0.25"/>
    <row r="381" ht="10.5" hidden="1" x14ac:dyDescent="0.25"/>
    <row r="382" ht="10.5" hidden="1" x14ac:dyDescent="0.25"/>
    <row r="383" ht="10.5" hidden="1" x14ac:dyDescent="0.25"/>
    <row r="384" ht="10.5" hidden="1" x14ac:dyDescent="0.25"/>
    <row r="385" ht="10.5" hidden="1" x14ac:dyDescent="0.25"/>
    <row r="386" ht="10.5" hidden="1" x14ac:dyDescent="0.25"/>
    <row r="387" ht="10.5" hidden="1" x14ac:dyDescent="0.25"/>
    <row r="388" ht="10.5" hidden="1" x14ac:dyDescent="0.25"/>
    <row r="389" ht="10.5" hidden="1" x14ac:dyDescent="0.25"/>
    <row r="390" ht="10.5" hidden="1" x14ac:dyDescent="0.25"/>
    <row r="391" ht="10.5" hidden="1" x14ac:dyDescent="0.25"/>
    <row r="392" ht="10.5" hidden="1" x14ac:dyDescent="0.25"/>
    <row r="393" ht="10.5" hidden="1" x14ac:dyDescent="0.25"/>
    <row r="394" ht="10.5" hidden="1" x14ac:dyDescent="0.25"/>
    <row r="395" ht="10.5" hidden="1" x14ac:dyDescent="0.25"/>
    <row r="396" ht="10.5" hidden="1" x14ac:dyDescent="0.25"/>
    <row r="397" ht="10.5" hidden="1" x14ac:dyDescent="0.25"/>
    <row r="398" ht="10.5" hidden="1" x14ac:dyDescent="0.25"/>
    <row r="399" ht="10.5" hidden="1" x14ac:dyDescent="0.25"/>
    <row r="400" ht="10.5" hidden="1" x14ac:dyDescent="0.25"/>
    <row r="401" ht="10.5" hidden="1" x14ac:dyDescent="0.25"/>
    <row r="402" ht="10.5" hidden="1" x14ac:dyDescent="0.25"/>
    <row r="403" ht="10.5" hidden="1" x14ac:dyDescent="0.25"/>
    <row r="404" ht="10.5" hidden="1" x14ac:dyDescent="0.25"/>
    <row r="405" ht="10.5" hidden="1" x14ac:dyDescent="0.25"/>
    <row r="406" ht="10.5" hidden="1" x14ac:dyDescent="0.25"/>
    <row r="407" ht="10.5" hidden="1" x14ac:dyDescent="0.25"/>
    <row r="408" ht="10.5" hidden="1" x14ac:dyDescent="0.25"/>
    <row r="409" ht="10.5" hidden="1" x14ac:dyDescent="0.25"/>
    <row r="410" ht="10.5" hidden="1" x14ac:dyDescent="0.25"/>
    <row r="411" ht="10.5" hidden="1" x14ac:dyDescent="0.25"/>
    <row r="412" ht="10.5" hidden="1" x14ac:dyDescent="0.25"/>
    <row r="413" ht="10.5" hidden="1" x14ac:dyDescent="0.25"/>
    <row r="414" ht="10.5" hidden="1" x14ac:dyDescent="0.25"/>
    <row r="415" ht="10.5" hidden="1" x14ac:dyDescent="0.25"/>
    <row r="416" ht="10.5" hidden="1" x14ac:dyDescent="0.25"/>
    <row r="417" ht="10.5" hidden="1" x14ac:dyDescent="0.25"/>
    <row r="418" ht="10.5" hidden="1" x14ac:dyDescent="0.25"/>
    <row r="419" ht="10.5" hidden="1" x14ac:dyDescent="0.25"/>
    <row r="420" ht="10.5" hidden="1" x14ac:dyDescent="0.25"/>
    <row r="421" ht="10.5" hidden="1" x14ac:dyDescent="0.25"/>
    <row r="422" ht="10.5" hidden="1" x14ac:dyDescent="0.25"/>
    <row r="423" ht="10.5" hidden="1" x14ac:dyDescent="0.25"/>
    <row r="424" ht="10.5" hidden="1" x14ac:dyDescent="0.25"/>
    <row r="425" ht="10.5" hidden="1" x14ac:dyDescent="0.25"/>
    <row r="426" ht="10.5" hidden="1" x14ac:dyDescent="0.25"/>
    <row r="427" ht="10.5" hidden="1" x14ac:dyDescent="0.25"/>
    <row r="428" ht="10.5" hidden="1" x14ac:dyDescent="0.25"/>
    <row r="429" ht="10.5" hidden="1" x14ac:dyDescent="0.25"/>
    <row r="430" ht="10.5" hidden="1" x14ac:dyDescent="0.25"/>
    <row r="431" ht="10.5" hidden="1" x14ac:dyDescent="0.25"/>
    <row r="432" ht="10.5" hidden="1" x14ac:dyDescent="0.25"/>
    <row r="433" ht="10.5" hidden="1" x14ac:dyDescent="0.25"/>
    <row r="434" ht="10.5" hidden="1" x14ac:dyDescent="0.25"/>
    <row r="435" ht="10.5" hidden="1" x14ac:dyDescent="0.25"/>
    <row r="436" ht="10.5" hidden="1" x14ac:dyDescent="0.25"/>
    <row r="437" ht="10.5" hidden="1" x14ac:dyDescent="0.25"/>
    <row r="438" ht="10.5" hidden="1" x14ac:dyDescent="0.25"/>
    <row r="439" ht="10.5" hidden="1" x14ac:dyDescent="0.25"/>
    <row r="440" ht="10.5" hidden="1" x14ac:dyDescent="0.25"/>
    <row r="441" ht="10.5" hidden="1" x14ac:dyDescent="0.25"/>
    <row r="442" ht="10.5" hidden="1" x14ac:dyDescent="0.25"/>
    <row r="443" ht="10.5" hidden="1" x14ac:dyDescent="0.25"/>
    <row r="444" ht="10.5" hidden="1" x14ac:dyDescent="0.25"/>
    <row r="445" ht="10.5" hidden="1" x14ac:dyDescent="0.25"/>
    <row r="446" ht="10.5" hidden="1" x14ac:dyDescent="0.25"/>
    <row r="447" ht="10.5" hidden="1" x14ac:dyDescent="0.25"/>
    <row r="448" ht="10.5" hidden="1" x14ac:dyDescent="0.25"/>
    <row r="449" ht="10.5" hidden="1" x14ac:dyDescent="0.25"/>
    <row r="450" ht="10.5" hidden="1" x14ac:dyDescent="0.25"/>
    <row r="451" ht="10.5" hidden="1" x14ac:dyDescent="0.25"/>
    <row r="452" ht="10.5" hidden="1" x14ac:dyDescent="0.25"/>
    <row r="453" ht="10.5" hidden="1" x14ac:dyDescent="0.25"/>
    <row r="454" ht="10.5" hidden="1" x14ac:dyDescent="0.25"/>
    <row r="455" ht="10.5" hidden="1" x14ac:dyDescent="0.25"/>
    <row r="456" ht="10.5" hidden="1" x14ac:dyDescent="0.25"/>
    <row r="457" ht="10.5" hidden="1" x14ac:dyDescent="0.25"/>
    <row r="458" ht="10.5" hidden="1" x14ac:dyDescent="0.25"/>
    <row r="459" ht="10.5" hidden="1" x14ac:dyDescent="0.25"/>
    <row r="460" ht="10.5" hidden="1" x14ac:dyDescent="0.25"/>
    <row r="461" ht="10.5" hidden="1" x14ac:dyDescent="0.25"/>
    <row r="462" ht="10.5" hidden="1" x14ac:dyDescent="0.25"/>
    <row r="463" ht="10.5" hidden="1" x14ac:dyDescent="0.25"/>
    <row r="464" ht="10.5" hidden="1" x14ac:dyDescent="0.25"/>
    <row r="465" ht="10.5" hidden="1" x14ac:dyDescent="0.25"/>
    <row r="466" ht="10.5" hidden="1" x14ac:dyDescent="0.25"/>
    <row r="467" ht="10.5" hidden="1" x14ac:dyDescent="0.25"/>
    <row r="468" ht="10.5" hidden="1" x14ac:dyDescent="0.25"/>
    <row r="469" ht="10.5" hidden="1" x14ac:dyDescent="0.25"/>
    <row r="470" ht="10.5" hidden="1" x14ac:dyDescent="0.25"/>
    <row r="471" ht="10.5" hidden="1" x14ac:dyDescent="0.25"/>
    <row r="472" ht="10.5" hidden="1" x14ac:dyDescent="0.25"/>
    <row r="473" ht="10.5" hidden="1" x14ac:dyDescent="0.25"/>
    <row r="474" ht="10.5" hidden="1" x14ac:dyDescent="0.25"/>
    <row r="475" ht="10.5" hidden="1" x14ac:dyDescent="0.25"/>
    <row r="476" ht="10.5" hidden="1" x14ac:dyDescent="0.25"/>
    <row r="477" ht="10.5" hidden="1" x14ac:dyDescent="0.25"/>
    <row r="478" ht="10.5" hidden="1" x14ac:dyDescent="0.25"/>
    <row r="479" ht="10.5" hidden="1" x14ac:dyDescent="0.25"/>
    <row r="480" ht="10.5" hidden="1" x14ac:dyDescent="0.25"/>
    <row r="481" ht="10.5" hidden="1" x14ac:dyDescent="0.25"/>
    <row r="482" ht="10.5" hidden="1" x14ac:dyDescent="0.25"/>
    <row r="483" ht="10.5" hidden="1" x14ac:dyDescent="0.25"/>
    <row r="484" ht="10.5" hidden="1" x14ac:dyDescent="0.25"/>
    <row r="485" ht="10.5" hidden="1" x14ac:dyDescent="0.25"/>
    <row r="486" ht="10.5" hidden="1" x14ac:dyDescent="0.25"/>
    <row r="487" ht="10.5" hidden="1" x14ac:dyDescent="0.25"/>
    <row r="488" ht="10.5" hidden="1" x14ac:dyDescent="0.25"/>
    <row r="489" ht="10.5" hidden="1" x14ac:dyDescent="0.25"/>
    <row r="490" ht="10.5" hidden="1" x14ac:dyDescent="0.25"/>
    <row r="491" ht="10.5" hidden="1" x14ac:dyDescent="0.25"/>
    <row r="492" ht="10.5" hidden="1" x14ac:dyDescent="0.25"/>
    <row r="493" ht="10.5" hidden="1" x14ac:dyDescent="0.25"/>
    <row r="494" ht="10.5" hidden="1" x14ac:dyDescent="0.25"/>
    <row r="495" ht="10.5" hidden="1" x14ac:dyDescent="0.25"/>
    <row r="496" ht="10.5" hidden="1" x14ac:dyDescent="0.25"/>
    <row r="497" ht="10.5" hidden="1" x14ac:dyDescent="0.25"/>
    <row r="498" ht="10.5" hidden="1" x14ac:dyDescent="0.25"/>
    <row r="499" ht="10.5" hidden="1" x14ac:dyDescent="0.25"/>
    <row r="500" ht="10.5" hidden="1" x14ac:dyDescent="0.25"/>
    <row r="501" ht="10.5" hidden="1" x14ac:dyDescent="0.25"/>
    <row r="502" ht="10.5" hidden="1" x14ac:dyDescent="0.25"/>
    <row r="503" ht="10.5" hidden="1" x14ac:dyDescent="0.25"/>
    <row r="504" ht="10.5" hidden="1" x14ac:dyDescent="0.25"/>
    <row r="505" ht="10.5" hidden="1" x14ac:dyDescent="0.25"/>
    <row r="506" ht="10.5" hidden="1" x14ac:dyDescent="0.25"/>
    <row r="507" ht="10.5" hidden="1" x14ac:dyDescent="0.25"/>
    <row r="508" ht="10.5" hidden="1" x14ac:dyDescent="0.25"/>
    <row r="509" ht="10.5" hidden="1" x14ac:dyDescent="0.25"/>
    <row r="510" ht="10.5" hidden="1" x14ac:dyDescent="0.25"/>
    <row r="511" ht="10.5" hidden="1" x14ac:dyDescent="0.25"/>
    <row r="512" ht="10.5" hidden="1" x14ac:dyDescent="0.25"/>
    <row r="513" ht="10.5" hidden="1" x14ac:dyDescent="0.25"/>
    <row r="514" ht="10.5" hidden="1" x14ac:dyDescent="0.25"/>
    <row r="515" ht="10.5" hidden="1" x14ac:dyDescent="0.25"/>
    <row r="516" ht="10.5" hidden="1" x14ac:dyDescent="0.25"/>
    <row r="517" ht="10.5" hidden="1" x14ac:dyDescent="0.25"/>
    <row r="518" ht="10.5" hidden="1" x14ac:dyDescent="0.25"/>
    <row r="519" ht="10.5" hidden="1" x14ac:dyDescent="0.25"/>
    <row r="520" ht="10.5" hidden="1" x14ac:dyDescent="0.25"/>
    <row r="521" ht="10.5" hidden="1" x14ac:dyDescent="0.25"/>
    <row r="522" ht="10.5" hidden="1" x14ac:dyDescent="0.25"/>
    <row r="523" ht="10.5" hidden="1" x14ac:dyDescent="0.25"/>
    <row r="524" ht="10.5" hidden="1" x14ac:dyDescent="0.25"/>
    <row r="525" ht="10.5" hidden="1" x14ac:dyDescent="0.25"/>
    <row r="526" ht="10.5" hidden="1" x14ac:dyDescent="0.25"/>
    <row r="527" ht="10.5" hidden="1" x14ac:dyDescent="0.25"/>
    <row r="528" ht="10.5" hidden="1" x14ac:dyDescent="0.25"/>
    <row r="529" ht="10.5" hidden="1" x14ac:dyDescent="0.25"/>
    <row r="530" ht="10.5" hidden="1" x14ac:dyDescent="0.25"/>
    <row r="531" ht="10.5" hidden="1" x14ac:dyDescent="0.25"/>
    <row r="532" ht="10.5" hidden="1" x14ac:dyDescent="0.25"/>
    <row r="533" ht="10.5" hidden="1" x14ac:dyDescent="0.25"/>
    <row r="534" ht="10.5" hidden="1" x14ac:dyDescent="0.25"/>
    <row r="535" ht="10.5" hidden="1" x14ac:dyDescent="0.25"/>
    <row r="536" ht="10.5" hidden="1" x14ac:dyDescent="0.25"/>
    <row r="537" ht="10.5" hidden="1" x14ac:dyDescent="0.25"/>
    <row r="538" ht="10.5" hidden="1" x14ac:dyDescent="0.25"/>
    <row r="539" ht="10.5" hidden="1" x14ac:dyDescent="0.25"/>
    <row r="540" ht="10.5" hidden="1" x14ac:dyDescent="0.25"/>
    <row r="541" ht="10.5" hidden="1" x14ac:dyDescent="0.25"/>
    <row r="542" ht="10.5" hidden="1" x14ac:dyDescent="0.25"/>
    <row r="543" ht="10.5" hidden="1" x14ac:dyDescent="0.25"/>
    <row r="544" ht="10.5" hidden="1" x14ac:dyDescent="0.25"/>
    <row r="545" ht="10.5" hidden="1" x14ac:dyDescent="0.25"/>
    <row r="546" ht="10.5" hidden="1" x14ac:dyDescent="0.25"/>
    <row r="547" ht="10.5" hidden="1" x14ac:dyDescent="0.25"/>
    <row r="548" ht="10.5" hidden="1" x14ac:dyDescent="0.25"/>
    <row r="549" ht="10.5" hidden="1" x14ac:dyDescent="0.25"/>
    <row r="550" ht="10.5" hidden="1" x14ac:dyDescent="0.25"/>
    <row r="551" ht="10.5" hidden="1" x14ac:dyDescent="0.25"/>
    <row r="552" ht="10.5" hidden="1" x14ac:dyDescent="0.25"/>
    <row r="553" ht="10.5" hidden="1" x14ac:dyDescent="0.25"/>
    <row r="554" ht="10.5" hidden="1" x14ac:dyDescent="0.25"/>
    <row r="555" ht="10.5" hidden="1" x14ac:dyDescent="0.25"/>
    <row r="556" ht="10.5" hidden="1" x14ac:dyDescent="0.25"/>
    <row r="557" ht="10.5" hidden="1" x14ac:dyDescent="0.25"/>
    <row r="558" ht="10.5" hidden="1" x14ac:dyDescent="0.25"/>
    <row r="559" ht="10.5" hidden="1" x14ac:dyDescent="0.25"/>
    <row r="560" ht="10.5" hidden="1" x14ac:dyDescent="0.25"/>
    <row r="561" ht="10.5" hidden="1" x14ac:dyDescent="0.25"/>
    <row r="562" ht="10.5" hidden="1" x14ac:dyDescent="0.25"/>
    <row r="563" ht="10.5" hidden="1" x14ac:dyDescent="0.25"/>
    <row r="564" ht="10.5" hidden="1" x14ac:dyDescent="0.25"/>
    <row r="565" ht="10.5" hidden="1" x14ac:dyDescent="0.25"/>
    <row r="566" ht="10.5" hidden="1" x14ac:dyDescent="0.25"/>
    <row r="567" ht="10.5" hidden="1" x14ac:dyDescent="0.25"/>
    <row r="568" ht="10.5" hidden="1" x14ac:dyDescent="0.25"/>
    <row r="569" ht="10.5" hidden="1" x14ac:dyDescent="0.25"/>
    <row r="570" ht="10.5" hidden="1" x14ac:dyDescent="0.25"/>
    <row r="571" ht="10.5" hidden="1" x14ac:dyDescent="0.25"/>
    <row r="572" ht="10.5" hidden="1" x14ac:dyDescent="0.25"/>
    <row r="573" ht="10.5" hidden="1" x14ac:dyDescent="0.25"/>
    <row r="574" ht="10.5" hidden="1" x14ac:dyDescent="0.25"/>
    <row r="575" ht="10.5" hidden="1" x14ac:dyDescent="0.25"/>
    <row r="576" ht="10.5" hidden="1" x14ac:dyDescent="0.25"/>
    <row r="577" ht="10.5" hidden="1" x14ac:dyDescent="0.25"/>
    <row r="578" ht="10.5" hidden="1" x14ac:dyDescent="0.25"/>
    <row r="579" ht="10.5" hidden="1" x14ac:dyDescent="0.25"/>
    <row r="580" ht="10.5" hidden="1" x14ac:dyDescent="0.25"/>
    <row r="581" ht="10.5" hidden="1" x14ac:dyDescent="0.25"/>
    <row r="582" ht="10.5" hidden="1" x14ac:dyDescent="0.25"/>
    <row r="583" ht="10.5" hidden="1" x14ac:dyDescent="0.25"/>
    <row r="584" ht="10.5" hidden="1" x14ac:dyDescent="0.25"/>
    <row r="585" ht="10.5" hidden="1" x14ac:dyDescent="0.25"/>
    <row r="586" ht="10.5" hidden="1" x14ac:dyDescent="0.25"/>
    <row r="587" ht="10.5" hidden="1" x14ac:dyDescent="0.25"/>
    <row r="588" ht="10.5" hidden="1" x14ac:dyDescent="0.25"/>
    <row r="589" ht="10.5" hidden="1" x14ac:dyDescent="0.25"/>
    <row r="590" ht="10.5" hidden="1" x14ac:dyDescent="0.25"/>
    <row r="591" ht="10.5" hidden="1" x14ac:dyDescent="0.25"/>
    <row r="592" ht="10.5" hidden="1" x14ac:dyDescent="0.25"/>
    <row r="593" ht="10.5" hidden="1" x14ac:dyDescent="0.25"/>
    <row r="594" ht="10.5" hidden="1" x14ac:dyDescent="0.25"/>
    <row r="595" ht="10.5" hidden="1" x14ac:dyDescent="0.25"/>
    <row r="596" ht="10.5" hidden="1" x14ac:dyDescent="0.25"/>
    <row r="597" ht="10.5" hidden="1" x14ac:dyDescent="0.25"/>
    <row r="598" ht="10.5" hidden="1" x14ac:dyDescent="0.25"/>
    <row r="599" ht="10.5" hidden="1" x14ac:dyDescent="0.25"/>
    <row r="600" ht="10.5" hidden="1" x14ac:dyDescent="0.25"/>
    <row r="601" ht="10.5" hidden="1" x14ac:dyDescent="0.25"/>
    <row r="602" ht="10.5" hidden="1" x14ac:dyDescent="0.25"/>
    <row r="603" ht="10.5" hidden="1" x14ac:dyDescent="0.25"/>
    <row r="604" ht="10.5" hidden="1" x14ac:dyDescent="0.25"/>
    <row r="605" ht="10.5" hidden="1" x14ac:dyDescent="0.25"/>
    <row r="606" ht="10.5" hidden="1" x14ac:dyDescent="0.25"/>
    <row r="607" ht="10.5" hidden="1" x14ac:dyDescent="0.25"/>
    <row r="608" ht="10.5" hidden="1" x14ac:dyDescent="0.25"/>
    <row r="609" ht="10.5" hidden="1" x14ac:dyDescent="0.25"/>
    <row r="610" ht="10.5" hidden="1" x14ac:dyDescent="0.25"/>
    <row r="611" ht="10.5" hidden="1" x14ac:dyDescent="0.25"/>
    <row r="612" ht="10.5" hidden="1" x14ac:dyDescent="0.25"/>
    <row r="613" ht="10.5" hidden="1" x14ac:dyDescent="0.25"/>
    <row r="614" ht="10.5" hidden="1" x14ac:dyDescent="0.25"/>
    <row r="615" ht="10.5" hidden="1" x14ac:dyDescent="0.25"/>
    <row r="616" ht="10.5" hidden="1" x14ac:dyDescent="0.25"/>
    <row r="617" ht="10.5" hidden="1" x14ac:dyDescent="0.25"/>
    <row r="618" ht="10.5" hidden="1" x14ac:dyDescent="0.25"/>
    <row r="619" ht="10.5" hidden="1" x14ac:dyDescent="0.25"/>
    <row r="620" ht="10.5" hidden="1" x14ac:dyDescent="0.25"/>
    <row r="621" ht="10.5" hidden="1" x14ac:dyDescent="0.25"/>
    <row r="622" ht="10.5" hidden="1" x14ac:dyDescent="0.25"/>
    <row r="623" ht="10.5" hidden="1" x14ac:dyDescent="0.25"/>
    <row r="624" ht="10.5" hidden="1" x14ac:dyDescent="0.25"/>
    <row r="625" ht="10.5" hidden="1" x14ac:dyDescent="0.25"/>
    <row r="626" ht="10.5" hidden="1" x14ac:dyDescent="0.25"/>
    <row r="627" ht="10.5" hidden="1" x14ac:dyDescent="0.25"/>
    <row r="628" ht="10.5" hidden="1" x14ac:dyDescent="0.25"/>
    <row r="629" ht="10.5" hidden="1" x14ac:dyDescent="0.25"/>
    <row r="630" ht="10.5" hidden="1" x14ac:dyDescent="0.25"/>
    <row r="631" ht="10.5" hidden="1" x14ac:dyDescent="0.25"/>
    <row r="632" ht="10.5" hidden="1" x14ac:dyDescent="0.25"/>
    <row r="633" ht="10.5" hidden="1" x14ac:dyDescent="0.25"/>
    <row r="634" ht="10.5" hidden="1" x14ac:dyDescent="0.25"/>
    <row r="635" ht="10.5" hidden="1" x14ac:dyDescent="0.25"/>
    <row r="636" ht="10.5" hidden="1" x14ac:dyDescent="0.25"/>
    <row r="637" ht="10.5" hidden="1" x14ac:dyDescent="0.25"/>
    <row r="638" ht="10.5" hidden="1" x14ac:dyDescent="0.25"/>
    <row r="639" ht="10.5" hidden="1" x14ac:dyDescent="0.25"/>
    <row r="640" ht="10.5" hidden="1" x14ac:dyDescent="0.25"/>
    <row r="641" ht="10.5" hidden="1" x14ac:dyDescent="0.25"/>
    <row r="642" ht="10.5" hidden="1" x14ac:dyDescent="0.25"/>
    <row r="643" ht="10.5" hidden="1" x14ac:dyDescent="0.25"/>
    <row r="644" ht="10.5" hidden="1" x14ac:dyDescent="0.25"/>
    <row r="645" ht="10.5" hidden="1" x14ac:dyDescent="0.25"/>
    <row r="646" ht="10.5" hidden="1" x14ac:dyDescent="0.25"/>
    <row r="647" ht="10.5" hidden="1" x14ac:dyDescent="0.25"/>
    <row r="648" ht="10.5" hidden="1" x14ac:dyDescent="0.25"/>
    <row r="649" ht="10.5" hidden="1" x14ac:dyDescent="0.25"/>
    <row r="650" ht="10.5" hidden="1" x14ac:dyDescent="0.25"/>
    <row r="651" ht="10.5" hidden="1" x14ac:dyDescent="0.25"/>
    <row r="652" ht="10.5" hidden="1" x14ac:dyDescent="0.25"/>
    <row r="653" ht="10.5" hidden="1" x14ac:dyDescent="0.25"/>
    <row r="654" ht="10.5" hidden="1" x14ac:dyDescent="0.25"/>
    <row r="655" ht="10.5" hidden="1" x14ac:dyDescent="0.25"/>
    <row r="656" ht="10.5" hidden="1" x14ac:dyDescent="0.25"/>
    <row r="657" ht="10.5" hidden="1" x14ac:dyDescent="0.25"/>
    <row r="658" ht="10.5" hidden="1" x14ac:dyDescent="0.25"/>
    <row r="659" ht="10.5" hidden="1" x14ac:dyDescent="0.25"/>
    <row r="660" ht="10.5" hidden="1" x14ac:dyDescent="0.25"/>
    <row r="661" ht="10.5" hidden="1" x14ac:dyDescent="0.25"/>
    <row r="662" ht="10.5" hidden="1" x14ac:dyDescent="0.25"/>
    <row r="663" ht="10.5" hidden="1" x14ac:dyDescent="0.25"/>
    <row r="664" ht="10.5" hidden="1" x14ac:dyDescent="0.25"/>
    <row r="665" ht="10.5" hidden="1" x14ac:dyDescent="0.25"/>
    <row r="666" ht="10.5" hidden="1" x14ac:dyDescent="0.25"/>
    <row r="667" ht="10.5" hidden="1" x14ac:dyDescent="0.25"/>
    <row r="668" ht="10.5" hidden="1" x14ac:dyDescent="0.25"/>
    <row r="669" ht="10.5" hidden="1" x14ac:dyDescent="0.25"/>
    <row r="670" ht="10.5" hidden="1" x14ac:dyDescent="0.25"/>
    <row r="671" ht="10.5" hidden="1" x14ac:dyDescent="0.25"/>
    <row r="672" ht="10.5" hidden="1" x14ac:dyDescent="0.25"/>
    <row r="673" ht="10.5" hidden="1" x14ac:dyDescent="0.25"/>
    <row r="674" ht="10.5" hidden="1" x14ac:dyDescent="0.25"/>
    <row r="675" ht="10.5" hidden="1" x14ac:dyDescent="0.25"/>
    <row r="676" ht="10.5" hidden="1" x14ac:dyDescent="0.25"/>
    <row r="677" ht="10.5" hidden="1" x14ac:dyDescent="0.25"/>
    <row r="678" ht="10.5" hidden="1" x14ac:dyDescent="0.25"/>
    <row r="679" ht="10.5" hidden="1" x14ac:dyDescent="0.25"/>
    <row r="680" ht="10.5" hidden="1" x14ac:dyDescent="0.25"/>
    <row r="681" ht="10.5" hidden="1" x14ac:dyDescent="0.25"/>
    <row r="682" ht="10.5" hidden="1" x14ac:dyDescent="0.25"/>
    <row r="683" ht="10.5" hidden="1" x14ac:dyDescent="0.25"/>
    <row r="684" ht="10.5" hidden="1" x14ac:dyDescent="0.25"/>
    <row r="685" ht="10.5" hidden="1" x14ac:dyDescent="0.25"/>
    <row r="686" ht="10.5" hidden="1" x14ac:dyDescent="0.25"/>
    <row r="687" ht="10.5" hidden="1" x14ac:dyDescent="0.25"/>
    <row r="688" ht="10.5" hidden="1" x14ac:dyDescent="0.25"/>
    <row r="689" ht="10.5" hidden="1" x14ac:dyDescent="0.25"/>
    <row r="690" ht="10.5" hidden="1" x14ac:dyDescent="0.25"/>
    <row r="691" ht="10.5" hidden="1" x14ac:dyDescent="0.25"/>
    <row r="692" ht="10.5" hidden="1" x14ac:dyDescent="0.25"/>
    <row r="693" ht="10.5" hidden="1" x14ac:dyDescent="0.25"/>
    <row r="694" ht="10.5" hidden="1" x14ac:dyDescent="0.25"/>
    <row r="695" ht="10.5" hidden="1" x14ac:dyDescent="0.25"/>
    <row r="696" ht="10.5" hidden="1" x14ac:dyDescent="0.25"/>
    <row r="697" ht="10.5" hidden="1" x14ac:dyDescent="0.25"/>
    <row r="698" ht="10.5" hidden="1" x14ac:dyDescent="0.25"/>
    <row r="699" ht="10.5" hidden="1" x14ac:dyDescent="0.25"/>
    <row r="700" ht="10.5" hidden="1" x14ac:dyDescent="0.25"/>
    <row r="701" ht="10.5" hidden="1" x14ac:dyDescent="0.25"/>
    <row r="702" ht="10.5" hidden="1" x14ac:dyDescent="0.25"/>
    <row r="703" ht="10.5" hidden="1" x14ac:dyDescent="0.25"/>
    <row r="704" ht="10.5" hidden="1" x14ac:dyDescent="0.25"/>
    <row r="705" ht="10.5" hidden="1" x14ac:dyDescent="0.25"/>
    <row r="706" ht="10.5" hidden="1" x14ac:dyDescent="0.25"/>
    <row r="707" ht="10.5" hidden="1" x14ac:dyDescent="0.25"/>
    <row r="708" ht="10.5" hidden="1" x14ac:dyDescent="0.25"/>
    <row r="709" ht="10.5" hidden="1" x14ac:dyDescent="0.25"/>
    <row r="710" ht="10.5" hidden="1" x14ac:dyDescent="0.25"/>
    <row r="711" ht="10.5" hidden="1" x14ac:dyDescent="0.25"/>
    <row r="712" ht="10.5" hidden="1" x14ac:dyDescent="0.25"/>
    <row r="713" ht="10.5" hidden="1" x14ac:dyDescent="0.25"/>
    <row r="714" ht="10.5" hidden="1" x14ac:dyDescent="0.25"/>
    <row r="715" ht="10.5" hidden="1" x14ac:dyDescent="0.25"/>
    <row r="716" ht="10.5" hidden="1" x14ac:dyDescent="0.25"/>
    <row r="717" ht="10.5" hidden="1" x14ac:dyDescent="0.25"/>
    <row r="718" ht="10.5" hidden="1" x14ac:dyDescent="0.25"/>
    <row r="719" ht="10.5" hidden="1" x14ac:dyDescent="0.25"/>
    <row r="720" ht="10.5" hidden="1" x14ac:dyDescent="0.25"/>
    <row r="721" ht="10.5" hidden="1" x14ac:dyDescent="0.25"/>
    <row r="722" ht="10.5" hidden="1" x14ac:dyDescent="0.25"/>
    <row r="723" ht="10.5" hidden="1" x14ac:dyDescent="0.25"/>
    <row r="724" ht="10.5" hidden="1" x14ac:dyDescent="0.25"/>
    <row r="725" ht="10.5" hidden="1" x14ac:dyDescent="0.25"/>
    <row r="726" ht="10.5" hidden="1" x14ac:dyDescent="0.25"/>
    <row r="727" ht="10.5" hidden="1" x14ac:dyDescent="0.25"/>
    <row r="728" ht="10.5" hidden="1" x14ac:dyDescent="0.25"/>
    <row r="729" ht="10.5" hidden="1" x14ac:dyDescent="0.25"/>
    <row r="730" ht="10.5" hidden="1" x14ac:dyDescent="0.25"/>
    <row r="731" ht="10.5" hidden="1" x14ac:dyDescent="0.25"/>
    <row r="732" ht="10.5" hidden="1" x14ac:dyDescent="0.25"/>
    <row r="733" ht="10.5" hidden="1" x14ac:dyDescent="0.25"/>
    <row r="734" ht="10.5" hidden="1" x14ac:dyDescent="0.25"/>
    <row r="735" ht="10.5" hidden="1" x14ac:dyDescent="0.25"/>
    <row r="736" ht="10.5" hidden="1" x14ac:dyDescent="0.25"/>
    <row r="737" ht="10.5" hidden="1" x14ac:dyDescent="0.25"/>
    <row r="738" ht="10.5" hidden="1" x14ac:dyDescent="0.25"/>
    <row r="739" ht="10.5" hidden="1" x14ac:dyDescent="0.25"/>
    <row r="740" ht="10.5" hidden="1" x14ac:dyDescent="0.25"/>
    <row r="741" ht="10.5" hidden="1" x14ac:dyDescent="0.25"/>
    <row r="742" ht="10.5" hidden="1" x14ac:dyDescent="0.25"/>
    <row r="743" ht="10.5" hidden="1" x14ac:dyDescent="0.25"/>
    <row r="744" ht="10.5" hidden="1" x14ac:dyDescent="0.25"/>
    <row r="745" ht="10.5" hidden="1" x14ac:dyDescent="0.25"/>
    <row r="746" ht="10.5" hidden="1" x14ac:dyDescent="0.25"/>
    <row r="747" ht="10.5" hidden="1" x14ac:dyDescent="0.25"/>
    <row r="748" ht="10.5" hidden="1" x14ac:dyDescent="0.25"/>
    <row r="749" ht="10.5" hidden="1" x14ac:dyDescent="0.25"/>
    <row r="750" ht="10.5" hidden="1" x14ac:dyDescent="0.25"/>
    <row r="751" ht="10.5" hidden="1" x14ac:dyDescent="0.25"/>
    <row r="752" ht="10.5" hidden="1" x14ac:dyDescent="0.25"/>
    <row r="753" ht="10.5" hidden="1" x14ac:dyDescent="0.25"/>
    <row r="754" ht="10.5" hidden="1" x14ac:dyDescent="0.25"/>
    <row r="755" ht="10.5" hidden="1" x14ac:dyDescent="0.25"/>
    <row r="756" ht="10.5" hidden="1" x14ac:dyDescent="0.25"/>
    <row r="757" ht="10.5" hidden="1" x14ac:dyDescent="0.25"/>
    <row r="758" ht="10.5" hidden="1" x14ac:dyDescent="0.25"/>
    <row r="759" ht="10.5" hidden="1" x14ac:dyDescent="0.25"/>
    <row r="760" ht="10.5" hidden="1" x14ac:dyDescent="0.25"/>
    <row r="761" ht="10.5" hidden="1" x14ac:dyDescent="0.25"/>
    <row r="762" ht="10.5" hidden="1" x14ac:dyDescent="0.25"/>
    <row r="763" ht="10.5" hidden="1" x14ac:dyDescent="0.25"/>
    <row r="764" ht="10.5" hidden="1" x14ac:dyDescent="0.25"/>
    <row r="765" ht="10.5" hidden="1" x14ac:dyDescent="0.25"/>
    <row r="766" ht="10.5" hidden="1" x14ac:dyDescent="0.25"/>
    <row r="767" ht="10.5" hidden="1" x14ac:dyDescent="0.25"/>
    <row r="768" ht="10.5" hidden="1" x14ac:dyDescent="0.25"/>
    <row r="769" ht="10.5" hidden="1" x14ac:dyDescent="0.25"/>
    <row r="770" ht="10.5" hidden="1" x14ac:dyDescent="0.25"/>
    <row r="771" ht="10.5" hidden="1" x14ac:dyDescent="0.25"/>
    <row r="772" ht="10.5" hidden="1" x14ac:dyDescent="0.25"/>
    <row r="773" ht="10.5" hidden="1" x14ac:dyDescent="0.25"/>
    <row r="774" ht="10.5" hidden="1" x14ac:dyDescent="0.25"/>
    <row r="775" ht="10.5" hidden="1" x14ac:dyDescent="0.25"/>
    <row r="776" ht="10.5" hidden="1" x14ac:dyDescent="0.25"/>
    <row r="777" ht="10.5" hidden="1" x14ac:dyDescent="0.25"/>
    <row r="778" ht="10.5" hidden="1" x14ac:dyDescent="0.25"/>
    <row r="779" ht="10.5" hidden="1" x14ac:dyDescent="0.25"/>
    <row r="780" ht="10.5" hidden="1" x14ac:dyDescent="0.25"/>
    <row r="781" ht="10.5" hidden="1" x14ac:dyDescent="0.25"/>
    <row r="782" ht="10.5" hidden="1" x14ac:dyDescent="0.25"/>
    <row r="783" ht="10.5" hidden="1" x14ac:dyDescent="0.25"/>
    <row r="784" ht="10.5" hidden="1" x14ac:dyDescent="0.25"/>
    <row r="785" ht="10.5" hidden="1" x14ac:dyDescent="0.25"/>
    <row r="786" ht="10.5" hidden="1" x14ac:dyDescent="0.25"/>
    <row r="787" ht="10.5" hidden="1" x14ac:dyDescent="0.25"/>
    <row r="788" ht="10.5" hidden="1" x14ac:dyDescent="0.25"/>
    <row r="789" ht="10.5" hidden="1" x14ac:dyDescent="0.25"/>
    <row r="790" ht="10.5" hidden="1" x14ac:dyDescent="0.25"/>
    <row r="791" ht="10.5" hidden="1" x14ac:dyDescent="0.25"/>
    <row r="792" ht="10.5" hidden="1" x14ac:dyDescent="0.25"/>
    <row r="793" ht="10.5" hidden="1" x14ac:dyDescent="0.25"/>
    <row r="794" ht="10.5" hidden="1" x14ac:dyDescent="0.25"/>
    <row r="795" ht="10.5" hidden="1" x14ac:dyDescent="0.25"/>
    <row r="796" ht="10.5" hidden="1" x14ac:dyDescent="0.25"/>
    <row r="797" ht="10.5" hidden="1" x14ac:dyDescent="0.25"/>
    <row r="798" ht="10.5" hidden="1" x14ac:dyDescent="0.25"/>
    <row r="799" ht="10.5" hidden="1" x14ac:dyDescent="0.25"/>
    <row r="800" ht="10.5" hidden="1" x14ac:dyDescent="0.25"/>
    <row r="801" ht="10.5" hidden="1" x14ac:dyDescent="0.25"/>
    <row r="802" ht="10.5" hidden="1" x14ac:dyDescent="0.25"/>
    <row r="803" ht="10.5" hidden="1" x14ac:dyDescent="0.25"/>
    <row r="804" ht="10.5" hidden="1" x14ac:dyDescent="0.25"/>
    <row r="805" ht="10.5" hidden="1" x14ac:dyDescent="0.25"/>
    <row r="806" ht="10.5" hidden="1" x14ac:dyDescent="0.25"/>
    <row r="807" ht="10.5" hidden="1" x14ac:dyDescent="0.25"/>
    <row r="808" ht="10.5" hidden="1" x14ac:dyDescent="0.25"/>
    <row r="809" ht="10.5" hidden="1" x14ac:dyDescent="0.25"/>
    <row r="810" ht="10.5" hidden="1" x14ac:dyDescent="0.25"/>
    <row r="811" ht="10.5" hidden="1" x14ac:dyDescent="0.25"/>
    <row r="812" ht="10.5" hidden="1" x14ac:dyDescent="0.25"/>
    <row r="813" ht="10.5" hidden="1" x14ac:dyDescent="0.25"/>
    <row r="814" ht="10.5" hidden="1" x14ac:dyDescent="0.25"/>
    <row r="815" ht="10.5" hidden="1" x14ac:dyDescent="0.25"/>
    <row r="816" ht="10.5" hidden="1" x14ac:dyDescent="0.25"/>
    <row r="817" ht="10.5" hidden="1" x14ac:dyDescent="0.25"/>
    <row r="818" ht="10.5" hidden="1" x14ac:dyDescent="0.25"/>
    <row r="819" ht="10.5" hidden="1" x14ac:dyDescent="0.25"/>
    <row r="820" ht="10.5" hidden="1" x14ac:dyDescent="0.25"/>
    <row r="821" ht="10.5" hidden="1" x14ac:dyDescent="0.25"/>
    <row r="822" ht="10.5" hidden="1" x14ac:dyDescent="0.25"/>
    <row r="823" ht="10.5" hidden="1" x14ac:dyDescent="0.25"/>
    <row r="824" ht="10.5" hidden="1" x14ac:dyDescent="0.25"/>
    <row r="825" ht="10.5" hidden="1" x14ac:dyDescent="0.25"/>
    <row r="826" ht="10.5" hidden="1" x14ac:dyDescent="0.25"/>
    <row r="827" ht="10.5" hidden="1" x14ac:dyDescent="0.25"/>
    <row r="828" ht="10.5" hidden="1" x14ac:dyDescent="0.25"/>
    <row r="829" ht="10.5" hidden="1" x14ac:dyDescent="0.25"/>
    <row r="830" ht="10.5" hidden="1" x14ac:dyDescent="0.25"/>
    <row r="831" ht="10.5" hidden="1" x14ac:dyDescent="0.25"/>
    <row r="832" ht="10.5" hidden="1" x14ac:dyDescent="0.25"/>
    <row r="833" ht="10.5" hidden="1" x14ac:dyDescent="0.25"/>
    <row r="834" ht="10.5" hidden="1" x14ac:dyDescent="0.25"/>
    <row r="835" ht="10.5" hidden="1" x14ac:dyDescent="0.25"/>
    <row r="836" ht="10.5" hidden="1" x14ac:dyDescent="0.25"/>
    <row r="837" ht="10.5" hidden="1" x14ac:dyDescent="0.25"/>
    <row r="838" ht="10.5" hidden="1" x14ac:dyDescent="0.25"/>
    <row r="839" ht="10.5" hidden="1" x14ac:dyDescent="0.25"/>
    <row r="840" ht="10.5" hidden="1" x14ac:dyDescent="0.25"/>
    <row r="841" ht="10.5" hidden="1" x14ac:dyDescent="0.25"/>
    <row r="842" ht="10.5" hidden="1" x14ac:dyDescent="0.25"/>
    <row r="843" ht="10.5" hidden="1" x14ac:dyDescent="0.25"/>
    <row r="844" ht="10.5" hidden="1" x14ac:dyDescent="0.25"/>
    <row r="845" ht="10.5" hidden="1" x14ac:dyDescent="0.25"/>
    <row r="846" ht="10.5" hidden="1" x14ac:dyDescent="0.25"/>
    <row r="847" ht="10.5" hidden="1" x14ac:dyDescent="0.25"/>
    <row r="848" ht="10.5" hidden="1" x14ac:dyDescent="0.25"/>
    <row r="849" ht="10.5" hidden="1" x14ac:dyDescent="0.25"/>
    <row r="850" ht="10.5" hidden="1" x14ac:dyDescent="0.25"/>
    <row r="851" ht="10.5" hidden="1" x14ac:dyDescent="0.25"/>
    <row r="852" ht="10.5" hidden="1" x14ac:dyDescent="0.25"/>
    <row r="853" ht="10.5" hidden="1" x14ac:dyDescent="0.25"/>
    <row r="854" ht="10.5" hidden="1" x14ac:dyDescent="0.25"/>
    <row r="855" ht="10.5" hidden="1" x14ac:dyDescent="0.25"/>
    <row r="856" ht="10.5" hidden="1" x14ac:dyDescent="0.25"/>
    <row r="857" ht="10.5" hidden="1" x14ac:dyDescent="0.25"/>
    <row r="858" ht="10.5" hidden="1" x14ac:dyDescent="0.25"/>
    <row r="859" ht="10.5" hidden="1" x14ac:dyDescent="0.25"/>
    <row r="860" ht="10.5" hidden="1" x14ac:dyDescent="0.25"/>
    <row r="861" ht="10.5" hidden="1" x14ac:dyDescent="0.25"/>
    <row r="862" ht="10.5" hidden="1" x14ac:dyDescent="0.25"/>
    <row r="863" ht="10.5" hidden="1" x14ac:dyDescent="0.25"/>
    <row r="864" ht="10.5" hidden="1" x14ac:dyDescent="0.25"/>
    <row r="865" ht="10.5" hidden="1" x14ac:dyDescent="0.25"/>
    <row r="866" ht="10.5" hidden="1" x14ac:dyDescent="0.25"/>
    <row r="867" ht="10.5" hidden="1" x14ac:dyDescent="0.25"/>
    <row r="868" ht="10.5" hidden="1" x14ac:dyDescent="0.25"/>
    <row r="869" ht="10.5" hidden="1" x14ac:dyDescent="0.25"/>
    <row r="870" ht="10.5" hidden="1" x14ac:dyDescent="0.25"/>
    <row r="871" ht="10.5" hidden="1" x14ac:dyDescent="0.25"/>
    <row r="872" ht="10.5" hidden="1" x14ac:dyDescent="0.25"/>
    <row r="873" ht="10.5" hidden="1" x14ac:dyDescent="0.25"/>
    <row r="874" ht="10.5" hidden="1" x14ac:dyDescent="0.25"/>
    <row r="875" ht="10.5" hidden="1" x14ac:dyDescent="0.25"/>
    <row r="876" ht="10.5" hidden="1" x14ac:dyDescent="0.25"/>
    <row r="877" ht="10.5" hidden="1" x14ac:dyDescent="0.25"/>
    <row r="878" ht="10.5" hidden="1" x14ac:dyDescent="0.25"/>
    <row r="879" ht="10.5" hidden="1" x14ac:dyDescent="0.25"/>
    <row r="880" ht="10.5" hidden="1" x14ac:dyDescent="0.25"/>
    <row r="881" ht="10.5" hidden="1" x14ac:dyDescent="0.25"/>
    <row r="882" ht="10.5" hidden="1" x14ac:dyDescent="0.25"/>
    <row r="883" ht="10.5" hidden="1" x14ac:dyDescent="0.25"/>
    <row r="884" ht="10.5" hidden="1" x14ac:dyDescent="0.25"/>
    <row r="885" ht="10.5" hidden="1" x14ac:dyDescent="0.25"/>
    <row r="886" ht="10.5" hidden="1" x14ac:dyDescent="0.25"/>
    <row r="887" ht="10.5" hidden="1" x14ac:dyDescent="0.25"/>
    <row r="888" ht="10.5" hidden="1" x14ac:dyDescent="0.25"/>
    <row r="889" ht="10.5" hidden="1" x14ac:dyDescent="0.25"/>
    <row r="890" ht="10.5" hidden="1" x14ac:dyDescent="0.25"/>
    <row r="891" ht="10.5" hidden="1" x14ac:dyDescent="0.25"/>
    <row r="892" ht="10.5" hidden="1" x14ac:dyDescent="0.25"/>
    <row r="893" ht="10.5" hidden="1" x14ac:dyDescent="0.25"/>
    <row r="894" ht="10.5" hidden="1" x14ac:dyDescent="0.25"/>
    <row r="895" ht="10.5" hidden="1" x14ac:dyDescent="0.25"/>
    <row r="896" ht="10.5" hidden="1" x14ac:dyDescent="0.25"/>
    <row r="897" ht="10.5" hidden="1" x14ac:dyDescent="0.25"/>
    <row r="898" ht="10.5" hidden="1" x14ac:dyDescent="0.25"/>
    <row r="899" ht="10.5" hidden="1" x14ac:dyDescent="0.25"/>
    <row r="900" ht="10.5" hidden="1" x14ac:dyDescent="0.25"/>
    <row r="901" ht="10.5" hidden="1" x14ac:dyDescent="0.25"/>
    <row r="902" ht="10.5" hidden="1" x14ac:dyDescent="0.25"/>
    <row r="903" ht="10.5" hidden="1" x14ac:dyDescent="0.25"/>
    <row r="904" ht="10.5" hidden="1" x14ac:dyDescent="0.25"/>
    <row r="905" ht="10.5" hidden="1" x14ac:dyDescent="0.25"/>
    <row r="906" ht="10.5" hidden="1" x14ac:dyDescent="0.25"/>
    <row r="907" ht="10.5" hidden="1" x14ac:dyDescent="0.25"/>
    <row r="908" ht="10.5" hidden="1" x14ac:dyDescent="0.25"/>
    <row r="909" ht="10.5" hidden="1" x14ac:dyDescent="0.25"/>
    <row r="910" ht="10.5" hidden="1" x14ac:dyDescent="0.25"/>
    <row r="911" ht="10.5" hidden="1" x14ac:dyDescent="0.25"/>
    <row r="912" ht="10.5" hidden="1" x14ac:dyDescent="0.25"/>
    <row r="913" ht="10.5" hidden="1" x14ac:dyDescent="0.25"/>
    <row r="914" ht="10.5" hidden="1" x14ac:dyDescent="0.25"/>
    <row r="915" ht="10.5" hidden="1" x14ac:dyDescent="0.25"/>
    <row r="916" ht="10.5" hidden="1" x14ac:dyDescent="0.25"/>
    <row r="917" ht="10.5" hidden="1" x14ac:dyDescent="0.25"/>
    <row r="918" ht="10.5" hidden="1" x14ac:dyDescent="0.25"/>
    <row r="919" ht="10.5" hidden="1" x14ac:dyDescent="0.25"/>
    <row r="920" ht="10.5" hidden="1" x14ac:dyDescent="0.25"/>
    <row r="921" ht="10.5" hidden="1" x14ac:dyDescent="0.25"/>
    <row r="922" ht="10.5" hidden="1" x14ac:dyDescent="0.25"/>
    <row r="923" ht="10.5" hidden="1" x14ac:dyDescent="0.25"/>
    <row r="924" ht="10.5" hidden="1" x14ac:dyDescent="0.25"/>
    <row r="925" ht="10.5" hidden="1" x14ac:dyDescent="0.25"/>
    <row r="926" ht="10.5" hidden="1" x14ac:dyDescent="0.25"/>
    <row r="927" ht="10.5" hidden="1" x14ac:dyDescent="0.25"/>
    <row r="928" ht="10.5" hidden="1" x14ac:dyDescent="0.25"/>
    <row r="929" ht="10.5" hidden="1" x14ac:dyDescent="0.25"/>
    <row r="930" ht="10.5" hidden="1" x14ac:dyDescent="0.25"/>
    <row r="931" ht="10.5" hidden="1" x14ac:dyDescent="0.25"/>
    <row r="932" ht="10.5" hidden="1" x14ac:dyDescent="0.25"/>
    <row r="933" ht="10.5" hidden="1" x14ac:dyDescent="0.25"/>
    <row r="934" ht="10.5" hidden="1" x14ac:dyDescent="0.25"/>
    <row r="935" ht="10.5" hidden="1" x14ac:dyDescent="0.25"/>
    <row r="936" ht="10.5" hidden="1" x14ac:dyDescent="0.25"/>
    <row r="937" ht="10.5" hidden="1" x14ac:dyDescent="0.25"/>
    <row r="938" ht="10.5" hidden="1" x14ac:dyDescent="0.25"/>
    <row r="939" ht="10.5" hidden="1" x14ac:dyDescent="0.25"/>
    <row r="940" ht="10.5" hidden="1" x14ac:dyDescent="0.25"/>
    <row r="941" ht="10.5" hidden="1" x14ac:dyDescent="0.25"/>
    <row r="942" ht="10.5" hidden="1" x14ac:dyDescent="0.25"/>
    <row r="943" ht="10.5" hidden="1" x14ac:dyDescent="0.25"/>
    <row r="944" ht="10.5" hidden="1" x14ac:dyDescent="0.25"/>
    <row r="945" ht="10.5" hidden="1" x14ac:dyDescent="0.25"/>
    <row r="946" ht="10.5" hidden="1" x14ac:dyDescent="0.25"/>
    <row r="947" ht="10.5" hidden="1" x14ac:dyDescent="0.25"/>
    <row r="948" ht="10.5" hidden="1" x14ac:dyDescent="0.25"/>
    <row r="949" ht="10.5" hidden="1" x14ac:dyDescent="0.25"/>
    <row r="950" ht="10.5" hidden="1" x14ac:dyDescent="0.25"/>
    <row r="951" ht="10.5" hidden="1" x14ac:dyDescent="0.25"/>
    <row r="952" ht="10.5" hidden="1" x14ac:dyDescent="0.25"/>
    <row r="953" ht="10.5" hidden="1" x14ac:dyDescent="0.25"/>
    <row r="954" ht="10.5" hidden="1" x14ac:dyDescent="0.25"/>
    <row r="955" ht="10.5" hidden="1" x14ac:dyDescent="0.25"/>
    <row r="956" ht="10.5" hidden="1" x14ac:dyDescent="0.25"/>
    <row r="957" ht="10.5" hidden="1" x14ac:dyDescent="0.25"/>
    <row r="958" ht="10.5" hidden="1" x14ac:dyDescent="0.25"/>
    <row r="959" ht="10.5" hidden="1" x14ac:dyDescent="0.25"/>
    <row r="960" ht="10.5" hidden="1" x14ac:dyDescent="0.25"/>
    <row r="961" ht="10.5" hidden="1" x14ac:dyDescent="0.25"/>
    <row r="962" ht="10.5" hidden="1" x14ac:dyDescent="0.25"/>
    <row r="963" ht="10.5" hidden="1" x14ac:dyDescent="0.25"/>
    <row r="964" ht="10.5" hidden="1" x14ac:dyDescent="0.25"/>
    <row r="965" ht="10.5" hidden="1" x14ac:dyDescent="0.25"/>
    <row r="966" ht="10.5" hidden="1" x14ac:dyDescent="0.25"/>
    <row r="967" ht="10.5" hidden="1" x14ac:dyDescent="0.25"/>
    <row r="968" ht="10.5" hidden="1" x14ac:dyDescent="0.25"/>
    <row r="969" ht="10.5" hidden="1" x14ac:dyDescent="0.25"/>
    <row r="970" ht="10.5" hidden="1" x14ac:dyDescent="0.25"/>
    <row r="971" ht="10.5" hidden="1" x14ac:dyDescent="0.25"/>
    <row r="972" ht="10.5" hidden="1" x14ac:dyDescent="0.25"/>
    <row r="973" ht="10.5" hidden="1" x14ac:dyDescent="0.25"/>
    <row r="974" ht="10.5" hidden="1" x14ac:dyDescent="0.25"/>
    <row r="975" ht="10.5" hidden="1" x14ac:dyDescent="0.25"/>
    <row r="976" ht="10.5" hidden="1" x14ac:dyDescent="0.25"/>
    <row r="977" ht="10.5" hidden="1" x14ac:dyDescent="0.25"/>
    <row r="978" ht="10.5" hidden="1" x14ac:dyDescent="0.25"/>
    <row r="979" ht="10.5" hidden="1" x14ac:dyDescent="0.25"/>
    <row r="980" ht="10.5" hidden="1" x14ac:dyDescent="0.25"/>
    <row r="981" ht="10.5" hidden="1" x14ac:dyDescent="0.25"/>
    <row r="982" ht="10.5" hidden="1" x14ac:dyDescent="0.25"/>
    <row r="983" ht="10.5" hidden="1" x14ac:dyDescent="0.25"/>
    <row r="984" ht="10.5" hidden="1" x14ac:dyDescent="0.25"/>
    <row r="985" ht="10.5" hidden="1" x14ac:dyDescent="0.25"/>
    <row r="986" ht="10.5" hidden="1" x14ac:dyDescent="0.25"/>
    <row r="987" ht="10.5" hidden="1" x14ac:dyDescent="0.25"/>
    <row r="988" ht="10.5" hidden="1" x14ac:dyDescent="0.25"/>
    <row r="989" ht="10.5" hidden="1" x14ac:dyDescent="0.25"/>
    <row r="990" ht="10.5" hidden="1" x14ac:dyDescent="0.25"/>
    <row r="991" ht="10.5" hidden="1" x14ac:dyDescent="0.25"/>
    <row r="992" ht="10.5" hidden="1" x14ac:dyDescent="0.25"/>
    <row r="993" ht="10.5" hidden="1" x14ac:dyDescent="0.25"/>
    <row r="994" ht="10.5" hidden="1" x14ac:dyDescent="0.25"/>
    <row r="995" ht="17.25" hidden="1" customHeight="1" x14ac:dyDescent="0.25"/>
    <row r="996" ht="17.25" hidden="1" customHeight="1" x14ac:dyDescent="0.25"/>
    <row r="997" ht="17.25" hidden="1" customHeight="1" x14ac:dyDescent="0.25"/>
    <row r="998" ht="17.25" hidden="1" customHeight="1" x14ac:dyDescent="0.25"/>
    <row r="999" ht="17.25" hidden="1" customHeight="1" x14ac:dyDescent="0.25"/>
    <row r="1000" ht="17.25" hidden="1" customHeight="1" x14ac:dyDescent="0.25"/>
    <row r="1001" ht="17.25" hidden="1" customHeight="1" x14ac:dyDescent="0.25"/>
    <row r="1002" ht="17.25" hidden="1" customHeight="1" x14ac:dyDescent="0.25"/>
  </sheetData>
  <sheetProtection algorithmName="SHA-512" hashValue="luMvAhUSYEYa5TGItFIZgFyWEBm/9zDBjMf/FHdtTMEQPQ8f3j+wTdXu6DnsCt6tUtRc0qdBBQ98cA8IHZB4+Q==" saltValue="8sgP8MuFzZ58iB4tyqoQPA==" spinCount="100000" sheet="1" objects="1" scenarios="1" selectLockedCells="1"/>
  <dataConsolidate/>
  <mergeCells count="133">
    <mergeCell ref="A1:E3"/>
    <mergeCell ref="F1:G1"/>
    <mergeCell ref="H1:I1"/>
    <mergeCell ref="F2:G2"/>
    <mergeCell ref="H2:I2"/>
    <mergeCell ref="F3:G3"/>
    <mergeCell ref="H3:I3"/>
    <mergeCell ref="D12:I12"/>
    <mergeCell ref="B13:I13"/>
    <mergeCell ref="D15:I15"/>
    <mergeCell ref="D16:I16"/>
    <mergeCell ref="D17:I17"/>
    <mergeCell ref="D18:I18"/>
    <mergeCell ref="B5:I5"/>
    <mergeCell ref="D7:I7"/>
    <mergeCell ref="D8:I8"/>
    <mergeCell ref="D9:I9"/>
    <mergeCell ref="D10:I10"/>
    <mergeCell ref="C11:I11"/>
    <mergeCell ref="B26:C26"/>
    <mergeCell ref="D26:I26"/>
    <mergeCell ref="B27:C27"/>
    <mergeCell ref="D27:I27"/>
    <mergeCell ref="B29:I29"/>
    <mergeCell ref="B30:I30"/>
    <mergeCell ref="D19:I19"/>
    <mergeCell ref="D20:I20"/>
    <mergeCell ref="B22:I22"/>
    <mergeCell ref="B24:C24"/>
    <mergeCell ref="D24:I24"/>
    <mergeCell ref="B25:C25"/>
    <mergeCell ref="D25:I25"/>
    <mergeCell ref="B37:F37"/>
    <mergeCell ref="B38:F38"/>
    <mergeCell ref="B39:F39"/>
    <mergeCell ref="B40:D40"/>
    <mergeCell ref="B41:C42"/>
    <mergeCell ref="B43:D43"/>
    <mergeCell ref="B31:D31"/>
    <mergeCell ref="B32:D32"/>
    <mergeCell ref="B33:D33"/>
    <mergeCell ref="B34:D34"/>
    <mergeCell ref="B35:D35"/>
    <mergeCell ref="B36:D36"/>
    <mergeCell ref="E51:F51"/>
    <mergeCell ref="B53:I53"/>
    <mergeCell ref="B54:C54"/>
    <mergeCell ref="B55:F55"/>
    <mergeCell ref="B56:F56"/>
    <mergeCell ref="B57:F57"/>
    <mergeCell ref="B44:D44"/>
    <mergeCell ref="B45:D45"/>
    <mergeCell ref="B46:D46"/>
    <mergeCell ref="B47:E47"/>
    <mergeCell ref="B49:I49"/>
    <mergeCell ref="B50:F50"/>
    <mergeCell ref="B66:F66"/>
    <mergeCell ref="B68:I68"/>
    <mergeCell ref="B69:I69"/>
    <mergeCell ref="B70:F70"/>
    <mergeCell ref="B71:F71"/>
    <mergeCell ref="B72:D72"/>
    <mergeCell ref="B58:F58"/>
    <mergeCell ref="B60:I60"/>
    <mergeCell ref="B61:C61"/>
    <mergeCell ref="B62:F62"/>
    <mergeCell ref="B64:I64"/>
    <mergeCell ref="B65:C65"/>
    <mergeCell ref="B80:F80"/>
    <mergeCell ref="B83:I83"/>
    <mergeCell ref="B85:C85"/>
    <mergeCell ref="D85:G85"/>
    <mergeCell ref="B86:I86"/>
    <mergeCell ref="D87:G87"/>
    <mergeCell ref="B73:D73"/>
    <mergeCell ref="B74:F74"/>
    <mergeCell ref="B76:F76"/>
    <mergeCell ref="B77:F77"/>
    <mergeCell ref="B78:F78"/>
    <mergeCell ref="B79:F79"/>
    <mergeCell ref="H81:I81"/>
    <mergeCell ref="D94:G94"/>
    <mergeCell ref="D95:G95"/>
    <mergeCell ref="D96:G96"/>
    <mergeCell ref="B97:G97"/>
    <mergeCell ref="B98:G98"/>
    <mergeCell ref="B100:I100"/>
    <mergeCell ref="D88:G88"/>
    <mergeCell ref="D89:G89"/>
    <mergeCell ref="D90:G90"/>
    <mergeCell ref="D91:G91"/>
    <mergeCell ref="B92:G92"/>
    <mergeCell ref="B93:I93"/>
    <mergeCell ref="B119:I119"/>
    <mergeCell ref="B120:I120"/>
    <mergeCell ref="B121:I121"/>
    <mergeCell ref="B122:I122"/>
    <mergeCell ref="D124:G124"/>
    <mergeCell ref="D125:E125"/>
    <mergeCell ref="F125:G125"/>
    <mergeCell ref="B102:I108"/>
    <mergeCell ref="B109:I111"/>
    <mergeCell ref="B112:J113"/>
    <mergeCell ref="B115:I115"/>
    <mergeCell ref="B117:I117"/>
    <mergeCell ref="B118:I118"/>
    <mergeCell ref="C138:I138"/>
    <mergeCell ref="C139:J139"/>
    <mergeCell ref="C140:J140"/>
    <mergeCell ref="E141:F141"/>
    <mergeCell ref="G141:J141"/>
    <mergeCell ref="E142:F142"/>
    <mergeCell ref="G142:J142"/>
    <mergeCell ref="D126:E126"/>
    <mergeCell ref="F126:G126"/>
    <mergeCell ref="D127:G127"/>
    <mergeCell ref="D128:G128"/>
    <mergeCell ref="D130:G130"/>
    <mergeCell ref="C137:I137"/>
    <mergeCell ref="E149:F149"/>
    <mergeCell ref="G149:J149"/>
    <mergeCell ref="E146:F146"/>
    <mergeCell ref="G146:J146"/>
    <mergeCell ref="E147:F147"/>
    <mergeCell ref="G147:J147"/>
    <mergeCell ref="E148:F148"/>
    <mergeCell ref="G148:J148"/>
    <mergeCell ref="E143:F143"/>
    <mergeCell ref="G143:J143"/>
    <mergeCell ref="E144:F144"/>
    <mergeCell ref="G144:J144"/>
    <mergeCell ref="E145:F145"/>
    <mergeCell ref="G145:J145"/>
  </mergeCells>
  <conditionalFormatting sqref="C141:G149">
    <cfRule type="expression" dxfId="83" priority="4">
      <formula>NOT($M$7)</formula>
    </cfRule>
  </conditionalFormatting>
  <conditionalFormatting sqref="E73">
    <cfRule type="expression" dxfId="82" priority="6">
      <formula>NOT($M$8)</formula>
    </cfRule>
  </conditionalFormatting>
  <conditionalFormatting sqref="H32:H39">
    <cfRule type="expression" dxfId="81" priority="1">
      <formula>NOT($M$7)</formula>
    </cfRule>
  </conditionalFormatting>
  <conditionalFormatting sqref="H51">
    <cfRule type="expression" dxfId="80" priority="3">
      <formula>NOT($M$7)</formula>
    </cfRule>
  </conditionalFormatting>
  <conditionalFormatting sqref="H55:H57 H62 E72">
    <cfRule type="expression" dxfId="79" priority="5">
      <formula>NOT($M$7)</formula>
    </cfRule>
  </conditionalFormatting>
  <conditionalFormatting sqref="H66">
    <cfRule type="expression" dxfId="78" priority="2">
      <formula>NOT($M$7)</formula>
    </cfRule>
  </conditionalFormatting>
  <dataValidations count="7">
    <dataValidation type="textLength" operator="equal" allowBlank="1" showInputMessage="1" showErrorMessage="1" sqref="E143:F149" xr:uid="{7E091BD3-721D-4446-B110-A850864A7A5E}">
      <formula1>14</formula1>
    </dataValidation>
    <dataValidation type="custom" allowBlank="1" showInputMessage="1" showErrorMessage="1" error="Valeur impossible (suppérieure au taux maximum ou partenaire inéligible)." sqref="E72" xr:uid="{01AB4BA3-ACEF-4FFF-BA50-B24FCB33BCD2}">
      <formula1>$N$10</formula1>
    </dataValidation>
    <dataValidation type="custom" allowBlank="1" showInputMessage="1" showErrorMessage="1" errorTitle=" Partenaire non éligible" error="Le type de partenaire choisi n'est pas eligible au financement._x000a_Veuillez laisser vide la colonne « Aide demandée »." sqref="H66 H51 H55:H57 H62 H37:H39" xr:uid="{A9E00FBD-515D-4C43-B8E7-E5743BBC2CAC}">
      <formula1>($M$7)</formula1>
    </dataValidation>
    <dataValidation type="list" allowBlank="1" showInputMessage="1" showErrorMessage="1" prompt="- Menu déroulant" sqref="D15:I15" xr:uid="{ACF7069C-0FE6-4539-B603-8AB85CF04DB8}">
      <formula1>list_civilité</formula1>
    </dataValidation>
    <dataValidation type="custom" allowBlank="1" showInputMessage="1" showErrorMessage="1" sqref="E73" xr:uid="{4F7196CC-5F80-4286-BF4D-F5F10986B2C6}">
      <formula1>$M$8</formula1>
    </dataValidation>
    <dataValidation type="list" allowBlank="1" showInputMessage="1" showErrorMessage="1" prompt="- Menu déroulant" sqref="D9:I9" xr:uid="{B02085CE-18B8-4E16-A230-95B0C0AEBB02}">
      <formula1>list_type_etab_part</formula1>
    </dataValidation>
    <dataValidation type="textLength" operator="equal" allowBlank="1" showInputMessage="1" showErrorMessage="1" error="Veuillez renseigner un numéro de SIRET valide." sqref="D10" xr:uid="{01CEB66F-F2DF-4152-BCE1-5A49DCEEFB42}">
      <formula1>14</formula1>
    </dataValidation>
  </dataValidations>
  <pageMargins left="0.23622047244094491" right="0.23622047244094491" top="0.94488188976377963" bottom="0.74803149606299213" header="0.31496062992125984" footer="0.31496062992125984"/>
  <pageSetup paperSize="9" scale="70"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A23FF5-651F-4304-9469-AA0D05EAED10}">
  <sheetPr codeName="Feuil13">
    <pageSetUpPr fitToPage="1"/>
  </sheetPr>
  <dimension ref="A1:XEW1002"/>
  <sheetViews>
    <sheetView zoomScaleNormal="100" zoomScaleSheetLayoutView="100" workbookViewId="0">
      <selection activeCell="D9" sqref="D9:I9"/>
    </sheetView>
  </sheetViews>
  <sheetFormatPr baseColWidth="10" defaultColWidth="0" defaultRowHeight="0" customHeight="1" zeroHeight="1" x14ac:dyDescent="0.25"/>
  <cols>
    <col min="1" max="2" width="1.453125" style="498" customWidth="1"/>
    <col min="3" max="3" width="26.54296875" style="498" customWidth="1"/>
    <col min="4" max="4" width="19" style="498" customWidth="1"/>
    <col min="5" max="5" width="13.7265625" style="498" customWidth="1"/>
    <col min="6" max="6" width="14.7265625" style="498" customWidth="1"/>
    <col min="7" max="7" width="19.81640625" style="498" customWidth="1"/>
    <col min="8" max="8" width="19.54296875" style="498" customWidth="1"/>
    <col min="9" max="9" width="19.81640625" style="498" customWidth="1"/>
    <col min="10" max="10" width="2.1796875" style="80" customWidth="1"/>
    <col min="11" max="11" width="2.26953125" style="88" customWidth="1"/>
    <col min="12" max="16377" width="0" style="498" hidden="1"/>
    <col min="16378" max="16384" width="11.453125" style="498" hidden="1"/>
  </cols>
  <sheetData>
    <row r="1" spans="1:15" customFormat="1" ht="15.75" customHeight="1" thickTop="1" thickBot="1" x14ac:dyDescent="0.4">
      <c r="A1" s="891" t="s">
        <v>52</v>
      </c>
      <c r="B1" s="892"/>
      <c r="C1" s="892"/>
      <c r="D1" s="892"/>
      <c r="E1" s="892"/>
      <c r="F1" s="742"/>
      <c r="G1" s="743"/>
      <c r="H1" s="744"/>
      <c r="I1" s="743"/>
      <c r="J1" s="19"/>
      <c r="K1" s="17"/>
    </row>
    <row r="2" spans="1:15" customFormat="1" ht="15.75" customHeight="1" thickTop="1" thickBot="1" x14ac:dyDescent="0.4">
      <c r="A2" s="893"/>
      <c r="B2" s="894"/>
      <c r="C2" s="894"/>
      <c r="D2" s="894"/>
      <c r="E2" s="894"/>
      <c r="F2" s="742" t="s">
        <v>0</v>
      </c>
      <c r="G2" s="743"/>
      <c r="H2" s="744" t="str">
        <f>IF(VoletGeneral!H10&lt;&gt;"",VoletGeneral!H10,"")</f>
        <v/>
      </c>
      <c r="I2" s="743"/>
      <c r="J2" s="19"/>
      <c r="K2" s="17"/>
    </row>
    <row r="3" spans="1:15" customFormat="1" ht="15.75" customHeight="1" thickTop="1" thickBot="1" x14ac:dyDescent="0.4">
      <c r="A3" s="895"/>
      <c r="B3" s="896"/>
      <c r="C3" s="896"/>
      <c r="D3" s="896"/>
      <c r="E3" s="896"/>
      <c r="F3" s="742" t="s">
        <v>229</v>
      </c>
      <c r="G3" s="743"/>
      <c r="H3" s="946" t="s">
        <v>283</v>
      </c>
      <c r="I3" s="947"/>
      <c r="J3" s="19"/>
      <c r="K3" s="17"/>
    </row>
    <row r="4" spans="1:15" customFormat="1" ht="15.75" customHeight="1" thickTop="1" thickBot="1" x14ac:dyDescent="0.4">
      <c r="A4" s="15"/>
      <c r="B4" s="12"/>
      <c r="C4" s="13">
        <v>20408</v>
      </c>
      <c r="D4" s="6" t="str">
        <f>C4&amp;"-0"</f>
        <v>20408-0</v>
      </c>
      <c r="E4" s="6"/>
      <c r="F4" s="14"/>
      <c r="G4" s="14"/>
      <c r="H4" s="14"/>
      <c r="I4" s="14"/>
      <c r="J4" s="19"/>
      <c r="K4" s="17"/>
    </row>
    <row r="5" spans="1:15" s="497" customFormat="1" ht="15" customHeight="1" thickTop="1" thickBot="1" x14ac:dyDescent="0.35">
      <c r="A5" s="50"/>
      <c r="B5" s="588" t="s">
        <v>36</v>
      </c>
      <c r="C5" s="589"/>
      <c r="D5" s="589"/>
      <c r="E5" s="589"/>
      <c r="F5" s="589"/>
      <c r="G5" s="589"/>
      <c r="H5" s="589"/>
      <c r="I5" s="590"/>
      <c r="J5" s="19"/>
      <c r="K5" s="85"/>
    </row>
    <row r="6" spans="1:15" s="497" customFormat="1" ht="7.9" customHeight="1" thickTop="1" thickBot="1" x14ac:dyDescent="0.35">
      <c r="A6" s="53"/>
      <c r="B6" s="54"/>
      <c r="C6" s="55"/>
      <c r="D6" s="56"/>
      <c r="E6" s="34"/>
      <c r="F6" s="34"/>
      <c r="G6" s="34"/>
      <c r="H6" s="57"/>
      <c r="I6" s="57"/>
      <c r="J6" s="19"/>
      <c r="K6" s="85"/>
    </row>
    <row r="7" spans="1:15" s="497" customFormat="1" ht="15" customHeight="1" thickTop="1" thickBot="1" x14ac:dyDescent="0.35">
      <c r="A7" s="58"/>
      <c r="B7" s="58"/>
      <c r="C7" s="489" t="s">
        <v>36</v>
      </c>
      <c r="D7" s="948"/>
      <c r="E7" s="949"/>
      <c r="F7" s="949"/>
      <c r="G7" s="949"/>
      <c r="H7" s="949"/>
      <c r="I7" s="950"/>
      <c r="J7" s="19"/>
      <c r="K7" s="85"/>
      <c r="L7" s="159" t="s">
        <v>129</v>
      </c>
      <c r="M7" s="161" t="b">
        <f>(SUMIF(Table_type_part[Type étab partenaire],D9,Table_type_part[Eligible]))&gt;0</f>
        <v>0</v>
      </c>
      <c r="N7" s="160" t="s">
        <v>130</v>
      </c>
    </row>
    <row r="8" spans="1:15" s="497" customFormat="1" ht="15" customHeight="1" thickTop="1" thickBot="1" x14ac:dyDescent="0.35">
      <c r="A8" s="58"/>
      <c r="B8" s="58"/>
      <c r="C8" s="490" t="s">
        <v>38</v>
      </c>
      <c r="D8" s="951"/>
      <c r="E8" s="954"/>
      <c r="F8" s="954"/>
      <c r="G8" s="954"/>
      <c r="H8" s="954"/>
      <c r="I8" s="955"/>
      <c r="J8" s="62"/>
      <c r="K8" s="85"/>
      <c r="L8" s="159" t="s">
        <v>132</v>
      </c>
      <c r="M8" s="161" t="b">
        <f>(SUMIF(Table_type_part[Type étab partenaire],D9,Table_type_part[frais env]))&gt;0</f>
        <v>0</v>
      </c>
      <c r="N8" s="160" t="s">
        <v>130</v>
      </c>
    </row>
    <row r="9" spans="1:15" s="497" customFormat="1" ht="15" customHeight="1" thickTop="1" thickBot="1" x14ac:dyDescent="0.35">
      <c r="A9" s="58"/>
      <c r="B9" s="58"/>
      <c r="C9" s="490" t="s">
        <v>29</v>
      </c>
      <c r="D9" s="956"/>
      <c r="E9" s="956"/>
      <c r="F9" s="956"/>
      <c r="G9" s="956"/>
      <c r="H9" s="956"/>
      <c r="I9" s="956"/>
      <c r="J9" s="66"/>
      <c r="K9" s="85"/>
    </row>
    <row r="10" spans="1:15" s="497" customFormat="1" ht="15" customHeight="1" thickTop="1" thickBot="1" x14ac:dyDescent="0.35">
      <c r="A10" s="64"/>
      <c r="B10" s="64"/>
      <c r="C10" s="489" t="s">
        <v>39</v>
      </c>
      <c r="D10" s="959"/>
      <c r="E10" s="959"/>
      <c r="F10" s="959"/>
      <c r="G10" s="959"/>
      <c r="H10" s="959"/>
      <c r="I10" s="959"/>
      <c r="J10" s="66"/>
      <c r="K10" s="85"/>
      <c r="M10" s="159" t="s">
        <v>277</v>
      </c>
      <c r="N10" s="161" t="b">
        <f>AND(M7)</f>
        <v>0</v>
      </c>
      <c r="O10" s="160" t="s">
        <v>186</v>
      </c>
    </row>
    <row r="11" spans="1:15" s="497" customFormat="1" ht="16.5" hidden="1" customHeight="1" thickTop="1" thickBot="1" x14ac:dyDescent="0.35">
      <c r="A11" s="58"/>
      <c r="B11" s="42"/>
      <c r="C11" s="960" t="str">
        <f>IF(AND(NOT(M7),(COUNT(aide_à_bloquer)&lt;&gt;0))," Etablissement non éligible au financement, veuillez effacer les données dans les colonnes « Aide demandée ».", "")</f>
        <v/>
      </c>
      <c r="D11" s="961"/>
      <c r="E11" s="961"/>
      <c r="F11" s="961"/>
      <c r="G11" s="961"/>
      <c r="H11" s="961"/>
      <c r="I11" s="962"/>
      <c r="J11" s="62"/>
      <c r="K11" s="85"/>
    </row>
    <row r="12" spans="1:15" s="497" customFormat="1" ht="71" customHeight="1" thickTop="1" thickBot="1" x14ac:dyDescent="0.35">
      <c r="A12" s="58"/>
      <c r="B12" s="42"/>
      <c r="C12" s="499"/>
      <c r="D12" s="966" t="s">
        <v>432</v>
      </c>
      <c r="E12" s="966"/>
      <c r="F12" s="966"/>
      <c r="G12" s="966"/>
      <c r="H12" s="966"/>
      <c r="I12" s="967"/>
      <c r="J12" s="62"/>
      <c r="K12" s="85"/>
    </row>
    <row r="13" spans="1:15" s="497" customFormat="1" ht="15" customHeight="1" thickTop="1" thickBot="1" x14ac:dyDescent="0.35">
      <c r="A13" s="50"/>
      <c r="B13" s="588" t="s">
        <v>40</v>
      </c>
      <c r="C13" s="589"/>
      <c r="D13" s="589"/>
      <c r="E13" s="589"/>
      <c r="F13" s="589"/>
      <c r="G13" s="589"/>
      <c r="H13" s="589"/>
      <c r="I13" s="590"/>
      <c r="J13" s="66"/>
      <c r="K13" s="85"/>
    </row>
    <row r="14" spans="1:15" s="497" customFormat="1" ht="7.9" customHeight="1" thickTop="1" thickBot="1" x14ac:dyDescent="0.35">
      <c r="A14" s="53"/>
      <c r="B14" s="54"/>
      <c r="C14" s="67"/>
      <c r="D14" s="57"/>
      <c r="E14" s="57"/>
      <c r="F14" s="57"/>
      <c r="G14" s="57"/>
      <c r="H14" s="57"/>
      <c r="I14" s="57"/>
      <c r="J14" s="62"/>
      <c r="K14" s="85"/>
    </row>
    <row r="15" spans="1:15" s="497" customFormat="1" ht="15" customHeight="1" thickTop="1" thickBot="1" x14ac:dyDescent="0.35">
      <c r="A15" s="58"/>
      <c r="B15" s="58"/>
      <c r="C15" s="490" t="s">
        <v>33</v>
      </c>
      <c r="D15" s="951"/>
      <c r="E15" s="964"/>
      <c r="F15" s="964"/>
      <c r="G15" s="964"/>
      <c r="H15" s="964"/>
      <c r="I15" s="965"/>
      <c r="J15" s="66"/>
      <c r="K15" s="85"/>
    </row>
    <row r="16" spans="1:15" s="497" customFormat="1" ht="15" customHeight="1" thickTop="1" thickBot="1" x14ac:dyDescent="0.35">
      <c r="A16" s="58"/>
      <c r="B16" s="58"/>
      <c r="C16" s="490" t="s">
        <v>1</v>
      </c>
      <c r="D16" s="951"/>
      <c r="E16" s="952"/>
      <c r="F16" s="952"/>
      <c r="G16" s="952"/>
      <c r="H16" s="952"/>
      <c r="I16" s="953"/>
      <c r="J16" s="66"/>
      <c r="K16" s="85"/>
    </row>
    <row r="17" spans="1:16377" s="497" customFormat="1" ht="15" customHeight="1" thickTop="1" thickBot="1" x14ac:dyDescent="0.35">
      <c r="A17" s="58"/>
      <c r="B17" s="58"/>
      <c r="C17" s="490" t="s">
        <v>2</v>
      </c>
      <c r="D17" s="951"/>
      <c r="E17" s="952"/>
      <c r="F17" s="952"/>
      <c r="G17" s="952"/>
      <c r="H17" s="952"/>
      <c r="I17" s="953"/>
      <c r="J17" s="66"/>
      <c r="K17" s="85"/>
    </row>
    <row r="18" spans="1:16377" s="497" customFormat="1" ht="15" customHeight="1" thickTop="1" thickBot="1" x14ac:dyDescent="0.35">
      <c r="A18" s="58"/>
      <c r="B18" s="58"/>
      <c r="C18" s="490" t="s">
        <v>28</v>
      </c>
      <c r="D18" s="951"/>
      <c r="E18" s="952"/>
      <c r="F18" s="952"/>
      <c r="G18" s="952"/>
      <c r="H18" s="952"/>
      <c r="I18" s="953"/>
      <c r="J18" s="66"/>
      <c r="K18" s="85"/>
    </row>
    <row r="19" spans="1:16377" s="497" customFormat="1" ht="15" customHeight="1" thickTop="1" thickBot="1" x14ac:dyDescent="0.35">
      <c r="A19" s="58"/>
      <c r="B19" s="58"/>
      <c r="C19" s="490" t="s">
        <v>4</v>
      </c>
      <c r="D19" s="957"/>
      <c r="E19" s="952"/>
      <c r="F19" s="952"/>
      <c r="G19" s="952"/>
      <c r="H19" s="952"/>
      <c r="I19" s="953"/>
      <c r="J19" s="66"/>
      <c r="K19" s="85"/>
    </row>
    <row r="20" spans="1:16377" s="497" customFormat="1" ht="15" customHeight="1" thickTop="1" thickBot="1" x14ac:dyDescent="0.35">
      <c r="A20" s="58"/>
      <c r="B20" s="58"/>
      <c r="C20" s="490" t="s">
        <v>3</v>
      </c>
      <c r="D20" s="958"/>
      <c r="E20" s="958"/>
      <c r="F20" s="958"/>
      <c r="G20" s="958"/>
      <c r="H20" s="958"/>
      <c r="I20" s="958"/>
      <c r="J20" s="66"/>
      <c r="K20" s="85"/>
    </row>
    <row r="21" spans="1:16377" s="497" customFormat="1" ht="15" customHeight="1" thickTop="1" thickBot="1" x14ac:dyDescent="0.35">
      <c r="A21" s="58"/>
      <c r="B21" s="64"/>
      <c r="C21" s="42"/>
      <c r="D21" s="46"/>
      <c r="E21" s="46"/>
      <c r="F21" s="47"/>
      <c r="G21" s="47"/>
      <c r="H21" s="47"/>
      <c r="I21" s="47"/>
      <c r="J21" s="66"/>
      <c r="K21" s="85"/>
    </row>
    <row r="22" spans="1:16377" s="61" customFormat="1" ht="15" customHeight="1" thickTop="1" thickBot="1" x14ac:dyDescent="0.4">
      <c r="B22" s="588" t="s">
        <v>162</v>
      </c>
      <c r="C22" s="589"/>
      <c r="D22" s="589"/>
      <c r="E22" s="589"/>
      <c r="F22" s="589"/>
      <c r="G22" s="589"/>
      <c r="H22" s="589"/>
      <c r="I22" s="589"/>
      <c r="K22" s="381"/>
    </row>
    <row r="23" spans="1:16377" s="61" customFormat="1" ht="7.9" customHeight="1" thickTop="1" thickBot="1" x14ac:dyDescent="0.4">
      <c r="K23" s="381"/>
    </row>
    <row r="24" spans="1:16377" s="85" customFormat="1" ht="15" customHeight="1" thickTop="1" thickBot="1" x14ac:dyDescent="0.35">
      <c r="A24" s="74"/>
      <c r="B24" s="712" t="s">
        <v>1</v>
      </c>
      <c r="C24" s="713"/>
      <c r="D24" s="782"/>
      <c r="E24" s="783"/>
      <c r="F24" s="783"/>
      <c r="G24" s="783"/>
      <c r="H24" s="783"/>
      <c r="I24" s="784"/>
      <c r="J24" s="60"/>
    </row>
    <row r="25" spans="1:16377" s="85" customFormat="1" ht="15" customHeight="1" thickTop="1" thickBot="1" x14ac:dyDescent="0.35">
      <c r="A25" s="74"/>
      <c r="B25" s="712" t="s">
        <v>2</v>
      </c>
      <c r="C25" s="713"/>
      <c r="D25" s="782"/>
      <c r="E25" s="783"/>
      <c r="F25" s="783"/>
      <c r="G25" s="783"/>
      <c r="H25" s="783"/>
      <c r="I25" s="784"/>
      <c r="J25" s="60"/>
    </row>
    <row r="26" spans="1:16377" s="85" customFormat="1" ht="15" customHeight="1" thickTop="1" thickBot="1" x14ac:dyDescent="0.35">
      <c r="A26" s="74"/>
      <c r="B26" s="712" t="s">
        <v>4</v>
      </c>
      <c r="C26" s="713"/>
      <c r="D26" s="782"/>
      <c r="E26" s="783"/>
      <c r="F26" s="783"/>
      <c r="G26" s="783"/>
      <c r="H26" s="783"/>
      <c r="I26" s="784"/>
      <c r="J26" s="60"/>
    </row>
    <row r="27" spans="1:16377" s="85" customFormat="1" ht="15" customHeight="1" thickTop="1" thickBot="1" x14ac:dyDescent="0.35">
      <c r="A27" s="74"/>
      <c r="B27" s="714" t="s">
        <v>3</v>
      </c>
      <c r="C27" s="963"/>
      <c r="D27" s="972"/>
      <c r="E27" s="973"/>
      <c r="F27" s="973"/>
      <c r="G27" s="973"/>
      <c r="H27" s="973"/>
      <c r="I27" s="974"/>
      <c r="J27" s="73"/>
    </row>
    <row r="28" spans="1:16377" s="105" customFormat="1" ht="15" customHeight="1" thickTop="1" thickBot="1" x14ac:dyDescent="0.4">
      <c r="A28" s="61"/>
      <c r="B28" s="61"/>
      <c r="C28" s="61"/>
      <c r="D28" s="61"/>
      <c r="E28" s="61"/>
      <c r="F28" s="61"/>
      <c r="G28" s="61"/>
      <c r="H28" s="61"/>
      <c r="I28" s="61"/>
      <c r="J28" s="61"/>
      <c r="K28" s="38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c r="HN28" s="61"/>
      <c r="HO28" s="61"/>
      <c r="HP28" s="61"/>
      <c r="HQ28" s="61"/>
      <c r="HR28" s="61"/>
      <c r="HS28" s="61"/>
      <c r="HT28" s="61"/>
      <c r="HU28" s="61"/>
      <c r="HV28" s="61"/>
      <c r="HW28" s="61"/>
      <c r="HX28" s="61"/>
      <c r="HY28" s="61"/>
      <c r="HZ28" s="61"/>
      <c r="IA28" s="61"/>
      <c r="IB28" s="61"/>
      <c r="IC28" s="61"/>
      <c r="ID28" s="61"/>
      <c r="IE28" s="61"/>
      <c r="IF28" s="61"/>
      <c r="IG28" s="61"/>
      <c r="IH28" s="61"/>
      <c r="II28" s="61"/>
      <c r="IJ28" s="61"/>
      <c r="IK28" s="61"/>
      <c r="IL28" s="61"/>
      <c r="IM28" s="61"/>
      <c r="IN28" s="61"/>
      <c r="IO28" s="61"/>
      <c r="IP28" s="61"/>
      <c r="IQ28" s="61"/>
      <c r="IR28" s="61"/>
      <c r="IS28" s="61"/>
      <c r="IT28" s="61"/>
      <c r="IU28" s="61"/>
      <c r="IV28" s="61"/>
      <c r="IW28" s="61"/>
      <c r="IX28" s="61"/>
      <c r="IY28" s="61"/>
      <c r="IZ28" s="61"/>
      <c r="JA28" s="61"/>
      <c r="JB28" s="61"/>
      <c r="JC28" s="61"/>
      <c r="JD28" s="61"/>
      <c r="JE28" s="61"/>
      <c r="JF28" s="61"/>
      <c r="JG28" s="61"/>
      <c r="JH28" s="61"/>
      <c r="JI28" s="61"/>
      <c r="JJ28" s="61"/>
      <c r="JK28" s="61"/>
      <c r="JL28" s="61"/>
      <c r="JM28" s="61"/>
      <c r="JN28" s="61"/>
      <c r="JO28" s="61"/>
      <c r="JP28" s="61"/>
      <c r="JQ28" s="61"/>
      <c r="JR28" s="61"/>
      <c r="JS28" s="61"/>
      <c r="JT28" s="61"/>
      <c r="JU28" s="61"/>
      <c r="JV28" s="61"/>
      <c r="JW28" s="61"/>
      <c r="JX28" s="61"/>
      <c r="JY28" s="61"/>
      <c r="JZ28" s="61"/>
      <c r="KA28" s="61"/>
      <c r="KB28" s="61"/>
      <c r="KC28" s="61"/>
      <c r="KD28" s="61"/>
      <c r="KE28" s="61"/>
      <c r="KF28" s="61"/>
      <c r="KG28" s="61"/>
      <c r="KH28" s="61"/>
      <c r="KI28" s="61"/>
      <c r="KJ28" s="61"/>
      <c r="KK28" s="61"/>
      <c r="KL28" s="61"/>
      <c r="KM28" s="61"/>
      <c r="KN28" s="61"/>
      <c r="KO28" s="61"/>
      <c r="KP28" s="61"/>
      <c r="KQ28" s="61"/>
      <c r="KR28" s="61"/>
      <c r="KS28" s="61"/>
      <c r="KT28" s="61"/>
      <c r="KU28" s="61"/>
      <c r="KV28" s="61"/>
      <c r="KW28" s="61"/>
      <c r="KX28" s="61"/>
      <c r="KY28" s="61"/>
      <c r="KZ28" s="61"/>
      <c r="LA28" s="61"/>
      <c r="LB28" s="61"/>
      <c r="LC28" s="61"/>
      <c r="LD28" s="61"/>
      <c r="LE28" s="61"/>
      <c r="LF28" s="61"/>
      <c r="LG28" s="61"/>
      <c r="LH28" s="61"/>
      <c r="LI28" s="61"/>
      <c r="LJ28" s="61"/>
      <c r="LK28" s="61"/>
      <c r="LL28" s="61"/>
      <c r="LM28" s="61"/>
      <c r="LN28" s="61"/>
      <c r="LO28" s="61"/>
      <c r="LP28" s="61"/>
      <c r="LQ28" s="61"/>
      <c r="LR28" s="61"/>
      <c r="LS28" s="61"/>
      <c r="LT28" s="61"/>
      <c r="LU28" s="61"/>
      <c r="LV28" s="61"/>
      <c r="LW28" s="61"/>
      <c r="LX28" s="61"/>
      <c r="LY28" s="61"/>
      <c r="LZ28" s="61"/>
      <c r="MA28" s="61"/>
      <c r="MB28" s="61"/>
      <c r="MC28" s="61"/>
      <c r="MD28" s="61"/>
      <c r="ME28" s="61"/>
      <c r="MF28" s="61"/>
      <c r="MG28" s="61"/>
      <c r="MH28" s="61"/>
      <c r="MI28" s="61"/>
      <c r="MJ28" s="61"/>
      <c r="MK28" s="61"/>
      <c r="ML28" s="61"/>
      <c r="MM28" s="61"/>
      <c r="MN28" s="61"/>
      <c r="MO28" s="61"/>
      <c r="MP28" s="61"/>
      <c r="MQ28" s="61"/>
      <c r="MR28" s="61"/>
      <c r="MS28" s="61"/>
      <c r="MT28" s="61"/>
      <c r="MU28" s="61"/>
      <c r="MV28" s="61"/>
      <c r="MW28" s="61"/>
      <c r="MX28" s="61"/>
      <c r="MY28" s="61"/>
      <c r="MZ28" s="61"/>
      <c r="NA28" s="61"/>
      <c r="NB28" s="61"/>
      <c r="NC28" s="61"/>
      <c r="ND28" s="61"/>
      <c r="NE28" s="61"/>
      <c r="NF28" s="61"/>
      <c r="NG28" s="61"/>
      <c r="NH28" s="61"/>
      <c r="NI28" s="61"/>
      <c r="NJ28" s="61"/>
      <c r="NK28" s="61"/>
      <c r="NL28" s="61"/>
      <c r="NM28" s="61"/>
      <c r="NN28" s="61"/>
      <c r="NO28" s="61"/>
      <c r="NP28" s="61"/>
      <c r="NQ28" s="61"/>
      <c r="NR28" s="61"/>
      <c r="NS28" s="61"/>
      <c r="NT28" s="61"/>
      <c r="NU28" s="61"/>
      <c r="NV28" s="61"/>
      <c r="NW28" s="61"/>
      <c r="NX28" s="61"/>
      <c r="NY28" s="61"/>
      <c r="NZ28" s="61"/>
      <c r="OA28" s="61"/>
      <c r="OB28" s="61"/>
      <c r="OC28" s="61"/>
      <c r="OD28" s="61"/>
      <c r="OE28" s="61"/>
      <c r="OF28" s="61"/>
      <c r="OG28" s="61"/>
      <c r="OH28" s="61"/>
      <c r="OI28" s="61"/>
      <c r="OJ28" s="61"/>
      <c r="OK28" s="61"/>
      <c r="OL28" s="61"/>
      <c r="OM28" s="61"/>
      <c r="ON28" s="61"/>
      <c r="OO28" s="61"/>
      <c r="OP28" s="61"/>
      <c r="OQ28" s="61"/>
      <c r="OR28" s="61"/>
      <c r="OS28" s="61"/>
      <c r="OT28" s="61"/>
      <c r="OU28" s="61"/>
      <c r="OV28" s="61"/>
      <c r="OW28" s="61"/>
      <c r="OX28" s="61"/>
      <c r="OY28" s="61"/>
      <c r="OZ28" s="61"/>
      <c r="PA28" s="61"/>
      <c r="PB28" s="61"/>
      <c r="PC28" s="61"/>
      <c r="PD28" s="61"/>
      <c r="PE28" s="61"/>
      <c r="PF28" s="61"/>
      <c r="PG28" s="61"/>
      <c r="PH28" s="61"/>
      <c r="PI28" s="61"/>
      <c r="PJ28" s="61"/>
      <c r="PK28" s="61"/>
      <c r="PL28" s="61"/>
      <c r="PM28" s="61"/>
      <c r="PN28" s="61"/>
      <c r="PO28" s="61"/>
      <c r="PP28" s="61"/>
      <c r="PQ28" s="61"/>
      <c r="PR28" s="61"/>
      <c r="PS28" s="61"/>
      <c r="PT28" s="61"/>
      <c r="PU28" s="61"/>
      <c r="PV28" s="61"/>
      <c r="PW28" s="61"/>
      <c r="PX28" s="61"/>
      <c r="PY28" s="61"/>
      <c r="PZ28" s="61"/>
      <c r="QA28" s="61"/>
      <c r="QB28" s="61"/>
      <c r="QC28" s="61"/>
      <c r="QD28" s="61"/>
      <c r="QE28" s="61"/>
      <c r="QF28" s="61"/>
      <c r="QG28" s="61"/>
      <c r="QH28" s="61"/>
      <c r="QI28" s="61"/>
      <c r="QJ28" s="61"/>
      <c r="QK28" s="61"/>
      <c r="QL28" s="61"/>
      <c r="QM28" s="61"/>
      <c r="QN28" s="61"/>
      <c r="QO28" s="61"/>
      <c r="QP28" s="61"/>
      <c r="QQ28" s="61"/>
      <c r="QR28" s="61"/>
      <c r="QS28" s="61"/>
      <c r="QT28" s="61"/>
      <c r="QU28" s="61"/>
      <c r="QV28" s="61"/>
      <c r="QW28" s="61"/>
      <c r="QX28" s="61"/>
      <c r="QY28" s="61"/>
      <c r="QZ28" s="61"/>
      <c r="RA28" s="61"/>
      <c r="RB28" s="61"/>
      <c r="RC28" s="61"/>
      <c r="RD28" s="61"/>
      <c r="RE28" s="61"/>
      <c r="RF28" s="61"/>
      <c r="RG28" s="61"/>
      <c r="RH28" s="61"/>
      <c r="RI28" s="61"/>
      <c r="RJ28" s="61"/>
      <c r="RK28" s="61"/>
      <c r="RL28" s="61"/>
      <c r="RM28" s="61"/>
      <c r="RN28" s="61"/>
      <c r="RO28" s="61"/>
      <c r="RP28" s="61"/>
      <c r="RQ28" s="61"/>
      <c r="RR28" s="61"/>
      <c r="RS28" s="61"/>
      <c r="RT28" s="61"/>
      <c r="RU28" s="61"/>
      <c r="RV28" s="61"/>
      <c r="RW28" s="61"/>
      <c r="RX28" s="61"/>
      <c r="RY28" s="61"/>
      <c r="RZ28" s="61"/>
      <c r="SA28" s="61"/>
      <c r="SB28" s="61"/>
      <c r="SC28" s="61"/>
      <c r="SD28" s="61"/>
      <c r="SE28" s="61"/>
      <c r="SF28" s="61"/>
      <c r="SG28" s="61"/>
      <c r="SH28" s="61"/>
      <c r="SI28" s="61"/>
      <c r="SJ28" s="61"/>
      <c r="SK28" s="61"/>
      <c r="SL28" s="61"/>
      <c r="SM28" s="61"/>
      <c r="SN28" s="61"/>
      <c r="SO28" s="61"/>
      <c r="SP28" s="61"/>
      <c r="SQ28" s="61"/>
      <c r="SR28" s="61"/>
      <c r="SS28" s="61"/>
      <c r="ST28" s="61"/>
      <c r="SU28" s="61"/>
      <c r="SV28" s="61"/>
      <c r="SW28" s="61"/>
      <c r="SX28" s="61"/>
      <c r="SY28" s="61"/>
      <c r="SZ28" s="61"/>
      <c r="TA28" s="61"/>
      <c r="TB28" s="61"/>
      <c r="TC28" s="61"/>
      <c r="TD28" s="61"/>
      <c r="TE28" s="61"/>
      <c r="TF28" s="61"/>
      <c r="TG28" s="61"/>
      <c r="TH28" s="61"/>
      <c r="TI28" s="61"/>
      <c r="TJ28" s="61"/>
      <c r="TK28" s="61"/>
      <c r="TL28" s="61"/>
      <c r="TM28" s="61"/>
      <c r="TN28" s="61"/>
      <c r="TO28" s="61"/>
      <c r="TP28" s="61"/>
      <c r="TQ28" s="61"/>
      <c r="TR28" s="61"/>
      <c r="TS28" s="61"/>
      <c r="TT28" s="61"/>
      <c r="TU28" s="61"/>
      <c r="TV28" s="61"/>
      <c r="TW28" s="61"/>
      <c r="TX28" s="61"/>
      <c r="TY28" s="61"/>
      <c r="TZ28" s="61"/>
      <c r="UA28" s="61"/>
      <c r="UB28" s="61"/>
      <c r="UC28" s="61"/>
      <c r="UD28" s="61"/>
      <c r="UE28" s="61"/>
      <c r="UF28" s="61"/>
      <c r="UG28" s="61"/>
      <c r="UH28" s="61"/>
      <c r="UI28" s="61"/>
      <c r="UJ28" s="61"/>
      <c r="UK28" s="61"/>
      <c r="UL28" s="61"/>
      <c r="UM28" s="61"/>
      <c r="UN28" s="61"/>
      <c r="UO28" s="61"/>
      <c r="UP28" s="61"/>
      <c r="UQ28" s="61"/>
      <c r="UR28" s="61"/>
      <c r="US28" s="61"/>
      <c r="UT28" s="61"/>
      <c r="UU28" s="61"/>
      <c r="UV28" s="61"/>
      <c r="UW28" s="61"/>
      <c r="UX28" s="61"/>
      <c r="UY28" s="61"/>
      <c r="UZ28" s="61"/>
      <c r="VA28" s="61"/>
      <c r="VB28" s="61"/>
      <c r="VC28" s="61"/>
      <c r="VD28" s="61"/>
      <c r="VE28" s="61"/>
      <c r="VF28" s="61"/>
      <c r="VG28" s="61"/>
      <c r="VH28" s="61"/>
      <c r="VI28" s="61"/>
      <c r="VJ28" s="61"/>
      <c r="VK28" s="61"/>
      <c r="VL28" s="61"/>
      <c r="VM28" s="61"/>
      <c r="VN28" s="61"/>
      <c r="VO28" s="61"/>
      <c r="VP28" s="61"/>
      <c r="VQ28" s="61"/>
      <c r="VR28" s="61"/>
      <c r="VS28" s="61"/>
      <c r="VT28" s="61"/>
      <c r="VU28" s="61"/>
      <c r="VV28" s="61"/>
      <c r="VW28" s="61"/>
      <c r="VX28" s="61"/>
      <c r="VY28" s="61"/>
      <c r="VZ28" s="61"/>
      <c r="WA28" s="61"/>
      <c r="WB28" s="61"/>
      <c r="WC28" s="61"/>
      <c r="WD28" s="61"/>
      <c r="WE28" s="61"/>
      <c r="WF28" s="61"/>
      <c r="WG28" s="61"/>
      <c r="WH28" s="61"/>
      <c r="WI28" s="61"/>
      <c r="WJ28" s="61"/>
      <c r="WK28" s="61"/>
      <c r="WL28" s="61"/>
      <c r="WM28" s="61"/>
      <c r="WN28" s="61"/>
      <c r="WO28" s="61"/>
      <c r="WP28" s="61"/>
      <c r="WQ28" s="61"/>
      <c r="WR28" s="61"/>
      <c r="WS28" s="61"/>
      <c r="WT28" s="61"/>
      <c r="WU28" s="61"/>
      <c r="WV28" s="61"/>
      <c r="WW28" s="61"/>
      <c r="WX28" s="61"/>
      <c r="WY28" s="61"/>
      <c r="WZ28" s="61"/>
      <c r="XA28" s="61"/>
      <c r="XB28" s="61"/>
      <c r="XC28" s="61"/>
      <c r="XD28" s="61"/>
      <c r="XE28" s="61"/>
      <c r="XF28" s="61"/>
      <c r="XG28" s="61"/>
      <c r="XH28" s="61"/>
      <c r="XI28" s="61"/>
      <c r="XJ28" s="61"/>
      <c r="XK28" s="61"/>
      <c r="XL28" s="61"/>
      <c r="XM28" s="61"/>
      <c r="XN28" s="61"/>
      <c r="XO28" s="61"/>
      <c r="XP28" s="61"/>
      <c r="XQ28" s="61"/>
      <c r="XR28" s="61"/>
      <c r="XS28" s="61"/>
      <c r="XT28" s="61"/>
      <c r="XU28" s="61"/>
      <c r="XV28" s="61"/>
      <c r="XW28" s="61"/>
      <c r="XX28" s="61"/>
      <c r="XY28" s="61"/>
      <c r="XZ28" s="61"/>
      <c r="YA28" s="61"/>
      <c r="YB28" s="61"/>
      <c r="YC28" s="61"/>
      <c r="YD28" s="61"/>
      <c r="YE28" s="61"/>
      <c r="YF28" s="61"/>
      <c r="YG28" s="61"/>
      <c r="YH28" s="61"/>
      <c r="YI28" s="61"/>
      <c r="YJ28" s="61"/>
      <c r="YK28" s="61"/>
      <c r="YL28" s="61"/>
      <c r="YM28" s="61"/>
      <c r="YN28" s="61"/>
      <c r="YO28" s="61"/>
      <c r="YP28" s="61"/>
      <c r="YQ28" s="61"/>
      <c r="YR28" s="61"/>
      <c r="YS28" s="61"/>
      <c r="YT28" s="61"/>
      <c r="YU28" s="61"/>
      <c r="YV28" s="61"/>
      <c r="YW28" s="61"/>
      <c r="YX28" s="61"/>
      <c r="YY28" s="61"/>
      <c r="YZ28" s="61"/>
      <c r="ZA28" s="61"/>
      <c r="ZB28" s="61"/>
      <c r="ZC28" s="61"/>
      <c r="ZD28" s="61"/>
      <c r="ZE28" s="61"/>
      <c r="ZF28" s="61"/>
      <c r="ZG28" s="61"/>
      <c r="ZH28" s="61"/>
      <c r="ZI28" s="61"/>
      <c r="ZJ28" s="61"/>
      <c r="ZK28" s="61"/>
      <c r="ZL28" s="61"/>
      <c r="ZM28" s="61"/>
      <c r="ZN28" s="61"/>
      <c r="ZO28" s="61"/>
      <c r="ZP28" s="61"/>
      <c r="ZQ28" s="61"/>
      <c r="ZR28" s="61"/>
      <c r="ZS28" s="61"/>
      <c r="ZT28" s="61"/>
      <c r="ZU28" s="61"/>
      <c r="ZV28" s="61"/>
      <c r="ZW28" s="61"/>
      <c r="ZX28" s="61"/>
      <c r="ZY28" s="61"/>
      <c r="ZZ28" s="61"/>
      <c r="AAA28" s="61"/>
      <c r="AAB28" s="61"/>
      <c r="AAC28" s="61"/>
      <c r="AAD28" s="61"/>
      <c r="AAE28" s="61"/>
      <c r="AAF28" s="61"/>
      <c r="AAG28" s="61"/>
      <c r="AAH28" s="61"/>
      <c r="AAI28" s="61"/>
      <c r="AAJ28" s="61"/>
      <c r="AAK28" s="61"/>
      <c r="AAL28" s="61"/>
      <c r="AAM28" s="61"/>
      <c r="AAN28" s="61"/>
      <c r="AAO28" s="61"/>
      <c r="AAP28" s="61"/>
      <c r="AAQ28" s="61"/>
      <c r="AAR28" s="61"/>
      <c r="AAS28" s="61"/>
      <c r="AAT28" s="61"/>
      <c r="AAU28" s="61"/>
      <c r="AAV28" s="61"/>
      <c r="AAW28" s="61"/>
      <c r="AAX28" s="61"/>
      <c r="AAY28" s="61"/>
      <c r="AAZ28" s="61"/>
      <c r="ABA28" s="61"/>
      <c r="ABB28" s="61"/>
      <c r="ABC28" s="61"/>
      <c r="ABD28" s="61"/>
      <c r="ABE28" s="61"/>
      <c r="ABF28" s="61"/>
      <c r="ABG28" s="61"/>
      <c r="ABH28" s="61"/>
      <c r="ABI28" s="61"/>
      <c r="ABJ28" s="61"/>
      <c r="ABK28" s="61"/>
      <c r="ABL28" s="61"/>
      <c r="ABM28" s="61"/>
      <c r="ABN28" s="61"/>
      <c r="ABO28" s="61"/>
      <c r="ABP28" s="61"/>
      <c r="ABQ28" s="61"/>
      <c r="ABR28" s="61"/>
      <c r="ABS28" s="61"/>
      <c r="ABT28" s="61"/>
      <c r="ABU28" s="61"/>
      <c r="ABV28" s="61"/>
      <c r="ABW28" s="61"/>
      <c r="ABX28" s="61"/>
      <c r="ABY28" s="61"/>
      <c r="ABZ28" s="61"/>
      <c r="ACA28" s="61"/>
      <c r="ACB28" s="61"/>
      <c r="ACC28" s="61"/>
      <c r="ACD28" s="61"/>
      <c r="ACE28" s="61"/>
      <c r="ACF28" s="61"/>
      <c r="ACG28" s="61"/>
      <c r="ACH28" s="61"/>
      <c r="ACI28" s="61"/>
      <c r="ACJ28" s="61"/>
      <c r="ACK28" s="61"/>
      <c r="ACL28" s="61"/>
      <c r="ACM28" s="61"/>
      <c r="ACN28" s="61"/>
      <c r="ACO28" s="61"/>
      <c r="ACP28" s="61"/>
      <c r="ACQ28" s="61"/>
      <c r="ACR28" s="61"/>
      <c r="ACS28" s="61"/>
      <c r="ACT28" s="61"/>
      <c r="ACU28" s="61"/>
      <c r="ACV28" s="61"/>
      <c r="ACW28" s="61"/>
      <c r="ACX28" s="61"/>
      <c r="ACY28" s="61"/>
      <c r="ACZ28" s="61"/>
      <c r="ADA28" s="61"/>
      <c r="ADB28" s="61"/>
      <c r="ADC28" s="61"/>
      <c r="ADD28" s="61"/>
      <c r="ADE28" s="61"/>
      <c r="ADF28" s="61"/>
      <c r="ADG28" s="61"/>
      <c r="ADH28" s="61"/>
      <c r="ADI28" s="61"/>
      <c r="ADJ28" s="61"/>
      <c r="ADK28" s="61"/>
      <c r="ADL28" s="61"/>
      <c r="ADM28" s="61"/>
      <c r="ADN28" s="61"/>
      <c r="ADO28" s="61"/>
      <c r="ADP28" s="61"/>
      <c r="ADQ28" s="61"/>
      <c r="ADR28" s="61"/>
      <c r="ADS28" s="61"/>
      <c r="ADT28" s="61"/>
      <c r="ADU28" s="61"/>
      <c r="ADV28" s="61"/>
      <c r="ADW28" s="61"/>
      <c r="ADX28" s="61"/>
      <c r="ADY28" s="61"/>
      <c r="ADZ28" s="61"/>
      <c r="AEA28" s="61"/>
      <c r="AEB28" s="61"/>
      <c r="AEC28" s="61"/>
      <c r="AED28" s="61"/>
      <c r="AEE28" s="61"/>
      <c r="AEF28" s="61"/>
      <c r="AEG28" s="61"/>
      <c r="AEH28" s="61"/>
      <c r="AEI28" s="61"/>
      <c r="AEJ28" s="61"/>
      <c r="AEK28" s="61"/>
      <c r="AEL28" s="61"/>
      <c r="AEM28" s="61"/>
      <c r="AEN28" s="61"/>
      <c r="AEO28" s="61"/>
      <c r="AEP28" s="61"/>
      <c r="AEQ28" s="61"/>
      <c r="AER28" s="61"/>
      <c r="AES28" s="61"/>
      <c r="AET28" s="61"/>
      <c r="AEU28" s="61"/>
      <c r="AEV28" s="61"/>
      <c r="AEW28" s="61"/>
      <c r="AEX28" s="61"/>
      <c r="AEY28" s="61"/>
      <c r="AEZ28" s="61"/>
      <c r="AFA28" s="61"/>
      <c r="AFB28" s="61"/>
      <c r="AFC28" s="61"/>
      <c r="AFD28" s="61"/>
      <c r="AFE28" s="61"/>
      <c r="AFF28" s="61"/>
      <c r="AFG28" s="61"/>
      <c r="AFH28" s="61"/>
      <c r="AFI28" s="61"/>
      <c r="AFJ28" s="61"/>
      <c r="AFK28" s="61"/>
      <c r="AFL28" s="61"/>
      <c r="AFM28" s="61"/>
      <c r="AFN28" s="61"/>
      <c r="AFO28" s="61"/>
      <c r="AFP28" s="61"/>
      <c r="AFQ28" s="61"/>
      <c r="AFR28" s="61"/>
      <c r="AFS28" s="61"/>
      <c r="AFT28" s="61"/>
      <c r="AFU28" s="61"/>
      <c r="AFV28" s="61"/>
      <c r="AFW28" s="61"/>
      <c r="AFX28" s="61"/>
      <c r="AFY28" s="61"/>
      <c r="AFZ28" s="61"/>
      <c r="AGA28" s="61"/>
      <c r="AGB28" s="61"/>
      <c r="AGC28" s="61"/>
      <c r="AGD28" s="61"/>
      <c r="AGE28" s="61"/>
      <c r="AGF28" s="61"/>
      <c r="AGG28" s="61"/>
      <c r="AGH28" s="61"/>
      <c r="AGI28" s="61"/>
      <c r="AGJ28" s="61"/>
      <c r="AGK28" s="61"/>
      <c r="AGL28" s="61"/>
      <c r="AGM28" s="61"/>
      <c r="AGN28" s="61"/>
      <c r="AGO28" s="61"/>
      <c r="AGP28" s="61"/>
      <c r="AGQ28" s="61"/>
      <c r="AGR28" s="61"/>
      <c r="AGS28" s="61"/>
      <c r="AGT28" s="61"/>
      <c r="AGU28" s="61"/>
      <c r="AGV28" s="61"/>
      <c r="AGW28" s="61"/>
      <c r="AGX28" s="61"/>
      <c r="AGY28" s="61"/>
      <c r="AGZ28" s="61"/>
      <c r="AHA28" s="61"/>
      <c r="AHB28" s="61"/>
      <c r="AHC28" s="61"/>
      <c r="AHD28" s="61"/>
      <c r="AHE28" s="61"/>
      <c r="AHF28" s="61"/>
      <c r="AHG28" s="61"/>
      <c r="AHH28" s="61"/>
      <c r="AHI28" s="61"/>
      <c r="AHJ28" s="61"/>
      <c r="AHK28" s="61"/>
      <c r="AHL28" s="61"/>
      <c r="AHM28" s="61"/>
      <c r="AHN28" s="61"/>
      <c r="AHO28" s="61"/>
      <c r="AHP28" s="61"/>
      <c r="AHQ28" s="61"/>
      <c r="AHR28" s="61"/>
      <c r="AHS28" s="61"/>
      <c r="AHT28" s="61"/>
      <c r="AHU28" s="61"/>
      <c r="AHV28" s="61"/>
      <c r="AHW28" s="61"/>
      <c r="AHX28" s="61"/>
      <c r="AHY28" s="61"/>
      <c r="AHZ28" s="61"/>
      <c r="AIA28" s="61"/>
      <c r="AIB28" s="61"/>
      <c r="AIC28" s="61"/>
      <c r="AID28" s="61"/>
      <c r="AIE28" s="61"/>
      <c r="AIF28" s="61"/>
      <c r="AIG28" s="61"/>
      <c r="AIH28" s="61"/>
      <c r="AII28" s="61"/>
      <c r="AIJ28" s="61"/>
      <c r="AIK28" s="61"/>
      <c r="AIL28" s="61"/>
      <c r="AIM28" s="61"/>
      <c r="AIN28" s="61"/>
      <c r="AIO28" s="61"/>
      <c r="AIP28" s="61"/>
      <c r="AIQ28" s="61"/>
      <c r="AIR28" s="61"/>
      <c r="AIS28" s="61"/>
      <c r="AIT28" s="61"/>
      <c r="AIU28" s="61"/>
      <c r="AIV28" s="61"/>
      <c r="AIW28" s="61"/>
      <c r="AIX28" s="61"/>
      <c r="AIY28" s="61"/>
      <c r="AIZ28" s="61"/>
      <c r="AJA28" s="61"/>
      <c r="AJB28" s="61"/>
      <c r="AJC28" s="61"/>
      <c r="AJD28" s="61"/>
      <c r="AJE28" s="61"/>
      <c r="AJF28" s="61"/>
      <c r="AJG28" s="61"/>
      <c r="AJH28" s="61"/>
      <c r="AJI28" s="61"/>
      <c r="AJJ28" s="61"/>
      <c r="AJK28" s="61"/>
      <c r="AJL28" s="61"/>
      <c r="AJM28" s="61"/>
      <c r="AJN28" s="61"/>
      <c r="AJO28" s="61"/>
      <c r="AJP28" s="61"/>
      <c r="AJQ28" s="61"/>
      <c r="AJR28" s="61"/>
      <c r="AJS28" s="61"/>
      <c r="AJT28" s="61"/>
      <c r="AJU28" s="61"/>
      <c r="AJV28" s="61"/>
      <c r="AJW28" s="61"/>
      <c r="AJX28" s="61"/>
      <c r="AJY28" s="61"/>
      <c r="AJZ28" s="61"/>
      <c r="AKA28" s="61"/>
      <c r="AKB28" s="61"/>
      <c r="AKC28" s="61"/>
      <c r="AKD28" s="61"/>
      <c r="AKE28" s="61"/>
      <c r="AKF28" s="61"/>
      <c r="AKG28" s="61"/>
      <c r="AKH28" s="61"/>
      <c r="AKI28" s="61"/>
      <c r="AKJ28" s="61"/>
      <c r="AKK28" s="61"/>
      <c r="AKL28" s="61"/>
      <c r="AKM28" s="61"/>
      <c r="AKN28" s="61"/>
      <c r="AKO28" s="61"/>
      <c r="AKP28" s="61"/>
      <c r="AKQ28" s="61"/>
      <c r="AKR28" s="61"/>
      <c r="AKS28" s="61"/>
      <c r="AKT28" s="61"/>
      <c r="AKU28" s="61"/>
      <c r="AKV28" s="61"/>
      <c r="AKW28" s="61"/>
      <c r="AKX28" s="61"/>
      <c r="AKY28" s="61"/>
      <c r="AKZ28" s="61"/>
      <c r="ALA28" s="61"/>
      <c r="ALB28" s="61"/>
      <c r="ALC28" s="61"/>
      <c r="ALD28" s="61"/>
      <c r="ALE28" s="61"/>
      <c r="ALF28" s="61"/>
      <c r="ALG28" s="61"/>
      <c r="ALH28" s="61"/>
      <c r="ALI28" s="61"/>
      <c r="ALJ28" s="61"/>
      <c r="ALK28" s="61"/>
      <c r="ALL28" s="61"/>
      <c r="ALM28" s="61"/>
      <c r="ALN28" s="61"/>
      <c r="ALO28" s="61"/>
      <c r="ALP28" s="61"/>
      <c r="ALQ28" s="61"/>
      <c r="ALR28" s="61"/>
      <c r="ALS28" s="61"/>
      <c r="ALT28" s="61"/>
      <c r="ALU28" s="61"/>
      <c r="ALV28" s="61"/>
      <c r="ALW28" s="61"/>
      <c r="ALX28" s="61"/>
      <c r="ALY28" s="61"/>
      <c r="ALZ28" s="61"/>
      <c r="AMA28" s="61"/>
      <c r="AMB28" s="61"/>
      <c r="AMC28" s="61"/>
      <c r="AMD28" s="61"/>
      <c r="AME28" s="61"/>
      <c r="AMF28" s="61"/>
      <c r="AMG28" s="61"/>
      <c r="AMH28" s="61"/>
      <c r="AMI28" s="61"/>
      <c r="AMJ28" s="61"/>
      <c r="AMK28" s="61"/>
      <c r="AML28" s="61"/>
      <c r="AMM28" s="61"/>
      <c r="AMN28" s="61"/>
      <c r="AMO28" s="61"/>
      <c r="AMP28" s="61"/>
      <c r="AMQ28" s="61"/>
      <c r="AMR28" s="61"/>
      <c r="AMS28" s="61"/>
      <c r="AMT28" s="61"/>
      <c r="AMU28" s="61"/>
      <c r="AMV28" s="61"/>
      <c r="AMW28" s="61"/>
      <c r="AMX28" s="61"/>
      <c r="AMY28" s="61"/>
      <c r="AMZ28" s="61"/>
      <c r="ANA28" s="61"/>
      <c r="ANB28" s="61"/>
      <c r="ANC28" s="61"/>
      <c r="AND28" s="61"/>
      <c r="ANE28" s="61"/>
      <c r="ANF28" s="61"/>
      <c r="ANG28" s="61"/>
      <c r="ANH28" s="61"/>
      <c r="ANI28" s="61"/>
      <c r="ANJ28" s="61"/>
      <c r="ANK28" s="61"/>
      <c r="ANL28" s="61"/>
      <c r="ANM28" s="61"/>
      <c r="ANN28" s="61"/>
      <c r="ANO28" s="61"/>
      <c r="ANP28" s="61"/>
      <c r="ANQ28" s="61"/>
      <c r="ANR28" s="61"/>
      <c r="ANS28" s="61"/>
      <c r="ANT28" s="61"/>
      <c r="ANU28" s="61"/>
      <c r="ANV28" s="61"/>
      <c r="ANW28" s="61"/>
      <c r="ANX28" s="61"/>
      <c r="ANY28" s="61"/>
      <c r="ANZ28" s="61"/>
      <c r="AOA28" s="61"/>
      <c r="AOB28" s="61"/>
      <c r="AOC28" s="61"/>
      <c r="AOD28" s="61"/>
      <c r="AOE28" s="61"/>
      <c r="AOF28" s="61"/>
      <c r="AOG28" s="61"/>
      <c r="AOH28" s="61"/>
      <c r="AOI28" s="61"/>
      <c r="AOJ28" s="61"/>
      <c r="AOK28" s="61"/>
      <c r="AOL28" s="61"/>
      <c r="AOM28" s="61"/>
      <c r="AON28" s="61"/>
      <c r="AOO28" s="61"/>
      <c r="AOP28" s="61"/>
      <c r="AOQ28" s="61"/>
      <c r="AOR28" s="61"/>
      <c r="AOS28" s="61"/>
      <c r="AOT28" s="61"/>
      <c r="AOU28" s="61"/>
      <c r="AOV28" s="61"/>
      <c r="AOW28" s="61"/>
      <c r="AOX28" s="61"/>
      <c r="AOY28" s="61"/>
      <c r="AOZ28" s="61"/>
      <c r="APA28" s="61"/>
      <c r="APB28" s="61"/>
      <c r="APC28" s="61"/>
      <c r="APD28" s="61"/>
      <c r="APE28" s="61"/>
      <c r="APF28" s="61"/>
      <c r="APG28" s="61"/>
      <c r="APH28" s="61"/>
      <c r="API28" s="61"/>
      <c r="APJ28" s="61"/>
      <c r="APK28" s="61"/>
      <c r="APL28" s="61"/>
      <c r="APM28" s="61"/>
      <c r="APN28" s="61"/>
      <c r="APO28" s="61"/>
      <c r="APP28" s="61"/>
      <c r="APQ28" s="61"/>
      <c r="APR28" s="61"/>
      <c r="APS28" s="61"/>
      <c r="APT28" s="61"/>
      <c r="APU28" s="61"/>
      <c r="APV28" s="61"/>
      <c r="APW28" s="61"/>
      <c r="APX28" s="61"/>
      <c r="APY28" s="61"/>
      <c r="APZ28" s="61"/>
      <c r="AQA28" s="61"/>
      <c r="AQB28" s="61"/>
      <c r="AQC28" s="61"/>
      <c r="AQD28" s="61"/>
      <c r="AQE28" s="61"/>
      <c r="AQF28" s="61"/>
      <c r="AQG28" s="61"/>
      <c r="AQH28" s="61"/>
      <c r="AQI28" s="61"/>
      <c r="AQJ28" s="61"/>
      <c r="AQK28" s="61"/>
      <c r="AQL28" s="61"/>
      <c r="AQM28" s="61"/>
      <c r="AQN28" s="61"/>
      <c r="AQO28" s="61"/>
      <c r="AQP28" s="61"/>
      <c r="AQQ28" s="61"/>
      <c r="AQR28" s="61"/>
      <c r="AQS28" s="61"/>
      <c r="AQT28" s="61"/>
      <c r="AQU28" s="61"/>
      <c r="AQV28" s="61"/>
      <c r="AQW28" s="61"/>
      <c r="AQX28" s="61"/>
      <c r="AQY28" s="61"/>
      <c r="AQZ28" s="61"/>
      <c r="ARA28" s="61"/>
      <c r="ARB28" s="61"/>
      <c r="ARC28" s="61"/>
      <c r="ARD28" s="61"/>
      <c r="ARE28" s="61"/>
      <c r="ARF28" s="61"/>
      <c r="ARG28" s="61"/>
      <c r="ARH28" s="61"/>
      <c r="ARI28" s="61"/>
      <c r="ARJ28" s="61"/>
      <c r="ARK28" s="61"/>
      <c r="ARL28" s="61"/>
      <c r="ARM28" s="61"/>
      <c r="ARN28" s="61"/>
      <c r="ARO28" s="61"/>
      <c r="ARP28" s="61"/>
      <c r="ARQ28" s="61"/>
      <c r="ARR28" s="61"/>
      <c r="ARS28" s="61"/>
      <c r="ART28" s="61"/>
      <c r="ARU28" s="61"/>
      <c r="ARV28" s="61"/>
      <c r="ARW28" s="61"/>
      <c r="ARX28" s="61"/>
      <c r="ARY28" s="61"/>
      <c r="ARZ28" s="61"/>
      <c r="ASA28" s="61"/>
      <c r="ASB28" s="61"/>
      <c r="ASC28" s="61"/>
      <c r="ASD28" s="61"/>
      <c r="ASE28" s="61"/>
      <c r="ASF28" s="61"/>
      <c r="ASG28" s="61"/>
      <c r="ASH28" s="61"/>
      <c r="ASI28" s="61"/>
      <c r="ASJ28" s="61"/>
      <c r="ASK28" s="61"/>
      <c r="ASL28" s="61"/>
      <c r="ASM28" s="61"/>
      <c r="ASN28" s="61"/>
      <c r="ASO28" s="61"/>
      <c r="ASP28" s="61"/>
      <c r="ASQ28" s="61"/>
      <c r="ASR28" s="61"/>
      <c r="ASS28" s="61"/>
      <c r="AST28" s="61"/>
      <c r="ASU28" s="61"/>
      <c r="ASV28" s="61"/>
      <c r="ASW28" s="61"/>
      <c r="ASX28" s="61"/>
      <c r="ASY28" s="61"/>
      <c r="ASZ28" s="61"/>
      <c r="ATA28" s="61"/>
      <c r="ATB28" s="61"/>
      <c r="ATC28" s="61"/>
      <c r="ATD28" s="61"/>
      <c r="ATE28" s="61"/>
      <c r="ATF28" s="61"/>
      <c r="ATG28" s="61"/>
      <c r="ATH28" s="61"/>
      <c r="ATI28" s="61"/>
      <c r="ATJ28" s="61"/>
      <c r="ATK28" s="61"/>
      <c r="ATL28" s="61"/>
      <c r="ATM28" s="61"/>
      <c r="ATN28" s="61"/>
      <c r="ATO28" s="61"/>
      <c r="ATP28" s="61"/>
      <c r="ATQ28" s="61"/>
      <c r="ATR28" s="61"/>
      <c r="ATS28" s="61"/>
      <c r="ATT28" s="61"/>
      <c r="ATU28" s="61"/>
      <c r="ATV28" s="61"/>
      <c r="ATW28" s="61"/>
      <c r="ATX28" s="61"/>
      <c r="ATY28" s="61"/>
      <c r="ATZ28" s="61"/>
      <c r="AUA28" s="61"/>
      <c r="AUB28" s="61"/>
      <c r="AUC28" s="61"/>
      <c r="AUD28" s="61"/>
      <c r="AUE28" s="61"/>
      <c r="AUF28" s="61"/>
      <c r="AUG28" s="61"/>
      <c r="AUH28" s="61"/>
      <c r="AUI28" s="61"/>
      <c r="AUJ28" s="61"/>
      <c r="AUK28" s="61"/>
      <c r="AUL28" s="61"/>
      <c r="AUM28" s="61"/>
      <c r="AUN28" s="61"/>
      <c r="AUO28" s="61"/>
      <c r="AUP28" s="61"/>
      <c r="AUQ28" s="61"/>
      <c r="AUR28" s="61"/>
      <c r="AUS28" s="61"/>
      <c r="AUT28" s="61"/>
      <c r="AUU28" s="61"/>
      <c r="AUV28" s="61"/>
      <c r="AUW28" s="61"/>
      <c r="AUX28" s="61"/>
      <c r="AUY28" s="61"/>
      <c r="AUZ28" s="61"/>
      <c r="AVA28" s="61"/>
      <c r="AVB28" s="61"/>
      <c r="AVC28" s="61"/>
      <c r="AVD28" s="61"/>
      <c r="AVE28" s="61"/>
      <c r="AVF28" s="61"/>
      <c r="AVG28" s="61"/>
      <c r="AVH28" s="61"/>
      <c r="AVI28" s="61"/>
      <c r="AVJ28" s="61"/>
      <c r="AVK28" s="61"/>
      <c r="AVL28" s="61"/>
      <c r="AVM28" s="61"/>
      <c r="AVN28" s="61"/>
      <c r="AVO28" s="61"/>
      <c r="AVP28" s="61"/>
      <c r="AVQ28" s="61"/>
      <c r="AVR28" s="61"/>
      <c r="AVS28" s="61"/>
      <c r="AVT28" s="61"/>
      <c r="AVU28" s="61"/>
      <c r="AVV28" s="61"/>
      <c r="AVW28" s="61"/>
      <c r="AVX28" s="61"/>
      <c r="AVY28" s="61"/>
      <c r="AVZ28" s="61"/>
      <c r="AWA28" s="61"/>
      <c r="AWB28" s="61"/>
      <c r="AWC28" s="61"/>
      <c r="AWD28" s="61"/>
      <c r="AWE28" s="61"/>
      <c r="AWF28" s="61"/>
      <c r="AWG28" s="61"/>
      <c r="AWH28" s="61"/>
      <c r="AWI28" s="61"/>
      <c r="AWJ28" s="61"/>
      <c r="AWK28" s="61"/>
      <c r="AWL28" s="61"/>
      <c r="AWM28" s="61"/>
      <c r="AWN28" s="61"/>
      <c r="AWO28" s="61"/>
      <c r="AWP28" s="61"/>
      <c r="AWQ28" s="61"/>
      <c r="AWR28" s="61"/>
      <c r="AWS28" s="61"/>
      <c r="AWT28" s="61"/>
      <c r="AWU28" s="61"/>
      <c r="AWV28" s="61"/>
      <c r="AWW28" s="61"/>
      <c r="AWX28" s="61"/>
      <c r="AWY28" s="61"/>
      <c r="AWZ28" s="61"/>
      <c r="AXA28" s="61"/>
      <c r="AXB28" s="61"/>
      <c r="AXC28" s="61"/>
      <c r="AXD28" s="61"/>
      <c r="AXE28" s="61"/>
      <c r="AXF28" s="61"/>
      <c r="AXG28" s="61"/>
      <c r="AXH28" s="61"/>
      <c r="AXI28" s="61"/>
      <c r="AXJ28" s="61"/>
      <c r="AXK28" s="61"/>
      <c r="AXL28" s="61"/>
      <c r="AXM28" s="61"/>
      <c r="AXN28" s="61"/>
      <c r="AXO28" s="61"/>
      <c r="AXP28" s="61"/>
      <c r="AXQ28" s="61"/>
      <c r="AXR28" s="61"/>
      <c r="AXS28" s="61"/>
      <c r="AXT28" s="61"/>
      <c r="AXU28" s="61"/>
      <c r="AXV28" s="61"/>
      <c r="AXW28" s="61"/>
      <c r="AXX28" s="61"/>
      <c r="AXY28" s="61"/>
      <c r="AXZ28" s="61"/>
      <c r="AYA28" s="61"/>
      <c r="AYB28" s="61"/>
      <c r="AYC28" s="61"/>
      <c r="AYD28" s="61"/>
      <c r="AYE28" s="61"/>
      <c r="AYF28" s="61"/>
      <c r="AYG28" s="61"/>
      <c r="AYH28" s="61"/>
      <c r="AYI28" s="61"/>
      <c r="AYJ28" s="61"/>
      <c r="AYK28" s="61"/>
      <c r="AYL28" s="61"/>
      <c r="AYM28" s="61"/>
      <c r="AYN28" s="61"/>
      <c r="AYO28" s="61"/>
      <c r="AYP28" s="61"/>
      <c r="AYQ28" s="61"/>
      <c r="AYR28" s="61"/>
      <c r="AYS28" s="61"/>
      <c r="AYT28" s="61"/>
      <c r="AYU28" s="61"/>
      <c r="AYV28" s="61"/>
      <c r="AYW28" s="61"/>
      <c r="AYX28" s="61"/>
      <c r="AYY28" s="61"/>
      <c r="AYZ28" s="61"/>
      <c r="AZA28" s="61"/>
      <c r="AZB28" s="61"/>
      <c r="AZC28" s="61"/>
      <c r="AZD28" s="61"/>
      <c r="AZE28" s="61"/>
      <c r="AZF28" s="61"/>
      <c r="AZG28" s="61"/>
      <c r="AZH28" s="61"/>
      <c r="AZI28" s="61"/>
      <c r="AZJ28" s="61"/>
      <c r="AZK28" s="61"/>
      <c r="AZL28" s="61"/>
      <c r="AZM28" s="61"/>
      <c r="AZN28" s="61"/>
      <c r="AZO28" s="61"/>
      <c r="AZP28" s="61"/>
      <c r="AZQ28" s="61"/>
      <c r="AZR28" s="61"/>
      <c r="AZS28" s="61"/>
      <c r="AZT28" s="61"/>
      <c r="AZU28" s="61"/>
      <c r="AZV28" s="61"/>
      <c r="AZW28" s="61"/>
      <c r="AZX28" s="61"/>
      <c r="AZY28" s="61"/>
      <c r="AZZ28" s="61"/>
      <c r="BAA28" s="61"/>
      <c r="BAB28" s="61"/>
      <c r="BAC28" s="61"/>
      <c r="BAD28" s="61"/>
      <c r="BAE28" s="61"/>
      <c r="BAF28" s="61"/>
      <c r="BAG28" s="61"/>
      <c r="BAH28" s="61"/>
      <c r="BAI28" s="61"/>
      <c r="BAJ28" s="61"/>
      <c r="BAK28" s="61"/>
      <c r="BAL28" s="61"/>
      <c r="BAM28" s="61"/>
      <c r="BAN28" s="61"/>
      <c r="BAO28" s="61"/>
      <c r="BAP28" s="61"/>
      <c r="BAQ28" s="61"/>
      <c r="BAR28" s="61"/>
      <c r="BAS28" s="61"/>
      <c r="BAT28" s="61"/>
      <c r="BAU28" s="61"/>
      <c r="BAV28" s="61"/>
      <c r="BAW28" s="61"/>
      <c r="BAX28" s="61"/>
      <c r="BAY28" s="61"/>
      <c r="BAZ28" s="61"/>
      <c r="BBA28" s="61"/>
      <c r="BBB28" s="61"/>
      <c r="BBC28" s="61"/>
      <c r="BBD28" s="61"/>
      <c r="BBE28" s="61"/>
      <c r="BBF28" s="61"/>
      <c r="BBG28" s="61"/>
      <c r="BBH28" s="61"/>
      <c r="BBI28" s="61"/>
      <c r="BBJ28" s="61"/>
      <c r="BBK28" s="61"/>
      <c r="BBL28" s="61"/>
      <c r="BBM28" s="61"/>
      <c r="BBN28" s="61"/>
      <c r="BBO28" s="61"/>
      <c r="BBP28" s="61"/>
      <c r="BBQ28" s="61"/>
      <c r="BBR28" s="61"/>
      <c r="BBS28" s="61"/>
      <c r="BBT28" s="61"/>
      <c r="BBU28" s="61"/>
      <c r="BBV28" s="61"/>
      <c r="BBW28" s="61"/>
      <c r="BBX28" s="61"/>
      <c r="BBY28" s="61"/>
      <c r="BBZ28" s="61"/>
      <c r="BCA28" s="61"/>
      <c r="BCB28" s="61"/>
      <c r="BCC28" s="61"/>
      <c r="BCD28" s="61"/>
      <c r="BCE28" s="61"/>
      <c r="BCF28" s="61"/>
      <c r="BCG28" s="61"/>
      <c r="BCH28" s="61"/>
      <c r="BCI28" s="61"/>
      <c r="BCJ28" s="61"/>
      <c r="BCK28" s="61"/>
      <c r="BCL28" s="61"/>
      <c r="BCM28" s="61"/>
      <c r="BCN28" s="61"/>
      <c r="BCO28" s="61"/>
      <c r="BCP28" s="61"/>
      <c r="BCQ28" s="61"/>
      <c r="BCR28" s="61"/>
      <c r="BCS28" s="61"/>
      <c r="BCT28" s="61"/>
      <c r="BCU28" s="61"/>
      <c r="BCV28" s="61"/>
      <c r="BCW28" s="61"/>
      <c r="BCX28" s="61"/>
      <c r="BCY28" s="61"/>
      <c r="BCZ28" s="61"/>
      <c r="BDA28" s="61"/>
      <c r="BDB28" s="61"/>
      <c r="BDC28" s="61"/>
      <c r="BDD28" s="61"/>
      <c r="BDE28" s="61"/>
      <c r="BDF28" s="61"/>
      <c r="BDG28" s="61"/>
      <c r="BDH28" s="61"/>
      <c r="BDI28" s="61"/>
      <c r="BDJ28" s="61"/>
      <c r="BDK28" s="61"/>
      <c r="BDL28" s="61"/>
      <c r="BDM28" s="61"/>
      <c r="BDN28" s="61"/>
      <c r="BDO28" s="61"/>
      <c r="BDP28" s="61"/>
      <c r="BDQ28" s="61"/>
      <c r="BDR28" s="61"/>
      <c r="BDS28" s="61"/>
      <c r="BDT28" s="61"/>
      <c r="BDU28" s="61"/>
      <c r="BDV28" s="61"/>
      <c r="BDW28" s="61"/>
      <c r="BDX28" s="61"/>
      <c r="BDY28" s="61"/>
      <c r="BDZ28" s="61"/>
      <c r="BEA28" s="61"/>
      <c r="BEB28" s="61"/>
      <c r="BEC28" s="61"/>
      <c r="BED28" s="61"/>
      <c r="BEE28" s="61"/>
      <c r="BEF28" s="61"/>
      <c r="BEG28" s="61"/>
      <c r="BEH28" s="61"/>
      <c r="BEI28" s="61"/>
      <c r="BEJ28" s="61"/>
      <c r="BEK28" s="61"/>
      <c r="BEL28" s="61"/>
      <c r="BEM28" s="61"/>
      <c r="BEN28" s="61"/>
      <c r="BEO28" s="61"/>
      <c r="BEP28" s="61"/>
      <c r="BEQ28" s="61"/>
      <c r="BER28" s="61"/>
      <c r="BES28" s="61"/>
      <c r="BET28" s="61"/>
      <c r="BEU28" s="61"/>
      <c r="BEV28" s="61"/>
      <c r="BEW28" s="61"/>
      <c r="BEX28" s="61"/>
      <c r="BEY28" s="61"/>
      <c r="BEZ28" s="61"/>
      <c r="BFA28" s="61"/>
      <c r="BFB28" s="61"/>
      <c r="BFC28" s="61"/>
      <c r="BFD28" s="61"/>
      <c r="BFE28" s="61"/>
      <c r="BFF28" s="61"/>
      <c r="BFG28" s="61"/>
      <c r="BFH28" s="61"/>
      <c r="BFI28" s="61"/>
      <c r="BFJ28" s="61"/>
      <c r="BFK28" s="61"/>
      <c r="BFL28" s="61"/>
      <c r="BFM28" s="61"/>
      <c r="BFN28" s="61"/>
      <c r="BFO28" s="61"/>
      <c r="BFP28" s="61"/>
      <c r="BFQ28" s="61"/>
      <c r="BFR28" s="61"/>
      <c r="BFS28" s="61"/>
      <c r="BFT28" s="61"/>
      <c r="BFU28" s="61"/>
      <c r="BFV28" s="61"/>
      <c r="BFW28" s="61"/>
      <c r="BFX28" s="61"/>
      <c r="BFY28" s="61"/>
      <c r="BFZ28" s="61"/>
      <c r="BGA28" s="61"/>
      <c r="BGB28" s="61"/>
      <c r="BGC28" s="61"/>
      <c r="BGD28" s="61"/>
      <c r="BGE28" s="61"/>
      <c r="BGF28" s="61"/>
      <c r="BGG28" s="61"/>
      <c r="BGH28" s="61"/>
      <c r="BGI28" s="61"/>
      <c r="BGJ28" s="61"/>
      <c r="BGK28" s="61"/>
      <c r="BGL28" s="61"/>
      <c r="BGM28" s="61"/>
      <c r="BGN28" s="61"/>
      <c r="BGO28" s="61"/>
      <c r="BGP28" s="61"/>
      <c r="BGQ28" s="61"/>
      <c r="BGR28" s="61"/>
      <c r="BGS28" s="61"/>
      <c r="BGT28" s="61"/>
      <c r="BGU28" s="61"/>
      <c r="BGV28" s="61"/>
      <c r="BGW28" s="61"/>
      <c r="BGX28" s="61"/>
      <c r="BGY28" s="61"/>
      <c r="BGZ28" s="61"/>
      <c r="BHA28" s="61"/>
      <c r="BHB28" s="61"/>
      <c r="BHC28" s="61"/>
      <c r="BHD28" s="61"/>
      <c r="BHE28" s="61"/>
      <c r="BHF28" s="61"/>
      <c r="BHG28" s="61"/>
      <c r="BHH28" s="61"/>
      <c r="BHI28" s="61"/>
      <c r="BHJ28" s="61"/>
      <c r="BHK28" s="61"/>
      <c r="BHL28" s="61"/>
      <c r="BHM28" s="61"/>
      <c r="BHN28" s="61"/>
      <c r="BHO28" s="61"/>
      <c r="BHP28" s="61"/>
      <c r="BHQ28" s="61"/>
      <c r="BHR28" s="61"/>
      <c r="BHS28" s="61"/>
      <c r="BHT28" s="61"/>
      <c r="BHU28" s="61"/>
      <c r="BHV28" s="61"/>
      <c r="BHW28" s="61"/>
      <c r="BHX28" s="61"/>
      <c r="BHY28" s="61"/>
      <c r="BHZ28" s="61"/>
      <c r="BIA28" s="61"/>
      <c r="BIB28" s="61"/>
      <c r="BIC28" s="61"/>
      <c r="BID28" s="61"/>
      <c r="BIE28" s="61"/>
      <c r="BIF28" s="61"/>
      <c r="BIG28" s="61"/>
      <c r="BIH28" s="61"/>
      <c r="BII28" s="61"/>
      <c r="BIJ28" s="61"/>
      <c r="BIK28" s="61"/>
      <c r="BIL28" s="61"/>
      <c r="BIM28" s="61"/>
      <c r="BIN28" s="61"/>
      <c r="BIO28" s="61"/>
      <c r="BIP28" s="61"/>
      <c r="BIQ28" s="61"/>
      <c r="BIR28" s="61"/>
      <c r="BIS28" s="61"/>
      <c r="BIT28" s="61"/>
      <c r="BIU28" s="61"/>
      <c r="BIV28" s="61"/>
      <c r="BIW28" s="61"/>
      <c r="BIX28" s="61"/>
      <c r="BIY28" s="61"/>
      <c r="BIZ28" s="61"/>
      <c r="BJA28" s="61"/>
      <c r="BJB28" s="61"/>
      <c r="BJC28" s="61"/>
      <c r="BJD28" s="61"/>
      <c r="BJE28" s="61"/>
      <c r="BJF28" s="61"/>
      <c r="BJG28" s="61"/>
      <c r="BJH28" s="61"/>
      <c r="BJI28" s="61"/>
      <c r="BJJ28" s="61"/>
      <c r="BJK28" s="61"/>
      <c r="BJL28" s="61"/>
      <c r="BJM28" s="61"/>
      <c r="BJN28" s="61"/>
      <c r="BJO28" s="61"/>
      <c r="BJP28" s="61"/>
      <c r="BJQ28" s="61"/>
      <c r="BJR28" s="61"/>
      <c r="BJS28" s="61"/>
      <c r="BJT28" s="61"/>
      <c r="BJU28" s="61"/>
      <c r="BJV28" s="61"/>
      <c r="BJW28" s="61"/>
      <c r="BJX28" s="61"/>
      <c r="BJY28" s="61"/>
      <c r="BJZ28" s="61"/>
      <c r="BKA28" s="61"/>
      <c r="BKB28" s="61"/>
      <c r="BKC28" s="61"/>
      <c r="BKD28" s="61"/>
      <c r="BKE28" s="61"/>
      <c r="BKF28" s="61"/>
      <c r="BKG28" s="61"/>
      <c r="BKH28" s="61"/>
      <c r="BKI28" s="61"/>
      <c r="BKJ28" s="61"/>
      <c r="BKK28" s="61"/>
      <c r="BKL28" s="61"/>
      <c r="BKM28" s="61"/>
      <c r="BKN28" s="61"/>
      <c r="BKO28" s="61"/>
      <c r="BKP28" s="61"/>
      <c r="BKQ28" s="61"/>
      <c r="BKR28" s="61"/>
      <c r="BKS28" s="61"/>
      <c r="BKT28" s="61"/>
      <c r="BKU28" s="61"/>
      <c r="BKV28" s="61"/>
      <c r="BKW28" s="61"/>
      <c r="BKX28" s="61"/>
      <c r="BKY28" s="61"/>
      <c r="BKZ28" s="61"/>
      <c r="BLA28" s="61"/>
      <c r="BLB28" s="61"/>
      <c r="BLC28" s="61"/>
      <c r="BLD28" s="61"/>
      <c r="BLE28" s="61"/>
      <c r="BLF28" s="61"/>
      <c r="BLG28" s="61"/>
      <c r="BLH28" s="61"/>
      <c r="BLI28" s="61"/>
      <c r="BLJ28" s="61"/>
      <c r="BLK28" s="61"/>
      <c r="BLL28" s="61"/>
      <c r="BLM28" s="61"/>
      <c r="BLN28" s="61"/>
      <c r="BLO28" s="61"/>
      <c r="BLP28" s="61"/>
      <c r="BLQ28" s="61"/>
      <c r="BLR28" s="61"/>
      <c r="BLS28" s="61"/>
      <c r="BLT28" s="61"/>
      <c r="BLU28" s="61"/>
      <c r="BLV28" s="61"/>
      <c r="BLW28" s="61"/>
      <c r="BLX28" s="61"/>
      <c r="BLY28" s="61"/>
      <c r="BLZ28" s="61"/>
      <c r="BMA28" s="61"/>
      <c r="BMB28" s="61"/>
      <c r="BMC28" s="61"/>
      <c r="BMD28" s="61"/>
      <c r="BME28" s="61"/>
      <c r="BMF28" s="61"/>
      <c r="BMG28" s="61"/>
      <c r="BMH28" s="61"/>
      <c r="BMI28" s="61"/>
      <c r="BMJ28" s="61"/>
      <c r="BMK28" s="61"/>
      <c r="BML28" s="61"/>
      <c r="BMM28" s="61"/>
      <c r="BMN28" s="61"/>
      <c r="BMO28" s="61"/>
      <c r="BMP28" s="61"/>
      <c r="BMQ28" s="61"/>
      <c r="BMR28" s="61"/>
      <c r="BMS28" s="61"/>
      <c r="BMT28" s="61"/>
      <c r="BMU28" s="61"/>
      <c r="BMV28" s="61"/>
      <c r="BMW28" s="61"/>
      <c r="BMX28" s="61"/>
      <c r="BMY28" s="61"/>
      <c r="BMZ28" s="61"/>
      <c r="BNA28" s="61"/>
      <c r="BNB28" s="61"/>
      <c r="BNC28" s="61"/>
      <c r="BND28" s="61"/>
      <c r="BNE28" s="61"/>
      <c r="BNF28" s="61"/>
      <c r="BNG28" s="61"/>
      <c r="BNH28" s="61"/>
      <c r="BNI28" s="61"/>
      <c r="BNJ28" s="61"/>
      <c r="BNK28" s="61"/>
      <c r="BNL28" s="61"/>
      <c r="BNM28" s="61"/>
      <c r="BNN28" s="61"/>
      <c r="BNO28" s="61"/>
      <c r="BNP28" s="61"/>
      <c r="BNQ28" s="61"/>
      <c r="BNR28" s="61"/>
      <c r="BNS28" s="61"/>
      <c r="BNT28" s="61"/>
      <c r="BNU28" s="61"/>
      <c r="BNV28" s="61"/>
      <c r="BNW28" s="61"/>
      <c r="BNX28" s="61"/>
      <c r="BNY28" s="61"/>
      <c r="BNZ28" s="61"/>
      <c r="BOA28" s="61"/>
      <c r="BOB28" s="61"/>
      <c r="BOC28" s="61"/>
      <c r="BOD28" s="61"/>
      <c r="BOE28" s="61"/>
      <c r="BOF28" s="61"/>
      <c r="BOG28" s="61"/>
      <c r="BOH28" s="61"/>
      <c r="BOI28" s="61"/>
      <c r="BOJ28" s="61"/>
      <c r="BOK28" s="61"/>
      <c r="BOL28" s="61"/>
      <c r="BOM28" s="61"/>
      <c r="BON28" s="61"/>
      <c r="BOO28" s="61"/>
      <c r="BOP28" s="61"/>
      <c r="BOQ28" s="61"/>
      <c r="BOR28" s="61"/>
      <c r="BOS28" s="61"/>
      <c r="BOT28" s="61"/>
      <c r="BOU28" s="61"/>
      <c r="BOV28" s="61"/>
      <c r="BOW28" s="61"/>
      <c r="BOX28" s="61"/>
      <c r="BOY28" s="61"/>
      <c r="BOZ28" s="61"/>
      <c r="BPA28" s="61"/>
      <c r="BPB28" s="61"/>
      <c r="BPC28" s="61"/>
      <c r="BPD28" s="61"/>
      <c r="BPE28" s="61"/>
      <c r="BPF28" s="61"/>
      <c r="BPG28" s="61"/>
      <c r="BPH28" s="61"/>
      <c r="BPI28" s="61"/>
      <c r="BPJ28" s="61"/>
      <c r="BPK28" s="61"/>
      <c r="BPL28" s="61"/>
      <c r="BPM28" s="61"/>
      <c r="BPN28" s="61"/>
      <c r="BPO28" s="61"/>
      <c r="BPP28" s="61"/>
      <c r="BPQ28" s="61"/>
      <c r="BPR28" s="61"/>
      <c r="BPS28" s="61"/>
      <c r="BPT28" s="61"/>
      <c r="BPU28" s="61"/>
      <c r="BPV28" s="61"/>
      <c r="BPW28" s="61"/>
      <c r="BPX28" s="61"/>
      <c r="BPY28" s="61"/>
      <c r="BPZ28" s="61"/>
      <c r="BQA28" s="61"/>
      <c r="BQB28" s="61"/>
      <c r="BQC28" s="61"/>
      <c r="BQD28" s="61"/>
      <c r="BQE28" s="61"/>
      <c r="BQF28" s="61"/>
      <c r="BQG28" s="61"/>
      <c r="BQH28" s="61"/>
      <c r="BQI28" s="61"/>
      <c r="BQJ28" s="61"/>
      <c r="BQK28" s="61"/>
      <c r="BQL28" s="61"/>
      <c r="BQM28" s="61"/>
      <c r="BQN28" s="61"/>
      <c r="BQO28" s="61"/>
      <c r="BQP28" s="61"/>
      <c r="BQQ28" s="61"/>
      <c r="BQR28" s="61"/>
      <c r="BQS28" s="61"/>
      <c r="BQT28" s="61"/>
      <c r="BQU28" s="61"/>
      <c r="BQV28" s="61"/>
      <c r="BQW28" s="61"/>
      <c r="BQX28" s="61"/>
      <c r="BQY28" s="61"/>
      <c r="BQZ28" s="61"/>
      <c r="BRA28" s="61"/>
      <c r="BRB28" s="61"/>
      <c r="BRC28" s="61"/>
      <c r="BRD28" s="61"/>
      <c r="BRE28" s="61"/>
      <c r="BRF28" s="61"/>
      <c r="BRG28" s="61"/>
      <c r="BRH28" s="61"/>
      <c r="BRI28" s="61"/>
      <c r="BRJ28" s="61"/>
      <c r="BRK28" s="61"/>
      <c r="BRL28" s="61"/>
      <c r="BRM28" s="61"/>
      <c r="BRN28" s="61"/>
      <c r="BRO28" s="61"/>
      <c r="BRP28" s="61"/>
      <c r="BRQ28" s="61"/>
      <c r="BRR28" s="61"/>
      <c r="BRS28" s="61"/>
      <c r="BRT28" s="61"/>
      <c r="BRU28" s="61"/>
      <c r="BRV28" s="61"/>
      <c r="BRW28" s="61"/>
      <c r="BRX28" s="61"/>
      <c r="BRY28" s="61"/>
      <c r="BRZ28" s="61"/>
      <c r="BSA28" s="61"/>
      <c r="BSB28" s="61"/>
      <c r="BSC28" s="61"/>
      <c r="BSD28" s="61"/>
      <c r="BSE28" s="61"/>
      <c r="BSF28" s="61"/>
      <c r="BSG28" s="61"/>
      <c r="BSH28" s="61"/>
      <c r="BSI28" s="61"/>
      <c r="BSJ28" s="61"/>
      <c r="BSK28" s="61"/>
      <c r="BSL28" s="61"/>
      <c r="BSM28" s="61"/>
      <c r="BSN28" s="61"/>
      <c r="BSO28" s="61"/>
      <c r="BSP28" s="61"/>
      <c r="BSQ28" s="61"/>
      <c r="BSR28" s="61"/>
      <c r="BSS28" s="61"/>
      <c r="BST28" s="61"/>
      <c r="BSU28" s="61"/>
      <c r="BSV28" s="61"/>
      <c r="BSW28" s="61"/>
      <c r="BSX28" s="61"/>
      <c r="BSY28" s="61"/>
      <c r="BSZ28" s="61"/>
      <c r="BTA28" s="61"/>
      <c r="BTB28" s="61"/>
      <c r="BTC28" s="61"/>
      <c r="BTD28" s="61"/>
      <c r="BTE28" s="61"/>
      <c r="BTF28" s="61"/>
      <c r="BTG28" s="61"/>
      <c r="BTH28" s="61"/>
      <c r="BTI28" s="61"/>
      <c r="BTJ28" s="61"/>
      <c r="BTK28" s="61"/>
      <c r="BTL28" s="61"/>
      <c r="BTM28" s="61"/>
      <c r="BTN28" s="61"/>
      <c r="BTO28" s="61"/>
      <c r="BTP28" s="61"/>
      <c r="BTQ28" s="61"/>
      <c r="BTR28" s="61"/>
      <c r="BTS28" s="61"/>
      <c r="BTT28" s="61"/>
      <c r="BTU28" s="61"/>
      <c r="BTV28" s="61"/>
      <c r="BTW28" s="61"/>
      <c r="BTX28" s="61"/>
      <c r="BTY28" s="61"/>
      <c r="BTZ28" s="61"/>
      <c r="BUA28" s="61"/>
      <c r="BUB28" s="61"/>
      <c r="BUC28" s="61"/>
      <c r="BUD28" s="61"/>
      <c r="BUE28" s="61"/>
      <c r="BUF28" s="61"/>
      <c r="BUG28" s="61"/>
      <c r="BUH28" s="61"/>
      <c r="BUI28" s="61"/>
      <c r="BUJ28" s="61"/>
      <c r="BUK28" s="61"/>
      <c r="BUL28" s="61"/>
      <c r="BUM28" s="61"/>
      <c r="BUN28" s="61"/>
      <c r="BUO28" s="61"/>
      <c r="BUP28" s="61"/>
      <c r="BUQ28" s="61"/>
      <c r="BUR28" s="61"/>
      <c r="BUS28" s="61"/>
      <c r="BUT28" s="61"/>
      <c r="BUU28" s="61"/>
      <c r="BUV28" s="61"/>
      <c r="BUW28" s="61"/>
      <c r="BUX28" s="61"/>
      <c r="BUY28" s="61"/>
      <c r="BUZ28" s="61"/>
      <c r="BVA28" s="61"/>
      <c r="BVB28" s="61"/>
      <c r="BVC28" s="61"/>
      <c r="BVD28" s="61"/>
      <c r="BVE28" s="61"/>
      <c r="BVF28" s="61"/>
      <c r="BVG28" s="61"/>
      <c r="BVH28" s="61"/>
      <c r="BVI28" s="61"/>
      <c r="BVJ28" s="61"/>
      <c r="BVK28" s="61"/>
      <c r="BVL28" s="61"/>
      <c r="BVM28" s="61"/>
      <c r="BVN28" s="61"/>
      <c r="BVO28" s="61"/>
      <c r="BVP28" s="61"/>
      <c r="BVQ28" s="61"/>
      <c r="BVR28" s="61"/>
      <c r="BVS28" s="61"/>
      <c r="BVT28" s="61"/>
      <c r="BVU28" s="61"/>
      <c r="BVV28" s="61"/>
      <c r="BVW28" s="61"/>
      <c r="BVX28" s="61"/>
      <c r="BVY28" s="61"/>
      <c r="BVZ28" s="61"/>
      <c r="BWA28" s="61"/>
      <c r="BWB28" s="61"/>
      <c r="BWC28" s="61"/>
      <c r="BWD28" s="61"/>
      <c r="BWE28" s="61"/>
      <c r="BWF28" s="61"/>
      <c r="BWG28" s="61"/>
      <c r="BWH28" s="61"/>
      <c r="BWI28" s="61"/>
      <c r="BWJ28" s="61"/>
      <c r="BWK28" s="61"/>
      <c r="BWL28" s="61"/>
      <c r="BWM28" s="61"/>
      <c r="BWN28" s="61"/>
      <c r="BWO28" s="61"/>
      <c r="BWP28" s="61"/>
      <c r="BWQ28" s="61"/>
      <c r="BWR28" s="61"/>
      <c r="BWS28" s="61"/>
      <c r="BWT28" s="61"/>
      <c r="BWU28" s="61"/>
      <c r="BWV28" s="61"/>
      <c r="BWW28" s="61"/>
      <c r="BWX28" s="61"/>
      <c r="BWY28" s="61"/>
      <c r="BWZ28" s="61"/>
      <c r="BXA28" s="61"/>
      <c r="BXB28" s="61"/>
      <c r="BXC28" s="61"/>
      <c r="BXD28" s="61"/>
      <c r="BXE28" s="61"/>
      <c r="BXF28" s="61"/>
      <c r="BXG28" s="61"/>
      <c r="BXH28" s="61"/>
      <c r="BXI28" s="61"/>
      <c r="BXJ28" s="61"/>
      <c r="BXK28" s="61"/>
      <c r="BXL28" s="61"/>
      <c r="BXM28" s="61"/>
      <c r="BXN28" s="61"/>
      <c r="BXO28" s="61"/>
      <c r="BXP28" s="61"/>
      <c r="BXQ28" s="61"/>
      <c r="BXR28" s="61"/>
      <c r="BXS28" s="61"/>
      <c r="BXT28" s="61"/>
      <c r="BXU28" s="61"/>
      <c r="BXV28" s="61"/>
      <c r="BXW28" s="61"/>
      <c r="BXX28" s="61"/>
      <c r="BXY28" s="61"/>
      <c r="BXZ28" s="61"/>
      <c r="BYA28" s="61"/>
      <c r="BYB28" s="61"/>
      <c r="BYC28" s="61"/>
      <c r="BYD28" s="61"/>
      <c r="BYE28" s="61"/>
      <c r="BYF28" s="61"/>
      <c r="BYG28" s="61"/>
      <c r="BYH28" s="61"/>
      <c r="BYI28" s="61"/>
      <c r="BYJ28" s="61"/>
      <c r="BYK28" s="61"/>
      <c r="BYL28" s="61"/>
      <c r="BYM28" s="61"/>
      <c r="BYN28" s="61"/>
      <c r="BYO28" s="61"/>
      <c r="BYP28" s="61"/>
      <c r="BYQ28" s="61"/>
      <c r="BYR28" s="61"/>
      <c r="BYS28" s="61"/>
      <c r="BYT28" s="61"/>
      <c r="BYU28" s="61"/>
      <c r="BYV28" s="61"/>
      <c r="BYW28" s="61"/>
      <c r="BYX28" s="61"/>
      <c r="BYY28" s="61"/>
      <c r="BYZ28" s="61"/>
      <c r="BZA28" s="61"/>
      <c r="BZB28" s="61"/>
      <c r="BZC28" s="61"/>
      <c r="BZD28" s="61"/>
      <c r="BZE28" s="61"/>
      <c r="BZF28" s="61"/>
      <c r="BZG28" s="61"/>
      <c r="BZH28" s="61"/>
      <c r="BZI28" s="61"/>
      <c r="BZJ28" s="61"/>
      <c r="BZK28" s="61"/>
      <c r="BZL28" s="61"/>
      <c r="BZM28" s="61"/>
      <c r="BZN28" s="61"/>
      <c r="BZO28" s="61"/>
      <c r="BZP28" s="61"/>
      <c r="BZQ28" s="61"/>
      <c r="BZR28" s="61"/>
      <c r="BZS28" s="61"/>
      <c r="BZT28" s="61"/>
      <c r="BZU28" s="61"/>
      <c r="BZV28" s="61"/>
      <c r="BZW28" s="61"/>
      <c r="BZX28" s="61"/>
      <c r="BZY28" s="61"/>
      <c r="BZZ28" s="61"/>
      <c r="CAA28" s="61"/>
      <c r="CAB28" s="61"/>
      <c r="CAC28" s="61"/>
      <c r="CAD28" s="61"/>
      <c r="CAE28" s="61"/>
      <c r="CAF28" s="61"/>
      <c r="CAG28" s="61"/>
      <c r="CAH28" s="61"/>
      <c r="CAI28" s="61"/>
      <c r="CAJ28" s="61"/>
      <c r="CAK28" s="61"/>
      <c r="CAL28" s="61"/>
      <c r="CAM28" s="61"/>
      <c r="CAN28" s="61"/>
      <c r="CAO28" s="61"/>
      <c r="CAP28" s="61"/>
      <c r="CAQ28" s="61"/>
      <c r="CAR28" s="61"/>
      <c r="CAS28" s="61"/>
      <c r="CAT28" s="61"/>
      <c r="CAU28" s="61"/>
      <c r="CAV28" s="61"/>
      <c r="CAW28" s="61"/>
      <c r="CAX28" s="61"/>
      <c r="CAY28" s="61"/>
      <c r="CAZ28" s="61"/>
      <c r="CBA28" s="61"/>
      <c r="CBB28" s="61"/>
      <c r="CBC28" s="61"/>
      <c r="CBD28" s="61"/>
      <c r="CBE28" s="61"/>
      <c r="CBF28" s="61"/>
      <c r="CBG28" s="61"/>
      <c r="CBH28" s="61"/>
      <c r="CBI28" s="61"/>
      <c r="CBJ28" s="61"/>
      <c r="CBK28" s="61"/>
      <c r="CBL28" s="61"/>
      <c r="CBM28" s="61"/>
      <c r="CBN28" s="61"/>
      <c r="CBO28" s="61"/>
      <c r="CBP28" s="61"/>
      <c r="CBQ28" s="61"/>
      <c r="CBR28" s="61"/>
      <c r="CBS28" s="61"/>
      <c r="CBT28" s="61"/>
      <c r="CBU28" s="61"/>
      <c r="CBV28" s="61"/>
      <c r="CBW28" s="61"/>
      <c r="CBX28" s="61"/>
      <c r="CBY28" s="61"/>
      <c r="CBZ28" s="61"/>
      <c r="CCA28" s="61"/>
      <c r="CCB28" s="61"/>
      <c r="CCC28" s="61"/>
      <c r="CCD28" s="61"/>
      <c r="CCE28" s="61"/>
      <c r="CCF28" s="61"/>
      <c r="CCG28" s="61"/>
      <c r="CCH28" s="61"/>
      <c r="CCI28" s="61"/>
      <c r="CCJ28" s="61"/>
      <c r="CCK28" s="61"/>
      <c r="CCL28" s="61"/>
      <c r="CCM28" s="61"/>
      <c r="CCN28" s="61"/>
      <c r="CCO28" s="61"/>
      <c r="CCP28" s="61"/>
      <c r="CCQ28" s="61"/>
      <c r="CCR28" s="61"/>
      <c r="CCS28" s="61"/>
      <c r="CCT28" s="61"/>
      <c r="CCU28" s="61"/>
      <c r="CCV28" s="61"/>
      <c r="CCW28" s="61"/>
      <c r="CCX28" s="61"/>
      <c r="CCY28" s="61"/>
      <c r="CCZ28" s="61"/>
      <c r="CDA28" s="61"/>
      <c r="CDB28" s="61"/>
      <c r="CDC28" s="61"/>
      <c r="CDD28" s="61"/>
      <c r="CDE28" s="61"/>
      <c r="CDF28" s="61"/>
      <c r="CDG28" s="61"/>
      <c r="CDH28" s="61"/>
      <c r="CDI28" s="61"/>
      <c r="CDJ28" s="61"/>
      <c r="CDK28" s="61"/>
      <c r="CDL28" s="61"/>
      <c r="CDM28" s="61"/>
      <c r="CDN28" s="61"/>
      <c r="CDO28" s="61"/>
      <c r="CDP28" s="61"/>
      <c r="CDQ28" s="61"/>
      <c r="CDR28" s="61"/>
      <c r="CDS28" s="61"/>
      <c r="CDT28" s="61"/>
      <c r="CDU28" s="61"/>
      <c r="CDV28" s="61"/>
      <c r="CDW28" s="61"/>
      <c r="CDX28" s="61"/>
      <c r="CDY28" s="61"/>
      <c r="CDZ28" s="61"/>
      <c r="CEA28" s="61"/>
      <c r="CEB28" s="61"/>
      <c r="CEC28" s="61"/>
      <c r="CED28" s="61"/>
      <c r="CEE28" s="61"/>
      <c r="CEF28" s="61"/>
      <c r="CEG28" s="61"/>
      <c r="CEH28" s="61"/>
      <c r="CEI28" s="61"/>
      <c r="CEJ28" s="61"/>
      <c r="CEK28" s="61"/>
      <c r="CEL28" s="61"/>
      <c r="CEM28" s="61"/>
      <c r="CEN28" s="61"/>
      <c r="CEO28" s="61"/>
      <c r="CEP28" s="61"/>
      <c r="CEQ28" s="61"/>
      <c r="CER28" s="61"/>
      <c r="CES28" s="61"/>
      <c r="CET28" s="61"/>
      <c r="CEU28" s="61"/>
      <c r="CEV28" s="61"/>
      <c r="CEW28" s="61"/>
      <c r="CEX28" s="61"/>
      <c r="CEY28" s="61"/>
      <c r="CEZ28" s="61"/>
      <c r="CFA28" s="61"/>
      <c r="CFB28" s="61"/>
      <c r="CFC28" s="61"/>
      <c r="CFD28" s="61"/>
      <c r="CFE28" s="61"/>
      <c r="CFF28" s="61"/>
      <c r="CFG28" s="61"/>
      <c r="CFH28" s="61"/>
      <c r="CFI28" s="61"/>
      <c r="CFJ28" s="61"/>
      <c r="CFK28" s="61"/>
      <c r="CFL28" s="61"/>
      <c r="CFM28" s="61"/>
      <c r="CFN28" s="61"/>
      <c r="CFO28" s="61"/>
      <c r="CFP28" s="61"/>
      <c r="CFQ28" s="61"/>
      <c r="CFR28" s="61"/>
      <c r="CFS28" s="61"/>
      <c r="CFT28" s="61"/>
      <c r="CFU28" s="61"/>
      <c r="CFV28" s="61"/>
      <c r="CFW28" s="61"/>
      <c r="CFX28" s="61"/>
      <c r="CFY28" s="61"/>
      <c r="CFZ28" s="61"/>
      <c r="CGA28" s="61"/>
      <c r="CGB28" s="61"/>
      <c r="CGC28" s="61"/>
      <c r="CGD28" s="61"/>
      <c r="CGE28" s="61"/>
      <c r="CGF28" s="61"/>
      <c r="CGG28" s="61"/>
      <c r="CGH28" s="61"/>
      <c r="CGI28" s="61"/>
      <c r="CGJ28" s="61"/>
      <c r="CGK28" s="61"/>
      <c r="CGL28" s="61"/>
      <c r="CGM28" s="61"/>
      <c r="CGN28" s="61"/>
      <c r="CGO28" s="61"/>
      <c r="CGP28" s="61"/>
      <c r="CGQ28" s="61"/>
      <c r="CGR28" s="61"/>
      <c r="CGS28" s="61"/>
      <c r="CGT28" s="61"/>
      <c r="CGU28" s="61"/>
      <c r="CGV28" s="61"/>
      <c r="CGW28" s="61"/>
      <c r="CGX28" s="61"/>
      <c r="CGY28" s="61"/>
      <c r="CGZ28" s="61"/>
      <c r="CHA28" s="61"/>
      <c r="CHB28" s="61"/>
      <c r="CHC28" s="61"/>
      <c r="CHD28" s="61"/>
      <c r="CHE28" s="61"/>
      <c r="CHF28" s="61"/>
      <c r="CHG28" s="61"/>
      <c r="CHH28" s="61"/>
      <c r="CHI28" s="61"/>
      <c r="CHJ28" s="61"/>
      <c r="CHK28" s="61"/>
      <c r="CHL28" s="61"/>
      <c r="CHM28" s="61"/>
      <c r="CHN28" s="61"/>
      <c r="CHO28" s="61"/>
      <c r="CHP28" s="61"/>
      <c r="CHQ28" s="61"/>
      <c r="CHR28" s="61"/>
      <c r="CHS28" s="61"/>
      <c r="CHT28" s="61"/>
      <c r="CHU28" s="61"/>
      <c r="CHV28" s="61"/>
      <c r="CHW28" s="61"/>
      <c r="CHX28" s="61"/>
      <c r="CHY28" s="61"/>
      <c r="CHZ28" s="61"/>
      <c r="CIA28" s="61"/>
      <c r="CIB28" s="61"/>
      <c r="CIC28" s="61"/>
      <c r="CID28" s="61"/>
      <c r="CIE28" s="61"/>
      <c r="CIF28" s="61"/>
      <c r="CIG28" s="61"/>
      <c r="CIH28" s="61"/>
      <c r="CII28" s="61"/>
      <c r="CIJ28" s="61"/>
      <c r="CIK28" s="61"/>
      <c r="CIL28" s="61"/>
      <c r="CIM28" s="61"/>
      <c r="CIN28" s="61"/>
      <c r="CIO28" s="61"/>
      <c r="CIP28" s="61"/>
      <c r="CIQ28" s="61"/>
      <c r="CIR28" s="61"/>
      <c r="CIS28" s="61"/>
      <c r="CIT28" s="61"/>
      <c r="CIU28" s="61"/>
      <c r="CIV28" s="61"/>
      <c r="CIW28" s="61"/>
      <c r="CIX28" s="61"/>
      <c r="CIY28" s="61"/>
      <c r="CIZ28" s="61"/>
      <c r="CJA28" s="61"/>
      <c r="CJB28" s="61"/>
      <c r="CJC28" s="61"/>
      <c r="CJD28" s="61"/>
      <c r="CJE28" s="61"/>
      <c r="CJF28" s="61"/>
      <c r="CJG28" s="61"/>
      <c r="CJH28" s="61"/>
      <c r="CJI28" s="61"/>
      <c r="CJJ28" s="61"/>
      <c r="CJK28" s="61"/>
      <c r="CJL28" s="61"/>
      <c r="CJM28" s="61"/>
      <c r="CJN28" s="61"/>
      <c r="CJO28" s="61"/>
      <c r="CJP28" s="61"/>
      <c r="CJQ28" s="61"/>
      <c r="CJR28" s="61"/>
      <c r="CJS28" s="61"/>
      <c r="CJT28" s="61"/>
      <c r="CJU28" s="61"/>
      <c r="CJV28" s="61"/>
      <c r="CJW28" s="61"/>
      <c r="CJX28" s="61"/>
      <c r="CJY28" s="61"/>
      <c r="CJZ28" s="61"/>
      <c r="CKA28" s="61"/>
      <c r="CKB28" s="61"/>
      <c r="CKC28" s="61"/>
      <c r="CKD28" s="61"/>
      <c r="CKE28" s="61"/>
      <c r="CKF28" s="61"/>
      <c r="CKG28" s="61"/>
      <c r="CKH28" s="61"/>
      <c r="CKI28" s="61"/>
      <c r="CKJ28" s="61"/>
      <c r="CKK28" s="61"/>
      <c r="CKL28" s="61"/>
      <c r="CKM28" s="61"/>
      <c r="CKN28" s="61"/>
      <c r="CKO28" s="61"/>
      <c r="CKP28" s="61"/>
      <c r="CKQ28" s="61"/>
      <c r="CKR28" s="61"/>
      <c r="CKS28" s="61"/>
      <c r="CKT28" s="61"/>
      <c r="CKU28" s="61"/>
      <c r="CKV28" s="61"/>
      <c r="CKW28" s="61"/>
      <c r="CKX28" s="61"/>
      <c r="CKY28" s="61"/>
      <c r="CKZ28" s="61"/>
      <c r="CLA28" s="61"/>
      <c r="CLB28" s="61"/>
      <c r="CLC28" s="61"/>
      <c r="CLD28" s="61"/>
      <c r="CLE28" s="61"/>
      <c r="CLF28" s="61"/>
      <c r="CLG28" s="61"/>
      <c r="CLH28" s="61"/>
      <c r="CLI28" s="61"/>
      <c r="CLJ28" s="61"/>
      <c r="CLK28" s="61"/>
      <c r="CLL28" s="61"/>
      <c r="CLM28" s="61"/>
      <c r="CLN28" s="61"/>
      <c r="CLO28" s="61"/>
      <c r="CLP28" s="61"/>
      <c r="CLQ28" s="61"/>
      <c r="CLR28" s="61"/>
      <c r="CLS28" s="61"/>
      <c r="CLT28" s="61"/>
      <c r="CLU28" s="61"/>
      <c r="CLV28" s="61"/>
      <c r="CLW28" s="61"/>
      <c r="CLX28" s="61"/>
      <c r="CLY28" s="61"/>
      <c r="CLZ28" s="61"/>
      <c r="CMA28" s="61"/>
      <c r="CMB28" s="61"/>
      <c r="CMC28" s="61"/>
      <c r="CMD28" s="61"/>
      <c r="CME28" s="61"/>
      <c r="CMF28" s="61"/>
      <c r="CMG28" s="61"/>
      <c r="CMH28" s="61"/>
      <c r="CMI28" s="61"/>
      <c r="CMJ28" s="61"/>
      <c r="CMK28" s="61"/>
      <c r="CML28" s="61"/>
      <c r="CMM28" s="61"/>
      <c r="CMN28" s="61"/>
      <c r="CMO28" s="61"/>
      <c r="CMP28" s="61"/>
      <c r="CMQ28" s="61"/>
      <c r="CMR28" s="61"/>
      <c r="CMS28" s="61"/>
      <c r="CMT28" s="61"/>
      <c r="CMU28" s="61"/>
      <c r="CMV28" s="61"/>
      <c r="CMW28" s="61"/>
      <c r="CMX28" s="61"/>
      <c r="CMY28" s="61"/>
      <c r="CMZ28" s="61"/>
      <c r="CNA28" s="61"/>
      <c r="CNB28" s="61"/>
      <c r="CNC28" s="61"/>
      <c r="CND28" s="61"/>
      <c r="CNE28" s="61"/>
      <c r="CNF28" s="61"/>
      <c r="CNG28" s="61"/>
      <c r="CNH28" s="61"/>
      <c r="CNI28" s="61"/>
      <c r="CNJ28" s="61"/>
      <c r="CNK28" s="61"/>
      <c r="CNL28" s="61"/>
      <c r="CNM28" s="61"/>
      <c r="CNN28" s="61"/>
      <c r="CNO28" s="61"/>
      <c r="CNP28" s="61"/>
      <c r="CNQ28" s="61"/>
      <c r="CNR28" s="61"/>
      <c r="CNS28" s="61"/>
      <c r="CNT28" s="61"/>
      <c r="CNU28" s="61"/>
      <c r="CNV28" s="61"/>
      <c r="CNW28" s="61"/>
      <c r="CNX28" s="61"/>
      <c r="CNY28" s="61"/>
      <c r="CNZ28" s="61"/>
      <c r="COA28" s="61"/>
      <c r="COB28" s="61"/>
      <c r="COC28" s="61"/>
      <c r="COD28" s="61"/>
      <c r="COE28" s="61"/>
      <c r="COF28" s="61"/>
      <c r="COG28" s="61"/>
      <c r="COH28" s="61"/>
      <c r="COI28" s="61"/>
      <c r="COJ28" s="61"/>
      <c r="COK28" s="61"/>
      <c r="COL28" s="61"/>
      <c r="COM28" s="61"/>
      <c r="CON28" s="61"/>
      <c r="COO28" s="61"/>
      <c r="COP28" s="61"/>
      <c r="COQ28" s="61"/>
      <c r="COR28" s="61"/>
      <c r="COS28" s="61"/>
      <c r="COT28" s="61"/>
      <c r="COU28" s="61"/>
      <c r="COV28" s="61"/>
      <c r="COW28" s="61"/>
      <c r="COX28" s="61"/>
      <c r="COY28" s="61"/>
      <c r="COZ28" s="61"/>
      <c r="CPA28" s="61"/>
      <c r="CPB28" s="61"/>
      <c r="CPC28" s="61"/>
      <c r="CPD28" s="61"/>
      <c r="CPE28" s="61"/>
      <c r="CPF28" s="61"/>
      <c r="CPG28" s="61"/>
      <c r="CPH28" s="61"/>
      <c r="CPI28" s="61"/>
      <c r="CPJ28" s="61"/>
      <c r="CPK28" s="61"/>
      <c r="CPL28" s="61"/>
      <c r="CPM28" s="61"/>
      <c r="CPN28" s="61"/>
      <c r="CPO28" s="61"/>
      <c r="CPP28" s="61"/>
      <c r="CPQ28" s="61"/>
      <c r="CPR28" s="61"/>
      <c r="CPS28" s="61"/>
      <c r="CPT28" s="61"/>
      <c r="CPU28" s="61"/>
      <c r="CPV28" s="61"/>
      <c r="CPW28" s="61"/>
      <c r="CPX28" s="61"/>
      <c r="CPY28" s="61"/>
      <c r="CPZ28" s="61"/>
      <c r="CQA28" s="61"/>
      <c r="CQB28" s="61"/>
      <c r="CQC28" s="61"/>
      <c r="CQD28" s="61"/>
      <c r="CQE28" s="61"/>
      <c r="CQF28" s="61"/>
      <c r="CQG28" s="61"/>
      <c r="CQH28" s="61"/>
      <c r="CQI28" s="61"/>
      <c r="CQJ28" s="61"/>
      <c r="CQK28" s="61"/>
      <c r="CQL28" s="61"/>
      <c r="CQM28" s="61"/>
      <c r="CQN28" s="61"/>
      <c r="CQO28" s="61"/>
      <c r="CQP28" s="61"/>
      <c r="CQQ28" s="61"/>
      <c r="CQR28" s="61"/>
      <c r="CQS28" s="61"/>
      <c r="CQT28" s="61"/>
      <c r="CQU28" s="61"/>
      <c r="CQV28" s="61"/>
      <c r="CQW28" s="61"/>
      <c r="CQX28" s="61"/>
      <c r="CQY28" s="61"/>
      <c r="CQZ28" s="61"/>
      <c r="CRA28" s="61"/>
      <c r="CRB28" s="61"/>
      <c r="CRC28" s="61"/>
      <c r="CRD28" s="61"/>
      <c r="CRE28" s="61"/>
      <c r="CRF28" s="61"/>
      <c r="CRG28" s="61"/>
      <c r="CRH28" s="61"/>
      <c r="CRI28" s="61"/>
      <c r="CRJ28" s="61"/>
      <c r="CRK28" s="61"/>
      <c r="CRL28" s="61"/>
      <c r="CRM28" s="61"/>
      <c r="CRN28" s="61"/>
      <c r="CRO28" s="61"/>
      <c r="CRP28" s="61"/>
      <c r="CRQ28" s="61"/>
      <c r="CRR28" s="61"/>
      <c r="CRS28" s="61"/>
      <c r="CRT28" s="61"/>
      <c r="CRU28" s="61"/>
      <c r="CRV28" s="61"/>
      <c r="CRW28" s="61"/>
      <c r="CRX28" s="61"/>
      <c r="CRY28" s="61"/>
      <c r="CRZ28" s="61"/>
      <c r="CSA28" s="61"/>
      <c r="CSB28" s="61"/>
      <c r="CSC28" s="61"/>
      <c r="CSD28" s="61"/>
      <c r="CSE28" s="61"/>
      <c r="CSF28" s="61"/>
      <c r="CSG28" s="61"/>
      <c r="CSH28" s="61"/>
      <c r="CSI28" s="61"/>
      <c r="CSJ28" s="61"/>
      <c r="CSK28" s="61"/>
      <c r="CSL28" s="61"/>
      <c r="CSM28" s="61"/>
      <c r="CSN28" s="61"/>
      <c r="CSO28" s="61"/>
      <c r="CSP28" s="61"/>
      <c r="CSQ28" s="61"/>
      <c r="CSR28" s="61"/>
      <c r="CSS28" s="61"/>
      <c r="CST28" s="61"/>
      <c r="CSU28" s="61"/>
      <c r="CSV28" s="61"/>
      <c r="CSW28" s="61"/>
      <c r="CSX28" s="61"/>
      <c r="CSY28" s="61"/>
      <c r="CSZ28" s="61"/>
      <c r="CTA28" s="61"/>
      <c r="CTB28" s="61"/>
      <c r="CTC28" s="61"/>
      <c r="CTD28" s="61"/>
      <c r="CTE28" s="61"/>
      <c r="CTF28" s="61"/>
      <c r="CTG28" s="61"/>
      <c r="CTH28" s="61"/>
      <c r="CTI28" s="61"/>
      <c r="CTJ28" s="61"/>
      <c r="CTK28" s="61"/>
      <c r="CTL28" s="61"/>
      <c r="CTM28" s="61"/>
      <c r="CTN28" s="61"/>
      <c r="CTO28" s="61"/>
      <c r="CTP28" s="61"/>
      <c r="CTQ28" s="61"/>
      <c r="CTR28" s="61"/>
      <c r="CTS28" s="61"/>
      <c r="CTT28" s="61"/>
      <c r="CTU28" s="61"/>
      <c r="CTV28" s="61"/>
      <c r="CTW28" s="61"/>
      <c r="CTX28" s="61"/>
      <c r="CTY28" s="61"/>
      <c r="CTZ28" s="61"/>
      <c r="CUA28" s="61"/>
      <c r="CUB28" s="61"/>
      <c r="CUC28" s="61"/>
      <c r="CUD28" s="61"/>
      <c r="CUE28" s="61"/>
      <c r="CUF28" s="61"/>
      <c r="CUG28" s="61"/>
      <c r="CUH28" s="61"/>
      <c r="CUI28" s="61"/>
      <c r="CUJ28" s="61"/>
      <c r="CUK28" s="61"/>
      <c r="CUL28" s="61"/>
      <c r="CUM28" s="61"/>
      <c r="CUN28" s="61"/>
      <c r="CUO28" s="61"/>
      <c r="CUP28" s="61"/>
      <c r="CUQ28" s="61"/>
      <c r="CUR28" s="61"/>
      <c r="CUS28" s="61"/>
      <c r="CUT28" s="61"/>
      <c r="CUU28" s="61"/>
      <c r="CUV28" s="61"/>
      <c r="CUW28" s="61"/>
      <c r="CUX28" s="61"/>
      <c r="CUY28" s="61"/>
      <c r="CUZ28" s="61"/>
      <c r="CVA28" s="61"/>
      <c r="CVB28" s="61"/>
      <c r="CVC28" s="61"/>
      <c r="CVD28" s="61"/>
      <c r="CVE28" s="61"/>
      <c r="CVF28" s="61"/>
      <c r="CVG28" s="61"/>
      <c r="CVH28" s="61"/>
      <c r="CVI28" s="61"/>
      <c r="CVJ28" s="61"/>
      <c r="CVK28" s="61"/>
      <c r="CVL28" s="61"/>
      <c r="CVM28" s="61"/>
      <c r="CVN28" s="61"/>
      <c r="CVO28" s="61"/>
      <c r="CVP28" s="61"/>
      <c r="CVQ28" s="61"/>
      <c r="CVR28" s="61"/>
      <c r="CVS28" s="61"/>
      <c r="CVT28" s="61"/>
      <c r="CVU28" s="61"/>
      <c r="CVV28" s="61"/>
      <c r="CVW28" s="61"/>
      <c r="CVX28" s="61"/>
      <c r="CVY28" s="61"/>
      <c r="CVZ28" s="61"/>
      <c r="CWA28" s="61"/>
      <c r="CWB28" s="61"/>
      <c r="CWC28" s="61"/>
      <c r="CWD28" s="61"/>
      <c r="CWE28" s="61"/>
      <c r="CWF28" s="61"/>
      <c r="CWG28" s="61"/>
      <c r="CWH28" s="61"/>
      <c r="CWI28" s="61"/>
      <c r="CWJ28" s="61"/>
      <c r="CWK28" s="61"/>
      <c r="CWL28" s="61"/>
      <c r="CWM28" s="61"/>
      <c r="CWN28" s="61"/>
      <c r="CWO28" s="61"/>
      <c r="CWP28" s="61"/>
      <c r="CWQ28" s="61"/>
      <c r="CWR28" s="61"/>
      <c r="CWS28" s="61"/>
      <c r="CWT28" s="61"/>
      <c r="CWU28" s="61"/>
      <c r="CWV28" s="61"/>
      <c r="CWW28" s="61"/>
      <c r="CWX28" s="61"/>
      <c r="CWY28" s="61"/>
      <c r="CWZ28" s="61"/>
      <c r="CXA28" s="61"/>
      <c r="CXB28" s="61"/>
      <c r="CXC28" s="61"/>
      <c r="CXD28" s="61"/>
      <c r="CXE28" s="61"/>
      <c r="CXF28" s="61"/>
      <c r="CXG28" s="61"/>
      <c r="CXH28" s="61"/>
      <c r="CXI28" s="61"/>
      <c r="CXJ28" s="61"/>
      <c r="CXK28" s="61"/>
      <c r="CXL28" s="61"/>
      <c r="CXM28" s="61"/>
      <c r="CXN28" s="61"/>
      <c r="CXO28" s="61"/>
      <c r="CXP28" s="61"/>
      <c r="CXQ28" s="61"/>
      <c r="CXR28" s="61"/>
      <c r="CXS28" s="61"/>
      <c r="CXT28" s="61"/>
      <c r="CXU28" s="61"/>
      <c r="CXV28" s="61"/>
      <c r="CXW28" s="61"/>
      <c r="CXX28" s="61"/>
      <c r="CXY28" s="61"/>
      <c r="CXZ28" s="61"/>
      <c r="CYA28" s="61"/>
      <c r="CYB28" s="61"/>
      <c r="CYC28" s="61"/>
      <c r="CYD28" s="61"/>
      <c r="CYE28" s="61"/>
      <c r="CYF28" s="61"/>
      <c r="CYG28" s="61"/>
      <c r="CYH28" s="61"/>
      <c r="CYI28" s="61"/>
      <c r="CYJ28" s="61"/>
      <c r="CYK28" s="61"/>
      <c r="CYL28" s="61"/>
      <c r="CYM28" s="61"/>
      <c r="CYN28" s="61"/>
      <c r="CYO28" s="61"/>
      <c r="CYP28" s="61"/>
      <c r="CYQ28" s="61"/>
      <c r="CYR28" s="61"/>
      <c r="CYS28" s="61"/>
      <c r="CYT28" s="61"/>
      <c r="CYU28" s="61"/>
      <c r="CYV28" s="61"/>
      <c r="CYW28" s="61"/>
      <c r="CYX28" s="61"/>
      <c r="CYY28" s="61"/>
      <c r="CYZ28" s="61"/>
      <c r="CZA28" s="61"/>
      <c r="CZB28" s="61"/>
      <c r="CZC28" s="61"/>
      <c r="CZD28" s="61"/>
      <c r="CZE28" s="61"/>
      <c r="CZF28" s="61"/>
      <c r="CZG28" s="61"/>
      <c r="CZH28" s="61"/>
      <c r="CZI28" s="61"/>
      <c r="CZJ28" s="61"/>
      <c r="CZK28" s="61"/>
      <c r="CZL28" s="61"/>
      <c r="CZM28" s="61"/>
      <c r="CZN28" s="61"/>
      <c r="CZO28" s="61"/>
      <c r="CZP28" s="61"/>
      <c r="CZQ28" s="61"/>
      <c r="CZR28" s="61"/>
      <c r="CZS28" s="61"/>
      <c r="CZT28" s="61"/>
      <c r="CZU28" s="61"/>
      <c r="CZV28" s="61"/>
      <c r="CZW28" s="61"/>
      <c r="CZX28" s="61"/>
      <c r="CZY28" s="61"/>
      <c r="CZZ28" s="61"/>
      <c r="DAA28" s="61"/>
      <c r="DAB28" s="61"/>
      <c r="DAC28" s="61"/>
      <c r="DAD28" s="61"/>
      <c r="DAE28" s="61"/>
      <c r="DAF28" s="61"/>
      <c r="DAG28" s="61"/>
      <c r="DAH28" s="61"/>
      <c r="DAI28" s="61"/>
      <c r="DAJ28" s="61"/>
      <c r="DAK28" s="61"/>
      <c r="DAL28" s="61"/>
      <c r="DAM28" s="61"/>
      <c r="DAN28" s="61"/>
      <c r="DAO28" s="61"/>
      <c r="DAP28" s="61"/>
      <c r="DAQ28" s="61"/>
      <c r="DAR28" s="61"/>
      <c r="DAS28" s="61"/>
      <c r="DAT28" s="61"/>
      <c r="DAU28" s="61"/>
      <c r="DAV28" s="61"/>
      <c r="DAW28" s="61"/>
      <c r="DAX28" s="61"/>
      <c r="DAY28" s="61"/>
      <c r="DAZ28" s="61"/>
      <c r="DBA28" s="61"/>
      <c r="DBB28" s="61"/>
      <c r="DBC28" s="61"/>
      <c r="DBD28" s="61"/>
      <c r="DBE28" s="61"/>
      <c r="DBF28" s="61"/>
      <c r="DBG28" s="61"/>
      <c r="DBH28" s="61"/>
      <c r="DBI28" s="61"/>
      <c r="DBJ28" s="61"/>
      <c r="DBK28" s="61"/>
      <c r="DBL28" s="61"/>
      <c r="DBM28" s="61"/>
      <c r="DBN28" s="61"/>
      <c r="DBO28" s="61"/>
      <c r="DBP28" s="61"/>
      <c r="DBQ28" s="61"/>
      <c r="DBR28" s="61"/>
      <c r="DBS28" s="61"/>
      <c r="DBT28" s="61"/>
      <c r="DBU28" s="61"/>
      <c r="DBV28" s="61"/>
      <c r="DBW28" s="61"/>
      <c r="DBX28" s="61"/>
      <c r="DBY28" s="61"/>
      <c r="DBZ28" s="61"/>
      <c r="DCA28" s="61"/>
      <c r="DCB28" s="61"/>
      <c r="DCC28" s="61"/>
      <c r="DCD28" s="61"/>
      <c r="DCE28" s="61"/>
      <c r="DCF28" s="61"/>
      <c r="DCG28" s="61"/>
      <c r="DCH28" s="61"/>
      <c r="DCI28" s="61"/>
      <c r="DCJ28" s="61"/>
      <c r="DCK28" s="61"/>
      <c r="DCL28" s="61"/>
      <c r="DCM28" s="61"/>
      <c r="DCN28" s="61"/>
      <c r="DCO28" s="61"/>
      <c r="DCP28" s="61"/>
      <c r="DCQ28" s="61"/>
      <c r="DCR28" s="61"/>
      <c r="DCS28" s="61"/>
      <c r="DCT28" s="61"/>
      <c r="DCU28" s="61"/>
      <c r="DCV28" s="61"/>
      <c r="DCW28" s="61"/>
      <c r="DCX28" s="61"/>
      <c r="DCY28" s="61"/>
      <c r="DCZ28" s="61"/>
      <c r="DDA28" s="61"/>
      <c r="DDB28" s="61"/>
      <c r="DDC28" s="61"/>
      <c r="DDD28" s="61"/>
      <c r="DDE28" s="61"/>
      <c r="DDF28" s="61"/>
      <c r="DDG28" s="61"/>
      <c r="DDH28" s="61"/>
      <c r="DDI28" s="61"/>
      <c r="DDJ28" s="61"/>
      <c r="DDK28" s="61"/>
      <c r="DDL28" s="61"/>
      <c r="DDM28" s="61"/>
      <c r="DDN28" s="61"/>
      <c r="DDO28" s="61"/>
      <c r="DDP28" s="61"/>
      <c r="DDQ28" s="61"/>
      <c r="DDR28" s="61"/>
      <c r="DDS28" s="61"/>
      <c r="DDT28" s="61"/>
      <c r="DDU28" s="61"/>
      <c r="DDV28" s="61"/>
      <c r="DDW28" s="61"/>
      <c r="DDX28" s="61"/>
      <c r="DDY28" s="61"/>
      <c r="DDZ28" s="61"/>
      <c r="DEA28" s="61"/>
      <c r="DEB28" s="61"/>
      <c r="DEC28" s="61"/>
      <c r="DED28" s="61"/>
      <c r="DEE28" s="61"/>
      <c r="DEF28" s="61"/>
      <c r="DEG28" s="61"/>
      <c r="DEH28" s="61"/>
      <c r="DEI28" s="61"/>
      <c r="DEJ28" s="61"/>
      <c r="DEK28" s="61"/>
      <c r="DEL28" s="61"/>
      <c r="DEM28" s="61"/>
      <c r="DEN28" s="61"/>
      <c r="DEO28" s="61"/>
      <c r="DEP28" s="61"/>
      <c r="DEQ28" s="61"/>
      <c r="DER28" s="61"/>
      <c r="DES28" s="61"/>
      <c r="DET28" s="61"/>
      <c r="DEU28" s="61"/>
      <c r="DEV28" s="61"/>
      <c r="DEW28" s="61"/>
      <c r="DEX28" s="61"/>
      <c r="DEY28" s="61"/>
      <c r="DEZ28" s="61"/>
      <c r="DFA28" s="61"/>
      <c r="DFB28" s="61"/>
      <c r="DFC28" s="61"/>
      <c r="DFD28" s="61"/>
      <c r="DFE28" s="61"/>
      <c r="DFF28" s="61"/>
      <c r="DFG28" s="61"/>
      <c r="DFH28" s="61"/>
      <c r="DFI28" s="61"/>
      <c r="DFJ28" s="61"/>
      <c r="DFK28" s="61"/>
      <c r="DFL28" s="61"/>
      <c r="DFM28" s="61"/>
      <c r="DFN28" s="61"/>
      <c r="DFO28" s="61"/>
      <c r="DFP28" s="61"/>
      <c r="DFQ28" s="61"/>
      <c r="DFR28" s="61"/>
      <c r="DFS28" s="61"/>
      <c r="DFT28" s="61"/>
      <c r="DFU28" s="61"/>
      <c r="DFV28" s="61"/>
      <c r="DFW28" s="61"/>
      <c r="DFX28" s="61"/>
      <c r="DFY28" s="61"/>
      <c r="DFZ28" s="61"/>
      <c r="DGA28" s="61"/>
      <c r="DGB28" s="61"/>
      <c r="DGC28" s="61"/>
      <c r="DGD28" s="61"/>
      <c r="DGE28" s="61"/>
      <c r="DGF28" s="61"/>
      <c r="DGG28" s="61"/>
      <c r="DGH28" s="61"/>
      <c r="DGI28" s="61"/>
      <c r="DGJ28" s="61"/>
      <c r="DGK28" s="61"/>
      <c r="DGL28" s="61"/>
      <c r="DGM28" s="61"/>
      <c r="DGN28" s="61"/>
      <c r="DGO28" s="61"/>
      <c r="DGP28" s="61"/>
      <c r="DGQ28" s="61"/>
      <c r="DGR28" s="61"/>
      <c r="DGS28" s="61"/>
      <c r="DGT28" s="61"/>
      <c r="DGU28" s="61"/>
      <c r="DGV28" s="61"/>
      <c r="DGW28" s="61"/>
      <c r="DGX28" s="61"/>
      <c r="DGY28" s="61"/>
      <c r="DGZ28" s="61"/>
      <c r="DHA28" s="61"/>
      <c r="DHB28" s="61"/>
      <c r="DHC28" s="61"/>
      <c r="DHD28" s="61"/>
      <c r="DHE28" s="61"/>
      <c r="DHF28" s="61"/>
      <c r="DHG28" s="61"/>
      <c r="DHH28" s="61"/>
      <c r="DHI28" s="61"/>
      <c r="DHJ28" s="61"/>
      <c r="DHK28" s="61"/>
      <c r="DHL28" s="61"/>
      <c r="DHM28" s="61"/>
      <c r="DHN28" s="61"/>
      <c r="DHO28" s="61"/>
      <c r="DHP28" s="61"/>
      <c r="DHQ28" s="61"/>
      <c r="DHR28" s="61"/>
      <c r="DHS28" s="61"/>
      <c r="DHT28" s="61"/>
      <c r="DHU28" s="61"/>
      <c r="DHV28" s="61"/>
      <c r="DHW28" s="61"/>
      <c r="DHX28" s="61"/>
      <c r="DHY28" s="61"/>
      <c r="DHZ28" s="61"/>
      <c r="DIA28" s="61"/>
      <c r="DIB28" s="61"/>
      <c r="DIC28" s="61"/>
      <c r="DID28" s="61"/>
      <c r="DIE28" s="61"/>
      <c r="DIF28" s="61"/>
      <c r="DIG28" s="61"/>
      <c r="DIH28" s="61"/>
      <c r="DII28" s="61"/>
      <c r="DIJ28" s="61"/>
      <c r="DIK28" s="61"/>
      <c r="DIL28" s="61"/>
      <c r="DIM28" s="61"/>
      <c r="DIN28" s="61"/>
      <c r="DIO28" s="61"/>
      <c r="DIP28" s="61"/>
      <c r="DIQ28" s="61"/>
      <c r="DIR28" s="61"/>
      <c r="DIS28" s="61"/>
      <c r="DIT28" s="61"/>
      <c r="DIU28" s="61"/>
      <c r="DIV28" s="61"/>
      <c r="DIW28" s="61"/>
      <c r="DIX28" s="61"/>
      <c r="DIY28" s="61"/>
      <c r="DIZ28" s="61"/>
      <c r="DJA28" s="61"/>
      <c r="DJB28" s="61"/>
      <c r="DJC28" s="61"/>
      <c r="DJD28" s="61"/>
      <c r="DJE28" s="61"/>
      <c r="DJF28" s="61"/>
      <c r="DJG28" s="61"/>
      <c r="DJH28" s="61"/>
      <c r="DJI28" s="61"/>
      <c r="DJJ28" s="61"/>
      <c r="DJK28" s="61"/>
      <c r="DJL28" s="61"/>
      <c r="DJM28" s="61"/>
      <c r="DJN28" s="61"/>
      <c r="DJO28" s="61"/>
      <c r="DJP28" s="61"/>
      <c r="DJQ28" s="61"/>
      <c r="DJR28" s="61"/>
      <c r="DJS28" s="61"/>
      <c r="DJT28" s="61"/>
      <c r="DJU28" s="61"/>
      <c r="DJV28" s="61"/>
      <c r="DJW28" s="61"/>
      <c r="DJX28" s="61"/>
      <c r="DJY28" s="61"/>
      <c r="DJZ28" s="61"/>
      <c r="DKA28" s="61"/>
      <c r="DKB28" s="61"/>
      <c r="DKC28" s="61"/>
      <c r="DKD28" s="61"/>
      <c r="DKE28" s="61"/>
      <c r="DKF28" s="61"/>
      <c r="DKG28" s="61"/>
      <c r="DKH28" s="61"/>
      <c r="DKI28" s="61"/>
      <c r="DKJ28" s="61"/>
      <c r="DKK28" s="61"/>
      <c r="DKL28" s="61"/>
      <c r="DKM28" s="61"/>
      <c r="DKN28" s="61"/>
      <c r="DKO28" s="61"/>
      <c r="DKP28" s="61"/>
      <c r="DKQ28" s="61"/>
      <c r="DKR28" s="61"/>
      <c r="DKS28" s="61"/>
      <c r="DKT28" s="61"/>
      <c r="DKU28" s="61"/>
      <c r="DKV28" s="61"/>
      <c r="DKW28" s="61"/>
      <c r="DKX28" s="61"/>
      <c r="DKY28" s="61"/>
      <c r="DKZ28" s="61"/>
      <c r="DLA28" s="61"/>
      <c r="DLB28" s="61"/>
      <c r="DLC28" s="61"/>
      <c r="DLD28" s="61"/>
      <c r="DLE28" s="61"/>
      <c r="DLF28" s="61"/>
      <c r="DLG28" s="61"/>
      <c r="DLH28" s="61"/>
      <c r="DLI28" s="61"/>
      <c r="DLJ28" s="61"/>
      <c r="DLK28" s="61"/>
      <c r="DLL28" s="61"/>
      <c r="DLM28" s="61"/>
      <c r="DLN28" s="61"/>
      <c r="DLO28" s="61"/>
      <c r="DLP28" s="61"/>
      <c r="DLQ28" s="61"/>
      <c r="DLR28" s="61"/>
      <c r="DLS28" s="61"/>
      <c r="DLT28" s="61"/>
      <c r="DLU28" s="61"/>
      <c r="DLV28" s="61"/>
      <c r="DLW28" s="61"/>
      <c r="DLX28" s="61"/>
      <c r="DLY28" s="61"/>
      <c r="DLZ28" s="61"/>
      <c r="DMA28" s="61"/>
      <c r="DMB28" s="61"/>
      <c r="DMC28" s="61"/>
      <c r="DMD28" s="61"/>
      <c r="DME28" s="61"/>
      <c r="DMF28" s="61"/>
      <c r="DMG28" s="61"/>
      <c r="DMH28" s="61"/>
      <c r="DMI28" s="61"/>
      <c r="DMJ28" s="61"/>
      <c r="DMK28" s="61"/>
      <c r="DML28" s="61"/>
      <c r="DMM28" s="61"/>
      <c r="DMN28" s="61"/>
      <c r="DMO28" s="61"/>
      <c r="DMP28" s="61"/>
      <c r="DMQ28" s="61"/>
      <c r="DMR28" s="61"/>
      <c r="DMS28" s="61"/>
      <c r="DMT28" s="61"/>
      <c r="DMU28" s="61"/>
      <c r="DMV28" s="61"/>
      <c r="DMW28" s="61"/>
      <c r="DMX28" s="61"/>
      <c r="DMY28" s="61"/>
      <c r="DMZ28" s="61"/>
      <c r="DNA28" s="61"/>
      <c r="DNB28" s="61"/>
      <c r="DNC28" s="61"/>
      <c r="DND28" s="61"/>
      <c r="DNE28" s="61"/>
      <c r="DNF28" s="61"/>
      <c r="DNG28" s="61"/>
      <c r="DNH28" s="61"/>
      <c r="DNI28" s="61"/>
      <c r="DNJ28" s="61"/>
      <c r="DNK28" s="61"/>
      <c r="DNL28" s="61"/>
      <c r="DNM28" s="61"/>
      <c r="DNN28" s="61"/>
      <c r="DNO28" s="61"/>
      <c r="DNP28" s="61"/>
      <c r="DNQ28" s="61"/>
      <c r="DNR28" s="61"/>
      <c r="DNS28" s="61"/>
      <c r="DNT28" s="61"/>
      <c r="DNU28" s="61"/>
      <c r="DNV28" s="61"/>
      <c r="DNW28" s="61"/>
      <c r="DNX28" s="61"/>
      <c r="DNY28" s="61"/>
      <c r="DNZ28" s="61"/>
      <c r="DOA28" s="61"/>
      <c r="DOB28" s="61"/>
      <c r="DOC28" s="61"/>
      <c r="DOD28" s="61"/>
      <c r="DOE28" s="61"/>
      <c r="DOF28" s="61"/>
      <c r="DOG28" s="61"/>
      <c r="DOH28" s="61"/>
      <c r="DOI28" s="61"/>
      <c r="DOJ28" s="61"/>
      <c r="DOK28" s="61"/>
      <c r="DOL28" s="61"/>
      <c r="DOM28" s="61"/>
      <c r="DON28" s="61"/>
      <c r="DOO28" s="61"/>
      <c r="DOP28" s="61"/>
      <c r="DOQ28" s="61"/>
      <c r="DOR28" s="61"/>
      <c r="DOS28" s="61"/>
      <c r="DOT28" s="61"/>
      <c r="DOU28" s="61"/>
      <c r="DOV28" s="61"/>
      <c r="DOW28" s="61"/>
      <c r="DOX28" s="61"/>
      <c r="DOY28" s="61"/>
      <c r="DOZ28" s="61"/>
      <c r="DPA28" s="61"/>
      <c r="DPB28" s="61"/>
      <c r="DPC28" s="61"/>
      <c r="DPD28" s="61"/>
      <c r="DPE28" s="61"/>
      <c r="DPF28" s="61"/>
      <c r="DPG28" s="61"/>
      <c r="DPH28" s="61"/>
      <c r="DPI28" s="61"/>
      <c r="DPJ28" s="61"/>
      <c r="DPK28" s="61"/>
      <c r="DPL28" s="61"/>
      <c r="DPM28" s="61"/>
      <c r="DPN28" s="61"/>
      <c r="DPO28" s="61"/>
      <c r="DPP28" s="61"/>
      <c r="DPQ28" s="61"/>
      <c r="DPR28" s="61"/>
      <c r="DPS28" s="61"/>
      <c r="DPT28" s="61"/>
      <c r="DPU28" s="61"/>
      <c r="DPV28" s="61"/>
      <c r="DPW28" s="61"/>
      <c r="DPX28" s="61"/>
      <c r="DPY28" s="61"/>
      <c r="DPZ28" s="61"/>
      <c r="DQA28" s="61"/>
      <c r="DQB28" s="61"/>
      <c r="DQC28" s="61"/>
      <c r="DQD28" s="61"/>
      <c r="DQE28" s="61"/>
      <c r="DQF28" s="61"/>
      <c r="DQG28" s="61"/>
      <c r="DQH28" s="61"/>
      <c r="DQI28" s="61"/>
      <c r="DQJ28" s="61"/>
      <c r="DQK28" s="61"/>
      <c r="DQL28" s="61"/>
      <c r="DQM28" s="61"/>
      <c r="DQN28" s="61"/>
      <c r="DQO28" s="61"/>
      <c r="DQP28" s="61"/>
      <c r="DQQ28" s="61"/>
      <c r="DQR28" s="61"/>
      <c r="DQS28" s="61"/>
      <c r="DQT28" s="61"/>
      <c r="DQU28" s="61"/>
      <c r="DQV28" s="61"/>
      <c r="DQW28" s="61"/>
      <c r="DQX28" s="61"/>
      <c r="DQY28" s="61"/>
      <c r="DQZ28" s="61"/>
      <c r="DRA28" s="61"/>
      <c r="DRB28" s="61"/>
      <c r="DRC28" s="61"/>
      <c r="DRD28" s="61"/>
      <c r="DRE28" s="61"/>
      <c r="DRF28" s="61"/>
      <c r="DRG28" s="61"/>
      <c r="DRH28" s="61"/>
      <c r="DRI28" s="61"/>
      <c r="DRJ28" s="61"/>
      <c r="DRK28" s="61"/>
      <c r="DRL28" s="61"/>
      <c r="DRM28" s="61"/>
      <c r="DRN28" s="61"/>
      <c r="DRO28" s="61"/>
      <c r="DRP28" s="61"/>
      <c r="DRQ28" s="61"/>
      <c r="DRR28" s="61"/>
      <c r="DRS28" s="61"/>
      <c r="DRT28" s="61"/>
      <c r="DRU28" s="61"/>
      <c r="DRV28" s="61"/>
      <c r="DRW28" s="61"/>
      <c r="DRX28" s="61"/>
      <c r="DRY28" s="61"/>
      <c r="DRZ28" s="61"/>
      <c r="DSA28" s="61"/>
      <c r="DSB28" s="61"/>
      <c r="DSC28" s="61"/>
      <c r="DSD28" s="61"/>
      <c r="DSE28" s="61"/>
      <c r="DSF28" s="61"/>
      <c r="DSG28" s="61"/>
      <c r="DSH28" s="61"/>
      <c r="DSI28" s="61"/>
      <c r="DSJ28" s="61"/>
      <c r="DSK28" s="61"/>
      <c r="DSL28" s="61"/>
      <c r="DSM28" s="61"/>
      <c r="DSN28" s="61"/>
      <c r="DSO28" s="61"/>
      <c r="DSP28" s="61"/>
      <c r="DSQ28" s="61"/>
      <c r="DSR28" s="61"/>
      <c r="DSS28" s="61"/>
      <c r="DST28" s="61"/>
      <c r="DSU28" s="61"/>
      <c r="DSV28" s="61"/>
      <c r="DSW28" s="61"/>
      <c r="DSX28" s="61"/>
      <c r="DSY28" s="61"/>
      <c r="DSZ28" s="61"/>
      <c r="DTA28" s="61"/>
      <c r="DTB28" s="61"/>
      <c r="DTC28" s="61"/>
      <c r="DTD28" s="61"/>
      <c r="DTE28" s="61"/>
      <c r="DTF28" s="61"/>
      <c r="DTG28" s="61"/>
      <c r="DTH28" s="61"/>
      <c r="DTI28" s="61"/>
      <c r="DTJ28" s="61"/>
      <c r="DTK28" s="61"/>
      <c r="DTL28" s="61"/>
      <c r="DTM28" s="61"/>
      <c r="DTN28" s="61"/>
      <c r="DTO28" s="61"/>
      <c r="DTP28" s="61"/>
      <c r="DTQ28" s="61"/>
      <c r="DTR28" s="61"/>
      <c r="DTS28" s="61"/>
      <c r="DTT28" s="61"/>
      <c r="DTU28" s="61"/>
      <c r="DTV28" s="61"/>
      <c r="DTW28" s="61"/>
      <c r="DTX28" s="61"/>
      <c r="DTY28" s="61"/>
      <c r="DTZ28" s="61"/>
      <c r="DUA28" s="61"/>
      <c r="DUB28" s="61"/>
      <c r="DUC28" s="61"/>
      <c r="DUD28" s="61"/>
      <c r="DUE28" s="61"/>
      <c r="DUF28" s="61"/>
      <c r="DUG28" s="61"/>
      <c r="DUH28" s="61"/>
      <c r="DUI28" s="61"/>
      <c r="DUJ28" s="61"/>
      <c r="DUK28" s="61"/>
      <c r="DUL28" s="61"/>
      <c r="DUM28" s="61"/>
      <c r="DUN28" s="61"/>
      <c r="DUO28" s="61"/>
      <c r="DUP28" s="61"/>
      <c r="DUQ28" s="61"/>
      <c r="DUR28" s="61"/>
      <c r="DUS28" s="61"/>
      <c r="DUT28" s="61"/>
      <c r="DUU28" s="61"/>
      <c r="DUV28" s="61"/>
      <c r="DUW28" s="61"/>
      <c r="DUX28" s="61"/>
      <c r="DUY28" s="61"/>
      <c r="DUZ28" s="61"/>
      <c r="DVA28" s="61"/>
      <c r="DVB28" s="61"/>
      <c r="DVC28" s="61"/>
      <c r="DVD28" s="61"/>
      <c r="DVE28" s="61"/>
      <c r="DVF28" s="61"/>
      <c r="DVG28" s="61"/>
      <c r="DVH28" s="61"/>
      <c r="DVI28" s="61"/>
      <c r="DVJ28" s="61"/>
      <c r="DVK28" s="61"/>
      <c r="DVL28" s="61"/>
      <c r="DVM28" s="61"/>
      <c r="DVN28" s="61"/>
      <c r="DVO28" s="61"/>
      <c r="DVP28" s="61"/>
      <c r="DVQ28" s="61"/>
      <c r="DVR28" s="61"/>
      <c r="DVS28" s="61"/>
      <c r="DVT28" s="61"/>
      <c r="DVU28" s="61"/>
      <c r="DVV28" s="61"/>
      <c r="DVW28" s="61"/>
      <c r="DVX28" s="61"/>
      <c r="DVY28" s="61"/>
      <c r="DVZ28" s="61"/>
      <c r="DWA28" s="61"/>
      <c r="DWB28" s="61"/>
      <c r="DWC28" s="61"/>
      <c r="DWD28" s="61"/>
      <c r="DWE28" s="61"/>
      <c r="DWF28" s="61"/>
      <c r="DWG28" s="61"/>
      <c r="DWH28" s="61"/>
      <c r="DWI28" s="61"/>
      <c r="DWJ28" s="61"/>
      <c r="DWK28" s="61"/>
      <c r="DWL28" s="61"/>
      <c r="DWM28" s="61"/>
      <c r="DWN28" s="61"/>
      <c r="DWO28" s="61"/>
      <c r="DWP28" s="61"/>
      <c r="DWQ28" s="61"/>
      <c r="DWR28" s="61"/>
      <c r="DWS28" s="61"/>
      <c r="DWT28" s="61"/>
      <c r="DWU28" s="61"/>
      <c r="DWV28" s="61"/>
      <c r="DWW28" s="61"/>
      <c r="DWX28" s="61"/>
      <c r="DWY28" s="61"/>
      <c r="DWZ28" s="61"/>
      <c r="DXA28" s="61"/>
      <c r="DXB28" s="61"/>
      <c r="DXC28" s="61"/>
      <c r="DXD28" s="61"/>
      <c r="DXE28" s="61"/>
      <c r="DXF28" s="61"/>
      <c r="DXG28" s="61"/>
      <c r="DXH28" s="61"/>
      <c r="DXI28" s="61"/>
      <c r="DXJ28" s="61"/>
      <c r="DXK28" s="61"/>
      <c r="DXL28" s="61"/>
      <c r="DXM28" s="61"/>
      <c r="DXN28" s="61"/>
      <c r="DXO28" s="61"/>
      <c r="DXP28" s="61"/>
      <c r="DXQ28" s="61"/>
      <c r="DXR28" s="61"/>
      <c r="DXS28" s="61"/>
      <c r="DXT28" s="61"/>
      <c r="DXU28" s="61"/>
      <c r="DXV28" s="61"/>
      <c r="DXW28" s="61"/>
      <c r="DXX28" s="61"/>
      <c r="DXY28" s="61"/>
      <c r="DXZ28" s="61"/>
      <c r="DYA28" s="61"/>
      <c r="DYB28" s="61"/>
      <c r="DYC28" s="61"/>
      <c r="DYD28" s="61"/>
      <c r="DYE28" s="61"/>
      <c r="DYF28" s="61"/>
      <c r="DYG28" s="61"/>
      <c r="DYH28" s="61"/>
      <c r="DYI28" s="61"/>
      <c r="DYJ28" s="61"/>
      <c r="DYK28" s="61"/>
      <c r="DYL28" s="61"/>
      <c r="DYM28" s="61"/>
      <c r="DYN28" s="61"/>
      <c r="DYO28" s="61"/>
      <c r="DYP28" s="61"/>
      <c r="DYQ28" s="61"/>
      <c r="DYR28" s="61"/>
      <c r="DYS28" s="61"/>
      <c r="DYT28" s="61"/>
      <c r="DYU28" s="61"/>
      <c r="DYV28" s="61"/>
      <c r="DYW28" s="61"/>
      <c r="DYX28" s="61"/>
      <c r="DYY28" s="61"/>
      <c r="DYZ28" s="61"/>
      <c r="DZA28" s="61"/>
      <c r="DZB28" s="61"/>
      <c r="DZC28" s="61"/>
      <c r="DZD28" s="61"/>
      <c r="DZE28" s="61"/>
      <c r="DZF28" s="61"/>
      <c r="DZG28" s="61"/>
      <c r="DZH28" s="61"/>
      <c r="DZI28" s="61"/>
      <c r="DZJ28" s="61"/>
      <c r="DZK28" s="61"/>
      <c r="DZL28" s="61"/>
      <c r="DZM28" s="61"/>
      <c r="DZN28" s="61"/>
      <c r="DZO28" s="61"/>
      <c r="DZP28" s="61"/>
      <c r="DZQ28" s="61"/>
      <c r="DZR28" s="61"/>
      <c r="DZS28" s="61"/>
      <c r="DZT28" s="61"/>
      <c r="DZU28" s="61"/>
      <c r="DZV28" s="61"/>
      <c r="DZW28" s="61"/>
      <c r="DZX28" s="61"/>
      <c r="DZY28" s="61"/>
      <c r="DZZ28" s="61"/>
      <c r="EAA28" s="61"/>
      <c r="EAB28" s="61"/>
      <c r="EAC28" s="61"/>
      <c r="EAD28" s="61"/>
      <c r="EAE28" s="61"/>
      <c r="EAF28" s="61"/>
      <c r="EAG28" s="61"/>
      <c r="EAH28" s="61"/>
      <c r="EAI28" s="61"/>
      <c r="EAJ28" s="61"/>
      <c r="EAK28" s="61"/>
      <c r="EAL28" s="61"/>
      <c r="EAM28" s="61"/>
      <c r="EAN28" s="61"/>
      <c r="EAO28" s="61"/>
      <c r="EAP28" s="61"/>
      <c r="EAQ28" s="61"/>
      <c r="EAR28" s="61"/>
      <c r="EAS28" s="61"/>
      <c r="EAT28" s="61"/>
      <c r="EAU28" s="61"/>
      <c r="EAV28" s="61"/>
      <c r="EAW28" s="61"/>
      <c r="EAX28" s="61"/>
      <c r="EAY28" s="61"/>
      <c r="EAZ28" s="61"/>
      <c r="EBA28" s="61"/>
      <c r="EBB28" s="61"/>
      <c r="EBC28" s="61"/>
      <c r="EBD28" s="61"/>
      <c r="EBE28" s="61"/>
      <c r="EBF28" s="61"/>
      <c r="EBG28" s="61"/>
      <c r="EBH28" s="61"/>
      <c r="EBI28" s="61"/>
      <c r="EBJ28" s="61"/>
      <c r="EBK28" s="61"/>
      <c r="EBL28" s="61"/>
      <c r="EBM28" s="61"/>
      <c r="EBN28" s="61"/>
      <c r="EBO28" s="61"/>
      <c r="EBP28" s="61"/>
      <c r="EBQ28" s="61"/>
      <c r="EBR28" s="61"/>
      <c r="EBS28" s="61"/>
      <c r="EBT28" s="61"/>
      <c r="EBU28" s="61"/>
      <c r="EBV28" s="61"/>
      <c r="EBW28" s="61"/>
      <c r="EBX28" s="61"/>
      <c r="EBY28" s="61"/>
      <c r="EBZ28" s="61"/>
      <c r="ECA28" s="61"/>
      <c r="ECB28" s="61"/>
      <c r="ECC28" s="61"/>
      <c r="ECD28" s="61"/>
      <c r="ECE28" s="61"/>
      <c r="ECF28" s="61"/>
      <c r="ECG28" s="61"/>
      <c r="ECH28" s="61"/>
      <c r="ECI28" s="61"/>
      <c r="ECJ28" s="61"/>
      <c r="ECK28" s="61"/>
      <c r="ECL28" s="61"/>
      <c r="ECM28" s="61"/>
      <c r="ECN28" s="61"/>
      <c r="ECO28" s="61"/>
      <c r="ECP28" s="61"/>
      <c r="ECQ28" s="61"/>
      <c r="ECR28" s="61"/>
      <c r="ECS28" s="61"/>
      <c r="ECT28" s="61"/>
      <c r="ECU28" s="61"/>
      <c r="ECV28" s="61"/>
      <c r="ECW28" s="61"/>
      <c r="ECX28" s="61"/>
      <c r="ECY28" s="61"/>
      <c r="ECZ28" s="61"/>
      <c r="EDA28" s="61"/>
      <c r="EDB28" s="61"/>
      <c r="EDC28" s="61"/>
      <c r="EDD28" s="61"/>
      <c r="EDE28" s="61"/>
      <c r="EDF28" s="61"/>
      <c r="EDG28" s="61"/>
      <c r="EDH28" s="61"/>
      <c r="EDI28" s="61"/>
      <c r="EDJ28" s="61"/>
      <c r="EDK28" s="61"/>
      <c r="EDL28" s="61"/>
      <c r="EDM28" s="61"/>
      <c r="EDN28" s="61"/>
      <c r="EDO28" s="61"/>
      <c r="EDP28" s="61"/>
      <c r="EDQ28" s="61"/>
      <c r="EDR28" s="61"/>
      <c r="EDS28" s="61"/>
      <c r="EDT28" s="61"/>
      <c r="EDU28" s="61"/>
      <c r="EDV28" s="61"/>
      <c r="EDW28" s="61"/>
      <c r="EDX28" s="61"/>
      <c r="EDY28" s="61"/>
      <c r="EDZ28" s="61"/>
      <c r="EEA28" s="61"/>
      <c r="EEB28" s="61"/>
      <c r="EEC28" s="61"/>
      <c r="EED28" s="61"/>
      <c r="EEE28" s="61"/>
      <c r="EEF28" s="61"/>
      <c r="EEG28" s="61"/>
      <c r="EEH28" s="61"/>
      <c r="EEI28" s="61"/>
      <c r="EEJ28" s="61"/>
      <c r="EEK28" s="61"/>
      <c r="EEL28" s="61"/>
      <c r="EEM28" s="61"/>
      <c r="EEN28" s="61"/>
      <c r="EEO28" s="61"/>
      <c r="EEP28" s="61"/>
      <c r="EEQ28" s="61"/>
      <c r="EER28" s="61"/>
      <c r="EES28" s="61"/>
      <c r="EET28" s="61"/>
      <c r="EEU28" s="61"/>
      <c r="EEV28" s="61"/>
      <c r="EEW28" s="61"/>
      <c r="EEX28" s="61"/>
      <c r="EEY28" s="61"/>
      <c r="EEZ28" s="61"/>
      <c r="EFA28" s="61"/>
      <c r="EFB28" s="61"/>
      <c r="EFC28" s="61"/>
      <c r="EFD28" s="61"/>
      <c r="EFE28" s="61"/>
      <c r="EFF28" s="61"/>
      <c r="EFG28" s="61"/>
      <c r="EFH28" s="61"/>
      <c r="EFI28" s="61"/>
      <c r="EFJ28" s="61"/>
      <c r="EFK28" s="61"/>
      <c r="EFL28" s="61"/>
      <c r="EFM28" s="61"/>
      <c r="EFN28" s="61"/>
      <c r="EFO28" s="61"/>
      <c r="EFP28" s="61"/>
      <c r="EFQ28" s="61"/>
      <c r="EFR28" s="61"/>
      <c r="EFS28" s="61"/>
      <c r="EFT28" s="61"/>
      <c r="EFU28" s="61"/>
      <c r="EFV28" s="61"/>
      <c r="EFW28" s="61"/>
      <c r="EFX28" s="61"/>
      <c r="EFY28" s="61"/>
      <c r="EFZ28" s="61"/>
      <c r="EGA28" s="61"/>
      <c r="EGB28" s="61"/>
      <c r="EGC28" s="61"/>
      <c r="EGD28" s="61"/>
      <c r="EGE28" s="61"/>
      <c r="EGF28" s="61"/>
      <c r="EGG28" s="61"/>
      <c r="EGH28" s="61"/>
      <c r="EGI28" s="61"/>
      <c r="EGJ28" s="61"/>
      <c r="EGK28" s="61"/>
      <c r="EGL28" s="61"/>
      <c r="EGM28" s="61"/>
      <c r="EGN28" s="61"/>
      <c r="EGO28" s="61"/>
      <c r="EGP28" s="61"/>
      <c r="EGQ28" s="61"/>
      <c r="EGR28" s="61"/>
      <c r="EGS28" s="61"/>
      <c r="EGT28" s="61"/>
      <c r="EGU28" s="61"/>
      <c r="EGV28" s="61"/>
      <c r="EGW28" s="61"/>
      <c r="EGX28" s="61"/>
      <c r="EGY28" s="61"/>
      <c r="EGZ28" s="61"/>
      <c r="EHA28" s="61"/>
      <c r="EHB28" s="61"/>
      <c r="EHC28" s="61"/>
      <c r="EHD28" s="61"/>
      <c r="EHE28" s="61"/>
      <c r="EHF28" s="61"/>
      <c r="EHG28" s="61"/>
      <c r="EHH28" s="61"/>
      <c r="EHI28" s="61"/>
      <c r="EHJ28" s="61"/>
      <c r="EHK28" s="61"/>
      <c r="EHL28" s="61"/>
      <c r="EHM28" s="61"/>
      <c r="EHN28" s="61"/>
      <c r="EHO28" s="61"/>
      <c r="EHP28" s="61"/>
      <c r="EHQ28" s="61"/>
      <c r="EHR28" s="61"/>
      <c r="EHS28" s="61"/>
      <c r="EHT28" s="61"/>
      <c r="EHU28" s="61"/>
      <c r="EHV28" s="61"/>
      <c r="EHW28" s="61"/>
      <c r="EHX28" s="61"/>
      <c r="EHY28" s="61"/>
      <c r="EHZ28" s="61"/>
      <c r="EIA28" s="61"/>
      <c r="EIB28" s="61"/>
      <c r="EIC28" s="61"/>
      <c r="EID28" s="61"/>
      <c r="EIE28" s="61"/>
      <c r="EIF28" s="61"/>
      <c r="EIG28" s="61"/>
      <c r="EIH28" s="61"/>
      <c r="EII28" s="61"/>
      <c r="EIJ28" s="61"/>
      <c r="EIK28" s="61"/>
      <c r="EIL28" s="61"/>
      <c r="EIM28" s="61"/>
      <c r="EIN28" s="61"/>
      <c r="EIO28" s="61"/>
      <c r="EIP28" s="61"/>
      <c r="EIQ28" s="61"/>
      <c r="EIR28" s="61"/>
      <c r="EIS28" s="61"/>
      <c r="EIT28" s="61"/>
      <c r="EIU28" s="61"/>
      <c r="EIV28" s="61"/>
      <c r="EIW28" s="61"/>
      <c r="EIX28" s="61"/>
      <c r="EIY28" s="61"/>
      <c r="EIZ28" s="61"/>
      <c r="EJA28" s="61"/>
      <c r="EJB28" s="61"/>
      <c r="EJC28" s="61"/>
      <c r="EJD28" s="61"/>
      <c r="EJE28" s="61"/>
      <c r="EJF28" s="61"/>
      <c r="EJG28" s="61"/>
      <c r="EJH28" s="61"/>
      <c r="EJI28" s="61"/>
      <c r="EJJ28" s="61"/>
      <c r="EJK28" s="61"/>
      <c r="EJL28" s="61"/>
      <c r="EJM28" s="61"/>
      <c r="EJN28" s="61"/>
      <c r="EJO28" s="61"/>
      <c r="EJP28" s="61"/>
      <c r="EJQ28" s="61"/>
      <c r="EJR28" s="61"/>
      <c r="EJS28" s="61"/>
      <c r="EJT28" s="61"/>
      <c r="EJU28" s="61"/>
      <c r="EJV28" s="61"/>
      <c r="EJW28" s="61"/>
      <c r="EJX28" s="61"/>
      <c r="EJY28" s="61"/>
      <c r="EJZ28" s="61"/>
      <c r="EKA28" s="61"/>
      <c r="EKB28" s="61"/>
      <c r="EKC28" s="61"/>
      <c r="EKD28" s="61"/>
      <c r="EKE28" s="61"/>
      <c r="EKF28" s="61"/>
      <c r="EKG28" s="61"/>
      <c r="EKH28" s="61"/>
      <c r="EKI28" s="61"/>
      <c r="EKJ28" s="61"/>
      <c r="EKK28" s="61"/>
      <c r="EKL28" s="61"/>
      <c r="EKM28" s="61"/>
      <c r="EKN28" s="61"/>
      <c r="EKO28" s="61"/>
      <c r="EKP28" s="61"/>
      <c r="EKQ28" s="61"/>
      <c r="EKR28" s="61"/>
      <c r="EKS28" s="61"/>
      <c r="EKT28" s="61"/>
      <c r="EKU28" s="61"/>
      <c r="EKV28" s="61"/>
      <c r="EKW28" s="61"/>
      <c r="EKX28" s="61"/>
      <c r="EKY28" s="61"/>
      <c r="EKZ28" s="61"/>
      <c r="ELA28" s="61"/>
      <c r="ELB28" s="61"/>
      <c r="ELC28" s="61"/>
      <c r="ELD28" s="61"/>
      <c r="ELE28" s="61"/>
      <c r="ELF28" s="61"/>
      <c r="ELG28" s="61"/>
      <c r="ELH28" s="61"/>
      <c r="ELI28" s="61"/>
      <c r="ELJ28" s="61"/>
      <c r="ELK28" s="61"/>
      <c r="ELL28" s="61"/>
      <c r="ELM28" s="61"/>
      <c r="ELN28" s="61"/>
      <c r="ELO28" s="61"/>
      <c r="ELP28" s="61"/>
      <c r="ELQ28" s="61"/>
      <c r="ELR28" s="61"/>
      <c r="ELS28" s="61"/>
      <c r="ELT28" s="61"/>
      <c r="ELU28" s="61"/>
      <c r="ELV28" s="61"/>
      <c r="ELW28" s="61"/>
      <c r="ELX28" s="61"/>
      <c r="ELY28" s="61"/>
      <c r="ELZ28" s="61"/>
      <c r="EMA28" s="61"/>
      <c r="EMB28" s="61"/>
      <c r="EMC28" s="61"/>
      <c r="EMD28" s="61"/>
      <c r="EME28" s="61"/>
      <c r="EMF28" s="61"/>
      <c r="EMG28" s="61"/>
      <c r="EMH28" s="61"/>
      <c r="EMI28" s="61"/>
      <c r="EMJ28" s="61"/>
      <c r="EMK28" s="61"/>
      <c r="EML28" s="61"/>
      <c r="EMM28" s="61"/>
      <c r="EMN28" s="61"/>
      <c r="EMO28" s="61"/>
      <c r="EMP28" s="61"/>
      <c r="EMQ28" s="61"/>
      <c r="EMR28" s="61"/>
      <c r="EMS28" s="61"/>
      <c r="EMT28" s="61"/>
      <c r="EMU28" s="61"/>
      <c r="EMV28" s="61"/>
      <c r="EMW28" s="61"/>
      <c r="EMX28" s="61"/>
      <c r="EMY28" s="61"/>
      <c r="EMZ28" s="61"/>
      <c r="ENA28" s="61"/>
      <c r="ENB28" s="61"/>
      <c r="ENC28" s="61"/>
      <c r="END28" s="61"/>
      <c r="ENE28" s="61"/>
      <c r="ENF28" s="61"/>
      <c r="ENG28" s="61"/>
      <c r="ENH28" s="61"/>
      <c r="ENI28" s="61"/>
      <c r="ENJ28" s="61"/>
      <c r="ENK28" s="61"/>
      <c r="ENL28" s="61"/>
      <c r="ENM28" s="61"/>
      <c r="ENN28" s="61"/>
      <c r="ENO28" s="61"/>
      <c r="ENP28" s="61"/>
      <c r="ENQ28" s="61"/>
      <c r="ENR28" s="61"/>
      <c r="ENS28" s="61"/>
      <c r="ENT28" s="61"/>
      <c r="ENU28" s="61"/>
      <c r="ENV28" s="61"/>
      <c r="ENW28" s="61"/>
      <c r="ENX28" s="61"/>
      <c r="ENY28" s="61"/>
      <c r="ENZ28" s="61"/>
      <c r="EOA28" s="61"/>
      <c r="EOB28" s="61"/>
      <c r="EOC28" s="61"/>
      <c r="EOD28" s="61"/>
      <c r="EOE28" s="61"/>
      <c r="EOF28" s="61"/>
      <c r="EOG28" s="61"/>
      <c r="EOH28" s="61"/>
      <c r="EOI28" s="61"/>
      <c r="EOJ28" s="61"/>
      <c r="EOK28" s="61"/>
      <c r="EOL28" s="61"/>
      <c r="EOM28" s="61"/>
      <c r="EON28" s="61"/>
      <c r="EOO28" s="61"/>
      <c r="EOP28" s="61"/>
      <c r="EOQ28" s="61"/>
      <c r="EOR28" s="61"/>
      <c r="EOS28" s="61"/>
      <c r="EOT28" s="61"/>
      <c r="EOU28" s="61"/>
      <c r="EOV28" s="61"/>
      <c r="EOW28" s="61"/>
      <c r="EOX28" s="61"/>
      <c r="EOY28" s="61"/>
      <c r="EOZ28" s="61"/>
      <c r="EPA28" s="61"/>
      <c r="EPB28" s="61"/>
      <c r="EPC28" s="61"/>
      <c r="EPD28" s="61"/>
      <c r="EPE28" s="61"/>
      <c r="EPF28" s="61"/>
      <c r="EPG28" s="61"/>
      <c r="EPH28" s="61"/>
      <c r="EPI28" s="61"/>
      <c r="EPJ28" s="61"/>
      <c r="EPK28" s="61"/>
      <c r="EPL28" s="61"/>
      <c r="EPM28" s="61"/>
      <c r="EPN28" s="61"/>
      <c r="EPO28" s="61"/>
      <c r="EPP28" s="61"/>
      <c r="EPQ28" s="61"/>
      <c r="EPR28" s="61"/>
      <c r="EPS28" s="61"/>
      <c r="EPT28" s="61"/>
      <c r="EPU28" s="61"/>
      <c r="EPV28" s="61"/>
      <c r="EPW28" s="61"/>
      <c r="EPX28" s="61"/>
      <c r="EPY28" s="61"/>
      <c r="EPZ28" s="61"/>
      <c r="EQA28" s="61"/>
      <c r="EQB28" s="61"/>
      <c r="EQC28" s="61"/>
      <c r="EQD28" s="61"/>
      <c r="EQE28" s="61"/>
      <c r="EQF28" s="61"/>
      <c r="EQG28" s="61"/>
      <c r="EQH28" s="61"/>
      <c r="EQI28" s="61"/>
      <c r="EQJ28" s="61"/>
      <c r="EQK28" s="61"/>
      <c r="EQL28" s="61"/>
      <c r="EQM28" s="61"/>
      <c r="EQN28" s="61"/>
      <c r="EQO28" s="61"/>
      <c r="EQP28" s="61"/>
      <c r="EQQ28" s="61"/>
      <c r="EQR28" s="61"/>
      <c r="EQS28" s="61"/>
      <c r="EQT28" s="61"/>
      <c r="EQU28" s="61"/>
      <c r="EQV28" s="61"/>
      <c r="EQW28" s="61"/>
      <c r="EQX28" s="61"/>
      <c r="EQY28" s="61"/>
      <c r="EQZ28" s="61"/>
      <c r="ERA28" s="61"/>
      <c r="ERB28" s="61"/>
      <c r="ERC28" s="61"/>
      <c r="ERD28" s="61"/>
      <c r="ERE28" s="61"/>
      <c r="ERF28" s="61"/>
      <c r="ERG28" s="61"/>
      <c r="ERH28" s="61"/>
      <c r="ERI28" s="61"/>
      <c r="ERJ28" s="61"/>
      <c r="ERK28" s="61"/>
      <c r="ERL28" s="61"/>
      <c r="ERM28" s="61"/>
      <c r="ERN28" s="61"/>
      <c r="ERO28" s="61"/>
      <c r="ERP28" s="61"/>
      <c r="ERQ28" s="61"/>
      <c r="ERR28" s="61"/>
      <c r="ERS28" s="61"/>
      <c r="ERT28" s="61"/>
      <c r="ERU28" s="61"/>
      <c r="ERV28" s="61"/>
      <c r="ERW28" s="61"/>
      <c r="ERX28" s="61"/>
      <c r="ERY28" s="61"/>
      <c r="ERZ28" s="61"/>
      <c r="ESA28" s="61"/>
      <c r="ESB28" s="61"/>
      <c r="ESC28" s="61"/>
      <c r="ESD28" s="61"/>
      <c r="ESE28" s="61"/>
      <c r="ESF28" s="61"/>
      <c r="ESG28" s="61"/>
      <c r="ESH28" s="61"/>
      <c r="ESI28" s="61"/>
      <c r="ESJ28" s="61"/>
      <c r="ESK28" s="61"/>
      <c r="ESL28" s="61"/>
      <c r="ESM28" s="61"/>
      <c r="ESN28" s="61"/>
      <c r="ESO28" s="61"/>
      <c r="ESP28" s="61"/>
      <c r="ESQ28" s="61"/>
      <c r="ESR28" s="61"/>
      <c r="ESS28" s="61"/>
      <c r="EST28" s="61"/>
      <c r="ESU28" s="61"/>
      <c r="ESV28" s="61"/>
      <c r="ESW28" s="61"/>
      <c r="ESX28" s="61"/>
      <c r="ESY28" s="61"/>
      <c r="ESZ28" s="61"/>
      <c r="ETA28" s="61"/>
      <c r="ETB28" s="61"/>
      <c r="ETC28" s="61"/>
      <c r="ETD28" s="61"/>
      <c r="ETE28" s="61"/>
      <c r="ETF28" s="61"/>
      <c r="ETG28" s="61"/>
      <c r="ETH28" s="61"/>
      <c r="ETI28" s="61"/>
      <c r="ETJ28" s="61"/>
      <c r="ETK28" s="61"/>
      <c r="ETL28" s="61"/>
      <c r="ETM28" s="61"/>
      <c r="ETN28" s="61"/>
      <c r="ETO28" s="61"/>
      <c r="ETP28" s="61"/>
      <c r="ETQ28" s="61"/>
      <c r="ETR28" s="61"/>
      <c r="ETS28" s="61"/>
      <c r="ETT28" s="61"/>
      <c r="ETU28" s="61"/>
      <c r="ETV28" s="61"/>
      <c r="ETW28" s="61"/>
      <c r="ETX28" s="61"/>
      <c r="ETY28" s="61"/>
      <c r="ETZ28" s="61"/>
      <c r="EUA28" s="61"/>
      <c r="EUB28" s="61"/>
      <c r="EUC28" s="61"/>
      <c r="EUD28" s="61"/>
      <c r="EUE28" s="61"/>
      <c r="EUF28" s="61"/>
      <c r="EUG28" s="61"/>
      <c r="EUH28" s="61"/>
      <c r="EUI28" s="61"/>
      <c r="EUJ28" s="61"/>
      <c r="EUK28" s="61"/>
      <c r="EUL28" s="61"/>
      <c r="EUM28" s="61"/>
      <c r="EUN28" s="61"/>
      <c r="EUO28" s="61"/>
      <c r="EUP28" s="61"/>
      <c r="EUQ28" s="61"/>
      <c r="EUR28" s="61"/>
      <c r="EUS28" s="61"/>
      <c r="EUT28" s="61"/>
      <c r="EUU28" s="61"/>
      <c r="EUV28" s="61"/>
      <c r="EUW28" s="61"/>
      <c r="EUX28" s="61"/>
      <c r="EUY28" s="61"/>
      <c r="EUZ28" s="61"/>
      <c r="EVA28" s="61"/>
      <c r="EVB28" s="61"/>
      <c r="EVC28" s="61"/>
      <c r="EVD28" s="61"/>
      <c r="EVE28" s="61"/>
      <c r="EVF28" s="61"/>
      <c r="EVG28" s="61"/>
      <c r="EVH28" s="61"/>
      <c r="EVI28" s="61"/>
      <c r="EVJ28" s="61"/>
      <c r="EVK28" s="61"/>
      <c r="EVL28" s="61"/>
      <c r="EVM28" s="61"/>
      <c r="EVN28" s="61"/>
      <c r="EVO28" s="61"/>
      <c r="EVP28" s="61"/>
      <c r="EVQ28" s="61"/>
      <c r="EVR28" s="61"/>
      <c r="EVS28" s="61"/>
      <c r="EVT28" s="61"/>
      <c r="EVU28" s="61"/>
      <c r="EVV28" s="61"/>
      <c r="EVW28" s="61"/>
      <c r="EVX28" s="61"/>
      <c r="EVY28" s="61"/>
      <c r="EVZ28" s="61"/>
      <c r="EWA28" s="61"/>
      <c r="EWB28" s="61"/>
      <c r="EWC28" s="61"/>
      <c r="EWD28" s="61"/>
      <c r="EWE28" s="61"/>
      <c r="EWF28" s="61"/>
      <c r="EWG28" s="61"/>
      <c r="EWH28" s="61"/>
      <c r="EWI28" s="61"/>
      <c r="EWJ28" s="61"/>
      <c r="EWK28" s="61"/>
      <c r="EWL28" s="61"/>
      <c r="EWM28" s="61"/>
      <c r="EWN28" s="61"/>
      <c r="EWO28" s="61"/>
      <c r="EWP28" s="61"/>
      <c r="EWQ28" s="61"/>
      <c r="EWR28" s="61"/>
      <c r="EWS28" s="61"/>
      <c r="EWT28" s="61"/>
      <c r="EWU28" s="61"/>
      <c r="EWV28" s="61"/>
      <c r="EWW28" s="61"/>
      <c r="EWX28" s="61"/>
      <c r="EWY28" s="61"/>
      <c r="EWZ28" s="61"/>
      <c r="EXA28" s="61"/>
      <c r="EXB28" s="61"/>
      <c r="EXC28" s="61"/>
      <c r="EXD28" s="61"/>
      <c r="EXE28" s="61"/>
      <c r="EXF28" s="61"/>
      <c r="EXG28" s="61"/>
      <c r="EXH28" s="61"/>
      <c r="EXI28" s="61"/>
      <c r="EXJ28" s="61"/>
      <c r="EXK28" s="61"/>
      <c r="EXL28" s="61"/>
      <c r="EXM28" s="61"/>
      <c r="EXN28" s="61"/>
      <c r="EXO28" s="61"/>
      <c r="EXP28" s="61"/>
      <c r="EXQ28" s="61"/>
      <c r="EXR28" s="61"/>
      <c r="EXS28" s="61"/>
      <c r="EXT28" s="61"/>
      <c r="EXU28" s="61"/>
      <c r="EXV28" s="61"/>
      <c r="EXW28" s="61"/>
      <c r="EXX28" s="61"/>
      <c r="EXY28" s="61"/>
      <c r="EXZ28" s="61"/>
      <c r="EYA28" s="61"/>
      <c r="EYB28" s="61"/>
      <c r="EYC28" s="61"/>
      <c r="EYD28" s="61"/>
      <c r="EYE28" s="61"/>
      <c r="EYF28" s="61"/>
      <c r="EYG28" s="61"/>
      <c r="EYH28" s="61"/>
      <c r="EYI28" s="61"/>
      <c r="EYJ28" s="61"/>
      <c r="EYK28" s="61"/>
      <c r="EYL28" s="61"/>
      <c r="EYM28" s="61"/>
      <c r="EYN28" s="61"/>
      <c r="EYO28" s="61"/>
      <c r="EYP28" s="61"/>
      <c r="EYQ28" s="61"/>
      <c r="EYR28" s="61"/>
      <c r="EYS28" s="61"/>
      <c r="EYT28" s="61"/>
      <c r="EYU28" s="61"/>
      <c r="EYV28" s="61"/>
      <c r="EYW28" s="61"/>
      <c r="EYX28" s="61"/>
      <c r="EYY28" s="61"/>
      <c r="EYZ28" s="61"/>
      <c r="EZA28" s="61"/>
      <c r="EZB28" s="61"/>
      <c r="EZC28" s="61"/>
      <c r="EZD28" s="61"/>
      <c r="EZE28" s="61"/>
      <c r="EZF28" s="61"/>
      <c r="EZG28" s="61"/>
      <c r="EZH28" s="61"/>
      <c r="EZI28" s="61"/>
      <c r="EZJ28" s="61"/>
      <c r="EZK28" s="61"/>
      <c r="EZL28" s="61"/>
      <c r="EZM28" s="61"/>
      <c r="EZN28" s="61"/>
      <c r="EZO28" s="61"/>
      <c r="EZP28" s="61"/>
      <c r="EZQ28" s="61"/>
      <c r="EZR28" s="61"/>
      <c r="EZS28" s="61"/>
      <c r="EZT28" s="61"/>
      <c r="EZU28" s="61"/>
      <c r="EZV28" s="61"/>
      <c r="EZW28" s="61"/>
      <c r="EZX28" s="61"/>
      <c r="EZY28" s="61"/>
      <c r="EZZ28" s="61"/>
      <c r="FAA28" s="61"/>
      <c r="FAB28" s="61"/>
      <c r="FAC28" s="61"/>
      <c r="FAD28" s="61"/>
      <c r="FAE28" s="61"/>
      <c r="FAF28" s="61"/>
      <c r="FAG28" s="61"/>
      <c r="FAH28" s="61"/>
      <c r="FAI28" s="61"/>
      <c r="FAJ28" s="61"/>
      <c r="FAK28" s="61"/>
      <c r="FAL28" s="61"/>
      <c r="FAM28" s="61"/>
      <c r="FAN28" s="61"/>
      <c r="FAO28" s="61"/>
      <c r="FAP28" s="61"/>
      <c r="FAQ28" s="61"/>
      <c r="FAR28" s="61"/>
      <c r="FAS28" s="61"/>
      <c r="FAT28" s="61"/>
      <c r="FAU28" s="61"/>
      <c r="FAV28" s="61"/>
      <c r="FAW28" s="61"/>
      <c r="FAX28" s="61"/>
      <c r="FAY28" s="61"/>
      <c r="FAZ28" s="61"/>
      <c r="FBA28" s="61"/>
      <c r="FBB28" s="61"/>
      <c r="FBC28" s="61"/>
      <c r="FBD28" s="61"/>
      <c r="FBE28" s="61"/>
      <c r="FBF28" s="61"/>
      <c r="FBG28" s="61"/>
      <c r="FBH28" s="61"/>
      <c r="FBI28" s="61"/>
      <c r="FBJ28" s="61"/>
      <c r="FBK28" s="61"/>
      <c r="FBL28" s="61"/>
      <c r="FBM28" s="61"/>
      <c r="FBN28" s="61"/>
      <c r="FBO28" s="61"/>
      <c r="FBP28" s="61"/>
      <c r="FBQ28" s="61"/>
      <c r="FBR28" s="61"/>
      <c r="FBS28" s="61"/>
      <c r="FBT28" s="61"/>
      <c r="FBU28" s="61"/>
      <c r="FBV28" s="61"/>
      <c r="FBW28" s="61"/>
      <c r="FBX28" s="61"/>
      <c r="FBY28" s="61"/>
      <c r="FBZ28" s="61"/>
      <c r="FCA28" s="61"/>
      <c r="FCB28" s="61"/>
      <c r="FCC28" s="61"/>
      <c r="FCD28" s="61"/>
      <c r="FCE28" s="61"/>
      <c r="FCF28" s="61"/>
      <c r="FCG28" s="61"/>
      <c r="FCH28" s="61"/>
      <c r="FCI28" s="61"/>
      <c r="FCJ28" s="61"/>
      <c r="FCK28" s="61"/>
      <c r="FCL28" s="61"/>
      <c r="FCM28" s="61"/>
      <c r="FCN28" s="61"/>
      <c r="FCO28" s="61"/>
      <c r="FCP28" s="61"/>
      <c r="FCQ28" s="61"/>
      <c r="FCR28" s="61"/>
      <c r="FCS28" s="61"/>
      <c r="FCT28" s="61"/>
      <c r="FCU28" s="61"/>
      <c r="FCV28" s="61"/>
      <c r="FCW28" s="61"/>
      <c r="FCX28" s="61"/>
      <c r="FCY28" s="61"/>
      <c r="FCZ28" s="61"/>
      <c r="FDA28" s="61"/>
      <c r="FDB28" s="61"/>
      <c r="FDC28" s="61"/>
      <c r="FDD28" s="61"/>
      <c r="FDE28" s="61"/>
      <c r="FDF28" s="61"/>
      <c r="FDG28" s="61"/>
      <c r="FDH28" s="61"/>
      <c r="FDI28" s="61"/>
      <c r="FDJ28" s="61"/>
      <c r="FDK28" s="61"/>
      <c r="FDL28" s="61"/>
      <c r="FDM28" s="61"/>
      <c r="FDN28" s="61"/>
      <c r="FDO28" s="61"/>
      <c r="FDP28" s="61"/>
      <c r="FDQ28" s="61"/>
      <c r="FDR28" s="61"/>
      <c r="FDS28" s="61"/>
      <c r="FDT28" s="61"/>
      <c r="FDU28" s="61"/>
      <c r="FDV28" s="61"/>
      <c r="FDW28" s="61"/>
      <c r="FDX28" s="61"/>
      <c r="FDY28" s="61"/>
      <c r="FDZ28" s="61"/>
      <c r="FEA28" s="61"/>
      <c r="FEB28" s="61"/>
      <c r="FEC28" s="61"/>
      <c r="FED28" s="61"/>
      <c r="FEE28" s="61"/>
      <c r="FEF28" s="61"/>
      <c r="FEG28" s="61"/>
      <c r="FEH28" s="61"/>
      <c r="FEI28" s="61"/>
      <c r="FEJ28" s="61"/>
      <c r="FEK28" s="61"/>
      <c r="FEL28" s="61"/>
      <c r="FEM28" s="61"/>
      <c r="FEN28" s="61"/>
      <c r="FEO28" s="61"/>
      <c r="FEP28" s="61"/>
      <c r="FEQ28" s="61"/>
      <c r="FER28" s="61"/>
      <c r="FES28" s="61"/>
      <c r="FET28" s="61"/>
      <c r="FEU28" s="61"/>
      <c r="FEV28" s="61"/>
      <c r="FEW28" s="61"/>
      <c r="FEX28" s="61"/>
      <c r="FEY28" s="61"/>
      <c r="FEZ28" s="61"/>
      <c r="FFA28" s="61"/>
      <c r="FFB28" s="61"/>
      <c r="FFC28" s="61"/>
      <c r="FFD28" s="61"/>
      <c r="FFE28" s="61"/>
      <c r="FFF28" s="61"/>
      <c r="FFG28" s="61"/>
      <c r="FFH28" s="61"/>
      <c r="FFI28" s="61"/>
      <c r="FFJ28" s="61"/>
      <c r="FFK28" s="61"/>
      <c r="FFL28" s="61"/>
      <c r="FFM28" s="61"/>
      <c r="FFN28" s="61"/>
      <c r="FFO28" s="61"/>
      <c r="FFP28" s="61"/>
      <c r="FFQ28" s="61"/>
      <c r="FFR28" s="61"/>
      <c r="FFS28" s="61"/>
      <c r="FFT28" s="61"/>
      <c r="FFU28" s="61"/>
      <c r="FFV28" s="61"/>
      <c r="FFW28" s="61"/>
      <c r="FFX28" s="61"/>
      <c r="FFY28" s="61"/>
      <c r="FFZ28" s="61"/>
      <c r="FGA28" s="61"/>
      <c r="FGB28" s="61"/>
      <c r="FGC28" s="61"/>
      <c r="FGD28" s="61"/>
      <c r="FGE28" s="61"/>
      <c r="FGF28" s="61"/>
      <c r="FGG28" s="61"/>
      <c r="FGH28" s="61"/>
      <c r="FGI28" s="61"/>
      <c r="FGJ28" s="61"/>
      <c r="FGK28" s="61"/>
      <c r="FGL28" s="61"/>
      <c r="FGM28" s="61"/>
      <c r="FGN28" s="61"/>
      <c r="FGO28" s="61"/>
      <c r="FGP28" s="61"/>
      <c r="FGQ28" s="61"/>
      <c r="FGR28" s="61"/>
      <c r="FGS28" s="61"/>
      <c r="FGT28" s="61"/>
      <c r="FGU28" s="61"/>
      <c r="FGV28" s="61"/>
      <c r="FGW28" s="61"/>
      <c r="FGX28" s="61"/>
      <c r="FGY28" s="61"/>
      <c r="FGZ28" s="61"/>
      <c r="FHA28" s="61"/>
      <c r="FHB28" s="61"/>
      <c r="FHC28" s="61"/>
      <c r="FHD28" s="61"/>
      <c r="FHE28" s="61"/>
      <c r="FHF28" s="61"/>
      <c r="FHG28" s="61"/>
      <c r="FHH28" s="61"/>
      <c r="FHI28" s="61"/>
      <c r="FHJ28" s="61"/>
      <c r="FHK28" s="61"/>
      <c r="FHL28" s="61"/>
      <c r="FHM28" s="61"/>
      <c r="FHN28" s="61"/>
      <c r="FHO28" s="61"/>
      <c r="FHP28" s="61"/>
      <c r="FHQ28" s="61"/>
      <c r="FHR28" s="61"/>
      <c r="FHS28" s="61"/>
      <c r="FHT28" s="61"/>
      <c r="FHU28" s="61"/>
      <c r="FHV28" s="61"/>
      <c r="FHW28" s="61"/>
      <c r="FHX28" s="61"/>
      <c r="FHY28" s="61"/>
      <c r="FHZ28" s="61"/>
      <c r="FIA28" s="61"/>
      <c r="FIB28" s="61"/>
      <c r="FIC28" s="61"/>
      <c r="FID28" s="61"/>
      <c r="FIE28" s="61"/>
      <c r="FIF28" s="61"/>
      <c r="FIG28" s="61"/>
      <c r="FIH28" s="61"/>
      <c r="FII28" s="61"/>
      <c r="FIJ28" s="61"/>
      <c r="FIK28" s="61"/>
      <c r="FIL28" s="61"/>
      <c r="FIM28" s="61"/>
      <c r="FIN28" s="61"/>
      <c r="FIO28" s="61"/>
      <c r="FIP28" s="61"/>
      <c r="FIQ28" s="61"/>
      <c r="FIR28" s="61"/>
      <c r="FIS28" s="61"/>
      <c r="FIT28" s="61"/>
      <c r="FIU28" s="61"/>
      <c r="FIV28" s="61"/>
      <c r="FIW28" s="61"/>
      <c r="FIX28" s="61"/>
      <c r="FIY28" s="61"/>
      <c r="FIZ28" s="61"/>
      <c r="FJA28" s="61"/>
      <c r="FJB28" s="61"/>
      <c r="FJC28" s="61"/>
      <c r="FJD28" s="61"/>
      <c r="FJE28" s="61"/>
      <c r="FJF28" s="61"/>
      <c r="FJG28" s="61"/>
      <c r="FJH28" s="61"/>
      <c r="FJI28" s="61"/>
      <c r="FJJ28" s="61"/>
      <c r="FJK28" s="61"/>
      <c r="FJL28" s="61"/>
      <c r="FJM28" s="61"/>
      <c r="FJN28" s="61"/>
      <c r="FJO28" s="61"/>
      <c r="FJP28" s="61"/>
      <c r="FJQ28" s="61"/>
      <c r="FJR28" s="61"/>
      <c r="FJS28" s="61"/>
      <c r="FJT28" s="61"/>
      <c r="FJU28" s="61"/>
      <c r="FJV28" s="61"/>
      <c r="FJW28" s="61"/>
      <c r="FJX28" s="61"/>
      <c r="FJY28" s="61"/>
      <c r="FJZ28" s="61"/>
      <c r="FKA28" s="61"/>
      <c r="FKB28" s="61"/>
      <c r="FKC28" s="61"/>
      <c r="FKD28" s="61"/>
      <c r="FKE28" s="61"/>
      <c r="FKF28" s="61"/>
      <c r="FKG28" s="61"/>
      <c r="FKH28" s="61"/>
      <c r="FKI28" s="61"/>
      <c r="FKJ28" s="61"/>
      <c r="FKK28" s="61"/>
      <c r="FKL28" s="61"/>
      <c r="FKM28" s="61"/>
      <c r="FKN28" s="61"/>
      <c r="FKO28" s="61"/>
      <c r="FKP28" s="61"/>
      <c r="FKQ28" s="61"/>
      <c r="FKR28" s="61"/>
      <c r="FKS28" s="61"/>
      <c r="FKT28" s="61"/>
      <c r="FKU28" s="61"/>
      <c r="FKV28" s="61"/>
      <c r="FKW28" s="61"/>
      <c r="FKX28" s="61"/>
      <c r="FKY28" s="61"/>
      <c r="FKZ28" s="61"/>
      <c r="FLA28" s="61"/>
      <c r="FLB28" s="61"/>
      <c r="FLC28" s="61"/>
      <c r="FLD28" s="61"/>
      <c r="FLE28" s="61"/>
      <c r="FLF28" s="61"/>
      <c r="FLG28" s="61"/>
      <c r="FLH28" s="61"/>
      <c r="FLI28" s="61"/>
      <c r="FLJ28" s="61"/>
      <c r="FLK28" s="61"/>
      <c r="FLL28" s="61"/>
      <c r="FLM28" s="61"/>
      <c r="FLN28" s="61"/>
      <c r="FLO28" s="61"/>
      <c r="FLP28" s="61"/>
      <c r="FLQ28" s="61"/>
      <c r="FLR28" s="61"/>
      <c r="FLS28" s="61"/>
      <c r="FLT28" s="61"/>
      <c r="FLU28" s="61"/>
      <c r="FLV28" s="61"/>
      <c r="FLW28" s="61"/>
      <c r="FLX28" s="61"/>
      <c r="FLY28" s="61"/>
      <c r="FLZ28" s="61"/>
      <c r="FMA28" s="61"/>
      <c r="FMB28" s="61"/>
      <c r="FMC28" s="61"/>
      <c r="FMD28" s="61"/>
      <c r="FME28" s="61"/>
      <c r="FMF28" s="61"/>
      <c r="FMG28" s="61"/>
      <c r="FMH28" s="61"/>
      <c r="FMI28" s="61"/>
      <c r="FMJ28" s="61"/>
      <c r="FMK28" s="61"/>
      <c r="FML28" s="61"/>
      <c r="FMM28" s="61"/>
      <c r="FMN28" s="61"/>
      <c r="FMO28" s="61"/>
      <c r="FMP28" s="61"/>
      <c r="FMQ28" s="61"/>
      <c r="FMR28" s="61"/>
      <c r="FMS28" s="61"/>
      <c r="FMT28" s="61"/>
      <c r="FMU28" s="61"/>
      <c r="FMV28" s="61"/>
      <c r="FMW28" s="61"/>
      <c r="FMX28" s="61"/>
      <c r="FMY28" s="61"/>
      <c r="FMZ28" s="61"/>
      <c r="FNA28" s="61"/>
      <c r="FNB28" s="61"/>
      <c r="FNC28" s="61"/>
      <c r="FND28" s="61"/>
      <c r="FNE28" s="61"/>
      <c r="FNF28" s="61"/>
      <c r="FNG28" s="61"/>
      <c r="FNH28" s="61"/>
      <c r="FNI28" s="61"/>
      <c r="FNJ28" s="61"/>
      <c r="FNK28" s="61"/>
      <c r="FNL28" s="61"/>
      <c r="FNM28" s="61"/>
      <c r="FNN28" s="61"/>
      <c r="FNO28" s="61"/>
      <c r="FNP28" s="61"/>
      <c r="FNQ28" s="61"/>
      <c r="FNR28" s="61"/>
      <c r="FNS28" s="61"/>
      <c r="FNT28" s="61"/>
      <c r="FNU28" s="61"/>
      <c r="FNV28" s="61"/>
      <c r="FNW28" s="61"/>
      <c r="FNX28" s="61"/>
      <c r="FNY28" s="61"/>
      <c r="FNZ28" s="61"/>
      <c r="FOA28" s="61"/>
      <c r="FOB28" s="61"/>
      <c r="FOC28" s="61"/>
      <c r="FOD28" s="61"/>
      <c r="FOE28" s="61"/>
      <c r="FOF28" s="61"/>
      <c r="FOG28" s="61"/>
      <c r="FOH28" s="61"/>
      <c r="FOI28" s="61"/>
      <c r="FOJ28" s="61"/>
      <c r="FOK28" s="61"/>
      <c r="FOL28" s="61"/>
      <c r="FOM28" s="61"/>
      <c r="FON28" s="61"/>
      <c r="FOO28" s="61"/>
      <c r="FOP28" s="61"/>
      <c r="FOQ28" s="61"/>
      <c r="FOR28" s="61"/>
      <c r="FOS28" s="61"/>
      <c r="FOT28" s="61"/>
      <c r="FOU28" s="61"/>
      <c r="FOV28" s="61"/>
      <c r="FOW28" s="61"/>
      <c r="FOX28" s="61"/>
      <c r="FOY28" s="61"/>
      <c r="FOZ28" s="61"/>
      <c r="FPA28" s="61"/>
      <c r="FPB28" s="61"/>
      <c r="FPC28" s="61"/>
      <c r="FPD28" s="61"/>
      <c r="FPE28" s="61"/>
      <c r="FPF28" s="61"/>
      <c r="FPG28" s="61"/>
      <c r="FPH28" s="61"/>
      <c r="FPI28" s="61"/>
      <c r="FPJ28" s="61"/>
      <c r="FPK28" s="61"/>
      <c r="FPL28" s="61"/>
      <c r="FPM28" s="61"/>
      <c r="FPN28" s="61"/>
      <c r="FPO28" s="61"/>
      <c r="FPP28" s="61"/>
      <c r="FPQ28" s="61"/>
      <c r="FPR28" s="61"/>
      <c r="FPS28" s="61"/>
      <c r="FPT28" s="61"/>
      <c r="FPU28" s="61"/>
      <c r="FPV28" s="61"/>
      <c r="FPW28" s="61"/>
      <c r="FPX28" s="61"/>
      <c r="FPY28" s="61"/>
      <c r="FPZ28" s="61"/>
      <c r="FQA28" s="61"/>
      <c r="FQB28" s="61"/>
      <c r="FQC28" s="61"/>
      <c r="FQD28" s="61"/>
      <c r="FQE28" s="61"/>
      <c r="FQF28" s="61"/>
      <c r="FQG28" s="61"/>
      <c r="FQH28" s="61"/>
      <c r="FQI28" s="61"/>
      <c r="FQJ28" s="61"/>
      <c r="FQK28" s="61"/>
      <c r="FQL28" s="61"/>
      <c r="FQM28" s="61"/>
      <c r="FQN28" s="61"/>
      <c r="FQO28" s="61"/>
      <c r="FQP28" s="61"/>
      <c r="FQQ28" s="61"/>
      <c r="FQR28" s="61"/>
      <c r="FQS28" s="61"/>
      <c r="FQT28" s="61"/>
      <c r="FQU28" s="61"/>
      <c r="FQV28" s="61"/>
      <c r="FQW28" s="61"/>
      <c r="FQX28" s="61"/>
      <c r="FQY28" s="61"/>
      <c r="FQZ28" s="61"/>
      <c r="FRA28" s="61"/>
      <c r="FRB28" s="61"/>
      <c r="FRC28" s="61"/>
      <c r="FRD28" s="61"/>
      <c r="FRE28" s="61"/>
      <c r="FRF28" s="61"/>
      <c r="FRG28" s="61"/>
      <c r="FRH28" s="61"/>
      <c r="FRI28" s="61"/>
      <c r="FRJ28" s="61"/>
      <c r="FRK28" s="61"/>
      <c r="FRL28" s="61"/>
      <c r="FRM28" s="61"/>
      <c r="FRN28" s="61"/>
      <c r="FRO28" s="61"/>
      <c r="FRP28" s="61"/>
      <c r="FRQ28" s="61"/>
      <c r="FRR28" s="61"/>
      <c r="FRS28" s="61"/>
      <c r="FRT28" s="61"/>
      <c r="FRU28" s="61"/>
      <c r="FRV28" s="61"/>
      <c r="FRW28" s="61"/>
      <c r="FRX28" s="61"/>
      <c r="FRY28" s="61"/>
      <c r="FRZ28" s="61"/>
      <c r="FSA28" s="61"/>
      <c r="FSB28" s="61"/>
      <c r="FSC28" s="61"/>
      <c r="FSD28" s="61"/>
      <c r="FSE28" s="61"/>
      <c r="FSF28" s="61"/>
      <c r="FSG28" s="61"/>
      <c r="FSH28" s="61"/>
      <c r="FSI28" s="61"/>
      <c r="FSJ28" s="61"/>
      <c r="FSK28" s="61"/>
      <c r="FSL28" s="61"/>
      <c r="FSM28" s="61"/>
      <c r="FSN28" s="61"/>
      <c r="FSO28" s="61"/>
      <c r="FSP28" s="61"/>
      <c r="FSQ28" s="61"/>
      <c r="FSR28" s="61"/>
      <c r="FSS28" s="61"/>
      <c r="FST28" s="61"/>
      <c r="FSU28" s="61"/>
      <c r="FSV28" s="61"/>
      <c r="FSW28" s="61"/>
      <c r="FSX28" s="61"/>
      <c r="FSY28" s="61"/>
      <c r="FSZ28" s="61"/>
      <c r="FTA28" s="61"/>
      <c r="FTB28" s="61"/>
      <c r="FTC28" s="61"/>
      <c r="FTD28" s="61"/>
      <c r="FTE28" s="61"/>
      <c r="FTF28" s="61"/>
      <c r="FTG28" s="61"/>
      <c r="FTH28" s="61"/>
      <c r="FTI28" s="61"/>
      <c r="FTJ28" s="61"/>
      <c r="FTK28" s="61"/>
      <c r="FTL28" s="61"/>
      <c r="FTM28" s="61"/>
      <c r="FTN28" s="61"/>
      <c r="FTO28" s="61"/>
      <c r="FTP28" s="61"/>
      <c r="FTQ28" s="61"/>
      <c r="FTR28" s="61"/>
      <c r="FTS28" s="61"/>
      <c r="FTT28" s="61"/>
      <c r="FTU28" s="61"/>
      <c r="FTV28" s="61"/>
      <c r="FTW28" s="61"/>
      <c r="FTX28" s="61"/>
      <c r="FTY28" s="61"/>
      <c r="FTZ28" s="61"/>
      <c r="FUA28" s="61"/>
      <c r="FUB28" s="61"/>
      <c r="FUC28" s="61"/>
      <c r="FUD28" s="61"/>
      <c r="FUE28" s="61"/>
      <c r="FUF28" s="61"/>
      <c r="FUG28" s="61"/>
      <c r="FUH28" s="61"/>
      <c r="FUI28" s="61"/>
      <c r="FUJ28" s="61"/>
      <c r="FUK28" s="61"/>
      <c r="FUL28" s="61"/>
      <c r="FUM28" s="61"/>
      <c r="FUN28" s="61"/>
      <c r="FUO28" s="61"/>
      <c r="FUP28" s="61"/>
      <c r="FUQ28" s="61"/>
      <c r="FUR28" s="61"/>
      <c r="FUS28" s="61"/>
      <c r="FUT28" s="61"/>
      <c r="FUU28" s="61"/>
      <c r="FUV28" s="61"/>
      <c r="FUW28" s="61"/>
      <c r="FUX28" s="61"/>
      <c r="FUY28" s="61"/>
      <c r="FUZ28" s="61"/>
      <c r="FVA28" s="61"/>
      <c r="FVB28" s="61"/>
      <c r="FVC28" s="61"/>
      <c r="FVD28" s="61"/>
      <c r="FVE28" s="61"/>
      <c r="FVF28" s="61"/>
      <c r="FVG28" s="61"/>
      <c r="FVH28" s="61"/>
      <c r="FVI28" s="61"/>
      <c r="FVJ28" s="61"/>
      <c r="FVK28" s="61"/>
      <c r="FVL28" s="61"/>
      <c r="FVM28" s="61"/>
      <c r="FVN28" s="61"/>
      <c r="FVO28" s="61"/>
      <c r="FVP28" s="61"/>
      <c r="FVQ28" s="61"/>
      <c r="FVR28" s="61"/>
      <c r="FVS28" s="61"/>
      <c r="FVT28" s="61"/>
      <c r="FVU28" s="61"/>
      <c r="FVV28" s="61"/>
      <c r="FVW28" s="61"/>
      <c r="FVX28" s="61"/>
      <c r="FVY28" s="61"/>
      <c r="FVZ28" s="61"/>
      <c r="FWA28" s="61"/>
      <c r="FWB28" s="61"/>
      <c r="FWC28" s="61"/>
      <c r="FWD28" s="61"/>
      <c r="FWE28" s="61"/>
      <c r="FWF28" s="61"/>
      <c r="FWG28" s="61"/>
      <c r="FWH28" s="61"/>
      <c r="FWI28" s="61"/>
      <c r="FWJ28" s="61"/>
      <c r="FWK28" s="61"/>
      <c r="FWL28" s="61"/>
      <c r="FWM28" s="61"/>
      <c r="FWN28" s="61"/>
      <c r="FWO28" s="61"/>
      <c r="FWP28" s="61"/>
      <c r="FWQ28" s="61"/>
      <c r="FWR28" s="61"/>
      <c r="FWS28" s="61"/>
      <c r="FWT28" s="61"/>
      <c r="FWU28" s="61"/>
      <c r="FWV28" s="61"/>
      <c r="FWW28" s="61"/>
      <c r="FWX28" s="61"/>
      <c r="FWY28" s="61"/>
      <c r="FWZ28" s="61"/>
      <c r="FXA28" s="61"/>
      <c r="FXB28" s="61"/>
      <c r="FXC28" s="61"/>
      <c r="FXD28" s="61"/>
      <c r="FXE28" s="61"/>
      <c r="FXF28" s="61"/>
      <c r="FXG28" s="61"/>
      <c r="FXH28" s="61"/>
      <c r="FXI28" s="61"/>
      <c r="FXJ28" s="61"/>
      <c r="FXK28" s="61"/>
      <c r="FXL28" s="61"/>
      <c r="FXM28" s="61"/>
      <c r="FXN28" s="61"/>
      <c r="FXO28" s="61"/>
      <c r="FXP28" s="61"/>
      <c r="FXQ28" s="61"/>
      <c r="FXR28" s="61"/>
      <c r="FXS28" s="61"/>
      <c r="FXT28" s="61"/>
      <c r="FXU28" s="61"/>
      <c r="FXV28" s="61"/>
      <c r="FXW28" s="61"/>
      <c r="FXX28" s="61"/>
      <c r="FXY28" s="61"/>
      <c r="FXZ28" s="61"/>
      <c r="FYA28" s="61"/>
      <c r="FYB28" s="61"/>
      <c r="FYC28" s="61"/>
      <c r="FYD28" s="61"/>
      <c r="FYE28" s="61"/>
      <c r="FYF28" s="61"/>
      <c r="FYG28" s="61"/>
      <c r="FYH28" s="61"/>
      <c r="FYI28" s="61"/>
      <c r="FYJ28" s="61"/>
      <c r="FYK28" s="61"/>
      <c r="FYL28" s="61"/>
      <c r="FYM28" s="61"/>
      <c r="FYN28" s="61"/>
      <c r="FYO28" s="61"/>
      <c r="FYP28" s="61"/>
      <c r="FYQ28" s="61"/>
      <c r="FYR28" s="61"/>
      <c r="FYS28" s="61"/>
      <c r="FYT28" s="61"/>
      <c r="FYU28" s="61"/>
      <c r="FYV28" s="61"/>
      <c r="FYW28" s="61"/>
      <c r="FYX28" s="61"/>
      <c r="FYY28" s="61"/>
      <c r="FYZ28" s="61"/>
      <c r="FZA28" s="61"/>
      <c r="FZB28" s="61"/>
      <c r="FZC28" s="61"/>
      <c r="FZD28" s="61"/>
      <c r="FZE28" s="61"/>
      <c r="FZF28" s="61"/>
      <c r="FZG28" s="61"/>
      <c r="FZH28" s="61"/>
      <c r="FZI28" s="61"/>
      <c r="FZJ28" s="61"/>
      <c r="FZK28" s="61"/>
      <c r="FZL28" s="61"/>
      <c r="FZM28" s="61"/>
      <c r="FZN28" s="61"/>
      <c r="FZO28" s="61"/>
      <c r="FZP28" s="61"/>
      <c r="FZQ28" s="61"/>
      <c r="FZR28" s="61"/>
      <c r="FZS28" s="61"/>
      <c r="FZT28" s="61"/>
      <c r="FZU28" s="61"/>
      <c r="FZV28" s="61"/>
      <c r="FZW28" s="61"/>
      <c r="FZX28" s="61"/>
      <c r="FZY28" s="61"/>
      <c r="FZZ28" s="61"/>
      <c r="GAA28" s="61"/>
      <c r="GAB28" s="61"/>
      <c r="GAC28" s="61"/>
      <c r="GAD28" s="61"/>
      <c r="GAE28" s="61"/>
      <c r="GAF28" s="61"/>
      <c r="GAG28" s="61"/>
      <c r="GAH28" s="61"/>
      <c r="GAI28" s="61"/>
      <c r="GAJ28" s="61"/>
      <c r="GAK28" s="61"/>
      <c r="GAL28" s="61"/>
      <c r="GAM28" s="61"/>
      <c r="GAN28" s="61"/>
      <c r="GAO28" s="61"/>
      <c r="GAP28" s="61"/>
      <c r="GAQ28" s="61"/>
      <c r="GAR28" s="61"/>
      <c r="GAS28" s="61"/>
      <c r="GAT28" s="61"/>
      <c r="GAU28" s="61"/>
      <c r="GAV28" s="61"/>
      <c r="GAW28" s="61"/>
      <c r="GAX28" s="61"/>
      <c r="GAY28" s="61"/>
      <c r="GAZ28" s="61"/>
      <c r="GBA28" s="61"/>
      <c r="GBB28" s="61"/>
      <c r="GBC28" s="61"/>
      <c r="GBD28" s="61"/>
      <c r="GBE28" s="61"/>
      <c r="GBF28" s="61"/>
      <c r="GBG28" s="61"/>
      <c r="GBH28" s="61"/>
      <c r="GBI28" s="61"/>
      <c r="GBJ28" s="61"/>
      <c r="GBK28" s="61"/>
      <c r="GBL28" s="61"/>
      <c r="GBM28" s="61"/>
      <c r="GBN28" s="61"/>
      <c r="GBO28" s="61"/>
      <c r="GBP28" s="61"/>
      <c r="GBQ28" s="61"/>
      <c r="GBR28" s="61"/>
      <c r="GBS28" s="61"/>
      <c r="GBT28" s="61"/>
      <c r="GBU28" s="61"/>
      <c r="GBV28" s="61"/>
      <c r="GBW28" s="61"/>
      <c r="GBX28" s="61"/>
      <c r="GBY28" s="61"/>
      <c r="GBZ28" s="61"/>
      <c r="GCA28" s="61"/>
      <c r="GCB28" s="61"/>
      <c r="GCC28" s="61"/>
      <c r="GCD28" s="61"/>
      <c r="GCE28" s="61"/>
      <c r="GCF28" s="61"/>
      <c r="GCG28" s="61"/>
      <c r="GCH28" s="61"/>
      <c r="GCI28" s="61"/>
      <c r="GCJ28" s="61"/>
      <c r="GCK28" s="61"/>
      <c r="GCL28" s="61"/>
      <c r="GCM28" s="61"/>
      <c r="GCN28" s="61"/>
      <c r="GCO28" s="61"/>
      <c r="GCP28" s="61"/>
      <c r="GCQ28" s="61"/>
      <c r="GCR28" s="61"/>
      <c r="GCS28" s="61"/>
      <c r="GCT28" s="61"/>
      <c r="GCU28" s="61"/>
      <c r="GCV28" s="61"/>
      <c r="GCW28" s="61"/>
      <c r="GCX28" s="61"/>
      <c r="GCY28" s="61"/>
      <c r="GCZ28" s="61"/>
      <c r="GDA28" s="61"/>
      <c r="GDB28" s="61"/>
      <c r="GDC28" s="61"/>
      <c r="GDD28" s="61"/>
      <c r="GDE28" s="61"/>
      <c r="GDF28" s="61"/>
      <c r="GDG28" s="61"/>
      <c r="GDH28" s="61"/>
      <c r="GDI28" s="61"/>
      <c r="GDJ28" s="61"/>
      <c r="GDK28" s="61"/>
      <c r="GDL28" s="61"/>
      <c r="GDM28" s="61"/>
      <c r="GDN28" s="61"/>
      <c r="GDO28" s="61"/>
      <c r="GDP28" s="61"/>
      <c r="GDQ28" s="61"/>
      <c r="GDR28" s="61"/>
      <c r="GDS28" s="61"/>
      <c r="GDT28" s="61"/>
      <c r="GDU28" s="61"/>
      <c r="GDV28" s="61"/>
      <c r="GDW28" s="61"/>
      <c r="GDX28" s="61"/>
      <c r="GDY28" s="61"/>
      <c r="GDZ28" s="61"/>
      <c r="GEA28" s="61"/>
      <c r="GEB28" s="61"/>
      <c r="GEC28" s="61"/>
      <c r="GED28" s="61"/>
      <c r="GEE28" s="61"/>
      <c r="GEF28" s="61"/>
      <c r="GEG28" s="61"/>
      <c r="GEH28" s="61"/>
      <c r="GEI28" s="61"/>
      <c r="GEJ28" s="61"/>
      <c r="GEK28" s="61"/>
      <c r="GEL28" s="61"/>
      <c r="GEM28" s="61"/>
      <c r="GEN28" s="61"/>
      <c r="GEO28" s="61"/>
      <c r="GEP28" s="61"/>
      <c r="GEQ28" s="61"/>
      <c r="GER28" s="61"/>
      <c r="GES28" s="61"/>
      <c r="GET28" s="61"/>
      <c r="GEU28" s="61"/>
      <c r="GEV28" s="61"/>
      <c r="GEW28" s="61"/>
      <c r="GEX28" s="61"/>
      <c r="GEY28" s="61"/>
      <c r="GEZ28" s="61"/>
      <c r="GFA28" s="61"/>
      <c r="GFB28" s="61"/>
      <c r="GFC28" s="61"/>
      <c r="GFD28" s="61"/>
      <c r="GFE28" s="61"/>
      <c r="GFF28" s="61"/>
      <c r="GFG28" s="61"/>
      <c r="GFH28" s="61"/>
      <c r="GFI28" s="61"/>
      <c r="GFJ28" s="61"/>
      <c r="GFK28" s="61"/>
      <c r="GFL28" s="61"/>
      <c r="GFM28" s="61"/>
      <c r="GFN28" s="61"/>
      <c r="GFO28" s="61"/>
      <c r="GFP28" s="61"/>
      <c r="GFQ28" s="61"/>
      <c r="GFR28" s="61"/>
      <c r="GFS28" s="61"/>
      <c r="GFT28" s="61"/>
      <c r="GFU28" s="61"/>
      <c r="GFV28" s="61"/>
      <c r="GFW28" s="61"/>
      <c r="GFX28" s="61"/>
      <c r="GFY28" s="61"/>
      <c r="GFZ28" s="61"/>
      <c r="GGA28" s="61"/>
      <c r="GGB28" s="61"/>
      <c r="GGC28" s="61"/>
      <c r="GGD28" s="61"/>
      <c r="GGE28" s="61"/>
      <c r="GGF28" s="61"/>
      <c r="GGG28" s="61"/>
      <c r="GGH28" s="61"/>
      <c r="GGI28" s="61"/>
      <c r="GGJ28" s="61"/>
      <c r="GGK28" s="61"/>
      <c r="GGL28" s="61"/>
      <c r="GGM28" s="61"/>
      <c r="GGN28" s="61"/>
      <c r="GGO28" s="61"/>
      <c r="GGP28" s="61"/>
      <c r="GGQ28" s="61"/>
      <c r="GGR28" s="61"/>
      <c r="GGS28" s="61"/>
      <c r="GGT28" s="61"/>
      <c r="GGU28" s="61"/>
      <c r="GGV28" s="61"/>
      <c r="GGW28" s="61"/>
      <c r="GGX28" s="61"/>
      <c r="GGY28" s="61"/>
      <c r="GGZ28" s="61"/>
      <c r="GHA28" s="61"/>
      <c r="GHB28" s="61"/>
      <c r="GHC28" s="61"/>
      <c r="GHD28" s="61"/>
      <c r="GHE28" s="61"/>
      <c r="GHF28" s="61"/>
      <c r="GHG28" s="61"/>
      <c r="GHH28" s="61"/>
      <c r="GHI28" s="61"/>
      <c r="GHJ28" s="61"/>
      <c r="GHK28" s="61"/>
      <c r="GHL28" s="61"/>
      <c r="GHM28" s="61"/>
      <c r="GHN28" s="61"/>
      <c r="GHO28" s="61"/>
      <c r="GHP28" s="61"/>
      <c r="GHQ28" s="61"/>
      <c r="GHR28" s="61"/>
      <c r="GHS28" s="61"/>
      <c r="GHT28" s="61"/>
      <c r="GHU28" s="61"/>
      <c r="GHV28" s="61"/>
      <c r="GHW28" s="61"/>
      <c r="GHX28" s="61"/>
      <c r="GHY28" s="61"/>
      <c r="GHZ28" s="61"/>
      <c r="GIA28" s="61"/>
      <c r="GIB28" s="61"/>
      <c r="GIC28" s="61"/>
      <c r="GID28" s="61"/>
      <c r="GIE28" s="61"/>
      <c r="GIF28" s="61"/>
      <c r="GIG28" s="61"/>
      <c r="GIH28" s="61"/>
      <c r="GII28" s="61"/>
      <c r="GIJ28" s="61"/>
      <c r="GIK28" s="61"/>
      <c r="GIL28" s="61"/>
      <c r="GIM28" s="61"/>
      <c r="GIN28" s="61"/>
      <c r="GIO28" s="61"/>
      <c r="GIP28" s="61"/>
      <c r="GIQ28" s="61"/>
      <c r="GIR28" s="61"/>
      <c r="GIS28" s="61"/>
      <c r="GIT28" s="61"/>
      <c r="GIU28" s="61"/>
      <c r="GIV28" s="61"/>
      <c r="GIW28" s="61"/>
      <c r="GIX28" s="61"/>
      <c r="GIY28" s="61"/>
      <c r="GIZ28" s="61"/>
      <c r="GJA28" s="61"/>
      <c r="GJB28" s="61"/>
      <c r="GJC28" s="61"/>
      <c r="GJD28" s="61"/>
      <c r="GJE28" s="61"/>
      <c r="GJF28" s="61"/>
      <c r="GJG28" s="61"/>
      <c r="GJH28" s="61"/>
      <c r="GJI28" s="61"/>
      <c r="GJJ28" s="61"/>
      <c r="GJK28" s="61"/>
      <c r="GJL28" s="61"/>
      <c r="GJM28" s="61"/>
      <c r="GJN28" s="61"/>
      <c r="GJO28" s="61"/>
      <c r="GJP28" s="61"/>
      <c r="GJQ28" s="61"/>
      <c r="GJR28" s="61"/>
      <c r="GJS28" s="61"/>
      <c r="GJT28" s="61"/>
      <c r="GJU28" s="61"/>
      <c r="GJV28" s="61"/>
      <c r="GJW28" s="61"/>
      <c r="GJX28" s="61"/>
      <c r="GJY28" s="61"/>
      <c r="GJZ28" s="61"/>
      <c r="GKA28" s="61"/>
      <c r="GKB28" s="61"/>
      <c r="GKC28" s="61"/>
      <c r="GKD28" s="61"/>
      <c r="GKE28" s="61"/>
      <c r="GKF28" s="61"/>
      <c r="GKG28" s="61"/>
      <c r="GKH28" s="61"/>
      <c r="GKI28" s="61"/>
      <c r="GKJ28" s="61"/>
      <c r="GKK28" s="61"/>
      <c r="GKL28" s="61"/>
      <c r="GKM28" s="61"/>
      <c r="GKN28" s="61"/>
      <c r="GKO28" s="61"/>
      <c r="GKP28" s="61"/>
      <c r="GKQ28" s="61"/>
      <c r="GKR28" s="61"/>
      <c r="GKS28" s="61"/>
      <c r="GKT28" s="61"/>
      <c r="GKU28" s="61"/>
      <c r="GKV28" s="61"/>
      <c r="GKW28" s="61"/>
      <c r="GKX28" s="61"/>
      <c r="GKY28" s="61"/>
      <c r="GKZ28" s="61"/>
      <c r="GLA28" s="61"/>
      <c r="GLB28" s="61"/>
      <c r="GLC28" s="61"/>
      <c r="GLD28" s="61"/>
      <c r="GLE28" s="61"/>
      <c r="GLF28" s="61"/>
      <c r="GLG28" s="61"/>
      <c r="GLH28" s="61"/>
      <c r="GLI28" s="61"/>
      <c r="GLJ28" s="61"/>
      <c r="GLK28" s="61"/>
      <c r="GLL28" s="61"/>
      <c r="GLM28" s="61"/>
      <c r="GLN28" s="61"/>
      <c r="GLO28" s="61"/>
      <c r="GLP28" s="61"/>
      <c r="GLQ28" s="61"/>
      <c r="GLR28" s="61"/>
      <c r="GLS28" s="61"/>
      <c r="GLT28" s="61"/>
      <c r="GLU28" s="61"/>
      <c r="GLV28" s="61"/>
      <c r="GLW28" s="61"/>
      <c r="GLX28" s="61"/>
      <c r="GLY28" s="61"/>
      <c r="GLZ28" s="61"/>
      <c r="GMA28" s="61"/>
      <c r="GMB28" s="61"/>
      <c r="GMC28" s="61"/>
      <c r="GMD28" s="61"/>
      <c r="GME28" s="61"/>
      <c r="GMF28" s="61"/>
      <c r="GMG28" s="61"/>
      <c r="GMH28" s="61"/>
      <c r="GMI28" s="61"/>
      <c r="GMJ28" s="61"/>
      <c r="GMK28" s="61"/>
      <c r="GML28" s="61"/>
      <c r="GMM28" s="61"/>
      <c r="GMN28" s="61"/>
      <c r="GMO28" s="61"/>
      <c r="GMP28" s="61"/>
      <c r="GMQ28" s="61"/>
      <c r="GMR28" s="61"/>
      <c r="GMS28" s="61"/>
      <c r="GMT28" s="61"/>
      <c r="GMU28" s="61"/>
      <c r="GMV28" s="61"/>
      <c r="GMW28" s="61"/>
      <c r="GMX28" s="61"/>
      <c r="GMY28" s="61"/>
      <c r="GMZ28" s="61"/>
      <c r="GNA28" s="61"/>
      <c r="GNB28" s="61"/>
      <c r="GNC28" s="61"/>
      <c r="GND28" s="61"/>
      <c r="GNE28" s="61"/>
      <c r="GNF28" s="61"/>
      <c r="GNG28" s="61"/>
      <c r="GNH28" s="61"/>
      <c r="GNI28" s="61"/>
      <c r="GNJ28" s="61"/>
      <c r="GNK28" s="61"/>
      <c r="GNL28" s="61"/>
      <c r="GNM28" s="61"/>
      <c r="GNN28" s="61"/>
      <c r="GNO28" s="61"/>
      <c r="GNP28" s="61"/>
      <c r="GNQ28" s="61"/>
      <c r="GNR28" s="61"/>
      <c r="GNS28" s="61"/>
      <c r="GNT28" s="61"/>
      <c r="GNU28" s="61"/>
      <c r="GNV28" s="61"/>
      <c r="GNW28" s="61"/>
      <c r="GNX28" s="61"/>
      <c r="GNY28" s="61"/>
      <c r="GNZ28" s="61"/>
      <c r="GOA28" s="61"/>
      <c r="GOB28" s="61"/>
      <c r="GOC28" s="61"/>
      <c r="GOD28" s="61"/>
      <c r="GOE28" s="61"/>
      <c r="GOF28" s="61"/>
      <c r="GOG28" s="61"/>
      <c r="GOH28" s="61"/>
      <c r="GOI28" s="61"/>
      <c r="GOJ28" s="61"/>
      <c r="GOK28" s="61"/>
      <c r="GOL28" s="61"/>
      <c r="GOM28" s="61"/>
      <c r="GON28" s="61"/>
      <c r="GOO28" s="61"/>
      <c r="GOP28" s="61"/>
      <c r="GOQ28" s="61"/>
      <c r="GOR28" s="61"/>
      <c r="GOS28" s="61"/>
      <c r="GOT28" s="61"/>
      <c r="GOU28" s="61"/>
      <c r="GOV28" s="61"/>
      <c r="GOW28" s="61"/>
      <c r="GOX28" s="61"/>
      <c r="GOY28" s="61"/>
      <c r="GOZ28" s="61"/>
      <c r="GPA28" s="61"/>
      <c r="GPB28" s="61"/>
      <c r="GPC28" s="61"/>
      <c r="GPD28" s="61"/>
      <c r="GPE28" s="61"/>
      <c r="GPF28" s="61"/>
      <c r="GPG28" s="61"/>
      <c r="GPH28" s="61"/>
      <c r="GPI28" s="61"/>
      <c r="GPJ28" s="61"/>
      <c r="GPK28" s="61"/>
      <c r="GPL28" s="61"/>
      <c r="GPM28" s="61"/>
      <c r="GPN28" s="61"/>
      <c r="GPO28" s="61"/>
      <c r="GPP28" s="61"/>
      <c r="GPQ28" s="61"/>
      <c r="GPR28" s="61"/>
      <c r="GPS28" s="61"/>
      <c r="GPT28" s="61"/>
      <c r="GPU28" s="61"/>
      <c r="GPV28" s="61"/>
      <c r="GPW28" s="61"/>
      <c r="GPX28" s="61"/>
      <c r="GPY28" s="61"/>
      <c r="GPZ28" s="61"/>
      <c r="GQA28" s="61"/>
      <c r="GQB28" s="61"/>
      <c r="GQC28" s="61"/>
      <c r="GQD28" s="61"/>
      <c r="GQE28" s="61"/>
      <c r="GQF28" s="61"/>
      <c r="GQG28" s="61"/>
      <c r="GQH28" s="61"/>
      <c r="GQI28" s="61"/>
      <c r="GQJ28" s="61"/>
      <c r="GQK28" s="61"/>
      <c r="GQL28" s="61"/>
      <c r="GQM28" s="61"/>
      <c r="GQN28" s="61"/>
      <c r="GQO28" s="61"/>
      <c r="GQP28" s="61"/>
      <c r="GQQ28" s="61"/>
      <c r="GQR28" s="61"/>
      <c r="GQS28" s="61"/>
      <c r="GQT28" s="61"/>
      <c r="GQU28" s="61"/>
      <c r="GQV28" s="61"/>
      <c r="GQW28" s="61"/>
      <c r="GQX28" s="61"/>
      <c r="GQY28" s="61"/>
      <c r="GQZ28" s="61"/>
      <c r="GRA28" s="61"/>
      <c r="GRB28" s="61"/>
      <c r="GRC28" s="61"/>
      <c r="GRD28" s="61"/>
      <c r="GRE28" s="61"/>
      <c r="GRF28" s="61"/>
      <c r="GRG28" s="61"/>
      <c r="GRH28" s="61"/>
      <c r="GRI28" s="61"/>
      <c r="GRJ28" s="61"/>
      <c r="GRK28" s="61"/>
      <c r="GRL28" s="61"/>
      <c r="GRM28" s="61"/>
      <c r="GRN28" s="61"/>
      <c r="GRO28" s="61"/>
      <c r="GRP28" s="61"/>
      <c r="GRQ28" s="61"/>
      <c r="GRR28" s="61"/>
      <c r="GRS28" s="61"/>
      <c r="GRT28" s="61"/>
      <c r="GRU28" s="61"/>
      <c r="GRV28" s="61"/>
      <c r="GRW28" s="61"/>
      <c r="GRX28" s="61"/>
      <c r="GRY28" s="61"/>
      <c r="GRZ28" s="61"/>
      <c r="GSA28" s="61"/>
      <c r="GSB28" s="61"/>
      <c r="GSC28" s="61"/>
      <c r="GSD28" s="61"/>
      <c r="GSE28" s="61"/>
      <c r="GSF28" s="61"/>
      <c r="GSG28" s="61"/>
      <c r="GSH28" s="61"/>
      <c r="GSI28" s="61"/>
      <c r="GSJ28" s="61"/>
      <c r="GSK28" s="61"/>
      <c r="GSL28" s="61"/>
      <c r="GSM28" s="61"/>
      <c r="GSN28" s="61"/>
      <c r="GSO28" s="61"/>
      <c r="GSP28" s="61"/>
      <c r="GSQ28" s="61"/>
      <c r="GSR28" s="61"/>
      <c r="GSS28" s="61"/>
      <c r="GST28" s="61"/>
      <c r="GSU28" s="61"/>
      <c r="GSV28" s="61"/>
      <c r="GSW28" s="61"/>
      <c r="GSX28" s="61"/>
      <c r="GSY28" s="61"/>
      <c r="GSZ28" s="61"/>
      <c r="GTA28" s="61"/>
      <c r="GTB28" s="61"/>
      <c r="GTC28" s="61"/>
      <c r="GTD28" s="61"/>
      <c r="GTE28" s="61"/>
      <c r="GTF28" s="61"/>
      <c r="GTG28" s="61"/>
      <c r="GTH28" s="61"/>
      <c r="GTI28" s="61"/>
      <c r="GTJ28" s="61"/>
      <c r="GTK28" s="61"/>
      <c r="GTL28" s="61"/>
      <c r="GTM28" s="61"/>
      <c r="GTN28" s="61"/>
      <c r="GTO28" s="61"/>
      <c r="GTP28" s="61"/>
      <c r="GTQ28" s="61"/>
      <c r="GTR28" s="61"/>
      <c r="GTS28" s="61"/>
      <c r="GTT28" s="61"/>
      <c r="GTU28" s="61"/>
      <c r="GTV28" s="61"/>
      <c r="GTW28" s="61"/>
      <c r="GTX28" s="61"/>
      <c r="GTY28" s="61"/>
      <c r="GTZ28" s="61"/>
      <c r="GUA28" s="61"/>
      <c r="GUB28" s="61"/>
      <c r="GUC28" s="61"/>
      <c r="GUD28" s="61"/>
      <c r="GUE28" s="61"/>
      <c r="GUF28" s="61"/>
      <c r="GUG28" s="61"/>
      <c r="GUH28" s="61"/>
      <c r="GUI28" s="61"/>
      <c r="GUJ28" s="61"/>
      <c r="GUK28" s="61"/>
      <c r="GUL28" s="61"/>
      <c r="GUM28" s="61"/>
      <c r="GUN28" s="61"/>
      <c r="GUO28" s="61"/>
      <c r="GUP28" s="61"/>
      <c r="GUQ28" s="61"/>
      <c r="GUR28" s="61"/>
      <c r="GUS28" s="61"/>
      <c r="GUT28" s="61"/>
      <c r="GUU28" s="61"/>
      <c r="GUV28" s="61"/>
      <c r="GUW28" s="61"/>
      <c r="GUX28" s="61"/>
      <c r="GUY28" s="61"/>
      <c r="GUZ28" s="61"/>
      <c r="GVA28" s="61"/>
      <c r="GVB28" s="61"/>
      <c r="GVC28" s="61"/>
      <c r="GVD28" s="61"/>
      <c r="GVE28" s="61"/>
      <c r="GVF28" s="61"/>
      <c r="GVG28" s="61"/>
      <c r="GVH28" s="61"/>
      <c r="GVI28" s="61"/>
      <c r="GVJ28" s="61"/>
      <c r="GVK28" s="61"/>
      <c r="GVL28" s="61"/>
      <c r="GVM28" s="61"/>
      <c r="GVN28" s="61"/>
      <c r="GVO28" s="61"/>
      <c r="GVP28" s="61"/>
      <c r="GVQ28" s="61"/>
      <c r="GVR28" s="61"/>
      <c r="GVS28" s="61"/>
      <c r="GVT28" s="61"/>
      <c r="GVU28" s="61"/>
      <c r="GVV28" s="61"/>
      <c r="GVW28" s="61"/>
      <c r="GVX28" s="61"/>
      <c r="GVY28" s="61"/>
      <c r="GVZ28" s="61"/>
      <c r="GWA28" s="61"/>
      <c r="GWB28" s="61"/>
      <c r="GWC28" s="61"/>
      <c r="GWD28" s="61"/>
      <c r="GWE28" s="61"/>
      <c r="GWF28" s="61"/>
      <c r="GWG28" s="61"/>
      <c r="GWH28" s="61"/>
      <c r="GWI28" s="61"/>
      <c r="GWJ28" s="61"/>
      <c r="GWK28" s="61"/>
      <c r="GWL28" s="61"/>
      <c r="GWM28" s="61"/>
      <c r="GWN28" s="61"/>
      <c r="GWO28" s="61"/>
      <c r="GWP28" s="61"/>
      <c r="GWQ28" s="61"/>
      <c r="GWR28" s="61"/>
      <c r="GWS28" s="61"/>
      <c r="GWT28" s="61"/>
      <c r="GWU28" s="61"/>
      <c r="GWV28" s="61"/>
      <c r="GWW28" s="61"/>
      <c r="GWX28" s="61"/>
      <c r="GWY28" s="61"/>
      <c r="GWZ28" s="61"/>
      <c r="GXA28" s="61"/>
      <c r="GXB28" s="61"/>
      <c r="GXC28" s="61"/>
      <c r="GXD28" s="61"/>
      <c r="GXE28" s="61"/>
      <c r="GXF28" s="61"/>
      <c r="GXG28" s="61"/>
      <c r="GXH28" s="61"/>
      <c r="GXI28" s="61"/>
      <c r="GXJ28" s="61"/>
      <c r="GXK28" s="61"/>
      <c r="GXL28" s="61"/>
      <c r="GXM28" s="61"/>
      <c r="GXN28" s="61"/>
      <c r="GXO28" s="61"/>
      <c r="GXP28" s="61"/>
      <c r="GXQ28" s="61"/>
      <c r="GXR28" s="61"/>
      <c r="GXS28" s="61"/>
      <c r="GXT28" s="61"/>
      <c r="GXU28" s="61"/>
      <c r="GXV28" s="61"/>
      <c r="GXW28" s="61"/>
      <c r="GXX28" s="61"/>
      <c r="GXY28" s="61"/>
      <c r="GXZ28" s="61"/>
      <c r="GYA28" s="61"/>
      <c r="GYB28" s="61"/>
      <c r="GYC28" s="61"/>
      <c r="GYD28" s="61"/>
      <c r="GYE28" s="61"/>
      <c r="GYF28" s="61"/>
      <c r="GYG28" s="61"/>
      <c r="GYH28" s="61"/>
      <c r="GYI28" s="61"/>
      <c r="GYJ28" s="61"/>
      <c r="GYK28" s="61"/>
      <c r="GYL28" s="61"/>
      <c r="GYM28" s="61"/>
      <c r="GYN28" s="61"/>
      <c r="GYO28" s="61"/>
      <c r="GYP28" s="61"/>
      <c r="GYQ28" s="61"/>
      <c r="GYR28" s="61"/>
      <c r="GYS28" s="61"/>
      <c r="GYT28" s="61"/>
      <c r="GYU28" s="61"/>
      <c r="GYV28" s="61"/>
      <c r="GYW28" s="61"/>
      <c r="GYX28" s="61"/>
      <c r="GYY28" s="61"/>
      <c r="GYZ28" s="61"/>
      <c r="GZA28" s="61"/>
      <c r="GZB28" s="61"/>
      <c r="GZC28" s="61"/>
      <c r="GZD28" s="61"/>
      <c r="GZE28" s="61"/>
      <c r="GZF28" s="61"/>
      <c r="GZG28" s="61"/>
      <c r="GZH28" s="61"/>
      <c r="GZI28" s="61"/>
      <c r="GZJ28" s="61"/>
      <c r="GZK28" s="61"/>
      <c r="GZL28" s="61"/>
      <c r="GZM28" s="61"/>
      <c r="GZN28" s="61"/>
      <c r="GZO28" s="61"/>
      <c r="GZP28" s="61"/>
      <c r="GZQ28" s="61"/>
      <c r="GZR28" s="61"/>
      <c r="GZS28" s="61"/>
      <c r="GZT28" s="61"/>
      <c r="GZU28" s="61"/>
      <c r="GZV28" s="61"/>
      <c r="GZW28" s="61"/>
      <c r="GZX28" s="61"/>
      <c r="GZY28" s="61"/>
      <c r="GZZ28" s="61"/>
      <c r="HAA28" s="61"/>
      <c r="HAB28" s="61"/>
      <c r="HAC28" s="61"/>
      <c r="HAD28" s="61"/>
      <c r="HAE28" s="61"/>
      <c r="HAF28" s="61"/>
      <c r="HAG28" s="61"/>
      <c r="HAH28" s="61"/>
      <c r="HAI28" s="61"/>
      <c r="HAJ28" s="61"/>
      <c r="HAK28" s="61"/>
      <c r="HAL28" s="61"/>
      <c r="HAM28" s="61"/>
      <c r="HAN28" s="61"/>
      <c r="HAO28" s="61"/>
      <c r="HAP28" s="61"/>
      <c r="HAQ28" s="61"/>
      <c r="HAR28" s="61"/>
      <c r="HAS28" s="61"/>
      <c r="HAT28" s="61"/>
      <c r="HAU28" s="61"/>
      <c r="HAV28" s="61"/>
      <c r="HAW28" s="61"/>
      <c r="HAX28" s="61"/>
      <c r="HAY28" s="61"/>
      <c r="HAZ28" s="61"/>
      <c r="HBA28" s="61"/>
      <c r="HBB28" s="61"/>
      <c r="HBC28" s="61"/>
      <c r="HBD28" s="61"/>
      <c r="HBE28" s="61"/>
      <c r="HBF28" s="61"/>
      <c r="HBG28" s="61"/>
      <c r="HBH28" s="61"/>
      <c r="HBI28" s="61"/>
      <c r="HBJ28" s="61"/>
      <c r="HBK28" s="61"/>
      <c r="HBL28" s="61"/>
      <c r="HBM28" s="61"/>
      <c r="HBN28" s="61"/>
      <c r="HBO28" s="61"/>
      <c r="HBP28" s="61"/>
      <c r="HBQ28" s="61"/>
      <c r="HBR28" s="61"/>
      <c r="HBS28" s="61"/>
      <c r="HBT28" s="61"/>
      <c r="HBU28" s="61"/>
      <c r="HBV28" s="61"/>
      <c r="HBW28" s="61"/>
      <c r="HBX28" s="61"/>
      <c r="HBY28" s="61"/>
      <c r="HBZ28" s="61"/>
      <c r="HCA28" s="61"/>
      <c r="HCB28" s="61"/>
      <c r="HCC28" s="61"/>
      <c r="HCD28" s="61"/>
      <c r="HCE28" s="61"/>
      <c r="HCF28" s="61"/>
      <c r="HCG28" s="61"/>
      <c r="HCH28" s="61"/>
      <c r="HCI28" s="61"/>
      <c r="HCJ28" s="61"/>
      <c r="HCK28" s="61"/>
      <c r="HCL28" s="61"/>
      <c r="HCM28" s="61"/>
      <c r="HCN28" s="61"/>
      <c r="HCO28" s="61"/>
      <c r="HCP28" s="61"/>
      <c r="HCQ28" s="61"/>
      <c r="HCR28" s="61"/>
      <c r="HCS28" s="61"/>
      <c r="HCT28" s="61"/>
      <c r="HCU28" s="61"/>
      <c r="HCV28" s="61"/>
      <c r="HCW28" s="61"/>
      <c r="HCX28" s="61"/>
      <c r="HCY28" s="61"/>
      <c r="HCZ28" s="61"/>
      <c r="HDA28" s="61"/>
      <c r="HDB28" s="61"/>
      <c r="HDC28" s="61"/>
      <c r="HDD28" s="61"/>
      <c r="HDE28" s="61"/>
      <c r="HDF28" s="61"/>
      <c r="HDG28" s="61"/>
      <c r="HDH28" s="61"/>
      <c r="HDI28" s="61"/>
      <c r="HDJ28" s="61"/>
      <c r="HDK28" s="61"/>
      <c r="HDL28" s="61"/>
      <c r="HDM28" s="61"/>
      <c r="HDN28" s="61"/>
      <c r="HDO28" s="61"/>
      <c r="HDP28" s="61"/>
      <c r="HDQ28" s="61"/>
      <c r="HDR28" s="61"/>
      <c r="HDS28" s="61"/>
      <c r="HDT28" s="61"/>
      <c r="HDU28" s="61"/>
      <c r="HDV28" s="61"/>
      <c r="HDW28" s="61"/>
      <c r="HDX28" s="61"/>
      <c r="HDY28" s="61"/>
      <c r="HDZ28" s="61"/>
      <c r="HEA28" s="61"/>
      <c r="HEB28" s="61"/>
      <c r="HEC28" s="61"/>
      <c r="HED28" s="61"/>
      <c r="HEE28" s="61"/>
      <c r="HEF28" s="61"/>
      <c r="HEG28" s="61"/>
      <c r="HEH28" s="61"/>
      <c r="HEI28" s="61"/>
      <c r="HEJ28" s="61"/>
      <c r="HEK28" s="61"/>
      <c r="HEL28" s="61"/>
      <c r="HEM28" s="61"/>
      <c r="HEN28" s="61"/>
      <c r="HEO28" s="61"/>
      <c r="HEP28" s="61"/>
      <c r="HEQ28" s="61"/>
      <c r="HER28" s="61"/>
      <c r="HES28" s="61"/>
      <c r="HET28" s="61"/>
      <c r="HEU28" s="61"/>
      <c r="HEV28" s="61"/>
      <c r="HEW28" s="61"/>
      <c r="HEX28" s="61"/>
      <c r="HEY28" s="61"/>
      <c r="HEZ28" s="61"/>
      <c r="HFA28" s="61"/>
      <c r="HFB28" s="61"/>
      <c r="HFC28" s="61"/>
      <c r="HFD28" s="61"/>
      <c r="HFE28" s="61"/>
      <c r="HFF28" s="61"/>
      <c r="HFG28" s="61"/>
      <c r="HFH28" s="61"/>
      <c r="HFI28" s="61"/>
      <c r="HFJ28" s="61"/>
      <c r="HFK28" s="61"/>
      <c r="HFL28" s="61"/>
      <c r="HFM28" s="61"/>
      <c r="HFN28" s="61"/>
      <c r="HFO28" s="61"/>
      <c r="HFP28" s="61"/>
      <c r="HFQ28" s="61"/>
      <c r="HFR28" s="61"/>
      <c r="HFS28" s="61"/>
      <c r="HFT28" s="61"/>
      <c r="HFU28" s="61"/>
      <c r="HFV28" s="61"/>
      <c r="HFW28" s="61"/>
      <c r="HFX28" s="61"/>
      <c r="HFY28" s="61"/>
      <c r="HFZ28" s="61"/>
      <c r="HGA28" s="61"/>
      <c r="HGB28" s="61"/>
      <c r="HGC28" s="61"/>
      <c r="HGD28" s="61"/>
      <c r="HGE28" s="61"/>
      <c r="HGF28" s="61"/>
      <c r="HGG28" s="61"/>
      <c r="HGH28" s="61"/>
      <c r="HGI28" s="61"/>
      <c r="HGJ28" s="61"/>
      <c r="HGK28" s="61"/>
      <c r="HGL28" s="61"/>
      <c r="HGM28" s="61"/>
      <c r="HGN28" s="61"/>
      <c r="HGO28" s="61"/>
      <c r="HGP28" s="61"/>
      <c r="HGQ28" s="61"/>
      <c r="HGR28" s="61"/>
      <c r="HGS28" s="61"/>
      <c r="HGT28" s="61"/>
      <c r="HGU28" s="61"/>
      <c r="HGV28" s="61"/>
      <c r="HGW28" s="61"/>
      <c r="HGX28" s="61"/>
      <c r="HGY28" s="61"/>
      <c r="HGZ28" s="61"/>
      <c r="HHA28" s="61"/>
      <c r="HHB28" s="61"/>
      <c r="HHC28" s="61"/>
      <c r="HHD28" s="61"/>
      <c r="HHE28" s="61"/>
      <c r="HHF28" s="61"/>
      <c r="HHG28" s="61"/>
      <c r="HHH28" s="61"/>
      <c r="HHI28" s="61"/>
      <c r="HHJ28" s="61"/>
      <c r="HHK28" s="61"/>
      <c r="HHL28" s="61"/>
      <c r="HHM28" s="61"/>
      <c r="HHN28" s="61"/>
      <c r="HHO28" s="61"/>
      <c r="HHP28" s="61"/>
      <c r="HHQ28" s="61"/>
      <c r="HHR28" s="61"/>
      <c r="HHS28" s="61"/>
      <c r="HHT28" s="61"/>
      <c r="HHU28" s="61"/>
      <c r="HHV28" s="61"/>
      <c r="HHW28" s="61"/>
      <c r="HHX28" s="61"/>
      <c r="HHY28" s="61"/>
      <c r="HHZ28" s="61"/>
      <c r="HIA28" s="61"/>
      <c r="HIB28" s="61"/>
      <c r="HIC28" s="61"/>
      <c r="HID28" s="61"/>
      <c r="HIE28" s="61"/>
      <c r="HIF28" s="61"/>
      <c r="HIG28" s="61"/>
      <c r="HIH28" s="61"/>
      <c r="HII28" s="61"/>
      <c r="HIJ28" s="61"/>
      <c r="HIK28" s="61"/>
      <c r="HIL28" s="61"/>
      <c r="HIM28" s="61"/>
      <c r="HIN28" s="61"/>
      <c r="HIO28" s="61"/>
      <c r="HIP28" s="61"/>
      <c r="HIQ28" s="61"/>
      <c r="HIR28" s="61"/>
      <c r="HIS28" s="61"/>
      <c r="HIT28" s="61"/>
      <c r="HIU28" s="61"/>
      <c r="HIV28" s="61"/>
      <c r="HIW28" s="61"/>
      <c r="HIX28" s="61"/>
      <c r="HIY28" s="61"/>
      <c r="HIZ28" s="61"/>
      <c r="HJA28" s="61"/>
      <c r="HJB28" s="61"/>
      <c r="HJC28" s="61"/>
      <c r="HJD28" s="61"/>
      <c r="HJE28" s="61"/>
      <c r="HJF28" s="61"/>
      <c r="HJG28" s="61"/>
      <c r="HJH28" s="61"/>
      <c r="HJI28" s="61"/>
      <c r="HJJ28" s="61"/>
      <c r="HJK28" s="61"/>
      <c r="HJL28" s="61"/>
      <c r="HJM28" s="61"/>
      <c r="HJN28" s="61"/>
      <c r="HJO28" s="61"/>
      <c r="HJP28" s="61"/>
      <c r="HJQ28" s="61"/>
      <c r="HJR28" s="61"/>
      <c r="HJS28" s="61"/>
      <c r="HJT28" s="61"/>
      <c r="HJU28" s="61"/>
      <c r="HJV28" s="61"/>
      <c r="HJW28" s="61"/>
      <c r="HJX28" s="61"/>
      <c r="HJY28" s="61"/>
      <c r="HJZ28" s="61"/>
      <c r="HKA28" s="61"/>
      <c r="HKB28" s="61"/>
      <c r="HKC28" s="61"/>
      <c r="HKD28" s="61"/>
      <c r="HKE28" s="61"/>
      <c r="HKF28" s="61"/>
      <c r="HKG28" s="61"/>
      <c r="HKH28" s="61"/>
      <c r="HKI28" s="61"/>
      <c r="HKJ28" s="61"/>
      <c r="HKK28" s="61"/>
      <c r="HKL28" s="61"/>
      <c r="HKM28" s="61"/>
      <c r="HKN28" s="61"/>
      <c r="HKO28" s="61"/>
      <c r="HKP28" s="61"/>
      <c r="HKQ28" s="61"/>
      <c r="HKR28" s="61"/>
      <c r="HKS28" s="61"/>
      <c r="HKT28" s="61"/>
      <c r="HKU28" s="61"/>
      <c r="HKV28" s="61"/>
      <c r="HKW28" s="61"/>
      <c r="HKX28" s="61"/>
      <c r="HKY28" s="61"/>
      <c r="HKZ28" s="61"/>
      <c r="HLA28" s="61"/>
      <c r="HLB28" s="61"/>
      <c r="HLC28" s="61"/>
      <c r="HLD28" s="61"/>
      <c r="HLE28" s="61"/>
      <c r="HLF28" s="61"/>
      <c r="HLG28" s="61"/>
      <c r="HLH28" s="61"/>
      <c r="HLI28" s="61"/>
      <c r="HLJ28" s="61"/>
      <c r="HLK28" s="61"/>
      <c r="HLL28" s="61"/>
      <c r="HLM28" s="61"/>
      <c r="HLN28" s="61"/>
      <c r="HLO28" s="61"/>
      <c r="HLP28" s="61"/>
      <c r="HLQ28" s="61"/>
      <c r="HLR28" s="61"/>
      <c r="HLS28" s="61"/>
      <c r="HLT28" s="61"/>
      <c r="HLU28" s="61"/>
      <c r="HLV28" s="61"/>
      <c r="HLW28" s="61"/>
      <c r="HLX28" s="61"/>
      <c r="HLY28" s="61"/>
      <c r="HLZ28" s="61"/>
      <c r="HMA28" s="61"/>
      <c r="HMB28" s="61"/>
      <c r="HMC28" s="61"/>
      <c r="HMD28" s="61"/>
      <c r="HME28" s="61"/>
      <c r="HMF28" s="61"/>
      <c r="HMG28" s="61"/>
      <c r="HMH28" s="61"/>
      <c r="HMI28" s="61"/>
      <c r="HMJ28" s="61"/>
      <c r="HMK28" s="61"/>
      <c r="HML28" s="61"/>
      <c r="HMM28" s="61"/>
      <c r="HMN28" s="61"/>
      <c r="HMO28" s="61"/>
      <c r="HMP28" s="61"/>
      <c r="HMQ28" s="61"/>
      <c r="HMR28" s="61"/>
      <c r="HMS28" s="61"/>
      <c r="HMT28" s="61"/>
      <c r="HMU28" s="61"/>
      <c r="HMV28" s="61"/>
      <c r="HMW28" s="61"/>
      <c r="HMX28" s="61"/>
      <c r="HMY28" s="61"/>
      <c r="HMZ28" s="61"/>
      <c r="HNA28" s="61"/>
      <c r="HNB28" s="61"/>
      <c r="HNC28" s="61"/>
      <c r="HND28" s="61"/>
      <c r="HNE28" s="61"/>
      <c r="HNF28" s="61"/>
      <c r="HNG28" s="61"/>
      <c r="HNH28" s="61"/>
      <c r="HNI28" s="61"/>
      <c r="HNJ28" s="61"/>
      <c r="HNK28" s="61"/>
      <c r="HNL28" s="61"/>
      <c r="HNM28" s="61"/>
      <c r="HNN28" s="61"/>
      <c r="HNO28" s="61"/>
      <c r="HNP28" s="61"/>
      <c r="HNQ28" s="61"/>
      <c r="HNR28" s="61"/>
      <c r="HNS28" s="61"/>
      <c r="HNT28" s="61"/>
      <c r="HNU28" s="61"/>
      <c r="HNV28" s="61"/>
      <c r="HNW28" s="61"/>
      <c r="HNX28" s="61"/>
      <c r="HNY28" s="61"/>
      <c r="HNZ28" s="61"/>
      <c r="HOA28" s="61"/>
      <c r="HOB28" s="61"/>
      <c r="HOC28" s="61"/>
      <c r="HOD28" s="61"/>
      <c r="HOE28" s="61"/>
      <c r="HOF28" s="61"/>
      <c r="HOG28" s="61"/>
      <c r="HOH28" s="61"/>
      <c r="HOI28" s="61"/>
      <c r="HOJ28" s="61"/>
      <c r="HOK28" s="61"/>
      <c r="HOL28" s="61"/>
      <c r="HOM28" s="61"/>
      <c r="HON28" s="61"/>
      <c r="HOO28" s="61"/>
      <c r="HOP28" s="61"/>
      <c r="HOQ28" s="61"/>
      <c r="HOR28" s="61"/>
      <c r="HOS28" s="61"/>
      <c r="HOT28" s="61"/>
      <c r="HOU28" s="61"/>
      <c r="HOV28" s="61"/>
      <c r="HOW28" s="61"/>
      <c r="HOX28" s="61"/>
      <c r="HOY28" s="61"/>
      <c r="HOZ28" s="61"/>
      <c r="HPA28" s="61"/>
      <c r="HPB28" s="61"/>
      <c r="HPC28" s="61"/>
      <c r="HPD28" s="61"/>
      <c r="HPE28" s="61"/>
      <c r="HPF28" s="61"/>
      <c r="HPG28" s="61"/>
      <c r="HPH28" s="61"/>
      <c r="HPI28" s="61"/>
      <c r="HPJ28" s="61"/>
      <c r="HPK28" s="61"/>
      <c r="HPL28" s="61"/>
      <c r="HPM28" s="61"/>
      <c r="HPN28" s="61"/>
      <c r="HPO28" s="61"/>
      <c r="HPP28" s="61"/>
      <c r="HPQ28" s="61"/>
      <c r="HPR28" s="61"/>
      <c r="HPS28" s="61"/>
      <c r="HPT28" s="61"/>
      <c r="HPU28" s="61"/>
      <c r="HPV28" s="61"/>
      <c r="HPW28" s="61"/>
      <c r="HPX28" s="61"/>
      <c r="HPY28" s="61"/>
      <c r="HPZ28" s="61"/>
      <c r="HQA28" s="61"/>
      <c r="HQB28" s="61"/>
      <c r="HQC28" s="61"/>
      <c r="HQD28" s="61"/>
      <c r="HQE28" s="61"/>
      <c r="HQF28" s="61"/>
      <c r="HQG28" s="61"/>
      <c r="HQH28" s="61"/>
      <c r="HQI28" s="61"/>
      <c r="HQJ28" s="61"/>
      <c r="HQK28" s="61"/>
      <c r="HQL28" s="61"/>
      <c r="HQM28" s="61"/>
      <c r="HQN28" s="61"/>
      <c r="HQO28" s="61"/>
      <c r="HQP28" s="61"/>
      <c r="HQQ28" s="61"/>
      <c r="HQR28" s="61"/>
      <c r="HQS28" s="61"/>
      <c r="HQT28" s="61"/>
      <c r="HQU28" s="61"/>
      <c r="HQV28" s="61"/>
      <c r="HQW28" s="61"/>
      <c r="HQX28" s="61"/>
      <c r="HQY28" s="61"/>
      <c r="HQZ28" s="61"/>
      <c r="HRA28" s="61"/>
      <c r="HRB28" s="61"/>
      <c r="HRC28" s="61"/>
      <c r="HRD28" s="61"/>
      <c r="HRE28" s="61"/>
      <c r="HRF28" s="61"/>
      <c r="HRG28" s="61"/>
      <c r="HRH28" s="61"/>
      <c r="HRI28" s="61"/>
      <c r="HRJ28" s="61"/>
      <c r="HRK28" s="61"/>
      <c r="HRL28" s="61"/>
      <c r="HRM28" s="61"/>
      <c r="HRN28" s="61"/>
      <c r="HRO28" s="61"/>
      <c r="HRP28" s="61"/>
      <c r="HRQ28" s="61"/>
      <c r="HRR28" s="61"/>
      <c r="HRS28" s="61"/>
      <c r="HRT28" s="61"/>
      <c r="HRU28" s="61"/>
      <c r="HRV28" s="61"/>
      <c r="HRW28" s="61"/>
      <c r="HRX28" s="61"/>
      <c r="HRY28" s="61"/>
      <c r="HRZ28" s="61"/>
      <c r="HSA28" s="61"/>
      <c r="HSB28" s="61"/>
      <c r="HSC28" s="61"/>
      <c r="HSD28" s="61"/>
      <c r="HSE28" s="61"/>
      <c r="HSF28" s="61"/>
      <c r="HSG28" s="61"/>
      <c r="HSH28" s="61"/>
      <c r="HSI28" s="61"/>
      <c r="HSJ28" s="61"/>
      <c r="HSK28" s="61"/>
      <c r="HSL28" s="61"/>
      <c r="HSM28" s="61"/>
      <c r="HSN28" s="61"/>
      <c r="HSO28" s="61"/>
      <c r="HSP28" s="61"/>
      <c r="HSQ28" s="61"/>
      <c r="HSR28" s="61"/>
      <c r="HSS28" s="61"/>
      <c r="HST28" s="61"/>
      <c r="HSU28" s="61"/>
      <c r="HSV28" s="61"/>
      <c r="HSW28" s="61"/>
      <c r="HSX28" s="61"/>
      <c r="HSY28" s="61"/>
      <c r="HSZ28" s="61"/>
      <c r="HTA28" s="61"/>
      <c r="HTB28" s="61"/>
      <c r="HTC28" s="61"/>
      <c r="HTD28" s="61"/>
      <c r="HTE28" s="61"/>
      <c r="HTF28" s="61"/>
      <c r="HTG28" s="61"/>
      <c r="HTH28" s="61"/>
      <c r="HTI28" s="61"/>
      <c r="HTJ28" s="61"/>
      <c r="HTK28" s="61"/>
      <c r="HTL28" s="61"/>
      <c r="HTM28" s="61"/>
      <c r="HTN28" s="61"/>
      <c r="HTO28" s="61"/>
      <c r="HTP28" s="61"/>
      <c r="HTQ28" s="61"/>
      <c r="HTR28" s="61"/>
      <c r="HTS28" s="61"/>
      <c r="HTT28" s="61"/>
      <c r="HTU28" s="61"/>
      <c r="HTV28" s="61"/>
      <c r="HTW28" s="61"/>
      <c r="HTX28" s="61"/>
      <c r="HTY28" s="61"/>
      <c r="HTZ28" s="61"/>
      <c r="HUA28" s="61"/>
      <c r="HUB28" s="61"/>
      <c r="HUC28" s="61"/>
      <c r="HUD28" s="61"/>
      <c r="HUE28" s="61"/>
      <c r="HUF28" s="61"/>
      <c r="HUG28" s="61"/>
      <c r="HUH28" s="61"/>
      <c r="HUI28" s="61"/>
      <c r="HUJ28" s="61"/>
      <c r="HUK28" s="61"/>
      <c r="HUL28" s="61"/>
      <c r="HUM28" s="61"/>
      <c r="HUN28" s="61"/>
      <c r="HUO28" s="61"/>
      <c r="HUP28" s="61"/>
      <c r="HUQ28" s="61"/>
      <c r="HUR28" s="61"/>
      <c r="HUS28" s="61"/>
      <c r="HUT28" s="61"/>
      <c r="HUU28" s="61"/>
      <c r="HUV28" s="61"/>
      <c r="HUW28" s="61"/>
      <c r="HUX28" s="61"/>
      <c r="HUY28" s="61"/>
      <c r="HUZ28" s="61"/>
      <c r="HVA28" s="61"/>
      <c r="HVB28" s="61"/>
      <c r="HVC28" s="61"/>
      <c r="HVD28" s="61"/>
      <c r="HVE28" s="61"/>
      <c r="HVF28" s="61"/>
      <c r="HVG28" s="61"/>
      <c r="HVH28" s="61"/>
      <c r="HVI28" s="61"/>
      <c r="HVJ28" s="61"/>
      <c r="HVK28" s="61"/>
      <c r="HVL28" s="61"/>
      <c r="HVM28" s="61"/>
      <c r="HVN28" s="61"/>
      <c r="HVO28" s="61"/>
      <c r="HVP28" s="61"/>
      <c r="HVQ28" s="61"/>
      <c r="HVR28" s="61"/>
      <c r="HVS28" s="61"/>
      <c r="HVT28" s="61"/>
      <c r="HVU28" s="61"/>
      <c r="HVV28" s="61"/>
      <c r="HVW28" s="61"/>
      <c r="HVX28" s="61"/>
      <c r="HVY28" s="61"/>
      <c r="HVZ28" s="61"/>
      <c r="HWA28" s="61"/>
      <c r="HWB28" s="61"/>
      <c r="HWC28" s="61"/>
      <c r="HWD28" s="61"/>
      <c r="HWE28" s="61"/>
      <c r="HWF28" s="61"/>
      <c r="HWG28" s="61"/>
      <c r="HWH28" s="61"/>
      <c r="HWI28" s="61"/>
      <c r="HWJ28" s="61"/>
      <c r="HWK28" s="61"/>
      <c r="HWL28" s="61"/>
      <c r="HWM28" s="61"/>
      <c r="HWN28" s="61"/>
      <c r="HWO28" s="61"/>
      <c r="HWP28" s="61"/>
      <c r="HWQ28" s="61"/>
      <c r="HWR28" s="61"/>
      <c r="HWS28" s="61"/>
      <c r="HWT28" s="61"/>
      <c r="HWU28" s="61"/>
      <c r="HWV28" s="61"/>
      <c r="HWW28" s="61"/>
      <c r="HWX28" s="61"/>
      <c r="HWY28" s="61"/>
      <c r="HWZ28" s="61"/>
      <c r="HXA28" s="61"/>
      <c r="HXB28" s="61"/>
      <c r="HXC28" s="61"/>
      <c r="HXD28" s="61"/>
      <c r="HXE28" s="61"/>
      <c r="HXF28" s="61"/>
      <c r="HXG28" s="61"/>
      <c r="HXH28" s="61"/>
      <c r="HXI28" s="61"/>
      <c r="HXJ28" s="61"/>
      <c r="HXK28" s="61"/>
      <c r="HXL28" s="61"/>
      <c r="HXM28" s="61"/>
      <c r="HXN28" s="61"/>
      <c r="HXO28" s="61"/>
      <c r="HXP28" s="61"/>
      <c r="HXQ28" s="61"/>
      <c r="HXR28" s="61"/>
      <c r="HXS28" s="61"/>
      <c r="HXT28" s="61"/>
      <c r="HXU28" s="61"/>
      <c r="HXV28" s="61"/>
      <c r="HXW28" s="61"/>
      <c r="HXX28" s="61"/>
      <c r="HXY28" s="61"/>
      <c r="HXZ28" s="61"/>
      <c r="HYA28" s="61"/>
      <c r="HYB28" s="61"/>
      <c r="HYC28" s="61"/>
      <c r="HYD28" s="61"/>
      <c r="HYE28" s="61"/>
      <c r="HYF28" s="61"/>
      <c r="HYG28" s="61"/>
      <c r="HYH28" s="61"/>
      <c r="HYI28" s="61"/>
      <c r="HYJ28" s="61"/>
      <c r="HYK28" s="61"/>
      <c r="HYL28" s="61"/>
      <c r="HYM28" s="61"/>
      <c r="HYN28" s="61"/>
      <c r="HYO28" s="61"/>
      <c r="HYP28" s="61"/>
      <c r="HYQ28" s="61"/>
      <c r="HYR28" s="61"/>
      <c r="HYS28" s="61"/>
      <c r="HYT28" s="61"/>
      <c r="HYU28" s="61"/>
      <c r="HYV28" s="61"/>
      <c r="HYW28" s="61"/>
      <c r="HYX28" s="61"/>
      <c r="HYY28" s="61"/>
      <c r="HYZ28" s="61"/>
      <c r="HZA28" s="61"/>
      <c r="HZB28" s="61"/>
      <c r="HZC28" s="61"/>
      <c r="HZD28" s="61"/>
      <c r="HZE28" s="61"/>
      <c r="HZF28" s="61"/>
      <c r="HZG28" s="61"/>
      <c r="HZH28" s="61"/>
      <c r="HZI28" s="61"/>
      <c r="HZJ28" s="61"/>
      <c r="HZK28" s="61"/>
      <c r="HZL28" s="61"/>
      <c r="HZM28" s="61"/>
      <c r="HZN28" s="61"/>
      <c r="HZO28" s="61"/>
      <c r="HZP28" s="61"/>
      <c r="HZQ28" s="61"/>
      <c r="HZR28" s="61"/>
      <c r="HZS28" s="61"/>
      <c r="HZT28" s="61"/>
      <c r="HZU28" s="61"/>
      <c r="HZV28" s="61"/>
      <c r="HZW28" s="61"/>
      <c r="HZX28" s="61"/>
      <c r="HZY28" s="61"/>
      <c r="HZZ28" s="61"/>
      <c r="IAA28" s="61"/>
      <c r="IAB28" s="61"/>
      <c r="IAC28" s="61"/>
      <c r="IAD28" s="61"/>
      <c r="IAE28" s="61"/>
      <c r="IAF28" s="61"/>
      <c r="IAG28" s="61"/>
      <c r="IAH28" s="61"/>
      <c r="IAI28" s="61"/>
      <c r="IAJ28" s="61"/>
      <c r="IAK28" s="61"/>
      <c r="IAL28" s="61"/>
      <c r="IAM28" s="61"/>
      <c r="IAN28" s="61"/>
      <c r="IAO28" s="61"/>
      <c r="IAP28" s="61"/>
      <c r="IAQ28" s="61"/>
      <c r="IAR28" s="61"/>
      <c r="IAS28" s="61"/>
      <c r="IAT28" s="61"/>
      <c r="IAU28" s="61"/>
      <c r="IAV28" s="61"/>
      <c r="IAW28" s="61"/>
      <c r="IAX28" s="61"/>
      <c r="IAY28" s="61"/>
      <c r="IAZ28" s="61"/>
      <c r="IBA28" s="61"/>
      <c r="IBB28" s="61"/>
      <c r="IBC28" s="61"/>
      <c r="IBD28" s="61"/>
      <c r="IBE28" s="61"/>
      <c r="IBF28" s="61"/>
      <c r="IBG28" s="61"/>
      <c r="IBH28" s="61"/>
      <c r="IBI28" s="61"/>
      <c r="IBJ28" s="61"/>
      <c r="IBK28" s="61"/>
      <c r="IBL28" s="61"/>
      <c r="IBM28" s="61"/>
      <c r="IBN28" s="61"/>
      <c r="IBO28" s="61"/>
      <c r="IBP28" s="61"/>
      <c r="IBQ28" s="61"/>
      <c r="IBR28" s="61"/>
      <c r="IBS28" s="61"/>
      <c r="IBT28" s="61"/>
      <c r="IBU28" s="61"/>
      <c r="IBV28" s="61"/>
      <c r="IBW28" s="61"/>
      <c r="IBX28" s="61"/>
      <c r="IBY28" s="61"/>
      <c r="IBZ28" s="61"/>
      <c r="ICA28" s="61"/>
      <c r="ICB28" s="61"/>
      <c r="ICC28" s="61"/>
      <c r="ICD28" s="61"/>
      <c r="ICE28" s="61"/>
      <c r="ICF28" s="61"/>
      <c r="ICG28" s="61"/>
      <c r="ICH28" s="61"/>
      <c r="ICI28" s="61"/>
      <c r="ICJ28" s="61"/>
      <c r="ICK28" s="61"/>
      <c r="ICL28" s="61"/>
      <c r="ICM28" s="61"/>
      <c r="ICN28" s="61"/>
      <c r="ICO28" s="61"/>
      <c r="ICP28" s="61"/>
      <c r="ICQ28" s="61"/>
      <c r="ICR28" s="61"/>
      <c r="ICS28" s="61"/>
      <c r="ICT28" s="61"/>
      <c r="ICU28" s="61"/>
      <c r="ICV28" s="61"/>
      <c r="ICW28" s="61"/>
      <c r="ICX28" s="61"/>
      <c r="ICY28" s="61"/>
      <c r="ICZ28" s="61"/>
      <c r="IDA28" s="61"/>
      <c r="IDB28" s="61"/>
      <c r="IDC28" s="61"/>
      <c r="IDD28" s="61"/>
      <c r="IDE28" s="61"/>
      <c r="IDF28" s="61"/>
      <c r="IDG28" s="61"/>
      <c r="IDH28" s="61"/>
      <c r="IDI28" s="61"/>
      <c r="IDJ28" s="61"/>
      <c r="IDK28" s="61"/>
      <c r="IDL28" s="61"/>
      <c r="IDM28" s="61"/>
      <c r="IDN28" s="61"/>
      <c r="IDO28" s="61"/>
      <c r="IDP28" s="61"/>
      <c r="IDQ28" s="61"/>
      <c r="IDR28" s="61"/>
      <c r="IDS28" s="61"/>
      <c r="IDT28" s="61"/>
      <c r="IDU28" s="61"/>
      <c r="IDV28" s="61"/>
      <c r="IDW28" s="61"/>
      <c r="IDX28" s="61"/>
      <c r="IDY28" s="61"/>
      <c r="IDZ28" s="61"/>
      <c r="IEA28" s="61"/>
      <c r="IEB28" s="61"/>
      <c r="IEC28" s="61"/>
      <c r="IED28" s="61"/>
      <c r="IEE28" s="61"/>
      <c r="IEF28" s="61"/>
      <c r="IEG28" s="61"/>
      <c r="IEH28" s="61"/>
      <c r="IEI28" s="61"/>
      <c r="IEJ28" s="61"/>
      <c r="IEK28" s="61"/>
      <c r="IEL28" s="61"/>
      <c r="IEM28" s="61"/>
      <c r="IEN28" s="61"/>
      <c r="IEO28" s="61"/>
      <c r="IEP28" s="61"/>
      <c r="IEQ28" s="61"/>
      <c r="IER28" s="61"/>
      <c r="IES28" s="61"/>
      <c r="IET28" s="61"/>
      <c r="IEU28" s="61"/>
      <c r="IEV28" s="61"/>
      <c r="IEW28" s="61"/>
      <c r="IEX28" s="61"/>
      <c r="IEY28" s="61"/>
      <c r="IEZ28" s="61"/>
      <c r="IFA28" s="61"/>
      <c r="IFB28" s="61"/>
      <c r="IFC28" s="61"/>
      <c r="IFD28" s="61"/>
      <c r="IFE28" s="61"/>
      <c r="IFF28" s="61"/>
      <c r="IFG28" s="61"/>
      <c r="IFH28" s="61"/>
      <c r="IFI28" s="61"/>
      <c r="IFJ28" s="61"/>
      <c r="IFK28" s="61"/>
      <c r="IFL28" s="61"/>
      <c r="IFM28" s="61"/>
      <c r="IFN28" s="61"/>
      <c r="IFO28" s="61"/>
      <c r="IFP28" s="61"/>
      <c r="IFQ28" s="61"/>
      <c r="IFR28" s="61"/>
      <c r="IFS28" s="61"/>
      <c r="IFT28" s="61"/>
      <c r="IFU28" s="61"/>
      <c r="IFV28" s="61"/>
      <c r="IFW28" s="61"/>
      <c r="IFX28" s="61"/>
      <c r="IFY28" s="61"/>
      <c r="IFZ28" s="61"/>
      <c r="IGA28" s="61"/>
      <c r="IGB28" s="61"/>
      <c r="IGC28" s="61"/>
      <c r="IGD28" s="61"/>
      <c r="IGE28" s="61"/>
      <c r="IGF28" s="61"/>
      <c r="IGG28" s="61"/>
      <c r="IGH28" s="61"/>
      <c r="IGI28" s="61"/>
      <c r="IGJ28" s="61"/>
      <c r="IGK28" s="61"/>
      <c r="IGL28" s="61"/>
      <c r="IGM28" s="61"/>
      <c r="IGN28" s="61"/>
      <c r="IGO28" s="61"/>
      <c r="IGP28" s="61"/>
      <c r="IGQ28" s="61"/>
      <c r="IGR28" s="61"/>
      <c r="IGS28" s="61"/>
      <c r="IGT28" s="61"/>
      <c r="IGU28" s="61"/>
      <c r="IGV28" s="61"/>
      <c r="IGW28" s="61"/>
      <c r="IGX28" s="61"/>
      <c r="IGY28" s="61"/>
      <c r="IGZ28" s="61"/>
      <c r="IHA28" s="61"/>
      <c r="IHB28" s="61"/>
      <c r="IHC28" s="61"/>
      <c r="IHD28" s="61"/>
      <c r="IHE28" s="61"/>
      <c r="IHF28" s="61"/>
      <c r="IHG28" s="61"/>
      <c r="IHH28" s="61"/>
      <c r="IHI28" s="61"/>
      <c r="IHJ28" s="61"/>
      <c r="IHK28" s="61"/>
      <c r="IHL28" s="61"/>
      <c r="IHM28" s="61"/>
      <c r="IHN28" s="61"/>
      <c r="IHO28" s="61"/>
      <c r="IHP28" s="61"/>
      <c r="IHQ28" s="61"/>
      <c r="IHR28" s="61"/>
      <c r="IHS28" s="61"/>
      <c r="IHT28" s="61"/>
      <c r="IHU28" s="61"/>
      <c r="IHV28" s="61"/>
      <c r="IHW28" s="61"/>
      <c r="IHX28" s="61"/>
      <c r="IHY28" s="61"/>
      <c r="IHZ28" s="61"/>
      <c r="IIA28" s="61"/>
      <c r="IIB28" s="61"/>
      <c r="IIC28" s="61"/>
      <c r="IID28" s="61"/>
      <c r="IIE28" s="61"/>
      <c r="IIF28" s="61"/>
      <c r="IIG28" s="61"/>
      <c r="IIH28" s="61"/>
      <c r="III28" s="61"/>
      <c r="IIJ28" s="61"/>
      <c r="IIK28" s="61"/>
      <c r="IIL28" s="61"/>
      <c r="IIM28" s="61"/>
      <c r="IIN28" s="61"/>
      <c r="IIO28" s="61"/>
      <c r="IIP28" s="61"/>
      <c r="IIQ28" s="61"/>
      <c r="IIR28" s="61"/>
      <c r="IIS28" s="61"/>
      <c r="IIT28" s="61"/>
      <c r="IIU28" s="61"/>
      <c r="IIV28" s="61"/>
      <c r="IIW28" s="61"/>
      <c r="IIX28" s="61"/>
      <c r="IIY28" s="61"/>
      <c r="IIZ28" s="61"/>
      <c r="IJA28" s="61"/>
      <c r="IJB28" s="61"/>
      <c r="IJC28" s="61"/>
      <c r="IJD28" s="61"/>
      <c r="IJE28" s="61"/>
      <c r="IJF28" s="61"/>
      <c r="IJG28" s="61"/>
      <c r="IJH28" s="61"/>
      <c r="IJI28" s="61"/>
      <c r="IJJ28" s="61"/>
      <c r="IJK28" s="61"/>
      <c r="IJL28" s="61"/>
      <c r="IJM28" s="61"/>
      <c r="IJN28" s="61"/>
      <c r="IJO28" s="61"/>
      <c r="IJP28" s="61"/>
      <c r="IJQ28" s="61"/>
      <c r="IJR28" s="61"/>
      <c r="IJS28" s="61"/>
      <c r="IJT28" s="61"/>
      <c r="IJU28" s="61"/>
      <c r="IJV28" s="61"/>
      <c r="IJW28" s="61"/>
      <c r="IJX28" s="61"/>
      <c r="IJY28" s="61"/>
      <c r="IJZ28" s="61"/>
      <c r="IKA28" s="61"/>
      <c r="IKB28" s="61"/>
      <c r="IKC28" s="61"/>
      <c r="IKD28" s="61"/>
      <c r="IKE28" s="61"/>
      <c r="IKF28" s="61"/>
      <c r="IKG28" s="61"/>
      <c r="IKH28" s="61"/>
      <c r="IKI28" s="61"/>
      <c r="IKJ28" s="61"/>
      <c r="IKK28" s="61"/>
      <c r="IKL28" s="61"/>
      <c r="IKM28" s="61"/>
      <c r="IKN28" s="61"/>
      <c r="IKO28" s="61"/>
      <c r="IKP28" s="61"/>
      <c r="IKQ28" s="61"/>
      <c r="IKR28" s="61"/>
      <c r="IKS28" s="61"/>
      <c r="IKT28" s="61"/>
      <c r="IKU28" s="61"/>
      <c r="IKV28" s="61"/>
      <c r="IKW28" s="61"/>
      <c r="IKX28" s="61"/>
      <c r="IKY28" s="61"/>
      <c r="IKZ28" s="61"/>
      <c r="ILA28" s="61"/>
      <c r="ILB28" s="61"/>
      <c r="ILC28" s="61"/>
      <c r="ILD28" s="61"/>
      <c r="ILE28" s="61"/>
      <c r="ILF28" s="61"/>
      <c r="ILG28" s="61"/>
      <c r="ILH28" s="61"/>
      <c r="ILI28" s="61"/>
      <c r="ILJ28" s="61"/>
      <c r="ILK28" s="61"/>
      <c r="ILL28" s="61"/>
      <c r="ILM28" s="61"/>
      <c r="ILN28" s="61"/>
      <c r="ILO28" s="61"/>
      <c r="ILP28" s="61"/>
      <c r="ILQ28" s="61"/>
      <c r="ILR28" s="61"/>
      <c r="ILS28" s="61"/>
      <c r="ILT28" s="61"/>
      <c r="ILU28" s="61"/>
      <c r="ILV28" s="61"/>
      <c r="ILW28" s="61"/>
      <c r="ILX28" s="61"/>
      <c r="ILY28" s="61"/>
      <c r="ILZ28" s="61"/>
      <c r="IMA28" s="61"/>
      <c r="IMB28" s="61"/>
      <c r="IMC28" s="61"/>
      <c r="IMD28" s="61"/>
      <c r="IME28" s="61"/>
      <c r="IMF28" s="61"/>
      <c r="IMG28" s="61"/>
      <c r="IMH28" s="61"/>
      <c r="IMI28" s="61"/>
      <c r="IMJ28" s="61"/>
      <c r="IMK28" s="61"/>
      <c r="IML28" s="61"/>
      <c r="IMM28" s="61"/>
      <c r="IMN28" s="61"/>
      <c r="IMO28" s="61"/>
      <c r="IMP28" s="61"/>
      <c r="IMQ28" s="61"/>
      <c r="IMR28" s="61"/>
      <c r="IMS28" s="61"/>
      <c r="IMT28" s="61"/>
      <c r="IMU28" s="61"/>
      <c r="IMV28" s="61"/>
      <c r="IMW28" s="61"/>
      <c r="IMX28" s="61"/>
      <c r="IMY28" s="61"/>
      <c r="IMZ28" s="61"/>
      <c r="INA28" s="61"/>
      <c r="INB28" s="61"/>
      <c r="INC28" s="61"/>
      <c r="IND28" s="61"/>
      <c r="INE28" s="61"/>
      <c r="INF28" s="61"/>
      <c r="ING28" s="61"/>
      <c r="INH28" s="61"/>
      <c r="INI28" s="61"/>
      <c r="INJ28" s="61"/>
      <c r="INK28" s="61"/>
      <c r="INL28" s="61"/>
      <c r="INM28" s="61"/>
      <c r="INN28" s="61"/>
      <c r="INO28" s="61"/>
      <c r="INP28" s="61"/>
      <c r="INQ28" s="61"/>
      <c r="INR28" s="61"/>
      <c r="INS28" s="61"/>
      <c r="INT28" s="61"/>
      <c r="INU28" s="61"/>
      <c r="INV28" s="61"/>
      <c r="INW28" s="61"/>
      <c r="INX28" s="61"/>
      <c r="INY28" s="61"/>
      <c r="INZ28" s="61"/>
      <c r="IOA28" s="61"/>
      <c r="IOB28" s="61"/>
      <c r="IOC28" s="61"/>
      <c r="IOD28" s="61"/>
      <c r="IOE28" s="61"/>
      <c r="IOF28" s="61"/>
      <c r="IOG28" s="61"/>
      <c r="IOH28" s="61"/>
      <c r="IOI28" s="61"/>
      <c r="IOJ28" s="61"/>
      <c r="IOK28" s="61"/>
      <c r="IOL28" s="61"/>
      <c r="IOM28" s="61"/>
      <c r="ION28" s="61"/>
      <c r="IOO28" s="61"/>
      <c r="IOP28" s="61"/>
      <c r="IOQ28" s="61"/>
      <c r="IOR28" s="61"/>
      <c r="IOS28" s="61"/>
      <c r="IOT28" s="61"/>
      <c r="IOU28" s="61"/>
      <c r="IOV28" s="61"/>
      <c r="IOW28" s="61"/>
      <c r="IOX28" s="61"/>
      <c r="IOY28" s="61"/>
      <c r="IOZ28" s="61"/>
      <c r="IPA28" s="61"/>
      <c r="IPB28" s="61"/>
      <c r="IPC28" s="61"/>
      <c r="IPD28" s="61"/>
      <c r="IPE28" s="61"/>
      <c r="IPF28" s="61"/>
      <c r="IPG28" s="61"/>
      <c r="IPH28" s="61"/>
      <c r="IPI28" s="61"/>
      <c r="IPJ28" s="61"/>
      <c r="IPK28" s="61"/>
      <c r="IPL28" s="61"/>
      <c r="IPM28" s="61"/>
      <c r="IPN28" s="61"/>
      <c r="IPO28" s="61"/>
      <c r="IPP28" s="61"/>
      <c r="IPQ28" s="61"/>
      <c r="IPR28" s="61"/>
      <c r="IPS28" s="61"/>
      <c r="IPT28" s="61"/>
      <c r="IPU28" s="61"/>
      <c r="IPV28" s="61"/>
      <c r="IPW28" s="61"/>
      <c r="IPX28" s="61"/>
      <c r="IPY28" s="61"/>
      <c r="IPZ28" s="61"/>
      <c r="IQA28" s="61"/>
      <c r="IQB28" s="61"/>
      <c r="IQC28" s="61"/>
      <c r="IQD28" s="61"/>
      <c r="IQE28" s="61"/>
      <c r="IQF28" s="61"/>
      <c r="IQG28" s="61"/>
      <c r="IQH28" s="61"/>
      <c r="IQI28" s="61"/>
      <c r="IQJ28" s="61"/>
      <c r="IQK28" s="61"/>
      <c r="IQL28" s="61"/>
      <c r="IQM28" s="61"/>
      <c r="IQN28" s="61"/>
      <c r="IQO28" s="61"/>
      <c r="IQP28" s="61"/>
      <c r="IQQ28" s="61"/>
      <c r="IQR28" s="61"/>
      <c r="IQS28" s="61"/>
      <c r="IQT28" s="61"/>
      <c r="IQU28" s="61"/>
      <c r="IQV28" s="61"/>
      <c r="IQW28" s="61"/>
      <c r="IQX28" s="61"/>
      <c r="IQY28" s="61"/>
      <c r="IQZ28" s="61"/>
      <c r="IRA28" s="61"/>
      <c r="IRB28" s="61"/>
      <c r="IRC28" s="61"/>
      <c r="IRD28" s="61"/>
      <c r="IRE28" s="61"/>
      <c r="IRF28" s="61"/>
      <c r="IRG28" s="61"/>
      <c r="IRH28" s="61"/>
      <c r="IRI28" s="61"/>
      <c r="IRJ28" s="61"/>
      <c r="IRK28" s="61"/>
      <c r="IRL28" s="61"/>
      <c r="IRM28" s="61"/>
      <c r="IRN28" s="61"/>
      <c r="IRO28" s="61"/>
      <c r="IRP28" s="61"/>
      <c r="IRQ28" s="61"/>
      <c r="IRR28" s="61"/>
      <c r="IRS28" s="61"/>
      <c r="IRT28" s="61"/>
      <c r="IRU28" s="61"/>
      <c r="IRV28" s="61"/>
      <c r="IRW28" s="61"/>
      <c r="IRX28" s="61"/>
      <c r="IRY28" s="61"/>
      <c r="IRZ28" s="61"/>
      <c r="ISA28" s="61"/>
      <c r="ISB28" s="61"/>
      <c r="ISC28" s="61"/>
      <c r="ISD28" s="61"/>
      <c r="ISE28" s="61"/>
      <c r="ISF28" s="61"/>
      <c r="ISG28" s="61"/>
      <c r="ISH28" s="61"/>
      <c r="ISI28" s="61"/>
      <c r="ISJ28" s="61"/>
      <c r="ISK28" s="61"/>
      <c r="ISL28" s="61"/>
      <c r="ISM28" s="61"/>
      <c r="ISN28" s="61"/>
      <c r="ISO28" s="61"/>
      <c r="ISP28" s="61"/>
      <c r="ISQ28" s="61"/>
      <c r="ISR28" s="61"/>
      <c r="ISS28" s="61"/>
      <c r="IST28" s="61"/>
      <c r="ISU28" s="61"/>
      <c r="ISV28" s="61"/>
      <c r="ISW28" s="61"/>
      <c r="ISX28" s="61"/>
      <c r="ISY28" s="61"/>
      <c r="ISZ28" s="61"/>
      <c r="ITA28" s="61"/>
      <c r="ITB28" s="61"/>
      <c r="ITC28" s="61"/>
      <c r="ITD28" s="61"/>
      <c r="ITE28" s="61"/>
      <c r="ITF28" s="61"/>
      <c r="ITG28" s="61"/>
      <c r="ITH28" s="61"/>
      <c r="ITI28" s="61"/>
      <c r="ITJ28" s="61"/>
      <c r="ITK28" s="61"/>
      <c r="ITL28" s="61"/>
      <c r="ITM28" s="61"/>
      <c r="ITN28" s="61"/>
      <c r="ITO28" s="61"/>
      <c r="ITP28" s="61"/>
      <c r="ITQ28" s="61"/>
      <c r="ITR28" s="61"/>
      <c r="ITS28" s="61"/>
      <c r="ITT28" s="61"/>
      <c r="ITU28" s="61"/>
      <c r="ITV28" s="61"/>
      <c r="ITW28" s="61"/>
      <c r="ITX28" s="61"/>
      <c r="ITY28" s="61"/>
      <c r="ITZ28" s="61"/>
      <c r="IUA28" s="61"/>
      <c r="IUB28" s="61"/>
      <c r="IUC28" s="61"/>
      <c r="IUD28" s="61"/>
      <c r="IUE28" s="61"/>
      <c r="IUF28" s="61"/>
      <c r="IUG28" s="61"/>
      <c r="IUH28" s="61"/>
      <c r="IUI28" s="61"/>
      <c r="IUJ28" s="61"/>
      <c r="IUK28" s="61"/>
      <c r="IUL28" s="61"/>
      <c r="IUM28" s="61"/>
      <c r="IUN28" s="61"/>
      <c r="IUO28" s="61"/>
      <c r="IUP28" s="61"/>
      <c r="IUQ28" s="61"/>
      <c r="IUR28" s="61"/>
      <c r="IUS28" s="61"/>
      <c r="IUT28" s="61"/>
      <c r="IUU28" s="61"/>
      <c r="IUV28" s="61"/>
      <c r="IUW28" s="61"/>
      <c r="IUX28" s="61"/>
      <c r="IUY28" s="61"/>
      <c r="IUZ28" s="61"/>
      <c r="IVA28" s="61"/>
      <c r="IVB28" s="61"/>
      <c r="IVC28" s="61"/>
      <c r="IVD28" s="61"/>
      <c r="IVE28" s="61"/>
      <c r="IVF28" s="61"/>
      <c r="IVG28" s="61"/>
      <c r="IVH28" s="61"/>
      <c r="IVI28" s="61"/>
      <c r="IVJ28" s="61"/>
      <c r="IVK28" s="61"/>
      <c r="IVL28" s="61"/>
      <c r="IVM28" s="61"/>
      <c r="IVN28" s="61"/>
      <c r="IVO28" s="61"/>
      <c r="IVP28" s="61"/>
      <c r="IVQ28" s="61"/>
      <c r="IVR28" s="61"/>
      <c r="IVS28" s="61"/>
      <c r="IVT28" s="61"/>
      <c r="IVU28" s="61"/>
      <c r="IVV28" s="61"/>
      <c r="IVW28" s="61"/>
      <c r="IVX28" s="61"/>
      <c r="IVY28" s="61"/>
      <c r="IVZ28" s="61"/>
      <c r="IWA28" s="61"/>
      <c r="IWB28" s="61"/>
      <c r="IWC28" s="61"/>
      <c r="IWD28" s="61"/>
      <c r="IWE28" s="61"/>
      <c r="IWF28" s="61"/>
      <c r="IWG28" s="61"/>
      <c r="IWH28" s="61"/>
      <c r="IWI28" s="61"/>
      <c r="IWJ28" s="61"/>
      <c r="IWK28" s="61"/>
      <c r="IWL28" s="61"/>
      <c r="IWM28" s="61"/>
      <c r="IWN28" s="61"/>
      <c r="IWO28" s="61"/>
      <c r="IWP28" s="61"/>
      <c r="IWQ28" s="61"/>
      <c r="IWR28" s="61"/>
      <c r="IWS28" s="61"/>
      <c r="IWT28" s="61"/>
      <c r="IWU28" s="61"/>
      <c r="IWV28" s="61"/>
      <c r="IWW28" s="61"/>
      <c r="IWX28" s="61"/>
      <c r="IWY28" s="61"/>
      <c r="IWZ28" s="61"/>
      <c r="IXA28" s="61"/>
      <c r="IXB28" s="61"/>
      <c r="IXC28" s="61"/>
      <c r="IXD28" s="61"/>
      <c r="IXE28" s="61"/>
      <c r="IXF28" s="61"/>
      <c r="IXG28" s="61"/>
      <c r="IXH28" s="61"/>
      <c r="IXI28" s="61"/>
      <c r="IXJ28" s="61"/>
      <c r="IXK28" s="61"/>
      <c r="IXL28" s="61"/>
      <c r="IXM28" s="61"/>
      <c r="IXN28" s="61"/>
      <c r="IXO28" s="61"/>
      <c r="IXP28" s="61"/>
      <c r="IXQ28" s="61"/>
      <c r="IXR28" s="61"/>
      <c r="IXS28" s="61"/>
      <c r="IXT28" s="61"/>
      <c r="IXU28" s="61"/>
      <c r="IXV28" s="61"/>
      <c r="IXW28" s="61"/>
      <c r="IXX28" s="61"/>
      <c r="IXY28" s="61"/>
      <c r="IXZ28" s="61"/>
      <c r="IYA28" s="61"/>
      <c r="IYB28" s="61"/>
      <c r="IYC28" s="61"/>
      <c r="IYD28" s="61"/>
      <c r="IYE28" s="61"/>
      <c r="IYF28" s="61"/>
      <c r="IYG28" s="61"/>
      <c r="IYH28" s="61"/>
      <c r="IYI28" s="61"/>
      <c r="IYJ28" s="61"/>
      <c r="IYK28" s="61"/>
      <c r="IYL28" s="61"/>
      <c r="IYM28" s="61"/>
      <c r="IYN28" s="61"/>
      <c r="IYO28" s="61"/>
      <c r="IYP28" s="61"/>
      <c r="IYQ28" s="61"/>
      <c r="IYR28" s="61"/>
      <c r="IYS28" s="61"/>
      <c r="IYT28" s="61"/>
      <c r="IYU28" s="61"/>
      <c r="IYV28" s="61"/>
      <c r="IYW28" s="61"/>
      <c r="IYX28" s="61"/>
      <c r="IYY28" s="61"/>
      <c r="IYZ28" s="61"/>
      <c r="IZA28" s="61"/>
      <c r="IZB28" s="61"/>
      <c r="IZC28" s="61"/>
      <c r="IZD28" s="61"/>
      <c r="IZE28" s="61"/>
      <c r="IZF28" s="61"/>
      <c r="IZG28" s="61"/>
      <c r="IZH28" s="61"/>
      <c r="IZI28" s="61"/>
      <c r="IZJ28" s="61"/>
      <c r="IZK28" s="61"/>
      <c r="IZL28" s="61"/>
      <c r="IZM28" s="61"/>
      <c r="IZN28" s="61"/>
      <c r="IZO28" s="61"/>
      <c r="IZP28" s="61"/>
      <c r="IZQ28" s="61"/>
      <c r="IZR28" s="61"/>
      <c r="IZS28" s="61"/>
      <c r="IZT28" s="61"/>
      <c r="IZU28" s="61"/>
      <c r="IZV28" s="61"/>
      <c r="IZW28" s="61"/>
      <c r="IZX28" s="61"/>
      <c r="IZY28" s="61"/>
      <c r="IZZ28" s="61"/>
      <c r="JAA28" s="61"/>
      <c r="JAB28" s="61"/>
      <c r="JAC28" s="61"/>
      <c r="JAD28" s="61"/>
      <c r="JAE28" s="61"/>
      <c r="JAF28" s="61"/>
      <c r="JAG28" s="61"/>
      <c r="JAH28" s="61"/>
      <c r="JAI28" s="61"/>
      <c r="JAJ28" s="61"/>
      <c r="JAK28" s="61"/>
      <c r="JAL28" s="61"/>
      <c r="JAM28" s="61"/>
      <c r="JAN28" s="61"/>
      <c r="JAO28" s="61"/>
      <c r="JAP28" s="61"/>
      <c r="JAQ28" s="61"/>
      <c r="JAR28" s="61"/>
      <c r="JAS28" s="61"/>
      <c r="JAT28" s="61"/>
      <c r="JAU28" s="61"/>
      <c r="JAV28" s="61"/>
      <c r="JAW28" s="61"/>
      <c r="JAX28" s="61"/>
      <c r="JAY28" s="61"/>
      <c r="JAZ28" s="61"/>
      <c r="JBA28" s="61"/>
      <c r="JBB28" s="61"/>
      <c r="JBC28" s="61"/>
      <c r="JBD28" s="61"/>
      <c r="JBE28" s="61"/>
      <c r="JBF28" s="61"/>
      <c r="JBG28" s="61"/>
      <c r="JBH28" s="61"/>
      <c r="JBI28" s="61"/>
      <c r="JBJ28" s="61"/>
      <c r="JBK28" s="61"/>
      <c r="JBL28" s="61"/>
      <c r="JBM28" s="61"/>
      <c r="JBN28" s="61"/>
      <c r="JBO28" s="61"/>
      <c r="JBP28" s="61"/>
      <c r="JBQ28" s="61"/>
      <c r="JBR28" s="61"/>
      <c r="JBS28" s="61"/>
      <c r="JBT28" s="61"/>
      <c r="JBU28" s="61"/>
      <c r="JBV28" s="61"/>
      <c r="JBW28" s="61"/>
      <c r="JBX28" s="61"/>
      <c r="JBY28" s="61"/>
      <c r="JBZ28" s="61"/>
      <c r="JCA28" s="61"/>
      <c r="JCB28" s="61"/>
      <c r="JCC28" s="61"/>
      <c r="JCD28" s="61"/>
      <c r="JCE28" s="61"/>
      <c r="JCF28" s="61"/>
      <c r="JCG28" s="61"/>
      <c r="JCH28" s="61"/>
      <c r="JCI28" s="61"/>
      <c r="JCJ28" s="61"/>
      <c r="JCK28" s="61"/>
      <c r="JCL28" s="61"/>
      <c r="JCM28" s="61"/>
      <c r="JCN28" s="61"/>
      <c r="JCO28" s="61"/>
      <c r="JCP28" s="61"/>
      <c r="JCQ28" s="61"/>
      <c r="JCR28" s="61"/>
      <c r="JCS28" s="61"/>
      <c r="JCT28" s="61"/>
      <c r="JCU28" s="61"/>
      <c r="JCV28" s="61"/>
      <c r="JCW28" s="61"/>
      <c r="JCX28" s="61"/>
      <c r="JCY28" s="61"/>
      <c r="JCZ28" s="61"/>
      <c r="JDA28" s="61"/>
      <c r="JDB28" s="61"/>
      <c r="JDC28" s="61"/>
      <c r="JDD28" s="61"/>
      <c r="JDE28" s="61"/>
      <c r="JDF28" s="61"/>
      <c r="JDG28" s="61"/>
      <c r="JDH28" s="61"/>
      <c r="JDI28" s="61"/>
      <c r="JDJ28" s="61"/>
      <c r="JDK28" s="61"/>
      <c r="JDL28" s="61"/>
      <c r="JDM28" s="61"/>
      <c r="JDN28" s="61"/>
      <c r="JDO28" s="61"/>
      <c r="JDP28" s="61"/>
      <c r="JDQ28" s="61"/>
      <c r="JDR28" s="61"/>
      <c r="JDS28" s="61"/>
      <c r="JDT28" s="61"/>
      <c r="JDU28" s="61"/>
      <c r="JDV28" s="61"/>
      <c r="JDW28" s="61"/>
      <c r="JDX28" s="61"/>
      <c r="JDY28" s="61"/>
      <c r="JDZ28" s="61"/>
      <c r="JEA28" s="61"/>
      <c r="JEB28" s="61"/>
      <c r="JEC28" s="61"/>
      <c r="JED28" s="61"/>
      <c r="JEE28" s="61"/>
      <c r="JEF28" s="61"/>
      <c r="JEG28" s="61"/>
      <c r="JEH28" s="61"/>
      <c r="JEI28" s="61"/>
      <c r="JEJ28" s="61"/>
      <c r="JEK28" s="61"/>
      <c r="JEL28" s="61"/>
      <c r="JEM28" s="61"/>
      <c r="JEN28" s="61"/>
      <c r="JEO28" s="61"/>
      <c r="JEP28" s="61"/>
      <c r="JEQ28" s="61"/>
      <c r="JER28" s="61"/>
      <c r="JES28" s="61"/>
      <c r="JET28" s="61"/>
      <c r="JEU28" s="61"/>
      <c r="JEV28" s="61"/>
      <c r="JEW28" s="61"/>
      <c r="JEX28" s="61"/>
      <c r="JEY28" s="61"/>
      <c r="JEZ28" s="61"/>
      <c r="JFA28" s="61"/>
      <c r="JFB28" s="61"/>
      <c r="JFC28" s="61"/>
      <c r="JFD28" s="61"/>
      <c r="JFE28" s="61"/>
      <c r="JFF28" s="61"/>
      <c r="JFG28" s="61"/>
      <c r="JFH28" s="61"/>
      <c r="JFI28" s="61"/>
      <c r="JFJ28" s="61"/>
      <c r="JFK28" s="61"/>
      <c r="JFL28" s="61"/>
      <c r="JFM28" s="61"/>
      <c r="JFN28" s="61"/>
      <c r="JFO28" s="61"/>
      <c r="JFP28" s="61"/>
      <c r="JFQ28" s="61"/>
      <c r="JFR28" s="61"/>
      <c r="JFS28" s="61"/>
      <c r="JFT28" s="61"/>
      <c r="JFU28" s="61"/>
      <c r="JFV28" s="61"/>
      <c r="JFW28" s="61"/>
      <c r="JFX28" s="61"/>
      <c r="JFY28" s="61"/>
      <c r="JFZ28" s="61"/>
      <c r="JGA28" s="61"/>
      <c r="JGB28" s="61"/>
      <c r="JGC28" s="61"/>
      <c r="JGD28" s="61"/>
      <c r="JGE28" s="61"/>
      <c r="JGF28" s="61"/>
      <c r="JGG28" s="61"/>
      <c r="JGH28" s="61"/>
      <c r="JGI28" s="61"/>
      <c r="JGJ28" s="61"/>
      <c r="JGK28" s="61"/>
      <c r="JGL28" s="61"/>
      <c r="JGM28" s="61"/>
      <c r="JGN28" s="61"/>
      <c r="JGO28" s="61"/>
      <c r="JGP28" s="61"/>
      <c r="JGQ28" s="61"/>
      <c r="JGR28" s="61"/>
      <c r="JGS28" s="61"/>
      <c r="JGT28" s="61"/>
      <c r="JGU28" s="61"/>
      <c r="JGV28" s="61"/>
      <c r="JGW28" s="61"/>
      <c r="JGX28" s="61"/>
      <c r="JGY28" s="61"/>
      <c r="JGZ28" s="61"/>
      <c r="JHA28" s="61"/>
      <c r="JHB28" s="61"/>
      <c r="JHC28" s="61"/>
      <c r="JHD28" s="61"/>
      <c r="JHE28" s="61"/>
      <c r="JHF28" s="61"/>
      <c r="JHG28" s="61"/>
      <c r="JHH28" s="61"/>
      <c r="JHI28" s="61"/>
      <c r="JHJ28" s="61"/>
      <c r="JHK28" s="61"/>
      <c r="JHL28" s="61"/>
      <c r="JHM28" s="61"/>
      <c r="JHN28" s="61"/>
      <c r="JHO28" s="61"/>
      <c r="JHP28" s="61"/>
      <c r="JHQ28" s="61"/>
      <c r="JHR28" s="61"/>
      <c r="JHS28" s="61"/>
      <c r="JHT28" s="61"/>
      <c r="JHU28" s="61"/>
      <c r="JHV28" s="61"/>
      <c r="JHW28" s="61"/>
      <c r="JHX28" s="61"/>
      <c r="JHY28" s="61"/>
      <c r="JHZ28" s="61"/>
      <c r="JIA28" s="61"/>
      <c r="JIB28" s="61"/>
      <c r="JIC28" s="61"/>
      <c r="JID28" s="61"/>
      <c r="JIE28" s="61"/>
      <c r="JIF28" s="61"/>
      <c r="JIG28" s="61"/>
      <c r="JIH28" s="61"/>
      <c r="JII28" s="61"/>
      <c r="JIJ28" s="61"/>
      <c r="JIK28" s="61"/>
      <c r="JIL28" s="61"/>
      <c r="JIM28" s="61"/>
      <c r="JIN28" s="61"/>
      <c r="JIO28" s="61"/>
      <c r="JIP28" s="61"/>
      <c r="JIQ28" s="61"/>
      <c r="JIR28" s="61"/>
      <c r="JIS28" s="61"/>
      <c r="JIT28" s="61"/>
      <c r="JIU28" s="61"/>
      <c r="JIV28" s="61"/>
      <c r="JIW28" s="61"/>
      <c r="JIX28" s="61"/>
      <c r="JIY28" s="61"/>
      <c r="JIZ28" s="61"/>
      <c r="JJA28" s="61"/>
      <c r="JJB28" s="61"/>
      <c r="JJC28" s="61"/>
      <c r="JJD28" s="61"/>
      <c r="JJE28" s="61"/>
      <c r="JJF28" s="61"/>
      <c r="JJG28" s="61"/>
      <c r="JJH28" s="61"/>
      <c r="JJI28" s="61"/>
      <c r="JJJ28" s="61"/>
      <c r="JJK28" s="61"/>
      <c r="JJL28" s="61"/>
      <c r="JJM28" s="61"/>
      <c r="JJN28" s="61"/>
      <c r="JJO28" s="61"/>
      <c r="JJP28" s="61"/>
      <c r="JJQ28" s="61"/>
      <c r="JJR28" s="61"/>
      <c r="JJS28" s="61"/>
      <c r="JJT28" s="61"/>
      <c r="JJU28" s="61"/>
      <c r="JJV28" s="61"/>
      <c r="JJW28" s="61"/>
      <c r="JJX28" s="61"/>
      <c r="JJY28" s="61"/>
      <c r="JJZ28" s="61"/>
      <c r="JKA28" s="61"/>
      <c r="JKB28" s="61"/>
      <c r="JKC28" s="61"/>
      <c r="JKD28" s="61"/>
      <c r="JKE28" s="61"/>
      <c r="JKF28" s="61"/>
      <c r="JKG28" s="61"/>
      <c r="JKH28" s="61"/>
      <c r="JKI28" s="61"/>
      <c r="JKJ28" s="61"/>
      <c r="JKK28" s="61"/>
      <c r="JKL28" s="61"/>
      <c r="JKM28" s="61"/>
      <c r="JKN28" s="61"/>
      <c r="JKO28" s="61"/>
      <c r="JKP28" s="61"/>
      <c r="JKQ28" s="61"/>
      <c r="JKR28" s="61"/>
      <c r="JKS28" s="61"/>
      <c r="JKT28" s="61"/>
      <c r="JKU28" s="61"/>
      <c r="JKV28" s="61"/>
      <c r="JKW28" s="61"/>
      <c r="JKX28" s="61"/>
      <c r="JKY28" s="61"/>
      <c r="JKZ28" s="61"/>
      <c r="JLA28" s="61"/>
      <c r="JLB28" s="61"/>
      <c r="JLC28" s="61"/>
      <c r="JLD28" s="61"/>
      <c r="JLE28" s="61"/>
      <c r="JLF28" s="61"/>
      <c r="JLG28" s="61"/>
      <c r="JLH28" s="61"/>
      <c r="JLI28" s="61"/>
      <c r="JLJ28" s="61"/>
      <c r="JLK28" s="61"/>
      <c r="JLL28" s="61"/>
      <c r="JLM28" s="61"/>
      <c r="JLN28" s="61"/>
      <c r="JLO28" s="61"/>
      <c r="JLP28" s="61"/>
      <c r="JLQ28" s="61"/>
      <c r="JLR28" s="61"/>
      <c r="JLS28" s="61"/>
      <c r="JLT28" s="61"/>
      <c r="JLU28" s="61"/>
      <c r="JLV28" s="61"/>
      <c r="JLW28" s="61"/>
      <c r="JLX28" s="61"/>
      <c r="JLY28" s="61"/>
      <c r="JLZ28" s="61"/>
      <c r="JMA28" s="61"/>
      <c r="JMB28" s="61"/>
      <c r="JMC28" s="61"/>
      <c r="JMD28" s="61"/>
      <c r="JME28" s="61"/>
      <c r="JMF28" s="61"/>
      <c r="JMG28" s="61"/>
      <c r="JMH28" s="61"/>
      <c r="JMI28" s="61"/>
      <c r="JMJ28" s="61"/>
      <c r="JMK28" s="61"/>
      <c r="JML28" s="61"/>
      <c r="JMM28" s="61"/>
      <c r="JMN28" s="61"/>
      <c r="JMO28" s="61"/>
      <c r="JMP28" s="61"/>
      <c r="JMQ28" s="61"/>
      <c r="JMR28" s="61"/>
      <c r="JMS28" s="61"/>
      <c r="JMT28" s="61"/>
      <c r="JMU28" s="61"/>
      <c r="JMV28" s="61"/>
      <c r="JMW28" s="61"/>
      <c r="JMX28" s="61"/>
      <c r="JMY28" s="61"/>
      <c r="JMZ28" s="61"/>
      <c r="JNA28" s="61"/>
      <c r="JNB28" s="61"/>
      <c r="JNC28" s="61"/>
      <c r="JND28" s="61"/>
      <c r="JNE28" s="61"/>
      <c r="JNF28" s="61"/>
      <c r="JNG28" s="61"/>
      <c r="JNH28" s="61"/>
      <c r="JNI28" s="61"/>
      <c r="JNJ28" s="61"/>
      <c r="JNK28" s="61"/>
      <c r="JNL28" s="61"/>
      <c r="JNM28" s="61"/>
      <c r="JNN28" s="61"/>
      <c r="JNO28" s="61"/>
      <c r="JNP28" s="61"/>
      <c r="JNQ28" s="61"/>
      <c r="JNR28" s="61"/>
      <c r="JNS28" s="61"/>
      <c r="JNT28" s="61"/>
      <c r="JNU28" s="61"/>
      <c r="JNV28" s="61"/>
      <c r="JNW28" s="61"/>
      <c r="JNX28" s="61"/>
      <c r="JNY28" s="61"/>
      <c r="JNZ28" s="61"/>
      <c r="JOA28" s="61"/>
      <c r="JOB28" s="61"/>
      <c r="JOC28" s="61"/>
      <c r="JOD28" s="61"/>
      <c r="JOE28" s="61"/>
      <c r="JOF28" s="61"/>
      <c r="JOG28" s="61"/>
      <c r="JOH28" s="61"/>
      <c r="JOI28" s="61"/>
      <c r="JOJ28" s="61"/>
      <c r="JOK28" s="61"/>
      <c r="JOL28" s="61"/>
      <c r="JOM28" s="61"/>
      <c r="JON28" s="61"/>
      <c r="JOO28" s="61"/>
      <c r="JOP28" s="61"/>
      <c r="JOQ28" s="61"/>
      <c r="JOR28" s="61"/>
      <c r="JOS28" s="61"/>
      <c r="JOT28" s="61"/>
      <c r="JOU28" s="61"/>
      <c r="JOV28" s="61"/>
      <c r="JOW28" s="61"/>
      <c r="JOX28" s="61"/>
      <c r="JOY28" s="61"/>
      <c r="JOZ28" s="61"/>
      <c r="JPA28" s="61"/>
      <c r="JPB28" s="61"/>
      <c r="JPC28" s="61"/>
      <c r="JPD28" s="61"/>
      <c r="JPE28" s="61"/>
      <c r="JPF28" s="61"/>
      <c r="JPG28" s="61"/>
      <c r="JPH28" s="61"/>
      <c r="JPI28" s="61"/>
      <c r="JPJ28" s="61"/>
      <c r="JPK28" s="61"/>
      <c r="JPL28" s="61"/>
      <c r="JPM28" s="61"/>
      <c r="JPN28" s="61"/>
      <c r="JPO28" s="61"/>
      <c r="JPP28" s="61"/>
      <c r="JPQ28" s="61"/>
      <c r="JPR28" s="61"/>
      <c r="JPS28" s="61"/>
      <c r="JPT28" s="61"/>
      <c r="JPU28" s="61"/>
      <c r="JPV28" s="61"/>
      <c r="JPW28" s="61"/>
      <c r="JPX28" s="61"/>
      <c r="JPY28" s="61"/>
      <c r="JPZ28" s="61"/>
      <c r="JQA28" s="61"/>
      <c r="JQB28" s="61"/>
      <c r="JQC28" s="61"/>
      <c r="JQD28" s="61"/>
      <c r="JQE28" s="61"/>
      <c r="JQF28" s="61"/>
      <c r="JQG28" s="61"/>
      <c r="JQH28" s="61"/>
      <c r="JQI28" s="61"/>
      <c r="JQJ28" s="61"/>
      <c r="JQK28" s="61"/>
      <c r="JQL28" s="61"/>
      <c r="JQM28" s="61"/>
      <c r="JQN28" s="61"/>
      <c r="JQO28" s="61"/>
      <c r="JQP28" s="61"/>
      <c r="JQQ28" s="61"/>
      <c r="JQR28" s="61"/>
      <c r="JQS28" s="61"/>
      <c r="JQT28" s="61"/>
      <c r="JQU28" s="61"/>
      <c r="JQV28" s="61"/>
      <c r="JQW28" s="61"/>
      <c r="JQX28" s="61"/>
      <c r="JQY28" s="61"/>
      <c r="JQZ28" s="61"/>
      <c r="JRA28" s="61"/>
      <c r="JRB28" s="61"/>
      <c r="JRC28" s="61"/>
      <c r="JRD28" s="61"/>
      <c r="JRE28" s="61"/>
      <c r="JRF28" s="61"/>
      <c r="JRG28" s="61"/>
      <c r="JRH28" s="61"/>
      <c r="JRI28" s="61"/>
      <c r="JRJ28" s="61"/>
      <c r="JRK28" s="61"/>
      <c r="JRL28" s="61"/>
      <c r="JRM28" s="61"/>
      <c r="JRN28" s="61"/>
      <c r="JRO28" s="61"/>
      <c r="JRP28" s="61"/>
      <c r="JRQ28" s="61"/>
      <c r="JRR28" s="61"/>
      <c r="JRS28" s="61"/>
      <c r="JRT28" s="61"/>
      <c r="JRU28" s="61"/>
      <c r="JRV28" s="61"/>
      <c r="JRW28" s="61"/>
      <c r="JRX28" s="61"/>
      <c r="JRY28" s="61"/>
      <c r="JRZ28" s="61"/>
      <c r="JSA28" s="61"/>
      <c r="JSB28" s="61"/>
      <c r="JSC28" s="61"/>
      <c r="JSD28" s="61"/>
      <c r="JSE28" s="61"/>
      <c r="JSF28" s="61"/>
      <c r="JSG28" s="61"/>
      <c r="JSH28" s="61"/>
      <c r="JSI28" s="61"/>
      <c r="JSJ28" s="61"/>
      <c r="JSK28" s="61"/>
      <c r="JSL28" s="61"/>
      <c r="JSM28" s="61"/>
      <c r="JSN28" s="61"/>
      <c r="JSO28" s="61"/>
      <c r="JSP28" s="61"/>
      <c r="JSQ28" s="61"/>
      <c r="JSR28" s="61"/>
      <c r="JSS28" s="61"/>
      <c r="JST28" s="61"/>
      <c r="JSU28" s="61"/>
      <c r="JSV28" s="61"/>
      <c r="JSW28" s="61"/>
      <c r="JSX28" s="61"/>
      <c r="JSY28" s="61"/>
      <c r="JSZ28" s="61"/>
      <c r="JTA28" s="61"/>
      <c r="JTB28" s="61"/>
      <c r="JTC28" s="61"/>
      <c r="JTD28" s="61"/>
      <c r="JTE28" s="61"/>
      <c r="JTF28" s="61"/>
      <c r="JTG28" s="61"/>
      <c r="JTH28" s="61"/>
      <c r="JTI28" s="61"/>
      <c r="JTJ28" s="61"/>
      <c r="JTK28" s="61"/>
      <c r="JTL28" s="61"/>
      <c r="JTM28" s="61"/>
      <c r="JTN28" s="61"/>
      <c r="JTO28" s="61"/>
      <c r="JTP28" s="61"/>
      <c r="JTQ28" s="61"/>
      <c r="JTR28" s="61"/>
      <c r="JTS28" s="61"/>
      <c r="JTT28" s="61"/>
      <c r="JTU28" s="61"/>
      <c r="JTV28" s="61"/>
      <c r="JTW28" s="61"/>
      <c r="JTX28" s="61"/>
      <c r="JTY28" s="61"/>
      <c r="JTZ28" s="61"/>
      <c r="JUA28" s="61"/>
      <c r="JUB28" s="61"/>
      <c r="JUC28" s="61"/>
      <c r="JUD28" s="61"/>
      <c r="JUE28" s="61"/>
      <c r="JUF28" s="61"/>
      <c r="JUG28" s="61"/>
      <c r="JUH28" s="61"/>
      <c r="JUI28" s="61"/>
      <c r="JUJ28" s="61"/>
      <c r="JUK28" s="61"/>
      <c r="JUL28" s="61"/>
      <c r="JUM28" s="61"/>
      <c r="JUN28" s="61"/>
      <c r="JUO28" s="61"/>
      <c r="JUP28" s="61"/>
      <c r="JUQ28" s="61"/>
      <c r="JUR28" s="61"/>
      <c r="JUS28" s="61"/>
      <c r="JUT28" s="61"/>
      <c r="JUU28" s="61"/>
      <c r="JUV28" s="61"/>
      <c r="JUW28" s="61"/>
      <c r="JUX28" s="61"/>
      <c r="JUY28" s="61"/>
      <c r="JUZ28" s="61"/>
      <c r="JVA28" s="61"/>
      <c r="JVB28" s="61"/>
      <c r="JVC28" s="61"/>
      <c r="JVD28" s="61"/>
      <c r="JVE28" s="61"/>
      <c r="JVF28" s="61"/>
      <c r="JVG28" s="61"/>
      <c r="JVH28" s="61"/>
      <c r="JVI28" s="61"/>
      <c r="JVJ28" s="61"/>
      <c r="JVK28" s="61"/>
      <c r="JVL28" s="61"/>
      <c r="JVM28" s="61"/>
      <c r="JVN28" s="61"/>
      <c r="JVO28" s="61"/>
      <c r="JVP28" s="61"/>
      <c r="JVQ28" s="61"/>
      <c r="JVR28" s="61"/>
      <c r="JVS28" s="61"/>
      <c r="JVT28" s="61"/>
      <c r="JVU28" s="61"/>
      <c r="JVV28" s="61"/>
      <c r="JVW28" s="61"/>
      <c r="JVX28" s="61"/>
      <c r="JVY28" s="61"/>
      <c r="JVZ28" s="61"/>
      <c r="JWA28" s="61"/>
      <c r="JWB28" s="61"/>
      <c r="JWC28" s="61"/>
      <c r="JWD28" s="61"/>
      <c r="JWE28" s="61"/>
      <c r="JWF28" s="61"/>
      <c r="JWG28" s="61"/>
      <c r="JWH28" s="61"/>
      <c r="JWI28" s="61"/>
      <c r="JWJ28" s="61"/>
      <c r="JWK28" s="61"/>
      <c r="JWL28" s="61"/>
      <c r="JWM28" s="61"/>
      <c r="JWN28" s="61"/>
      <c r="JWO28" s="61"/>
      <c r="JWP28" s="61"/>
      <c r="JWQ28" s="61"/>
      <c r="JWR28" s="61"/>
      <c r="JWS28" s="61"/>
      <c r="JWT28" s="61"/>
      <c r="JWU28" s="61"/>
      <c r="JWV28" s="61"/>
      <c r="JWW28" s="61"/>
      <c r="JWX28" s="61"/>
      <c r="JWY28" s="61"/>
      <c r="JWZ28" s="61"/>
      <c r="JXA28" s="61"/>
      <c r="JXB28" s="61"/>
      <c r="JXC28" s="61"/>
      <c r="JXD28" s="61"/>
      <c r="JXE28" s="61"/>
      <c r="JXF28" s="61"/>
      <c r="JXG28" s="61"/>
      <c r="JXH28" s="61"/>
      <c r="JXI28" s="61"/>
      <c r="JXJ28" s="61"/>
      <c r="JXK28" s="61"/>
      <c r="JXL28" s="61"/>
      <c r="JXM28" s="61"/>
      <c r="JXN28" s="61"/>
      <c r="JXO28" s="61"/>
      <c r="JXP28" s="61"/>
      <c r="JXQ28" s="61"/>
      <c r="JXR28" s="61"/>
      <c r="JXS28" s="61"/>
      <c r="JXT28" s="61"/>
      <c r="JXU28" s="61"/>
      <c r="JXV28" s="61"/>
      <c r="JXW28" s="61"/>
      <c r="JXX28" s="61"/>
      <c r="JXY28" s="61"/>
      <c r="JXZ28" s="61"/>
      <c r="JYA28" s="61"/>
      <c r="JYB28" s="61"/>
      <c r="JYC28" s="61"/>
      <c r="JYD28" s="61"/>
      <c r="JYE28" s="61"/>
      <c r="JYF28" s="61"/>
      <c r="JYG28" s="61"/>
      <c r="JYH28" s="61"/>
      <c r="JYI28" s="61"/>
      <c r="JYJ28" s="61"/>
      <c r="JYK28" s="61"/>
      <c r="JYL28" s="61"/>
      <c r="JYM28" s="61"/>
      <c r="JYN28" s="61"/>
      <c r="JYO28" s="61"/>
      <c r="JYP28" s="61"/>
      <c r="JYQ28" s="61"/>
      <c r="JYR28" s="61"/>
      <c r="JYS28" s="61"/>
      <c r="JYT28" s="61"/>
      <c r="JYU28" s="61"/>
      <c r="JYV28" s="61"/>
      <c r="JYW28" s="61"/>
      <c r="JYX28" s="61"/>
      <c r="JYY28" s="61"/>
      <c r="JYZ28" s="61"/>
      <c r="JZA28" s="61"/>
      <c r="JZB28" s="61"/>
      <c r="JZC28" s="61"/>
      <c r="JZD28" s="61"/>
      <c r="JZE28" s="61"/>
      <c r="JZF28" s="61"/>
      <c r="JZG28" s="61"/>
      <c r="JZH28" s="61"/>
      <c r="JZI28" s="61"/>
      <c r="JZJ28" s="61"/>
      <c r="JZK28" s="61"/>
      <c r="JZL28" s="61"/>
      <c r="JZM28" s="61"/>
      <c r="JZN28" s="61"/>
      <c r="JZO28" s="61"/>
      <c r="JZP28" s="61"/>
      <c r="JZQ28" s="61"/>
      <c r="JZR28" s="61"/>
      <c r="JZS28" s="61"/>
      <c r="JZT28" s="61"/>
      <c r="JZU28" s="61"/>
      <c r="JZV28" s="61"/>
      <c r="JZW28" s="61"/>
      <c r="JZX28" s="61"/>
      <c r="JZY28" s="61"/>
      <c r="JZZ28" s="61"/>
      <c r="KAA28" s="61"/>
      <c r="KAB28" s="61"/>
      <c r="KAC28" s="61"/>
      <c r="KAD28" s="61"/>
      <c r="KAE28" s="61"/>
      <c r="KAF28" s="61"/>
      <c r="KAG28" s="61"/>
      <c r="KAH28" s="61"/>
      <c r="KAI28" s="61"/>
      <c r="KAJ28" s="61"/>
      <c r="KAK28" s="61"/>
      <c r="KAL28" s="61"/>
      <c r="KAM28" s="61"/>
      <c r="KAN28" s="61"/>
      <c r="KAO28" s="61"/>
      <c r="KAP28" s="61"/>
      <c r="KAQ28" s="61"/>
      <c r="KAR28" s="61"/>
      <c r="KAS28" s="61"/>
      <c r="KAT28" s="61"/>
      <c r="KAU28" s="61"/>
      <c r="KAV28" s="61"/>
      <c r="KAW28" s="61"/>
      <c r="KAX28" s="61"/>
      <c r="KAY28" s="61"/>
      <c r="KAZ28" s="61"/>
      <c r="KBA28" s="61"/>
      <c r="KBB28" s="61"/>
      <c r="KBC28" s="61"/>
      <c r="KBD28" s="61"/>
      <c r="KBE28" s="61"/>
      <c r="KBF28" s="61"/>
      <c r="KBG28" s="61"/>
      <c r="KBH28" s="61"/>
      <c r="KBI28" s="61"/>
      <c r="KBJ28" s="61"/>
      <c r="KBK28" s="61"/>
      <c r="KBL28" s="61"/>
      <c r="KBM28" s="61"/>
      <c r="KBN28" s="61"/>
      <c r="KBO28" s="61"/>
      <c r="KBP28" s="61"/>
      <c r="KBQ28" s="61"/>
      <c r="KBR28" s="61"/>
      <c r="KBS28" s="61"/>
      <c r="KBT28" s="61"/>
      <c r="KBU28" s="61"/>
      <c r="KBV28" s="61"/>
      <c r="KBW28" s="61"/>
      <c r="KBX28" s="61"/>
      <c r="KBY28" s="61"/>
      <c r="KBZ28" s="61"/>
      <c r="KCA28" s="61"/>
      <c r="KCB28" s="61"/>
      <c r="KCC28" s="61"/>
      <c r="KCD28" s="61"/>
      <c r="KCE28" s="61"/>
      <c r="KCF28" s="61"/>
      <c r="KCG28" s="61"/>
      <c r="KCH28" s="61"/>
      <c r="KCI28" s="61"/>
      <c r="KCJ28" s="61"/>
      <c r="KCK28" s="61"/>
      <c r="KCL28" s="61"/>
      <c r="KCM28" s="61"/>
      <c r="KCN28" s="61"/>
      <c r="KCO28" s="61"/>
      <c r="KCP28" s="61"/>
      <c r="KCQ28" s="61"/>
      <c r="KCR28" s="61"/>
      <c r="KCS28" s="61"/>
      <c r="KCT28" s="61"/>
      <c r="KCU28" s="61"/>
      <c r="KCV28" s="61"/>
      <c r="KCW28" s="61"/>
      <c r="KCX28" s="61"/>
      <c r="KCY28" s="61"/>
      <c r="KCZ28" s="61"/>
      <c r="KDA28" s="61"/>
      <c r="KDB28" s="61"/>
      <c r="KDC28" s="61"/>
      <c r="KDD28" s="61"/>
      <c r="KDE28" s="61"/>
      <c r="KDF28" s="61"/>
      <c r="KDG28" s="61"/>
      <c r="KDH28" s="61"/>
      <c r="KDI28" s="61"/>
      <c r="KDJ28" s="61"/>
      <c r="KDK28" s="61"/>
      <c r="KDL28" s="61"/>
      <c r="KDM28" s="61"/>
      <c r="KDN28" s="61"/>
      <c r="KDO28" s="61"/>
      <c r="KDP28" s="61"/>
      <c r="KDQ28" s="61"/>
      <c r="KDR28" s="61"/>
      <c r="KDS28" s="61"/>
      <c r="KDT28" s="61"/>
      <c r="KDU28" s="61"/>
      <c r="KDV28" s="61"/>
      <c r="KDW28" s="61"/>
      <c r="KDX28" s="61"/>
      <c r="KDY28" s="61"/>
      <c r="KDZ28" s="61"/>
      <c r="KEA28" s="61"/>
      <c r="KEB28" s="61"/>
      <c r="KEC28" s="61"/>
      <c r="KED28" s="61"/>
      <c r="KEE28" s="61"/>
      <c r="KEF28" s="61"/>
      <c r="KEG28" s="61"/>
      <c r="KEH28" s="61"/>
      <c r="KEI28" s="61"/>
      <c r="KEJ28" s="61"/>
      <c r="KEK28" s="61"/>
      <c r="KEL28" s="61"/>
      <c r="KEM28" s="61"/>
      <c r="KEN28" s="61"/>
      <c r="KEO28" s="61"/>
      <c r="KEP28" s="61"/>
      <c r="KEQ28" s="61"/>
      <c r="KER28" s="61"/>
      <c r="KES28" s="61"/>
      <c r="KET28" s="61"/>
      <c r="KEU28" s="61"/>
      <c r="KEV28" s="61"/>
      <c r="KEW28" s="61"/>
      <c r="KEX28" s="61"/>
      <c r="KEY28" s="61"/>
      <c r="KEZ28" s="61"/>
      <c r="KFA28" s="61"/>
      <c r="KFB28" s="61"/>
      <c r="KFC28" s="61"/>
      <c r="KFD28" s="61"/>
      <c r="KFE28" s="61"/>
      <c r="KFF28" s="61"/>
      <c r="KFG28" s="61"/>
      <c r="KFH28" s="61"/>
      <c r="KFI28" s="61"/>
      <c r="KFJ28" s="61"/>
      <c r="KFK28" s="61"/>
      <c r="KFL28" s="61"/>
      <c r="KFM28" s="61"/>
      <c r="KFN28" s="61"/>
      <c r="KFO28" s="61"/>
      <c r="KFP28" s="61"/>
      <c r="KFQ28" s="61"/>
      <c r="KFR28" s="61"/>
      <c r="KFS28" s="61"/>
      <c r="KFT28" s="61"/>
      <c r="KFU28" s="61"/>
      <c r="KFV28" s="61"/>
      <c r="KFW28" s="61"/>
      <c r="KFX28" s="61"/>
      <c r="KFY28" s="61"/>
      <c r="KFZ28" s="61"/>
      <c r="KGA28" s="61"/>
      <c r="KGB28" s="61"/>
      <c r="KGC28" s="61"/>
      <c r="KGD28" s="61"/>
      <c r="KGE28" s="61"/>
      <c r="KGF28" s="61"/>
      <c r="KGG28" s="61"/>
      <c r="KGH28" s="61"/>
      <c r="KGI28" s="61"/>
      <c r="KGJ28" s="61"/>
      <c r="KGK28" s="61"/>
      <c r="KGL28" s="61"/>
      <c r="KGM28" s="61"/>
      <c r="KGN28" s="61"/>
      <c r="KGO28" s="61"/>
      <c r="KGP28" s="61"/>
      <c r="KGQ28" s="61"/>
      <c r="KGR28" s="61"/>
      <c r="KGS28" s="61"/>
      <c r="KGT28" s="61"/>
      <c r="KGU28" s="61"/>
      <c r="KGV28" s="61"/>
      <c r="KGW28" s="61"/>
      <c r="KGX28" s="61"/>
      <c r="KGY28" s="61"/>
      <c r="KGZ28" s="61"/>
      <c r="KHA28" s="61"/>
      <c r="KHB28" s="61"/>
      <c r="KHC28" s="61"/>
      <c r="KHD28" s="61"/>
      <c r="KHE28" s="61"/>
      <c r="KHF28" s="61"/>
      <c r="KHG28" s="61"/>
      <c r="KHH28" s="61"/>
      <c r="KHI28" s="61"/>
      <c r="KHJ28" s="61"/>
      <c r="KHK28" s="61"/>
      <c r="KHL28" s="61"/>
      <c r="KHM28" s="61"/>
      <c r="KHN28" s="61"/>
      <c r="KHO28" s="61"/>
      <c r="KHP28" s="61"/>
      <c r="KHQ28" s="61"/>
      <c r="KHR28" s="61"/>
      <c r="KHS28" s="61"/>
      <c r="KHT28" s="61"/>
      <c r="KHU28" s="61"/>
      <c r="KHV28" s="61"/>
      <c r="KHW28" s="61"/>
      <c r="KHX28" s="61"/>
      <c r="KHY28" s="61"/>
      <c r="KHZ28" s="61"/>
      <c r="KIA28" s="61"/>
      <c r="KIB28" s="61"/>
      <c r="KIC28" s="61"/>
      <c r="KID28" s="61"/>
      <c r="KIE28" s="61"/>
      <c r="KIF28" s="61"/>
      <c r="KIG28" s="61"/>
      <c r="KIH28" s="61"/>
      <c r="KII28" s="61"/>
      <c r="KIJ28" s="61"/>
      <c r="KIK28" s="61"/>
      <c r="KIL28" s="61"/>
      <c r="KIM28" s="61"/>
      <c r="KIN28" s="61"/>
      <c r="KIO28" s="61"/>
      <c r="KIP28" s="61"/>
      <c r="KIQ28" s="61"/>
      <c r="KIR28" s="61"/>
      <c r="KIS28" s="61"/>
      <c r="KIT28" s="61"/>
      <c r="KIU28" s="61"/>
      <c r="KIV28" s="61"/>
      <c r="KIW28" s="61"/>
      <c r="KIX28" s="61"/>
      <c r="KIY28" s="61"/>
      <c r="KIZ28" s="61"/>
      <c r="KJA28" s="61"/>
      <c r="KJB28" s="61"/>
      <c r="KJC28" s="61"/>
      <c r="KJD28" s="61"/>
      <c r="KJE28" s="61"/>
      <c r="KJF28" s="61"/>
      <c r="KJG28" s="61"/>
      <c r="KJH28" s="61"/>
      <c r="KJI28" s="61"/>
      <c r="KJJ28" s="61"/>
      <c r="KJK28" s="61"/>
      <c r="KJL28" s="61"/>
      <c r="KJM28" s="61"/>
      <c r="KJN28" s="61"/>
      <c r="KJO28" s="61"/>
      <c r="KJP28" s="61"/>
      <c r="KJQ28" s="61"/>
      <c r="KJR28" s="61"/>
      <c r="KJS28" s="61"/>
      <c r="KJT28" s="61"/>
      <c r="KJU28" s="61"/>
      <c r="KJV28" s="61"/>
      <c r="KJW28" s="61"/>
      <c r="KJX28" s="61"/>
      <c r="KJY28" s="61"/>
      <c r="KJZ28" s="61"/>
      <c r="KKA28" s="61"/>
      <c r="KKB28" s="61"/>
      <c r="KKC28" s="61"/>
      <c r="KKD28" s="61"/>
      <c r="KKE28" s="61"/>
      <c r="KKF28" s="61"/>
      <c r="KKG28" s="61"/>
      <c r="KKH28" s="61"/>
      <c r="KKI28" s="61"/>
      <c r="KKJ28" s="61"/>
      <c r="KKK28" s="61"/>
      <c r="KKL28" s="61"/>
      <c r="KKM28" s="61"/>
      <c r="KKN28" s="61"/>
      <c r="KKO28" s="61"/>
      <c r="KKP28" s="61"/>
      <c r="KKQ28" s="61"/>
      <c r="KKR28" s="61"/>
      <c r="KKS28" s="61"/>
      <c r="KKT28" s="61"/>
      <c r="KKU28" s="61"/>
      <c r="KKV28" s="61"/>
      <c r="KKW28" s="61"/>
      <c r="KKX28" s="61"/>
      <c r="KKY28" s="61"/>
      <c r="KKZ28" s="61"/>
      <c r="KLA28" s="61"/>
      <c r="KLB28" s="61"/>
      <c r="KLC28" s="61"/>
      <c r="KLD28" s="61"/>
      <c r="KLE28" s="61"/>
      <c r="KLF28" s="61"/>
      <c r="KLG28" s="61"/>
      <c r="KLH28" s="61"/>
      <c r="KLI28" s="61"/>
      <c r="KLJ28" s="61"/>
      <c r="KLK28" s="61"/>
      <c r="KLL28" s="61"/>
      <c r="KLM28" s="61"/>
      <c r="KLN28" s="61"/>
      <c r="KLO28" s="61"/>
      <c r="KLP28" s="61"/>
      <c r="KLQ28" s="61"/>
      <c r="KLR28" s="61"/>
      <c r="KLS28" s="61"/>
      <c r="KLT28" s="61"/>
      <c r="KLU28" s="61"/>
      <c r="KLV28" s="61"/>
      <c r="KLW28" s="61"/>
      <c r="KLX28" s="61"/>
      <c r="KLY28" s="61"/>
      <c r="KLZ28" s="61"/>
      <c r="KMA28" s="61"/>
      <c r="KMB28" s="61"/>
      <c r="KMC28" s="61"/>
      <c r="KMD28" s="61"/>
      <c r="KME28" s="61"/>
      <c r="KMF28" s="61"/>
      <c r="KMG28" s="61"/>
      <c r="KMH28" s="61"/>
      <c r="KMI28" s="61"/>
      <c r="KMJ28" s="61"/>
      <c r="KMK28" s="61"/>
      <c r="KML28" s="61"/>
      <c r="KMM28" s="61"/>
      <c r="KMN28" s="61"/>
      <c r="KMO28" s="61"/>
      <c r="KMP28" s="61"/>
      <c r="KMQ28" s="61"/>
      <c r="KMR28" s="61"/>
      <c r="KMS28" s="61"/>
      <c r="KMT28" s="61"/>
      <c r="KMU28" s="61"/>
      <c r="KMV28" s="61"/>
      <c r="KMW28" s="61"/>
      <c r="KMX28" s="61"/>
      <c r="KMY28" s="61"/>
      <c r="KMZ28" s="61"/>
      <c r="KNA28" s="61"/>
      <c r="KNB28" s="61"/>
      <c r="KNC28" s="61"/>
      <c r="KND28" s="61"/>
      <c r="KNE28" s="61"/>
      <c r="KNF28" s="61"/>
      <c r="KNG28" s="61"/>
      <c r="KNH28" s="61"/>
      <c r="KNI28" s="61"/>
      <c r="KNJ28" s="61"/>
      <c r="KNK28" s="61"/>
      <c r="KNL28" s="61"/>
      <c r="KNM28" s="61"/>
      <c r="KNN28" s="61"/>
      <c r="KNO28" s="61"/>
      <c r="KNP28" s="61"/>
      <c r="KNQ28" s="61"/>
      <c r="KNR28" s="61"/>
      <c r="KNS28" s="61"/>
      <c r="KNT28" s="61"/>
      <c r="KNU28" s="61"/>
      <c r="KNV28" s="61"/>
      <c r="KNW28" s="61"/>
      <c r="KNX28" s="61"/>
      <c r="KNY28" s="61"/>
      <c r="KNZ28" s="61"/>
      <c r="KOA28" s="61"/>
      <c r="KOB28" s="61"/>
      <c r="KOC28" s="61"/>
      <c r="KOD28" s="61"/>
      <c r="KOE28" s="61"/>
      <c r="KOF28" s="61"/>
      <c r="KOG28" s="61"/>
      <c r="KOH28" s="61"/>
      <c r="KOI28" s="61"/>
      <c r="KOJ28" s="61"/>
      <c r="KOK28" s="61"/>
      <c r="KOL28" s="61"/>
      <c r="KOM28" s="61"/>
      <c r="KON28" s="61"/>
      <c r="KOO28" s="61"/>
      <c r="KOP28" s="61"/>
      <c r="KOQ28" s="61"/>
      <c r="KOR28" s="61"/>
      <c r="KOS28" s="61"/>
      <c r="KOT28" s="61"/>
      <c r="KOU28" s="61"/>
      <c r="KOV28" s="61"/>
      <c r="KOW28" s="61"/>
      <c r="KOX28" s="61"/>
      <c r="KOY28" s="61"/>
      <c r="KOZ28" s="61"/>
      <c r="KPA28" s="61"/>
      <c r="KPB28" s="61"/>
      <c r="KPC28" s="61"/>
      <c r="KPD28" s="61"/>
      <c r="KPE28" s="61"/>
      <c r="KPF28" s="61"/>
      <c r="KPG28" s="61"/>
      <c r="KPH28" s="61"/>
      <c r="KPI28" s="61"/>
      <c r="KPJ28" s="61"/>
      <c r="KPK28" s="61"/>
      <c r="KPL28" s="61"/>
      <c r="KPM28" s="61"/>
      <c r="KPN28" s="61"/>
      <c r="KPO28" s="61"/>
      <c r="KPP28" s="61"/>
      <c r="KPQ28" s="61"/>
      <c r="KPR28" s="61"/>
      <c r="KPS28" s="61"/>
      <c r="KPT28" s="61"/>
      <c r="KPU28" s="61"/>
      <c r="KPV28" s="61"/>
      <c r="KPW28" s="61"/>
      <c r="KPX28" s="61"/>
      <c r="KPY28" s="61"/>
      <c r="KPZ28" s="61"/>
      <c r="KQA28" s="61"/>
      <c r="KQB28" s="61"/>
      <c r="KQC28" s="61"/>
      <c r="KQD28" s="61"/>
      <c r="KQE28" s="61"/>
      <c r="KQF28" s="61"/>
      <c r="KQG28" s="61"/>
      <c r="KQH28" s="61"/>
      <c r="KQI28" s="61"/>
      <c r="KQJ28" s="61"/>
      <c r="KQK28" s="61"/>
      <c r="KQL28" s="61"/>
      <c r="KQM28" s="61"/>
      <c r="KQN28" s="61"/>
      <c r="KQO28" s="61"/>
      <c r="KQP28" s="61"/>
      <c r="KQQ28" s="61"/>
      <c r="KQR28" s="61"/>
      <c r="KQS28" s="61"/>
      <c r="KQT28" s="61"/>
      <c r="KQU28" s="61"/>
      <c r="KQV28" s="61"/>
      <c r="KQW28" s="61"/>
      <c r="KQX28" s="61"/>
      <c r="KQY28" s="61"/>
      <c r="KQZ28" s="61"/>
      <c r="KRA28" s="61"/>
      <c r="KRB28" s="61"/>
      <c r="KRC28" s="61"/>
      <c r="KRD28" s="61"/>
      <c r="KRE28" s="61"/>
      <c r="KRF28" s="61"/>
      <c r="KRG28" s="61"/>
      <c r="KRH28" s="61"/>
      <c r="KRI28" s="61"/>
      <c r="KRJ28" s="61"/>
      <c r="KRK28" s="61"/>
      <c r="KRL28" s="61"/>
      <c r="KRM28" s="61"/>
      <c r="KRN28" s="61"/>
      <c r="KRO28" s="61"/>
      <c r="KRP28" s="61"/>
      <c r="KRQ28" s="61"/>
      <c r="KRR28" s="61"/>
      <c r="KRS28" s="61"/>
      <c r="KRT28" s="61"/>
      <c r="KRU28" s="61"/>
      <c r="KRV28" s="61"/>
      <c r="KRW28" s="61"/>
      <c r="KRX28" s="61"/>
      <c r="KRY28" s="61"/>
      <c r="KRZ28" s="61"/>
      <c r="KSA28" s="61"/>
      <c r="KSB28" s="61"/>
      <c r="KSC28" s="61"/>
      <c r="KSD28" s="61"/>
      <c r="KSE28" s="61"/>
      <c r="KSF28" s="61"/>
      <c r="KSG28" s="61"/>
      <c r="KSH28" s="61"/>
      <c r="KSI28" s="61"/>
      <c r="KSJ28" s="61"/>
      <c r="KSK28" s="61"/>
      <c r="KSL28" s="61"/>
      <c r="KSM28" s="61"/>
      <c r="KSN28" s="61"/>
      <c r="KSO28" s="61"/>
      <c r="KSP28" s="61"/>
      <c r="KSQ28" s="61"/>
      <c r="KSR28" s="61"/>
      <c r="KSS28" s="61"/>
      <c r="KST28" s="61"/>
      <c r="KSU28" s="61"/>
      <c r="KSV28" s="61"/>
      <c r="KSW28" s="61"/>
      <c r="KSX28" s="61"/>
      <c r="KSY28" s="61"/>
      <c r="KSZ28" s="61"/>
      <c r="KTA28" s="61"/>
      <c r="KTB28" s="61"/>
      <c r="KTC28" s="61"/>
      <c r="KTD28" s="61"/>
      <c r="KTE28" s="61"/>
      <c r="KTF28" s="61"/>
      <c r="KTG28" s="61"/>
      <c r="KTH28" s="61"/>
      <c r="KTI28" s="61"/>
      <c r="KTJ28" s="61"/>
      <c r="KTK28" s="61"/>
      <c r="KTL28" s="61"/>
      <c r="KTM28" s="61"/>
      <c r="KTN28" s="61"/>
      <c r="KTO28" s="61"/>
      <c r="KTP28" s="61"/>
      <c r="KTQ28" s="61"/>
      <c r="KTR28" s="61"/>
      <c r="KTS28" s="61"/>
      <c r="KTT28" s="61"/>
      <c r="KTU28" s="61"/>
      <c r="KTV28" s="61"/>
      <c r="KTW28" s="61"/>
      <c r="KTX28" s="61"/>
      <c r="KTY28" s="61"/>
      <c r="KTZ28" s="61"/>
      <c r="KUA28" s="61"/>
      <c r="KUB28" s="61"/>
      <c r="KUC28" s="61"/>
      <c r="KUD28" s="61"/>
      <c r="KUE28" s="61"/>
      <c r="KUF28" s="61"/>
      <c r="KUG28" s="61"/>
      <c r="KUH28" s="61"/>
      <c r="KUI28" s="61"/>
      <c r="KUJ28" s="61"/>
      <c r="KUK28" s="61"/>
      <c r="KUL28" s="61"/>
      <c r="KUM28" s="61"/>
      <c r="KUN28" s="61"/>
      <c r="KUO28" s="61"/>
      <c r="KUP28" s="61"/>
      <c r="KUQ28" s="61"/>
      <c r="KUR28" s="61"/>
      <c r="KUS28" s="61"/>
      <c r="KUT28" s="61"/>
      <c r="KUU28" s="61"/>
      <c r="KUV28" s="61"/>
      <c r="KUW28" s="61"/>
      <c r="KUX28" s="61"/>
      <c r="KUY28" s="61"/>
      <c r="KUZ28" s="61"/>
      <c r="KVA28" s="61"/>
      <c r="KVB28" s="61"/>
      <c r="KVC28" s="61"/>
      <c r="KVD28" s="61"/>
      <c r="KVE28" s="61"/>
      <c r="KVF28" s="61"/>
      <c r="KVG28" s="61"/>
      <c r="KVH28" s="61"/>
      <c r="KVI28" s="61"/>
      <c r="KVJ28" s="61"/>
      <c r="KVK28" s="61"/>
      <c r="KVL28" s="61"/>
      <c r="KVM28" s="61"/>
      <c r="KVN28" s="61"/>
      <c r="KVO28" s="61"/>
      <c r="KVP28" s="61"/>
      <c r="KVQ28" s="61"/>
      <c r="KVR28" s="61"/>
      <c r="KVS28" s="61"/>
      <c r="KVT28" s="61"/>
      <c r="KVU28" s="61"/>
      <c r="KVV28" s="61"/>
      <c r="KVW28" s="61"/>
      <c r="KVX28" s="61"/>
      <c r="KVY28" s="61"/>
      <c r="KVZ28" s="61"/>
      <c r="KWA28" s="61"/>
      <c r="KWB28" s="61"/>
      <c r="KWC28" s="61"/>
      <c r="KWD28" s="61"/>
      <c r="KWE28" s="61"/>
      <c r="KWF28" s="61"/>
      <c r="KWG28" s="61"/>
      <c r="KWH28" s="61"/>
      <c r="KWI28" s="61"/>
      <c r="KWJ28" s="61"/>
      <c r="KWK28" s="61"/>
      <c r="KWL28" s="61"/>
      <c r="KWM28" s="61"/>
      <c r="KWN28" s="61"/>
      <c r="KWO28" s="61"/>
      <c r="KWP28" s="61"/>
      <c r="KWQ28" s="61"/>
      <c r="KWR28" s="61"/>
      <c r="KWS28" s="61"/>
      <c r="KWT28" s="61"/>
      <c r="KWU28" s="61"/>
      <c r="KWV28" s="61"/>
      <c r="KWW28" s="61"/>
      <c r="KWX28" s="61"/>
      <c r="KWY28" s="61"/>
      <c r="KWZ28" s="61"/>
      <c r="KXA28" s="61"/>
      <c r="KXB28" s="61"/>
      <c r="KXC28" s="61"/>
      <c r="KXD28" s="61"/>
      <c r="KXE28" s="61"/>
      <c r="KXF28" s="61"/>
      <c r="KXG28" s="61"/>
      <c r="KXH28" s="61"/>
      <c r="KXI28" s="61"/>
      <c r="KXJ28" s="61"/>
      <c r="KXK28" s="61"/>
      <c r="KXL28" s="61"/>
      <c r="KXM28" s="61"/>
      <c r="KXN28" s="61"/>
      <c r="KXO28" s="61"/>
      <c r="KXP28" s="61"/>
      <c r="KXQ28" s="61"/>
      <c r="KXR28" s="61"/>
      <c r="KXS28" s="61"/>
      <c r="KXT28" s="61"/>
      <c r="KXU28" s="61"/>
      <c r="KXV28" s="61"/>
      <c r="KXW28" s="61"/>
      <c r="KXX28" s="61"/>
      <c r="KXY28" s="61"/>
      <c r="KXZ28" s="61"/>
      <c r="KYA28" s="61"/>
      <c r="KYB28" s="61"/>
      <c r="KYC28" s="61"/>
      <c r="KYD28" s="61"/>
      <c r="KYE28" s="61"/>
      <c r="KYF28" s="61"/>
      <c r="KYG28" s="61"/>
      <c r="KYH28" s="61"/>
      <c r="KYI28" s="61"/>
      <c r="KYJ28" s="61"/>
      <c r="KYK28" s="61"/>
      <c r="KYL28" s="61"/>
      <c r="KYM28" s="61"/>
      <c r="KYN28" s="61"/>
      <c r="KYO28" s="61"/>
      <c r="KYP28" s="61"/>
      <c r="KYQ28" s="61"/>
      <c r="KYR28" s="61"/>
      <c r="KYS28" s="61"/>
      <c r="KYT28" s="61"/>
      <c r="KYU28" s="61"/>
      <c r="KYV28" s="61"/>
      <c r="KYW28" s="61"/>
      <c r="KYX28" s="61"/>
      <c r="KYY28" s="61"/>
      <c r="KYZ28" s="61"/>
      <c r="KZA28" s="61"/>
      <c r="KZB28" s="61"/>
      <c r="KZC28" s="61"/>
      <c r="KZD28" s="61"/>
      <c r="KZE28" s="61"/>
      <c r="KZF28" s="61"/>
      <c r="KZG28" s="61"/>
      <c r="KZH28" s="61"/>
      <c r="KZI28" s="61"/>
      <c r="KZJ28" s="61"/>
      <c r="KZK28" s="61"/>
      <c r="KZL28" s="61"/>
      <c r="KZM28" s="61"/>
      <c r="KZN28" s="61"/>
      <c r="KZO28" s="61"/>
      <c r="KZP28" s="61"/>
      <c r="KZQ28" s="61"/>
      <c r="KZR28" s="61"/>
      <c r="KZS28" s="61"/>
      <c r="KZT28" s="61"/>
      <c r="KZU28" s="61"/>
      <c r="KZV28" s="61"/>
      <c r="KZW28" s="61"/>
      <c r="KZX28" s="61"/>
      <c r="KZY28" s="61"/>
      <c r="KZZ28" s="61"/>
      <c r="LAA28" s="61"/>
      <c r="LAB28" s="61"/>
      <c r="LAC28" s="61"/>
      <c r="LAD28" s="61"/>
      <c r="LAE28" s="61"/>
      <c r="LAF28" s="61"/>
      <c r="LAG28" s="61"/>
      <c r="LAH28" s="61"/>
      <c r="LAI28" s="61"/>
      <c r="LAJ28" s="61"/>
      <c r="LAK28" s="61"/>
      <c r="LAL28" s="61"/>
      <c r="LAM28" s="61"/>
      <c r="LAN28" s="61"/>
      <c r="LAO28" s="61"/>
      <c r="LAP28" s="61"/>
      <c r="LAQ28" s="61"/>
      <c r="LAR28" s="61"/>
      <c r="LAS28" s="61"/>
      <c r="LAT28" s="61"/>
      <c r="LAU28" s="61"/>
      <c r="LAV28" s="61"/>
      <c r="LAW28" s="61"/>
      <c r="LAX28" s="61"/>
      <c r="LAY28" s="61"/>
      <c r="LAZ28" s="61"/>
      <c r="LBA28" s="61"/>
      <c r="LBB28" s="61"/>
      <c r="LBC28" s="61"/>
      <c r="LBD28" s="61"/>
      <c r="LBE28" s="61"/>
      <c r="LBF28" s="61"/>
      <c r="LBG28" s="61"/>
      <c r="LBH28" s="61"/>
      <c r="LBI28" s="61"/>
      <c r="LBJ28" s="61"/>
      <c r="LBK28" s="61"/>
      <c r="LBL28" s="61"/>
      <c r="LBM28" s="61"/>
      <c r="LBN28" s="61"/>
      <c r="LBO28" s="61"/>
      <c r="LBP28" s="61"/>
      <c r="LBQ28" s="61"/>
      <c r="LBR28" s="61"/>
      <c r="LBS28" s="61"/>
      <c r="LBT28" s="61"/>
      <c r="LBU28" s="61"/>
      <c r="LBV28" s="61"/>
      <c r="LBW28" s="61"/>
      <c r="LBX28" s="61"/>
      <c r="LBY28" s="61"/>
      <c r="LBZ28" s="61"/>
      <c r="LCA28" s="61"/>
      <c r="LCB28" s="61"/>
      <c r="LCC28" s="61"/>
      <c r="LCD28" s="61"/>
      <c r="LCE28" s="61"/>
      <c r="LCF28" s="61"/>
      <c r="LCG28" s="61"/>
      <c r="LCH28" s="61"/>
      <c r="LCI28" s="61"/>
      <c r="LCJ28" s="61"/>
      <c r="LCK28" s="61"/>
      <c r="LCL28" s="61"/>
      <c r="LCM28" s="61"/>
      <c r="LCN28" s="61"/>
      <c r="LCO28" s="61"/>
      <c r="LCP28" s="61"/>
      <c r="LCQ28" s="61"/>
      <c r="LCR28" s="61"/>
      <c r="LCS28" s="61"/>
      <c r="LCT28" s="61"/>
      <c r="LCU28" s="61"/>
      <c r="LCV28" s="61"/>
      <c r="LCW28" s="61"/>
      <c r="LCX28" s="61"/>
      <c r="LCY28" s="61"/>
      <c r="LCZ28" s="61"/>
      <c r="LDA28" s="61"/>
      <c r="LDB28" s="61"/>
      <c r="LDC28" s="61"/>
      <c r="LDD28" s="61"/>
      <c r="LDE28" s="61"/>
      <c r="LDF28" s="61"/>
      <c r="LDG28" s="61"/>
      <c r="LDH28" s="61"/>
      <c r="LDI28" s="61"/>
      <c r="LDJ28" s="61"/>
      <c r="LDK28" s="61"/>
      <c r="LDL28" s="61"/>
      <c r="LDM28" s="61"/>
      <c r="LDN28" s="61"/>
      <c r="LDO28" s="61"/>
      <c r="LDP28" s="61"/>
      <c r="LDQ28" s="61"/>
      <c r="LDR28" s="61"/>
      <c r="LDS28" s="61"/>
      <c r="LDT28" s="61"/>
      <c r="LDU28" s="61"/>
      <c r="LDV28" s="61"/>
      <c r="LDW28" s="61"/>
      <c r="LDX28" s="61"/>
      <c r="LDY28" s="61"/>
      <c r="LDZ28" s="61"/>
      <c r="LEA28" s="61"/>
      <c r="LEB28" s="61"/>
      <c r="LEC28" s="61"/>
      <c r="LED28" s="61"/>
      <c r="LEE28" s="61"/>
      <c r="LEF28" s="61"/>
      <c r="LEG28" s="61"/>
      <c r="LEH28" s="61"/>
      <c r="LEI28" s="61"/>
      <c r="LEJ28" s="61"/>
      <c r="LEK28" s="61"/>
      <c r="LEL28" s="61"/>
      <c r="LEM28" s="61"/>
      <c r="LEN28" s="61"/>
      <c r="LEO28" s="61"/>
      <c r="LEP28" s="61"/>
      <c r="LEQ28" s="61"/>
      <c r="LER28" s="61"/>
      <c r="LES28" s="61"/>
      <c r="LET28" s="61"/>
      <c r="LEU28" s="61"/>
      <c r="LEV28" s="61"/>
      <c r="LEW28" s="61"/>
      <c r="LEX28" s="61"/>
      <c r="LEY28" s="61"/>
      <c r="LEZ28" s="61"/>
      <c r="LFA28" s="61"/>
      <c r="LFB28" s="61"/>
      <c r="LFC28" s="61"/>
      <c r="LFD28" s="61"/>
      <c r="LFE28" s="61"/>
      <c r="LFF28" s="61"/>
      <c r="LFG28" s="61"/>
      <c r="LFH28" s="61"/>
      <c r="LFI28" s="61"/>
      <c r="LFJ28" s="61"/>
      <c r="LFK28" s="61"/>
      <c r="LFL28" s="61"/>
      <c r="LFM28" s="61"/>
      <c r="LFN28" s="61"/>
      <c r="LFO28" s="61"/>
      <c r="LFP28" s="61"/>
      <c r="LFQ28" s="61"/>
      <c r="LFR28" s="61"/>
      <c r="LFS28" s="61"/>
      <c r="LFT28" s="61"/>
      <c r="LFU28" s="61"/>
      <c r="LFV28" s="61"/>
      <c r="LFW28" s="61"/>
      <c r="LFX28" s="61"/>
      <c r="LFY28" s="61"/>
      <c r="LFZ28" s="61"/>
      <c r="LGA28" s="61"/>
      <c r="LGB28" s="61"/>
      <c r="LGC28" s="61"/>
      <c r="LGD28" s="61"/>
      <c r="LGE28" s="61"/>
      <c r="LGF28" s="61"/>
      <c r="LGG28" s="61"/>
      <c r="LGH28" s="61"/>
      <c r="LGI28" s="61"/>
      <c r="LGJ28" s="61"/>
      <c r="LGK28" s="61"/>
      <c r="LGL28" s="61"/>
      <c r="LGM28" s="61"/>
      <c r="LGN28" s="61"/>
      <c r="LGO28" s="61"/>
      <c r="LGP28" s="61"/>
      <c r="LGQ28" s="61"/>
      <c r="LGR28" s="61"/>
      <c r="LGS28" s="61"/>
      <c r="LGT28" s="61"/>
      <c r="LGU28" s="61"/>
      <c r="LGV28" s="61"/>
      <c r="LGW28" s="61"/>
      <c r="LGX28" s="61"/>
      <c r="LGY28" s="61"/>
      <c r="LGZ28" s="61"/>
      <c r="LHA28" s="61"/>
      <c r="LHB28" s="61"/>
      <c r="LHC28" s="61"/>
      <c r="LHD28" s="61"/>
      <c r="LHE28" s="61"/>
      <c r="LHF28" s="61"/>
      <c r="LHG28" s="61"/>
      <c r="LHH28" s="61"/>
      <c r="LHI28" s="61"/>
      <c r="LHJ28" s="61"/>
      <c r="LHK28" s="61"/>
      <c r="LHL28" s="61"/>
      <c r="LHM28" s="61"/>
      <c r="LHN28" s="61"/>
      <c r="LHO28" s="61"/>
      <c r="LHP28" s="61"/>
      <c r="LHQ28" s="61"/>
      <c r="LHR28" s="61"/>
      <c r="LHS28" s="61"/>
      <c r="LHT28" s="61"/>
      <c r="LHU28" s="61"/>
      <c r="LHV28" s="61"/>
      <c r="LHW28" s="61"/>
      <c r="LHX28" s="61"/>
      <c r="LHY28" s="61"/>
      <c r="LHZ28" s="61"/>
      <c r="LIA28" s="61"/>
      <c r="LIB28" s="61"/>
      <c r="LIC28" s="61"/>
      <c r="LID28" s="61"/>
      <c r="LIE28" s="61"/>
      <c r="LIF28" s="61"/>
      <c r="LIG28" s="61"/>
      <c r="LIH28" s="61"/>
      <c r="LII28" s="61"/>
      <c r="LIJ28" s="61"/>
      <c r="LIK28" s="61"/>
      <c r="LIL28" s="61"/>
      <c r="LIM28" s="61"/>
      <c r="LIN28" s="61"/>
      <c r="LIO28" s="61"/>
      <c r="LIP28" s="61"/>
      <c r="LIQ28" s="61"/>
      <c r="LIR28" s="61"/>
      <c r="LIS28" s="61"/>
      <c r="LIT28" s="61"/>
      <c r="LIU28" s="61"/>
      <c r="LIV28" s="61"/>
      <c r="LIW28" s="61"/>
      <c r="LIX28" s="61"/>
      <c r="LIY28" s="61"/>
      <c r="LIZ28" s="61"/>
      <c r="LJA28" s="61"/>
      <c r="LJB28" s="61"/>
      <c r="LJC28" s="61"/>
      <c r="LJD28" s="61"/>
      <c r="LJE28" s="61"/>
      <c r="LJF28" s="61"/>
      <c r="LJG28" s="61"/>
      <c r="LJH28" s="61"/>
      <c r="LJI28" s="61"/>
      <c r="LJJ28" s="61"/>
      <c r="LJK28" s="61"/>
      <c r="LJL28" s="61"/>
      <c r="LJM28" s="61"/>
      <c r="LJN28" s="61"/>
      <c r="LJO28" s="61"/>
      <c r="LJP28" s="61"/>
      <c r="LJQ28" s="61"/>
      <c r="LJR28" s="61"/>
      <c r="LJS28" s="61"/>
      <c r="LJT28" s="61"/>
      <c r="LJU28" s="61"/>
      <c r="LJV28" s="61"/>
      <c r="LJW28" s="61"/>
      <c r="LJX28" s="61"/>
      <c r="LJY28" s="61"/>
      <c r="LJZ28" s="61"/>
      <c r="LKA28" s="61"/>
      <c r="LKB28" s="61"/>
      <c r="LKC28" s="61"/>
      <c r="LKD28" s="61"/>
      <c r="LKE28" s="61"/>
      <c r="LKF28" s="61"/>
      <c r="LKG28" s="61"/>
      <c r="LKH28" s="61"/>
      <c r="LKI28" s="61"/>
      <c r="LKJ28" s="61"/>
      <c r="LKK28" s="61"/>
      <c r="LKL28" s="61"/>
      <c r="LKM28" s="61"/>
      <c r="LKN28" s="61"/>
      <c r="LKO28" s="61"/>
      <c r="LKP28" s="61"/>
      <c r="LKQ28" s="61"/>
      <c r="LKR28" s="61"/>
      <c r="LKS28" s="61"/>
      <c r="LKT28" s="61"/>
      <c r="LKU28" s="61"/>
      <c r="LKV28" s="61"/>
      <c r="LKW28" s="61"/>
      <c r="LKX28" s="61"/>
      <c r="LKY28" s="61"/>
      <c r="LKZ28" s="61"/>
      <c r="LLA28" s="61"/>
      <c r="LLB28" s="61"/>
      <c r="LLC28" s="61"/>
      <c r="LLD28" s="61"/>
      <c r="LLE28" s="61"/>
      <c r="LLF28" s="61"/>
      <c r="LLG28" s="61"/>
      <c r="LLH28" s="61"/>
      <c r="LLI28" s="61"/>
      <c r="LLJ28" s="61"/>
      <c r="LLK28" s="61"/>
      <c r="LLL28" s="61"/>
      <c r="LLM28" s="61"/>
      <c r="LLN28" s="61"/>
      <c r="LLO28" s="61"/>
      <c r="LLP28" s="61"/>
      <c r="LLQ28" s="61"/>
      <c r="LLR28" s="61"/>
      <c r="LLS28" s="61"/>
      <c r="LLT28" s="61"/>
      <c r="LLU28" s="61"/>
      <c r="LLV28" s="61"/>
      <c r="LLW28" s="61"/>
      <c r="LLX28" s="61"/>
      <c r="LLY28" s="61"/>
      <c r="LLZ28" s="61"/>
      <c r="LMA28" s="61"/>
      <c r="LMB28" s="61"/>
      <c r="LMC28" s="61"/>
      <c r="LMD28" s="61"/>
      <c r="LME28" s="61"/>
      <c r="LMF28" s="61"/>
      <c r="LMG28" s="61"/>
      <c r="LMH28" s="61"/>
      <c r="LMI28" s="61"/>
      <c r="LMJ28" s="61"/>
      <c r="LMK28" s="61"/>
      <c r="LML28" s="61"/>
      <c r="LMM28" s="61"/>
      <c r="LMN28" s="61"/>
      <c r="LMO28" s="61"/>
      <c r="LMP28" s="61"/>
      <c r="LMQ28" s="61"/>
      <c r="LMR28" s="61"/>
      <c r="LMS28" s="61"/>
      <c r="LMT28" s="61"/>
      <c r="LMU28" s="61"/>
      <c r="LMV28" s="61"/>
      <c r="LMW28" s="61"/>
      <c r="LMX28" s="61"/>
      <c r="LMY28" s="61"/>
      <c r="LMZ28" s="61"/>
      <c r="LNA28" s="61"/>
      <c r="LNB28" s="61"/>
      <c r="LNC28" s="61"/>
      <c r="LND28" s="61"/>
      <c r="LNE28" s="61"/>
      <c r="LNF28" s="61"/>
      <c r="LNG28" s="61"/>
      <c r="LNH28" s="61"/>
      <c r="LNI28" s="61"/>
      <c r="LNJ28" s="61"/>
      <c r="LNK28" s="61"/>
      <c r="LNL28" s="61"/>
      <c r="LNM28" s="61"/>
      <c r="LNN28" s="61"/>
      <c r="LNO28" s="61"/>
      <c r="LNP28" s="61"/>
      <c r="LNQ28" s="61"/>
      <c r="LNR28" s="61"/>
      <c r="LNS28" s="61"/>
      <c r="LNT28" s="61"/>
      <c r="LNU28" s="61"/>
      <c r="LNV28" s="61"/>
      <c r="LNW28" s="61"/>
      <c r="LNX28" s="61"/>
      <c r="LNY28" s="61"/>
      <c r="LNZ28" s="61"/>
      <c r="LOA28" s="61"/>
      <c r="LOB28" s="61"/>
      <c r="LOC28" s="61"/>
      <c r="LOD28" s="61"/>
      <c r="LOE28" s="61"/>
      <c r="LOF28" s="61"/>
      <c r="LOG28" s="61"/>
      <c r="LOH28" s="61"/>
      <c r="LOI28" s="61"/>
      <c r="LOJ28" s="61"/>
      <c r="LOK28" s="61"/>
      <c r="LOL28" s="61"/>
      <c r="LOM28" s="61"/>
      <c r="LON28" s="61"/>
      <c r="LOO28" s="61"/>
      <c r="LOP28" s="61"/>
      <c r="LOQ28" s="61"/>
      <c r="LOR28" s="61"/>
      <c r="LOS28" s="61"/>
      <c r="LOT28" s="61"/>
      <c r="LOU28" s="61"/>
      <c r="LOV28" s="61"/>
      <c r="LOW28" s="61"/>
      <c r="LOX28" s="61"/>
      <c r="LOY28" s="61"/>
      <c r="LOZ28" s="61"/>
      <c r="LPA28" s="61"/>
      <c r="LPB28" s="61"/>
      <c r="LPC28" s="61"/>
      <c r="LPD28" s="61"/>
      <c r="LPE28" s="61"/>
      <c r="LPF28" s="61"/>
      <c r="LPG28" s="61"/>
      <c r="LPH28" s="61"/>
      <c r="LPI28" s="61"/>
      <c r="LPJ28" s="61"/>
      <c r="LPK28" s="61"/>
      <c r="LPL28" s="61"/>
      <c r="LPM28" s="61"/>
      <c r="LPN28" s="61"/>
      <c r="LPO28" s="61"/>
      <c r="LPP28" s="61"/>
      <c r="LPQ28" s="61"/>
      <c r="LPR28" s="61"/>
      <c r="LPS28" s="61"/>
      <c r="LPT28" s="61"/>
      <c r="LPU28" s="61"/>
      <c r="LPV28" s="61"/>
      <c r="LPW28" s="61"/>
      <c r="LPX28" s="61"/>
      <c r="LPY28" s="61"/>
      <c r="LPZ28" s="61"/>
      <c r="LQA28" s="61"/>
      <c r="LQB28" s="61"/>
      <c r="LQC28" s="61"/>
      <c r="LQD28" s="61"/>
      <c r="LQE28" s="61"/>
      <c r="LQF28" s="61"/>
      <c r="LQG28" s="61"/>
      <c r="LQH28" s="61"/>
      <c r="LQI28" s="61"/>
      <c r="LQJ28" s="61"/>
      <c r="LQK28" s="61"/>
      <c r="LQL28" s="61"/>
      <c r="LQM28" s="61"/>
      <c r="LQN28" s="61"/>
      <c r="LQO28" s="61"/>
      <c r="LQP28" s="61"/>
      <c r="LQQ28" s="61"/>
      <c r="LQR28" s="61"/>
      <c r="LQS28" s="61"/>
      <c r="LQT28" s="61"/>
      <c r="LQU28" s="61"/>
      <c r="LQV28" s="61"/>
      <c r="LQW28" s="61"/>
      <c r="LQX28" s="61"/>
      <c r="LQY28" s="61"/>
      <c r="LQZ28" s="61"/>
      <c r="LRA28" s="61"/>
      <c r="LRB28" s="61"/>
      <c r="LRC28" s="61"/>
      <c r="LRD28" s="61"/>
      <c r="LRE28" s="61"/>
      <c r="LRF28" s="61"/>
      <c r="LRG28" s="61"/>
      <c r="LRH28" s="61"/>
      <c r="LRI28" s="61"/>
      <c r="LRJ28" s="61"/>
      <c r="LRK28" s="61"/>
      <c r="LRL28" s="61"/>
      <c r="LRM28" s="61"/>
      <c r="LRN28" s="61"/>
      <c r="LRO28" s="61"/>
      <c r="LRP28" s="61"/>
      <c r="LRQ28" s="61"/>
      <c r="LRR28" s="61"/>
      <c r="LRS28" s="61"/>
      <c r="LRT28" s="61"/>
      <c r="LRU28" s="61"/>
      <c r="LRV28" s="61"/>
      <c r="LRW28" s="61"/>
      <c r="LRX28" s="61"/>
      <c r="LRY28" s="61"/>
      <c r="LRZ28" s="61"/>
      <c r="LSA28" s="61"/>
      <c r="LSB28" s="61"/>
      <c r="LSC28" s="61"/>
      <c r="LSD28" s="61"/>
      <c r="LSE28" s="61"/>
      <c r="LSF28" s="61"/>
      <c r="LSG28" s="61"/>
      <c r="LSH28" s="61"/>
      <c r="LSI28" s="61"/>
      <c r="LSJ28" s="61"/>
      <c r="LSK28" s="61"/>
      <c r="LSL28" s="61"/>
      <c r="LSM28" s="61"/>
      <c r="LSN28" s="61"/>
      <c r="LSO28" s="61"/>
      <c r="LSP28" s="61"/>
      <c r="LSQ28" s="61"/>
      <c r="LSR28" s="61"/>
      <c r="LSS28" s="61"/>
      <c r="LST28" s="61"/>
      <c r="LSU28" s="61"/>
      <c r="LSV28" s="61"/>
      <c r="LSW28" s="61"/>
      <c r="LSX28" s="61"/>
      <c r="LSY28" s="61"/>
      <c r="LSZ28" s="61"/>
      <c r="LTA28" s="61"/>
      <c r="LTB28" s="61"/>
      <c r="LTC28" s="61"/>
      <c r="LTD28" s="61"/>
      <c r="LTE28" s="61"/>
      <c r="LTF28" s="61"/>
      <c r="LTG28" s="61"/>
      <c r="LTH28" s="61"/>
      <c r="LTI28" s="61"/>
      <c r="LTJ28" s="61"/>
      <c r="LTK28" s="61"/>
      <c r="LTL28" s="61"/>
      <c r="LTM28" s="61"/>
      <c r="LTN28" s="61"/>
      <c r="LTO28" s="61"/>
      <c r="LTP28" s="61"/>
      <c r="LTQ28" s="61"/>
      <c r="LTR28" s="61"/>
      <c r="LTS28" s="61"/>
      <c r="LTT28" s="61"/>
      <c r="LTU28" s="61"/>
      <c r="LTV28" s="61"/>
      <c r="LTW28" s="61"/>
      <c r="LTX28" s="61"/>
      <c r="LTY28" s="61"/>
      <c r="LTZ28" s="61"/>
      <c r="LUA28" s="61"/>
      <c r="LUB28" s="61"/>
      <c r="LUC28" s="61"/>
      <c r="LUD28" s="61"/>
      <c r="LUE28" s="61"/>
      <c r="LUF28" s="61"/>
      <c r="LUG28" s="61"/>
      <c r="LUH28" s="61"/>
      <c r="LUI28" s="61"/>
      <c r="LUJ28" s="61"/>
      <c r="LUK28" s="61"/>
      <c r="LUL28" s="61"/>
      <c r="LUM28" s="61"/>
      <c r="LUN28" s="61"/>
      <c r="LUO28" s="61"/>
      <c r="LUP28" s="61"/>
      <c r="LUQ28" s="61"/>
      <c r="LUR28" s="61"/>
      <c r="LUS28" s="61"/>
      <c r="LUT28" s="61"/>
      <c r="LUU28" s="61"/>
      <c r="LUV28" s="61"/>
      <c r="LUW28" s="61"/>
      <c r="LUX28" s="61"/>
      <c r="LUY28" s="61"/>
      <c r="LUZ28" s="61"/>
      <c r="LVA28" s="61"/>
      <c r="LVB28" s="61"/>
      <c r="LVC28" s="61"/>
      <c r="LVD28" s="61"/>
      <c r="LVE28" s="61"/>
      <c r="LVF28" s="61"/>
      <c r="LVG28" s="61"/>
      <c r="LVH28" s="61"/>
      <c r="LVI28" s="61"/>
      <c r="LVJ28" s="61"/>
      <c r="LVK28" s="61"/>
      <c r="LVL28" s="61"/>
      <c r="LVM28" s="61"/>
      <c r="LVN28" s="61"/>
      <c r="LVO28" s="61"/>
      <c r="LVP28" s="61"/>
      <c r="LVQ28" s="61"/>
      <c r="LVR28" s="61"/>
      <c r="LVS28" s="61"/>
      <c r="LVT28" s="61"/>
      <c r="LVU28" s="61"/>
      <c r="LVV28" s="61"/>
      <c r="LVW28" s="61"/>
      <c r="LVX28" s="61"/>
      <c r="LVY28" s="61"/>
      <c r="LVZ28" s="61"/>
      <c r="LWA28" s="61"/>
      <c r="LWB28" s="61"/>
      <c r="LWC28" s="61"/>
      <c r="LWD28" s="61"/>
      <c r="LWE28" s="61"/>
      <c r="LWF28" s="61"/>
      <c r="LWG28" s="61"/>
      <c r="LWH28" s="61"/>
      <c r="LWI28" s="61"/>
      <c r="LWJ28" s="61"/>
      <c r="LWK28" s="61"/>
      <c r="LWL28" s="61"/>
      <c r="LWM28" s="61"/>
      <c r="LWN28" s="61"/>
      <c r="LWO28" s="61"/>
      <c r="LWP28" s="61"/>
      <c r="LWQ28" s="61"/>
      <c r="LWR28" s="61"/>
      <c r="LWS28" s="61"/>
      <c r="LWT28" s="61"/>
      <c r="LWU28" s="61"/>
      <c r="LWV28" s="61"/>
      <c r="LWW28" s="61"/>
      <c r="LWX28" s="61"/>
      <c r="LWY28" s="61"/>
      <c r="LWZ28" s="61"/>
      <c r="LXA28" s="61"/>
      <c r="LXB28" s="61"/>
      <c r="LXC28" s="61"/>
      <c r="LXD28" s="61"/>
      <c r="LXE28" s="61"/>
      <c r="LXF28" s="61"/>
      <c r="LXG28" s="61"/>
      <c r="LXH28" s="61"/>
      <c r="LXI28" s="61"/>
      <c r="LXJ28" s="61"/>
      <c r="LXK28" s="61"/>
      <c r="LXL28" s="61"/>
      <c r="LXM28" s="61"/>
      <c r="LXN28" s="61"/>
      <c r="LXO28" s="61"/>
      <c r="LXP28" s="61"/>
      <c r="LXQ28" s="61"/>
      <c r="LXR28" s="61"/>
      <c r="LXS28" s="61"/>
      <c r="LXT28" s="61"/>
      <c r="LXU28" s="61"/>
      <c r="LXV28" s="61"/>
      <c r="LXW28" s="61"/>
      <c r="LXX28" s="61"/>
      <c r="LXY28" s="61"/>
      <c r="LXZ28" s="61"/>
      <c r="LYA28" s="61"/>
      <c r="LYB28" s="61"/>
      <c r="LYC28" s="61"/>
      <c r="LYD28" s="61"/>
      <c r="LYE28" s="61"/>
      <c r="LYF28" s="61"/>
      <c r="LYG28" s="61"/>
      <c r="LYH28" s="61"/>
      <c r="LYI28" s="61"/>
      <c r="LYJ28" s="61"/>
      <c r="LYK28" s="61"/>
      <c r="LYL28" s="61"/>
      <c r="LYM28" s="61"/>
      <c r="LYN28" s="61"/>
      <c r="LYO28" s="61"/>
      <c r="LYP28" s="61"/>
      <c r="LYQ28" s="61"/>
      <c r="LYR28" s="61"/>
      <c r="LYS28" s="61"/>
      <c r="LYT28" s="61"/>
      <c r="LYU28" s="61"/>
      <c r="LYV28" s="61"/>
      <c r="LYW28" s="61"/>
      <c r="LYX28" s="61"/>
      <c r="LYY28" s="61"/>
      <c r="LYZ28" s="61"/>
      <c r="LZA28" s="61"/>
      <c r="LZB28" s="61"/>
      <c r="LZC28" s="61"/>
      <c r="LZD28" s="61"/>
      <c r="LZE28" s="61"/>
      <c r="LZF28" s="61"/>
      <c r="LZG28" s="61"/>
      <c r="LZH28" s="61"/>
      <c r="LZI28" s="61"/>
      <c r="LZJ28" s="61"/>
      <c r="LZK28" s="61"/>
      <c r="LZL28" s="61"/>
      <c r="LZM28" s="61"/>
      <c r="LZN28" s="61"/>
      <c r="LZO28" s="61"/>
      <c r="LZP28" s="61"/>
      <c r="LZQ28" s="61"/>
      <c r="LZR28" s="61"/>
      <c r="LZS28" s="61"/>
      <c r="LZT28" s="61"/>
      <c r="LZU28" s="61"/>
      <c r="LZV28" s="61"/>
      <c r="LZW28" s="61"/>
      <c r="LZX28" s="61"/>
      <c r="LZY28" s="61"/>
      <c r="LZZ28" s="61"/>
      <c r="MAA28" s="61"/>
      <c r="MAB28" s="61"/>
      <c r="MAC28" s="61"/>
      <c r="MAD28" s="61"/>
      <c r="MAE28" s="61"/>
      <c r="MAF28" s="61"/>
      <c r="MAG28" s="61"/>
      <c r="MAH28" s="61"/>
      <c r="MAI28" s="61"/>
      <c r="MAJ28" s="61"/>
      <c r="MAK28" s="61"/>
      <c r="MAL28" s="61"/>
      <c r="MAM28" s="61"/>
      <c r="MAN28" s="61"/>
      <c r="MAO28" s="61"/>
      <c r="MAP28" s="61"/>
      <c r="MAQ28" s="61"/>
      <c r="MAR28" s="61"/>
      <c r="MAS28" s="61"/>
      <c r="MAT28" s="61"/>
      <c r="MAU28" s="61"/>
      <c r="MAV28" s="61"/>
      <c r="MAW28" s="61"/>
      <c r="MAX28" s="61"/>
      <c r="MAY28" s="61"/>
      <c r="MAZ28" s="61"/>
      <c r="MBA28" s="61"/>
      <c r="MBB28" s="61"/>
      <c r="MBC28" s="61"/>
      <c r="MBD28" s="61"/>
      <c r="MBE28" s="61"/>
      <c r="MBF28" s="61"/>
      <c r="MBG28" s="61"/>
      <c r="MBH28" s="61"/>
      <c r="MBI28" s="61"/>
      <c r="MBJ28" s="61"/>
      <c r="MBK28" s="61"/>
      <c r="MBL28" s="61"/>
      <c r="MBM28" s="61"/>
      <c r="MBN28" s="61"/>
      <c r="MBO28" s="61"/>
      <c r="MBP28" s="61"/>
      <c r="MBQ28" s="61"/>
      <c r="MBR28" s="61"/>
      <c r="MBS28" s="61"/>
      <c r="MBT28" s="61"/>
      <c r="MBU28" s="61"/>
      <c r="MBV28" s="61"/>
      <c r="MBW28" s="61"/>
      <c r="MBX28" s="61"/>
      <c r="MBY28" s="61"/>
      <c r="MBZ28" s="61"/>
      <c r="MCA28" s="61"/>
      <c r="MCB28" s="61"/>
      <c r="MCC28" s="61"/>
      <c r="MCD28" s="61"/>
      <c r="MCE28" s="61"/>
      <c r="MCF28" s="61"/>
      <c r="MCG28" s="61"/>
      <c r="MCH28" s="61"/>
      <c r="MCI28" s="61"/>
      <c r="MCJ28" s="61"/>
      <c r="MCK28" s="61"/>
      <c r="MCL28" s="61"/>
      <c r="MCM28" s="61"/>
      <c r="MCN28" s="61"/>
      <c r="MCO28" s="61"/>
      <c r="MCP28" s="61"/>
      <c r="MCQ28" s="61"/>
      <c r="MCR28" s="61"/>
      <c r="MCS28" s="61"/>
      <c r="MCT28" s="61"/>
      <c r="MCU28" s="61"/>
      <c r="MCV28" s="61"/>
      <c r="MCW28" s="61"/>
      <c r="MCX28" s="61"/>
      <c r="MCY28" s="61"/>
      <c r="MCZ28" s="61"/>
      <c r="MDA28" s="61"/>
      <c r="MDB28" s="61"/>
      <c r="MDC28" s="61"/>
      <c r="MDD28" s="61"/>
      <c r="MDE28" s="61"/>
      <c r="MDF28" s="61"/>
      <c r="MDG28" s="61"/>
      <c r="MDH28" s="61"/>
      <c r="MDI28" s="61"/>
      <c r="MDJ28" s="61"/>
      <c r="MDK28" s="61"/>
      <c r="MDL28" s="61"/>
      <c r="MDM28" s="61"/>
      <c r="MDN28" s="61"/>
      <c r="MDO28" s="61"/>
      <c r="MDP28" s="61"/>
      <c r="MDQ28" s="61"/>
      <c r="MDR28" s="61"/>
      <c r="MDS28" s="61"/>
      <c r="MDT28" s="61"/>
      <c r="MDU28" s="61"/>
      <c r="MDV28" s="61"/>
      <c r="MDW28" s="61"/>
      <c r="MDX28" s="61"/>
      <c r="MDY28" s="61"/>
      <c r="MDZ28" s="61"/>
      <c r="MEA28" s="61"/>
      <c r="MEB28" s="61"/>
      <c r="MEC28" s="61"/>
      <c r="MED28" s="61"/>
      <c r="MEE28" s="61"/>
      <c r="MEF28" s="61"/>
      <c r="MEG28" s="61"/>
      <c r="MEH28" s="61"/>
      <c r="MEI28" s="61"/>
      <c r="MEJ28" s="61"/>
      <c r="MEK28" s="61"/>
      <c r="MEL28" s="61"/>
      <c r="MEM28" s="61"/>
      <c r="MEN28" s="61"/>
      <c r="MEO28" s="61"/>
      <c r="MEP28" s="61"/>
      <c r="MEQ28" s="61"/>
      <c r="MER28" s="61"/>
      <c r="MES28" s="61"/>
      <c r="MET28" s="61"/>
      <c r="MEU28" s="61"/>
      <c r="MEV28" s="61"/>
      <c r="MEW28" s="61"/>
      <c r="MEX28" s="61"/>
      <c r="MEY28" s="61"/>
      <c r="MEZ28" s="61"/>
      <c r="MFA28" s="61"/>
      <c r="MFB28" s="61"/>
      <c r="MFC28" s="61"/>
      <c r="MFD28" s="61"/>
      <c r="MFE28" s="61"/>
      <c r="MFF28" s="61"/>
      <c r="MFG28" s="61"/>
      <c r="MFH28" s="61"/>
      <c r="MFI28" s="61"/>
      <c r="MFJ28" s="61"/>
      <c r="MFK28" s="61"/>
      <c r="MFL28" s="61"/>
      <c r="MFM28" s="61"/>
      <c r="MFN28" s="61"/>
      <c r="MFO28" s="61"/>
      <c r="MFP28" s="61"/>
      <c r="MFQ28" s="61"/>
      <c r="MFR28" s="61"/>
      <c r="MFS28" s="61"/>
      <c r="MFT28" s="61"/>
      <c r="MFU28" s="61"/>
      <c r="MFV28" s="61"/>
      <c r="MFW28" s="61"/>
      <c r="MFX28" s="61"/>
      <c r="MFY28" s="61"/>
      <c r="MFZ28" s="61"/>
      <c r="MGA28" s="61"/>
      <c r="MGB28" s="61"/>
      <c r="MGC28" s="61"/>
      <c r="MGD28" s="61"/>
      <c r="MGE28" s="61"/>
      <c r="MGF28" s="61"/>
      <c r="MGG28" s="61"/>
      <c r="MGH28" s="61"/>
      <c r="MGI28" s="61"/>
      <c r="MGJ28" s="61"/>
      <c r="MGK28" s="61"/>
      <c r="MGL28" s="61"/>
      <c r="MGM28" s="61"/>
      <c r="MGN28" s="61"/>
      <c r="MGO28" s="61"/>
      <c r="MGP28" s="61"/>
      <c r="MGQ28" s="61"/>
      <c r="MGR28" s="61"/>
      <c r="MGS28" s="61"/>
      <c r="MGT28" s="61"/>
      <c r="MGU28" s="61"/>
      <c r="MGV28" s="61"/>
      <c r="MGW28" s="61"/>
      <c r="MGX28" s="61"/>
      <c r="MGY28" s="61"/>
      <c r="MGZ28" s="61"/>
      <c r="MHA28" s="61"/>
      <c r="MHB28" s="61"/>
      <c r="MHC28" s="61"/>
      <c r="MHD28" s="61"/>
      <c r="MHE28" s="61"/>
      <c r="MHF28" s="61"/>
      <c r="MHG28" s="61"/>
      <c r="MHH28" s="61"/>
      <c r="MHI28" s="61"/>
      <c r="MHJ28" s="61"/>
      <c r="MHK28" s="61"/>
      <c r="MHL28" s="61"/>
      <c r="MHM28" s="61"/>
      <c r="MHN28" s="61"/>
      <c r="MHO28" s="61"/>
      <c r="MHP28" s="61"/>
      <c r="MHQ28" s="61"/>
      <c r="MHR28" s="61"/>
      <c r="MHS28" s="61"/>
      <c r="MHT28" s="61"/>
      <c r="MHU28" s="61"/>
      <c r="MHV28" s="61"/>
      <c r="MHW28" s="61"/>
      <c r="MHX28" s="61"/>
      <c r="MHY28" s="61"/>
      <c r="MHZ28" s="61"/>
      <c r="MIA28" s="61"/>
      <c r="MIB28" s="61"/>
      <c r="MIC28" s="61"/>
      <c r="MID28" s="61"/>
      <c r="MIE28" s="61"/>
      <c r="MIF28" s="61"/>
      <c r="MIG28" s="61"/>
      <c r="MIH28" s="61"/>
      <c r="MII28" s="61"/>
      <c r="MIJ28" s="61"/>
      <c r="MIK28" s="61"/>
      <c r="MIL28" s="61"/>
      <c r="MIM28" s="61"/>
      <c r="MIN28" s="61"/>
      <c r="MIO28" s="61"/>
      <c r="MIP28" s="61"/>
      <c r="MIQ28" s="61"/>
      <c r="MIR28" s="61"/>
      <c r="MIS28" s="61"/>
      <c r="MIT28" s="61"/>
      <c r="MIU28" s="61"/>
      <c r="MIV28" s="61"/>
      <c r="MIW28" s="61"/>
      <c r="MIX28" s="61"/>
      <c r="MIY28" s="61"/>
      <c r="MIZ28" s="61"/>
      <c r="MJA28" s="61"/>
      <c r="MJB28" s="61"/>
      <c r="MJC28" s="61"/>
      <c r="MJD28" s="61"/>
      <c r="MJE28" s="61"/>
      <c r="MJF28" s="61"/>
      <c r="MJG28" s="61"/>
      <c r="MJH28" s="61"/>
      <c r="MJI28" s="61"/>
      <c r="MJJ28" s="61"/>
      <c r="MJK28" s="61"/>
      <c r="MJL28" s="61"/>
      <c r="MJM28" s="61"/>
      <c r="MJN28" s="61"/>
      <c r="MJO28" s="61"/>
      <c r="MJP28" s="61"/>
      <c r="MJQ28" s="61"/>
      <c r="MJR28" s="61"/>
      <c r="MJS28" s="61"/>
      <c r="MJT28" s="61"/>
      <c r="MJU28" s="61"/>
      <c r="MJV28" s="61"/>
      <c r="MJW28" s="61"/>
      <c r="MJX28" s="61"/>
      <c r="MJY28" s="61"/>
      <c r="MJZ28" s="61"/>
      <c r="MKA28" s="61"/>
      <c r="MKB28" s="61"/>
      <c r="MKC28" s="61"/>
      <c r="MKD28" s="61"/>
      <c r="MKE28" s="61"/>
      <c r="MKF28" s="61"/>
      <c r="MKG28" s="61"/>
      <c r="MKH28" s="61"/>
      <c r="MKI28" s="61"/>
      <c r="MKJ28" s="61"/>
      <c r="MKK28" s="61"/>
      <c r="MKL28" s="61"/>
      <c r="MKM28" s="61"/>
      <c r="MKN28" s="61"/>
      <c r="MKO28" s="61"/>
      <c r="MKP28" s="61"/>
      <c r="MKQ28" s="61"/>
      <c r="MKR28" s="61"/>
      <c r="MKS28" s="61"/>
      <c r="MKT28" s="61"/>
      <c r="MKU28" s="61"/>
      <c r="MKV28" s="61"/>
      <c r="MKW28" s="61"/>
      <c r="MKX28" s="61"/>
      <c r="MKY28" s="61"/>
      <c r="MKZ28" s="61"/>
      <c r="MLA28" s="61"/>
      <c r="MLB28" s="61"/>
      <c r="MLC28" s="61"/>
      <c r="MLD28" s="61"/>
      <c r="MLE28" s="61"/>
      <c r="MLF28" s="61"/>
      <c r="MLG28" s="61"/>
      <c r="MLH28" s="61"/>
      <c r="MLI28" s="61"/>
      <c r="MLJ28" s="61"/>
      <c r="MLK28" s="61"/>
      <c r="MLL28" s="61"/>
      <c r="MLM28" s="61"/>
      <c r="MLN28" s="61"/>
      <c r="MLO28" s="61"/>
      <c r="MLP28" s="61"/>
      <c r="MLQ28" s="61"/>
      <c r="MLR28" s="61"/>
      <c r="MLS28" s="61"/>
      <c r="MLT28" s="61"/>
      <c r="MLU28" s="61"/>
      <c r="MLV28" s="61"/>
      <c r="MLW28" s="61"/>
      <c r="MLX28" s="61"/>
      <c r="MLY28" s="61"/>
      <c r="MLZ28" s="61"/>
      <c r="MMA28" s="61"/>
      <c r="MMB28" s="61"/>
      <c r="MMC28" s="61"/>
      <c r="MMD28" s="61"/>
      <c r="MME28" s="61"/>
      <c r="MMF28" s="61"/>
      <c r="MMG28" s="61"/>
      <c r="MMH28" s="61"/>
      <c r="MMI28" s="61"/>
      <c r="MMJ28" s="61"/>
      <c r="MMK28" s="61"/>
      <c r="MML28" s="61"/>
      <c r="MMM28" s="61"/>
      <c r="MMN28" s="61"/>
      <c r="MMO28" s="61"/>
      <c r="MMP28" s="61"/>
      <c r="MMQ28" s="61"/>
      <c r="MMR28" s="61"/>
      <c r="MMS28" s="61"/>
      <c r="MMT28" s="61"/>
      <c r="MMU28" s="61"/>
      <c r="MMV28" s="61"/>
      <c r="MMW28" s="61"/>
      <c r="MMX28" s="61"/>
      <c r="MMY28" s="61"/>
      <c r="MMZ28" s="61"/>
      <c r="MNA28" s="61"/>
      <c r="MNB28" s="61"/>
      <c r="MNC28" s="61"/>
      <c r="MND28" s="61"/>
      <c r="MNE28" s="61"/>
      <c r="MNF28" s="61"/>
      <c r="MNG28" s="61"/>
      <c r="MNH28" s="61"/>
      <c r="MNI28" s="61"/>
      <c r="MNJ28" s="61"/>
      <c r="MNK28" s="61"/>
      <c r="MNL28" s="61"/>
      <c r="MNM28" s="61"/>
      <c r="MNN28" s="61"/>
      <c r="MNO28" s="61"/>
      <c r="MNP28" s="61"/>
      <c r="MNQ28" s="61"/>
      <c r="MNR28" s="61"/>
      <c r="MNS28" s="61"/>
      <c r="MNT28" s="61"/>
      <c r="MNU28" s="61"/>
      <c r="MNV28" s="61"/>
      <c r="MNW28" s="61"/>
      <c r="MNX28" s="61"/>
      <c r="MNY28" s="61"/>
      <c r="MNZ28" s="61"/>
      <c r="MOA28" s="61"/>
      <c r="MOB28" s="61"/>
      <c r="MOC28" s="61"/>
      <c r="MOD28" s="61"/>
      <c r="MOE28" s="61"/>
      <c r="MOF28" s="61"/>
      <c r="MOG28" s="61"/>
      <c r="MOH28" s="61"/>
      <c r="MOI28" s="61"/>
      <c r="MOJ28" s="61"/>
      <c r="MOK28" s="61"/>
      <c r="MOL28" s="61"/>
      <c r="MOM28" s="61"/>
      <c r="MON28" s="61"/>
      <c r="MOO28" s="61"/>
      <c r="MOP28" s="61"/>
      <c r="MOQ28" s="61"/>
      <c r="MOR28" s="61"/>
      <c r="MOS28" s="61"/>
      <c r="MOT28" s="61"/>
      <c r="MOU28" s="61"/>
      <c r="MOV28" s="61"/>
      <c r="MOW28" s="61"/>
      <c r="MOX28" s="61"/>
      <c r="MOY28" s="61"/>
      <c r="MOZ28" s="61"/>
      <c r="MPA28" s="61"/>
      <c r="MPB28" s="61"/>
      <c r="MPC28" s="61"/>
      <c r="MPD28" s="61"/>
      <c r="MPE28" s="61"/>
      <c r="MPF28" s="61"/>
      <c r="MPG28" s="61"/>
      <c r="MPH28" s="61"/>
      <c r="MPI28" s="61"/>
      <c r="MPJ28" s="61"/>
      <c r="MPK28" s="61"/>
      <c r="MPL28" s="61"/>
      <c r="MPM28" s="61"/>
      <c r="MPN28" s="61"/>
      <c r="MPO28" s="61"/>
      <c r="MPP28" s="61"/>
      <c r="MPQ28" s="61"/>
      <c r="MPR28" s="61"/>
      <c r="MPS28" s="61"/>
      <c r="MPT28" s="61"/>
      <c r="MPU28" s="61"/>
      <c r="MPV28" s="61"/>
      <c r="MPW28" s="61"/>
      <c r="MPX28" s="61"/>
      <c r="MPY28" s="61"/>
      <c r="MPZ28" s="61"/>
      <c r="MQA28" s="61"/>
      <c r="MQB28" s="61"/>
      <c r="MQC28" s="61"/>
      <c r="MQD28" s="61"/>
      <c r="MQE28" s="61"/>
      <c r="MQF28" s="61"/>
      <c r="MQG28" s="61"/>
      <c r="MQH28" s="61"/>
      <c r="MQI28" s="61"/>
      <c r="MQJ28" s="61"/>
      <c r="MQK28" s="61"/>
      <c r="MQL28" s="61"/>
      <c r="MQM28" s="61"/>
      <c r="MQN28" s="61"/>
      <c r="MQO28" s="61"/>
      <c r="MQP28" s="61"/>
      <c r="MQQ28" s="61"/>
      <c r="MQR28" s="61"/>
      <c r="MQS28" s="61"/>
      <c r="MQT28" s="61"/>
      <c r="MQU28" s="61"/>
      <c r="MQV28" s="61"/>
      <c r="MQW28" s="61"/>
      <c r="MQX28" s="61"/>
      <c r="MQY28" s="61"/>
      <c r="MQZ28" s="61"/>
      <c r="MRA28" s="61"/>
      <c r="MRB28" s="61"/>
      <c r="MRC28" s="61"/>
      <c r="MRD28" s="61"/>
      <c r="MRE28" s="61"/>
      <c r="MRF28" s="61"/>
      <c r="MRG28" s="61"/>
      <c r="MRH28" s="61"/>
      <c r="MRI28" s="61"/>
      <c r="MRJ28" s="61"/>
      <c r="MRK28" s="61"/>
      <c r="MRL28" s="61"/>
      <c r="MRM28" s="61"/>
      <c r="MRN28" s="61"/>
      <c r="MRO28" s="61"/>
      <c r="MRP28" s="61"/>
      <c r="MRQ28" s="61"/>
      <c r="MRR28" s="61"/>
      <c r="MRS28" s="61"/>
      <c r="MRT28" s="61"/>
      <c r="MRU28" s="61"/>
      <c r="MRV28" s="61"/>
      <c r="MRW28" s="61"/>
      <c r="MRX28" s="61"/>
      <c r="MRY28" s="61"/>
      <c r="MRZ28" s="61"/>
      <c r="MSA28" s="61"/>
      <c r="MSB28" s="61"/>
      <c r="MSC28" s="61"/>
      <c r="MSD28" s="61"/>
      <c r="MSE28" s="61"/>
      <c r="MSF28" s="61"/>
      <c r="MSG28" s="61"/>
      <c r="MSH28" s="61"/>
      <c r="MSI28" s="61"/>
      <c r="MSJ28" s="61"/>
      <c r="MSK28" s="61"/>
      <c r="MSL28" s="61"/>
      <c r="MSM28" s="61"/>
      <c r="MSN28" s="61"/>
      <c r="MSO28" s="61"/>
      <c r="MSP28" s="61"/>
      <c r="MSQ28" s="61"/>
      <c r="MSR28" s="61"/>
      <c r="MSS28" s="61"/>
      <c r="MST28" s="61"/>
      <c r="MSU28" s="61"/>
      <c r="MSV28" s="61"/>
      <c r="MSW28" s="61"/>
      <c r="MSX28" s="61"/>
      <c r="MSY28" s="61"/>
      <c r="MSZ28" s="61"/>
      <c r="MTA28" s="61"/>
      <c r="MTB28" s="61"/>
      <c r="MTC28" s="61"/>
      <c r="MTD28" s="61"/>
      <c r="MTE28" s="61"/>
      <c r="MTF28" s="61"/>
      <c r="MTG28" s="61"/>
      <c r="MTH28" s="61"/>
      <c r="MTI28" s="61"/>
      <c r="MTJ28" s="61"/>
      <c r="MTK28" s="61"/>
      <c r="MTL28" s="61"/>
      <c r="MTM28" s="61"/>
      <c r="MTN28" s="61"/>
      <c r="MTO28" s="61"/>
      <c r="MTP28" s="61"/>
      <c r="MTQ28" s="61"/>
      <c r="MTR28" s="61"/>
      <c r="MTS28" s="61"/>
      <c r="MTT28" s="61"/>
      <c r="MTU28" s="61"/>
      <c r="MTV28" s="61"/>
      <c r="MTW28" s="61"/>
      <c r="MTX28" s="61"/>
      <c r="MTY28" s="61"/>
      <c r="MTZ28" s="61"/>
      <c r="MUA28" s="61"/>
      <c r="MUB28" s="61"/>
      <c r="MUC28" s="61"/>
      <c r="MUD28" s="61"/>
      <c r="MUE28" s="61"/>
      <c r="MUF28" s="61"/>
      <c r="MUG28" s="61"/>
      <c r="MUH28" s="61"/>
      <c r="MUI28" s="61"/>
      <c r="MUJ28" s="61"/>
      <c r="MUK28" s="61"/>
      <c r="MUL28" s="61"/>
      <c r="MUM28" s="61"/>
      <c r="MUN28" s="61"/>
      <c r="MUO28" s="61"/>
      <c r="MUP28" s="61"/>
      <c r="MUQ28" s="61"/>
      <c r="MUR28" s="61"/>
      <c r="MUS28" s="61"/>
      <c r="MUT28" s="61"/>
      <c r="MUU28" s="61"/>
      <c r="MUV28" s="61"/>
      <c r="MUW28" s="61"/>
      <c r="MUX28" s="61"/>
      <c r="MUY28" s="61"/>
      <c r="MUZ28" s="61"/>
      <c r="MVA28" s="61"/>
      <c r="MVB28" s="61"/>
      <c r="MVC28" s="61"/>
      <c r="MVD28" s="61"/>
      <c r="MVE28" s="61"/>
      <c r="MVF28" s="61"/>
      <c r="MVG28" s="61"/>
      <c r="MVH28" s="61"/>
      <c r="MVI28" s="61"/>
      <c r="MVJ28" s="61"/>
      <c r="MVK28" s="61"/>
      <c r="MVL28" s="61"/>
      <c r="MVM28" s="61"/>
      <c r="MVN28" s="61"/>
      <c r="MVO28" s="61"/>
      <c r="MVP28" s="61"/>
      <c r="MVQ28" s="61"/>
      <c r="MVR28" s="61"/>
      <c r="MVS28" s="61"/>
      <c r="MVT28" s="61"/>
      <c r="MVU28" s="61"/>
      <c r="MVV28" s="61"/>
      <c r="MVW28" s="61"/>
      <c r="MVX28" s="61"/>
      <c r="MVY28" s="61"/>
      <c r="MVZ28" s="61"/>
      <c r="MWA28" s="61"/>
      <c r="MWB28" s="61"/>
      <c r="MWC28" s="61"/>
      <c r="MWD28" s="61"/>
      <c r="MWE28" s="61"/>
      <c r="MWF28" s="61"/>
      <c r="MWG28" s="61"/>
      <c r="MWH28" s="61"/>
      <c r="MWI28" s="61"/>
      <c r="MWJ28" s="61"/>
      <c r="MWK28" s="61"/>
      <c r="MWL28" s="61"/>
      <c r="MWM28" s="61"/>
      <c r="MWN28" s="61"/>
      <c r="MWO28" s="61"/>
      <c r="MWP28" s="61"/>
      <c r="MWQ28" s="61"/>
      <c r="MWR28" s="61"/>
      <c r="MWS28" s="61"/>
      <c r="MWT28" s="61"/>
      <c r="MWU28" s="61"/>
      <c r="MWV28" s="61"/>
      <c r="MWW28" s="61"/>
      <c r="MWX28" s="61"/>
      <c r="MWY28" s="61"/>
      <c r="MWZ28" s="61"/>
      <c r="MXA28" s="61"/>
      <c r="MXB28" s="61"/>
      <c r="MXC28" s="61"/>
      <c r="MXD28" s="61"/>
      <c r="MXE28" s="61"/>
      <c r="MXF28" s="61"/>
      <c r="MXG28" s="61"/>
      <c r="MXH28" s="61"/>
      <c r="MXI28" s="61"/>
      <c r="MXJ28" s="61"/>
      <c r="MXK28" s="61"/>
      <c r="MXL28" s="61"/>
      <c r="MXM28" s="61"/>
      <c r="MXN28" s="61"/>
      <c r="MXO28" s="61"/>
      <c r="MXP28" s="61"/>
      <c r="MXQ28" s="61"/>
      <c r="MXR28" s="61"/>
      <c r="MXS28" s="61"/>
      <c r="MXT28" s="61"/>
      <c r="MXU28" s="61"/>
      <c r="MXV28" s="61"/>
      <c r="MXW28" s="61"/>
      <c r="MXX28" s="61"/>
      <c r="MXY28" s="61"/>
      <c r="MXZ28" s="61"/>
      <c r="MYA28" s="61"/>
      <c r="MYB28" s="61"/>
      <c r="MYC28" s="61"/>
      <c r="MYD28" s="61"/>
      <c r="MYE28" s="61"/>
      <c r="MYF28" s="61"/>
      <c r="MYG28" s="61"/>
      <c r="MYH28" s="61"/>
      <c r="MYI28" s="61"/>
      <c r="MYJ28" s="61"/>
      <c r="MYK28" s="61"/>
      <c r="MYL28" s="61"/>
      <c r="MYM28" s="61"/>
      <c r="MYN28" s="61"/>
      <c r="MYO28" s="61"/>
      <c r="MYP28" s="61"/>
      <c r="MYQ28" s="61"/>
      <c r="MYR28" s="61"/>
      <c r="MYS28" s="61"/>
      <c r="MYT28" s="61"/>
      <c r="MYU28" s="61"/>
      <c r="MYV28" s="61"/>
      <c r="MYW28" s="61"/>
      <c r="MYX28" s="61"/>
      <c r="MYY28" s="61"/>
      <c r="MYZ28" s="61"/>
      <c r="MZA28" s="61"/>
      <c r="MZB28" s="61"/>
      <c r="MZC28" s="61"/>
      <c r="MZD28" s="61"/>
      <c r="MZE28" s="61"/>
      <c r="MZF28" s="61"/>
      <c r="MZG28" s="61"/>
      <c r="MZH28" s="61"/>
      <c r="MZI28" s="61"/>
      <c r="MZJ28" s="61"/>
      <c r="MZK28" s="61"/>
      <c r="MZL28" s="61"/>
      <c r="MZM28" s="61"/>
      <c r="MZN28" s="61"/>
      <c r="MZO28" s="61"/>
      <c r="MZP28" s="61"/>
      <c r="MZQ28" s="61"/>
      <c r="MZR28" s="61"/>
      <c r="MZS28" s="61"/>
      <c r="MZT28" s="61"/>
      <c r="MZU28" s="61"/>
      <c r="MZV28" s="61"/>
      <c r="MZW28" s="61"/>
      <c r="MZX28" s="61"/>
      <c r="MZY28" s="61"/>
      <c r="MZZ28" s="61"/>
      <c r="NAA28" s="61"/>
      <c r="NAB28" s="61"/>
      <c r="NAC28" s="61"/>
      <c r="NAD28" s="61"/>
      <c r="NAE28" s="61"/>
      <c r="NAF28" s="61"/>
      <c r="NAG28" s="61"/>
      <c r="NAH28" s="61"/>
      <c r="NAI28" s="61"/>
      <c r="NAJ28" s="61"/>
      <c r="NAK28" s="61"/>
      <c r="NAL28" s="61"/>
      <c r="NAM28" s="61"/>
      <c r="NAN28" s="61"/>
      <c r="NAO28" s="61"/>
      <c r="NAP28" s="61"/>
      <c r="NAQ28" s="61"/>
      <c r="NAR28" s="61"/>
      <c r="NAS28" s="61"/>
      <c r="NAT28" s="61"/>
      <c r="NAU28" s="61"/>
      <c r="NAV28" s="61"/>
      <c r="NAW28" s="61"/>
      <c r="NAX28" s="61"/>
      <c r="NAY28" s="61"/>
      <c r="NAZ28" s="61"/>
      <c r="NBA28" s="61"/>
      <c r="NBB28" s="61"/>
      <c r="NBC28" s="61"/>
      <c r="NBD28" s="61"/>
      <c r="NBE28" s="61"/>
      <c r="NBF28" s="61"/>
      <c r="NBG28" s="61"/>
      <c r="NBH28" s="61"/>
      <c r="NBI28" s="61"/>
      <c r="NBJ28" s="61"/>
      <c r="NBK28" s="61"/>
      <c r="NBL28" s="61"/>
      <c r="NBM28" s="61"/>
      <c r="NBN28" s="61"/>
      <c r="NBO28" s="61"/>
      <c r="NBP28" s="61"/>
      <c r="NBQ28" s="61"/>
      <c r="NBR28" s="61"/>
      <c r="NBS28" s="61"/>
      <c r="NBT28" s="61"/>
      <c r="NBU28" s="61"/>
      <c r="NBV28" s="61"/>
      <c r="NBW28" s="61"/>
      <c r="NBX28" s="61"/>
      <c r="NBY28" s="61"/>
      <c r="NBZ28" s="61"/>
      <c r="NCA28" s="61"/>
      <c r="NCB28" s="61"/>
      <c r="NCC28" s="61"/>
      <c r="NCD28" s="61"/>
      <c r="NCE28" s="61"/>
      <c r="NCF28" s="61"/>
      <c r="NCG28" s="61"/>
      <c r="NCH28" s="61"/>
      <c r="NCI28" s="61"/>
      <c r="NCJ28" s="61"/>
      <c r="NCK28" s="61"/>
      <c r="NCL28" s="61"/>
      <c r="NCM28" s="61"/>
      <c r="NCN28" s="61"/>
      <c r="NCO28" s="61"/>
      <c r="NCP28" s="61"/>
      <c r="NCQ28" s="61"/>
      <c r="NCR28" s="61"/>
      <c r="NCS28" s="61"/>
      <c r="NCT28" s="61"/>
      <c r="NCU28" s="61"/>
      <c r="NCV28" s="61"/>
      <c r="NCW28" s="61"/>
      <c r="NCX28" s="61"/>
      <c r="NCY28" s="61"/>
      <c r="NCZ28" s="61"/>
      <c r="NDA28" s="61"/>
      <c r="NDB28" s="61"/>
      <c r="NDC28" s="61"/>
      <c r="NDD28" s="61"/>
      <c r="NDE28" s="61"/>
      <c r="NDF28" s="61"/>
      <c r="NDG28" s="61"/>
      <c r="NDH28" s="61"/>
      <c r="NDI28" s="61"/>
      <c r="NDJ28" s="61"/>
      <c r="NDK28" s="61"/>
      <c r="NDL28" s="61"/>
      <c r="NDM28" s="61"/>
      <c r="NDN28" s="61"/>
      <c r="NDO28" s="61"/>
      <c r="NDP28" s="61"/>
      <c r="NDQ28" s="61"/>
      <c r="NDR28" s="61"/>
      <c r="NDS28" s="61"/>
      <c r="NDT28" s="61"/>
      <c r="NDU28" s="61"/>
      <c r="NDV28" s="61"/>
      <c r="NDW28" s="61"/>
      <c r="NDX28" s="61"/>
      <c r="NDY28" s="61"/>
      <c r="NDZ28" s="61"/>
      <c r="NEA28" s="61"/>
      <c r="NEB28" s="61"/>
      <c r="NEC28" s="61"/>
      <c r="NED28" s="61"/>
      <c r="NEE28" s="61"/>
      <c r="NEF28" s="61"/>
      <c r="NEG28" s="61"/>
      <c r="NEH28" s="61"/>
      <c r="NEI28" s="61"/>
      <c r="NEJ28" s="61"/>
      <c r="NEK28" s="61"/>
      <c r="NEL28" s="61"/>
      <c r="NEM28" s="61"/>
      <c r="NEN28" s="61"/>
      <c r="NEO28" s="61"/>
      <c r="NEP28" s="61"/>
      <c r="NEQ28" s="61"/>
      <c r="NER28" s="61"/>
      <c r="NES28" s="61"/>
      <c r="NET28" s="61"/>
      <c r="NEU28" s="61"/>
      <c r="NEV28" s="61"/>
      <c r="NEW28" s="61"/>
      <c r="NEX28" s="61"/>
      <c r="NEY28" s="61"/>
      <c r="NEZ28" s="61"/>
      <c r="NFA28" s="61"/>
      <c r="NFB28" s="61"/>
      <c r="NFC28" s="61"/>
      <c r="NFD28" s="61"/>
      <c r="NFE28" s="61"/>
      <c r="NFF28" s="61"/>
      <c r="NFG28" s="61"/>
      <c r="NFH28" s="61"/>
      <c r="NFI28" s="61"/>
      <c r="NFJ28" s="61"/>
      <c r="NFK28" s="61"/>
      <c r="NFL28" s="61"/>
      <c r="NFM28" s="61"/>
      <c r="NFN28" s="61"/>
      <c r="NFO28" s="61"/>
      <c r="NFP28" s="61"/>
      <c r="NFQ28" s="61"/>
      <c r="NFR28" s="61"/>
      <c r="NFS28" s="61"/>
      <c r="NFT28" s="61"/>
      <c r="NFU28" s="61"/>
      <c r="NFV28" s="61"/>
      <c r="NFW28" s="61"/>
      <c r="NFX28" s="61"/>
      <c r="NFY28" s="61"/>
      <c r="NFZ28" s="61"/>
      <c r="NGA28" s="61"/>
      <c r="NGB28" s="61"/>
      <c r="NGC28" s="61"/>
      <c r="NGD28" s="61"/>
      <c r="NGE28" s="61"/>
      <c r="NGF28" s="61"/>
      <c r="NGG28" s="61"/>
      <c r="NGH28" s="61"/>
      <c r="NGI28" s="61"/>
      <c r="NGJ28" s="61"/>
      <c r="NGK28" s="61"/>
      <c r="NGL28" s="61"/>
      <c r="NGM28" s="61"/>
      <c r="NGN28" s="61"/>
      <c r="NGO28" s="61"/>
      <c r="NGP28" s="61"/>
      <c r="NGQ28" s="61"/>
      <c r="NGR28" s="61"/>
      <c r="NGS28" s="61"/>
      <c r="NGT28" s="61"/>
      <c r="NGU28" s="61"/>
      <c r="NGV28" s="61"/>
      <c r="NGW28" s="61"/>
      <c r="NGX28" s="61"/>
      <c r="NGY28" s="61"/>
      <c r="NGZ28" s="61"/>
      <c r="NHA28" s="61"/>
      <c r="NHB28" s="61"/>
      <c r="NHC28" s="61"/>
      <c r="NHD28" s="61"/>
      <c r="NHE28" s="61"/>
      <c r="NHF28" s="61"/>
      <c r="NHG28" s="61"/>
      <c r="NHH28" s="61"/>
      <c r="NHI28" s="61"/>
      <c r="NHJ28" s="61"/>
      <c r="NHK28" s="61"/>
      <c r="NHL28" s="61"/>
      <c r="NHM28" s="61"/>
      <c r="NHN28" s="61"/>
      <c r="NHO28" s="61"/>
      <c r="NHP28" s="61"/>
      <c r="NHQ28" s="61"/>
      <c r="NHR28" s="61"/>
      <c r="NHS28" s="61"/>
      <c r="NHT28" s="61"/>
      <c r="NHU28" s="61"/>
      <c r="NHV28" s="61"/>
      <c r="NHW28" s="61"/>
      <c r="NHX28" s="61"/>
      <c r="NHY28" s="61"/>
      <c r="NHZ28" s="61"/>
      <c r="NIA28" s="61"/>
      <c r="NIB28" s="61"/>
      <c r="NIC28" s="61"/>
      <c r="NID28" s="61"/>
      <c r="NIE28" s="61"/>
      <c r="NIF28" s="61"/>
      <c r="NIG28" s="61"/>
      <c r="NIH28" s="61"/>
      <c r="NII28" s="61"/>
      <c r="NIJ28" s="61"/>
      <c r="NIK28" s="61"/>
      <c r="NIL28" s="61"/>
      <c r="NIM28" s="61"/>
      <c r="NIN28" s="61"/>
      <c r="NIO28" s="61"/>
      <c r="NIP28" s="61"/>
      <c r="NIQ28" s="61"/>
      <c r="NIR28" s="61"/>
      <c r="NIS28" s="61"/>
      <c r="NIT28" s="61"/>
      <c r="NIU28" s="61"/>
      <c r="NIV28" s="61"/>
      <c r="NIW28" s="61"/>
      <c r="NIX28" s="61"/>
      <c r="NIY28" s="61"/>
      <c r="NIZ28" s="61"/>
      <c r="NJA28" s="61"/>
      <c r="NJB28" s="61"/>
      <c r="NJC28" s="61"/>
      <c r="NJD28" s="61"/>
      <c r="NJE28" s="61"/>
      <c r="NJF28" s="61"/>
      <c r="NJG28" s="61"/>
      <c r="NJH28" s="61"/>
      <c r="NJI28" s="61"/>
      <c r="NJJ28" s="61"/>
      <c r="NJK28" s="61"/>
      <c r="NJL28" s="61"/>
      <c r="NJM28" s="61"/>
      <c r="NJN28" s="61"/>
      <c r="NJO28" s="61"/>
      <c r="NJP28" s="61"/>
      <c r="NJQ28" s="61"/>
      <c r="NJR28" s="61"/>
      <c r="NJS28" s="61"/>
      <c r="NJT28" s="61"/>
      <c r="NJU28" s="61"/>
      <c r="NJV28" s="61"/>
      <c r="NJW28" s="61"/>
      <c r="NJX28" s="61"/>
      <c r="NJY28" s="61"/>
      <c r="NJZ28" s="61"/>
      <c r="NKA28" s="61"/>
      <c r="NKB28" s="61"/>
      <c r="NKC28" s="61"/>
      <c r="NKD28" s="61"/>
      <c r="NKE28" s="61"/>
      <c r="NKF28" s="61"/>
      <c r="NKG28" s="61"/>
      <c r="NKH28" s="61"/>
      <c r="NKI28" s="61"/>
      <c r="NKJ28" s="61"/>
      <c r="NKK28" s="61"/>
      <c r="NKL28" s="61"/>
      <c r="NKM28" s="61"/>
      <c r="NKN28" s="61"/>
      <c r="NKO28" s="61"/>
      <c r="NKP28" s="61"/>
      <c r="NKQ28" s="61"/>
      <c r="NKR28" s="61"/>
      <c r="NKS28" s="61"/>
      <c r="NKT28" s="61"/>
      <c r="NKU28" s="61"/>
      <c r="NKV28" s="61"/>
      <c r="NKW28" s="61"/>
      <c r="NKX28" s="61"/>
      <c r="NKY28" s="61"/>
      <c r="NKZ28" s="61"/>
      <c r="NLA28" s="61"/>
      <c r="NLB28" s="61"/>
      <c r="NLC28" s="61"/>
      <c r="NLD28" s="61"/>
      <c r="NLE28" s="61"/>
      <c r="NLF28" s="61"/>
      <c r="NLG28" s="61"/>
      <c r="NLH28" s="61"/>
      <c r="NLI28" s="61"/>
      <c r="NLJ28" s="61"/>
      <c r="NLK28" s="61"/>
      <c r="NLL28" s="61"/>
      <c r="NLM28" s="61"/>
      <c r="NLN28" s="61"/>
      <c r="NLO28" s="61"/>
      <c r="NLP28" s="61"/>
      <c r="NLQ28" s="61"/>
      <c r="NLR28" s="61"/>
      <c r="NLS28" s="61"/>
      <c r="NLT28" s="61"/>
      <c r="NLU28" s="61"/>
      <c r="NLV28" s="61"/>
      <c r="NLW28" s="61"/>
      <c r="NLX28" s="61"/>
      <c r="NLY28" s="61"/>
      <c r="NLZ28" s="61"/>
      <c r="NMA28" s="61"/>
      <c r="NMB28" s="61"/>
      <c r="NMC28" s="61"/>
      <c r="NMD28" s="61"/>
      <c r="NME28" s="61"/>
      <c r="NMF28" s="61"/>
      <c r="NMG28" s="61"/>
      <c r="NMH28" s="61"/>
      <c r="NMI28" s="61"/>
      <c r="NMJ28" s="61"/>
      <c r="NMK28" s="61"/>
      <c r="NML28" s="61"/>
      <c r="NMM28" s="61"/>
      <c r="NMN28" s="61"/>
      <c r="NMO28" s="61"/>
      <c r="NMP28" s="61"/>
      <c r="NMQ28" s="61"/>
      <c r="NMR28" s="61"/>
      <c r="NMS28" s="61"/>
      <c r="NMT28" s="61"/>
      <c r="NMU28" s="61"/>
      <c r="NMV28" s="61"/>
      <c r="NMW28" s="61"/>
      <c r="NMX28" s="61"/>
      <c r="NMY28" s="61"/>
      <c r="NMZ28" s="61"/>
      <c r="NNA28" s="61"/>
      <c r="NNB28" s="61"/>
      <c r="NNC28" s="61"/>
      <c r="NND28" s="61"/>
      <c r="NNE28" s="61"/>
      <c r="NNF28" s="61"/>
      <c r="NNG28" s="61"/>
      <c r="NNH28" s="61"/>
      <c r="NNI28" s="61"/>
      <c r="NNJ28" s="61"/>
      <c r="NNK28" s="61"/>
      <c r="NNL28" s="61"/>
      <c r="NNM28" s="61"/>
      <c r="NNN28" s="61"/>
      <c r="NNO28" s="61"/>
      <c r="NNP28" s="61"/>
      <c r="NNQ28" s="61"/>
      <c r="NNR28" s="61"/>
      <c r="NNS28" s="61"/>
      <c r="NNT28" s="61"/>
      <c r="NNU28" s="61"/>
      <c r="NNV28" s="61"/>
      <c r="NNW28" s="61"/>
      <c r="NNX28" s="61"/>
      <c r="NNY28" s="61"/>
      <c r="NNZ28" s="61"/>
      <c r="NOA28" s="61"/>
      <c r="NOB28" s="61"/>
      <c r="NOC28" s="61"/>
      <c r="NOD28" s="61"/>
      <c r="NOE28" s="61"/>
      <c r="NOF28" s="61"/>
      <c r="NOG28" s="61"/>
      <c r="NOH28" s="61"/>
      <c r="NOI28" s="61"/>
      <c r="NOJ28" s="61"/>
      <c r="NOK28" s="61"/>
      <c r="NOL28" s="61"/>
      <c r="NOM28" s="61"/>
      <c r="NON28" s="61"/>
      <c r="NOO28" s="61"/>
      <c r="NOP28" s="61"/>
      <c r="NOQ28" s="61"/>
      <c r="NOR28" s="61"/>
      <c r="NOS28" s="61"/>
      <c r="NOT28" s="61"/>
      <c r="NOU28" s="61"/>
      <c r="NOV28" s="61"/>
      <c r="NOW28" s="61"/>
      <c r="NOX28" s="61"/>
      <c r="NOY28" s="61"/>
      <c r="NOZ28" s="61"/>
      <c r="NPA28" s="61"/>
      <c r="NPB28" s="61"/>
      <c r="NPC28" s="61"/>
      <c r="NPD28" s="61"/>
      <c r="NPE28" s="61"/>
      <c r="NPF28" s="61"/>
      <c r="NPG28" s="61"/>
      <c r="NPH28" s="61"/>
      <c r="NPI28" s="61"/>
      <c r="NPJ28" s="61"/>
      <c r="NPK28" s="61"/>
      <c r="NPL28" s="61"/>
      <c r="NPM28" s="61"/>
      <c r="NPN28" s="61"/>
      <c r="NPO28" s="61"/>
      <c r="NPP28" s="61"/>
      <c r="NPQ28" s="61"/>
      <c r="NPR28" s="61"/>
      <c r="NPS28" s="61"/>
      <c r="NPT28" s="61"/>
      <c r="NPU28" s="61"/>
      <c r="NPV28" s="61"/>
      <c r="NPW28" s="61"/>
      <c r="NPX28" s="61"/>
      <c r="NPY28" s="61"/>
      <c r="NPZ28" s="61"/>
      <c r="NQA28" s="61"/>
      <c r="NQB28" s="61"/>
      <c r="NQC28" s="61"/>
      <c r="NQD28" s="61"/>
      <c r="NQE28" s="61"/>
      <c r="NQF28" s="61"/>
      <c r="NQG28" s="61"/>
      <c r="NQH28" s="61"/>
      <c r="NQI28" s="61"/>
      <c r="NQJ28" s="61"/>
      <c r="NQK28" s="61"/>
      <c r="NQL28" s="61"/>
      <c r="NQM28" s="61"/>
      <c r="NQN28" s="61"/>
      <c r="NQO28" s="61"/>
      <c r="NQP28" s="61"/>
      <c r="NQQ28" s="61"/>
      <c r="NQR28" s="61"/>
      <c r="NQS28" s="61"/>
      <c r="NQT28" s="61"/>
      <c r="NQU28" s="61"/>
      <c r="NQV28" s="61"/>
      <c r="NQW28" s="61"/>
      <c r="NQX28" s="61"/>
      <c r="NQY28" s="61"/>
      <c r="NQZ28" s="61"/>
      <c r="NRA28" s="61"/>
      <c r="NRB28" s="61"/>
      <c r="NRC28" s="61"/>
      <c r="NRD28" s="61"/>
      <c r="NRE28" s="61"/>
      <c r="NRF28" s="61"/>
      <c r="NRG28" s="61"/>
      <c r="NRH28" s="61"/>
      <c r="NRI28" s="61"/>
      <c r="NRJ28" s="61"/>
      <c r="NRK28" s="61"/>
      <c r="NRL28" s="61"/>
      <c r="NRM28" s="61"/>
      <c r="NRN28" s="61"/>
      <c r="NRO28" s="61"/>
      <c r="NRP28" s="61"/>
      <c r="NRQ28" s="61"/>
      <c r="NRR28" s="61"/>
      <c r="NRS28" s="61"/>
      <c r="NRT28" s="61"/>
      <c r="NRU28" s="61"/>
      <c r="NRV28" s="61"/>
      <c r="NRW28" s="61"/>
      <c r="NRX28" s="61"/>
      <c r="NRY28" s="61"/>
      <c r="NRZ28" s="61"/>
      <c r="NSA28" s="61"/>
      <c r="NSB28" s="61"/>
      <c r="NSC28" s="61"/>
      <c r="NSD28" s="61"/>
      <c r="NSE28" s="61"/>
      <c r="NSF28" s="61"/>
      <c r="NSG28" s="61"/>
      <c r="NSH28" s="61"/>
      <c r="NSI28" s="61"/>
      <c r="NSJ28" s="61"/>
      <c r="NSK28" s="61"/>
      <c r="NSL28" s="61"/>
      <c r="NSM28" s="61"/>
      <c r="NSN28" s="61"/>
      <c r="NSO28" s="61"/>
      <c r="NSP28" s="61"/>
      <c r="NSQ28" s="61"/>
      <c r="NSR28" s="61"/>
      <c r="NSS28" s="61"/>
      <c r="NST28" s="61"/>
      <c r="NSU28" s="61"/>
      <c r="NSV28" s="61"/>
      <c r="NSW28" s="61"/>
      <c r="NSX28" s="61"/>
      <c r="NSY28" s="61"/>
      <c r="NSZ28" s="61"/>
      <c r="NTA28" s="61"/>
      <c r="NTB28" s="61"/>
      <c r="NTC28" s="61"/>
      <c r="NTD28" s="61"/>
      <c r="NTE28" s="61"/>
      <c r="NTF28" s="61"/>
      <c r="NTG28" s="61"/>
      <c r="NTH28" s="61"/>
      <c r="NTI28" s="61"/>
      <c r="NTJ28" s="61"/>
      <c r="NTK28" s="61"/>
      <c r="NTL28" s="61"/>
      <c r="NTM28" s="61"/>
      <c r="NTN28" s="61"/>
      <c r="NTO28" s="61"/>
      <c r="NTP28" s="61"/>
      <c r="NTQ28" s="61"/>
      <c r="NTR28" s="61"/>
      <c r="NTS28" s="61"/>
      <c r="NTT28" s="61"/>
      <c r="NTU28" s="61"/>
      <c r="NTV28" s="61"/>
      <c r="NTW28" s="61"/>
      <c r="NTX28" s="61"/>
      <c r="NTY28" s="61"/>
      <c r="NTZ28" s="61"/>
      <c r="NUA28" s="61"/>
      <c r="NUB28" s="61"/>
      <c r="NUC28" s="61"/>
      <c r="NUD28" s="61"/>
      <c r="NUE28" s="61"/>
      <c r="NUF28" s="61"/>
      <c r="NUG28" s="61"/>
      <c r="NUH28" s="61"/>
      <c r="NUI28" s="61"/>
      <c r="NUJ28" s="61"/>
      <c r="NUK28" s="61"/>
      <c r="NUL28" s="61"/>
      <c r="NUM28" s="61"/>
      <c r="NUN28" s="61"/>
      <c r="NUO28" s="61"/>
      <c r="NUP28" s="61"/>
      <c r="NUQ28" s="61"/>
      <c r="NUR28" s="61"/>
      <c r="NUS28" s="61"/>
      <c r="NUT28" s="61"/>
      <c r="NUU28" s="61"/>
      <c r="NUV28" s="61"/>
      <c r="NUW28" s="61"/>
      <c r="NUX28" s="61"/>
      <c r="NUY28" s="61"/>
      <c r="NUZ28" s="61"/>
      <c r="NVA28" s="61"/>
      <c r="NVB28" s="61"/>
      <c r="NVC28" s="61"/>
      <c r="NVD28" s="61"/>
      <c r="NVE28" s="61"/>
      <c r="NVF28" s="61"/>
      <c r="NVG28" s="61"/>
      <c r="NVH28" s="61"/>
      <c r="NVI28" s="61"/>
      <c r="NVJ28" s="61"/>
      <c r="NVK28" s="61"/>
      <c r="NVL28" s="61"/>
      <c r="NVM28" s="61"/>
      <c r="NVN28" s="61"/>
      <c r="NVO28" s="61"/>
      <c r="NVP28" s="61"/>
      <c r="NVQ28" s="61"/>
      <c r="NVR28" s="61"/>
      <c r="NVS28" s="61"/>
      <c r="NVT28" s="61"/>
      <c r="NVU28" s="61"/>
      <c r="NVV28" s="61"/>
      <c r="NVW28" s="61"/>
      <c r="NVX28" s="61"/>
      <c r="NVY28" s="61"/>
      <c r="NVZ28" s="61"/>
      <c r="NWA28" s="61"/>
      <c r="NWB28" s="61"/>
      <c r="NWC28" s="61"/>
      <c r="NWD28" s="61"/>
      <c r="NWE28" s="61"/>
      <c r="NWF28" s="61"/>
      <c r="NWG28" s="61"/>
      <c r="NWH28" s="61"/>
      <c r="NWI28" s="61"/>
      <c r="NWJ28" s="61"/>
      <c r="NWK28" s="61"/>
      <c r="NWL28" s="61"/>
      <c r="NWM28" s="61"/>
      <c r="NWN28" s="61"/>
      <c r="NWO28" s="61"/>
      <c r="NWP28" s="61"/>
      <c r="NWQ28" s="61"/>
      <c r="NWR28" s="61"/>
      <c r="NWS28" s="61"/>
      <c r="NWT28" s="61"/>
      <c r="NWU28" s="61"/>
      <c r="NWV28" s="61"/>
      <c r="NWW28" s="61"/>
      <c r="NWX28" s="61"/>
      <c r="NWY28" s="61"/>
      <c r="NWZ28" s="61"/>
      <c r="NXA28" s="61"/>
      <c r="NXB28" s="61"/>
      <c r="NXC28" s="61"/>
      <c r="NXD28" s="61"/>
      <c r="NXE28" s="61"/>
      <c r="NXF28" s="61"/>
      <c r="NXG28" s="61"/>
      <c r="NXH28" s="61"/>
      <c r="NXI28" s="61"/>
      <c r="NXJ28" s="61"/>
      <c r="NXK28" s="61"/>
      <c r="NXL28" s="61"/>
      <c r="NXM28" s="61"/>
      <c r="NXN28" s="61"/>
      <c r="NXO28" s="61"/>
      <c r="NXP28" s="61"/>
      <c r="NXQ28" s="61"/>
      <c r="NXR28" s="61"/>
      <c r="NXS28" s="61"/>
      <c r="NXT28" s="61"/>
      <c r="NXU28" s="61"/>
      <c r="NXV28" s="61"/>
      <c r="NXW28" s="61"/>
      <c r="NXX28" s="61"/>
      <c r="NXY28" s="61"/>
      <c r="NXZ28" s="61"/>
      <c r="NYA28" s="61"/>
      <c r="NYB28" s="61"/>
      <c r="NYC28" s="61"/>
      <c r="NYD28" s="61"/>
      <c r="NYE28" s="61"/>
      <c r="NYF28" s="61"/>
      <c r="NYG28" s="61"/>
      <c r="NYH28" s="61"/>
      <c r="NYI28" s="61"/>
      <c r="NYJ28" s="61"/>
      <c r="NYK28" s="61"/>
      <c r="NYL28" s="61"/>
      <c r="NYM28" s="61"/>
      <c r="NYN28" s="61"/>
      <c r="NYO28" s="61"/>
      <c r="NYP28" s="61"/>
      <c r="NYQ28" s="61"/>
      <c r="NYR28" s="61"/>
      <c r="NYS28" s="61"/>
      <c r="NYT28" s="61"/>
      <c r="NYU28" s="61"/>
      <c r="NYV28" s="61"/>
      <c r="NYW28" s="61"/>
      <c r="NYX28" s="61"/>
      <c r="NYY28" s="61"/>
      <c r="NYZ28" s="61"/>
      <c r="NZA28" s="61"/>
      <c r="NZB28" s="61"/>
      <c r="NZC28" s="61"/>
      <c r="NZD28" s="61"/>
      <c r="NZE28" s="61"/>
      <c r="NZF28" s="61"/>
      <c r="NZG28" s="61"/>
      <c r="NZH28" s="61"/>
      <c r="NZI28" s="61"/>
      <c r="NZJ28" s="61"/>
      <c r="NZK28" s="61"/>
      <c r="NZL28" s="61"/>
      <c r="NZM28" s="61"/>
      <c r="NZN28" s="61"/>
      <c r="NZO28" s="61"/>
      <c r="NZP28" s="61"/>
      <c r="NZQ28" s="61"/>
      <c r="NZR28" s="61"/>
      <c r="NZS28" s="61"/>
      <c r="NZT28" s="61"/>
      <c r="NZU28" s="61"/>
      <c r="NZV28" s="61"/>
      <c r="NZW28" s="61"/>
      <c r="NZX28" s="61"/>
      <c r="NZY28" s="61"/>
      <c r="NZZ28" s="61"/>
      <c r="OAA28" s="61"/>
      <c r="OAB28" s="61"/>
      <c r="OAC28" s="61"/>
      <c r="OAD28" s="61"/>
      <c r="OAE28" s="61"/>
      <c r="OAF28" s="61"/>
      <c r="OAG28" s="61"/>
      <c r="OAH28" s="61"/>
      <c r="OAI28" s="61"/>
      <c r="OAJ28" s="61"/>
      <c r="OAK28" s="61"/>
      <c r="OAL28" s="61"/>
      <c r="OAM28" s="61"/>
      <c r="OAN28" s="61"/>
      <c r="OAO28" s="61"/>
      <c r="OAP28" s="61"/>
      <c r="OAQ28" s="61"/>
      <c r="OAR28" s="61"/>
      <c r="OAS28" s="61"/>
      <c r="OAT28" s="61"/>
      <c r="OAU28" s="61"/>
      <c r="OAV28" s="61"/>
      <c r="OAW28" s="61"/>
      <c r="OAX28" s="61"/>
      <c r="OAY28" s="61"/>
      <c r="OAZ28" s="61"/>
      <c r="OBA28" s="61"/>
      <c r="OBB28" s="61"/>
      <c r="OBC28" s="61"/>
      <c r="OBD28" s="61"/>
      <c r="OBE28" s="61"/>
      <c r="OBF28" s="61"/>
      <c r="OBG28" s="61"/>
      <c r="OBH28" s="61"/>
      <c r="OBI28" s="61"/>
      <c r="OBJ28" s="61"/>
      <c r="OBK28" s="61"/>
      <c r="OBL28" s="61"/>
      <c r="OBM28" s="61"/>
      <c r="OBN28" s="61"/>
      <c r="OBO28" s="61"/>
      <c r="OBP28" s="61"/>
      <c r="OBQ28" s="61"/>
      <c r="OBR28" s="61"/>
      <c r="OBS28" s="61"/>
      <c r="OBT28" s="61"/>
      <c r="OBU28" s="61"/>
      <c r="OBV28" s="61"/>
      <c r="OBW28" s="61"/>
      <c r="OBX28" s="61"/>
      <c r="OBY28" s="61"/>
      <c r="OBZ28" s="61"/>
      <c r="OCA28" s="61"/>
      <c r="OCB28" s="61"/>
      <c r="OCC28" s="61"/>
      <c r="OCD28" s="61"/>
      <c r="OCE28" s="61"/>
      <c r="OCF28" s="61"/>
      <c r="OCG28" s="61"/>
      <c r="OCH28" s="61"/>
      <c r="OCI28" s="61"/>
      <c r="OCJ28" s="61"/>
      <c r="OCK28" s="61"/>
      <c r="OCL28" s="61"/>
      <c r="OCM28" s="61"/>
      <c r="OCN28" s="61"/>
      <c r="OCO28" s="61"/>
      <c r="OCP28" s="61"/>
      <c r="OCQ28" s="61"/>
      <c r="OCR28" s="61"/>
      <c r="OCS28" s="61"/>
      <c r="OCT28" s="61"/>
      <c r="OCU28" s="61"/>
      <c r="OCV28" s="61"/>
      <c r="OCW28" s="61"/>
      <c r="OCX28" s="61"/>
      <c r="OCY28" s="61"/>
      <c r="OCZ28" s="61"/>
      <c r="ODA28" s="61"/>
      <c r="ODB28" s="61"/>
      <c r="ODC28" s="61"/>
      <c r="ODD28" s="61"/>
      <c r="ODE28" s="61"/>
      <c r="ODF28" s="61"/>
      <c r="ODG28" s="61"/>
      <c r="ODH28" s="61"/>
      <c r="ODI28" s="61"/>
      <c r="ODJ28" s="61"/>
      <c r="ODK28" s="61"/>
      <c r="ODL28" s="61"/>
      <c r="ODM28" s="61"/>
      <c r="ODN28" s="61"/>
      <c r="ODO28" s="61"/>
      <c r="ODP28" s="61"/>
      <c r="ODQ28" s="61"/>
      <c r="ODR28" s="61"/>
      <c r="ODS28" s="61"/>
      <c r="ODT28" s="61"/>
      <c r="ODU28" s="61"/>
      <c r="ODV28" s="61"/>
      <c r="ODW28" s="61"/>
      <c r="ODX28" s="61"/>
      <c r="ODY28" s="61"/>
      <c r="ODZ28" s="61"/>
      <c r="OEA28" s="61"/>
      <c r="OEB28" s="61"/>
      <c r="OEC28" s="61"/>
      <c r="OED28" s="61"/>
      <c r="OEE28" s="61"/>
      <c r="OEF28" s="61"/>
      <c r="OEG28" s="61"/>
      <c r="OEH28" s="61"/>
      <c r="OEI28" s="61"/>
      <c r="OEJ28" s="61"/>
      <c r="OEK28" s="61"/>
      <c r="OEL28" s="61"/>
      <c r="OEM28" s="61"/>
      <c r="OEN28" s="61"/>
      <c r="OEO28" s="61"/>
      <c r="OEP28" s="61"/>
      <c r="OEQ28" s="61"/>
      <c r="OER28" s="61"/>
      <c r="OES28" s="61"/>
      <c r="OET28" s="61"/>
      <c r="OEU28" s="61"/>
      <c r="OEV28" s="61"/>
      <c r="OEW28" s="61"/>
      <c r="OEX28" s="61"/>
      <c r="OEY28" s="61"/>
      <c r="OEZ28" s="61"/>
      <c r="OFA28" s="61"/>
      <c r="OFB28" s="61"/>
      <c r="OFC28" s="61"/>
      <c r="OFD28" s="61"/>
      <c r="OFE28" s="61"/>
      <c r="OFF28" s="61"/>
      <c r="OFG28" s="61"/>
      <c r="OFH28" s="61"/>
      <c r="OFI28" s="61"/>
      <c r="OFJ28" s="61"/>
      <c r="OFK28" s="61"/>
      <c r="OFL28" s="61"/>
      <c r="OFM28" s="61"/>
      <c r="OFN28" s="61"/>
      <c r="OFO28" s="61"/>
      <c r="OFP28" s="61"/>
      <c r="OFQ28" s="61"/>
      <c r="OFR28" s="61"/>
      <c r="OFS28" s="61"/>
      <c r="OFT28" s="61"/>
      <c r="OFU28" s="61"/>
      <c r="OFV28" s="61"/>
      <c r="OFW28" s="61"/>
      <c r="OFX28" s="61"/>
      <c r="OFY28" s="61"/>
      <c r="OFZ28" s="61"/>
      <c r="OGA28" s="61"/>
      <c r="OGB28" s="61"/>
      <c r="OGC28" s="61"/>
      <c r="OGD28" s="61"/>
      <c r="OGE28" s="61"/>
      <c r="OGF28" s="61"/>
      <c r="OGG28" s="61"/>
      <c r="OGH28" s="61"/>
      <c r="OGI28" s="61"/>
      <c r="OGJ28" s="61"/>
      <c r="OGK28" s="61"/>
      <c r="OGL28" s="61"/>
      <c r="OGM28" s="61"/>
      <c r="OGN28" s="61"/>
      <c r="OGO28" s="61"/>
      <c r="OGP28" s="61"/>
      <c r="OGQ28" s="61"/>
      <c r="OGR28" s="61"/>
      <c r="OGS28" s="61"/>
      <c r="OGT28" s="61"/>
      <c r="OGU28" s="61"/>
      <c r="OGV28" s="61"/>
      <c r="OGW28" s="61"/>
      <c r="OGX28" s="61"/>
      <c r="OGY28" s="61"/>
      <c r="OGZ28" s="61"/>
      <c r="OHA28" s="61"/>
      <c r="OHB28" s="61"/>
      <c r="OHC28" s="61"/>
      <c r="OHD28" s="61"/>
      <c r="OHE28" s="61"/>
      <c r="OHF28" s="61"/>
      <c r="OHG28" s="61"/>
      <c r="OHH28" s="61"/>
      <c r="OHI28" s="61"/>
      <c r="OHJ28" s="61"/>
      <c r="OHK28" s="61"/>
      <c r="OHL28" s="61"/>
      <c r="OHM28" s="61"/>
      <c r="OHN28" s="61"/>
      <c r="OHO28" s="61"/>
      <c r="OHP28" s="61"/>
      <c r="OHQ28" s="61"/>
      <c r="OHR28" s="61"/>
      <c r="OHS28" s="61"/>
      <c r="OHT28" s="61"/>
      <c r="OHU28" s="61"/>
      <c r="OHV28" s="61"/>
      <c r="OHW28" s="61"/>
      <c r="OHX28" s="61"/>
      <c r="OHY28" s="61"/>
      <c r="OHZ28" s="61"/>
      <c r="OIA28" s="61"/>
      <c r="OIB28" s="61"/>
      <c r="OIC28" s="61"/>
      <c r="OID28" s="61"/>
      <c r="OIE28" s="61"/>
      <c r="OIF28" s="61"/>
      <c r="OIG28" s="61"/>
      <c r="OIH28" s="61"/>
      <c r="OII28" s="61"/>
      <c r="OIJ28" s="61"/>
      <c r="OIK28" s="61"/>
      <c r="OIL28" s="61"/>
      <c r="OIM28" s="61"/>
      <c r="OIN28" s="61"/>
      <c r="OIO28" s="61"/>
      <c r="OIP28" s="61"/>
      <c r="OIQ28" s="61"/>
      <c r="OIR28" s="61"/>
      <c r="OIS28" s="61"/>
      <c r="OIT28" s="61"/>
      <c r="OIU28" s="61"/>
      <c r="OIV28" s="61"/>
      <c r="OIW28" s="61"/>
      <c r="OIX28" s="61"/>
      <c r="OIY28" s="61"/>
      <c r="OIZ28" s="61"/>
      <c r="OJA28" s="61"/>
      <c r="OJB28" s="61"/>
      <c r="OJC28" s="61"/>
      <c r="OJD28" s="61"/>
      <c r="OJE28" s="61"/>
      <c r="OJF28" s="61"/>
      <c r="OJG28" s="61"/>
      <c r="OJH28" s="61"/>
      <c r="OJI28" s="61"/>
      <c r="OJJ28" s="61"/>
      <c r="OJK28" s="61"/>
      <c r="OJL28" s="61"/>
      <c r="OJM28" s="61"/>
      <c r="OJN28" s="61"/>
      <c r="OJO28" s="61"/>
      <c r="OJP28" s="61"/>
      <c r="OJQ28" s="61"/>
      <c r="OJR28" s="61"/>
      <c r="OJS28" s="61"/>
      <c r="OJT28" s="61"/>
      <c r="OJU28" s="61"/>
      <c r="OJV28" s="61"/>
      <c r="OJW28" s="61"/>
      <c r="OJX28" s="61"/>
      <c r="OJY28" s="61"/>
      <c r="OJZ28" s="61"/>
      <c r="OKA28" s="61"/>
      <c r="OKB28" s="61"/>
      <c r="OKC28" s="61"/>
      <c r="OKD28" s="61"/>
      <c r="OKE28" s="61"/>
      <c r="OKF28" s="61"/>
      <c r="OKG28" s="61"/>
      <c r="OKH28" s="61"/>
      <c r="OKI28" s="61"/>
      <c r="OKJ28" s="61"/>
      <c r="OKK28" s="61"/>
      <c r="OKL28" s="61"/>
      <c r="OKM28" s="61"/>
      <c r="OKN28" s="61"/>
      <c r="OKO28" s="61"/>
      <c r="OKP28" s="61"/>
      <c r="OKQ28" s="61"/>
      <c r="OKR28" s="61"/>
      <c r="OKS28" s="61"/>
      <c r="OKT28" s="61"/>
      <c r="OKU28" s="61"/>
      <c r="OKV28" s="61"/>
      <c r="OKW28" s="61"/>
      <c r="OKX28" s="61"/>
      <c r="OKY28" s="61"/>
      <c r="OKZ28" s="61"/>
      <c r="OLA28" s="61"/>
      <c r="OLB28" s="61"/>
      <c r="OLC28" s="61"/>
      <c r="OLD28" s="61"/>
      <c r="OLE28" s="61"/>
      <c r="OLF28" s="61"/>
      <c r="OLG28" s="61"/>
      <c r="OLH28" s="61"/>
      <c r="OLI28" s="61"/>
      <c r="OLJ28" s="61"/>
      <c r="OLK28" s="61"/>
      <c r="OLL28" s="61"/>
      <c r="OLM28" s="61"/>
      <c r="OLN28" s="61"/>
      <c r="OLO28" s="61"/>
      <c r="OLP28" s="61"/>
      <c r="OLQ28" s="61"/>
      <c r="OLR28" s="61"/>
      <c r="OLS28" s="61"/>
      <c r="OLT28" s="61"/>
      <c r="OLU28" s="61"/>
      <c r="OLV28" s="61"/>
      <c r="OLW28" s="61"/>
      <c r="OLX28" s="61"/>
      <c r="OLY28" s="61"/>
      <c r="OLZ28" s="61"/>
      <c r="OMA28" s="61"/>
      <c r="OMB28" s="61"/>
      <c r="OMC28" s="61"/>
      <c r="OMD28" s="61"/>
      <c r="OME28" s="61"/>
      <c r="OMF28" s="61"/>
      <c r="OMG28" s="61"/>
      <c r="OMH28" s="61"/>
      <c r="OMI28" s="61"/>
      <c r="OMJ28" s="61"/>
      <c r="OMK28" s="61"/>
      <c r="OML28" s="61"/>
      <c r="OMM28" s="61"/>
      <c r="OMN28" s="61"/>
      <c r="OMO28" s="61"/>
      <c r="OMP28" s="61"/>
      <c r="OMQ28" s="61"/>
      <c r="OMR28" s="61"/>
      <c r="OMS28" s="61"/>
      <c r="OMT28" s="61"/>
      <c r="OMU28" s="61"/>
      <c r="OMV28" s="61"/>
      <c r="OMW28" s="61"/>
      <c r="OMX28" s="61"/>
      <c r="OMY28" s="61"/>
      <c r="OMZ28" s="61"/>
      <c r="ONA28" s="61"/>
      <c r="ONB28" s="61"/>
      <c r="ONC28" s="61"/>
      <c r="OND28" s="61"/>
      <c r="ONE28" s="61"/>
      <c r="ONF28" s="61"/>
      <c r="ONG28" s="61"/>
      <c r="ONH28" s="61"/>
      <c r="ONI28" s="61"/>
      <c r="ONJ28" s="61"/>
      <c r="ONK28" s="61"/>
      <c r="ONL28" s="61"/>
      <c r="ONM28" s="61"/>
      <c r="ONN28" s="61"/>
      <c r="ONO28" s="61"/>
      <c r="ONP28" s="61"/>
      <c r="ONQ28" s="61"/>
      <c r="ONR28" s="61"/>
      <c r="ONS28" s="61"/>
      <c r="ONT28" s="61"/>
      <c r="ONU28" s="61"/>
      <c r="ONV28" s="61"/>
      <c r="ONW28" s="61"/>
      <c r="ONX28" s="61"/>
      <c r="ONY28" s="61"/>
      <c r="ONZ28" s="61"/>
      <c r="OOA28" s="61"/>
      <c r="OOB28" s="61"/>
      <c r="OOC28" s="61"/>
      <c r="OOD28" s="61"/>
      <c r="OOE28" s="61"/>
      <c r="OOF28" s="61"/>
      <c r="OOG28" s="61"/>
      <c r="OOH28" s="61"/>
      <c r="OOI28" s="61"/>
      <c r="OOJ28" s="61"/>
      <c r="OOK28" s="61"/>
      <c r="OOL28" s="61"/>
      <c r="OOM28" s="61"/>
      <c r="OON28" s="61"/>
      <c r="OOO28" s="61"/>
      <c r="OOP28" s="61"/>
      <c r="OOQ28" s="61"/>
      <c r="OOR28" s="61"/>
      <c r="OOS28" s="61"/>
      <c r="OOT28" s="61"/>
      <c r="OOU28" s="61"/>
      <c r="OOV28" s="61"/>
      <c r="OOW28" s="61"/>
      <c r="OOX28" s="61"/>
      <c r="OOY28" s="61"/>
      <c r="OOZ28" s="61"/>
      <c r="OPA28" s="61"/>
      <c r="OPB28" s="61"/>
      <c r="OPC28" s="61"/>
      <c r="OPD28" s="61"/>
      <c r="OPE28" s="61"/>
      <c r="OPF28" s="61"/>
      <c r="OPG28" s="61"/>
      <c r="OPH28" s="61"/>
      <c r="OPI28" s="61"/>
      <c r="OPJ28" s="61"/>
      <c r="OPK28" s="61"/>
      <c r="OPL28" s="61"/>
      <c r="OPM28" s="61"/>
      <c r="OPN28" s="61"/>
      <c r="OPO28" s="61"/>
      <c r="OPP28" s="61"/>
      <c r="OPQ28" s="61"/>
      <c r="OPR28" s="61"/>
      <c r="OPS28" s="61"/>
      <c r="OPT28" s="61"/>
      <c r="OPU28" s="61"/>
      <c r="OPV28" s="61"/>
      <c r="OPW28" s="61"/>
      <c r="OPX28" s="61"/>
      <c r="OPY28" s="61"/>
      <c r="OPZ28" s="61"/>
      <c r="OQA28" s="61"/>
      <c r="OQB28" s="61"/>
      <c r="OQC28" s="61"/>
      <c r="OQD28" s="61"/>
      <c r="OQE28" s="61"/>
      <c r="OQF28" s="61"/>
      <c r="OQG28" s="61"/>
      <c r="OQH28" s="61"/>
      <c r="OQI28" s="61"/>
      <c r="OQJ28" s="61"/>
      <c r="OQK28" s="61"/>
      <c r="OQL28" s="61"/>
      <c r="OQM28" s="61"/>
      <c r="OQN28" s="61"/>
      <c r="OQO28" s="61"/>
      <c r="OQP28" s="61"/>
      <c r="OQQ28" s="61"/>
      <c r="OQR28" s="61"/>
      <c r="OQS28" s="61"/>
      <c r="OQT28" s="61"/>
      <c r="OQU28" s="61"/>
      <c r="OQV28" s="61"/>
      <c r="OQW28" s="61"/>
      <c r="OQX28" s="61"/>
      <c r="OQY28" s="61"/>
      <c r="OQZ28" s="61"/>
      <c r="ORA28" s="61"/>
      <c r="ORB28" s="61"/>
      <c r="ORC28" s="61"/>
      <c r="ORD28" s="61"/>
      <c r="ORE28" s="61"/>
      <c r="ORF28" s="61"/>
      <c r="ORG28" s="61"/>
      <c r="ORH28" s="61"/>
      <c r="ORI28" s="61"/>
      <c r="ORJ28" s="61"/>
      <c r="ORK28" s="61"/>
      <c r="ORL28" s="61"/>
      <c r="ORM28" s="61"/>
      <c r="ORN28" s="61"/>
      <c r="ORO28" s="61"/>
      <c r="ORP28" s="61"/>
      <c r="ORQ28" s="61"/>
      <c r="ORR28" s="61"/>
      <c r="ORS28" s="61"/>
      <c r="ORT28" s="61"/>
      <c r="ORU28" s="61"/>
      <c r="ORV28" s="61"/>
      <c r="ORW28" s="61"/>
      <c r="ORX28" s="61"/>
      <c r="ORY28" s="61"/>
      <c r="ORZ28" s="61"/>
      <c r="OSA28" s="61"/>
      <c r="OSB28" s="61"/>
      <c r="OSC28" s="61"/>
      <c r="OSD28" s="61"/>
      <c r="OSE28" s="61"/>
      <c r="OSF28" s="61"/>
      <c r="OSG28" s="61"/>
      <c r="OSH28" s="61"/>
      <c r="OSI28" s="61"/>
      <c r="OSJ28" s="61"/>
      <c r="OSK28" s="61"/>
      <c r="OSL28" s="61"/>
      <c r="OSM28" s="61"/>
      <c r="OSN28" s="61"/>
      <c r="OSO28" s="61"/>
      <c r="OSP28" s="61"/>
      <c r="OSQ28" s="61"/>
      <c r="OSR28" s="61"/>
      <c r="OSS28" s="61"/>
      <c r="OST28" s="61"/>
      <c r="OSU28" s="61"/>
      <c r="OSV28" s="61"/>
      <c r="OSW28" s="61"/>
      <c r="OSX28" s="61"/>
      <c r="OSY28" s="61"/>
      <c r="OSZ28" s="61"/>
      <c r="OTA28" s="61"/>
      <c r="OTB28" s="61"/>
      <c r="OTC28" s="61"/>
      <c r="OTD28" s="61"/>
      <c r="OTE28" s="61"/>
      <c r="OTF28" s="61"/>
      <c r="OTG28" s="61"/>
      <c r="OTH28" s="61"/>
      <c r="OTI28" s="61"/>
      <c r="OTJ28" s="61"/>
      <c r="OTK28" s="61"/>
      <c r="OTL28" s="61"/>
      <c r="OTM28" s="61"/>
      <c r="OTN28" s="61"/>
      <c r="OTO28" s="61"/>
      <c r="OTP28" s="61"/>
      <c r="OTQ28" s="61"/>
      <c r="OTR28" s="61"/>
      <c r="OTS28" s="61"/>
      <c r="OTT28" s="61"/>
      <c r="OTU28" s="61"/>
      <c r="OTV28" s="61"/>
      <c r="OTW28" s="61"/>
      <c r="OTX28" s="61"/>
      <c r="OTY28" s="61"/>
      <c r="OTZ28" s="61"/>
      <c r="OUA28" s="61"/>
      <c r="OUB28" s="61"/>
      <c r="OUC28" s="61"/>
      <c r="OUD28" s="61"/>
      <c r="OUE28" s="61"/>
      <c r="OUF28" s="61"/>
      <c r="OUG28" s="61"/>
      <c r="OUH28" s="61"/>
      <c r="OUI28" s="61"/>
      <c r="OUJ28" s="61"/>
      <c r="OUK28" s="61"/>
      <c r="OUL28" s="61"/>
      <c r="OUM28" s="61"/>
      <c r="OUN28" s="61"/>
      <c r="OUO28" s="61"/>
      <c r="OUP28" s="61"/>
      <c r="OUQ28" s="61"/>
      <c r="OUR28" s="61"/>
      <c r="OUS28" s="61"/>
      <c r="OUT28" s="61"/>
      <c r="OUU28" s="61"/>
      <c r="OUV28" s="61"/>
      <c r="OUW28" s="61"/>
      <c r="OUX28" s="61"/>
      <c r="OUY28" s="61"/>
      <c r="OUZ28" s="61"/>
      <c r="OVA28" s="61"/>
      <c r="OVB28" s="61"/>
      <c r="OVC28" s="61"/>
      <c r="OVD28" s="61"/>
      <c r="OVE28" s="61"/>
      <c r="OVF28" s="61"/>
      <c r="OVG28" s="61"/>
      <c r="OVH28" s="61"/>
      <c r="OVI28" s="61"/>
      <c r="OVJ28" s="61"/>
      <c r="OVK28" s="61"/>
      <c r="OVL28" s="61"/>
      <c r="OVM28" s="61"/>
      <c r="OVN28" s="61"/>
      <c r="OVO28" s="61"/>
      <c r="OVP28" s="61"/>
      <c r="OVQ28" s="61"/>
      <c r="OVR28" s="61"/>
      <c r="OVS28" s="61"/>
      <c r="OVT28" s="61"/>
      <c r="OVU28" s="61"/>
      <c r="OVV28" s="61"/>
      <c r="OVW28" s="61"/>
      <c r="OVX28" s="61"/>
      <c r="OVY28" s="61"/>
      <c r="OVZ28" s="61"/>
      <c r="OWA28" s="61"/>
      <c r="OWB28" s="61"/>
      <c r="OWC28" s="61"/>
      <c r="OWD28" s="61"/>
      <c r="OWE28" s="61"/>
      <c r="OWF28" s="61"/>
      <c r="OWG28" s="61"/>
      <c r="OWH28" s="61"/>
      <c r="OWI28" s="61"/>
      <c r="OWJ28" s="61"/>
      <c r="OWK28" s="61"/>
      <c r="OWL28" s="61"/>
      <c r="OWM28" s="61"/>
      <c r="OWN28" s="61"/>
      <c r="OWO28" s="61"/>
      <c r="OWP28" s="61"/>
      <c r="OWQ28" s="61"/>
      <c r="OWR28" s="61"/>
      <c r="OWS28" s="61"/>
      <c r="OWT28" s="61"/>
      <c r="OWU28" s="61"/>
      <c r="OWV28" s="61"/>
      <c r="OWW28" s="61"/>
      <c r="OWX28" s="61"/>
      <c r="OWY28" s="61"/>
      <c r="OWZ28" s="61"/>
      <c r="OXA28" s="61"/>
      <c r="OXB28" s="61"/>
      <c r="OXC28" s="61"/>
      <c r="OXD28" s="61"/>
      <c r="OXE28" s="61"/>
      <c r="OXF28" s="61"/>
      <c r="OXG28" s="61"/>
      <c r="OXH28" s="61"/>
      <c r="OXI28" s="61"/>
      <c r="OXJ28" s="61"/>
      <c r="OXK28" s="61"/>
      <c r="OXL28" s="61"/>
      <c r="OXM28" s="61"/>
      <c r="OXN28" s="61"/>
      <c r="OXO28" s="61"/>
      <c r="OXP28" s="61"/>
      <c r="OXQ28" s="61"/>
      <c r="OXR28" s="61"/>
      <c r="OXS28" s="61"/>
      <c r="OXT28" s="61"/>
      <c r="OXU28" s="61"/>
      <c r="OXV28" s="61"/>
      <c r="OXW28" s="61"/>
      <c r="OXX28" s="61"/>
      <c r="OXY28" s="61"/>
      <c r="OXZ28" s="61"/>
      <c r="OYA28" s="61"/>
      <c r="OYB28" s="61"/>
      <c r="OYC28" s="61"/>
      <c r="OYD28" s="61"/>
      <c r="OYE28" s="61"/>
      <c r="OYF28" s="61"/>
      <c r="OYG28" s="61"/>
      <c r="OYH28" s="61"/>
      <c r="OYI28" s="61"/>
      <c r="OYJ28" s="61"/>
      <c r="OYK28" s="61"/>
      <c r="OYL28" s="61"/>
      <c r="OYM28" s="61"/>
      <c r="OYN28" s="61"/>
      <c r="OYO28" s="61"/>
      <c r="OYP28" s="61"/>
      <c r="OYQ28" s="61"/>
      <c r="OYR28" s="61"/>
      <c r="OYS28" s="61"/>
      <c r="OYT28" s="61"/>
      <c r="OYU28" s="61"/>
      <c r="OYV28" s="61"/>
      <c r="OYW28" s="61"/>
      <c r="OYX28" s="61"/>
      <c r="OYY28" s="61"/>
      <c r="OYZ28" s="61"/>
      <c r="OZA28" s="61"/>
      <c r="OZB28" s="61"/>
      <c r="OZC28" s="61"/>
      <c r="OZD28" s="61"/>
      <c r="OZE28" s="61"/>
      <c r="OZF28" s="61"/>
      <c r="OZG28" s="61"/>
      <c r="OZH28" s="61"/>
      <c r="OZI28" s="61"/>
      <c r="OZJ28" s="61"/>
      <c r="OZK28" s="61"/>
      <c r="OZL28" s="61"/>
      <c r="OZM28" s="61"/>
      <c r="OZN28" s="61"/>
      <c r="OZO28" s="61"/>
      <c r="OZP28" s="61"/>
      <c r="OZQ28" s="61"/>
      <c r="OZR28" s="61"/>
      <c r="OZS28" s="61"/>
      <c r="OZT28" s="61"/>
      <c r="OZU28" s="61"/>
      <c r="OZV28" s="61"/>
      <c r="OZW28" s="61"/>
      <c r="OZX28" s="61"/>
      <c r="OZY28" s="61"/>
      <c r="OZZ28" s="61"/>
      <c r="PAA28" s="61"/>
      <c r="PAB28" s="61"/>
      <c r="PAC28" s="61"/>
      <c r="PAD28" s="61"/>
      <c r="PAE28" s="61"/>
      <c r="PAF28" s="61"/>
      <c r="PAG28" s="61"/>
      <c r="PAH28" s="61"/>
      <c r="PAI28" s="61"/>
      <c r="PAJ28" s="61"/>
      <c r="PAK28" s="61"/>
      <c r="PAL28" s="61"/>
      <c r="PAM28" s="61"/>
      <c r="PAN28" s="61"/>
      <c r="PAO28" s="61"/>
      <c r="PAP28" s="61"/>
      <c r="PAQ28" s="61"/>
      <c r="PAR28" s="61"/>
      <c r="PAS28" s="61"/>
      <c r="PAT28" s="61"/>
      <c r="PAU28" s="61"/>
      <c r="PAV28" s="61"/>
      <c r="PAW28" s="61"/>
      <c r="PAX28" s="61"/>
      <c r="PAY28" s="61"/>
      <c r="PAZ28" s="61"/>
      <c r="PBA28" s="61"/>
      <c r="PBB28" s="61"/>
      <c r="PBC28" s="61"/>
      <c r="PBD28" s="61"/>
      <c r="PBE28" s="61"/>
      <c r="PBF28" s="61"/>
      <c r="PBG28" s="61"/>
      <c r="PBH28" s="61"/>
      <c r="PBI28" s="61"/>
      <c r="PBJ28" s="61"/>
      <c r="PBK28" s="61"/>
      <c r="PBL28" s="61"/>
      <c r="PBM28" s="61"/>
      <c r="PBN28" s="61"/>
      <c r="PBO28" s="61"/>
      <c r="PBP28" s="61"/>
      <c r="PBQ28" s="61"/>
      <c r="PBR28" s="61"/>
      <c r="PBS28" s="61"/>
      <c r="PBT28" s="61"/>
      <c r="PBU28" s="61"/>
      <c r="PBV28" s="61"/>
      <c r="PBW28" s="61"/>
      <c r="PBX28" s="61"/>
      <c r="PBY28" s="61"/>
      <c r="PBZ28" s="61"/>
      <c r="PCA28" s="61"/>
      <c r="PCB28" s="61"/>
      <c r="PCC28" s="61"/>
      <c r="PCD28" s="61"/>
      <c r="PCE28" s="61"/>
      <c r="PCF28" s="61"/>
      <c r="PCG28" s="61"/>
      <c r="PCH28" s="61"/>
      <c r="PCI28" s="61"/>
      <c r="PCJ28" s="61"/>
      <c r="PCK28" s="61"/>
      <c r="PCL28" s="61"/>
      <c r="PCM28" s="61"/>
      <c r="PCN28" s="61"/>
      <c r="PCO28" s="61"/>
      <c r="PCP28" s="61"/>
      <c r="PCQ28" s="61"/>
      <c r="PCR28" s="61"/>
      <c r="PCS28" s="61"/>
      <c r="PCT28" s="61"/>
      <c r="PCU28" s="61"/>
      <c r="PCV28" s="61"/>
      <c r="PCW28" s="61"/>
      <c r="PCX28" s="61"/>
      <c r="PCY28" s="61"/>
      <c r="PCZ28" s="61"/>
      <c r="PDA28" s="61"/>
      <c r="PDB28" s="61"/>
      <c r="PDC28" s="61"/>
      <c r="PDD28" s="61"/>
      <c r="PDE28" s="61"/>
      <c r="PDF28" s="61"/>
      <c r="PDG28" s="61"/>
      <c r="PDH28" s="61"/>
      <c r="PDI28" s="61"/>
      <c r="PDJ28" s="61"/>
      <c r="PDK28" s="61"/>
      <c r="PDL28" s="61"/>
      <c r="PDM28" s="61"/>
      <c r="PDN28" s="61"/>
      <c r="PDO28" s="61"/>
      <c r="PDP28" s="61"/>
      <c r="PDQ28" s="61"/>
      <c r="PDR28" s="61"/>
      <c r="PDS28" s="61"/>
      <c r="PDT28" s="61"/>
      <c r="PDU28" s="61"/>
      <c r="PDV28" s="61"/>
      <c r="PDW28" s="61"/>
      <c r="PDX28" s="61"/>
      <c r="PDY28" s="61"/>
      <c r="PDZ28" s="61"/>
      <c r="PEA28" s="61"/>
      <c r="PEB28" s="61"/>
      <c r="PEC28" s="61"/>
      <c r="PED28" s="61"/>
      <c r="PEE28" s="61"/>
      <c r="PEF28" s="61"/>
      <c r="PEG28" s="61"/>
      <c r="PEH28" s="61"/>
      <c r="PEI28" s="61"/>
      <c r="PEJ28" s="61"/>
      <c r="PEK28" s="61"/>
      <c r="PEL28" s="61"/>
      <c r="PEM28" s="61"/>
      <c r="PEN28" s="61"/>
      <c r="PEO28" s="61"/>
      <c r="PEP28" s="61"/>
      <c r="PEQ28" s="61"/>
      <c r="PER28" s="61"/>
      <c r="PES28" s="61"/>
      <c r="PET28" s="61"/>
      <c r="PEU28" s="61"/>
      <c r="PEV28" s="61"/>
      <c r="PEW28" s="61"/>
      <c r="PEX28" s="61"/>
      <c r="PEY28" s="61"/>
      <c r="PEZ28" s="61"/>
      <c r="PFA28" s="61"/>
      <c r="PFB28" s="61"/>
      <c r="PFC28" s="61"/>
      <c r="PFD28" s="61"/>
      <c r="PFE28" s="61"/>
      <c r="PFF28" s="61"/>
      <c r="PFG28" s="61"/>
      <c r="PFH28" s="61"/>
      <c r="PFI28" s="61"/>
      <c r="PFJ28" s="61"/>
      <c r="PFK28" s="61"/>
      <c r="PFL28" s="61"/>
      <c r="PFM28" s="61"/>
      <c r="PFN28" s="61"/>
      <c r="PFO28" s="61"/>
      <c r="PFP28" s="61"/>
      <c r="PFQ28" s="61"/>
      <c r="PFR28" s="61"/>
      <c r="PFS28" s="61"/>
      <c r="PFT28" s="61"/>
      <c r="PFU28" s="61"/>
      <c r="PFV28" s="61"/>
      <c r="PFW28" s="61"/>
      <c r="PFX28" s="61"/>
      <c r="PFY28" s="61"/>
      <c r="PFZ28" s="61"/>
      <c r="PGA28" s="61"/>
      <c r="PGB28" s="61"/>
      <c r="PGC28" s="61"/>
      <c r="PGD28" s="61"/>
      <c r="PGE28" s="61"/>
      <c r="PGF28" s="61"/>
      <c r="PGG28" s="61"/>
      <c r="PGH28" s="61"/>
      <c r="PGI28" s="61"/>
      <c r="PGJ28" s="61"/>
      <c r="PGK28" s="61"/>
      <c r="PGL28" s="61"/>
      <c r="PGM28" s="61"/>
      <c r="PGN28" s="61"/>
      <c r="PGO28" s="61"/>
      <c r="PGP28" s="61"/>
      <c r="PGQ28" s="61"/>
      <c r="PGR28" s="61"/>
      <c r="PGS28" s="61"/>
      <c r="PGT28" s="61"/>
      <c r="PGU28" s="61"/>
      <c r="PGV28" s="61"/>
      <c r="PGW28" s="61"/>
      <c r="PGX28" s="61"/>
      <c r="PGY28" s="61"/>
      <c r="PGZ28" s="61"/>
      <c r="PHA28" s="61"/>
      <c r="PHB28" s="61"/>
      <c r="PHC28" s="61"/>
      <c r="PHD28" s="61"/>
      <c r="PHE28" s="61"/>
      <c r="PHF28" s="61"/>
      <c r="PHG28" s="61"/>
      <c r="PHH28" s="61"/>
      <c r="PHI28" s="61"/>
      <c r="PHJ28" s="61"/>
      <c r="PHK28" s="61"/>
      <c r="PHL28" s="61"/>
      <c r="PHM28" s="61"/>
      <c r="PHN28" s="61"/>
      <c r="PHO28" s="61"/>
      <c r="PHP28" s="61"/>
      <c r="PHQ28" s="61"/>
      <c r="PHR28" s="61"/>
      <c r="PHS28" s="61"/>
      <c r="PHT28" s="61"/>
      <c r="PHU28" s="61"/>
      <c r="PHV28" s="61"/>
      <c r="PHW28" s="61"/>
      <c r="PHX28" s="61"/>
      <c r="PHY28" s="61"/>
      <c r="PHZ28" s="61"/>
      <c r="PIA28" s="61"/>
      <c r="PIB28" s="61"/>
      <c r="PIC28" s="61"/>
      <c r="PID28" s="61"/>
      <c r="PIE28" s="61"/>
      <c r="PIF28" s="61"/>
      <c r="PIG28" s="61"/>
      <c r="PIH28" s="61"/>
      <c r="PII28" s="61"/>
      <c r="PIJ28" s="61"/>
      <c r="PIK28" s="61"/>
      <c r="PIL28" s="61"/>
      <c r="PIM28" s="61"/>
      <c r="PIN28" s="61"/>
      <c r="PIO28" s="61"/>
      <c r="PIP28" s="61"/>
      <c r="PIQ28" s="61"/>
      <c r="PIR28" s="61"/>
      <c r="PIS28" s="61"/>
      <c r="PIT28" s="61"/>
      <c r="PIU28" s="61"/>
      <c r="PIV28" s="61"/>
      <c r="PIW28" s="61"/>
      <c r="PIX28" s="61"/>
      <c r="PIY28" s="61"/>
      <c r="PIZ28" s="61"/>
      <c r="PJA28" s="61"/>
      <c r="PJB28" s="61"/>
      <c r="PJC28" s="61"/>
      <c r="PJD28" s="61"/>
      <c r="PJE28" s="61"/>
      <c r="PJF28" s="61"/>
      <c r="PJG28" s="61"/>
      <c r="PJH28" s="61"/>
      <c r="PJI28" s="61"/>
      <c r="PJJ28" s="61"/>
      <c r="PJK28" s="61"/>
      <c r="PJL28" s="61"/>
      <c r="PJM28" s="61"/>
      <c r="PJN28" s="61"/>
      <c r="PJO28" s="61"/>
      <c r="PJP28" s="61"/>
      <c r="PJQ28" s="61"/>
      <c r="PJR28" s="61"/>
      <c r="PJS28" s="61"/>
      <c r="PJT28" s="61"/>
      <c r="PJU28" s="61"/>
      <c r="PJV28" s="61"/>
      <c r="PJW28" s="61"/>
      <c r="PJX28" s="61"/>
      <c r="PJY28" s="61"/>
      <c r="PJZ28" s="61"/>
      <c r="PKA28" s="61"/>
      <c r="PKB28" s="61"/>
      <c r="PKC28" s="61"/>
      <c r="PKD28" s="61"/>
      <c r="PKE28" s="61"/>
      <c r="PKF28" s="61"/>
      <c r="PKG28" s="61"/>
      <c r="PKH28" s="61"/>
      <c r="PKI28" s="61"/>
      <c r="PKJ28" s="61"/>
      <c r="PKK28" s="61"/>
      <c r="PKL28" s="61"/>
      <c r="PKM28" s="61"/>
      <c r="PKN28" s="61"/>
      <c r="PKO28" s="61"/>
      <c r="PKP28" s="61"/>
      <c r="PKQ28" s="61"/>
      <c r="PKR28" s="61"/>
      <c r="PKS28" s="61"/>
      <c r="PKT28" s="61"/>
      <c r="PKU28" s="61"/>
      <c r="PKV28" s="61"/>
      <c r="PKW28" s="61"/>
      <c r="PKX28" s="61"/>
      <c r="PKY28" s="61"/>
      <c r="PKZ28" s="61"/>
      <c r="PLA28" s="61"/>
      <c r="PLB28" s="61"/>
      <c r="PLC28" s="61"/>
      <c r="PLD28" s="61"/>
      <c r="PLE28" s="61"/>
      <c r="PLF28" s="61"/>
      <c r="PLG28" s="61"/>
      <c r="PLH28" s="61"/>
      <c r="PLI28" s="61"/>
      <c r="PLJ28" s="61"/>
      <c r="PLK28" s="61"/>
      <c r="PLL28" s="61"/>
      <c r="PLM28" s="61"/>
      <c r="PLN28" s="61"/>
      <c r="PLO28" s="61"/>
      <c r="PLP28" s="61"/>
      <c r="PLQ28" s="61"/>
      <c r="PLR28" s="61"/>
      <c r="PLS28" s="61"/>
      <c r="PLT28" s="61"/>
      <c r="PLU28" s="61"/>
      <c r="PLV28" s="61"/>
      <c r="PLW28" s="61"/>
      <c r="PLX28" s="61"/>
      <c r="PLY28" s="61"/>
      <c r="PLZ28" s="61"/>
      <c r="PMA28" s="61"/>
      <c r="PMB28" s="61"/>
      <c r="PMC28" s="61"/>
      <c r="PMD28" s="61"/>
      <c r="PME28" s="61"/>
      <c r="PMF28" s="61"/>
      <c r="PMG28" s="61"/>
      <c r="PMH28" s="61"/>
      <c r="PMI28" s="61"/>
      <c r="PMJ28" s="61"/>
      <c r="PMK28" s="61"/>
      <c r="PML28" s="61"/>
      <c r="PMM28" s="61"/>
      <c r="PMN28" s="61"/>
      <c r="PMO28" s="61"/>
      <c r="PMP28" s="61"/>
      <c r="PMQ28" s="61"/>
      <c r="PMR28" s="61"/>
      <c r="PMS28" s="61"/>
      <c r="PMT28" s="61"/>
      <c r="PMU28" s="61"/>
      <c r="PMV28" s="61"/>
      <c r="PMW28" s="61"/>
      <c r="PMX28" s="61"/>
      <c r="PMY28" s="61"/>
      <c r="PMZ28" s="61"/>
      <c r="PNA28" s="61"/>
      <c r="PNB28" s="61"/>
      <c r="PNC28" s="61"/>
      <c r="PND28" s="61"/>
      <c r="PNE28" s="61"/>
      <c r="PNF28" s="61"/>
      <c r="PNG28" s="61"/>
      <c r="PNH28" s="61"/>
      <c r="PNI28" s="61"/>
      <c r="PNJ28" s="61"/>
      <c r="PNK28" s="61"/>
      <c r="PNL28" s="61"/>
      <c r="PNM28" s="61"/>
      <c r="PNN28" s="61"/>
      <c r="PNO28" s="61"/>
      <c r="PNP28" s="61"/>
      <c r="PNQ28" s="61"/>
      <c r="PNR28" s="61"/>
      <c r="PNS28" s="61"/>
      <c r="PNT28" s="61"/>
      <c r="PNU28" s="61"/>
      <c r="PNV28" s="61"/>
      <c r="PNW28" s="61"/>
      <c r="PNX28" s="61"/>
      <c r="PNY28" s="61"/>
      <c r="PNZ28" s="61"/>
      <c r="POA28" s="61"/>
      <c r="POB28" s="61"/>
      <c r="POC28" s="61"/>
      <c r="POD28" s="61"/>
      <c r="POE28" s="61"/>
      <c r="POF28" s="61"/>
      <c r="POG28" s="61"/>
      <c r="POH28" s="61"/>
      <c r="POI28" s="61"/>
      <c r="POJ28" s="61"/>
      <c r="POK28" s="61"/>
      <c r="POL28" s="61"/>
      <c r="POM28" s="61"/>
      <c r="PON28" s="61"/>
      <c r="POO28" s="61"/>
      <c r="POP28" s="61"/>
      <c r="POQ28" s="61"/>
      <c r="POR28" s="61"/>
      <c r="POS28" s="61"/>
      <c r="POT28" s="61"/>
      <c r="POU28" s="61"/>
      <c r="POV28" s="61"/>
      <c r="POW28" s="61"/>
      <c r="POX28" s="61"/>
      <c r="POY28" s="61"/>
      <c r="POZ28" s="61"/>
      <c r="PPA28" s="61"/>
      <c r="PPB28" s="61"/>
      <c r="PPC28" s="61"/>
      <c r="PPD28" s="61"/>
      <c r="PPE28" s="61"/>
      <c r="PPF28" s="61"/>
      <c r="PPG28" s="61"/>
      <c r="PPH28" s="61"/>
      <c r="PPI28" s="61"/>
      <c r="PPJ28" s="61"/>
      <c r="PPK28" s="61"/>
      <c r="PPL28" s="61"/>
      <c r="PPM28" s="61"/>
      <c r="PPN28" s="61"/>
      <c r="PPO28" s="61"/>
      <c r="PPP28" s="61"/>
      <c r="PPQ28" s="61"/>
      <c r="PPR28" s="61"/>
      <c r="PPS28" s="61"/>
      <c r="PPT28" s="61"/>
      <c r="PPU28" s="61"/>
      <c r="PPV28" s="61"/>
      <c r="PPW28" s="61"/>
      <c r="PPX28" s="61"/>
      <c r="PPY28" s="61"/>
      <c r="PPZ28" s="61"/>
      <c r="PQA28" s="61"/>
      <c r="PQB28" s="61"/>
      <c r="PQC28" s="61"/>
      <c r="PQD28" s="61"/>
      <c r="PQE28" s="61"/>
      <c r="PQF28" s="61"/>
      <c r="PQG28" s="61"/>
      <c r="PQH28" s="61"/>
      <c r="PQI28" s="61"/>
      <c r="PQJ28" s="61"/>
      <c r="PQK28" s="61"/>
      <c r="PQL28" s="61"/>
      <c r="PQM28" s="61"/>
      <c r="PQN28" s="61"/>
      <c r="PQO28" s="61"/>
      <c r="PQP28" s="61"/>
      <c r="PQQ28" s="61"/>
      <c r="PQR28" s="61"/>
      <c r="PQS28" s="61"/>
      <c r="PQT28" s="61"/>
      <c r="PQU28" s="61"/>
      <c r="PQV28" s="61"/>
      <c r="PQW28" s="61"/>
      <c r="PQX28" s="61"/>
      <c r="PQY28" s="61"/>
      <c r="PQZ28" s="61"/>
      <c r="PRA28" s="61"/>
      <c r="PRB28" s="61"/>
      <c r="PRC28" s="61"/>
      <c r="PRD28" s="61"/>
      <c r="PRE28" s="61"/>
      <c r="PRF28" s="61"/>
      <c r="PRG28" s="61"/>
      <c r="PRH28" s="61"/>
      <c r="PRI28" s="61"/>
      <c r="PRJ28" s="61"/>
      <c r="PRK28" s="61"/>
      <c r="PRL28" s="61"/>
      <c r="PRM28" s="61"/>
      <c r="PRN28" s="61"/>
      <c r="PRO28" s="61"/>
      <c r="PRP28" s="61"/>
      <c r="PRQ28" s="61"/>
      <c r="PRR28" s="61"/>
      <c r="PRS28" s="61"/>
      <c r="PRT28" s="61"/>
      <c r="PRU28" s="61"/>
      <c r="PRV28" s="61"/>
      <c r="PRW28" s="61"/>
      <c r="PRX28" s="61"/>
      <c r="PRY28" s="61"/>
      <c r="PRZ28" s="61"/>
      <c r="PSA28" s="61"/>
      <c r="PSB28" s="61"/>
      <c r="PSC28" s="61"/>
      <c r="PSD28" s="61"/>
      <c r="PSE28" s="61"/>
      <c r="PSF28" s="61"/>
      <c r="PSG28" s="61"/>
      <c r="PSH28" s="61"/>
      <c r="PSI28" s="61"/>
      <c r="PSJ28" s="61"/>
      <c r="PSK28" s="61"/>
      <c r="PSL28" s="61"/>
      <c r="PSM28" s="61"/>
      <c r="PSN28" s="61"/>
      <c r="PSO28" s="61"/>
      <c r="PSP28" s="61"/>
      <c r="PSQ28" s="61"/>
      <c r="PSR28" s="61"/>
      <c r="PSS28" s="61"/>
      <c r="PST28" s="61"/>
      <c r="PSU28" s="61"/>
      <c r="PSV28" s="61"/>
      <c r="PSW28" s="61"/>
      <c r="PSX28" s="61"/>
      <c r="PSY28" s="61"/>
      <c r="PSZ28" s="61"/>
      <c r="PTA28" s="61"/>
      <c r="PTB28" s="61"/>
      <c r="PTC28" s="61"/>
      <c r="PTD28" s="61"/>
      <c r="PTE28" s="61"/>
      <c r="PTF28" s="61"/>
      <c r="PTG28" s="61"/>
      <c r="PTH28" s="61"/>
      <c r="PTI28" s="61"/>
      <c r="PTJ28" s="61"/>
      <c r="PTK28" s="61"/>
      <c r="PTL28" s="61"/>
      <c r="PTM28" s="61"/>
      <c r="PTN28" s="61"/>
      <c r="PTO28" s="61"/>
      <c r="PTP28" s="61"/>
      <c r="PTQ28" s="61"/>
      <c r="PTR28" s="61"/>
      <c r="PTS28" s="61"/>
      <c r="PTT28" s="61"/>
      <c r="PTU28" s="61"/>
      <c r="PTV28" s="61"/>
      <c r="PTW28" s="61"/>
      <c r="PTX28" s="61"/>
      <c r="PTY28" s="61"/>
      <c r="PTZ28" s="61"/>
      <c r="PUA28" s="61"/>
      <c r="PUB28" s="61"/>
      <c r="PUC28" s="61"/>
      <c r="PUD28" s="61"/>
      <c r="PUE28" s="61"/>
      <c r="PUF28" s="61"/>
      <c r="PUG28" s="61"/>
      <c r="PUH28" s="61"/>
      <c r="PUI28" s="61"/>
      <c r="PUJ28" s="61"/>
      <c r="PUK28" s="61"/>
      <c r="PUL28" s="61"/>
      <c r="PUM28" s="61"/>
      <c r="PUN28" s="61"/>
      <c r="PUO28" s="61"/>
      <c r="PUP28" s="61"/>
      <c r="PUQ28" s="61"/>
      <c r="PUR28" s="61"/>
      <c r="PUS28" s="61"/>
      <c r="PUT28" s="61"/>
      <c r="PUU28" s="61"/>
      <c r="PUV28" s="61"/>
      <c r="PUW28" s="61"/>
      <c r="PUX28" s="61"/>
      <c r="PUY28" s="61"/>
      <c r="PUZ28" s="61"/>
      <c r="PVA28" s="61"/>
      <c r="PVB28" s="61"/>
      <c r="PVC28" s="61"/>
      <c r="PVD28" s="61"/>
      <c r="PVE28" s="61"/>
      <c r="PVF28" s="61"/>
      <c r="PVG28" s="61"/>
      <c r="PVH28" s="61"/>
      <c r="PVI28" s="61"/>
      <c r="PVJ28" s="61"/>
      <c r="PVK28" s="61"/>
      <c r="PVL28" s="61"/>
      <c r="PVM28" s="61"/>
      <c r="PVN28" s="61"/>
      <c r="PVO28" s="61"/>
      <c r="PVP28" s="61"/>
      <c r="PVQ28" s="61"/>
      <c r="PVR28" s="61"/>
      <c r="PVS28" s="61"/>
      <c r="PVT28" s="61"/>
      <c r="PVU28" s="61"/>
      <c r="PVV28" s="61"/>
      <c r="PVW28" s="61"/>
      <c r="PVX28" s="61"/>
      <c r="PVY28" s="61"/>
      <c r="PVZ28" s="61"/>
      <c r="PWA28" s="61"/>
      <c r="PWB28" s="61"/>
      <c r="PWC28" s="61"/>
      <c r="PWD28" s="61"/>
      <c r="PWE28" s="61"/>
      <c r="PWF28" s="61"/>
      <c r="PWG28" s="61"/>
      <c r="PWH28" s="61"/>
      <c r="PWI28" s="61"/>
      <c r="PWJ28" s="61"/>
      <c r="PWK28" s="61"/>
      <c r="PWL28" s="61"/>
      <c r="PWM28" s="61"/>
      <c r="PWN28" s="61"/>
      <c r="PWO28" s="61"/>
      <c r="PWP28" s="61"/>
      <c r="PWQ28" s="61"/>
      <c r="PWR28" s="61"/>
      <c r="PWS28" s="61"/>
      <c r="PWT28" s="61"/>
      <c r="PWU28" s="61"/>
      <c r="PWV28" s="61"/>
      <c r="PWW28" s="61"/>
      <c r="PWX28" s="61"/>
      <c r="PWY28" s="61"/>
      <c r="PWZ28" s="61"/>
      <c r="PXA28" s="61"/>
      <c r="PXB28" s="61"/>
      <c r="PXC28" s="61"/>
      <c r="PXD28" s="61"/>
      <c r="PXE28" s="61"/>
      <c r="PXF28" s="61"/>
      <c r="PXG28" s="61"/>
      <c r="PXH28" s="61"/>
      <c r="PXI28" s="61"/>
      <c r="PXJ28" s="61"/>
      <c r="PXK28" s="61"/>
      <c r="PXL28" s="61"/>
      <c r="PXM28" s="61"/>
      <c r="PXN28" s="61"/>
      <c r="PXO28" s="61"/>
      <c r="PXP28" s="61"/>
      <c r="PXQ28" s="61"/>
      <c r="PXR28" s="61"/>
      <c r="PXS28" s="61"/>
      <c r="PXT28" s="61"/>
      <c r="PXU28" s="61"/>
      <c r="PXV28" s="61"/>
      <c r="PXW28" s="61"/>
      <c r="PXX28" s="61"/>
      <c r="PXY28" s="61"/>
      <c r="PXZ28" s="61"/>
      <c r="PYA28" s="61"/>
      <c r="PYB28" s="61"/>
      <c r="PYC28" s="61"/>
      <c r="PYD28" s="61"/>
      <c r="PYE28" s="61"/>
      <c r="PYF28" s="61"/>
      <c r="PYG28" s="61"/>
      <c r="PYH28" s="61"/>
      <c r="PYI28" s="61"/>
      <c r="PYJ28" s="61"/>
      <c r="PYK28" s="61"/>
      <c r="PYL28" s="61"/>
      <c r="PYM28" s="61"/>
      <c r="PYN28" s="61"/>
      <c r="PYO28" s="61"/>
      <c r="PYP28" s="61"/>
      <c r="PYQ28" s="61"/>
      <c r="PYR28" s="61"/>
      <c r="PYS28" s="61"/>
      <c r="PYT28" s="61"/>
      <c r="PYU28" s="61"/>
      <c r="PYV28" s="61"/>
      <c r="PYW28" s="61"/>
      <c r="PYX28" s="61"/>
      <c r="PYY28" s="61"/>
      <c r="PYZ28" s="61"/>
      <c r="PZA28" s="61"/>
      <c r="PZB28" s="61"/>
      <c r="PZC28" s="61"/>
      <c r="PZD28" s="61"/>
      <c r="PZE28" s="61"/>
      <c r="PZF28" s="61"/>
      <c r="PZG28" s="61"/>
      <c r="PZH28" s="61"/>
      <c r="PZI28" s="61"/>
      <c r="PZJ28" s="61"/>
      <c r="PZK28" s="61"/>
      <c r="PZL28" s="61"/>
      <c r="PZM28" s="61"/>
      <c r="PZN28" s="61"/>
      <c r="PZO28" s="61"/>
      <c r="PZP28" s="61"/>
      <c r="PZQ28" s="61"/>
      <c r="PZR28" s="61"/>
      <c r="PZS28" s="61"/>
      <c r="PZT28" s="61"/>
      <c r="PZU28" s="61"/>
      <c r="PZV28" s="61"/>
      <c r="PZW28" s="61"/>
      <c r="PZX28" s="61"/>
      <c r="PZY28" s="61"/>
      <c r="PZZ28" s="61"/>
      <c r="QAA28" s="61"/>
      <c r="QAB28" s="61"/>
      <c r="QAC28" s="61"/>
      <c r="QAD28" s="61"/>
      <c r="QAE28" s="61"/>
      <c r="QAF28" s="61"/>
      <c r="QAG28" s="61"/>
      <c r="QAH28" s="61"/>
      <c r="QAI28" s="61"/>
      <c r="QAJ28" s="61"/>
      <c r="QAK28" s="61"/>
      <c r="QAL28" s="61"/>
      <c r="QAM28" s="61"/>
      <c r="QAN28" s="61"/>
      <c r="QAO28" s="61"/>
      <c r="QAP28" s="61"/>
      <c r="QAQ28" s="61"/>
      <c r="QAR28" s="61"/>
      <c r="QAS28" s="61"/>
      <c r="QAT28" s="61"/>
      <c r="QAU28" s="61"/>
      <c r="QAV28" s="61"/>
      <c r="QAW28" s="61"/>
      <c r="QAX28" s="61"/>
      <c r="QAY28" s="61"/>
      <c r="QAZ28" s="61"/>
      <c r="QBA28" s="61"/>
      <c r="QBB28" s="61"/>
      <c r="QBC28" s="61"/>
      <c r="QBD28" s="61"/>
      <c r="QBE28" s="61"/>
      <c r="QBF28" s="61"/>
      <c r="QBG28" s="61"/>
      <c r="QBH28" s="61"/>
      <c r="QBI28" s="61"/>
      <c r="QBJ28" s="61"/>
      <c r="QBK28" s="61"/>
      <c r="QBL28" s="61"/>
      <c r="QBM28" s="61"/>
      <c r="QBN28" s="61"/>
      <c r="QBO28" s="61"/>
      <c r="QBP28" s="61"/>
      <c r="QBQ28" s="61"/>
      <c r="QBR28" s="61"/>
      <c r="QBS28" s="61"/>
      <c r="QBT28" s="61"/>
      <c r="QBU28" s="61"/>
      <c r="QBV28" s="61"/>
      <c r="QBW28" s="61"/>
      <c r="QBX28" s="61"/>
      <c r="QBY28" s="61"/>
      <c r="QBZ28" s="61"/>
      <c r="QCA28" s="61"/>
      <c r="QCB28" s="61"/>
      <c r="QCC28" s="61"/>
      <c r="QCD28" s="61"/>
      <c r="QCE28" s="61"/>
      <c r="QCF28" s="61"/>
      <c r="QCG28" s="61"/>
      <c r="QCH28" s="61"/>
      <c r="QCI28" s="61"/>
      <c r="QCJ28" s="61"/>
      <c r="QCK28" s="61"/>
      <c r="QCL28" s="61"/>
      <c r="QCM28" s="61"/>
      <c r="QCN28" s="61"/>
      <c r="QCO28" s="61"/>
      <c r="QCP28" s="61"/>
      <c r="QCQ28" s="61"/>
      <c r="QCR28" s="61"/>
      <c r="QCS28" s="61"/>
      <c r="QCT28" s="61"/>
      <c r="QCU28" s="61"/>
      <c r="QCV28" s="61"/>
      <c r="QCW28" s="61"/>
      <c r="QCX28" s="61"/>
      <c r="QCY28" s="61"/>
      <c r="QCZ28" s="61"/>
      <c r="QDA28" s="61"/>
      <c r="QDB28" s="61"/>
      <c r="QDC28" s="61"/>
      <c r="QDD28" s="61"/>
      <c r="QDE28" s="61"/>
      <c r="QDF28" s="61"/>
      <c r="QDG28" s="61"/>
      <c r="QDH28" s="61"/>
      <c r="QDI28" s="61"/>
      <c r="QDJ28" s="61"/>
      <c r="QDK28" s="61"/>
      <c r="QDL28" s="61"/>
      <c r="QDM28" s="61"/>
      <c r="QDN28" s="61"/>
      <c r="QDO28" s="61"/>
      <c r="QDP28" s="61"/>
      <c r="QDQ28" s="61"/>
      <c r="QDR28" s="61"/>
      <c r="QDS28" s="61"/>
      <c r="QDT28" s="61"/>
      <c r="QDU28" s="61"/>
      <c r="QDV28" s="61"/>
      <c r="QDW28" s="61"/>
      <c r="QDX28" s="61"/>
      <c r="QDY28" s="61"/>
      <c r="QDZ28" s="61"/>
      <c r="QEA28" s="61"/>
      <c r="QEB28" s="61"/>
      <c r="QEC28" s="61"/>
      <c r="QED28" s="61"/>
      <c r="QEE28" s="61"/>
      <c r="QEF28" s="61"/>
      <c r="QEG28" s="61"/>
      <c r="QEH28" s="61"/>
      <c r="QEI28" s="61"/>
      <c r="QEJ28" s="61"/>
      <c r="QEK28" s="61"/>
      <c r="QEL28" s="61"/>
      <c r="QEM28" s="61"/>
      <c r="QEN28" s="61"/>
      <c r="QEO28" s="61"/>
      <c r="QEP28" s="61"/>
      <c r="QEQ28" s="61"/>
      <c r="QER28" s="61"/>
      <c r="QES28" s="61"/>
      <c r="QET28" s="61"/>
      <c r="QEU28" s="61"/>
      <c r="QEV28" s="61"/>
      <c r="QEW28" s="61"/>
      <c r="QEX28" s="61"/>
      <c r="QEY28" s="61"/>
      <c r="QEZ28" s="61"/>
      <c r="QFA28" s="61"/>
      <c r="QFB28" s="61"/>
      <c r="QFC28" s="61"/>
      <c r="QFD28" s="61"/>
      <c r="QFE28" s="61"/>
      <c r="QFF28" s="61"/>
      <c r="QFG28" s="61"/>
      <c r="QFH28" s="61"/>
      <c r="QFI28" s="61"/>
      <c r="QFJ28" s="61"/>
      <c r="QFK28" s="61"/>
      <c r="QFL28" s="61"/>
      <c r="QFM28" s="61"/>
      <c r="QFN28" s="61"/>
      <c r="QFO28" s="61"/>
      <c r="QFP28" s="61"/>
      <c r="QFQ28" s="61"/>
      <c r="QFR28" s="61"/>
      <c r="QFS28" s="61"/>
      <c r="QFT28" s="61"/>
      <c r="QFU28" s="61"/>
      <c r="QFV28" s="61"/>
      <c r="QFW28" s="61"/>
      <c r="QFX28" s="61"/>
      <c r="QFY28" s="61"/>
      <c r="QFZ28" s="61"/>
      <c r="QGA28" s="61"/>
      <c r="QGB28" s="61"/>
      <c r="QGC28" s="61"/>
      <c r="QGD28" s="61"/>
      <c r="QGE28" s="61"/>
      <c r="QGF28" s="61"/>
      <c r="QGG28" s="61"/>
      <c r="QGH28" s="61"/>
      <c r="QGI28" s="61"/>
      <c r="QGJ28" s="61"/>
      <c r="QGK28" s="61"/>
      <c r="QGL28" s="61"/>
      <c r="QGM28" s="61"/>
      <c r="QGN28" s="61"/>
      <c r="QGO28" s="61"/>
      <c r="QGP28" s="61"/>
      <c r="QGQ28" s="61"/>
      <c r="QGR28" s="61"/>
      <c r="QGS28" s="61"/>
      <c r="QGT28" s="61"/>
      <c r="QGU28" s="61"/>
      <c r="QGV28" s="61"/>
      <c r="QGW28" s="61"/>
      <c r="QGX28" s="61"/>
      <c r="QGY28" s="61"/>
      <c r="QGZ28" s="61"/>
      <c r="QHA28" s="61"/>
      <c r="QHB28" s="61"/>
      <c r="QHC28" s="61"/>
      <c r="QHD28" s="61"/>
      <c r="QHE28" s="61"/>
      <c r="QHF28" s="61"/>
      <c r="QHG28" s="61"/>
      <c r="QHH28" s="61"/>
      <c r="QHI28" s="61"/>
      <c r="QHJ28" s="61"/>
      <c r="QHK28" s="61"/>
      <c r="QHL28" s="61"/>
      <c r="QHM28" s="61"/>
      <c r="QHN28" s="61"/>
      <c r="QHO28" s="61"/>
      <c r="QHP28" s="61"/>
      <c r="QHQ28" s="61"/>
      <c r="QHR28" s="61"/>
      <c r="QHS28" s="61"/>
      <c r="QHT28" s="61"/>
      <c r="QHU28" s="61"/>
      <c r="QHV28" s="61"/>
      <c r="QHW28" s="61"/>
      <c r="QHX28" s="61"/>
      <c r="QHY28" s="61"/>
      <c r="QHZ28" s="61"/>
      <c r="QIA28" s="61"/>
      <c r="QIB28" s="61"/>
      <c r="QIC28" s="61"/>
      <c r="QID28" s="61"/>
      <c r="QIE28" s="61"/>
      <c r="QIF28" s="61"/>
      <c r="QIG28" s="61"/>
      <c r="QIH28" s="61"/>
      <c r="QII28" s="61"/>
      <c r="QIJ28" s="61"/>
      <c r="QIK28" s="61"/>
      <c r="QIL28" s="61"/>
      <c r="QIM28" s="61"/>
      <c r="QIN28" s="61"/>
      <c r="QIO28" s="61"/>
      <c r="QIP28" s="61"/>
      <c r="QIQ28" s="61"/>
      <c r="QIR28" s="61"/>
      <c r="QIS28" s="61"/>
      <c r="QIT28" s="61"/>
      <c r="QIU28" s="61"/>
      <c r="QIV28" s="61"/>
      <c r="QIW28" s="61"/>
      <c r="QIX28" s="61"/>
      <c r="QIY28" s="61"/>
      <c r="QIZ28" s="61"/>
      <c r="QJA28" s="61"/>
      <c r="QJB28" s="61"/>
      <c r="QJC28" s="61"/>
      <c r="QJD28" s="61"/>
      <c r="QJE28" s="61"/>
      <c r="QJF28" s="61"/>
      <c r="QJG28" s="61"/>
      <c r="QJH28" s="61"/>
      <c r="QJI28" s="61"/>
      <c r="QJJ28" s="61"/>
      <c r="QJK28" s="61"/>
      <c r="QJL28" s="61"/>
      <c r="QJM28" s="61"/>
      <c r="QJN28" s="61"/>
      <c r="QJO28" s="61"/>
      <c r="QJP28" s="61"/>
      <c r="QJQ28" s="61"/>
      <c r="QJR28" s="61"/>
      <c r="QJS28" s="61"/>
      <c r="QJT28" s="61"/>
      <c r="QJU28" s="61"/>
      <c r="QJV28" s="61"/>
      <c r="QJW28" s="61"/>
      <c r="QJX28" s="61"/>
      <c r="QJY28" s="61"/>
      <c r="QJZ28" s="61"/>
      <c r="QKA28" s="61"/>
      <c r="QKB28" s="61"/>
      <c r="QKC28" s="61"/>
      <c r="QKD28" s="61"/>
      <c r="QKE28" s="61"/>
      <c r="QKF28" s="61"/>
      <c r="QKG28" s="61"/>
      <c r="QKH28" s="61"/>
      <c r="QKI28" s="61"/>
      <c r="QKJ28" s="61"/>
      <c r="QKK28" s="61"/>
      <c r="QKL28" s="61"/>
      <c r="QKM28" s="61"/>
      <c r="QKN28" s="61"/>
      <c r="QKO28" s="61"/>
      <c r="QKP28" s="61"/>
      <c r="QKQ28" s="61"/>
      <c r="QKR28" s="61"/>
      <c r="QKS28" s="61"/>
      <c r="QKT28" s="61"/>
      <c r="QKU28" s="61"/>
      <c r="QKV28" s="61"/>
      <c r="QKW28" s="61"/>
      <c r="QKX28" s="61"/>
      <c r="QKY28" s="61"/>
      <c r="QKZ28" s="61"/>
      <c r="QLA28" s="61"/>
      <c r="QLB28" s="61"/>
      <c r="QLC28" s="61"/>
      <c r="QLD28" s="61"/>
      <c r="QLE28" s="61"/>
      <c r="QLF28" s="61"/>
      <c r="QLG28" s="61"/>
      <c r="QLH28" s="61"/>
      <c r="QLI28" s="61"/>
      <c r="QLJ28" s="61"/>
      <c r="QLK28" s="61"/>
      <c r="QLL28" s="61"/>
      <c r="QLM28" s="61"/>
      <c r="QLN28" s="61"/>
      <c r="QLO28" s="61"/>
      <c r="QLP28" s="61"/>
      <c r="QLQ28" s="61"/>
      <c r="QLR28" s="61"/>
      <c r="QLS28" s="61"/>
      <c r="QLT28" s="61"/>
      <c r="QLU28" s="61"/>
      <c r="QLV28" s="61"/>
      <c r="QLW28" s="61"/>
      <c r="QLX28" s="61"/>
      <c r="QLY28" s="61"/>
      <c r="QLZ28" s="61"/>
      <c r="QMA28" s="61"/>
      <c r="QMB28" s="61"/>
      <c r="QMC28" s="61"/>
      <c r="QMD28" s="61"/>
      <c r="QME28" s="61"/>
      <c r="QMF28" s="61"/>
      <c r="QMG28" s="61"/>
      <c r="QMH28" s="61"/>
      <c r="QMI28" s="61"/>
      <c r="QMJ28" s="61"/>
      <c r="QMK28" s="61"/>
      <c r="QML28" s="61"/>
      <c r="QMM28" s="61"/>
      <c r="QMN28" s="61"/>
      <c r="QMO28" s="61"/>
      <c r="QMP28" s="61"/>
      <c r="QMQ28" s="61"/>
      <c r="QMR28" s="61"/>
      <c r="QMS28" s="61"/>
      <c r="QMT28" s="61"/>
      <c r="QMU28" s="61"/>
      <c r="QMV28" s="61"/>
      <c r="QMW28" s="61"/>
      <c r="QMX28" s="61"/>
      <c r="QMY28" s="61"/>
      <c r="QMZ28" s="61"/>
      <c r="QNA28" s="61"/>
      <c r="QNB28" s="61"/>
      <c r="QNC28" s="61"/>
      <c r="QND28" s="61"/>
      <c r="QNE28" s="61"/>
      <c r="QNF28" s="61"/>
      <c r="QNG28" s="61"/>
      <c r="QNH28" s="61"/>
      <c r="QNI28" s="61"/>
      <c r="QNJ28" s="61"/>
      <c r="QNK28" s="61"/>
      <c r="QNL28" s="61"/>
      <c r="QNM28" s="61"/>
      <c r="QNN28" s="61"/>
      <c r="QNO28" s="61"/>
      <c r="QNP28" s="61"/>
      <c r="QNQ28" s="61"/>
      <c r="QNR28" s="61"/>
      <c r="QNS28" s="61"/>
      <c r="QNT28" s="61"/>
      <c r="QNU28" s="61"/>
      <c r="QNV28" s="61"/>
      <c r="QNW28" s="61"/>
      <c r="QNX28" s="61"/>
      <c r="QNY28" s="61"/>
      <c r="QNZ28" s="61"/>
      <c r="QOA28" s="61"/>
      <c r="QOB28" s="61"/>
      <c r="QOC28" s="61"/>
      <c r="QOD28" s="61"/>
      <c r="QOE28" s="61"/>
      <c r="QOF28" s="61"/>
      <c r="QOG28" s="61"/>
      <c r="QOH28" s="61"/>
      <c r="QOI28" s="61"/>
      <c r="QOJ28" s="61"/>
      <c r="QOK28" s="61"/>
      <c r="QOL28" s="61"/>
      <c r="QOM28" s="61"/>
      <c r="QON28" s="61"/>
      <c r="QOO28" s="61"/>
      <c r="QOP28" s="61"/>
      <c r="QOQ28" s="61"/>
      <c r="QOR28" s="61"/>
      <c r="QOS28" s="61"/>
      <c r="QOT28" s="61"/>
      <c r="QOU28" s="61"/>
      <c r="QOV28" s="61"/>
      <c r="QOW28" s="61"/>
      <c r="QOX28" s="61"/>
      <c r="QOY28" s="61"/>
      <c r="QOZ28" s="61"/>
      <c r="QPA28" s="61"/>
      <c r="QPB28" s="61"/>
      <c r="QPC28" s="61"/>
      <c r="QPD28" s="61"/>
      <c r="QPE28" s="61"/>
      <c r="QPF28" s="61"/>
      <c r="QPG28" s="61"/>
      <c r="QPH28" s="61"/>
      <c r="QPI28" s="61"/>
      <c r="QPJ28" s="61"/>
      <c r="QPK28" s="61"/>
      <c r="QPL28" s="61"/>
      <c r="QPM28" s="61"/>
      <c r="QPN28" s="61"/>
      <c r="QPO28" s="61"/>
      <c r="QPP28" s="61"/>
      <c r="QPQ28" s="61"/>
      <c r="QPR28" s="61"/>
      <c r="QPS28" s="61"/>
      <c r="QPT28" s="61"/>
      <c r="QPU28" s="61"/>
      <c r="QPV28" s="61"/>
      <c r="QPW28" s="61"/>
      <c r="QPX28" s="61"/>
      <c r="QPY28" s="61"/>
      <c r="QPZ28" s="61"/>
      <c r="QQA28" s="61"/>
      <c r="QQB28" s="61"/>
      <c r="QQC28" s="61"/>
      <c r="QQD28" s="61"/>
      <c r="QQE28" s="61"/>
      <c r="QQF28" s="61"/>
      <c r="QQG28" s="61"/>
      <c r="QQH28" s="61"/>
      <c r="QQI28" s="61"/>
      <c r="QQJ28" s="61"/>
      <c r="QQK28" s="61"/>
      <c r="QQL28" s="61"/>
      <c r="QQM28" s="61"/>
      <c r="QQN28" s="61"/>
      <c r="QQO28" s="61"/>
      <c r="QQP28" s="61"/>
      <c r="QQQ28" s="61"/>
      <c r="QQR28" s="61"/>
      <c r="QQS28" s="61"/>
      <c r="QQT28" s="61"/>
      <c r="QQU28" s="61"/>
      <c r="QQV28" s="61"/>
      <c r="QQW28" s="61"/>
      <c r="QQX28" s="61"/>
      <c r="QQY28" s="61"/>
      <c r="QQZ28" s="61"/>
      <c r="QRA28" s="61"/>
      <c r="QRB28" s="61"/>
      <c r="QRC28" s="61"/>
      <c r="QRD28" s="61"/>
      <c r="QRE28" s="61"/>
      <c r="QRF28" s="61"/>
      <c r="QRG28" s="61"/>
      <c r="QRH28" s="61"/>
      <c r="QRI28" s="61"/>
      <c r="QRJ28" s="61"/>
      <c r="QRK28" s="61"/>
      <c r="QRL28" s="61"/>
      <c r="QRM28" s="61"/>
      <c r="QRN28" s="61"/>
      <c r="QRO28" s="61"/>
      <c r="QRP28" s="61"/>
      <c r="QRQ28" s="61"/>
      <c r="QRR28" s="61"/>
      <c r="QRS28" s="61"/>
      <c r="QRT28" s="61"/>
      <c r="QRU28" s="61"/>
      <c r="QRV28" s="61"/>
      <c r="QRW28" s="61"/>
      <c r="QRX28" s="61"/>
      <c r="QRY28" s="61"/>
      <c r="QRZ28" s="61"/>
      <c r="QSA28" s="61"/>
      <c r="QSB28" s="61"/>
      <c r="QSC28" s="61"/>
      <c r="QSD28" s="61"/>
      <c r="QSE28" s="61"/>
      <c r="QSF28" s="61"/>
      <c r="QSG28" s="61"/>
      <c r="QSH28" s="61"/>
      <c r="QSI28" s="61"/>
      <c r="QSJ28" s="61"/>
      <c r="QSK28" s="61"/>
      <c r="QSL28" s="61"/>
      <c r="QSM28" s="61"/>
      <c r="QSN28" s="61"/>
      <c r="QSO28" s="61"/>
      <c r="QSP28" s="61"/>
      <c r="QSQ28" s="61"/>
      <c r="QSR28" s="61"/>
      <c r="QSS28" s="61"/>
      <c r="QST28" s="61"/>
      <c r="QSU28" s="61"/>
      <c r="QSV28" s="61"/>
      <c r="QSW28" s="61"/>
      <c r="QSX28" s="61"/>
      <c r="QSY28" s="61"/>
      <c r="QSZ28" s="61"/>
      <c r="QTA28" s="61"/>
      <c r="QTB28" s="61"/>
      <c r="QTC28" s="61"/>
      <c r="QTD28" s="61"/>
      <c r="QTE28" s="61"/>
      <c r="QTF28" s="61"/>
      <c r="QTG28" s="61"/>
      <c r="QTH28" s="61"/>
      <c r="QTI28" s="61"/>
      <c r="QTJ28" s="61"/>
      <c r="QTK28" s="61"/>
      <c r="QTL28" s="61"/>
      <c r="QTM28" s="61"/>
      <c r="QTN28" s="61"/>
      <c r="QTO28" s="61"/>
      <c r="QTP28" s="61"/>
      <c r="QTQ28" s="61"/>
      <c r="QTR28" s="61"/>
      <c r="QTS28" s="61"/>
      <c r="QTT28" s="61"/>
      <c r="QTU28" s="61"/>
      <c r="QTV28" s="61"/>
      <c r="QTW28" s="61"/>
      <c r="QTX28" s="61"/>
      <c r="QTY28" s="61"/>
      <c r="QTZ28" s="61"/>
      <c r="QUA28" s="61"/>
      <c r="QUB28" s="61"/>
      <c r="QUC28" s="61"/>
      <c r="QUD28" s="61"/>
      <c r="QUE28" s="61"/>
      <c r="QUF28" s="61"/>
      <c r="QUG28" s="61"/>
      <c r="QUH28" s="61"/>
      <c r="QUI28" s="61"/>
      <c r="QUJ28" s="61"/>
      <c r="QUK28" s="61"/>
      <c r="QUL28" s="61"/>
      <c r="QUM28" s="61"/>
      <c r="QUN28" s="61"/>
      <c r="QUO28" s="61"/>
      <c r="QUP28" s="61"/>
      <c r="QUQ28" s="61"/>
      <c r="QUR28" s="61"/>
      <c r="QUS28" s="61"/>
      <c r="QUT28" s="61"/>
      <c r="QUU28" s="61"/>
      <c r="QUV28" s="61"/>
      <c r="QUW28" s="61"/>
      <c r="QUX28" s="61"/>
      <c r="QUY28" s="61"/>
      <c r="QUZ28" s="61"/>
      <c r="QVA28" s="61"/>
      <c r="QVB28" s="61"/>
      <c r="QVC28" s="61"/>
      <c r="QVD28" s="61"/>
      <c r="QVE28" s="61"/>
      <c r="QVF28" s="61"/>
      <c r="QVG28" s="61"/>
      <c r="QVH28" s="61"/>
      <c r="QVI28" s="61"/>
      <c r="QVJ28" s="61"/>
      <c r="QVK28" s="61"/>
      <c r="QVL28" s="61"/>
      <c r="QVM28" s="61"/>
      <c r="QVN28" s="61"/>
      <c r="QVO28" s="61"/>
      <c r="QVP28" s="61"/>
      <c r="QVQ28" s="61"/>
      <c r="QVR28" s="61"/>
      <c r="QVS28" s="61"/>
      <c r="QVT28" s="61"/>
      <c r="QVU28" s="61"/>
      <c r="QVV28" s="61"/>
      <c r="QVW28" s="61"/>
      <c r="QVX28" s="61"/>
      <c r="QVY28" s="61"/>
      <c r="QVZ28" s="61"/>
      <c r="QWA28" s="61"/>
      <c r="QWB28" s="61"/>
      <c r="QWC28" s="61"/>
      <c r="QWD28" s="61"/>
      <c r="QWE28" s="61"/>
      <c r="QWF28" s="61"/>
      <c r="QWG28" s="61"/>
      <c r="QWH28" s="61"/>
      <c r="QWI28" s="61"/>
      <c r="QWJ28" s="61"/>
      <c r="QWK28" s="61"/>
      <c r="QWL28" s="61"/>
      <c r="QWM28" s="61"/>
      <c r="QWN28" s="61"/>
      <c r="QWO28" s="61"/>
      <c r="QWP28" s="61"/>
      <c r="QWQ28" s="61"/>
      <c r="QWR28" s="61"/>
      <c r="QWS28" s="61"/>
      <c r="QWT28" s="61"/>
      <c r="QWU28" s="61"/>
      <c r="QWV28" s="61"/>
      <c r="QWW28" s="61"/>
      <c r="QWX28" s="61"/>
      <c r="QWY28" s="61"/>
      <c r="QWZ28" s="61"/>
      <c r="QXA28" s="61"/>
      <c r="QXB28" s="61"/>
      <c r="QXC28" s="61"/>
      <c r="QXD28" s="61"/>
      <c r="QXE28" s="61"/>
      <c r="QXF28" s="61"/>
      <c r="QXG28" s="61"/>
      <c r="QXH28" s="61"/>
      <c r="QXI28" s="61"/>
      <c r="QXJ28" s="61"/>
      <c r="QXK28" s="61"/>
      <c r="QXL28" s="61"/>
      <c r="QXM28" s="61"/>
      <c r="QXN28" s="61"/>
      <c r="QXO28" s="61"/>
      <c r="QXP28" s="61"/>
      <c r="QXQ28" s="61"/>
      <c r="QXR28" s="61"/>
      <c r="QXS28" s="61"/>
      <c r="QXT28" s="61"/>
      <c r="QXU28" s="61"/>
      <c r="QXV28" s="61"/>
      <c r="QXW28" s="61"/>
      <c r="QXX28" s="61"/>
      <c r="QXY28" s="61"/>
      <c r="QXZ28" s="61"/>
      <c r="QYA28" s="61"/>
      <c r="QYB28" s="61"/>
      <c r="QYC28" s="61"/>
      <c r="QYD28" s="61"/>
      <c r="QYE28" s="61"/>
      <c r="QYF28" s="61"/>
      <c r="QYG28" s="61"/>
      <c r="QYH28" s="61"/>
      <c r="QYI28" s="61"/>
      <c r="QYJ28" s="61"/>
      <c r="QYK28" s="61"/>
      <c r="QYL28" s="61"/>
      <c r="QYM28" s="61"/>
      <c r="QYN28" s="61"/>
      <c r="QYO28" s="61"/>
      <c r="QYP28" s="61"/>
      <c r="QYQ28" s="61"/>
      <c r="QYR28" s="61"/>
      <c r="QYS28" s="61"/>
      <c r="QYT28" s="61"/>
      <c r="QYU28" s="61"/>
      <c r="QYV28" s="61"/>
      <c r="QYW28" s="61"/>
      <c r="QYX28" s="61"/>
      <c r="QYY28" s="61"/>
      <c r="QYZ28" s="61"/>
      <c r="QZA28" s="61"/>
      <c r="QZB28" s="61"/>
      <c r="QZC28" s="61"/>
      <c r="QZD28" s="61"/>
      <c r="QZE28" s="61"/>
      <c r="QZF28" s="61"/>
      <c r="QZG28" s="61"/>
      <c r="QZH28" s="61"/>
      <c r="QZI28" s="61"/>
      <c r="QZJ28" s="61"/>
      <c r="QZK28" s="61"/>
      <c r="QZL28" s="61"/>
      <c r="QZM28" s="61"/>
      <c r="QZN28" s="61"/>
      <c r="QZO28" s="61"/>
      <c r="QZP28" s="61"/>
      <c r="QZQ28" s="61"/>
      <c r="QZR28" s="61"/>
      <c r="QZS28" s="61"/>
      <c r="QZT28" s="61"/>
      <c r="QZU28" s="61"/>
      <c r="QZV28" s="61"/>
      <c r="QZW28" s="61"/>
      <c r="QZX28" s="61"/>
      <c r="QZY28" s="61"/>
      <c r="QZZ28" s="61"/>
      <c r="RAA28" s="61"/>
      <c r="RAB28" s="61"/>
      <c r="RAC28" s="61"/>
      <c r="RAD28" s="61"/>
      <c r="RAE28" s="61"/>
      <c r="RAF28" s="61"/>
      <c r="RAG28" s="61"/>
      <c r="RAH28" s="61"/>
      <c r="RAI28" s="61"/>
      <c r="RAJ28" s="61"/>
      <c r="RAK28" s="61"/>
      <c r="RAL28" s="61"/>
      <c r="RAM28" s="61"/>
      <c r="RAN28" s="61"/>
      <c r="RAO28" s="61"/>
      <c r="RAP28" s="61"/>
      <c r="RAQ28" s="61"/>
      <c r="RAR28" s="61"/>
      <c r="RAS28" s="61"/>
      <c r="RAT28" s="61"/>
      <c r="RAU28" s="61"/>
      <c r="RAV28" s="61"/>
      <c r="RAW28" s="61"/>
      <c r="RAX28" s="61"/>
      <c r="RAY28" s="61"/>
      <c r="RAZ28" s="61"/>
      <c r="RBA28" s="61"/>
      <c r="RBB28" s="61"/>
      <c r="RBC28" s="61"/>
      <c r="RBD28" s="61"/>
      <c r="RBE28" s="61"/>
      <c r="RBF28" s="61"/>
      <c r="RBG28" s="61"/>
      <c r="RBH28" s="61"/>
      <c r="RBI28" s="61"/>
      <c r="RBJ28" s="61"/>
      <c r="RBK28" s="61"/>
      <c r="RBL28" s="61"/>
      <c r="RBM28" s="61"/>
      <c r="RBN28" s="61"/>
      <c r="RBO28" s="61"/>
      <c r="RBP28" s="61"/>
      <c r="RBQ28" s="61"/>
      <c r="RBR28" s="61"/>
      <c r="RBS28" s="61"/>
      <c r="RBT28" s="61"/>
      <c r="RBU28" s="61"/>
      <c r="RBV28" s="61"/>
      <c r="RBW28" s="61"/>
      <c r="RBX28" s="61"/>
      <c r="RBY28" s="61"/>
      <c r="RBZ28" s="61"/>
      <c r="RCA28" s="61"/>
      <c r="RCB28" s="61"/>
      <c r="RCC28" s="61"/>
      <c r="RCD28" s="61"/>
      <c r="RCE28" s="61"/>
      <c r="RCF28" s="61"/>
      <c r="RCG28" s="61"/>
      <c r="RCH28" s="61"/>
      <c r="RCI28" s="61"/>
      <c r="RCJ28" s="61"/>
      <c r="RCK28" s="61"/>
      <c r="RCL28" s="61"/>
      <c r="RCM28" s="61"/>
      <c r="RCN28" s="61"/>
      <c r="RCO28" s="61"/>
      <c r="RCP28" s="61"/>
      <c r="RCQ28" s="61"/>
      <c r="RCR28" s="61"/>
      <c r="RCS28" s="61"/>
      <c r="RCT28" s="61"/>
      <c r="RCU28" s="61"/>
      <c r="RCV28" s="61"/>
      <c r="RCW28" s="61"/>
      <c r="RCX28" s="61"/>
      <c r="RCY28" s="61"/>
      <c r="RCZ28" s="61"/>
      <c r="RDA28" s="61"/>
      <c r="RDB28" s="61"/>
      <c r="RDC28" s="61"/>
      <c r="RDD28" s="61"/>
      <c r="RDE28" s="61"/>
      <c r="RDF28" s="61"/>
      <c r="RDG28" s="61"/>
      <c r="RDH28" s="61"/>
      <c r="RDI28" s="61"/>
      <c r="RDJ28" s="61"/>
      <c r="RDK28" s="61"/>
      <c r="RDL28" s="61"/>
      <c r="RDM28" s="61"/>
      <c r="RDN28" s="61"/>
      <c r="RDO28" s="61"/>
      <c r="RDP28" s="61"/>
      <c r="RDQ28" s="61"/>
      <c r="RDR28" s="61"/>
      <c r="RDS28" s="61"/>
      <c r="RDT28" s="61"/>
      <c r="RDU28" s="61"/>
      <c r="RDV28" s="61"/>
      <c r="RDW28" s="61"/>
      <c r="RDX28" s="61"/>
      <c r="RDY28" s="61"/>
      <c r="RDZ28" s="61"/>
      <c r="REA28" s="61"/>
      <c r="REB28" s="61"/>
      <c r="REC28" s="61"/>
      <c r="RED28" s="61"/>
      <c r="REE28" s="61"/>
      <c r="REF28" s="61"/>
      <c r="REG28" s="61"/>
      <c r="REH28" s="61"/>
      <c r="REI28" s="61"/>
      <c r="REJ28" s="61"/>
      <c r="REK28" s="61"/>
      <c r="REL28" s="61"/>
      <c r="REM28" s="61"/>
      <c r="REN28" s="61"/>
      <c r="REO28" s="61"/>
      <c r="REP28" s="61"/>
      <c r="REQ28" s="61"/>
      <c r="RER28" s="61"/>
      <c r="RES28" s="61"/>
      <c r="RET28" s="61"/>
      <c r="REU28" s="61"/>
      <c r="REV28" s="61"/>
      <c r="REW28" s="61"/>
      <c r="REX28" s="61"/>
      <c r="REY28" s="61"/>
      <c r="REZ28" s="61"/>
      <c r="RFA28" s="61"/>
      <c r="RFB28" s="61"/>
      <c r="RFC28" s="61"/>
      <c r="RFD28" s="61"/>
      <c r="RFE28" s="61"/>
      <c r="RFF28" s="61"/>
      <c r="RFG28" s="61"/>
      <c r="RFH28" s="61"/>
      <c r="RFI28" s="61"/>
      <c r="RFJ28" s="61"/>
      <c r="RFK28" s="61"/>
      <c r="RFL28" s="61"/>
      <c r="RFM28" s="61"/>
      <c r="RFN28" s="61"/>
      <c r="RFO28" s="61"/>
      <c r="RFP28" s="61"/>
      <c r="RFQ28" s="61"/>
      <c r="RFR28" s="61"/>
      <c r="RFS28" s="61"/>
      <c r="RFT28" s="61"/>
      <c r="RFU28" s="61"/>
      <c r="RFV28" s="61"/>
      <c r="RFW28" s="61"/>
      <c r="RFX28" s="61"/>
      <c r="RFY28" s="61"/>
      <c r="RFZ28" s="61"/>
      <c r="RGA28" s="61"/>
      <c r="RGB28" s="61"/>
      <c r="RGC28" s="61"/>
      <c r="RGD28" s="61"/>
      <c r="RGE28" s="61"/>
      <c r="RGF28" s="61"/>
      <c r="RGG28" s="61"/>
      <c r="RGH28" s="61"/>
      <c r="RGI28" s="61"/>
      <c r="RGJ28" s="61"/>
      <c r="RGK28" s="61"/>
      <c r="RGL28" s="61"/>
      <c r="RGM28" s="61"/>
      <c r="RGN28" s="61"/>
      <c r="RGO28" s="61"/>
      <c r="RGP28" s="61"/>
      <c r="RGQ28" s="61"/>
      <c r="RGR28" s="61"/>
      <c r="RGS28" s="61"/>
      <c r="RGT28" s="61"/>
      <c r="RGU28" s="61"/>
      <c r="RGV28" s="61"/>
      <c r="RGW28" s="61"/>
      <c r="RGX28" s="61"/>
      <c r="RGY28" s="61"/>
      <c r="RGZ28" s="61"/>
      <c r="RHA28" s="61"/>
      <c r="RHB28" s="61"/>
      <c r="RHC28" s="61"/>
      <c r="RHD28" s="61"/>
      <c r="RHE28" s="61"/>
      <c r="RHF28" s="61"/>
      <c r="RHG28" s="61"/>
      <c r="RHH28" s="61"/>
      <c r="RHI28" s="61"/>
      <c r="RHJ28" s="61"/>
      <c r="RHK28" s="61"/>
      <c r="RHL28" s="61"/>
      <c r="RHM28" s="61"/>
      <c r="RHN28" s="61"/>
      <c r="RHO28" s="61"/>
      <c r="RHP28" s="61"/>
      <c r="RHQ28" s="61"/>
      <c r="RHR28" s="61"/>
      <c r="RHS28" s="61"/>
      <c r="RHT28" s="61"/>
      <c r="RHU28" s="61"/>
      <c r="RHV28" s="61"/>
      <c r="RHW28" s="61"/>
      <c r="RHX28" s="61"/>
      <c r="RHY28" s="61"/>
      <c r="RHZ28" s="61"/>
      <c r="RIA28" s="61"/>
      <c r="RIB28" s="61"/>
      <c r="RIC28" s="61"/>
      <c r="RID28" s="61"/>
      <c r="RIE28" s="61"/>
      <c r="RIF28" s="61"/>
      <c r="RIG28" s="61"/>
      <c r="RIH28" s="61"/>
      <c r="RII28" s="61"/>
      <c r="RIJ28" s="61"/>
      <c r="RIK28" s="61"/>
      <c r="RIL28" s="61"/>
      <c r="RIM28" s="61"/>
      <c r="RIN28" s="61"/>
      <c r="RIO28" s="61"/>
      <c r="RIP28" s="61"/>
      <c r="RIQ28" s="61"/>
      <c r="RIR28" s="61"/>
      <c r="RIS28" s="61"/>
      <c r="RIT28" s="61"/>
      <c r="RIU28" s="61"/>
      <c r="RIV28" s="61"/>
      <c r="RIW28" s="61"/>
      <c r="RIX28" s="61"/>
      <c r="RIY28" s="61"/>
      <c r="RIZ28" s="61"/>
      <c r="RJA28" s="61"/>
      <c r="RJB28" s="61"/>
      <c r="RJC28" s="61"/>
      <c r="RJD28" s="61"/>
      <c r="RJE28" s="61"/>
      <c r="RJF28" s="61"/>
      <c r="RJG28" s="61"/>
      <c r="RJH28" s="61"/>
      <c r="RJI28" s="61"/>
      <c r="RJJ28" s="61"/>
      <c r="RJK28" s="61"/>
      <c r="RJL28" s="61"/>
      <c r="RJM28" s="61"/>
      <c r="RJN28" s="61"/>
      <c r="RJO28" s="61"/>
      <c r="RJP28" s="61"/>
      <c r="RJQ28" s="61"/>
      <c r="RJR28" s="61"/>
      <c r="RJS28" s="61"/>
      <c r="RJT28" s="61"/>
      <c r="RJU28" s="61"/>
      <c r="RJV28" s="61"/>
      <c r="RJW28" s="61"/>
      <c r="RJX28" s="61"/>
      <c r="RJY28" s="61"/>
      <c r="RJZ28" s="61"/>
      <c r="RKA28" s="61"/>
      <c r="RKB28" s="61"/>
      <c r="RKC28" s="61"/>
      <c r="RKD28" s="61"/>
      <c r="RKE28" s="61"/>
      <c r="RKF28" s="61"/>
      <c r="RKG28" s="61"/>
      <c r="RKH28" s="61"/>
      <c r="RKI28" s="61"/>
      <c r="RKJ28" s="61"/>
      <c r="RKK28" s="61"/>
      <c r="RKL28" s="61"/>
      <c r="RKM28" s="61"/>
      <c r="RKN28" s="61"/>
      <c r="RKO28" s="61"/>
      <c r="RKP28" s="61"/>
      <c r="RKQ28" s="61"/>
      <c r="RKR28" s="61"/>
      <c r="RKS28" s="61"/>
      <c r="RKT28" s="61"/>
      <c r="RKU28" s="61"/>
      <c r="RKV28" s="61"/>
      <c r="RKW28" s="61"/>
      <c r="RKX28" s="61"/>
      <c r="RKY28" s="61"/>
      <c r="RKZ28" s="61"/>
      <c r="RLA28" s="61"/>
      <c r="RLB28" s="61"/>
      <c r="RLC28" s="61"/>
      <c r="RLD28" s="61"/>
      <c r="RLE28" s="61"/>
      <c r="RLF28" s="61"/>
      <c r="RLG28" s="61"/>
      <c r="RLH28" s="61"/>
      <c r="RLI28" s="61"/>
      <c r="RLJ28" s="61"/>
      <c r="RLK28" s="61"/>
      <c r="RLL28" s="61"/>
      <c r="RLM28" s="61"/>
      <c r="RLN28" s="61"/>
      <c r="RLO28" s="61"/>
      <c r="RLP28" s="61"/>
      <c r="RLQ28" s="61"/>
      <c r="RLR28" s="61"/>
      <c r="RLS28" s="61"/>
      <c r="RLT28" s="61"/>
      <c r="RLU28" s="61"/>
      <c r="RLV28" s="61"/>
      <c r="RLW28" s="61"/>
      <c r="RLX28" s="61"/>
      <c r="RLY28" s="61"/>
      <c r="RLZ28" s="61"/>
      <c r="RMA28" s="61"/>
      <c r="RMB28" s="61"/>
      <c r="RMC28" s="61"/>
      <c r="RMD28" s="61"/>
      <c r="RME28" s="61"/>
      <c r="RMF28" s="61"/>
      <c r="RMG28" s="61"/>
      <c r="RMH28" s="61"/>
      <c r="RMI28" s="61"/>
      <c r="RMJ28" s="61"/>
      <c r="RMK28" s="61"/>
      <c r="RML28" s="61"/>
      <c r="RMM28" s="61"/>
      <c r="RMN28" s="61"/>
      <c r="RMO28" s="61"/>
      <c r="RMP28" s="61"/>
      <c r="RMQ28" s="61"/>
      <c r="RMR28" s="61"/>
      <c r="RMS28" s="61"/>
      <c r="RMT28" s="61"/>
      <c r="RMU28" s="61"/>
      <c r="RMV28" s="61"/>
      <c r="RMW28" s="61"/>
      <c r="RMX28" s="61"/>
      <c r="RMY28" s="61"/>
      <c r="RMZ28" s="61"/>
      <c r="RNA28" s="61"/>
      <c r="RNB28" s="61"/>
      <c r="RNC28" s="61"/>
      <c r="RND28" s="61"/>
      <c r="RNE28" s="61"/>
      <c r="RNF28" s="61"/>
      <c r="RNG28" s="61"/>
      <c r="RNH28" s="61"/>
      <c r="RNI28" s="61"/>
      <c r="RNJ28" s="61"/>
      <c r="RNK28" s="61"/>
      <c r="RNL28" s="61"/>
      <c r="RNM28" s="61"/>
      <c r="RNN28" s="61"/>
      <c r="RNO28" s="61"/>
      <c r="RNP28" s="61"/>
      <c r="RNQ28" s="61"/>
      <c r="RNR28" s="61"/>
      <c r="RNS28" s="61"/>
      <c r="RNT28" s="61"/>
      <c r="RNU28" s="61"/>
      <c r="RNV28" s="61"/>
      <c r="RNW28" s="61"/>
      <c r="RNX28" s="61"/>
      <c r="RNY28" s="61"/>
      <c r="RNZ28" s="61"/>
      <c r="ROA28" s="61"/>
      <c r="ROB28" s="61"/>
      <c r="ROC28" s="61"/>
      <c r="ROD28" s="61"/>
      <c r="ROE28" s="61"/>
      <c r="ROF28" s="61"/>
      <c r="ROG28" s="61"/>
      <c r="ROH28" s="61"/>
      <c r="ROI28" s="61"/>
      <c r="ROJ28" s="61"/>
      <c r="ROK28" s="61"/>
      <c r="ROL28" s="61"/>
      <c r="ROM28" s="61"/>
      <c r="RON28" s="61"/>
      <c r="ROO28" s="61"/>
      <c r="ROP28" s="61"/>
      <c r="ROQ28" s="61"/>
      <c r="ROR28" s="61"/>
      <c r="ROS28" s="61"/>
      <c r="ROT28" s="61"/>
      <c r="ROU28" s="61"/>
      <c r="ROV28" s="61"/>
      <c r="ROW28" s="61"/>
      <c r="ROX28" s="61"/>
      <c r="ROY28" s="61"/>
      <c r="ROZ28" s="61"/>
      <c r="RPA28" s="61"/>
      <c r="RPB28" s="61"/>
      <c r="RPC28" s="61"/>
      <c r="RPD28" s="61"/>
      <c r="RPE28" s="61"/>
      <c r="RPF28" s="61"/>
      <c r="RPG28" s="61"/>
      <c r="RPH28" s="61"/>
      <c r="RPI28" s="61"/>
      <c r="RPJ28" s="61"/>
      <c r="RPK28" s="61"/>
      <c r="RPL28" s="61"/>
      <c r="RPM28" s="61"/>
      <c r="RPN28" s="61"/>
      <c r="RPO28" s="61"/>
      <c r="RPP28" s="61"/>
      <c r="RPQ28" s="61"/>
      <c r="RPR28" s="61"/>
      <c r="RPS28" s="61"/>
      <c r="RPT28" s="61"/>
      <c r="RPU28" s="61"/>
      <c r="RPV28" s="61"/>
      <c r="RPW28" s="61"/>
      <c r="RPX28" s="61"/>
      <c r="RPY28" s="61"/>
      <c r="RPZ28" s="61"/>
      <c r="RQA28" s="61"/>
      <c r="RQB28" s="61"/>
      <c r="RQC28" s="61"/>
      <c r="RQD28" s="61"/>
      <c r="RQE28" s="61"/>
      <c r="RQF28" s="61"/>
      <c r="RQG28" s="61"/>
      <c r="RQH28" s="61"/>
      <c r="RQI28" s="61"/>
      <c r="RQJ28" s="61"/>
      <c r="RQK28" s="61"/>
      <c r="RQL28" s="61"/>
      <c r="RQM28" s="61"/>
      <c r="RQN28" s="61"/>
      <c r="RQO28" s="61"/>
      <c r="RQP28" s="61"/>
      <c r="RQQ28" s="61"/>
      <c r="RQR28" s="61"/>
      <c r="RQS28" s="61"/>
      <c r="RQT28" s="61"/>
      <c r="RQU28" s="61"/>
      <c r="RQV28" s="61"/>
      <c r="RQW28" s="61"/>
      <c r="RQX28" s="61"/>
      <c r="RQY28" s="61"/>
      <c r="RQZ28" s="61"/>
      <c r="RRA28" s="61"/>
      <c r="RRB28" s="61"/>
      <c r="RRC28" s="61"/>
      <c r="RRD28" s="61"/>
      <c r="RRE28" s="61"/>
      <c r="RRF28" s="61"/>
      <c r="RRG28" s="61"/>
      <c r="RRH28" s="61"/>
      <c r="RRI28" s="61"/>
      <c r="RRJ28" s="61"/>
      <c r="RRK28" s="61"/>
      <c r="RRL28" s="61"/>
      <c r="RRM28" s="61"/>
      <c r="RRN28" s="61"/>
      <c r="RRO28" s="61"/>
      <c r="RRP28" s="61"/>
      <c r="RRQ28" s="61"/>
      <c r="RRR28" s="61"/>
      <c r="RRS28" s="61"/>
      <c r="RRT28" s="61"/>
      <c r="RRU28" s="61"/>
      <c r="RRV28" s="61"/>
      <c r="RRW28" s="61"/>
      <c r="RRX28" s="61"/>
      <c r="RRY28" s="61"/>
      <c r="RRZ28" s="61"/>
      <c r="RSA28" s="61"/>
      <c r="RSB28" s="61"/>
      <c r="RSC28" s="61"/>
      <c r="RSD28" s="61"/>
      <c r="RSE28" s="61"/>
      <c r="RSF28" s="61"/>
      <c r="RSG28" s="61"/>
      <c r="RSH28" s="61"/>
      <c r="RSI28" s="61"/>
      <c r="RSJ28" s="61"/>
      <c r="RSK28" s="61"/>
      <c r="RSL28" s="61"/>
      <c r="RSM28" s="61"/>
      <c r="RSN28" s="61"/>
      <c r="RSO28" s="61"/>
      <c r="RSP28" s="61"/>
      <c r="RSQ28" s="61"/>
      <c r="RSR28" s="61"/>
      <c r="RSS28" s="61"/>
      <c r="RST28" s="61"/>
      <c r="RSU28" s="61"/>
      <c r="RSV28" s="61"/>
      <c r="RSW28" s="61"/>
      <c r="RSX28" s="61"/>
      <c r="RSY28" s="61"/>
      <c r="RSZ28" s="61"/>
      <c r="RTA28" s="61"/>
      <c r="RTB28" s="61"/>
      <c r="RTC28" s="61"/>
      <c r="RTD28" s="61"/>
      <c r="RTE28" s="61"/>
      <c r="RTF28" s="61"/>
      <c r="RTG28" s="61"/>
      <c r="RTH28" s="61"/>
      <c r="RTI28" s="61"/>
      <c r="RTJ28" s="61"/>
      <c r="RTK28" s="61"/>
      <c r="RTL28" s="61"/>
      <c r="RTM28" s="61"/>
      <c r="RTN28" s="61"/>
      <c r="RTO28" s="61"/>
      <c r="RTP28" s="61"/>
      <c r="RTQ28" s="61"/>
      <c r="RTR28" s="61"/>
      <c r="RTS28" s="61"/>
      <c r="RTT28" s="61"/>
      <c r="RTU28" s="61"/>
      <c r="RTV28" s="61"/>
      <c r="RTW28" s="61"/>
      <c r="RTX28" s="61"/>
      <c r="RTY28" s="61"/>
      <c r="RTZ28" s="61"/>
      <c r="RUA28" s="61"/>
      <c r="RUB28" s="61"/>
      <c r="RUC28" s="61"/>
      <c r="RUD28" s="61"/>
      <c r="RUE28" s="61"/>
      <c r="RUF28" s="61"/>
      <c r="RUG28" s="61"/>
      <c r="RUH28" s="61"/>
      <c r="RUI28" s="61"/>
      <c r="RUJ28" s="61"/>
      <c r="RUK28" s="61"/>
      <c r="RUL28" s="61"/>
      <c r="RUM28" s="61"/>
      <c r="RUN28" s="61"/>
      <c r="RUO28" s="61"/>
      <c r="RUP28" s="61"/>
      <c r="RUQ28" s="61"/>
      <c r="RUR28" s="61"/>
      <c r="RUS28" s="61"/>
      <c r="RUT28" s="61"/>
      <c r="RUU28" s="61"/>
      <c r="RUV28" s="61"/>
      <c r="RUW28" s="61"/>
      <c r="RUX28" s="61"/>
      <c r="RUY28" s="61"/>
      <c r="RUZ28" s="61"/>
      <c r="RVA28" s="61"/>
      <c r="RVB28" s="61"/>
      <c r="RVC28" s="61"/>
      <c r="RVD28" s="61"/>
      <c r="RVE28" s="61"/>
      <c r="RVF28" s="61"/>
      <c r="RVG28" s="61"/>
      <c r="RVH28" s="61"/>
      <c r="RVI28" s="61"/>
      <c r="RVJ28" s="61"/>
      <c r="RVK28" s="61"/>
      <c r="RVL28" s="61"/>
      <c r="RVM28" s="61"/>
      <c r="RVN28" s="61"/>
      <c r="RVO28" s="61"/>
      <c r="RVP28" s="61"/>
      <c r="RVQ28" s="61"/>
      <c r="RVR28" s="61"/>
      <c r="RVS28" s="61"/>
      <c r="RVT28" s="61"/>
      <c r="RVU28" s="61"/>
      <c r="RVV28" s="61"/>
      <c r="RVW28" s="61"/>
      <c r="RVX28" s="61"/>
      <c r="RVY28" s="61"/>
      <c r="RVZ28" s="61"/>
      <c r="RWA28" s="61"/>
      <c r="RWB28" s="61"/>
      <c r="RWC28" s="61"/>
      <c r="RWD28" s="61"/>
      <c r="RWE28" s="61"/>
      <c r="RWF28" s="61"/>
      <c r="RWG28" s="61"/>
      <c r="RWH28" s="61"/>
      <c r="RWI28" s="61"/>
      <c r="RWJ28" s="61"/>
      <c r="RWK28" s="61"/>
      <c r="RWL28" s="61"/>
      <c r="RWM28" s="61"/>
      <c r="RWN28" s="61"/>
      <c r="RWO28" s="61"/>
      <c r="RWP28" s="61"/>
      <c r="RWQ28" s="61"/>
      <c r="RWR28" s="61"/>
      <c r="RWS28" s="61"/>
      <c r="RWT28" s="61"/>
      <c r="RWU28" s="61"/>
      <c r="RWV28" s="61"/>
      <c r="RWW28" s="61"/>
      <c r="RWX28" s="61"/>
      <c r="RWY28" s="61"/>
      <c r="RWZ28" s="61"/>
      <c r="RXA28" s="61"/>
      <c r="RXB28" s="61"/>
      <c r="RXC28" s="61"/>
      <c r="RXD28" s="61"/>
      <c r="RXE28" s="61"/>
      <c r="RXF28" s="61"/>
      <c r="RXG28" s="61"/>
      <c r="RXH28" s="61"/>
      <c r="RXI28" s="61"/>
      <c r="RXJ28" s="61"/>
      <c r="RXK28" s="61"/>
      <c r="RXL28" s="61"/>
      <c r="RXM28" s="61"/>
      <c r="RXN28" s="61"/>
      <c r="RXO28" s="61"/>
      <c r="RXP28" s="61"/>
      <c r="RXQ28" s="61"/>
      <c r="RXR28" s="61"/>
      <c r="RXS28" s="61"/>
      <c r="RXT28" s="61"/>
      <c r="RXU28" s="61"/>
      <c r="RXV28" s="61"/>
      <c r="RXW28" s="61"/>
      <c r="RXX28" s="61"/>
      <c r="RXY28" s="61"/>
      <c r="RXZ28" s="61"/>
      <c r="RYA28" s="61"/>
      <c r="RYB28" s="61"/>
      <c r="RYC28" s="61"/>
      <c r="RYD28" s="61"/>
      <c r="RYE28" s="61"/>
      <c r="RYF28" s="61"/>
      <c r="RYG28" s="61"/>
      <c r="RYH28" s="61"/>
      <c r="RYI28" s="61"/>
      <c r="RYJ28" s="61"/>
      <c r="RYK28" s="61"/>
      <c r="RYL28" s="61"/>
      <c r="RYM28" s="61"/>
      <c r="RYN28" s="61"/>
      <c r="RYO28" s="61"/>
      <c r="RYP28" s="61"/>
      <c r="RYQ28" s="61"/>
      <c r="RYR28" s="61"/>
      <c r="RYS28" s="61"/>
      <c r="RYT28" s="61"/>
      <c r="RYU28" s="61"/>
      <c r="RYV28" s="61"/>
      <c r="RYW28" s="61"/>
      <c r="RYX28" s="61"/>
      <c r="RYY28" s="61"/>
      <c r="RYZ28" s="61"/>
      <c r="RZA28" s="61"/>
      <c r="RZB28" s="61"/>
      <c r="RZC28" s="61"/>
      <c r="RZD28" s="61"/>
      <c r="RZE28" s="61"/>
      <c r="RZF28" s="61"/>
      <c r="RZG28" s="61"/>
      <c r="RZH28" s="61"/>
      <c r="RZI28" s="61"/>
      <c r="RZJ28" s="61"/>
      <c r="RZK28" s="61"/>
      <c r="RZL28" s="61"/>
      <c r="RZM28" s="61"/>
      <c r="RZN28" s="61"/>
      <c r="RZO28" s="61"/>
      <c r="RZP28" s="61"/>
      <c r="RZQ28" s="61"/>
      <c r="RZR28" s="61"/>
      <c r="RZS28" s="61"/>
      <c r="RZT28" s="61"/>
      <c r="RZU28" s="61"/>
      <c r="RZV28" s="61"/>
      <c r="RZW28" s="61"/>
      <c r="RZX28" s="61"/>
      <c r="RZY28" s="61"/>
      <c r="RZZ28" s="61"/>
      <c r="SAA28" s="61"/>
      <c r="SAB28" s="61"/>
      <c r="SAC28" s="61"/>
      <c r="SAD28" s="61"/>
      <c r="SAE28" s="61"/>
      <c r="SAF28" s="61"/>
      <c r="SAG28" s="61"/>
      <c r="SAH28" s="61"/>
      <c r="SAI28" s="61"/>
      <c r="SAJ28" s="61"/>
      <c r="SAK28" s="61"/>
      <c r="SAL28" s="61"/>
      <c r="SAM28" s="61"/>
      <c r="SAN28" s="61"/>
      <c r="SAO28" s="61"/>
      <c r="SAP28" s="61"/>
      <c r="SAQ28" s="61"/>
      <c r="SAR28" s="61"/>
      <c r="SAS28" s="61"/>
      <c r="SAT28" s="61"/>
      <c r="SAU28" s="61"/>
      <c r="SAV28" s="61"/>
      <c r="SAW28" s="61"/>
      <c r="SAX28" s="61"/>
      <c r="SAY28" s="61"/>
      <c r="SAZ28" s="61"/>
      <c r="SBA28" s="61"/>
      <c r="SBB28" s="61"/>
      <c r="SBC28" s="61"/>
      <c r="SBD28" s="61"/>
      <c r="SBE28" s="61"/>
      <c r="SBF28" s="61"/>
      <c r="SBG28" s="61"/>
      <c r="SBH28" s="61"/>
      <c r="SBI28" s="61"/>
      <c r="SBJ28" s="61"/>
      <c r="SBK28" s="61"/>
      <c r="SBL28" s="61"/>
      <c r="SBM28" s="61"/>
      <c r="SBN28" s="61"/>
      <c r="SBO28" s="61"/>
      <c r="SBP28" s="61"/>
      <c r="SBQ28" s="61"/>
      <c r="SBR28" s="61"/>
      <c r="SBS28" s="61"/>
      <c r="SBT28" s="61"/>
      <c r="SBU28" s="61"/>
      <c r="SBV28" s="61"/>
      <c r="SBW28" s="61"/>
      <c r="SBX28" s="61"/>
      <c r="SBY28" s="61"/>
      <c r="SBZ28" s="61"/>
      <c r="SCA28" s="61"/>
      <c r="SCB28" s="61"/>
      <c r="SCC28" s="61"/>
      <c r="SCD28" s="61"/>
      <c r="SCE28" s="61"/>
      <c r="SCF28" s="61"/>
      <c r="SCG28" s="61"/>
      <c r="SCH28" s="61"/>
      <c r="SCI28" s="61"/>
      <c r="SCJ28" s="61"/>
      <c r="SCK28" s="61"/>
      <c r="SCL28" s="61"/>
      <c r="SCM28" s="61"/>
      <c r="SCN28" s="61"/>
      <c r="SCO28" s="61"/>
      <c r="SCP28" s="61"/>
      <c r="SCQ28" s="61"/>
      <c r="SCR28" s="61"/>
      <c r="SCS28" s="61"/>
      <c r="SCT28" s="61"/>
      <c r="SCU28" s="61"/>
      <c r="SCV28" s="61"/>
      <c r="SCW28" s="61"/>
      <c r="SCX28" s="61"/>
      <c r="SCY28" s="61"/>
      <c r="SCZ28" s="61"/>
      <c r="SDA28" s="61"/>
      <c r="SDB28" s="61"/>
      <c r="SDC28" s="61"/>
      <c r="SDD28" s="61"/>
      <c r="SDE28" s="61"/>
      <c r="SDF28" s="61"/>
      <c r="SDG28" s="61"/>
      <c r="SDH28" s="61"/>
      <c r="SDI28" s="61"/>
      <c r="SDJ28" s="61"/>
      <c r="SDK28" s="61"/>
      <c r="SDL28" s="61"/>
      <c r="SDM28" s="61"/>
      <c r="SDN28" s="61"/>
      <c r="SDO28" s="61"/>
      <c r="SDP28" s="61"/>
      <c r="SDQ28" s="61"/>
      <c r="SDR28" s="61"/>
      <c r="SDS28" s="61"/>
      <c r="SDT28" s="61"/>
      <c r="SDU28" s="61"/>
      <c r="SDV28" s="61"/>
      <c r="SDW28" s="61"/>
      <c r="SDX28" s="61"/>
      <c r="SDY28" s="61"/>
      <c r="SDZ28" s="61"/>
      <c r="SEA28" s="61"/>
      <c r="SEB28" s="61"/>
      <c r="SEC28" s="61"/>
      <c r="SED28" s="61"/>
      <c r="SEE28" s="61"/>
      <c r="SEF28" s="61"/>
      <c r="SEG28" s="61"/>
      <c r="SEH28" s="61"/>
      <c r="SEI28" s="61"/>
      <c r="SEJ28" s="61"/>
      <c r="SEK28" s="61"/>
      <c r="SEL28" s="61"/>
      <c r="SEM28" s="61"/>
      <c r="SEN28" s="61"/>
      <c r="SEO28" s="61"/>
      <c r="SEP28" s="61"/>
      <c r="SEQ28" s="61"/>
      <c r="SER28" s="61"/>
      <c r="SES28" s="61"/>
      <c r="SET28" s="61"/>
      <c r="SEU28" s="61"/>
      <c r="SEV28" s="61"/>
      <c r="SEW28" s="61"/>
      <c r="SEX28" s="61"/>
      <c r="SEY28" s="61"/>
      <c r="SEZ28" s="61"/>
      <c r="SFA28" s="61"/>
      <c r="SFB28" s="61"/>
      <c r="SFC28" s="61"/>
      <c r="SFD28" s="61"/>
      <c r="SFE28" s="61"/>
      <c r="SFF28" s="61"/>
      <c r="SFG28" s="61"/>
      <c r="SFH28" s="61"/>
      <c r="SFI28" s="61"/>
      <c r="SFJ28" s="61"/>
      <c r="SFK28" s="61"/>
      <c r="SFL28" s="61"/>
      <c r="SFM28" s="61"/>
      <c r="SFN28" s="61"/>
      <c r="SFO28" s="61"/>
      <c r="SFP28" s="61"/>
      <c r="SFQ28" s="61"/>
      <c r="SFR28" s="61"/>
      <c r="SFS28" s="61"/>
      <c r="SFT28" s="61"/>
      <c r="SFU28" s="61"/>
      <c r="SFV28" s="61"/>
      <c r="SFW28" s="61"/>
      <c r="SFX28" s="61"/>
      <c r="SFY28" s="61"/>
      <c r="SFZ28" s="61"/>
      <c r="SGA28" s="61"/>
      <c r="SGB28" s="61"/>
      <c r="SGC28" s="61"/>
      <c r="SGD28" s="61"/>
      <c r="SGE28" s="61"/>
      <c r="SGF28" s="61"/>
      <c r="SGG28" s="61"/>
      <c r="SGH28" s="61"/>
      <c r="SGI28" s="61"/>
      <c r="SGJ28" s="61"/>
      <c r="SGK28" s="61"/>
      <c r="SGL28" s="61"/>
      <c r="SGM28" s="61"/>
      <c r="SGN28" s="61"/>
      <c r="SGO28" s="61"/>
      <c r="SGP28" s="61"/>
      <c r="SGQ28" s="61"/>
      <c r="SGR28" s="61"/>
      <c r="SGS28" s="61"/>
      <c r="SGT28" s="61"/>
      <c r="SGU28" s="61"/>
      <c r="SGV28" s="61"/>
      <c r="SGW28" s="61"/>
      <c r="SGX28" s="61"/>
      <c r="SGY28" s="61"/>
      <c r="SGZ28" s="61"/>
      <c r="SHA28" s="61"/>
      <c r="SHB28" s="61"/>
      <c r="SHC28" s="61"/>
      <c r="SHD28" s="61"/>
      <c r="SHE28" s="61"/>
      <c r="SHF28" s="61"/>
      <c r="SHG28" s="61"/>
      <c r="SHH28" s="61"/>
      <c r="SHI28" s="61"/>
      <c r="SHJ28" s="61"/>
      <c r="SHK28" s="61"/>
      <c r="SHL28" s="61"/>
      <c r="SHM28" s="61"/>
      <c r="SHN28" s="61"/>
      <c r="SHO28" s="61"/>
      <c r="SHP28" s="61"/>
      <c r="SHQ28" s="61"/>
      <c r="SHR28" s="61"/>
      <c r="SHS28" s="61"/>
      <c r="SHT28" s="61"/>
      <c r="SHU28" s="61"/>
      <c r="SHV28" s="61"/>
      <c r="SHW28" s="61"/>
      <c r="SHX28" s="61"/>
      <c r="SHY28" s="61"/>
      <c r="SHZ28" s="61"/>
      <c r="SIA28" s="61"/>
      <c r="SIB28" s="61"/>
      <c r="SIC28" s="61"/>
      <c r="SID28" s="61"/>
      <c r="SIE28" s="61"/>
      <c r="SIF28" s="61"/>
      <c r="SIG28" s="61"/>
      <c r="SIH28" s="61"/>
      <c r="SII28" s="61"/>
      <c r="SIJ28" s="61"/>
      <c r="SIK28" s="61"/>
      <c r="SIL28" s="61"/>
      <c r="SIM28" s="61"/>
      <c r="SIN28" s="61"/>
      <c r="SIO28" s="61"/>
      <c r="SIP28" s="61"/>
      <c r="SIQ28" s="61"/>
      <c r="SIR28" s="61"/>
      <c r="SIS28" s="61"/>
      <c r="SIT28" s="61"/>
      <c r="SIU28" s="61"/>
      <c r="SIV28" s="61"/>
      <c r="SIW28" s="61"/>
      <c r="SIX28" s="61"/>
      <c r="SIY28" s="61"/>
      <c r="SIZ28" s="61"/>
      <c r="SJA28" s="61"/>
      <c r="SJB28" s="61"/>
      <c r="SJC28" s="61"/>
      <c r="SJD28" s="61"/>
      <c r="SJE28" s="61"/>
      <c r="SJF28" s="61"/>
      <c r="SJG28" s="61"/>
      <c r="SJH28" s="61"/>
      <c r="SJI28" s="61"/>
      <c r="SJJ28" s="61"/>
      <c r="SJK28" s="61"/>
      <c r="SJL28" s="61"/>
      <c r="SJM28" s="61"/>
      <c r="SJN28" s="61"/>
      <c r="SJO28" s="61"/>
      <c r="SJP28" s="61"/>
      <c r="SJQ28" s="61"/>
      <c r="SJR28" s="61"/>
      <c r="SJS28" s="61"/>
      <c r="SJT28" s="61"/>
      <c r="SJU28" s="61"/>
      <c r="SJV28" s="61"/>
      <c r="SJW28" s="61"/>
      <c r="SJX28" s="61"/>
      <c r="SJY28" s="61"/>
      <c r="SJZ28" s="61"/>
      <c r="SKA28" s="61"/>
      <c r="SKB28" s="61"/>
      <c r="SKC28" s="61"/>
      <c r="SKD28" s="61"/>
      <c r="SKE28" s="61"/>
      <c r="SKF28" s="61"/>
      <c r="SKG28" s="61"/>
      <c r="SKH28" s="61"/>
      <c r="SKI28" s="61"/>
      <c r="SKJ28" s="61"/>
      <c r="SKK28" s="61"/>
      <c r="SKL28" s="61"/>
      <c r="SKM28" s="61"/>
      <c r="SKN28" s="61"/>
      <c r="SKO28" s="61"/>
      <c r="SKP28" s="61"/>
      <c r="SKQ28" s="61"/>
      <c r="SKR28" s="61"/>
      <c r="SKS28" s="61"/>
      <c r="SKT28" s="61"/>
      <c r="SKU28" s="61"/>
      <c r="SKV28" s="61"/>
      <c r="SKW28" s="61"/>
      <c r="SKX28" s="61"/>
      <c r="SKY28" s="61"/>
      <c r="SKZ28" s="61"/>
      <c r="SLA28" s="61"/>
      <c r="SLB28" s="61"/>
      <c r="SLC28" s="61"/>
      <c r="SLD28" s="61"/>
      <c r="SLE28" s="61"/>
      <c r="SLF28" s="61"/>
      <c r="SLG28" s="61"/>
      <c r="SLH28" s="61"/>
      <c r="SLI28" s="61"/>
      <c r="SLJ28" s="61"/>
      <c r="SLK28" s="61"/>
      <c r="SLL28" s="61"/>
      <c r="SLM28" s="61"/>
      <c r="SLN28" s="61"/>
      <c r="SLO28" s="61"/>
      <c r="SLP28" s="61"/>
      <c r="SLQ28" s="61"/>
      <c r="SLR28" s="61"/>
      <c r="SLS28" s="61"/>
      <c r="SLT28" s="61"/>
      <c r="SLU28" s="61"/>
      <c r="SLV28" s="61"/>
      <c r="SLW28" s="61"/>
      <c r="SLX28" s="61"/>
      <c r="SLY28" s="61"/>
      <c r="SLZ28" s="61"/>
      <c r="SMA28" s="61"/>
      <c r="SMB28" s="61"/>
      <c r="SMC28" s="61"/>
      <c r="SMD28" s="61"/>
      <c r="SME28" s="61"/>
      <c r="SMF28" s="61"/>
      <c r="SMG28" s="61"/>
      <c r="SMH28" s="61"/>
      <c r="SMI28" s="61"/>
      <c r="SMJ28" s="61"/>
      <c r="SMK28" s="61"/>
      <c r="SML28" s="61"/>
      <c r="SMM28" s="61"/>
      <c r="SMN28" s="61"/>
      <c r="SMO28" s="61"/>
      <c r="SMP28" s="61"/>
      <c r="SMQ28" s="61"/>
      <c r="SMR28" s="61"/>
      <c r="SMS28" s="61"/>
      <c r="SMT28" s="61"/>
      <c r="SMU28" s="61"/>
      <c r="SMV28" s="61"/>
      <c r="SMW28" s="61"/>
      <c r="SMX28" s="61"/>
      <c r="SMY28" s="61"/>
      <c r="SMZ28" s="61"/>
      <c r="SNA28" s="61"/>
      <c r="SNB28" s="61"/>
      <c r="SNC28" s="61"/>
      <c r="SND28" s="61"/>
      <c r="SNE28" s="61"/>
      <c r="SNF28" s="61"/>
      <c r="SNG28" s="61"/>
      <c r="SNH28" s="61"/>
      <c r="SNI28" s="61"/>
      <c r="SNJ28" s="61"/>
      <c r="SNK28" s="61"/>
      <c r="SNL28" s="61"/>
      <c r="SNM28" s="61"/>
      <c r="SNN28" s="61"/>
      <c r="SNO28" s="61"/>
      <c r="SNP28" s="61"/>
      <c r="SNQ28" s="61"/>
      <c r="SNR28" s="61"/>
      <c r="SNS28" s="61"/>
      <c r="SNT28" s="61"/>
      <c r="SNU28" s="61"/>
      <c r="SNV28" s="61"/>
      <c r="SNW28" s="61"/>
      <c r="SNX28" s="61"/>
      <c r="SNY28" s="61"/>
      <c r="SNZ28" s="61"/>
      <c r="SOA28" s="61"/>
      <c r="SOB28" s="61"/>
      <c r="SOC28" s="61"/>
      <c r="SOD28" s="61"/>
      <c r="SOE28" s="61"/>
      <c r="SOF28" s="61"/>
      <c r="SOG28" s="61"/>
      <c r="SOH28" s="61"/>
      <c r="SOI28" s="61"/>
      <c r="SOJ28" s="61"/>
      <c r="SOK28" s="61"/>
      <c r="SOL28" s="61"/>
      <c r="SOM28" s="61"/>
      <c r="SON28" s="61"/>
      <c r="SOO28" s="61"/>
      <c r="SOP28" s="61"/>
      <c r="SOQ28" s="61"/>
      <c r="SOR28" s="61"/>
      <c r="SOS28" s="61"/>
      <c r="SOT28" s="61"/>
      <c r="SOU28" s="61"/>
      <c r="SOV28" s="61"/>
      <c r="SOW28" s="61"/>
      <c r="SOX28" s="61"/>
      <c r="SOY28" s="61"/>
      <c r="SOZ28" s="61"/>
      <c r="SPA28" s="61"/>
      <c r="SPB28" s="61"/>
      <c r="SPC28" s="61"/>
      <c r="SPD28" s="61"/>
      <c r="SPE28" s="61"/>
      <c r="SPF28" s="61"/>
      <c r="SPG28" s="61"/>
      <c r="SPH28" s="61"/>
      <c r="SPI28" s="61"/>
      <c r="SPJ28" s="61"/>
      <c r="SPK28" s="61"/>
      <c r="SPL28" s="61"/>
      <c r="SPM28" s="61"/>
      <c r="SPN28" s="61"/>
      <c r="SPO28" s="61"/>
      <c r="SPP28" s="61"/>
      <c r="SPQ28" s="61"/>
      <c r="SPR28" s="61"/>
      <c r="SPS28" s="61"/>
      <c r="SPT28" s="61"/>
      <c r="SPU28" s="61"/>
      <c r="SPV28" s="61"/>
      <c r="SPW28" s="61"/>
      <c r="SPX28" s="61"/>
      <c r="SPY28" s="61"/>
      <c r="SPZ28" s="61"/>
      <c r="SQA28" s="61"/>
      <c r="SQB28" s="61"/>
      <c r="SQC28" s="61"/>
      <c r="SQD28" s="61"/>
      <c r="SQE28" s="61"/>
      <c r="SQF28" s="61"/>
      <c r="SQG28" s="61"/>
      <c r="SQH28" s="61"/>
      <c r="SQI28" s="61"/>
      <c r="SQJ28" s="61"/>
      <c r="SQK28" s="61"/>
      <c r="SQL28" s="61"/>
      <c r="SQM28" s="61"/>
      <c r="SQN28" s="61"/>
      <c r="SQO28" s="61"/>
      <c r="SQP28" s="61"/>
      <c r="SQQ28" s="61"/>
      <c r="SQR28" s="61"/>
      <c r="SQS28" s="61"/>
      <c r="SQT28" s="61"/>
      <c r="SQU28" s="61"/>
      <c r="SQV28" s="61"/>
      <c r="SQW28" s="61"/>
      <c r="SQX28" s="61"/>
      <c r="SQY28" s="61"/>
      <c r="SQZ28" s="61"/>
      <c r="SRA28" s="61"/>
      <c r="SRB28" s="61"/>
      <c r="SRC28" s="61"/>
      <c r="SRD28" s="61"/>
      <c r="SRE28" s="61"/>
      <c r="SRF28" s="61"/>
      <c r="SRG28" s="61"/>
      <c r="SRH28" s="61"/>
      <c r="SRI28" s="61"/>
      <c r="SRJ28" s="61"/>
      <c r="SRK28" s="61"/>
      <c r="SRL28" s="61"/>
      <c r="SRM28" s="61"/>
      <c r="SRN28" s="61"/>
      <c r="SRO28" s="61"/>
      <c r="SRP28" s="61"/>
      <c r="SRQ28" s="61"/>
      <c r="SRR28" s="61"/>
      <c r="SRS28" s="61"/>
      <c r="SRT28" s="61"/>
      <c r="SRU28" s="61"/>
      <c r="SRV28" s="61"/>
      <c r="SRW28" s="61"/>
      <c r="SRX28" s="61"/>
      <c r="SRY28" s="61"/>
      <c r="SRZ28" s="61"/>
      <c r="SSA28" s="61"/>
      <c r="SSB28" s="61"/>
      <c r="SSC28" s="61"/>
      <c r="SSD28" s="61"/>
      <c r="SSE28" s="61"/>
      <c r="SSF28" s="61"/>
      <c r="SSG28" s="61"/>
      <c r="SSH28" s="61"/>
      <c r="SSI28" s="61"/>
      <c r="SSJ28" s="61"/>
      <c r="SSK28" s="61"/>
      <c r="SSL28" s="61"/>
      <c r="SSM28" s="61"/>
      <c r="SSN28" s="61"/>
      <c r="SSO28" s="61"/>
      <c r="SSP28" s="61"/>
      <c r="SSQ28" s="61"/>
      <c r="SSR28" s="61"/>
      <c r="SSS28" s="61"/>
      <c r="SST28" s="61"/>
      <c r="SSU28" s="61"/>
      <c r="SSV28" s="61"/>
      <c r="SSW28" s="61"/>
      <c r="SSX28" s="61"/>
      <c r="SSY28" s="61"/>
      <c r="SSZ28" s="61"/>
      <c r="STA28" s="61"/>
      <c r="STB28" s="61"/>
      <c r="STC28" s="61"/>
      <c r="STD28" s="61"/>
      <c r="STE28" s="61"/>
      <c r="STF28" s="61"/>
      <c r="STG28" s="61"/>
      <c r="STH28" s="61"/>
      <c r="STI28" s="61"/>
      <c r="STJ28" s="61"/>
      <c r="STK28" s="61"/>
      <c r="STL28" s="61"/>
      <c r="STM28" s="61"/>
      <c r="STN28" s="61"/>
      <c r="STO28" s="61"/>
      <c r="STP28" s="61"/>
      <c r="STQ28" s="61"/>
      <c r="STR28" s="61"/>
      <c r="STS28" s="61"/>
      <c r="STT28" s="61"/>
      <c r="STU28" s="61"/>
      <c r="STV28" s="61"/>
      <c r="STW28" s="61"/>
      <c r="STX28" s="61"/>
      <c r="STY28" s="61"/>
      <c r="STZ28" s="61"/>
      <c r="SUA28" s="61"/>
      <c r="SUB28" s="61"/>
      <c r="SUC28" s="61"/>
      <c r="SUD28" s="61"/>
      <c r="SUE28" s="61"/>
      <c r="SUF28" s="61"/>
      <c r="SUG28" s="61"/>
      <c r="SUH28" s="61"/>
      <c r="SUI28" s="61"/>
      <c r="SUJ28" s="61"/>
      <c r="SUK28" s="61"/>
      <c r="SUL28" s="61"/>
      <c r="SUM28" s="61"/>
      <c r="SUN28" s="61"/>
      <c r="SUO28" s="61"/>
      <c r="SUP28" s="61"/>
      <c r="SUQ28" s="61"/>
      <c r="SUR28" s="61"/>
      <c r="SUS28" s="61"/>
      <c r="SUT28" s="61"/>
      <c r="SUU28" s="61"/>
      <c r="SUV28" s="61"/>
      <c r="SUW28" s="61"/>
      <c r="SUX28" s="61"/>
      <c r="SUY28" s="61"/>
      <c r="SUZ28" s="61"/>
      <c r="SVA28" s="61"/>
      <c r="SVB28" s="61"/>
      <c r="SVC28" s="61"/>
      <c r="SVD28" s="61"/>
      <c r="SVE28" s="61"/>
      <c r="SVF28" s="61"/>
      <c r="SVG28" s="61"/>
      <c r="SVH28" s="61"/>
      <c r="SVI28" s="61"/>
      <c r="SVJ28" s="61"/>
      <c r="SVK28" s="61"/>
      <c r="SVL28" s="61"/>
      <c r="SVM28" s="61"/>
      <c r="SVN28" s="61"/>
      <c r="SVO28" s="61"/>
      <c r="SVP28" s="61"/>
      <c r="SVQ28" s="61"/>
      <c r="SVR28" s="61"/>
      <c r="SVS28" s="61"/>
      <c r="SVT28" s="61"/>
      <c r="SVU28" s="61"/>
      <c r="SVV28" s="61"/>
      <c r="SVW28" s="61"/>
      <c r="SVX28" s="61"/>
      <c r="SVY28" s="61"/>
      <c r="SVZ28" s="61"/>
      <c r="SWA28" s="61"/>
      <c r="SWB28" s="61"/>
      <c r="SWC28" s="61"/>
      <c r="SWD28" s="61"/>
      <c r="SWE28" s="61"/>
      <c r="SWF28" s="61"/>
      <c r="SWG28" s="61"/>
      <c r="SWH28" s="61"/>
      <c r="SWI28" s="61"/>
      <c r="SWJ28" s="61"/>
      <c r="SWK28" s="61"/>
      <c r="SWL28" s="61"/>
      <c r="SWM28" s="61"/>
      <c r="SWN28" s="61"/>
      <c r="SWO28" s="61"/>
      <c r="SWP28" s="61"/>
      <c r="SWQ28" s="61"/>
      <c r="SWR28" s="61"/>
      <c r="SWS28" s="61"/>
      <c r="SWT28" s="61"/>
      <c r="SWU28" s="61"/>
      <c r="SWV28" s="61"/>
      <c r="SWW28" s="61"/>
      <c r="SWX28" s="61"/>
      <c r="SWY28" s="61"/>
      <c r="SWZ28" s="61"/>
      <c r="SXA28" s="61"/>
      <c r="SXB28" s="61"/>
      <c r="SXC28" s="61"/>
      <c r="SXD28" s="61"/>
      <c r="SXE28" s="61"/>
      <c r="SXF28" s="61"/>
      <c r="SXG28" s="61"/>
      <c r="SXH28" s="61"/>
      <c r="SXI28" s="61"/>
      <c r="SXJ28" s="61"/>
      <c r="SXK28" s="61"/>
      <c r="SXL28" s="61"/>
      <c r="SXM28" s="61"/>
      <c r="SXN28" s="61"/>
      <c r="SXO28" s="61"/>
      <c r="SXP28" s="61"/>
      <c r="SXQ28" s="61"/>
      <c r="SXR28" s="61"/>
      <c r="SXS28" s="61"/>
      <c r="SXT28" s="61"/>
      <c r="SXU28" s="61"/>
      <c r="SXV28" s="61"/>
      <c r="SXW28" s="61"/>
      <c r="SXX28" s="61"/>
      <c r="SXY28" s="61"/>
      <c r="SXZ28" s="61"/>
      <c r="SYA28" s="61"/>
      <c r="SYB28" s="61"/>
      <c r="SYC28" s="61"/>
      <c r="SYD28" s="61"/>
      <c r="SYE28" s="61"/>
      <c r="SYF28" s="61"/>
      <c r="SYG28" s="61"/>
      <c r="SYH28" s="61"/>
      <c r="SYI28" s="61"/>
      <c r="SYJ28" s="61"/>
      <c r="SYK28" s="61"/>
      <c r="SYL28" s="61"/>
      <c r="SYM28" s="61"/>
      <c r="SYN28" s="61"/>
      <c r="SYO28" s="61"/>
      <c r="SYP28" s="61"/>
      <c r="SYQ28" s="61"/>
      <c r="SYR28" s="61"/>
      <c r="SYS28" s="61"/>
      <c r="SYT28" s="61"/>
      <c r="SYU28" s="61"/>
      <c r="SYV28" s="61"/>
      <c r="SYW28" s="61"/>
      <c r="SYX28" s="61"/>
      <c r="SYY28" s="61"/>
      <c r="SYZ28" s="61"/>
      <c r="SZA28" s="61"/>
      <c r="SZB28" s="61"/>
      <c r="SZC28" s="61"/>
      <c r="SZD28" s="61"/>
      <c r="SZE28" s="61"/>
      <c r="SZF28" s="61"/>
      <c r="SZG28" s="61"/>
      <c r="SZH28" s="61"/>
      <c r="SZI28" s="61"/>
      <c r="SZJ28" s="61"/>
      <c r="SZK28" s="61"/>
      <c r="SZL28" s="61"/>
      <c r="SZM28" s="61"/>
      <c r="SZN28" s="61"/>
      <c r="SZO28" s="61"/>
      <c r="SZP28" s="61"/>
      <c r="SZQ28" s="61"/>
      <c r="SZR28" s="61"/>
      <c r="SZS28" s="61"/>
      <c r="SZT28" s="61"/>
      <c r="SZU28" s="61"/>
      <c r="SZV28" s="61"/>
      <c r="SZW28" s="61"/>
      <c r="SZX28" s="61"/>
      <c r="SZY28" s="61"/>
      <c r="SZZ28" s="61"/>
      <c r="TAA28" s="61"/>
      <c r="TAB28" s="61"/>
      <c r="TAC28" s="61"/>
      <c r="TAD28" s="61"/>
      <c r="TAE28" s="61"/>
      <c r="TAF28" s="61"/>
      <c r="TAG28" s="61"/>
      <c r="TAH28" s="61"/>
      <c r="TAI28" s="61"/>
      <c r="TAJ28" s="61"/>
      <c r="TAK28" s="61"/>
      <c r="TAL28" s="61"/>
      <c r="TAM28" s="61"/>
      <c r="TAN28" s="61"/>
      <c r="TAO28" s="61"/>
      <c r="TAP28" s="61"/>
      <c r="TAQ28" s="61"/>
      <c r="TAR28" s="61"/>
      <c r="TAS28" s="61"/>
      <c r="TAT28" s="61"/>
      <c r="TAU28" s="61"/>
      <c r="TAV28" s="61"/>
      <c r="TAW28" s="61"/>
      <c r="TAX28" s="61"/>
      <c r="TAY28" s="61"/>
      <c r="TAZ28" s="61"/>
      <c r="TBA28" s="61"/>
      <c r="TBB28" s="61"/>
      <c r="TBC28" s="61"/>
      <c r="TBD28" s="61"/>
      <c r="TBE28" s="61"/>
      <c r="TBF28" s="61"/>
      <c r="TBG28" s="61"/>
      <c r="TBH28" s="61"/>
      <c r="TBI28" s="61"/>
      <c r="TBJ28" s="61"/>
      <c r="TBK28" s="61"/>
      <c r="TBL28" s="61"/>
      <c r="TBM28" s="61"/>
      <c r="TBN28" s="61"/>
      <c r="TBO28" s="61"/>
      <c r="TBP28" s="61"/>
      <c r="TBQ28" s="61"/>
      <c r="TBR28" s="61"/>
      <c r="TBS28" s="61"/>
      <c r="TBT28" s="61"/>
      <c r="TBU28" s="61"/>
      <c r="TBV28" s="61"/>
      <c r="TBW28" s="61"/>
      <c r="TBX28" s="61"/>
      <c r="TBY28" s="61"/>
      <c r="TBZ28" s="61"/>
      <c r="TCA28" s="61"/>
      <c r="TCB28" s="61"/>
      <c r="TCC28" s="61"/>
      <c r="TCD28" s="61"/>
      <c r="TCE28" s="61"/>
      <c r="TCF28" s="61"/>
      <c r="TCG28" s="61"/>
      <c r="TCH28" s="61"/>
      <c r="TCI28" s="61"/>
      <c r="TCJ28" s="61"/>
      <c r="TCK28" s="61"/>
      <c r="TCL28" s="61"/>
      <c r="TCM28" s="61"/>
      <c r="TCN28" s="61"/>
      <c r="TCO28" s="61"/>
      <c r="TCP28" s="61"/>
      <c r="TCQ28" s="61"/>
      <c r="TCR28" s="61"/>
      <c r="TCS28" s="61"/>
      <c r="TCT28" s="61"/>
      <c r="TCU28" s="61"/>
      <c r="TCV28" s="61"/>
      <c r="TCW28" s="61"/>
      <c r="TCX28" s="61"/>
      <c r="TCY28" s="61"/>
      <c r="TCZ28" s="61"/>
      <c r="TDA28" s="61"/>
      <c r="TDB28" s="61"/>
      <c r="TDC28" s="61"/>
      <c r="TDD28" s="61"/>
      <c r="TDE28" s="61"/>
      <c r="TDF28" s="61"/>
      <c r="TDG28" s="61"/>
      <c r="TDH28" s="61"/>
      <c r="TDI28" s="61"/>
      <c r="TDJ28" s="61"/>
      <c r="TDK28" s="61"/>
      <c r="TDL28" s="61"/>
      <c r="TDM28" s="61"/>
      <c r="TDN28" s="61"/>
      <c r="TDO28" s="61"/>
      <c r="TDP28" s="61"/>
      <c r="TDQ28" s="61"/>
      <c r="TDR28" s="61"/>
      <c r="TDS28" s="61"/>
      <c r="TDT28" s="61"/>
      <c r="TDU28" s="61"/>
      <c r="TDV28" s="61"/>
      <c r="TDW28" s="61"/>
      <c r="TDX28" s="61"/>
      <c r="TDY28" s="61"/>
      <c r="TDZ28" s="61"/>
      <c r="TEA28" s="61"/>
      <c r="TEB28" s="61"/>
      <c r="TEC28" s="61"/>
      <c r="TED28" s="61"/>
      <c r="TEE28" s="61"/>
      <c r="TEF28" s="61"/>
      <c r="TEG28" s="61"/>
      <c r="TEH28" s="61"/>
      <c r="TEI28" s="61"/>
      <c r="TEJ28" s="61"/>
      <c r="TEK28" s="61"/>
      <c r="TEL28" s="61"/>
      <c r="TEM28" s="61"/>
      <c r="TEN28" s="61"/>
      <c r="TEO28" s="61"/>
      <c r="TEP28" s="61"/>
      <c r="TEQ28" s="61"/>
      <c r="TER28" s="61"/>
      <c r="TES28" s="61"/>
      <c r="TET28" s="61"/>
      <c r="TEU28" s="61"/>
      <c r="TEV28" s="61"/>
      <c r="TEW28" s="61"/>
      <c r="TEX28" s="61"/>
      <c r="TEY28" s="61"/>
      <c r="TEZ28" s="61"/>
      <c r="TFA28" s="61"/>
      <c r="TFB28" s="61"/>
      <c r="TFC28" s="61"/>
      <c r="TFD28" s="61"/>
      <c r="TFE28" s="61"/>
      <c r="TFF28" s="61"/>
      <c r="TFG28" s="61"/>
      <c r="TFH28" s="61"/>
      <c r="TFI28" s="61"/>
      <c r="TFJ28" s="61"/>
      <c r="TFK28" s="61"/>
      <c r="TFL28" s="61"/>
      <c r="TFM28" s="61"/>
      <c r="TFN28" s="61"/>
      <c r="TFO28" s="61"/>
      <c r="TFP28" s="61"/>
      <c r="TFQ28" s="61"/>
      <c r="TFR28" s="61"/>
      <c r="TFS28" s="61"/>
      <c r="TFT28" s="61"/>
      <c r="TFU28" s="61"/>
      <c r="TFV28" s="61"/>
      <c r="TFW28" s="61"/>
      <c r="TFX28" s="61"/>
      <c r="TFY28" s="61"/>
      <c r="TFZ28" s="61"/>
      <c r="TGA28" s="61"/>
      <c r="TGB28" s="61"/>
      <c r="TGC28" s="61"/>
      <c r="TGD28" s="61"/>
      <c r="TGE28" s="61"/>
      <c r="TGF28" s="61"/>
      <c r="TGG28" s="61"/>
      <c r="TGH28" s="61"/>
      <c r="TGI28" s="61"/>
      <c r="TGJ28" s="61"/>
      <c r="TGK28" s="61"/>
      <c r="TGL28" s="61"/>
      <c r="TGM28" s="61"/>
      <c r="TGN28" s="61"/>
      <c r="TGO28" s="61"/>
      <c r="TGP28" s="61"/>
      <c r="TGQ28" s="61"/>
      <c r="TGR28" s="61"/>
      <c r="TGS28" s="61"/>
      <c r="TGT28" s="61"/>
      <c r="TGU28" s="61"/>
      <c r="TGV28" s="61"/>
      <c r="TGW28" s="61"/>
      <c r="TGX28" s="61"/>
      <c r="TGY28" s="61"/>
      <c r="TGZ28" s="61"/>
      <c r="THA28" s="61"/>
      <c r="THB28" s="61"/>
      <c r="THC28" s="61"/>
      <c r="THD28" s="61"/>
      <c r="THE28" s="61"/>
      <c r="THF28" s="61"/>
      <c r="THG28" s="61"/>
      <c r="THH28" s="61"/>
      <c r="THI28" s="61"/>
      <c r="THJ28" s="61"/>
      <c r="THK28" s="61"/>
      <c r="THL28" s="61"/>
      <c r="THM28" s="61"/>
      <c r="THN28" s="61"/>
      <c r="THO28" s="61"/>
      <c r="THP28" s="61"/>
      <c r="THQ28" s="61"/>
      <c r="THR28" s="61"/>
      <c r="THS28" s="61"/>
      <c r="THT28" s="61"/>
      <c r="THU28" s="61"/>
      <c r="THV28" s="61"/>
      <c r="THW28" s="61"/>
      <c r="THX28" s="61"/>
      <c r="THY28" s="61"/>
      <c r="THZ28" s="61"/>
      <c r="TIA28" s="61"/>
      <c r="TIB28" s="61"/>
      <c r="TIC28" s="61"/>
      <c r="TID28" s="61"/>
      <c r="TIE28" s="61"/>
      <c r="TIF28" s="61"/>
      <c r="TIG28" s="61"/>
      <c r="TIH28" s="61"/>
      <c r="TII28" s="61"/>
      <c r="TIJ28" s="61"/>
      <c r="TIK28" s="61"/>
      <c r="TIL28" s="61"/>
      <c r="TIM28" s="61"/>
      <c r="TIN28" s="61"/>
      <c r="TIO28" s="61"/>
      <c r="TIP28" s="61"/>
      <c r="TIQ28" s="61"/>
      <c r="TIR28" s="61"/>
      <c r="TIS28" s="61"/>
      <c r="TIT28" s="61"/>
      <c r="TIU28" s="61"/>
      <c r="TIV28" s="61"/>
      <c r="TIW28" s="61"/>
      <c r="TIX28" s="61"/>
      <c r="TIY28" s="61"/>
      <c r="TIZ28" s="61"/>
      <c r="TJA28" s="61"/>
      <c r="TJB28" s="61"/>
      <c r="TJC28" s="61"/>
      <c r="TJD28" s="61"/>
      <c r="TJE28" s="61"/>
      <c r="TJF28" s="61"/>
      <c r="TJG28" s="61"/>
      <c r="TJH28" s="61"/>
      <c r="TJI28" s="61"/>
      <c r="TJJ28" s="61"/>
      <c r="TJK28" s="61"/>
      <c r="TJL28" s="61"/>
      <c r="TJM28" s="61"/>
      <c r="TJN28" s="61"/>
      <c r="TJO28" s="61"/>
      <c r="TJP28" s="61"/>
      <c r="TJQ28" s="61"/>
      <c r="TJR28" s="61"/>
      <c r="TJS28" s="61"/>
      <c r="TJT28" s="61"/>
      <c r="TJU28" s="61"/>
      <c r="TJV28" s="61"/>
      <c r="TJW28" s="61"/>
      <c r="TJX28" s="61"/>
      <c r="TJY28" s="61"/>
      <c r="TJZ28" s="61"/>
      <c r="TKA28" s="61"/>
      <c r="TKB28" s="61"/>
      <c r="TKC28" s="61"/>
      <c r="TKD28" s="61"/>
      <c r="TKE28" s="61"/>
      <c r="TKF28" s="61"/>
      <c r="TKG28" s="61"/>
      <c r="TKH28" s="61"/>
      <c r="TKI28" s="61"/>
      <c r="TKJ28" s="61"/>
      <c r="TKK28" s="61"/>
      <c r="TKL28" s="61"/>
      <c r="TKM28" s="61"/>
      <c r="TKN28" s="61"/>
      <c r="TKO28" s="61"/>
      <c r="TKP28" s="61"/>
      <c r="TKQ28" s="61"/>
      <c r="TKR28" s="61"/>
      <c r="TKS28" s="61"/>
      <c r="TKT28" s="61"/>
      <c r="TKU28" s="61"/>
      <c r="TKV28" s="61"/>
      <c r="TKW28" s="61"/>
      <c r="TKX28" s="61"/>
      <c r="TKY28" s="61"/>
      <c r="TKZ28" s="61"/>
      <c r="TLA28" s="61"/>
      <c r="TLB28" s="61"/>
      <c r="TLC28" s="61"/>
      <c r="TLD28" s="61"/>
      <c r="TLE28" s="61"/>
      <c r="TLF28" s="61"/>
      <c r="TLG28" s="61"/>
      <c r="TLH28" s="61"/>
      <c r="TLI28" s="61"/>
      <c r="TLJ28" s="61"/>
      <c r="TLK28" s="61"/>
      <c r="TLL28" s="61"/>
      <c r="TLM28" s="61"/>
      <c r="TLN28" s="61"/>
      <c r="TLO28" s="61"/>
      <c r="TLP28" s="61"/>
      <c r="TLQ28" s="61"/>
      <c r="TLR28" s="61"/>
      <c r="TLS28" s="61"/>
      <c r="TLT28" s="61"/>
      <c r="TLU28" s="61"/>
      <c r="TLV28" s="61"/>
      <c r="TLW28" s="61"/>
      <c r="TLX28" s="61"/>
      <c r="TLY28" s="61"/>
      <c r="TLZ28" s="61"/>
      <c r="TMA28" s="61"/>
      <c r="TMB28" s="61"/>
      <c r="TMC28" s="61"/>
      <c r="TMD28" s="61"/>
      <c r="TME28" s="61"/>
      <c r="TMF28" s="61"/>
      <c r="TMG28" s="61"/>
      <c r="TMH28" s="61"/>
      <c r="TMI28" s="61"/>
      <c r="TMJ28" s="61"/>
      <c r="TMK28" s="61"/>
      <c r="TML28" s="61"/>
      <c r="TMM28" s="61"/>
      <c r="TMN28" s="61"/>
      <c r="TMO28" s="61"/>
      <c r="TMP28" s="61"/>
      <c r="TMQ28" s="61"/>
      <c r="TMR28" s="61"/>
      <c r="TMS28" s="61"/>
      <c r="TMT28" s="61"/>
      <c r="TMU28" s="61"/>
      <c r="TMV28" s="61"/>
      <c r="TMW28" s="61"/>
      <c r="TMX28" s="61"/>
      <c r="TMY28" s="61"/>
      <c r="TMZ28" s="61"/>
      <c r="TNA28" s="61"/>
      <c r="TNB28" s="61"/>
      <c r="TNC28" s="61"/>
      <c r="TND28" s="61"/>
      <c r="TNE28" s="61"/>
      <c r="TNF28" s="61"/>
      <c r="TNG28" s="61"/>
      <c r="TNH28" s="61"/>
      <c r="TNI28" s="61"/>
      <c r="TNJ28" s="61"/>
      <c r="TNK28" s="61"/>
      <c r="TNL28" s="61"/>
      <c r="TNM28" s="61"/>
      <c r="TNN28" s="61"/>
      <c r="TNO28" s="61"/>
      <c r="TNP28" s="61"/>
      <c r="TNQ28" s="61"/>
      <c r="TNR28" s="61"/>
      <c r="TNS28" s="61"/>
      <c r="TNT28" s="61"/>
      <c r="TNU28" s="61"/>
      <c r="TNV28" s="61"/>
      <c r="TNW28" s="61"/>
      <c r="TNX28" s="61"/>
      <c r="TNY28" s="61"/>
      <c r="TNZ28" s="61"/>
      <c r="TOA28" s="61"/>
      <c r="TOB28" s="61"/>
      <c r="TOC28" s="61"/>
      <c r="TOD28" s="61"/>
      <c r="TOE28" s="61"/>
      <c r="TOF28" s="61"/>
      <c r="TOG28" s="61"/>
      <c r="TOH28" s="61"/>
      <c r="TOI28" s="61"/>
      <c r="TOJ28" s="61"/>
      <c r="TOK28" s="61"/>
      <c r="TOL28" s="61"/>
      <c r="TOM28" s="61"/>
      <c r="TON28" s="61"/>
      <c r="TOO28" s="61"/>
      <c r="TOP28" s="61"/>
      <c r="TOQ28" s="61"/>
      <c r="TOR28" s="61"/>
      <c r="TOS28" s="61"/>
      <c r="TOT28" s="61"/>
      <c r="TOU28" s="61"/>
      <c r="TOV28" s="61"/>
      <c r="TOW28" s="61"/>
      <c r="TOX28" s="61"/>
      <c r="TOY28" s="61"/>
      <c r="TOZ28" s="61"/>
      <c r="TPA28" s="61"/>
      <c r="TPB28" s="61"/>
      <c r="TPC28" s="61"/>
      <c r="TPD28" s="61"/>
      <c r="TPE28" s="61"/>
      <c r="TPF28" s="61"/>
      <c r="TPG28" s="61"/>
      <c r="TPH28" s="61"/>
      <c r="TPI28" s="61"/>
      <c r="TPJ28" s="61"/>
      <c r="TPK28" s="61"/>
      <c r="TPL28" s="61"/>
      <c r="TPM28" s="61"/>
      <c r="TPN28" s="61"/>
      <c r="TPO28" s="61"/>
      <c r="TPP28" s="61"/>
      <c r="TPQ28" s="61"/>
      <c r="TPR28" s="61"/>
      <c r="TPS28" s="61"/>
      <c r="TPT28" s="61"/>
      <c r="TPU28" s="61"/>
      <c r="TPV28" s="61"/>
      <c r="TPW28" s="61"/>
      <c r="TPX28" s="61"/>
      <c r="TPY28" s="61"/>
      <c r="TPZ28" s="61"/>
      <c r="TQA28" s="61"/>
      <c r="TQB28" s="61"/>
      <c r="TQC28" s="61"/>
      <c r="TQD28" s="61"/>
      <c r="TQE28" s="61"/>
      <c r="TQF28" s="61"/>
      <c r="TQG28" s="61"/>
      <c r="TQH28" s="61"/>
      <c r="TQI28" s="61"/>
      <c r="TQJ28" s="61"/>
      <c r="TQK28" s="61"/>
      <c r="TQL28" s="61"/>
      <c r="TQM28" s="61"/>
      <c r="TQN28" s="61"/>
      <c r="TQO28" s="61"/>
      <c r="TQP28" s="61"/>
      <c r="TQQ28" s="61"/>
      <c r="TQR28" s="61"/>
      <c r="TQS28" s="61"/>
      <c r="TQT28" s="61"/>
      <c r="TQU28" s="61"/>
      <c r="TQV28" s="61"/>
      <c r="TQW28" s="61"/>
      <c r="TQX28" s="61"/>
      <c r="TQY28" s="61"/>
      <c r="TQZ28" s="61"/>
      <c r="TRA28" s="61"/>
      <c r="TRB28" s="61"/>
      <c r="TRC28" s="61"/>
      <c r="TRD28" s="61"/>
      <c r="TRE28" s="61"/>
      <c r="TRF28" s="61"/>
      <c r="TRG28" s="61"/>
      <c r="TRH28" s="61"/>
      <c r="TRI28" s="61"/>
      <c r="TRJ28" s="61"/>
      <c r="TRK28" s="61"/>
      <c r="TRL28" s="61"/>
      <c r="TRM28" s="61"/>
      <c r="TRN28" s="61"/>
      <c r="TRO28" s="61"/>
      <c r="TRP28" s="61"/>
      <c r="TRQ28" s="61"/>
      <c r="TRR28" s="61"/>
      <c r="TRS28" s="61"/>
      <c r="TRT28" s="61"/>
      <c r="TRU28" s="61"/>
      <c r="TRV28" s="61"/>
      <c r="TRW28" s="61"/>
      <c r="TRX28" s="61"/>
      <c r="TRY28" s="61"/>
      <c r="TRZ28" s="61"/>
      <c r="TSA28" s="61"/>
      <c r="TSB28" s="61"/>
      <c r="TSC28" s="61"/>
      <c r="TSD28" s="61"/>
      <c r="TSE28" s="61"/>
      <c r="TSF28" s="61"/>
      <c r="TSG28" s="61"/>
      <c r="TSH28" s="61"/>
      <c r="TSI28" s="61"/>
      <c r="TSJ28" s="61"/>
      <c r="TSK28" s="61"/>
      <c r="TSL28" s="61"/>
      <c r="TSM28" s="61"/>
      <c r="TSN28" s="61"/>
      <c r="TSO28" s="61"/>
      <c r="TSP28" s="61"/>
      <c r="TSQ28" s="61"/>
      <c r="TSR28" s="61"/>
      <c r="TSS28" s="61"/>
      <c r="TST28" s="61"/>
      <c r="TSU28" s="61"/>
      <c r="TSV28" s="61"/>
      <c r="TSW28" s="61"/>
      <c r="TSX28" s="61"/>
      <c r="TSY28" s="61"/>
      <c r="TSZ28" s="61"/>
      <c r="TTA28" s="61"/>
      <c r="TTB28" s="61"/>
      <c r="TTC28" s="61"/>
      <c r="TTD28" s="61"/>
      <c r="TTE28" s="61"/>
      <c r="TTF28" s="61"/>
      <c r="TTG28" s="61"/>
      <c r="TTH28" s="61"/>
      <c r="TTI28" s="61"/>
      <c r="TTJ28" s="61"/>
      <c r="TTK28" s="61"/>
      <c r="TTL28" s="61"/>
      <c r="TTM28" s="61"/>
      <c r="TTN28" s="61"/>
      <c r="TTO28" s="61"/>
      <c r="TTP28" s="61"/>
      <c r="TTQ28" s="61"/>
      <c r="TTR28" s="61"/>
      <c r="TTS28" s="61"/>
      <c r="TTT28" s="61"/>
      <c r="TTU28" s="61"/>
      <c r="TTV28" s="61"/>
      <c r="TTW28" s="61"/>
      <c r="TTX28" s="61"/>
      <c r="TTY28" s="61"/>
      <c r="TTZ28" s="61"/>
      <c r="TUA28" s="61"/>
      <c r="TUB28" s="61"/>
      <c r="TUC28" s="61"/>
      <c r="TUD28" s="61"/>
      <c r="TUE28" s="61"/>
      <c r="TUF28" s="61"/>
      <c r="TUG28" s="61"/>
      <c r="TUH28" s="61"/>
      <c r="TUI28" s="61"/>
      <c r="TUJ28" s="61"/>
      <c r="TUK28" s="61"/>
      <c r="TUL28" s="61"/>
      <c r="TUM28" s="61"/>
      <c r="TUN28" s="61"/>
      <c r="TUO28" s="61"/>
      <c r="TUP28" s="61"/>
      <c r="TUQ28" s="61"/>
      <c r="TUR28" s="61"/>
      <c r="TUS28" s="61"/>
      <c r="TUT28" s="61"/>
      <c r="TUU28" s="61"/>
      <c r="TUV28" s="61"/>
      <c r="TUW28" s="61"/>
      <c r="TUX28" s="61"/>
      <c r="TUY28" s="61"/>
      <c r="TUZ28" s="61"/>
      <c r="TVA28" s="61"/>
      <c r="TVB28" s="61"/>
      <c r="TVC28" s="61"/>
      <c r="TVD28" s="61"/>
      <c r="TVE28" s="61"/>
      <c r="TVF28" s="61"/>
      <c r="TVG28" s="61"/>
      <c r="TVH28" s="61"/>
      <c r="TVI28" s="61"/>
      <c r="TVJ28" s="61"/>
      <c r="TVK28" s="61"/>
      <c r="TVL28" s="61"/>
      <c r="TVM28" s="61"/>
      <c r="TVN28" s="61"/>
      <c r="TVO28" s="61"/>
      <c r="TVP28" s="61"/>
      <c r="TVQ28" s="61"/>
      <c r="TVR28" s="61"/>
      <c r="TVS28" s="61"/>
      <c r="TVT28" s="61"/>
      <c r="TVU28" s="61"/>
      <c r="TVV28" s="61"/>
      <c r="TVW28" s="61"/>
      <c r="TVX28" s="61"/>
      <c r="TVY28" s="61"/>
      <c r="TVZ28" s="61"/>
      <c r="TWA28" s="61"/>
      <c r="TWB28" s="61"/>
      <c r="TWC28" s="61"/>
      <c r="TWD28" s="61"/>
      <c r="TWE28" s="61"/>
      <c r="TWF28" s="61"/>
      <c r="TWG28" s="61"/>
      <c r="TWH28" s="61"/>
      <c r="TWI28" s="61"/>
      <c r="TWJ28" s="61"/>
      <c r="TWK28" s="61"/>
      <c r="TWL28" s="61"/>
      <c r="TWM28" s="61"/>
      <c r="TWN28" s="61"/>
      <c r="TWO28" s="61"/>
      <c r="TWP28" s="61"/>
      <c r="TWQ28" s="61"/>
      <c r="TWR28" s="61"/>
      <c r="TWS28" s="61"/>
      <c r="TWT28" s="61"/>
      <c r="TWU28" s="61"/>
      <c r="TWV28" s="61"/>
      <c r="TWW28" s="61"/>
      <c r="TWX28" s="61"/>
      <c r="TWY28" s="61"/>
      <c r="TWZ28" s="61"/>
      <c r="TXA28" s="61"/>
      <c r="TXB28" s="61"/>
      <c r="TXC28" s="61"/>
      <c r="TXD28" s="61"/>
      <c r="TXE28" s="61"/>
      <c r="TXF28" s="61"/>
      <c r="TXG28" s="61"/>
      <c r="TXH28" s="61"/>
      <c r="TXI28" s="61"/>
      <c r="TXJ28" s="61"/>
      <c r="TXK28" s="61"/>
      <c r="TXL28" s="61"/>
      <c r="TXM28" s="61"/>
      <c r="TXN28" s="61"/>
      <c r="TXO28" s="61"/>
      <c r="TXP28" s="61"/>
      <c r="TXQ28" s="61"/>
      <c r="TXR28" s="61"/>
      <c r="TXS28" s="61"/>
      <c r="TXT28" s="61"/>
      <c r="TXU28" s="61"/>
      <c r="TXV28" s="61"/>
      <c r="TXW28" s="61"/>
      <c r="TXX28" s="61"/>
      <c r="TXY28" s="61"/>
      <c r="TXZ28" s="61"/>
      <c r="TYA28" s="61"/>
      <c r="TYB28" s="61"/>
      <c r="TYC28" s="61"/>
      <c r="TYD28" s="61"/>
      <c r="TYE28" s="61"/>
      <c r="TYF28" s="61"/>
      <c r="TYG28" s="61"/>
      <c r="TYH28" s="61"/>
      <c r="TYI28" s="61"/>
      <c r="TYJ28" s="61"/>
      <c r="TYK28" s="61"/>
      <c r="TYL28" s="61"/>
      <c r="TYM28" s="61"/>
      <c r="TYN28" s="61"/>
      <c r="TYO28" s="61"/>
      <c r="TYP28" s="61"/>
      <c r="TYQ28" s="61"/>
      <c r="TYR28" s="61"/>
      <c r="TYS28" s="61"/>
      <c r="TYT28" s="61"/>
      <c r="TYU28" s="61"/>
      <c r="TYV28" s="61"/>
      <c r="TYW28" s="61"/>
      <c r="TYX28" s="61"/>
      <c r="TYY28" s="61"/>
      <c r="TYZ28" s="61"/>
      <c r="TZA28" s="61"/>
      <c r="TZB28" s="61"/>
      <c r="TZC28" s="61"/>
      <c r="TZD28" s="61"/>
      <c r="TZE28" s="61"/>
      <c r="TZF28" s="61"/>
      <c r="TZG28" s="61"/>
      <c r="TZH28" s="61"/>
      <c r="TZI28" s="61"/>
      <c r="TZJ28" s="61"/>
      <c r="TZK28" s="61"/>
      <c r="TZL28" s="61"/>
      <c r="TZM28" s="61"/>
      <c r="TZN28" s="61"/>
      <c r="TZO28" s="61"/>
      <c r="TZP28" s="61"/>
      <c r="TZQ28" s="61"/>
      <c r="TZR28" s="61"/>
      <c r="TZS28" s="61"/>
      <c r="TZT28" s="61"/>
      <c r="TZU28" s="61"/>
      <c r="TZV28" s="61"/>
      <c r="TZW28" s="61"/>
      <c r="TZX28" s="61"/>
      <c r="TZY28" s="61"/>
      <c r="TZZ28" s="61"/>
      <c r="UAA28" s="61"/>
      <c r="UAB28" s="61"/>
      <c r="UAC28" s="61"/>
      <c r="UAD28" s="61"/>
      <c r="UAE28" s="61"/>
      <c r="UAF28" s="61"/>
      <c r="UAG28" s="61"/>
      <c r="UAH28" s="61"/>
      <c r="UAI28" s="61"/>
      <c r="UAJ28" s="61"/>
      <c r="UAK28" s="61"/>
      <c r="UAL28" s="61"/>
      <c r="UAM28" s="61"/>
      <c r="UAN28" s="61"/>
      <c r="UAO28" s="61"/>
      <c r="UAP28" s="61"/>
      <c r="UAQ28" s="61"/>
      <c r="UAR28" s="61"/>
      <c r="UAS28" s="61"/>
      <c r="UAT28" s="61"/>
      <c r="UAU28" s="61"/>
      <c r="UAV28" s="61"/>
      <c r="UAW28" s="61"/>
      <c r="UAX28" s="61"/>
      <c r="UAY28" s="61"/>
      <c r="UAZ28" s="61"/>
      <c r="UBA28" s="61"/>
      <c r="UBB28" s="61"/>
      <c r="UBC28" s="61"/>
      <c r="UBD28" s="61"/>
      <c r="UBE28" s="61"/>
      <c r="UBF28" s="61"/>
      <c r="UBG28" s="61"/>
      <c r="UBH28" s="61"/>
      <c r="UBI28" s="61"/>
      <c r="UBJ28" s="61"/>
      <c r="UBK28" s="61"/>
      <c r="UBL28" s="61"/>
      <c r="UBM28" s="61"/>
      <c r="UBN28" s="61"/>
      <c r="UBO28" s="61"/>
      <c r="UBP28" s="61"/>
      <c r="UBQ28" s="61"/>
      <c r="UBR28" s="61"/>
      <c r="UBS28" s="61"/>
      <c r="UBT28" s="61"/>
      <c r="UBU28" s="61"/>
      <c r="UBV28" s="61"/>
      <c r="UBW28" s="61"/>
      <c r="UBX28" s="61"/>
      <c r="UBY28" s="61"/>
      <c r="UBZ28" s="61"/>
      <c r="UCA28" s="61"/>
      <c r="UCB28" s="61"/>
      <c r="UCC28" s="61"/>
      <c r="UCD28" s="61"/>
      <c r="UCE28" s="61"/>
      <c r="UCF28" s="61"/>
      <c r="UCG28" s="61"/>
      <c r="UCH28" s="61"/>
      <c r="UCI28" s="61"/>
      <c r="UCJ28" s="61"/>
      <c r="UCK28" s="61"/>
      <c r="UCL28" s="61"/>
      <c r="UCM28" s="61"/>
      <c r="UCN28" s="61"/>
      <c r="UCO28" s="61"/>
      <c r="UCP28" s="61"/>
      <c r="UCQ28" s="61"/>
      <c r="UCR28" s="61"/>
      <c r="UCS28" s="61"/>
      <c r="UCT28" s="61"/>
      <c r="UCU28" s="61"/>
      <c r="UCV28" s="61"/>
      <c r="UCW28" s="61"/>
      <c r="UCX28" s="61"/>
      <c r="UCY28" s="61"/>
      <c r="UCZ28" s="61"/>
      <c r="UDA28" s="61"/>
      <c r="UDB28" s="61"/>
      <c r="UDC28" s="61"/>
      <c r="UDD28" s="61"/>
      <c r="UDE28" s="61"/>
      <c r="UDF28" s="61"/>
      <c r="UDG28" s="61"/>
      <c r="UDH28" s="61"/>
      <c r="UDI28" s="61"/>
      <c r="UDJ28" s="61"/>
      <c r="UDK28" s="61"/>
      <c r="UDL28" s="61"/>
      <c r="UDM28" s="61"/>
      <c r="UDN28" s="61"/>
      <c r="UDO28" s="61"/>
      <c r="UDP28" s="61"/>
      <c r="UDQ28" s="61"/>
      <c r="UDR28" s="61"/>
      <c r="UDS28" s="61"/>
      <c r="UDT28" s="61"/>
      <c r="UDU28" s="61"/>
      <c r="UDV28" s="61"/>
      <c r="UDW28" s="61"/>
      <c r="UDX28" s="61"/>
      <c r="UDY28" s="61"/>
      <c r="UDZ28" s="61"/>
      <c r="UEA28" s="61"/>
      <c r="UEB28" s="61"/>
      <c r="UEC28" s="61"/>
      <c r="UED28" s="61"/>
      <c r="UEE28" s="61"/>
      <c r="UEF28" s="61"/>
      <c r="UEG28" s="61"/>
      <c r="UEH28" s="61"/>
      <c r="UEI28" s="61"/>
      <c r="UEJ28" s="61"/>
      <c r="UEK28" s="61"/>
      <c r="UEL28" s="61"/>
      <c r="UEM28" s="61"/>
      <c r="UEN28" s="61"/>
      <c r="UEO28" s="61"/>
      <c r="UEP28" s="61"/>
      <c r="UEQ28" s="61"/>
      <c r="UER28" s="61"/>
      <c r="UES28" s="61"/>
      <c r="UET28" s="61"/>
      <c r="UEU28" s="61"/>
      <c r="UEV28" s="61"/>
      <c r="UEW28" s="61"/>
      <c r="UEX28" s="61"/>
      <c r="UEY28" s="61"/>
      <c r="UEZ28" s="61"/>
      <c r="UFA28" s="61"/>
      <c r="UFB28" s="61"/>
      <c r="UFC28" s="61"/>
      <c r="UFD28" s="61"/>
      <c r="UFE28" s="61"/>
      <c r="UFF28" s="61"/>
      <c r="UFG28" s="61"/>
      <c r="UFH28" s="61"/>
      <c r="UFI28" s="61"/>
      <c r="UFJ28" s="61"/>
      <c r="UFK28" s="61"/>
      <c r="UFL28" s="61"/>
      <c r="UFM28" s="61"/>
      <c r="UFN28" s="61"/>
      <c r="UFO28" s="61"/>
      <c r="UFP28" s="61"/>
      <c r="UFQ28" s="61"/>
      <c r="UFR28" s="61"/>
      <c r="UFS28" s="61"/>
      <c r="UFT28" s="61"/>
      <c r="UFU28" s="61"/>
      <c r="UFV28" s="61"/>
      <c r="UFW28" s="61"/>
      <c r="UFX28" s="61"/>
      <c r="UFY28" s="61"/>
      <c r="UFZ28" s="61"/>
      <c r="UGA28" s="61"/>
      <c r="UGB28" s="61"/>
      <c r="UGC28" s="61"/>
      <c r="UGD28" s="61"/>
      <c r="UGE28" s="61"/>
      <c r="UGF28" s="61"/>
      <c r="UGG28" s="61"/>
      <c r="UGH28" s="61"/>
      <c r="UGI28" s="61"/>
      <c r="UGJ28" s="61"/>
      <c r="UGK28" s="61"/>
      <c r="UGL28" s="61"/>
      <c r="UGM28" s="61"/>
      <c r="UGN28" s="61"/>
      <c r="UGO28" s="61"/>
      <c r="UGP28" s="61"/>
      <c r="UGQ28" s="61"/>
      <c r="UGR28" s="61"/>
      <c r="UGS28" s="61"/>
      <c r="UGT28" s="61"/>
      <c r="UGU28" s="61"/>
      <c r="UGV28" s="61"/>
      <c r="UGW28" s="61"/>
      <c r="UGX28" s="61"/>
      <c r="UGY28" s="61"/>
      <c r="UGZ28" s="61"/>
      <c r="UHA28" s="61"/>
      <c r="UHB28" s="61"/>
      <c r="UHC28" s="61"/>
      <c r="UHD28" s="61"/>
      <c r="UHE28" s="61"/>
      <c r="UHF28" s="61"/>
      <c r="UHG28" s="61"/>
      <c r="UHH28" s="61"/>
      <c r="UHI28" s="61"/>
      <c r="UHJ28" s="61"/>
      <c r="UHK28" s="61"/>
      <c r="UHL28" s="61"/>
      <c r="UHM28" s="61"/>
      <c r="UHN28" s="61"/>
      <c r="UHO28" s="61"/>
      <c r="UHP28" s="61"/>
      <c r="UHQ28" s="61"/>
      <c r="UHR28" s="61"/>
      <c r="UHS28" s="61"/>
      <c r="UHT28" s="61"/>
      <c r="UHU28" s="61"/>
      <c r="UHV28" s="61"/>
      <c r="UHW28" s="61"/>
      <c r="UHX28" s="61"/>
      <c r="UHY28" s="61"/>
      <c r="UHZ28" s="61"/>
      <c r="UIA28" s="61"/>
      <c r="UIB28" s="61"/>
      <c r="UIC28" s="61"/>
      <c r="UID28" s="61"/>
      <c r="UIE28" s="61"/>
      <c r="UIF28" s="61"/>
      <c r="UIG28" s="61"/>
      <c r="UIH28" s="61"/>
      <c r="UII28" s="61"/>
      <c r="UIJ28" s="61"/>
      <c r="UIK28" s="61"/>
      <c r="UIL28" s="61"/>
      <c r="UIM28" s="61"/>
      <c r="UIN28" s="61"/>
      <c r="UIO28" s="61"/>
      <c r="UIP28" s="61"/>
      <c r="UIQ28" s="61"/>
      <c r="UIR28" s="61"/>
      <c r="UIS28" s="61"/>
      <c r="UIT28" s="61"/>
      <c r="UIU28" s="61"/>
      <c r="UIV28" s="61"/>
      <c r="UIW28" s="61"/>
      <c r="UIX28" s="61"/>
      <c r="UIY28" s="61"/>
      <c r="UIZ28" s="61"/>
      <c r="UJA28" s="61"/>
      <c r="UJB28" s="61"/>
      <c r="UJC28" s="61"/>
      <c r="UJD28" s="61"/>
      <c r="UJE28" s="61"/>
      <c r="UJF28" s="61"/>
      <c r="UJG28" s="61"/>
      <c r="UJH28" s="61"/>
      <c r="UJI28" s="61"/>
      <c r="UJJ28" s="61"/>
      <c r="UJK28" s="61"/>
      <c r="UJL28" s="61"/>
      <c r="UJM28" s="61"/>
      <c r="UJN28" s="61"/>
      <c r="UJO28" s="61"/>
      <c r="UJP28" s="61"/>
      <c r="UJQ28" s="61"/>
      <c r="UJR28" s="61"/>
      <c r="UJS28" s="61"/>
      <c r="UJT28" s="61"/>
      <c r="UJU28" s="61"/>
      <c r="UJV28" s="61"/>
      <c r="UJW28" s="61"/>
      <c r="UJX28" s="61"/>
      <c r="UJY28" s="61"/>
      <c r="UJZ28" s="61"/>
      <c r="UKA28" s="61"/>
      <c r="UKB28" s="61"/>
      <c r="UKC28" s="61"/>
      <c r="UKD28" s="61"/>
      <c r="UKE28" s="61"/>
      <c r="UKF28" s="61"/>
      <c r="UKG28" s="61"/>
      <c r="UKH28" s="61"/>
      <c r="UKI28" s="61"/>
      <c r="UKJ28" s="61"/>
      <c r="UKK28" s="61"/>
      <c r="UKL28" s="61"/>
      <c r="UKM28" s="61"/>
      <c r="UKN28" s="61"/>
      <c r="UKO28" s="61"/>
      <c r="UKP28" s="61"/>
      <c r="UKQ28" s="61"/>
      <c r="UKR28" s="61"/>
      <c r="UKS28" s="61"/>
      <c r="UKT28" s="61"/>
      <c r="UKU28" s="61"/>
      <c r="UKV28" s="61"/>
      <c r="UKW28" s="61"/>
      <c r="UKX28" s="61"/>
      <c r="UKY28" s="61"/>
      <c r="UKZ28" s="61"/>
      <c r="ULA28" s="61"/>
      <c r="ULB28" s="61"/>
      <c r="ULC28" s="61"/>
      <c r="ULD28" s="61"/>
      <c r="ULE28" s="61"/>
      <c r="ULF28" s="61"/>
      <c r="ULG28" s="61"/>
      <c r="ULH28" s="61"/>
      <c r="ULI28" s="61"/>
      <c r="ULJ28" s="61"/>
      <c r="ULK28" s="61"/>
      <c r="ULL28" s="61"/>
      <c r="ULM28" s="61"/>
      <c r="ULN28" s="61"/>
      <c r="ULO28" s="61"/>
      <c r="ULP28" s="61"/>
      <c r="ULQ28" s="61"/>
      <c r="ULR28" s="61"/>
      <c r="ULS28" s="61"/>
      <c r="ULT28" s="61"/>
      <c r="ULU28" s="61"/>
      <c r="ULV28" s="61"/>
      <c r="ULW28" s="61"/>
      <c r="ULX28" s="61"/>
      <c r="ULY28" s="61"/>
      <c r="ULZ28" s="61"/>
      <c r="UMA28" s="61"/>
      <c r="UMB28" s="61"/>
      <c r="UMC28" s="61"/>
      <c r="UMD28" s="61"/>
      <c r="UME28" s="61"/>
      <c r="UMF28" s="61"/>
      <c r="UMG28" s="61"/>
      <c r="UMH28" s="61"/>
      <c r="UMI28" s="61"/>
      <c r="UMJ28" s="61"/>
      <c r="UMK28" s="61"/>
      <c r="UML28" s="61"/>
      <c r="UMM28" s="61"/>
      <c r="UMN28" s="61"/>
      <c r="UMO28" s="61"/>
      <c r="UMP28" s="61"/>
      <c r="UMQ28" s="61"/>
      <c r="UMR28" s="61"/>
      <c r="UMS28" s="61"/>
      <c r="UMT28" s="61"/>
      <c r="UMU28" s="61"/>
      <c r="UMV28" s="61"/>
      <c r="UMW28" s="61"/>
      <c r="UMX28" s="61"/>
      <c r="UMY28" s="61"/>
      <c r="UMZ28" s="61"/>
      <c r="UNA28" s="61"/>
      <c r="UNB28" s="61"/>
      <c r="UNC28" s="61"/>
      <c r="UND28" s="61"/>
      <c r="UNE28" s="61"/>
      <c r="UNF28" s="61"/>
      <c r="UNG28" s="61"/>
      <c r="UNH28" s="61"/>
      <c r="UNI28" s="61"/>
      <c r="UNJ28" s="61"/>
      <c r="UNK28" s="61"/>
      <c r="UNL28" s="61"/>
      <c r="UNM28" s="61"/>
      <c r="UNN28" s="61"/>
      <c r="UNO28" s="61"/>
      <c r="UNP28" s="61"/>
      <c r="UNQ28" s="61"/>
      <c r="UNR28" s="61"/>
      <c r="UNS28" s="61"/>
      <c r="UNT28" s="61"/>
      <c r="UNU28" s="61"/>
      <c r="UNV28" s="61"/>
      <c r="UNW28" s="61"/>
      <c r="UNX28" s="61"/>
      <c r="UNY28" s="61"/>
      <c r="UNZ28" s="61"/>
      <c r="UOA28" s="61"/>
      <c r="UOB28" s="61"/>
      <c r="UOC28" s="61"/>
      <c r="UOD28" s="61"/>
      <c r="UOE28" s="61"/>
      <c r="UOF28" s="61"/>
      <c r="UOG28" s="61"/>
      <c r="UOH28" s="61"/>
      <c r="UOI28" s="61"/>
      <c r="UOJ28" s="61"/>
      <c r="UOK28" s="61"/>
      <c r="UOL28" s="61"/>
      <c r="UOM28" s="61"/>
      <c r="UON28" s="61"/>
      <c r="UOO28" s="61"/>
      <c r="UOP28" s="61"/>
      <c r="UOQ28" s="61"/>
      <c r="UOR28" s="61"/>
      <c r="UOS28" s="61"/>
      <c r="UOT28" s="61"/>
      <c r="UOU28" s="61"/>
      <c r="UOV28" s="61"/>
      <c r="UOW28" s="61"/>
      <c r="UOX28" s="61"/>
      <c r="UOY28" s="61"/>
      <c r="UOZ28" s="61"/>
      <c r="UPA28" s="61"/>
      <c r="UPB28" s="61"/>
      <c r="UPC28" s="61"/>
      <c r="UPD28" s="61"/>
      <c r="UPE28" s="61"/>
      <c r="UPF28" s="61"/>
      <c r="UPG28" s="61"/>
      <c r="UPH28" s="61"/>
      <c r="UPI28" s="61"/>
      <c r="UPJ28" s="61"/>
      <c r="UPK28" s="61"/>
      <c r="UPL28" s="61"/>
      <c r="UPM28" s="61"/>
      <c r="UPN28" s="61"/>
      <c r="UPO28" s="61"/>
      <c r="UPP28" s="61"/>
      <c r="UPQ28" s="61"/>
      <c r="UPR28" s="61"/>
      <c r="UPS28" s="61"/>
      <c r="UPT28" s="61"/>
      <c r="UPU28" s="61"/>
      <c r="UPV28" s="61"/>
      <c r="UPW28" s="61"/>
      <c r="UPX28" s="61"/>
      <c r="UPY28" s="61"/>
      <c r="UPZ28" s="61"/>
      <c r="UQA28" s="61"/>
      <c r="UQB28" s="61"/>
      <c r="UQC28" s="61"/>
      <c r="UQD28" s="61"/>
      <c r="UQE28" s="61"/>
      <c r="UQF28" s="61"/>
      <c r="UQG28" s="61"/>
      <c r="UQH28" s="61"/>
      <c r="UQI28" s="61"/>
      <c r="UQJ28" s="61"/>
      <c r="UQK28" s="61"/>
      <c r="UQL28" s="61"/>
      <c r="UQM28" s="61"/>
      <c r="UQN28" s="61"/>
      <c r="UQO28" s="61"/>
      <c r="UQP28" s="61"/>
      <c r="UQQ28" s="61"/>
      <c r="UQR28" s="61"/>
      <c r="UQS28" s="61"/>
      <c r="UQT28" s="61"/>
      <c r="UQU28" s="61"/>
      <c r="UQV28" s="61"/>
      <c r="UQW28" s="61"/>
      <c r="UQX28" s="61"/>
      <c r="UQY28" s="61"/>
      <c r="UQZ28" s="61"/>
      <c r="URA28" s="61"/>
      <c r="URB28" s="61"/>
      <c r="URC28" s="61"/>
      <c r="URD28" s="61"/>
      <c r="URE28" s="61"/>
      <c r="URF28" s="61"/>
      <c r="URG28" s="61"/>
      <c r="URH28" s="61"/>
      <c r="URI28" s="61"/>
      <c r="URJ28" s="61"/>
      <c r="URK28" s="61"/>
      <c r="URL28" s="61"/>
      <c r="URM28" s="61"/>
      <c r="URN28" s="61"/>
      <c r="URO28" s="61"/>
      <c r="URP28" s="61"/>
      <c r="URQ28" s="61"/>
      <c r="URR28" s="61"/>
      <c r="URS28" s="61"/>
      <c r="URT28" s="61"/>
      <c r="URU28" s="61"/>
      <c r="URV28" s="61"/>
      <c r="URW28" s="61"/>
      <c r="URX28" s="61"/>
      <c r="URY28" s="61"/>
      <c r="URZ28" s="61"/>
      <c r="USA28" s="61"/>
      <c r="USB28" s="61"/>
      <c r="USC28" s="61"/>
      <c r="USD28" s="61"/>
      <c r="USE28" s="61"/>
      <c r="USF28" s="61"/>
      <c r="USG28" s="61"/>
      <c r="USH28" s="61"/>
      <c r="USI28" s="61"/>
      <c r="USJ28" s="61"/>
      <c r="USK28" s="61"/>
      <c r="USL28" s="61"/>
      <c r="USM28" s="61"/>
      <c r="USN28" s="61"/>
      <c r="USO28" s="61"/>
      <c r="USP28" s="61"/>
      <c r="USQ28" s="61"/>
      <c r="USR28" s="61"/>
      <c r="USS28" s="61"/>
      <c r="UST28" s="61"/>
      <c r="USU28" s="61"/>
      <c r="USV28" s="61"/>
      <c r="USW28" s="61"/>
      <c r="USX28" s="61"/>
      <c r="USY28" s="61"/>
      <c r="USZ28" s="61"/>
      <c r="UTA28" s="61"/>
      <c r="UTB28" s="61"/>
      <c r="UTC28" s="61"/>
      <c r="UTD28" s="61"/>
      <c r="UTE28" s="61"/>
      <c r="UTF28" s="61"/>
      <c r="UTG28" s="61"/>
      <c r="UTH28" s="61"/>
      <c r="UTI28" s="61"/>
      <c r="UTJ28" s="61"/>
      <c r="UTK28" s="61"/>
      <c r="UTL28" s="61"/>
      <c r="UTM28" s="61"/>
      <c r="UTN28" s="61"/>
      <c r="UTO28" s="61"/>
      <c r="UTP28" s="61"/>
      <c r="UTQ28" s="61"/>
      <c r="UTR28" s="61"/>
      <c r="UTS28" s="61"/>
      <c r="UTT28" s="61"/>
      <c r="UTU28" s="61"/>
      <c r="UTV28" s="61"/>
      <c r="UTW28" s="61"/>
      <c r="UTX28" s="61"/>
      <c r="UTY28" s="61"/>
      <c r="UTZ28" s="61"/>
      <c r="UUA28" s="61"/>
      <c r="UUB28" s="61"/>
      <c r="UUC28" s="61"/>
      <c r="UUD28" s="61"/>
      <c r="UUE28" s="61"/>
      <c r="UUF28" s="61"/>
      <c r="UUG28" s="61"/>
      <c r="UUH28" s="61"/>
      <c r="UUI28" s="61"/>
      <c r="UUJ28" s="61"/>
      <c r="UUK28" s="61"/>
      <c r="UUL28" s="61"/>
      <c r="UUM28" s="61"/>
      <c r="UUN28" s="61"/>
      <c r="UUO28" s="61"/>
      <c r="UUP28" s="61"/>
      <c r="UUQ28" s="61"/>
      <c r="UUR28" s="61"/>
      <c r="UUS28" s="61"/>
      <c r="UUT28" s="61"/>
      <c r="UUU28" s="61"/>
      <c r="UUV28" s="61"/>
      <c r="UUW28" s="61"/>
      <c r="UUX28" s="61"/>
      <c r="UUY28" s="61"/>
      <c r="UUZ28" s="61"/>
      <c r="UVA28" s="61"/>
      <c r="UVB28" s="61"/>
      <c r="UVC28" s="61"/>
      <c r="UVD28" s="61"/>
      <c r="UVE28" s="61"/>
      <c r="UVF28" s="61"/>
      <c r="UVG28" s="61"/>
      <c r="UVH28" s="61"/>
      <c r="UVI28" s="61"/>
      <c r="UVJ28" s="61"/>
      <c r="UVK28" s="61"/>
      <c r="UVL28" s="61"/>
      <c r="UVM28" s="61"/>
      <c r="UVN28" s="61"/>
      <c r="UVO28" s="61"/>
      <c r="UVP28" s="61"/>
      <c r="UVQ28" s="61"/>
      <c r="UVR28" s="61"/>
      <c r="UVS28" s="61"/>
      <c r="UVT28" s="61"/>
      <c r="UVU28" s="61"/>
      <c r="UVV28" s="61"/>
      <c r="UVW28" s="61"/>
      <c r="UVX28" s="61"/>
      <c r="UVY28" s="61"/>
      <c r="UVZ28" s="61"/>
      <c r="UWA28" s="61"/>
      <c r="UWB28" s="61"/>
      <c r="UWC28" s="61"/>
      <c r="UWD28" s="61"/>
      <c r="UWE28" s="61"/>
      <c r="UWF28" s="61"/>
      <c r="UWG28" s="61"/>
      <c r="UWH28" s="61"/>
      <c r="UWI28" s="61"/>
      <c r="UWJ28" s="61"/>
      <c r="UWK28" s="61"/>
      <c r="UWL28" s="61"/>
      <c r="UWM28" s="61"/>
      <c r="UWN28" s="61"/>
      <c r="UWO28" s="61"/>
      <c r="UWP28" s="61"/>
      <c r="UWQ28" s="61"/>
      <c r="UWR28" s="61"/>
      <c r="UWS28" s="61"/>
      <c r="UWT28" s="61"/>
      <c r="UWU28" s="61"/>
      <c r="UWV28" s="61"/>
      <c r="UWW28" s="61"/>
      <c r="UWX28" s="61"/>
      <c r="UWY28" s="61"/>
      <c r="UWZ28" s="61"/>
      <c r="UXA28" s="61"/>
      <c r="UXB28" s="61"/>
      <c r="UXC28" s="61"/>
      <c r="UXD28" s="61"/>
      <c r="UXE28" s="61"/>
      <c r="UXF28" s="61"/>
      <c r="UXG28" s="61"/>
      <c r="UXH28" s="61"/>
      <c r="UXI28" s="61"/>
      <c r="UXJ28" s="61"/>
      <c r="UXK28" s="61"/>
      <c r="UXL28" s="61"/>
      <c r="UXM28" s="61"/>
      <c r="UXN28" s="61"/>
      <c r="UXO28" s="61"/>
      <c r="UXP28" s="61"/>
      <c r="UXQ28" s="61"/>
      <c r="UXR28" s="61"/>
      <c r="UXS28" s="61"/>
      <c r="UXT28" s="61"/>
      <c r="UXU28" s="61"/>
      <c r="UXV28" s="61"/>
      <c r="UXW28" s="61"/>
      <c r="UXX28" s="61"/>
      <c r="UXY28" s="61"/>
      <c r="UXZ28" s="61"/>
      <c r="UYA28" s="61"/>
      <c r="UYB28" s="61"/>
      <c r="UYC28" s="61"/>
      <c r="UYD28" s="61"/>
      <c r="UYE28" s="61"/>
      <c r="UYF28" s="61"/>
      <c r="UYG28" s="61"/>
      <c r="UYH28" s="61"/>
      <c r="UYI28" s="61"/>
      <c r="UYJ28" s="61"/>
      <c r="UYK28" s="61"/>
      <c r="UYL28" s="61"/>
      <c r="UYM28" s="61"/>
      <c r="UYN28" s="61"/>
      <c r="UYO28" s="61"/>
      <c r="UYP28" s="61"/>
      <c r="UYQ28" s="61"/>
      <c r="UYR28" s="61"/>
      <c r="UYS28" s="61"/>
      <c r="UYT28" s="61"/>
      <c r="UYU28" s="61"/>
      <c r="UYV28" s="61"/>
      <c r="UYW28" s="61"/>
      <c r="UYX28" s="61"/>
      <c r="UYY28" s="61"/>
      <c r="UYZ28" s="61"/>
      <c r="UZA28" s="61"/>
      <c r="UZB28" s="61"/>
      <c r="UZC28" s="61"/>
      <c r="UZD28" s="61"/>
      <c r="UZE28" s="61"/>
      <c r="UZF28" s="61"/>
      <c r="UZG28" s="61"/>
      <c r="UZH28" s="61"/>
      <c r="UZI28" s="61"/>
      <c r="UZJ28" s="61"/>
      <c r="UZK28" s="61"/>
      <c r="UZL28" s="61"/>
      <c r="UZM28" s="61"/>
      <c r="UZN28" s="61"/>
      <c r="UZO28" s="61"/>
      <c r="UZP28" s="61"/>
      <c r="UZQ28" s="61"/>
      <c r="UZR28" s="61"/>
      <c r="UZS28" s="61"/>
      <c r="UZT28" s="61"/>
      <c r="UZU28" s="61"/>
      <c r="UZV28" s="61"/>
      <c r="UZW28" s="61"/>
      <c r="UZX28" s="61"/>
      <c r="UZY28" s="61"/>
      <c r="UZZ28" s="61"/>
      <c r="VAA28" s="61"/>
      <c r="VAB28" s="61"/>
      <c r="VAC28" s="61"/>
      <c r="VAD28" s="61"/>
      <c r="VAE28" s="61"/>
      <c r="VAF28" s="61"/>
      <c r="VAG28" s="61"/>
      <c r="VAH28" s="61"/>
      <c r="VAI28" s="61"/>
      <c r="VAJ28" s="61"/>
      <c r="VAK28" s="61"/>
      <c r="VAL28" s="61"/>
      <c r="VAM28" s="61"/>
      <c r="VAN28" s="61"/>
      <c r="VAO28" s="61"/>
      <c r="VAP28" s="61"/>
      <c r="VAQ28" s="61"/>
      <c r="VAR28" s="61"/>
      <c r="VAS28" s="61"/>
      <c r="VAT28" s="61"/>
      <c r="VAU28" s="61"/>
      <c r="VAV28" s="61"/>
      <c r="VAW28" s="61"/>
      <c r="VAX28" s="61"/>
      <c r="VAY28" s="61"/>
      <c r="VAZ28" s="61"/>
      <c r="VBA28" s="61"/>
      <c r="VBB28" s="61"/>
      <c r="VBC28" s="61"/>
      <c r="VBD28" s="61"/>
      <c r="VBE28" s="61"/>
      <c r="VBF28" s="61"/>
      <c r="VBG28" s="61"/>
      <c r="VBH28" s="61"/>
      <c r="VBI28" s="61"/>
      <c r="VBJ28" s="61"/>
      <c r="VBK28" s="61"/>
      <c r="VBL28" s="61"/>
      <c r="VBM28" s="61"/>
      <c r="VBN28" s="61"/>
      <c r="VBO28" s="61"/>
      <c r="VBP28" s="61"/>
      <c r="VBQ28" s="61"/>
      <c r="VBR28" s="61"/>
      <c r="VBS28" s="61"/>
      <c r="VBT28" s="61"/>
      <c r="VBU28" s="61"/>
      <c r="VBV28" s="61"/>
      <c r="VBW28" s="61"/>
      <c r="VBX28" s="61"/>
      <c r="VBY28" s="61"/>
      <c r="VBZ28" s="61"/>
      <c r="VCA28" s="61"/>
      <c r="VCB28" s="61"/>
      <c r="VCC28" s="61"/>
      <c r="VCD28" s="61"/>
      <c r="VCE28" s="61"/>
      <c r="VCF28" s="61"/>
      <c r="VCG28" s="61"/>
      <c r="VCH28" s="61"/>
      <c r="VCI28" s="61"/>
      <c r="VCJ28" s="61"/>
      <c r="VCK28" s="61"/>
      <c r="VCL28" s="61"/>
      <c r="VCM28" s="61"/>
      <c r="VCN28" s="61"/>
      <c r="VCO28" s="61"/>
      <c r="VCP28" s="61"/>
      <c r="VCQ28" s="61"/>
      <c r="VCR28" s="61"/>
      <c r="VCS28" s="61"/>
      <c r="VCT28" s="61"/>
      <c r="VCU28" s="61"/>
      <c r="VCV28" s="61"/>
      <c r="VCW28" s="61"/>
      <c r="VCX28" s="61"/>
      <c r="VCY28" s="61"/>
      <c r="VCZ28" s="61"/>
      <c r="VDA28" s="61"/>
      <c r="VDB28" s="61"/>
      <c r="VDC28" s="61"/>
      <c r="VDD28" s="61"/>
      <c r="VDE28" s="61"/>
      <c r="VDF28" s="61"/>
      <c r="VDG28" s="61"/>
      <c r="VDH28" s="61"/>
      <c r="VDI28" s="61"/>
      <c r="VDJ28" s="61"/>
      <c r="VDK28" s="61"/>
      <c r="VDL28" s="61"/>
      <c r="VDM28" s="61"/>
      <c r="VDN28" s="61"/>
      <c r="VDO28" s="61"/>
      <c r="VDP28" s="61"/>
      <c r="VDQ28" s="61"/>
      <c r="VDR28" s="61"/>
      <c r="VDS28" s="61"/>
      <c r="VDT28" s="61"/>
      <c r="VDU28" s="61"/>
      <c r="VDV28" s="61"/>
      <c r="VDW28" s="61"/>
      <c r="VDX28" s="61"/>
      <c r="VDY28" s="61"/>
      <c r="VDZ28" s="61"/>
      <c r="VEA28" s="61"/>
      <c r="VEB28" s="61"/>
      <c r="VEC28" s="61"/>
      <c r="VED28" s="61"/>
      <c r="VEE28" s="61"/>
      <c r="VEF28" s="61"/>
      <c r="VEG28" s="61"/>
      <c r="VEH28" s="61"/>
      <c r="VEI28" s="61"/>
      <c r="VEJ28" s="61"/>
      <c r="VEK28" s="61"/>
      <c r="VEL28" s="61"/>
      <c r="VEM28" s="61"/>
      <c r="VEN28" s="61"/>
      <c r="VEO28" s="61"/>
      <c r="VEP28" s="61"/>
      <c r="VEQ28" s="61"/>
      <c r="VER28" s="61"/>
      <c r="VES28" s="61"/>
      <c r="VET28" s="61"/>
      <c r="VEU28" s="61"/>
      <c r="VEV28" s="61"/>
      <c r="VEW28" s="61"/>
      <c r="VEX28" s="61"/>
      <c r="VEY28" s="61"/>
      <c r="VEZ28" s="61"/>
      <c r="VFA28" s="61"/>
      <c r="VFB28" s="61"/>
      <c r="VFC28" s="61"/>
      <c r="VFD28" s="61"/>
      <c r="VFE28" s="61"/>
      <c r="VFF28" s="61"/>
      <c r="VFG28" s="61"/>
      <c r="VFH28" s="61"/>
      <c r="VFI28" s="61"/>
      <c r="VFJ28" s="61"/>
      <c r="VFK28" s="61"/>
      <c r="VFL28" s="61"/>
      <c r="VFM28" s="61"/>
      <c r="VFN28" s="61"/>
      <c r="VFO28" s="61"/>
      <c r="VFP28" s="61"/>
      <c r="VFQ28" s="61"/>
      <c r="VFR28" s="61"/>
      <c r="VFS28" s="61"/>
      <c r="VFT28" s="61"/>
      <c r="VFU28" s="61"/>
      <c r="VFV28" s="61"/>
      <c r="VFW28" s="61"/>
      <c r="VFX28" s="61"/>
      <c r="VFY28" s="61"/>
      <c r="VFZ28" s="61"/>
      <c r="VGA28" s="61"/>
      <c r="VGB28" s="61"/>
      <c r="VGC28" s="61"/>
      <c r="VGD28" s="61"/>
      <c r="VGE28" s="61"/>
      <c r="VGF28" s="61"/>
      <c r="VGG28" s="61"/>
      <c r="VGH28" s="61"/>
      <c r="VGI28" s="61"/>
      <c r="VGJ28" s="61"/>
      <c r="VGK28" s="61"/>
      <c r="VGL28" s="61"/>
      <c r="VGM28" s="61"/>
      <c r="VGN28" s="61"/>
      <c r="VGO28" s="61"/>
      <c r="VGP28" s="61"/>
      <c r="VGQ28" s="61"/>
      <c r="VGR28" s="61"/>
      <c r="VGS28" s="61"/>
      <c r="VGT28" s="61"/>
      <c r="VGU28" s="61"/>
      <c r="VGV28" s="61"/>
      <c r="VGW28" s="61"/>
      <c r="VGX28" s="61"/>
      <c r="VGY28" s="61"/>
      <c r="VGZ28" s="61"/>
      <c r="VHA28" s="61"/>
      <c r="VHB28" s="61"/>
      <c r="VHC28" s="61"/>
      <c r="VHD28" s="61"/>
      <c r="VHE28" s="61"/>
      <c r="VHF28" s="61"/>
      <c r="VHG28" s="61"/>
      <c r="VHH28" s="61"/>
      <c r="VHI28" s="61"/>
      <c r="VHJ28" s="61"/>
      <c r="VHK28" s="61"/>
      <c r="VHL28" s="61"/>
      <c r="VHM28" s="61"/>
      <c r="VHN28" s="61"/>
      <c r="VHO28" s="61"/>
      <c r="VHP28" s="61"/>
      <c r="VHQ28" s="61"/>
      <c r="VHR28" s="61"/>
      <c r="VHS28" s="61"/>
      <c r="VHT28" s="61"/>
      <c r="VHU28" s="61"/>
      <c r="VHV28" s="61"/>
      <c r="VHW28" s="61"/>
      <c r="VHX28" s="61"/>
      <c r="VHY28" s="61"/>
      <c r="VHZ28" s="61"/>
      <c r="VIA28" s="61"/>
      <c r="VIB28" s="61"/>
      <c r="VIC28" s="61"/>
      <c r="VID28" s="61"/>
      <c r="VIE28" s="61"/>
      <c r="VIF28" s="61"/>
      <c r="VIG28" s="61"/>
      <c r="VIH28" s="61"/>
      <c r="VII28" s="61"/>
      <c r="VIJ28" s="61"/>
      <c r="VIK28" s="61"/>
      <c r="VIL28" s="61"/>
      <c r="VIM28" s="61"/>
      <c r="VIN28" s="61"/>
      <c r="VIO28" s="61"/>
      <c r="VIP28" s="61"/>
      <c r="VIQ28" s="61"/>
      <c r="VIR28" s="61"/>
      <c r="VIS28" s="61"/>
      <c r="VIT28" s="61"/>
      <c r="VIU28" s="61"/>
      <c r="VIV28" s="61"/>
      <c r="VIW28" s="61"/>
      <c r="VIX28" s="61"/>
      <c r="VIY28" s="61"/>
      <c r="VIZ28" s="61"/>
      <c r="VJA28" s="61"/>
      <c r="VJB28" s="61"/>
      <c r="VJC28" s="61"/>
      <c r="VJD28" s="61"/>
      <c r="VJE28" s="61"/>
      <c r="VJF28" s="61"/>
      <c r="VJG28" s="61"/>
      <c r="VJH28" s="61"/>
      <c r="VJI28" s="61"/>
      <c r="VJJ28" s="61"/>
      <c r="VJK28" s="61"/>
      <c r="VJL28" s="61"/>
      <c r="VJM28" s="61"/>
      <c r="VJN28" s="61"/>
      <c r="VJO28" s="61"/>
      <c r="VJP28" s="61"/>
      <c r="VJQ28" s="61"/>
      <c r="VJR28" s="61"/>
      <c r="VJS28" s="61"/>
      <c r="VJT28" s="61"/>
      <c r="VJU28" s="61"/>
      <c r="VJV28" s="61"/>
      <c r="VJW28" s="61"/>
      <c r="VJX28" s="61"/>
      <c r="VJY28" s="61"/>
      <c r="VJZ28" s="61"/>
      <c r="VKA28" s="61"/>
      <c r="VKB28" s="61"/>
      <c r="VKC28" s="61"/>
      <c r="VKD28" s="61"/>
      <c r="VKE28" s="61"/>
      <c r="VKF28" s="61"/>
      <c r="VKG28" s="61"/>
      <c r="VKH28" s="61"/>
      <c r="VKI28" s="61"/>
      <c r="VKJ28" s="61"/>
      <c r="VKK28" s="61"/>
      <c r="VKL28" s="61"/>
      <c r="VKM28" s="61"/>
      <c r="VKN28" s="61"/>
      <c r="VKO28" s="61"/>
      <c r="VKP28" s="61"/>
      <c r="VKQ28" s="61"/>
      <c r="VKR28" s="61"/>
      <c r="VKS28" s="61"/>
      <c r="VKT28" s="61"/>
      <c r="VKU28" s="61"/>
      <c r="VKV28" s="61"/>
      <c r="VKW28" s="61"/>
      <c r="VKX28" s="61"/>
      <c r="VKY28" s="61"/>
      <c r="VKZ28" s="61"/>
      <c r="VLA28" s="61"/>
      <c r="VLB28" s="61"/>
      <c r="VLC28" s="61"/>
      <c r="VLD28" s="61"/>
      <c r="VLE28" s="61"/>
      <c r="VLF28" s="61"/>
      <c r="VLG28" s="61"/>
      <c r="VLH28" s="61"/>
      <c r="VLI28" s="61"/>
      <c r="VLJ28" s="61"/>
      <c r="VLK28" s="61"/>
      <c r="VLL28" s="61"/>
      <c r="VLM28" s="61"/>
      <c r="VLN28" s="61"/>
      <c r="VLO28" s="61"/>
      <c r="VLP28" s="61"/>
      <c r="VLQ28" s="61"/>
      <c r="VLR28" s="61"/>
      <c r="VLS28" s="61"/>
      <c r="VLT28" s="61"/>
      <c r="VLU28" s="61"/>
      <c r="VLV28" s="61"/>
      <c r="VLW28" s="61"/>
      <c r="VLX28" s="61"/>
      <c r="VLY28" s="61"/>
      <c r="VLZ28" s="61"/>
      <c r="VMA28" s="61"/>
      <c r="VMB28" s="61"/>
      <c r="VMC28" s="61"/>
      <c r="VMD28" s="61"/>
      <c r="VME28" s="61"/>
      <c r="VMF28" s="61"/>
      <c r="VMG28" s="61"/>
      <c r="VMH28" s="61"/>
      <c r="VMI28" s="61"/>
      <c r="VMJ28" s="61"/>
      <c r="VMK28" s="61"/>
      <c r="VML28" s="61"/>
      <c r="VMM28" s="61"/>
      <c r="VMN28" s="61"/>
      <c r="VMO28" s="61"/>
      <c r="VMP28" s="61"/>
      <c r="VMQ28" s="61"/>
      <c r="VMR28" s="61"/>
      <c r="VMS28" s="61"/>
      <c r="VMT28" s="61"/>
      <c r="VMU28" s="61"/>
      <c r="VMV28" s="61"/>
      <c r="VMW28" s="61"/>
      <c r="VMX28" s="61"/>
      <c r="VMY28" s="61"/>
      <c r="VMZ28" s="61"/>
      <c r="VNA28" s="61"/>
      <c r="VNB28" s="61"/>
      <c r="VNC28" s="61"/>
      <c r="VND28" s="61"/>
      <c r="VNE28" s="61"/>
      <c r="VNF28" s="61"/>
      <c r="VNG28" s="61"/>
      <c r="VNH28" s="61"/>
      <c r="VNI28" s="61"/>
      <c r="VNJ28" s="61"/>
      <c r="VNK28" s="61"/>
      <c r="VNL28" s="61"/>
      <c r="VNM28" s="61"/>
      <c r="VNN28" s="61"/>
      <c r="VNO28" s="61"/>
      <c r="VNP28" s="61"/>
      <c r="VNQ28" s="61"/>
      <c r="VNR28" s="61"/>
      <c r="VNS28" s="61"/>
      <c r="VNT28" s="61"/>
      <c r="VNU28" s="61"/>
      <c r="VNV28" s="61"/>
      <c r="VNW28" s="61"/>
      <c r="VNX28" s="61"/>
      <c r="VNY28" s="61"/>
      <c r="VNZ28" s="61"/>
      <c r="VOA28" s="61"/>
      <c r="VOB28" s="61"/>
      <c r="VOC28" s="61"/>
      <c r="VOD28" s="61"/>
      <c r="VOE28" s="61"/>
      <c r="VOF28" s="61"/>
      <c r="VOG28" s="61"/>
      <c r="VOH28" s="61"/>
      <c r="VOI28" s="61"/>
      <c r="VOJ28" s="61"/>
      <c r="VOK28" s="61"/>
      <c r="VOL28" s="61"/>
      <c r="VOM28" s="61"/>
      <c r="VON28" s="61"/>
      <c r="VOO28" s="61"/>
      <c r="VOP28" s="61"/>
      <c r="VOQ28" s="61"/>
      <c r="VOR28" s="61"/>
      <c r="VOS28" s="61"/>
      <c r="VOT28" s="61"/>
      <c r="VOU28" s="61"/>
      <c r="VOV28" s="61"/>
      <c r="VOW28" s="61"/>
      <c r="VOX28" s="61"/>
      <c r="VOY28" s="61"/>
      <c r="VOZ28" s="61"/>
      <c r="VPA28" s="61"/>
      <c r="VPB28" s="61"/>
      <c r="VPC28" s="61"/>
      <c r="VPD28" s="61"/>
      <c r="VPE28" s="61"/>
      <c r="VPF28" s="61"/>
      <c r="VPG28" s="61"/>
      <c r="VPH28" s="61"/>
      <c r="VPI28" s="61"/>
      <c r="VPJ28" s="61"/>
      <c r="VPK28" s="61"/>
      <c r="VPL28" s="61"/>
      <c r="VPM28" s="61"/>
      <c r="VPN28" s="61"/>
      <c r="VPO28" s="61"/>
      <c r="VPP28" s="61"/>
      <c r="VPQ28" s="61"/>
      <c r="VPR28" s="61"/>
      <c r="VPS28" s="61"/>
      <c r="VPT28" s="61"/>
      <c r="VPU28" s="61"/>
      <c r="VPV28" s="61"/>
      <c r="VPW28" s="61"/>
      <c r="VPX28" s="61"/>
      <c r="VPY28" s="61"/>
      <c r="VPZ28" s="61"/>
      <c r="VQA28" s="61"/>
      <c r="VQB28" s="61"/>
      <c r="VQC28" s="61"/>
      <c r="VQD28" s="61"/>
      <c r="VQE28" s="61"/>
      <c r="VQF28" s="61"/>
      <c r="VQG28" s="61"/>
      <c r="VQH28" s="61"/>
      <c r="VQI28" s="61"/>
      <c r="VQJ28" s="61"/>
      <c r="VQK28" s="61"/>
      <c r="VQL28" s="61"/>
      <c r="VQM28" s="61"/>
      <c r="VQN28" s="61"/>
      <c r="VQO28" s="61"/>
      <c r="VQP28" s="61"/>
      <c r="VQQ28" s="61"/>
      <c r="VQR28" s="61"/>
      <c r="VQS28" s="61"/>
      <c r="VQT28" s="61"/>
      <c r="VQU28" s="61"/>
      <c r="VQV28" s="61"/>
      <c r="VQW28" s="61"/>
      <c r="VQX28" s="61"/>
      <c r="VQY28" s="61"/>
      <c r="VQZ28" s="61"/>
      <c r="VRA28" s="61"/>
      <c r="VRB28" s="61"/>
      <c r="VRC28" s="61"/>
      <c r="VRD28" s="61"/>
      <c r="VRE28" s="61"/>
      <c r="VRF28" s="61"/>
      <c r="VRG28" s="61"/>
      <c r="VRH28" s="61"/>
      <c r="VRI28" s="61"/>
      <c r="VRJ28" s="61"/>
      <c r="VRK28" s="61"/>
      <c r="VRL28" s="61"/>
      <c r="VRM28" s="61"/>
      <c r="VRN28" s="61"/>
      <c r="VRO28" s="61"/>
      <c r="VRP28" s="61"/>
      <c r="VRQ28" s="61"/>
      <c r="VRR28" s="61"/>
      <c r="VRS28" s="61"/>
      <c r="VRT28" s="61"/>
      <c r="VRU28" s="61"/>
      <c r="VRV28" s="61"/>
      <c r="VRW28" s="61"/>
      <c r="VRX28" s="61"/>
      <c r="VRY28" s="61"/>
      <c r="VRZ28" s="61"/>
      <c r="VSA28" s="61"/>
      <c r="VSB28" s="61"/>
      <c r="VSC28" s="61"/>
      <c r="VSD28" s="61"/>
      <c r="VSE28" s="61"/>
      <c r="VSF28" s="61"/>
      <c r="VSG28" s="61"/>
      <c r="VSH28" s="61"/>
      <c r="VSI28" s="61"/>
      <c r="VSJ28" s="61"/>
      <c r="VSK28" s="61"/>
      <c r="VSL28" s="61"/>
      <c r="VSM28" s="61"/>
      <c r="VSN28" s="61"/>
      <c r="VSO28" s="61"/>
      <c r="VSP28" s="61"/>
      <c r="VSQ28" s="61"/>
      <c r="VSR28" s="61"/>
      <c r="VSS28" s="61"/>
      <c r="VST28" s="61"/>
      <c r="VSU28" s="61"/>
      <c r="VSV28" s="61"/>
      <c r="VSW28" s="61"/>
      <c r="VSX28" s="61"/>
      <c r="VSY28" s="61"/>
      <c r="VSZ28" s="61"/>
      <c r="VTA28" s="61"/>
      <c r="VTB28" s="61"/>
      <c r="VTC28" s="61"/>
      <c r="VTD28" s="61"/>
      <c r="VTE28" s="61"/>
      <c r="VTF28" s="61"/>
      <c r="VTG28" s="61"/>
      <c r="VTH28" s="61"/>
      <c r="VTI28" s="61"/>
      <c r="VTJ28" s="61"/>
      <c r="VTK28" s="61"/>
      <c r="VTL28" s="61"/>
      <c r="VTM28" s="61"/>
      <c r="VTN28" s="61"/>
      <c r="VTO28" s="61"/>
      <c r="VTP28" s="61"/>
      <c r="VTQ28" s="61"/>
      <c r="VTR28" s="61"/>
      <c r="VTS28" s="61"/>
      <c r="VTT28" s="61"/>
      <c r="VTU28" s="61"/>
      <c r="VTV28" s="61"/>
      <c r="VTW28" s="61"/>
      <c r="VTX28" s="61"/>
      <c r="VTY28" s="61"/>
      <c r="VTZ28" s="61"/>
      <c r="VUA28" s="61"/>
      <c r="VUB28" s="61"/>
      <c r="VUC28" s="61"/>
      <c r="VUD28" s="61"/>
      <c r="VUE28" s="61"/>
      <c r="VUF28" s="61"/>
      <c r="VUG28" s="61"/>
      <c r="VUH28" s="61"/>
      <c r="VUI28" s="61"/>
      <c r="VUJ28" s="61"/>
      <c r="VUK28" s="61"/>
      <c r="VUL28" s="61"/>
      <c r="VUM28" s="61"/>
      <c r="VUN28" s="61"/>
      <c r="VUO28" s="61"/>
      <c r="VUP28" s="61"/>
      <c r="VUQ28" s="61"/>
      <c r="VUR28" s="61"/>
      <c r="VUS28" s="61"/>
      <c r="VUT28" s="61"/>
      <c r="VUU28" s="61"/>
      <c r="VUV28" s="61"/>
      <c r="VUW28" s="61"/>
      <c r="VUX28" s="61"/>
      <c r="VUY28" s="61"/>
      <c r="VUZ28" s="61"/>
      <c r="VVA28" s="61"/>
      <c r="VVB28" s="61"/>
      <c r="VVC28" s="61"/>
      <c r="VVD28" s="61"/>
      <c r="VVE28" s="61"/>
      <c r="VVF28" s="61"/>
      <c r="VVG28" s="61"/>
      <c r="VVH28" s="61"/>
      <c r="VVI28" s="61"/>
      <c r="VVJ28" s="61"/>
      <c r="VVK28" s="61"/>
      <c r="VVL28" s="61"/>
      <c r="VVM28" s="61"/>
      <c r="VVN28" s="61"/>
      <c r="VVO28" s="61"/>
      <c r="VVP28" s="61"/>
      <c r="VVQ28" s="61"/>
      <c r="VVR28" s="61"/>
      <c r="VVS28" s="61"/>
      <c r="VVT28" s="61"/>
      <c r="VVU28" s="61"/>
      <c r="VVV28" s="61"/>
      <c r="VVW28" s="61"/>
      <c r="VVX28" s="61"/>
      <c r="VVY28" s="61"/>
      <c r="VVZ28" s="61"/>
      <c r="VWA28" s="61"/>
      <c r="VWB28" s="61"/>
      <c r="VWC28" s="61"/>
      <c r="VWD28" s="61"/>
      <c r="VWE28" s="61"/>
      <c r="VWF28" s="61"/>
      <c r="VWG28" s="61"/>
      <c r="VWH28" s="61"/>
      <c r="VWI28" s="61"/>
      <c r="VWJ28" s="61"/>
      <c r="VWK28" s="61"/>
      <c r="VWL28" s="61"/>
      <c r="VWM28" s="61"/>
      <c r="VWN28" s="61"/>
      <c r="VWO28" s="61"/>
      <c r="VWP28" s="61"/>
      <c r="VWQ28" s="61"/>
      <c r="VWR28" s="61"/>
      <c r="VWS28" s="61"/>
      <c r="VWT28" s="61"/>
      <c r="VWU28" s="61"/>
      <c r="VWV28" s="61"/>
      <c r="VWW28" s="61"/>
      <c r="VWX28" s="61"/>
      <c r="VWY28" s="61"/>
      <c r="VWZ28" s="61"/>
      <c r="VXA28" s="61"/>
      <c r="VXB28" s="61"/>
      <c r="VXC28" s="61"/>
      <c r="VXD28" s="61"/>
      <c r="VXE28" s="61"/>
      <c r="VXF28" s="61"/>
      <c r="VXG28" s="61"/>
      <c r="VXH28" s="61"/>
      <c r="VXI28" s="61"/>
      <c r="VXJ28" s="61"/>
      <c r="VXK28" s="61"/>
      <c r="VXL28" s="61"/>
      <c r="VXM28" s="61"/>
      <c r="VXN28" s="61"/>
      <c r="VXO28" s="61"/>
      <c r="VXP28" s="61"/>
      <c r="VXQ28" s="61"/>
      <c r="VXR28" s="61"/>
      <c r="VXS28" s="61"/>
      <c r="VXT28" s="61"/>
      <c r="VXU28" s="61"/>
      <c r="VXV28" s="61"/>
      <c r="VXW28" s="61"/>
      <c r="VXX28" s="61"/>
      <c r="VXY28" s="61"/>
      <c r="VXZ28" s="61"/>
      <c r="VYA28" s="61"/>
      <c r="VYB28" s="61"/>
      <c r="VYC28" s="61"/>
      <c r="VYD28" s="61"/>
      <c r="VYE28" s="61"/>
      <c r="VYF28" s="61"/>
      <c r="VYG28" s="61"/>
      <c r="VYH28" s="61"/>
      <c r="VYI28" s="61"/>
      <c r="VYJ28" s="61"/>
      <c r="VYK28" s="61"/>
      <c r="VYL28" s="61"/>
      <c r="VYM28" s="61"/>
      <c r="VYN28" s="61"/>
      <c r="VYO28" s="61"/>
      <c r="VYP28" s="61"/>
      <c r="VYQ28" s="61"/>
      <c r="VYR28" s="61"/>
      <c r="VYS28" s="61"/>
      <c r="VYT28" s="61"/>
      <c r="VYU28" s="61"/>
      <c r="VYV28" s="61"/>
      <c r="VYW28" s="61"/>
      <c r="VYX28" s="61"/>
      <c r="VYY28" s="61"/>
      <c r="VYZ28" s="61"/>
      <c r="VZA28" s="61"/>
      <c r="VZB28" s="61"/>
      <c r="VZC28" s="61"/>
      <c r="VZD28" s="61"/>
      <c r="VZE28" s="61"/>
      <c r="VZF28" s="61"/>
      <c r="VZG28" s="61"/>
      <c r="VZH28" s="61"/>
      <c r="VZI28" s="61"/>
      <c r="VZJ28" s="61"/>
      <c r="VZK28" s="61"/>
      <c r="VZL28" s="61"/>
      <c r="VZM28" s="61"/>
      <c r="VZN28" s="61"/>
      <c r="VZO28" s="61"/>
      <c r="VZP28" s="61"/>
      <c r="VZQ28" s="61"/>
      <c r="VZR28" s="61"/>
      <c r="VZS28" s="61"/>
      <c r="VZT28" s="61"/>
      <c r="VZU28" s="61"/>
      <c r="VZV28" s="61"/>
      <c r="VZW28" s="61"/>
      <c r="VZX28" s="61"/>
      <c r="VZY28" s="61"/>
      <c r="VZZ28" s="61"/>
      <c r="WAA28" s="61"/>
      <c r="WAB28" s="61"/>
      <c r="WAC28" s="61"/>
      <c r="WAD28" s="61"/>
      <c r="WAE28" s="61"/>
      <c r="WAF28" s="61"/>
      <c r="WAG28" s="61"/>
      <c r="WAH28" s="61"/>
      <c r="WAI28" s="61"/>
      <c r="WAJ28" s="61"/>
      <c r="WAK28" s="61"/>
      <c r="WAL28" s="61"/>
      <c r="WAM28" s="61"/>
      <c r="WAN28" s="61"/>
      <c r="WAO28" s="61"/>
      <c r="WAP28" s="61"/>
      <c r="WAQ28" s="61"/>
      <c r="WAR28" s="61"/>
      <c r="WAS28" s="61"/>
      <c r="WAT28" s="61"/>
      <c r="WAU28" s="61"/>
      <c r="WAV28" s="61"/>
      <c r="WAW28" s="61"/>
      <c r="WAX28" s="61"/>
      <c r="WAY28" s="61"/>
      <c r="WAZ28" s="61"/>
      <c r="WBA28" s="61"/>
      <c r="WBB28" s="61"/>
      <c r="WBC28" s="61"/>
      <c r="WBD28" s="61"/>
      <c r="WBE28" s="61"/>
      <c r="WBF28" s="61"/>
      <c r="WBG28" s="61"/>
      <c r="WBH28" s="61"/>
      <c r="WBI28" s="61"/>
      <c r="WBJ28" s="61"/>
      <c r="WBK28" s="61"/>
      <c r="WBL28" s="61"/>
      <c r="WBM28" s="61"/>
      <c r="WBN28" s="61"/>
      <c r="WBO28" s="61"/>
      <c r="WBP28" s="61"/>
      <c r="WBQ28" s="61"/>
      <c r="WBR28" s="61"/>
      <c r="WBS28" s="61"/>
      <c r="WBT28" s="61"/>
      <c r="WBU28" s="61"/>
      <c r="WBV28" s="61"/>
      <c r="WBW28" s="61"/>
      <c r="WBX28" s="61"/>
      <c r="WBY28" s="61"/>
      <c r="WBZ28" s="61"/>
      <c r="WCA28" s="61"/>
      <c r="WCB28" s="61"/>
      <c r="WCC28" s="61"/>
      <c r="WCD28" s="61"/>
      <c r="WCE28" s="61"/>
      <c r="WCF28" s="61"/>
      <c r="WCG28" s="61"/>
      <c r="WCH28" s="61"/>
      <c r="WCI28" s="61"/>
      <c r="WCJ28" s="61"/>
      <c r="WCK28" s="61"/>
      <c r="WCL28" s="61"/>
      <c r="WCM28" s="61"/>
      <c r="WCN28" s="61"/>
      <c r="WCO28" s="61"/>
      <c r="WCP28" s="61"/>
      <c r="WCQ28" s="61"/>
      <c r="WCR28" s="61"/>
      <c r="WCS28" s="61"/>
      <c r="WCT28" s="61"/>
      <c r="WCU28" s="61"/>
      <c r="WCV28" s="61"/>
      <c r="WCW28" s="61"/>
      <c r="WCX28" s="61"/>
      <c r="WCY28" s="61"/>
      <c r="WCZ28" s="61"/>
      <c r="WDA28" s="61"/>
      <c r="WDB28" s="61"/>
      <c r="WDC28" s="61"/>
      <c r="WDD28" s="61"/>
      <c r="WDE28" s="61"/>
      <c r="WDF28" s="61"/>
      <c r="WDG28" s="61"/>
      <c r="WDH28" s="61"/>
      <c r="WDI28" s="61"/>
      <c r="WDJ28" s="61"/>
      <c r="WDK28" s="61"/>
      <c r="WDL28" s="61"/>
      <c r="WDM28" s="61"/>
      <c r="WDN28" s="61"/>
      <c r="WDO28" s="61"/>
      <c r="WDP28" s="61"/>
      <c r="WDQ28" s="61"/>
      <c r="WDR28" s="61"/>
      <c r="WDS28" s="61"/>
      <c r="WDT28" s="61"/>
      <c r="WDU28" s="61"/>
      <c r="WDV28" s="61"/>
      <c r="WDW28" s="61"/>
      <c r="WDX28" s="61"/>
      <c r="WDY28" s="61"/>
      <c r="WDZ28" s="61"/>
      <c r="WEA28" s="61"/>
      <c r="WEB28" s="61"/>
      <c r="WEC28" s="61"/>
      <c r="WED28" s="61"/>
      <c r="WEE28" s="61"/>
      <c r="WEF28" s="61"/>
      <c r="WEG28" s="61"/>
      <c r="WEH28" s="61"/>
      <c r="WEI28" s="61"/>
      <c r="WEJ28" s="61"/>
      <c r="WEK28" s="61"/>
      <c r="WEL28" s="61"/>
      <c r="WEM28" s="61"/>
      <c r="WEN28" s="61"/>
      <c r="WEO28" s="61"/>
      <c r="WEP28" s="61"/>
      <c r="WEQ28" s="61"/>
      <c r="WER28" s="61"/>
      <c r="WES28" s="61"/>
      <c r="WET28" s="61"/>
      <c r="WEU28" s="61"/>
      <c r="WEV28" s="61"/>
      <c r="WEW28" s="61"/>
      <c r="WEX28" s="61"/>
      <c r="WEY28" s="61"/>
      <c r="WEZ28" s="61"/>
      <c r="WFA28" s="61"/>
      <c r="WFB28" s="61"/>
      <c r="WFC28" s="61"/>
      <c r="WFD28" s="61"/>
      <c r="WFE28" s="61"/>
      <c r="WFF28" s="61"/>
      <c r="WFG28" s="61"/>
      <c r="WFH28" s="61"/>
      <c r="WFI28" s="61"/>
      <c r="WFJ28" s="61"/>
      <c r="WFK28" s="61"/>
      <c r="WFL28" s="61"/>
      <c r="WFM28" s="61"/>
      <c r="WFN28" s="61"/>
      <c r="WFO28" s="61"/>
      <c r="WFP28" s="61"/>
      <c r="WFQ28" s="61"/>
      <c r="WFR28" s="61"/>
      <c r="WFS28" s="61"/>
      <c r="WFT28" s="61"/>
      <c r="WFU28" s="61"/>
      <c r="WFV28" s="61"/>
      <c r="WFW28" s="61"/>
      <c r="WFX28" s="61"/>
      <c r="WFY28" s="61"/>
      <c r="WFZ28" s="61"/>
      <c r="WGA28" s="61"/>
      <c r="WGB28" s="61"/>
      <c r="WGC28" s="61"/>
      <c r="WGD28" s="61"/>
      <c r="WGE28" s="61"/>
      <c r="WGF28" s="61"/>
      <c r="WGG28" s="61"/>
      <c r="WGH28" s="61"/>
      <c r="WGI28" s="61"/>
      <c r="WGJ28" s="61"/>
      <c r="WGK28" s="61"/>
      <c r="WGL28" s="61"/>
      <c r="WGM28" s="61"/>
      <c r="WGN28" s="61"/>
      <c r="WGO28" s="61"/>
      <c r="WGP28" s="61"/>
      <c r="WGQ28" s="61"/>
      <c r="WGR28" s="61"/>
      <c r="WGS28" s="61"/>
      <c r="WGT28" s="61"/>
      <c r="WGU28" s="61"/>
      <c r="WGV28" s="61"/>
      <c r="WGW28" s="61"/>
      <c r="WGX28" s="61"/>
      <c r="WGY28" s="61"/>
      <c r="WGZ28" s="61"/>
      <c r="WHA28" s="61"/>
      <c r="WHB28" s="61"/>
      <c r="WHC28" s="61"/>
      <c r="WHD28" s="61"/>
      <c r="WHE28" s="61"/>
      <c r="WHF28" s="61"/>
      <c r="WHG28" s="61"/>
      <c r="WHH28" s="61"/>
      <c r="WHI28" s="61"/>
      <c r="WHJ28" s="61"/>
      <c r="WHK28" s="61"/>
      <c r="WHL28" s="61"/>
      <c r="WHM28" s="61"/>
      <c r="WHN28" s="61"/>
      <c r="WHO28" s="61"/>
      <c r="WHP28" s="61"/>
      <c r="WHQ28" s="61"/>
      <c r="WHR28" s="61"/>
      <c r="WHS28" s="61"/>
      <c r="WHT28" s="61"/>
      <c r="WHU28" s="61"/>
      <c r="WHV28" s="61"/>
      <c r="WHW28" s="61"/>
      <c r="WHX28" s="61"/>
      <c r="WHY28" s="61"/>
      <c r="WHZ28" s="61"/>
      <c r="WIA28" s="61"/>
      <c r="WIB28" s="61"/>
      <c r="WIC28" s="61"/>
      <c r="WID28" s="61"/>
      <c r="WIE28" s="61"/>
      <c r="WIF28" s="61"/>
      <c r="WIG28" s="61"/>
      <c r="WIH28" s="61"/>
      <c r="WII28" s="61"/>
      <c r="WIJ28" s="61"/>
      <c r="WIK28" s="61"/>
      <c r="WIL28" s="61"/>
      <c r="WIM28" s="61"/>
      <c r="WIN28" s="61"/>
      <c r="WIO28" s="61"/>
      <c r="WIP28" s="61"/>
      <c r="WIQ28" s="61"/>
      <c r="WIR28" s="61"/>
      <c r="WIS28" s="61"/>
      <c r="WIT28" s="61"/>
      <c r="WIU28" s="61"/>
      <c r="WIV28" s="61"/>
      <c r="WIW28" s="61"/>
      <c r="WIX28" s="61"/>
      <c r="WIY28" s="61"/>
      <c r="WIZ28" s="61"/>
      <c r="WJA28" s="61"/>
      <c r="WJB28" s="61"/>
      <c r="WJC28" s="61"/>
      <c r="WJD28" s="61"/>
      <c r="WJE28" s="61"/>
      <c r="WJF28" s="61"/>
      <c r="WJG28" s="61"/>
      <c r="WJH28" s="61"/>
      <c r="WJI28" s="61"/>
      <c r="WJJ28" s="61"/>
      <c r="WJK28" s="61"/>
      <c r="WJL28" s="61"/>
      <c r="WJM28" s="61"/>
      <c r="WJN28" s="61"/>
      <c r="WJO28" s="61"/>
      <c r="WJP28" s="61"/>
      <c r="WJQ28" s="61"/>
      <c r="WJR28" s="61"/>
      <c r="WJS28" s="61"/>
      <c r="WJT28" s="61"/>
      <c r="WJU28" s="61"/>
      <c r="WJV28" s="61"/>
      <c r="WJW28" s="61"/>
      <c r="WJX28" s="61"/>
      <c r="WJY28" s="61"/>
      <c r="WJZ28" s="61"/>
      <c r="WKA28" s="61"/>
      <c r="WKB28" s="61"/>
      <c r="WKC28" s="61"/>
      <c r="WKD28" s="61"/>
      <c r="WKE28" s="61"/>
      <c r="WKF28" s="61"/>
      <c r="WKG28" s="61"/>
      <c r="WKH28" s="61"/>
      <c r="WKI28" s="61"/>
      <c r="WKJ28" s="61"/>
      <c r="WKK28" s="61"/>
      <c r="WKL28" s="61"/>
      <c r="WKM28" s="61"/>
      <c r="WKN28" s="61"/>
      <c r="WKO28" s="61"/>
      <c r="WKP28" s="61"/>
      <c r="WKQ28" s="61"/>
      <c r="WKR28" s="61"/>
      <c r="WKS28" s="61"/>
      <c r="WKT28" s="61"/>
      <c r="WKU28" s="61"/>
      <c r="WKV28" s="61"/>
      <c r="WKW28" s="61"/>
      <c r="WKX28" s="61"/>
      <c r="WKY28" s="61"/>
      <c r="WKZ28" s="61"/>
      <c r="WLA28" s="61"/>
      <c r="WLB28" s="61"/>
      <c r="WLC28" s="61"/>
      <c r="WLD28" s="61"/>
      <c r="WLE28" s="61"/>
      <c r="WLF28" s="61"/>
      <c r="WLG28" s="61"/>
      <c r="WLH28" s="61"/>
      <c r="WLI28" s="61"/>
      <c r="WLJ28" s="61"/>
      <c r="WLK28" s="61"/>
      <c r="WLL28" s="61"/>
      <c r="WLM28" s="61"/>
      <c r="WLN28" s="61"/>
      <c r="WLO28" s="61"/>
      <c r="WLP28" s="61"/>
      <c r="WLQ28" s="61"/>
      <c r="WLR28" s="61"/>
      <c r="WLS28" s="61"/>
      <c r="WLT28" s="61"/>
      <c r="WLU28" s="61"/>
      <c r="WLV28" s="61"/>
      <c r="WLW28" s="61"/>
      <c r="WLX28" s="61"/>
      <c r="WLY28" s="61"/>
      <c r="WLZ28" s="61"/>
      <c r="WMA28" s="61"/>
      <c r="WMB28" s="61"/>
      <c r="WMC28" s="61"/>
      <c r="WMD28" s="61"/>
      <c r="WME28" s="61"/>
      <c r="WMF28" s="61"/>
      <c r="WMG28" s="61"/>
      <c r="WMH28" s="61"/>
      <c r="WMI28" s="61"/>
      <c r="WMJ28" s="61"/>
      <c r="WMK28" s="61"/>
      <c r="WML28" s="61"/>
      <c r="WMM28" s="61"/>
      <c r="WMN28" s="61"/>
      <c r="WMO28" s="61"/>
      <c r="WMP28" s="61"/>
      <c r="WMQ28" s="61"/>
      <c r="WMR28" s="61"/>
      <c r="WMS28" s="61"/>
      <c r="WMT28" s="61"/>
      <c r="WMU28" s="61"/>
      <c r="WMV28" s="61"/>
      <c r="WMW28" s="61"/>
      <c r="WMX28" s="61"/>
      <c r="WMY28" s="61"/>
      <c r="WMZ28" s="61"/>
      <c r="WNA28" s="61"/>
      <c r="WNB28" s="61"/>
      <c r="WNC28" s="61"/>
      <c r="WND28" s="61"/>
      <c r="WNE28" s="61"/>
      <c r="WNF28" s="61"/>
      <c r="WNG28" s="61"/>
      <c r="WNH28" s="61"/>
      <c r="WNI28" s="61"/>
      <c r="WNJ28" s="61"/>
      <c r="WNK28" s="61"/>
      <c r="WNL28" s="61"/>
      <c r="WNM28" s="61"/>
      <c r="WNN28" s="61"/>
      <c r="WNO28" s="61"/>
      <c r="WNP28" s="61"/>
      <c r="WNQ28" s="61"/>
      <c r="WNR28" s="61"/>
      <c r="WNS28" s="61"/>
      <c r="WNT28" s="61"/>
      <c r="WNU28" s="61"/>
      <c r="WNV28" s="61"/>
      <c r="WNW28" s="61"/>
      <c r="WNX28" s="61"/>
      <c r="WNY28" s="61"/>
      <c r="WNZ28" s="61"/>
      <c r="WOA28" s="61"/>
      <c r="WOB28" s="61"/>
      <c r="WOC28" s="61"/>
      <c r="WOD28" s="61"/>
      <c r="WOE28" s="61"/>
      <c r="WOF28" s="61"/>
      <c r="WOG28" s="61"/>
      <c r="WOH28" s="61"/>
      <c r="WOI28" s="61"/>
      <c r="WOJ28" s="61"/>
      <c r="WOK28" s="61"/>
      <c r="WOL28" s="61"/>
      <c r="WOM28" s="61"/>
      <c r="WON28" s="61"/>
      <c r="WOO28" s="61"/>
      <c r="WOP28" s="61"/>
      <c r="WOQ28" s="61"/>
      <c r="WOR28" s="61"/>
      <c r="WOS28" s="61"/>
      <c r="WOT28" s="61"/>
      <c r="WOU28" s="61"/>
      <c r="WOV28" s="61"/>
      <c r="WOW28" s="61"/>
      <c r="WOX28" s="61"/>
      <c r="WOY28" s="61"/>
      <c r="WOZ28" s="61"/>
      <c r="WPA28" s="61"/>
      <c r="WPB28" s="61"/>
      <c r="WPC28" s="61"/>
      <c r="WPD28" s="61"/>
      <c r="WPE28" s="61"/>
      <c r="WPF28" s="61"/>
      <c r="WPG28" s="61"/>
      <c r="WPH28" s="61"/>
      <c r="WPI28" s="61"/>
      <c r="WPJ28" s="61"/>
      <c r="WPK28" s="61"/>
      <c r="WPL28" s="61"/>
      <c r="WPM28" s="61"/>
      <c r="WPN28" s="61"/>
      <c r="WPO28" s="61"/>
      <c r="WPP28" s="61"/>
      <c r="WPQ28" s="61"/>
      <c r="WPR28" s="61"/>
      <c r="WPS28" s="61"/>
      <c r="WPT28" s="61"/>
      <c r="WPU28" s="61"/>
      <c r="WPV28" s="61"/>
      <c r="WPW28" s="61"/>
      <c r="WPX28" s="61"/>
      <c r="WPY28" s="61"/>
      <c r="WPZ28" s="61"/>
      <c r="WQA28" s="61"/>
      <c r="WQB28" s="61"/>
      <c r="WQC28" s="61"/>
      <c r="WQD28" s="61"/>
      <c r="WQE28" s="61"/>
      <c r="WQF28" s="61"/>
      <c r="WQG28" s="61"/>
      <c r="WQH28" s="61"/>
      <c r="WQI28" s="61"/>
      <c r="WQJ28" s="61"/>
      <c r="WQK28" s="61"/>
      <c r="WQL28" s="61"/>
      <c r="WQM28" s="61"/>
      <c r="WQN28" s="61"/>
      <c r="WQO28" s="61"/>
      <c r="WQP28" s="61"/>
      <c r="WQQ28" s="61"/>
      <c r="WQR28" s="61"/>
      <c r="WQS28" s="61"/>
      <c r="WQT28" s="61"/>
      <c r="WQU28" s="61"/>
      <c r="WQV28" s="61"/>
      <c r="WQW28" s="61"/>
      <c r="WQX28" s="61"/>
      <c r="WQY28" s="61"/>
      <c r="WQZ28" s="61"/>
      <c r="WRA28" s="61"/>
      <c r="WRB28" s="61"/>
      <c r="WRC28" s="61"/>
      <c r="WRD28" s="61"/>
      <c r="WRE28" s="61"/>
      <c r="WRF28" s="61"/>
      <c r="WRG28" s="61"/>
      <c r="WRH28" s="61"/>
      <c r="WRI28" s="61"/>
      <c r="WRJ28" s="61"/>
      <c r="WRK28" s="61"/>
      <c r="WRL28" s="61"/>
      <c r="WRM28" s="61"/>
      <c r="WRN28" s="61"/>
      <c r="WRO28" s="61"/>
      <c r="WRP28" s="61"/>
      <c r="WRQ28" s="61"/>
      <c r="WRR28" s="61"/>
      <c r="WRS28" s="61"/>
      <c r="WRT28" s="61"/>
      <c r="WRU28" s="61"/>
      <c r="WRV28" s="61"/>
      <c r="WRW28" s="61"/>
      <c r="WRX28" s="61"/>
      <c r="WRY28" s="61"/>
      <c r="WRZ28" s="61"/>
      <c r="WSA28" s="61"/>
      <c r="WSB28" s="61"/>
      <c r="WSC28" s="61"/>
      <c r="WSD28" s="61"/>
      <c r="WSE28" s="61"/>
      <c r="WSF28" s="61"/>
      <c r="WSG28" s="61"/>
      <c r="WSH28" s="61"/>
      <c r="WSI28" s="61"/>
      <c r="WSJ28" s="61"/>
      <c r="WSK28" s="61"/>
      <c r="WSL28" s="61"/>
      <c r="WSM28" s="61"/>
      <c r="WSN28" s="61"/>
      <c r="WSO28" s="61"/>
      <c r="WSP28" s="61"/>
      <c r="WSQ28" s="61"/>
      <c r="WSR28" s="61"/>
      <c r="WSS28" s="61"/>
      <c r="WST28" s="61"/>
      <c r="WSU28" s="61"/>
      <c r="WSV28" s="61"/>
      <c r="WSW28" s="61"/>
      <c r="WSX28" s="61"/>
      <c r="WSY28" s="61"/>
      <c r="WSZ28" s="61"/>
      <c r="WTA28" s="61"/>
      <c r="WTB28" s="61"/>
      <c r="WTC28" s="61"/>
      <c r="WTD28" s="61"/>
      <c r="WTE28" s="61"/>
      <c r="WTF28" s="61"/>
      <c r="WTG28" s="61"/>
      <c r="WTH28" s="61"/>
      <c r="WTI28" s="61"/>
      <c r="WTJ28" s="61"/>
      <c r="WTK28" s="61"/>
      <c r="WTL28" s="61"/>
      <c r="WTM28" s="61"/>
      <c r="WTN28" s="61"/>
      <c r="WTO28" s="61"/>
      <c r="WTP28" s="61"/>
      <c r="WTQ28" s="61"/>
      <c r="WTR28" s="61"/>
      <c r="WTS28" s="61"/>
      <c r="WTT28" s="61"/>
      <c r="WTU28" s="61"/>
      <c r="WTV28" s="61"/>
      <c r="WTW28" s="61"/>
      <c r="WTX28" s="61"/>
      <c r="WTY28" s="61"/>
      <c r="WTZ28" s="61"/>
      <c r="WUA28" s="61"/>
      <c r="WUB28" s="61"/>
      <c r="WUC28" s="61"/>
      <c r="WUD28" s="61"/>
      <c r="WUE28" s="61"/>
      <c r="WUF28" s="61"/>
      <c r="WUG28" s="61"/>
      <c r="WUH28" s="61"/>
      <c r="WUI28" s="61"/>
      <c r="WUJ28" s="61"/>
      <c r="WUK28" s="61"/>
      <c r="WUL28" s="61"/>
      <c r="WUM28" s="61"/>
      <c r="WUN28" s="61"/>
      <c r="WUO28" s="61"/>
      <c r="WUP28" s="61"/>
      <c r="WUQ28" s="61"/>
      <c r="WUR28" s="61"/>
      <c r="WUS28" s="61"/>
      <c r="WUT28" s="61"/>
      <c r="WUU28" s="61"/>
      <c r="WUV28" s="61"/>
      <c r="WUW28" s="61"/>
      <c r="WUX28" s="61"/>
      <c r="WUY28" s="61"/>
      <c r="WUZ28" s="61"/>
      <c r="WVA28" s="61"/>
      <c r="WVB28" s="61"/>
      <c r="WVC28" s="61"/>
      <c r="WVD28" s="61"/>
      <c r="WVE28" s="61"/>
      <c r="WVF28" s="61"/>
      <c r="WVG28" s="61"/>
      <c r="WVH28" s="61"/>
      <c r="WVI28" s="61"/>
      <c r="WVJ28" s="61"/>
      <c r="WVK28" s="61"/>
      <c r="WVL28" s="61"/>
      <c r="WVM28" s="61"/>
      <c r="WVN28" s="61"/>
      <c r="WVO28" s="61"/>
      <c r="WVP28" s="61"/>
      <c r="WVQ28" s="61"/>
      <c r="WVR28" s="61"/>
      <c r="WVS28" s="61"/>
      <c r="WVT28" s="61"/>
      <c r="WVU28" s="61"/>
      <c r="WVV28" s="61"/>
      <c r="WVW28" s="61"/>
      <c r="WVX28" s="61"/>
      <c r="WVY28" s="61"/>
      <c r="WVZ28" s="61"/>
      <c r="WWA28" s="61"/>
      <c r="WWB28" s="61"/>
      <c r="WWC28" s="61"/>
      <c r="WWD28" s="61"/>
      <c r="WWE28" s="61"/>
      <c r="WWF28" s="61"/>
      <c r="WWG28" s="61"/>
      <c r="WWH28" s="61"/>
      <c r="WWI28" s="61"/>
      <c r="WWJ28" s="61"/>
      <c r="WWK28" s="61"/>
      <c r="WWL28" s="61"/>
      <c r="WWM28" s="61"/>
      <c r="WWN28" s="61"/>
      <c r="WWO28" s="61"/>
      <c r="WWP28" s="61"/>
      <c r="WWQ28" s="61"/>
      <c r="WWR28" s="61"/>
      <c r="WWS28" s="61"/>
      <c r="WWT28" s="61"/>
      <c r="WWU28" s="61"/>
      <c r="WWV28" s="61"/>
      <c r="WWW28" s="61"/>
      <c r="WWX28" s="61"/>
      <c r="WWY28" s="61"/>
      <c r="WWZ28" s="61"/>
      <c r="WXA28" s="61"/>
      <c r="WXB28" s="61"/>
      <c r="WXC28" s="61"/>
      <c r="WXD28" s="61"/>
      <c r="WXE28" s="61"/>
      <c r="WXF28" s="61"/>
      <c r="WXG28" s="61"/>
      <c r="WXH28" s="61"/>
      <c r="WXI28" s="61"/>
      <c r="WXJ28" s="61"/>
      <c r="WXK28" s="61"/>
      <c r="WXL28" s="61"/>
      <c r="WXM28" s="61"/>
      <c r="WXN28" s="61"/>
      <c r="WXO28" s="61"/>
      <c r="WXP28" s="61"/>
      <c r="WXQ28" s="61"/>
      <c r="WXR28" s="61"/>
      <c r="WXS28" s="61"/>
      <c r="WXT28" s="61"/>
      <c r="WXU28" s="61"/>
      <c r="WXV28" s="61"/>
      <c r="WXW28" s="61"/>
      <c r="WXX28" s="61"/>
      <c r="WXY28" s="61"/>
      <c r="WXZ28" s="61"/>
      <c r="WYA28" s="61"/>
      <c r="WYB28" s="61"/>
      <c r="WYC28" s="61"/>
      <c r="WYD28" s="61"/>
      <c r="WYE28" s="61"/>
      <c r="WYF28" s="61"/>
      <c r="WYG28" s="61"/>
      <c r="WYH28" s="61"/>
      <c r="WYI28" s="61"/>
      <c r="WYJ28" s="61"/>
      <c r="WYK28" s="61"/>
      <c r="WYL28" s="61"/>
      <c r="WYM28" s="61"/>
      <c r="WYN28" s="61"/>
      <c r="WYO28" s="61"/>
      <c r="WYP28" s="61"/>
      <c r="WYQ28" s="61"/>
      <c r="WYR28" s="61"/>
      <c r="WYS28" s="61"/>
      <c r="WYT28" s="61"/>
      <c r="WYU28" s="61"/>
      <c r="WYV28" s="61"/>
      <c r="WYW28" s="61"/>
      <c r="WYX28" s="61"/>
      <c r="WYY28" s="61"/>
      <c r="WYZ28" s="61"/>
      <c r="WZA28" s="61"/>
      <c r="WZB28" s="61"/>
      <c r="WZC28" s="61"/>
      <c r="WZD28" s="61"/>
      <c r="WZE28" s="61"/>
      <c r="WZF28" s="61"/>
      <c r="WZG28" s="61"/>
      <c r="WZH28" s="61"/>
      <c r="WZI28" s="61"/>
      <c r="WZJ28" s="61"/>
      <c r="WZK28" s="61"/>
      <c r="WZL28" s="61"/>
      <c r="WZM28" s="61"/>
      <c r="WZN28" s="61"/>
      <c r="WZO28" s="61"/>
      <c r="WZP28" s="61"/>
      <c r="WZQ28" s="61"/>
      <c r="WZR28" s="61"/>
      <c r="WZS28" s="61"/>
      <c r="WZT28" s="61"/>
      <c r="WZU28" s="61"/>
      <c r="WZV28" s="61"/>
      <c r="WZW28" s="61"/>
      <c r="WZX28" s="61"/>
      <c r="WZY28" s="61"/>
      <c r="WZZ28" s="61"/>
      <c r="XAA28" s="61"/>
      <c r="XAB28" s="61"/>
      <c r="XAC28" s="61"/>
      <c r="XAD28" s="61"/>
      <c r="XAE28" s="61"/>
      <c r="XAF28" s="61"/>
      <c r="XAG28" s="61"/>
      <c r="XAH28" s="61"/>
      <c r="XAI28" s="61"/>
      <c r="XAJ28" s="61"/>
      <c r="XAK28" s="61"/>
      <c r="XAL28" s="61"/>
      <c r="XAM28" s="61"/>
      <c r="XAN28" s="61"/>
      <c r="XAO28" s="61"/>
      <c r="XAP28" s="61"/>
      <c r="XAQ28" s="61"/>
      <c r="XAR28" s="61"/>
      <c r="XAS28" s="61"/>
      <c r="XAT28" s="61"/>
      <c r="XAU28" s="61"/>
      <c r="XAV28" s="61"/>
      <c r="XAW28" s="61"/>
      <c r="XAX28" s="61"/>
      <c r="XAY28" s="61"/>
      <c r="XAZ28" s="61"/>
      <c r="XBA28" s="61"/>
      <c r="XBB28" s="61"/>
      <c r="XBC28" s="61"/>
      <c r="XBD28" s="61"/>
      <c r="XBE28" s="61"/>
      <c r="XBF28" s="61"/>
      <c r="XBG28" s="61"/>
      <c r="XBH28" s="61"/>
      <c r="XBI28" s="61"/>
      <c r="XBJ28" s="61"/>
      <c r="XBK28" s="61"/>
      <c r="XBL28" s="61"/>
      <c r="XBM28" s="61"/>
      <c r="XBN28" s="61"/>
      <c r="XBO28" s="61"/>
      <c r="XBP28" s="61"/>
      <c r="XBQ28" s="61"/>
      <c r="XBR28" s="61"/>
      <c r="XBS28" s="61"/>
      <c r="XBT28" s="61"/>
      <c r="XBU28" s="61"/>
      <c r="XBV28" s="61"/>
      <c r="XBW28" s="61"/>
      <c r="XBX28" s="61"/>
      <c r="XBY28" s="61"/>
      <c r="XBZ28" s="61"/>
      <c r="XCA28" s="61"/>
      <c r="XCB28" s="61"/>
      <c r="XCC28" s="61"/>
      <c r="XCD28" s="61"/>
      <c r="XCE28" s="61"/>
      <c r="XCF28" s="61"/>
      <c r="XCG28" s="61"/>
      <c r="XCH28" s="61"/>
      <c r="XCI28" s="61"/>
      <c r="XCJ28" s="61"/>
      <c r="XCK28" s="61"/>
      <c r="XCL28" s="61"/>
      <c r="XCM28" s="61"/>
      <c r="XCN28" s="61"/>
      <c r="XCO28" s="61"/>
      <c r="XCP28" s="61"/>
      <c r="XCQ28" s="61"/>
      <c r="XCR28" s="61"/>
      <c r="XCS28" s="61"/>
      <c r="XCT28" s="61"/>
      <c r="XCU28" s="61"/>
      <c r="XCV28" s="61"/>
      <c r="XCW28" s="61"/>
      <c r="XCX28" s="61"/>
      <c r="XCY28" s="61"/>
      <c r="XCZ28" s="61"/>
      <c r="XDA28" s="61"/>
      <c r="XDB28" s="61"/>
      <c r="XDC28" s="61"/>
      <c r="XDD28" s="61"/>
      <c r="XDE28" s="61"/>
      <c r="XDF28" s="61"/>
      <c r="XDG28" s="61"/>
      <c r="XDH28" s="61"/>
      <c r="XDI28" s="61"/>
      <c r="XDJ28" s="61"/>
      <c r="XDK28" s="61"/>
      <c r="XDL28" s="61"/>
      <c r="XDM28" s="61"/>
      <c r="XDN28" s="61"/>
      <c r="XDO28" s="61"/>
      <c r="XDP28" s="61"/>
      <c r="XDQ28" s="61"/>
      <c r="XDR28" s="61"/>
      <c r="XDS28" s="61"/>
      <c r="XDT28" s="61"/>
      <c r="XDU28" s="61"/>
      <c r="XDV28" s="61"/>
      <c r="XDW28" s="61"/>
      <c r="XDX28" s="61"/>
      <c r="XDY28" s="61"/>
      <c r="XDZ28" s="61"/>
      <c r="XEA28" s="61"/>
      <c r="XEB28" s="61"/>
      <c r="XEC28" s="61"/>
      <c r="XED28" s="61"/>
      <c r="XEE28" s="61"/>
      <c r="XEF28" s="61"/>
      <c r="XEG28" s="61"/>
      <c r="XEH28" s="61"/>
      <c r="XEI28" s="61"/>
      <c r="XEJ28" s="61"/>
      <c r="XEK28" s="61"/>
      <c r="XEL28" s="61"/>
      <c r="XEM28" s="61"/>
      <c r="XEN28" s="61"/>
      <c r="XEO28" s="61"/>
      <c r="XEP28" s="61"/>
      <c r="XEQ28" s="61"/>
      <c r="XER28" s="61"/>
      <c r="XES28" s="61"/>
      <c r="XET28" s="61"/>
      <c r="XEU28" s="61"/>
      <c r="XEV28" s="61"/>
      <c r="XEW28" s="61"/>
    </row>
    <row r="29" spans="1:16377" s="497" customFormat="1" ht="15" customHeight="1" thickTop="1" thickBot="1" x14ac:dyDescent="0.35">
      <c r="A29" s="50"/>
      <c r="B29" s="975" t="s">
        <v>258</v>
      </c>
      <c r="C29" s="976"/>
      <c r="D29" s="976"/>
      <c r="E29" s="976"/>
      <c r="F29" s="976"/>
      <c r="G29" s="976"/>
      <c r="H29" s="976"/>
      <c r="I29" s="977"/>
      <c r="J29" s="66"/>
      <c r="K29" s="85"/>
    </row>
    <row r="30" spans="1:16377" s="108" customFormat="1" ht="30" customHeight="1" thickTop="1" thickBot="1" x14ac:dyDescent="0.4">
      <c r="A30" s="107"/>
      <c r="B30" s="978" t="s">
        <v>34</v>
      </c>
      <c r="C30" s="978"/>
      <c r="D30" s="978"/>
      <c r="E30" s="978"/>
      <c r="F30" s="978"/>
      <c r="G30" s="978"/>
      <c r="H30" s="978"/>
      <c r="I30" s="978"/>
      <c r="J30" s="107"/>
      <c r="K30" s="377"/>
    </row>
    <row r="31" spans="1:16377" s="497" customFormat="1" ht="24" customHeight="1" thickTop="1" thickBot="1" x14ac:dyDescent="0.35">
      <c r="A31" s="69"/>
      <c r="B31" s="900" t="s">
        <v>261</v>
      </c>
      <c r="C31" s="901"/>
      <c r="D31" s="979"/>
      <c r="E31" s="420" t="s">
        <v>406</v>
      </c>
      <c r="F31" s="420" t="s">
        <v>72</v>
      </c>
      <c r="G31" s="420" t="s">
        <v>5</v>
      </c>
      <c r="H31" s="420" t="s">
        <v>6</v>
      </c>
      <c r="I31" s="421" t="s">
        <v>7</v>
      </c>
      <c r="J31" s="66"/>
      <c r="K31" s="85"/>
    </row>
    <row r="32" spans="1:16377" s="387" customFormat="1" ht="24" customHeight="1" thickTop="1" thickBot="1" x14ac:dyDescent="0.4">
      <c r="A32" s="383"/>
      <c r="B32" s="873" t="s">
        <v>414</v>
      </c>
      <c r="C32" s="874"/>
      <c r="D32" s="875"/>
      <c r="E32" s="447" t="str">
        <f>IF(AND(ISNUMBER(F32),ISNUMBER(G32)),G32/F32," ")</f>
        <v xml:space="preserve"> </v>
      </c>
      <c r="F32" s="404"/>
      <c r="G32" s="448"/>
      <c r="H32" s="403"/>
      <c r="I32" s="385" t="str">
        <f>IF(OR(ISNUMBER(G32),ISNUMBER(H32)),ROUND(IF(ISNUMBER(G32),G32,0)-IF(ISNUMBER(H32),H32,0),2)," ")</f>
        <v xml:space="preserve"> </v>
      </c>
      <c r="J32" s="384"/>
      <c r="K32" s="386"/>
    </row>
    <row r="33" spans="1:11" s="387" customFormat="1" ht="24" customHeight="1" thickTop="1" thickBot="1" x14ac:dyDescent="0.4">
      <c r="A33" s="383"/>
      <c r="B33" s="873" t="s">
        <v>410</v>
      </c>
      <c r="C33" s="874"/>
      <c r="D33" s="875"/>
      <c r="E33" s="447" t="str">
        <f t="shared" ref="E33:E36" si="0">IF(AND(ISNUMBER(F33),ISNUMBER(G33)),G33/F33," ")</f>
        <v xml:space="preserve"> </v>
      </c>
      <c r="F33" s="404"/>
      <c r="G33" s="448"/>
      <c r="H33" s="403"/>
      <c r="I33" s="385" t="str">
        <f t="shared" ref="I33:I36" si="1">IF(OR(ISNUMBER(G33),ISNUMBER(H33)),ROUND(IF(ISNUMBER(G33),G33,0)-IF(ISNUMBER(H33),H33,0),2)," ")</f>
        <v xml:space="preserve"> </v>
      </c>
      <c r="J33" s="384"/>
      <c r="K33" s="386"/>
    </row>
    <row r="34" spans="1:11" s="387" customFormat="1" ht="24" customHeight="1" thickTop="1" thickBot="1" x14ac:dyDescent="0.4">
      <c r="A34" s="383"/>
      <c r="B34" s="897" t="s">
        <v>265</v>
      </c>
      <c r="C34" s="898"/>
      <c r="D34" s="899"/>
      <c r="E34" s="452" t="str">
        <f t="shared" si="0"/>
        <v xml:space="preserve"> </v>
      </c>
      <c r="F34" s="404"/>
      <c r="G34" s="448"/>
      <c r="H34" s="403"/>
      <c r="I34" s="455" t="str">
        <f t="shared" si="1"/>
        <v xml:space="preserve"> </v>
      </c>
      <c r="J34" s="384"/>
      <c r="K34" s="386"/>
    </row>
    <row r="35" spans="1:11" s="387" customFormat="1" ht="24" customHeight="1" thickTop="1" thickBot="1" x14ac:dyDescent="0.4">
      <c r="A35" s="383"/>
      <c r="B35" s="873" t="s">
        <v>411</v>
      </c>
      <c r="C35" s="874"/>
      <c r="D35" s="875"/>
      <c r="E35" s="447" t="str">
        <f t="shared" si="0"/>
        <v xml:space="preserve"> </v>
      </c>
      <c r="F35" s="404"/>
      <c r="G35" s="448"/>
      <c r="H35" s="403"/>
      <c r="I35" s="465" t="str">
        <f t="shared" si="1"/>
        <v xml:space="preserve"> </v>
      </c>
      <c r="J35" s="384"/>
      <c r="K35" s="386"/>
    </row>
    <row r="36" spans="1:11" s="387" customFormat="1" ht="24" customHeight="1" thickTop="1" thickBot="1" x14ac:dyDescent="0.4">
      <c r="A36" s="383"/>
      <c r="B36" s="873" t="s">
        <v>408</v>
      </c>
      <c r="C36" s="874"/>
      <c r="D36" s="875"/>
      <c r="E36" s="447" t="str">
        <f t="shared" si="0"/>
        <v xml:space="preserve"> </v>
      </c>
      <c r="F36" s="453"/>
      <c r="G36" s="448"/>
      <c r="H36" s="454"/>
      <c r="I36" s="465" t="str">
        <f t="shared" si="1"/>
        <v xml:space="preserve"> </v>
      </c>
      <c r="J36" s="384"/>
      <c r="K36" s="386"/>
    </row>
    <row r="37" spans="1:11" s="497" customFormat="1" ht="24" customHeight="1" thickTop="1" thickBot="1" x14ac:dyDescent="0.35">
      <c r="A37" s="69"/>
      <c r="B37" s="969" t="s">
        <v>296</v>
      </c>
      <c r="C37" s="970"/>
      <c r="D37" s="970"/>
      <c r="E37" s="970"/>
      <c r="F37" s="971"/>
      <c r="G37" s="448"/>
      <c r="H37" s="403"/>
      <c r="I37" s="466" t="str">
        <f>IF(OR(ISNUMBER(G37),ISNUMBER(H37)),ROUND(IF(ISNUMBER(G37),G37,0)-IF(ISNUMBER(H37),H37,0),2),"")</f>
        <v/>
      </c>
      <c r="J37" s="66"/>
      <c r="K37" s="85"/>
    </row>
    <row r="38" spans="1:11" s="497" customFormat="1" ht="24" customHeight="1" thickTop="1" thickBot="1" x14ac:dyDescent="0.35">
      <c r="A38" s="69"/>
      <c r="B38" s="969" t="s">
        <v>297</v>
      </c>
      <c r="C38" s="970"/>
      <c r="D38" s="970"/>
      <c r="E38" s="970"/>
      <c r="F38" s="971"/>
      <c r="G38" s="448"/>
      <c r="H38" s="403"/>
      <c r="I38" s="466" t="str">
        <f>IF(OR(ISNUMBER(G38),ISNUMBER(H38)),ROUND(IF(ISNUMBER(G38),G38,0)-IF(ISNUMBER(H38),H38,0),2),"")</f>
        <v/>
      </c>
      <c r="J38" s="66"/>
      <c r="K38" s="85"/>
    </row>
    <row r="39" spans="1:11" s="497" customFormat="1" ht="24" customHeight="1" thickTop="1" thickBot="1" x14ac:dyDescent="0.35">
      <c r="A39" s="69"/>
      <c r="B39" s="943" t="s">
        <v>196</v>
      </c>
      <c r="C39" s="944"/>
      <c r="D39" s="944"/>
      <c r="E39" s="944"/>
      <c r="F39" s="945"/>
      <c r="G39" s="448"/>
      <c r="H39" s="457"/>
      <c r="I39" s="464" t="str">
        <f>IF(OR(ISNUMBER(G39),ISNUMBER(H39)),ROUND(IF(ISNUMBER(G39),G39,0)-IF(ISNUMBER(H39),H39,0),2),"")</f>
        <v/>
      </c>
      <c r="J39" s="66"/>
      <c r="K39" s="85"/>
    </row>
    <row r="40" spans="1:11" s="387" customFormat="1" ht="24" customHeight="1" thickTop="1" thickBot="1" x14ac:dyDescent="0.4">
      <c r="A40" s="383"/>
      <c r="B40" s="900" t="s">
        <v>262</v>
      </c>
      <c r="C40" s="901"/>
      <c r="D40" s="979"/>
      <c r="E40" s="420" t="s">
        <v>406</v>
      </c>
      <c r="F40" s="420" t="s">
        <v>72</v>
      </c>
      <c r="G40" s="420" t="s">
        <v>5</v>
      </c>
      <c r="H40" s="420" t="s">
        <v>6</v>
      </c>
      <c r="I40" s="421" t="s">
        <v>7</v>
      </c>
      <c r="J40" s="384"/>
      <c r="K40" s="386"/>
    </row>
    <row r="41" spans="1:11" s="387" customFormat="1" ht="27.65" customHeight="1" thickTop="1" thickBot="1" x14ac:dyDescent="0.4">
      <c r="A41" s="383"/>
      <c r="B41" s="880" t="s">
        <v>412</v>
      </c>
      <c r="C41" s="881"/>
      <c r="D41" s="491" t="s">
        <v>413</v>
      </c>
      <c r="E41" s="447" t="str">
        <f t="shared" ref="E41:E46" si="2">IF(AND(ISNUMBER(F41),ISNUMBER(G41)),G41/F41," ")</f>
        <v xml:space="preserve"> </v>
      </c>
      <c r="F41" s="404"/>
      <c r="G41" s="448"/>
      <c r="H41" s="419"/>
      <c r="I41" s="405" t="str">
        <f t="shared" ref="I41:I46" si="3">IF(OR(ISNUMBER(G41),ISNUMBER(H41)),ROUND(IF(ISNUMBER(G41),G41,0)-IF(ISNUMBER(H41),H41,0),2)," ")</f>
        <v xml:space="preserve"> </v>
      </c>
      <c r="J41" s="384"/>
      <c r="K41" s="386"/>
    </row>
    <row r="42" spans="1:11" s="387" customFormat="1" ht="27.65" customHeight="1" thickTop="1" thickBot="1" x14ac:dyDescent="0.4">
      <c r="A42" s="383"/>
      <c r="B42" s="882"/>
      <c r="C42" s="883"/>
      <c r="D42" s="491" t="s">
        <v>409</v>
      </c>
      <c r="E42" s="447" t="str">
        <f t="shared" si="2"/>
        <v xml:space="preserve"> </v>
      </c>
      <c r="F42" s="404"/>
      <c r="G42" s="448"/>
      <c r="H42" s="419"/>
      <c r="I42" s="405" t="str">
        <f t="shared" si="3"/>
        <v xml:space="preserve"> </v>
      </c>
      <c r="J42" s="384"/>
      <c r="K42" s="386"/>
    </row>
    <row r="43" spans="1:11" s="387" customFormat="1" ht="24" customHeight="1" thickTop="1" thickBot="1" x14ac:dyDescent="0.4">
      <c r="A43" s="383"/>
      <c r="B43" s="873" t="s">
        <v>410</v>
      </c>
      <c r="C43" s="874"/>
      <c r="D43" s="875"/>
      <c r="E43" s="447" t="str">
        <f t="shared" si="2"/>
        <v xml:space="preserve"> </v>
      </c>
      <c r="F43" s="404"/>
      <c r="G43" s="448"/>
      <c r="H43" s="419"/>
      <c r="I43" s="405" t="str">
        <f t="shared" si="3"/>
        <v xml:space="preserve"> </v>
      </c>
      <c r="J43" s="384"/>
      <c r="K43" s="386"/>
    </row>
    <row r="44" spans="1:11" s="387" customFormat="1" ht="24" customHeight="1" thickTop="1" thickBot="1" x14ac:dyDescent="0.4">
      <c r="A44" s="383"/>
      <c r="B44" s="873" t="s">
        <v>265</v>
      </c>
      <c r="C44" s="874"/>
      <c r="D44" s="875"/>
      <c r="E44" s="447" t="str">
        <f>IF(AND(ISNUMBER(F44),ISNUMBER(G44)),G44/F44," ")</f>
        <v xml:space="preserve"> </v>
      </c>
      <c r="F44" s="404"/>
      <c r="G44" s="448"/>
      <c r="H44" s="419"/>
      <c r="I44" s="405" t="str">
        <f t="shared" si="3"/>
        <v xml:space="preserve"> </v>
      </c>
      <c r="J44" s="384"/>
      <c r="K44" s="386"/>
    </row>
    <row r="45" spans="1:11" s="387" customFormat="1" ht="24" customHeight="1" thickTop="1" thickBot="1" x14ac:dyDescent="0.4">
      <c r="A45" s="383"/>
      <c r="B45" s="873" t="s">
        <v>411</v>
      </c>
      <c r="C45" s="874"/>
      <c r="D45" s="875"/>
      <c r="E45" s="447" t="str">
        <f t="shared" si="2"/>
        <v xml:space="preserve"> </v>
      </c>
      <c r="F45" s="404"/>
      <c r="G45" s="448"/>
      <c r="H45" s="419"/>
      <c r="I45" s="405" t="str">
        <f t="shared" si="3"/>
        <v xml:space="preserve"> </v>
      </c>
      <c r="J45" s="384"/>
      <c r="K45" s="386"/>
    </row>
    <row r="46" spans="1:11" s="387" customFormat="1" ht="24" customHeight="1" thickTop="1" thickBot="1" x14ac:dyDescent="0.4">
      <c r="A46" s="383"/>
      <c r="B46" s="897" t="s">
        <v>408</v>
      </c>
      <c r="C46" s="898"/>
      <c r="D46" s="899"/>
      <c r="E46" s="452" t="str">
        <f t="shared" si="2"/>
        <v xml:space="preserve"> </v>
      </c>
      <c r="F46" s="453"/>
      <c r="G46" s="448"/>
      <c r="H46" s="459"/>
      <c r="I46" s="460" t="str">
        <f t="shared" si="3"/>
        <v xml:space="preserve"> </v>
      </c>
      <c r="J46" s="384"/>
      <c r="K46" s="386"/>
    </row>
    <row r="47" spans="1:11" s="497" customFormat="1" ht="24" customHeight="1" thickTop="1" thickBot="1" x14ac:dyDescent="0.35">
      <c r="A47" s="69"/>
      <c r="B47" s="862" t="s">
        <v>42</v>
      </c>
      <c r="C47" s="863"/>
      <c r="D47" s="863"/>
      <c r="E47" s="864"/>
      <c r="F47" s="461">
        <f>SUM(F32:F46)</f>
        <v>0</v>
      </c>
      <c r="G47" s="462">
        <f>SUM(G32:G36,G41:G46,G37:G39)</f>
        <v>0</v>
      </c>
      <c r="H47" s="462">
        <f>SUM(H32:H36,H37:H39)</f>
        <v>0</v>
      </c>
      <c r="I47" s="463">
        <f>SUM(I32:I36,I41:I46,I37:I39)</f>
        <v>0</v>
      </c>
      <c r="J47" s="66"/>
      <c r="K47" s="85"/>
    </row>
    <row r="48" spans="1:11" s="497" customFormat="1" ht="7.9" customHeight="1" thickTop="1" thickBot="1" x14ac:dyDescent="0.35">
      <c r="A48" s="323"/>
      <c r="B48" s="451"/>
      <c r="C48" s="451"/>
      <c r="D48" s="451"/>
      <c r="E48" s="451"/>
      <c r="F48" s="467"/>
      <c r="G48" s="468"/>
      <c r="H48" s="468"/>
      <c r="I48" s="468"/>
      <c r="J48" s="66"/>
      <c r="K48" s="85"/>
    </row>
    <row r="49" spans="1:17" s="497" customFormat="1" ht="30" customHeight="1" thickTop="1" thickBot="1" x14ac:dyDescent="0.35">
      <c r="A49" s="69"/>
      <c r="B49" s="968" t="s">
        <v>268</v>
      </c>
      <c r="C49" s="968"/>
      <c r="D49" s="968"/>
      <c r="E49" s="968"/>
      <c r="F49" s="968"/>
      <c r="G49" s="968"/>
      <c r="H49" s="968"/>
      <c r="I49" s="968"/>
      <c r="J49" s="66"/>
      <c r="K49" s="71"/>
      <c r="L49" s="131"/>
      <c r="M49" s="205"/>
      <c r="N49" s="205"/>
      <c r="O49" s="205"/>
      <c r="P49" s="205"/>
      <c r="Q49" s="205"/>
    </row>
    <row r="50" spans="1:17" s="497" customFormat="1" ht="24" customHeight="1" thickTop="1" thickBot="1" x14ac:dyDescent="0.35">
      <c r="A50" s="69"/>
      <c r="B50" s="870" t="s">
        <v>404</v>
      </c>
      <c r="C50" s="871"/>
      <c r="D50" s="871"/>
      <c r="E50" s="871"/>
      <c r="F50" s="872"/>
      <c r="G50" s="422" t="s">
        <v>5</v>
      </c>
      <c r="H50" s="420" t="s">
        <v>6</v>
      </c>
      <c r="I50" s="421" t="s">
        <v>7</v>
      </c>
      <c r="J50" s="66"/>
      <c r="K50" s="85"/>
    </row>
    <row r="51" spans="1:17" s="497" customFormat="1" ht="24" customHeight="1" thickTop="1" thickBot="1" x14ac:dyDescent="0.35">
      <c r="A51" s="69"/>
      <c r="B51" s="400"/>
      <c r="C51" s="414" t="s">
        <v>260</v>
      </c>
      <c r="D51" s="401"/>
      <c r="E51" s="865" t="s">
        <v>12</v>
      </c>
      <c r="F51" s="866"/>
      <c r="G51" s="415"/>
      <c r="H51" s="406"/>
      <c r="I51" s="407" t="str">
        <f>IF(OR(ISNUMBER(G51),ISNUMBER(H51)),ROUND(IF(ISNUMBER(G51),G51,0)-IF(ISNUMBER(H51),H51,0),2)," ")</f>
        <v xml:space="preserve"> </v>
      </c>
      <c r="J51" s="66"/>
      <c r="K51" s="71"/>
      <c r="L51" s="131"/>
      <c r="M51" s="205"/>
      <c r="N51" s="205"/>
      <c r="O51" s="205"/>
      <c r="P51" s="205"/>
      <c r="Q51" s="205"/>
    </row>
    <row r="52" spans="1:17" s="497" customFormat="1" ht="7.9" customHeight="1" thickTop="1" thickBot="1" x14ac:dyDescent="0.35">
      <c r="A52" s="69"/>
      <c r="B52" s="399"/>
      <c r="C52" s="398"/>
      <c r="D52" s="393"/>
      <c r="E52" s="85"/>
      <c r="F52" s="85"/>
      <c r="G52" s="393"/>
      <c r="H52" s="394"/>
      <c r="I52" s="394"/>
      <c r="J52" s="66"/>
      <c r="K52" s="71"/>
      <c r="L52" s="131"/>
      <c r="M52" s="205"/>
      <c r="N52" s="205"/>
      <c r="O52" s="205"/>
      <c r="P52" s="205"/>
      <c r="Q52" s="205"/>
    </row>
    <row r="53" spans="1:17" s="497" customFormat="1" ht="30" customHeight="1" thickTop="1" thickBot="1" x14ac:dyDescent="0.35">
      <c r="A53" s="69"/>
      <c r="B53" s="968" t="s">
        <v>43</v>
      </c>
      <c r="C53" s="968"/>
      <c r="D53" s="968"/>
      <c r="E53" s="968"/>
      <c r="F53" s="968"/>
      <c r="G53" s="968"/>
      <c r="H53" s="968"/>
      <c r="I53" s="968"/>
      <c r="J53" s="66"/>
      <c r="K53" s="71"/>
      <c r="L53" s="131"/>
      <c r="M53" s="205"/>
      <c r="N53" s="205"/>
      <c r="O53" s="205"/>
      <c r="P53" s="205"/>
      <c r="Q53" s="205"/>
    </row>
    <row r="54" spans="1:17" s="497" customFormat="1" ht="24" customHeight="1" thickTop="1" thickBot="1" x14ac:dyDescent="0.35">
      <c r="A54" s="69"/>
      <c r="B54" s="909"/>
      <c r="C54" s="910"/>
      <c r="D54" s="492"/>
      <c r="E54" s="492"/>
      <c r="F54" s="402"/>
      <c r="G54" s="422" t="s">
        <v>5</v>
      </c>
      <c r="H54" s="420" t="s">
        <v>6</v>
      </c>
      <c r="I54" s="421" t="s">
        <v>7</v>
      </c>
      <c r="J54" s="66"/>
      <c r="K54" s="85"/>
    </row>
    <row r="55" spans="1:17" s="497" customFormat="1" ht="24" customHeight="1" thickTop="1" thickBot="1" x14ac:dyDescent="0.35">
      <c r="A55" s="69"/>
      <c r="B55" s="989" t="s">
        <v>160</v>
      </c>
      <c r="C55" s="990"/>
      <c r="D55" s="990"/>
      <c r="E55" s="990"/>
      <c r="F55" s="991"/>
      <c r="G55" s="409"/>
      <c r="H55" s="412"/>
      <c r="I55" s="32" t="str">
        <f>IF(OR(ISNUMBER(G55),ISNUMBER(H55)),ROUND(IF(ISNUMBER(G55),G55,0)-IF(ISNUMBER(H55),H55,0),2)," ")</f>
        <v xml:space="preserve"> </v>
      </c>
      <c r="J55" s="66"/>
      <c r="K55" s="71"/>
      <c r="L55" s="131"/>
      <c r="M55" s="205"/>
      <c r="N55" s="205"/>
      <c r="O55" s="205"/>
      <c r="P55" s="205"/>
      <c r="Q55" s="205"/>
    </row>
    <row r="56" spans="1:17" s="497" customFormat="1" ht="24" customHeight="1" thickTop="1" thickBot="1" x14ac:dyDescent="0.35">
      <c r="A56" s="69"/>
      <c r="B56" s="981" t="s">
        <v>44</v>
      </c>
      <c r="C56" s="982"/>
      <c r="D56" s="982"/>
      <c r="E56" s="982"/>
      <c r="F56" s="983"/>
      <c r="G56" s="410"/>
      <c r="H56" s="413"/>
      <c r="I56" s="32" t="str">
        <f>IF(OR(ISNUMBER(G56),ISNUMBER(H56)),ROUND(IF(ISNUMBER(G56),G56,0)-IF(ISNUMBER(H56),H56,0),2)," ")</f>
        <v xml:space="preserve"> </v>
      </c>
      <c r="J56" s="66"/>
      <c r="K56" s="71"/>
      <c r="L56" s="131"/>
      <c r="M56" s="205"/>
      <c r="N56" s="205"/>
      <c r="O56" s="205"/>
      <c r="P56" s="205"/>
      <c r="Q56" s="205"/>
    </row>
    <row r="57" spans="1:17" s="497" customFormat="1" ht="24" customHeight="1" thickTop="1" thickBot="1" x14ac:dyDescent="0.35">
      <c r="A57" s="69"/>
      <c r="B57" s="885" t="s">
        <v>161</v>
      </c>
      <c r="C57" s="886"/>
      <c r="D57" s="886"/>
      <c r="E57" s="886"/>
      <c r="F57" s="887"/>
      <c r="G57" s="411"/>
      <c r="H57" s="411"/>
      <c r="I57" s="32" t="str">
        <f>IF(OR(ISNUMBER(G57),ISNUMBER(H57)),ROUND(IF(ISNUMBER(G57),G57,0)-IF(ISNUMBER(H57),H57,0),2)," ")</f>
        <v xml:space="preserve"> </v>
      </c>
      <c r="J57" s="66"/>
      <c r="K57" s="71"/>
      <c r="L57" s="131"/>
      <c r="M57" s="205"/>
      <c r="N57" s="205"/>
      <c r="O57" s="205"/>
      <c r="P57" s="205"/>
      <c r="Q57" s="205"/>
    </row>
    <row r="58" spans="1:17" s="497" customFormat="1" ht="24" customHeight="1" thickTop="1" thickBot="1" x14ac:dyDescent="0.35">
      <c r="A58" s="69"/>
      <c r="B58" s="865" t="s">
        <v>264</v>
      </c>
      <c r="C58" s="888"/>
      <c r="D58" s="888"/>
      <c r="E58" s="888"/>
      <c r="F58" s="888"/>
      <c r="G58" s="423">
        <f>SUM(G55:G57)</f>
        <v>0</v>
      </c>
      <c r="H58" s="423">
        <f>SUM(H55:H57)</f>
        <v>0</v>
      </c>
      <c r="I58" s="424">
        <f>SUM(I55:I57)</f>
        <v>0</v>
      </c>
      <c r="J58" s="66"/>
      <c r="K58" s="71"/>
      <c r="L58" s="131"/>
      <c r="M58" s="205"/>
      <c r="N58" s="205"/>
      <c r="O58" s="205"/>
      <c r="P58" s="205"/>
      <c r="Q58" s="205"/>
    </row>
    <row r="59" spans="1:17" s="85" customFormat="1" ht="7.9" customHeight="1" thickTop="1" thickBot="1" x14ac:dyDescent="0.35">
      <c r="A59" s="323"/>
      <c r="B59" s="389"/>
      <c r="C59" s="389"/>
      <c r="D59" s="389"/>
      <c r="E59" s="389"/>
      <c r="F59" s="389"/>
      <c r="G59" s="394"/>
      <c r="H59" s="394"/>
      <c r="I59" s="394"/>
      <c r="J59" s="301"/>
      <c r="K59" s="71"/>
      <c r="L59" s="227"/>
      <c r="M59" s="228"/>
      <c r="N59" s="228"/>
      <c r="O59" s="228"/>
      <c r="P59" s="228"/>
      <c r="Q59" s="228"/>
    </row>
    <row r="60" spans="1:17" s="497" customFormat="1" ht="30" customHeight="1" thickTop="1" thickBot="1" x14ac:dyDescent="0.35">
      <c r="A60" s="69"/>
      <c r="B60" s="980" t="s">
        <v>259</v>
      </c>
      <c r="C60" s="980"/>
      <c r="D60" s="980"/>
      <c r="E60" s="980"/>
      <c r="F60" s="980"/>
      <c r="G60" s="980"/>
      <c r="H60" s="980"/>
      <c r="I60" s="980"/>
      <c r="J60" s="66"/>
      <c r="K60" s="71"/>
      <c r="L60" s="131"/>
      <c r="M60" s="205"/>
      <c r="N60" s="205"/>
      <c r="O60" s="205"/>
      <c r="P60" s="205"/>
      <c r="Q60" s="205"/>
    </row>
    <row r="61" spans="1:17" s="497" customFormat="1" ht="24" customHeight="1" thickTop="1" thickBot="1" x14ac:dyDescent="0.35">
      <c r="A61" s="69"/>
      <c r="B61" s="984"/>
      <c r="C61" s="985"/>
      <c r="D61" s="495"/>
      <c r="E61" s="495"/>
      <c r="F61" s="392"/>
      <c r="G61" s="422" t="s">
        <v>5</v>
      </c>
      <c r="H61" s="425" t="s">
        <v>6</v>
      </c>
      <c r="I61" s="421" t="s">
        <v>7</v>
      </c>
      <c r="J61" s="66"/>
      <c r="K61" s="85"/>
    </row>
    <row r="62" spans="1:17" s="497" customFormat="1" ht="24" customHeight="1" thickTop="1" thickBot="1" x14ac:dyDescent="0.35">
      <c r="A62" s="69"/>
      <c r="B62" s="865" t="s">
        <v>259</v>
      </c>
      <c r="C62" s="888"/>
      <c r="D62" s="888"/>
      <c r="E62" s="888"/>
      <c r="F62" s="866"/>
      <c r="G62" s="415"/>
      <c r="H62" s="401"/>
      <c r="I62" s="407" t="str">
        <f>IF(OR(ISNUMBER(G62),ISNUMBER(H62)),ROUND(IF(ISNUMBER(G62),G62,0)-IF(ISNUMBER(H62),H62,0),2)," ")</f>
        <v xml:space="preserve"> </v>
      </c>
      <c r="J62" s="66"/>
      <c r="K62" s="71"/>
      <c r="L62" s="131"/>
      <c r="M62" s="205"/>
      <c r="N62" s="205"/>
      <c r="O62" s="205"/>
      <c r="P62" s="205"/>
      <c r="Q62" s="205"/>
    </row>
    <row r="63" spans="1:17" s="497" customFormat="1" ht="7.9" customHeight="1" thickTop="1" thickBot="1" x14ac:dyDescent="0.35">
      <c r="A63" s="69"/>
      <c r="B63" s="389"/>
      <c r="C63" s="389"/>
      <c r="D63" s="389"/>
      <c r="E63" s="389"/>
      <c r="F63" s="389"/>
      <c r="G63" s="394"/>
      <c r="H63" s="394"/>
      <c r="I63" s="394"/>
      <c r="J63" s="301"/>
      <c r="K63" s="71"/>
      <c r="L63" s="227"/>
      <c r="M63" s="205"/>
      <c r="N63" s="205"/>
      <c r="O63" s="205"/>
      <c r="P63" s="205"/>
      <c r="Q63" s="205"/>
    </row>
    <row r="64" spans="1:17" s="497" customFormat="1" ht="29.5" customHeight="1" thickTop="1" thickBot="1" x14ac:dyDescent="0.35">
      <c r="A64" s="69"/>
      <c r="B64" s="980" t="s">
        <v>14</v>
      </c>
      <c r="C64" s="980"/>
      <c r="D64" s="980"/>
      <c r="E64" s="980"/>
      <c r="F64" s="980"/>
      <c r="G64" s="980"/>
      <c r="H64" s="980"/>
      <c r="I64" s="980"/>
      <c r="J64" s="66"/>
      <c r="K64" s="71"/>
      <c r="L64" s="131"/>
      <c r="M64" s="205"/>
      <c r="N64" s="205"/>
      <c r="O64" s="205"/>
      <c r="P64" s="205"/>
      <c r="Q64" s="205"/>
    </row>
    <row r="65" spans="1:17" s="497" customFormat="1" ht="24" customHeight="1" thickTop="1" thickBot="1" x14ac:dyDescent="0.35">
      <c r="A65" s="69"/>
      <c r="B65" s="984"/>
      <c r="C65" s="985"/>
      <c r="D65" s="495"/>
      <c r="E65" s="495"/>
      <c r="F65" s="392"/>
      <c r="G65" s="422" t="s">
        <v>5</v>
      </c>
      <c r="H65" s="425" t="s">
        <v>6</v>
      </c>
      <c r="I65" s="421" t="s">
        <v>7</v>
      </c>
      <c r="J65" s="66"/>
      <c r="K65" s="85"/>
    </row>
    <row r="66" spans="1:17" s="497" customFormat="1" ht="24" customHeight="1" thickTop="1" thickBot="1" x14ac:dyDescent="0.35">
      <c r="A66" s="69"/>
      <c r="B66" s="865" t="s">
        <v>14</v>
      </c>
      <c r="C66" s="888"/>
      <c r="D66" s="888"/>
      <c r="E66" s="888"/>
      <c r="F66" s="866"/>
      <c r="G66" s="415"/>
      <c r="H66" s="401"/>
      <c r="I66" s="407" t="str">
        <f t="shared" ref="I66" si="4">IF(OR(ISNUMBER(G66),ISNUMBER(H66)),ROUND(IF(ISNUMBER(G66),G66,0)-IF(ISNUMBER(H66),H66,0),2)," ")</f>
        <v xml:space="preserve"> </v>
      </c>
      <c r="J66" s="66"/>
      <c r="K66" s="71"/>
      <c r="L66" s="131"/>
      <c r="M66" s="205"/>
      <c r="N66" s="205"/>
      <c r="O66" s="205"/>
      <c r="P66" s="205"/>
      <c r="Q66" s="205"/>
    </row>
    <row r="67" spans="1:17" s="497" customFormat="1" ht="24" customHeight="1" thickTop="1" thickBot="1" x14ac:dyDescent="0.35">
      <c r="A67" s="388"/>
      <c r="B67" s="389"/>
      <c r="C67" s="389"/>
      <c r="D67" s="389"/>
      <c r="E67" s="389"/>
      <c r="F67" s="389"/>
      <c r="G67" s="382"/>
      <c r="H67" s="382"/>
      <c r="I67" s="382"/>
      <c r="J67" s="66"/>
      <c r="K67" s="390"/>
      <c r="L67" s="131"/>
      <c r="M67" s="205"/>
      <c r="N67" s="205"/>
      <c r="O67" s="205"/>
      <c r="P67" s="205"/>
      <c r="Q67" s="205"/>
    </row>
    <row r="68" spans="1:17" s="497" customFormat="1" ht="15" customHeight="1" thickTop="1" thickBot="1" x14ac:dyDescent="0.35">
      <c r="A68" s="50"/>
      <c r="B68" s="588" t="s">
        <v>45</v>
      </c>
      <c r="C68" s="589"/>
      <c r="D68" s="589"/>
      <c r="E68" s="589"/>
      <c r="F68" s="589"/>
      <c r="G68" s="589"/>
      <c r="H68" s="589"/>
      <c r="I68" s="590"/>
      <c r="J68" s="66"/>
      <c r="K68" s="85"/>
    </row>
    <row r="69" spans="1:17" s="497" customFormat="1" ht="15" customHeight="1" thickTop="1" thickBot="1" x14ac:dyDescent="0.35">
      <c r="A69" s="53"/>
      <c r="B69" s="992"/>
      <c r="C69" s="993"/>
      <c r="D69" s="993"/>
      <c r="E69" s="993"/>
      <c r="F69" s="993"/>
      <c r="G69" s="993"/>
      <c r="H69" s="993"/>
      <c r="I69" s="994"/>
      <c r="J69" s="62"/>
      <c r="K69" s="85"/>
    </row>
    <row r="70" spans="1:17" s="497" customFormat="1" ht="24" customHeight="1" thickTop="1" thickBot="1" x14ac:dyDescent="0.35">
      <c r="A70" s="69"/>
      <c r="B70" s="924"/>
      <c r="C70" s="925"/>
      <c r="D70" s="925"/>
      <c r="E70" s="925"/>
      <c r="F70" s="926"/>
      <c r="G70" s="426" t="s">
        <v>46</v>
      </c>
      <c r="H70" s="425" t="s">
        <v>6</v>
      </c>
      <c r="I70" s="427" t="s">
        <v>7</v>
      </c>
      <c r="J70" s="66"/>
      <c r="K70" s="85"/>
    </row>
    <row r="71" spans="1:17" s="497" customFormat="1" ht="24" customHeight="1" thickTop="1" thickBot="1" x14ac:dyDescent="0.35">
      <c r="A71" s="69"/>
      <c r="B71" s="918" t="s">
        <v>164</v>
      </c>
      <c r="C71" s="988"/>
      <c r="D71" s="988"/>
      <c r="E71" s="995"/>
      <c r="F71" s="996"/>
      <c r="G71" s="35">
        <f>SUM(G47,G51,G58,G62,G66)</f>
        <v>0</v>
      </c>
      <c r="H71" s="35">
        <f>SUM(H47,H51,H58,H62,H66)</f>
        <v>0</v>
      </c>
      <c r="I71" s="37">
        <f>SUM(I47,I51,I58,I62,I66)</f>
        <v>0</v>
      </c>
      <c r="J71" s="66"/>
      <c r="K71" s="85"/>
    </row>
    <row r="72" spans="1:17" s="497" customFormat="1" ht="24" customHeight="1" thickTop="1" thickBot="1" x14ac:dyDescent="0.35">
      <c r="A72" s="69"/>
      <c r="B72" s="911" t="str">
        <f xml:space="preserve"> "Frais généraux (max : "&amp;Réglages!I16&amp;"% pour l’ensemble du projet)"</f>
        <v>Frais généraux (max : 20% pour l’ensemble du projet)</v>
      </c>
      <c r="C72" s="988"/>
      <c r="D72" s="988"/>
      <c r="E72" s="443"/>
      <c r="F72" s="469" t="s">
        <v>84</v>
      </c>
      <c r="G72" s="36">
        <f>H72</f>
        <v>0</v>
      </c>
      <c r="H72" s="36">
        <f>IF($M$7,(H71)*E72/100,0)</f>
        <v>0</v>
      </c>
      <c r="I72" s="429"/>
      <c r="J72" s="66"/>
      <c r="K72" s="85"/>
    </row>
    <row r="73" spans="1:17" s="497" customFormat="1" ht="24" customHeight="1" thickTop="1" thickBot="1" x14ac:dyDescent="0.35">
      <c r="A73" s="69"/>
      <c r="B73" s="918" t="s">
        <v>53</v>
      </c>
      <c r="C73" s="988"/>
      <c r="D73" s="988"/>
      <c r="E73" s="444"/>
      <c r="F73" s="95" t="s">
        <v>84</v>
      </c>
      <c r="G73" s="35">
        <f>IF($M$8,(G47-G37)*E73/100,0)</f>
        <v>0</v>
      </c>
      <c r="H73" s="428"/>
      <c r="I73" s="33">
        <f>G73</f>
        <v>0</v>
      </c>
      <c r="J73" s="66"/>
      <c r="K73" s="85"/>
    </row>
    <row r="74" spans="1:17" s="497" customFormat="1" ht="24" customHeight="1" thickTop="1" thickBot="1" x14ac:dyDescent="0.35">
      <c r="A74" s="69"/>
      <c r="B74" s="816" t="s">
        <v>8</v>
      </c>
      <c r="C74" s="817"/>
      <c r="D74" s="817"/>
      <c r="E74" s="817"/>
      <c r="F74" s="818"/>
      <c r="G74" s="81">
        <f>G71+G72+G73</f>
        <v>0</v>
      </c>
      <c r="H74" s="81">
        <f>IF($M$7,H71+H72,0)</f>
        <v>0</v>
      </c>
      <c r="I74" s="82">
        <f>I71+I73</f>
        <v>0</v>
      </c>
      <c r="J74" s="66"/>
      <c r="K74" s="85"/>
    </row>
    <row r="75" spans="1:17" s="85" customFormat="1" ht="15" hidden="1" customHeight="1" thickTop="1" thickBot="1" x14ac:dyDescent="0.35">
      <c r="A75" s="234"/>
      <c r="B75" s="235"/>
      <c r="C75" s="236"/>
      <c r="D75" s="116"/>
      <c r="E75" s="116"/>
      <c r="F75" s="117"/>
      <c r="G75" s="117"/>
      <c r="H75" s="237"/>
      <c r="I75" s="117"/>
      <c r="J75" s="238"/>
      <c r="K75" s="239"/>
      <c r="L75" s="227"/>
      <c r="M75" s="228"/>
      <c r="N75" s="228"/>
      <c r="O75" s="228"/>
      <c r="P75" s="228"/>
      <c r="Q75" s="228"/>
    </row>
    <row r="76" spans="1:17" s="85" customFormat="1" ht="21" hidden="1" customHeight="1" thickTop="1" thickBot="1" x14ac:dyDescent="0.35">
      <c r="B76" s="930" t="s">
        <v>417</v>
      </c>
      <c r="C76" s="930"/>
      <c r="D76" s="930"/>
      <c r="E76" s="930"/>
      <c r="F76" s="930"/>
      <c r="G76" s="480"/>
      <c r="H76" s="241">
        <f>SUM(H32)</f>
        <v>0</v>
      </c>
      <c r="I76" s="233" t="s">
        <v>136</v>
      </c>
      <c r="J76" s="231"/>
      <c r="K76" s="231"/>
      <c r="L76" s="231"/>
      <c r="M76" s="231"/>
      <c r="N76" s="228"/>
      <c r="O76" s="228"/>
      <c r="P76" s="228"/>
      <c r="Q76" s="228"/>
    </row>
    <row r="77" spans="1:17" s="85" customFormat="1" ht="21" hidden="1" customHeight="1" thickTop="1" thickBot="1" x14ac:dyDescent="0.35">
      <c r="B77" s="930" t="str">
        <f>"Aide demandée personnels fonctionnaires de recherche / Aide demandée hors frais généraux (max "&amp;Réglages!$I$19&amp;"%) : "</f>
        <v xml:space="preserve">Aide demandée personnels fonctionnaires de recherche / Aide demandée hors frais généraux (max 40%) : </v>
      </c>
      <c r="C77" s="930"/>
      <c r="D77" s="930"/>
      <c r="E77" s="930"/>
      <c r="F77" s="930"/>
      <c r="G77" s="480"/>
      <c r="H77" s="241">
        <f>H76/(H71+0.0001)*100</f>
        <v>0</v>
      </c>
      <c r="I77" s="233" t="s">
        <v>98</v>
      </c>
      <c r="J77" s="232"/>
      <c r="K77" s="231"/>
      <c r="L77" s="231"/>
      <c r="M77" s="231"/>
      <c r="N77" s="228"/>
      <c r="O77" s="228"/>
      <c r="P77" s="228"/>
      <c r="Q77" s="228"/>
    </row>
    <row r="78" spans="1:17" s="85" customFormat="1" ht="13.15" hidden="1" customHeight="1" thickTop="1" x14ac:dyDescent="0.3">
      <c r="B78" s="804" t="s">
        <v>420</v>
      </c>
      <c r="C78" s="804"/>
      <c r="D78" s="804"/>
      <c r="E78" s="804"/>
      <c r="F78" s="804"/>
      <c r="G78" s="481"/>
      <c r="H78" s="475"/>
      <c r="I78" s="477" t="str">
        <f>I32</f>
        <v xml:space="preserve"> </v>
      </c>
      <c r="J78" s="232"/>
      <c r="K78" s="231"/>
      <c r="L78" s="231"/>
      <c r="M78" s="231"/>
      <c r="N78" s="228"/>
      <c r="O78" s="228"/>
      <c r="P78" s="228"/>
      <c r="Q78" s="228"/>
    </row>
    <row r="79" spans="1:17" s="85" customFormat="1" ht="13.15" hidden="1" customHeight="1" x14ac:dyDescent="0.3">
      <c r="B79" s="805" t="s">
        <v>419</v>
      </c>
      <c r="C79" s="805"/>
      <c r="D79" s="805"/>
      <c r="E79" s="805"/>
      <c r="F79" s="805"/>
      <c r="G79" s="482"/>
      <c r="H79" s="476"/>
      <c r="I79" s="478">
        <f>SUM(I41:I42)</f>
        <v>0</v>
      </c>
      <c r="J79" s="232"/>
      <c r="K79" s="231"/>
      <c r="L79" s="472" t="s">
        <v>416</v>
      </c>
      <c r="M79" s="231"/>
      <c r="N79" s="228"/>
      <c r="O79" s="228"/>
      <c r="P79" s="228"/>
      <c r="Q79" s="228"/>
    </row>
    <row r="80" spans="1:17" s="85" customFormat="1" ht="21" hidden="1" customHeight="1" thickBot="1" x14ac:dyDescent="0.35">
      <c r="B80" s="933" t="s">
        <v>415</v>
      </c>
      <c r="C80" s="933"/>
      <c r="D80" s="933"/>
      <c r="E80" s="933"/>
      <c r="F80" s="933"/>
      <c r="G80" s="483"/>
      <c r="H80" s="473"/>
      <c r="I80" s="479">
        <f>SUM(I78:I79)</f>
        <v>0</v>
      </c>
      <c r="J80" s="231"/>
      <c r="K80" s="231"/>
      <c r="L80" s="474" t="str">
        <f>IF(H76+I80=SUM(G32,G41:G42),"ok","erreur")</f>
        <v>ok</v>
      </c>
      <c r="M80" s="231"/>
      <c r="N80" s="228"/>
      <c r="O80" s="228"/>
      <c r="P80" s="228"/>
      <c r="Q80" s="228"/>
    </row>
    <row r="81" spans="1:17" s="85" customFormat="1" ht="29.5" customHeight="1" thickTop="1" thickBot="1" x14ac:dyDescent="0.35">
      <c r="A81" s="225"/>
      <c r="B81" s="226"/>
      <c r="C81" s="39"/>
      <c r="D81" s="40"/>
      <c r="E81" s="40"/>
      <c r="F81" s="41"/>
      <c r="G81" s="240" t="str">
        <f>IF(G77&gt;Réglages!$I$19,"Attention : taux d’aide des personnels fonctionnaires dépassé","")</f>
        <v/>
      </c>
      <c r="H81" s="815" t="str">
        <f>IF(I74&lt;0.1, "Attention : apport obligatoire pour chaque partenaire", "")</f>
        <v>Attention : apport obligatoire pour chaque partenaire</v>
      </c>
      <c r="I81" s="815"/>
      <c r="J81" s="229"/>
      <c r="K81" s="230"/>
      <c r="L81" s="227"/>
      <c r="M81" s="228"/>
      <c r="N81" s="228"/>
      <c r="O81" s="228"/>
      <c r="P81" s="228"/>
      <c r="Q81" s="228"/>
    </row>
    <row r="82" spans="1:17" s="497" customFormat="1" ht="5.5" customHeight="1" thickTop="1" thickBot="1" x14ac:dyDescent="0.35">
      <c r="A82" s="58"/>
      <c r="B82" s="44"/>
      <c r="C82" s="45"/>
      <c r="D82" s="46"/>
      <c r="E82" s="46"/>
      <c r="F82" s="47"/>
      <c r="G82" s="47"/>
      <c r="H82" s="48"/>
      <c r="I82" s="47"/>
      <c r="J82" s="66"/>
      <c r="K82" s="85"/>
    </row>
    <row r="83" spans="1:17" s="497" customFormat="1" ht="15" customHeight="1" thickTop="1" thickBot="1" x14ac:dyDescent="0.35">
      <c r="A83" s="50"/>
      <c r="B83" s="588" t="s">
        <v>95</v>
      </c>
      <c r="C83" s="589"/>
      <c r="D83" s="589"/>
      <c r="E83" s="589"/>
      <c r="F83" s="589"/>
      <c r="G83" s="589"/>
      <c r="H83" s="589"/>
      <c r="I83" s="590"/>
      <c r="J83" s="66"/>
      <c r="K83" s="71"/>
      <c r="L83" s="131"/>
      <c r="M83" s="205"/>
      <c r="N83" s="205"/>
      <c r="O83" s="205"/>
      <c r="P83" s="205"/>
      <c r="Q83" s="205"/>
    </row>
    <row r="84" spans="1:17" s="497" customFormat="1" ht="6.65" customHeight="1" thickTop="1" thickBot="1" x14ac:dyDescent="0.35">
      <c r="A84" s="53"/>
      <c r="B84" s="109"/>
      <c r="C84" s="216"/>
      <c r="D84" s="217"/>
      <c r="E84" s="217"/>
      <c r="F84" s="218"/>
      <c r="G84" s="218"/>
      <c r="H84" s="218"/>
      <c r="I84" s="218"/>
      <c r="J84" s="66"/>
      <c r="K84" s="71"/>
      <c r="L84" s="131"/>
      <c r="M84" s="205"/>
      <c r="N84" s="205"/>
      <c r="O84" s="205"/>
      <c r="P84" s="205"/>
      <c r="Q84" s="205"/>
    </row>
    <row r="85" spans="1:17" s="497" customFormat="1" ht="15" customHeight="1" thickTop="1" thickBot="1" x14ac:dyDescent="0.35">
      <c r="A85" s="72"/>
      <c r="B85" s="889" t="s">
        <v>47</v>
      </c>
      <c r="C85" s="934"/>
      <c r="D85" s="986" t="s">
        <v>48</v>
      </c>
      <c r="E85" s="987"/>
      <c r="F85" s="987"/>
      <c r="G85" s="987"/>
      <c r="H85" s="494" t="s">
        <v>49</v>
      </c>
      <c r="I85" s="83" t="s">
        <v>35</v>
      </c>
      <c r="J85" s="66"/>
      <c r="K85" s="71"/>
      <c r="L85" s="131"/>
      <c r="M85" s="205"/>
      <c r="N85" s="205"/>
      <c r="O85" s="205"/>
      <c r="P85" s="205"/>
      <c r="Q85" s="205"/>
    </row>
    <row r="86" spans="1:17" s="497" customFormat="1" ht="14.65" customHeight="1" thickTop="1" thickBot="1" x14ac:dyDescent="0.35">
      <c r="A86" s="75"/>
      <c r="B86" s="914" t="s">
        <v>149</v>
      </c>
      <c r="C86" s="915"/>
      <c r="D86" s="915"/>
      <c r="E86" s="915"/>
      <c r="F86" s="915"/>
      <c r="G86" s="915"/>
      <c r="H86" s="915"/>
      <c r="I86" s="916"/>
      <c r="J86" s="76"/>
      <c r="K86" s="85"/>
      <c r="L86" s="131"/>
      <c r="M86" s="141"/>
      <c r="N86" s="141"/>
      <c r="O86" s="141"/>
      <c r="P86" s="141"/>
      <c r="Q86" s="141"/>
    </row>
    <row r="87" spans="1:17" s="497" customFormat="1" ht="15" customHeight="1" thickTop="1" thickBot="1" x14ac:dyDescent="0.35">
      <c r="A87" s="69"/>
      <c r="B87" s="199">
        <v>1</v>
      </c>
      <c r="C87" s="493"/>
      <c r="D87" s="935"/>
      <c r="E87" s="936"/>
      <c r="F87" s="936"/>
      <c r="G87" s="936"/>
      <c r="H87" s="114"/>
      <c r="I87" s="115"/>
      <c r="J87" s="66"/>
      <c r="K87" s="71"/>
      <c r="L87" s="131"/>
      <c r="M87" s="205"/>
      <c r="N87" s="205"/>
      <c r="O87" s="205"/>
      <c r="P87" s="205"/>
      <c r="Q87" s="205"/>
    </row>
    <row r="88" spans="1:17" s="497" customFormat="1" ht="15" customHeight="1" thickTop="1" thickBot="1" x14ac:dyDescent="0.35">
      <c r="A88" s="69"/>
      <c r="B88" s="199">
        <v>2</v>
      </c>
      <c r="C88" s="493"/>
      <c r="D88" s="935"/>
      <c r="E88" s="936"/>
      <c r="F88" s="936"/>
      <c r="G88" s="936"/>
      <c r="H88" s="114"/>
      <c r="I88" s="115"/>
      <c r="J88" s="66"/>
      <c r="K88" s="71"/>
      <c r="L88" s="131"/>
      <c r="M88" s="205"/>
      <c r="N88" s="205"/>
      <c r="O88" s="205"/>
      <c r="P88" s="205"/>
      <c r="Q88" s="205"/>
    </row>
    <row r="89" spans="1:17" s="497" customFormat="1" ht="15" customHeight="1" thickTop="1" thickBot="1" x14ac:dyDescent="0.35">
      <c r="A89" s="69"/>
      <c r="B89" s="199">
        <v>3</v>
      </c>
      <c r="C89" s="493" t="s">
        <v>37</v>
      </c>
      <c r="D89" s="935" t="s">
        <v>37</v>
      </c>
      <c r="E89" s="935"/>
      <c r="F89" s="935"/>
      <c r="G89" s="935"/>
      <c r="H89" s="114"/>
      <c r="I89" s="115" t="s">
        <v>37</v>
      </c>
      <c r="J89" s="66"/>
      <c r="K89" s="71"/>
      <c r="L89" s="131"/>
      <c r="M89" s="205"/>
      <c r="N89" s="205"/>
      <c r="O89" s="205"/>
      <c r="P89" s="205"/>
      <c r="Q89" s="205"/>
    </row>
    <row r="90" spans="1:17" s="497" customFormat="1" ht="15" customHeight="1" thickTop="1" thickBot="1" x14ac:dyDescent="0.35">
      <c r="A90" s="69"/>
      <c r="B90" s="199">
        <v>4</v>
      </c>
      <c r="C90" s="493" t="s">
        <v>37</v>
      </c>
      <c r="D90" s="935" t="s">
        <v>37</v>
      </c>
      <c r="E90" s="935"/>
      <c r="F90" s="935"/>
      <c r="G90" s="935"/>
      <c r="H90" s="114" t="s">
        <v>37</v>
      </c>
      <c r="I90" s="115" t="s">
        <v>37</v>
      </c>
      <c r="J90" s="66"/>
      <c r="K90" s="71"/>
      <c r="L90" s="131"/>
      <c r="M90" s="205"/>
      <c r="N90" s="205"/>
      <c r="O90" s="205"/>
      <c r="P90" s="205"/>
      <c r="Q90" s="205"/>
    </row>
    <row r="91" spans="1:17" s="497" customFormat="1" ht="15" customHeight="1" thickTop="1" thickBot="1" x14ac:dyDescent="0.35">
      <c r="A91" s="69"/>
      <c r="B91" s="199">
        <v>5</v>
      </c>
      <c r="C91" s="493" t="s">
        <v>37</v>
      </c>
      <c r="D91" s="935" t="s">
        <v>37</v>
      </c>
      <c r="E91" s="935"/>
      <c r="F91" s="935"/>
      <c r="G91" s="935"/>
      <c r="H91" s="114" t="s">
        <v>37</v>
      </c>
      <c r="I91" s="115" t="s">
        <v>37</v>
      </c>
      <c r="J91" s="66"/>
      <c r="K91" s="71"/>
      <c r="L91" s="131"/>
      <c r="M91" s="205"/>
      <c r="N91" s="205"/>
      <c r="O91" s="205"/>
      <c r="P91" s="205"/>
      <c r="Q91" s="205"/>
    </row>
    <row r="92" spans="1:17" s="497" customFormat="1" ht="15" customHeight="1" thickTop="1" thickBot="1" x14ac:dyDescent="0.35">
      <c r="A92" s="69"/>
      <c r="B92" s="816" t="s">
        <v>151</v>
      </c>
      <c r="C92" s="817"/>
      <c r="D92" s="817"/>
      <c r="E92" s="817"/>
      <c r="F92" s="817"/>
      <c r="G92" s="818"/>
      <c r="H92" s="70">
        <f>SUM(H87:H91)</f>
        <v>0</v>
      </c>
      <c r="I92" s="84">
        <f>SUM(I87:I91)</f>
        <v>0</v>
      </c>
      <c r="J92" s="66"/>
      <c r="K92" s="71"/>
      <c r="L92" s="131"/>
      <c r="M92" s="205"/>
      <c r="N92" s="205"/>
      <c r="O92" s="205"/>
      <c r="P92" s="205"/>
      <c r="Q92" s="205"/>
    </row>
    <row r="93" spans="1:17" s="497" customFormat="1" ht="15.4" customHeight="1" thickTop="1" thickBot="1" x14ac:dyDescent="0.35">
      <c r="A93" s="75"/>
      <c r="B93" s="914" t="s">
        <v>150</v>
      </c>
      <c r="C93" s="915"/>
      <c r="D93" s="915"/>
      <c r="E93" s="915"/>
      <c r="F93" s="915"/>
      <c r="G93" s="915"/>
      <c r="H93" s="915"/>
      <c r="I93" s="916"/>
      <c r="J93" s="76"/>
      <c r="K93" s="85"/>
      <c r="L93" s="131"/>
      <c r="M93" s="141"/>
      <c r="N93" s="141"/>
      <c r="O93" s="141"/>
      <c r="P93" s="141"/>
      <c r="Q93" s="141"/>
    </row>
    <row r="94" spans="1:17" s="497" customFormat="1" ht="15" customHeight="1" thickTop="1" thickBot="1" x14ac:dyDescent="0.35">
      <c r="A94" s="69"/>
      <c r="B94" s="199">
        <v>1</v>
      </c>
      <c r="C94" s="493"/>
      <c r="D94" s="935"/>
      <c r="E94" s="936"/>
      <c r="F94" s="936"/>
      <c r="G94" s="936"/>
      <c r="H94" s="114"/>
      <c r="I94" s="115"/>
      <c r="J94" s="66"/>
      <c r="K94" s="71"/>
      <c r="L94" s="131"/>
      <c r="M94" s="205"/>
      <c r="N94" s="205"/>
      <c r="O94" s="205"/>
      <c r="P94" s="205"/>
      <c r="Q94" s="205"/>
    </row>
    <row r="95" spans="1:17" s="497" customFormat="1" ht="15" customHeight="1" thickTop="1" thickBot="1" x14ac:dyDescent="0.35">
      <c r="A95" s="69"/>
      <c r="B95" s="199">
        <v>2</v>
      </c>
      <c r="C95" s="493"/>
      <c r="D95" s="935"/>
      <c r="E95" s="936"/>
      <c r="F95" s="936"/>
      <c r="G95" s="936"/>
      <c r="H95" s="114"/>
      <c r="I95" s="115"/>
      <c r="J95" s="66"/>
      <c r="K95" s="71"/>
      <c r="L95" s="131"/>
      <c r="M95" s="205"/>
      <c r="N95" s="205"/>
      <c r="O95" s="205"/>
      <c r="P95" s="205"/>
      <c r="Q95" s="205"/>
    </row>
    <row r="96" spans="1:17" s="497" customFormat="1" ht="15" customHeight="1" thickTop="1" thickBot="1" x14ac:dyDescent="0.35">
      <c r="A96" s="69"/>
      <c r="B96" s="199">
        <v>3</v>
      </c>
      <c r="C96" s="493" t="s">
        <v>37</v>
      </c>
      <c r="D96" s="935" t="s">
        <v>37</v>
      </c>
      <c r="E96" s="935"/>
      <c r="F96" s="935"/>
      <c r="G96" s="935"/>
      <c r="H96" s="114"/>
      <c r="I96" s="115" t="s">
        <v>37</v>
      </c>
      <c r="J96" s="66"/>
      <c r="K96" s="71"/>
      <c r="L96" s="131"/>
      <c r="M96" s="205"/>
      <c r="N96" s="205"/>
      <c r="O96" s="205"/>
      <c r="P96" s="205"/>
      <c r="Q96" s="205"/>
    </row>
    <row r="97" spans="1:17" s="497" customFormat="1" ht="15" customHeight="1" thickTop="1" thickBot="1" x14ac:dyDescent="0.35">
      <c r="A97" s="69"/>
      <c r="B97" s="816" t="s">
        <v>152</v>
      </c>
      <c r="C97" s="817"/>
      <c r="D97" s="817"/>
      <c r="E97" s="817"/>
      <c r="F97" s="817"/>
      <c r="G97" s="818"/>
      <c r="H97" s="70">
        <f>SUM(H94:H96)</f>
        <v>0</v>
      </c>
      <c r="I97" s="84">
        <f>SUM(I94:I96)</f>
        <v>0</v>
      </c>
      <c r="J97" s="66"/>
      <c r="K97" s="71"/>
      <c r="L97" s="131"/>
      <c r="M97" s="205"/>
      <c r="N97" s="205"/>
      <c r="O97" s="205"/>
      <c r="P97" s="205"/>
      <c r="Q97" s="205"/>
    </row>
    <row r="98" spans="1:17" s="497" customFormat="1" ht="15" customHeight="1" thickTop="1" thickBot="1" x14ac:dyDescent="0.35">
      <c r="A98" s="69"/>
      <c r="B98" s="816" t="s">
        <v>177</v>
      </c>
      <c r="C98" s="817"/>
      <c r="D98" s="817"/>
      <c r="E98" s="817"/>
      <c r="F98" s="817"/>
      <c r="G98" s="818"/>
      <c r="H98" s="70">
        <f>H92+H97</f>
        <v>0</v>
      </c>
      <c r="I98" s="84">
        <f>I92+I97</f>
        <v>0</v>
      </c>
      <c r="J98" s="66"/>
      <c r="K98" s="71"/>
      <c r="L98" s="131"/>
      <c r="M98" s="205"/>
      <c r="N98" s="205"/>
      <c r="O98" s="205"/>
      <c r="P98" s="205"/>
      <c r="Q98" s="205"/>
    </row>
    <row r="99" spans="1:17" s="497" customFormat="1" ht="15" customHeight="1" thickTop="1" thickBot="1" x14ac:dyDescent="0.35">
      <c r="A99" s="58"/>
      <c r="B99" s="49"/>
      <c r="C99" s="47"/>
      <c r="D99" s="47"/>
      <c r="E99" s="47"/>
      <c r="F99" s="47"/>
      <c r="G99" s="47"/>
      <c r="H99" s="47"/>
      <c r="I99" s="47"/>
      <c r="J99" s="62"/>
      <c r="K99" s="85"/>
    </row>
    <row r="100" spans="1:17" s="497" customFormat="1" ht="15" customHeight="1" thickTop="1" thickBot="1" x14ac:dyDescent="0.35">
      <c r="A100" s="50"/>
      <c r="B100" s="588" t="s">
        <v>50</v>
      </c>
      <c r="C100" s="589"/>
      <c r="D100" s="589"/>
      <c r="E100" s="589"/>
      <c r="F100" s="589"/>
      <c r="G100" s="589"/>
      <c r="H100" s="589"/>
      <c r="I100" s="590"/>
      <c r="J100" s="66"/>
      <c r="K100" s="85"/>
    </row>
    <row r="101" spans="1:17" s="497" customFormat="1" ht="15" customHeight="1" thickTop="1" thickBot="1" x14ac:dyDescent="0.35">
      <c r="A101" s="53"/>
      <c r="B101" s="57"/>
      <c r="C101" s="57"/>
      <c r="D101" s="57"/>
      <c r="E101" s="57"/>
      <c r="F101" s="57"/>
      <c r="G101" s="57"/>
      <c r="H101" s="57"/>
      <c r="I101" s="57"/>
      <c r="J101" s="62"/>
      <c r="K101" s="85"/>
    </row>
    <row r="102" spans="1:17" s="497" customFormat="1" ht="15" customHeight="1" thickTop="1" thickBot="1" x14ac:dyDescent="0.35">
      <c r="A102" s="74"/>
      <c r="B102" s="734"/>
      <c r="C102" s="735"/>
      <c r="D102" s="735"/>
      <c r="E102" s="735"/>
      <c r="F102" s="735"/>
      <c r="G102" s="735"/>
      <c r="H102" s="735"/>
      <c r="I102" s="736"/>
      <c r="J102" s="66"/>
      <c r="K102" s="85"/>
    </row>
    <row r="103" spans="1:17" s="497" customFormat="1" ht="15" customHeight="1" thickTop="1" thickBot="1" x14ac:dyDescent="0.35">
      <c r="A103" s="74"/>
      <c r="B103" s="835"/>
      <c r="C103" s="836"/>
      <c r="D103" s="836"/>
      <c r="E103" s="836"/>
      <c r="F103" s="836"/>
      <c r="G103" s="836"/>
      <c r="H103" s="836"/>
      <c r="I103" s="837"/>
      <c r="J103" s="66"/>
      <c r="K103" s="85"/>
    </row>
    <row r="104" spans="1:17" s="497" customFormat="1" ht="15" customHeight="1" thickTop="1" thickBot="1" x14ac:dyDescent="0.35">
      <c r="A104" s="74"/>
      <c r="B104" s="835"/>
      <c r="C104" s="836"/>
      <c r="D104" s="836"/>
      <c r="E104" s="836"/>
      <c r="F104" s="836"/>
      <c r="G104" s="836"/>
      <c r="H104" s="836"/>
      <c r="I104" s="837"/>
      <c r="J104" s="66"/>
      <c r="K104" s="85"/>
    </row>
    <row r="105" spans="1:17" s="497" customFormat="1" ht="15" customHeight="1" thickTop="1" thickBot="1" x14ac:dyDescent="0.35">
      <c r="A105" s="74"/>
      <c r="B105" s="835"/>
      <c r="C105" s="836"/>
      <c r="D105" s="836"/>
      <c r="E105" s="836"/>
      <c r="F105" s="836"/>
      <c r="G105" s="836"/>
      <c r="H105" s="836"/>
      <c r="I105" s="837"/>
      <c r="J105" s="66"/>
      <c r="K105" s="85"/>
    </row>
    <row r="106" spans="1:17" s="497" customFormat="1" ht="15" customHeight="1" thickTop="1" thickBot="1" x14ac:dyDescent="0.35">
      <c r="A106" s="74"/>
      <c r="B106" s="835"/>
      <c r="C106" s="836"/>
      <c r="D106" s="836"/>
      <c r="E106" s="836"/>
      <c r="F106" s="836"/>
      <c r="G106" s="836"/>
      <c r="H106" s="836"/>
      <c r="I106" s="837"/>
      <c r="J106" s="66"/>
      <c r="K106" s="85"/>
    </row>
    <row r="107" spans="1:17" s="497" customFormat="1" ht="15" customHeight="1" thickTop="1" thickBot="1" x14ac:dyDescent="0.35">
      <c r="A107" s="74"/>
      <c r="B107" s="835"/>
      <c r="C107" s="836"/>
      <c r="D107" s="836"/>
      <c r="E107" s="836"/>
      <c r="F107" s="836"/>
      <c r="G107" s="836"/>
      <c r="H107" s="836"/>
      <c r="I107" s="837"/>
      <c r="J107" s="66"/>
      <c r="K107" s="85"/>
    </row>
    <row r="108" spans="1:17" s="497" customFormat="1" ht="15" customHeight="1" thickTop="1" thickBot="1" x14ac:dyDescent="0.35">
      <c r="A108" s="74"/>
      <c r="B108" s="838"/>
      <c r="C108" s="839"/>
      <c r="D108" s="839"/>
      <c r="E108" s="839"/>
      <c r="F108" s="839"/>
      <c r="G108" s="839"/>
      <c r="H108" s="839"/>
      <c r="I108" s="840"/>
      <c r="J108" s="66"/>
      <c r="K108" s="85"/>
    </row>
    <row r="109" spans="1:17" ht="15" customHeight="1" thickTop="1" thickBot="1" x14ac:dyDescent="0.3">
      <c r="A109" s="77"/>
      <c r="B109" s="844" t="s">
        <v>51</v>
      </c>
      <c r="C109" s="937"/>
      <c r="D109" s="937"/>
      <c r="E109" s="937"/>
      <c r="F109" s="937"/>
      <c r="G109" s="937"/>
      <c r="H109" s="937"/>
      <c r="I109" s="937"/>
      <c r="J109" s="78"/>
    </row>
    <row r="110" spans="1:17" ht="15" customHeight="1" thickTop="1" thickBot="1" x14ac:dyDescent="0.3">
      <c r="A110" s="77"/>
      <c r="B110" s="938"/>
      <c r="C110" s="939"/>
      <c r="D110" s="939"/>
      <c r="E110" s="939"/>
      <c r="F110" s="939"/>
      <c r="G110" s="939"/>
      <c r="H110" s="939"/>
      <c r="I110" s="939"/>
      <c r="J110" s="78"/>
    </row>
    <row r="111" spans="1:17" ht="15" customHeight="1" thickTop="1" thickBot="1" x14ac:dyDescent="0.3">
      <c r="A111" s="79"/>
      <c r="B111" s="938"/>
      <c r="C111" s="937"/>
      <c r="D111" s="937"/>
      <c r="E111" s="937"/>
      <c r="F111" s="937"/>
      <c r="G111" s="937"/>
      <c r="H111" s="937"/>
      <c r="I111" s="937"/>
      <c r="J111" s="78"/>
    </row>
    <row r="112" spans="1:17" customFormat="1" ht="15" customHeight="1" thickTop="1" x14ac:dyDescent="0.35">
      <c r="A112" s="17"/>
      <c r="B112" s="848" t="s">
        <v>237</v>
      </c>
      <c r="C112" s="848"/>
      <c r="D112" s="848"/>
      <c r="E112" s="848"/>
      <c r="F112" s="848"/>
      <c r="G112" s="848"/>
      <c r="H112" s="848"/>
      <c r="I112" s="848"/>
      <c r="J112" s="848"/>
      <c r="K112" s="88"/>
      <c r="L112" s="498"/>
      <c r="M112" s="498"/>
      <c r="N112" s="498"/>
      <c r="O112" s="271"/>
    </row>
    <row r="113" spans="1:15" customFormat="1" ht="14.5" x14ac:dyDescent="0.35">
      <c r="A113" s="17"/>
      <c r="B113" s="848"/>
      <c r="C113" s="848"/>
      <c r="D113" s="848"/>
      <c r="E113" s="848"/>
      <c r="F113" s="848"/>
      <c r="G113" s="848"/>
      <c r="H113" s="848"/>
      <c r="I113" s="848"/>
      <c r="J113" s="848"/>
      <c r="K113" s="88"/>
      <c r="L113" s="498"/>
      <c r="M113" s="498"/>
      <c r="N113" s="498"/>
      <c r="O113" s="271"/>
    </row>
    <row r="114" spans="1:15" customFormat="1" ht="10.9" customHeight="1" x14ac:dyDescent="0.35">
      <c r="A114" s="17"/>
      <c r="B114" s="17"/>
      <c r="C114" s="17"/>
      <c r="D114" s="17"/>
      <c r="E114" s="17"/>
      <c r="F114" s="17"/>
      <c r="G114" s="17"/>
      <c r="H114" s="17"/>
      <c r="I114" s="17"/>
      <c r="J114" s="17"/>
      <c r="K114" s="17"/>
      <c r="L114" s="17"/>
      <c r="M114" s="17"/>
      <c r="N114" s="17"/>
      <c r="O114" s="271"/>
    </row>
    <row r="115" spans="1:15" customFormat="1" ht="31.15" customHeight="1" x14ac:dyDescent="0.35">
      <c r="A115" s="17"/>
      <c r="B115" s="851" t="s">
        <v>266</v>
      </c>
      <c r="C115" s="851"/>
      <c r="D115" s="851"/>
      <c r="E115" s="851"/>
      <c r="F115" s="851"/>
      <c r="G115" s="851"/>
      <c r="H115" s="851"/>
      <c r="I115" s="851"/>
      <c r="J115" s="371"/>
      <c r="K115" s="371"/>
      <c r="L115" s="371"/>
      <c r="M115" s="371"/>
      <c r="N115" s="371"/>
      <c r="O115" s="271"/>
    </row>
    <row r="116" spans="1:15" customFormat="1" ht="9.65" customHeight="1" x14ac:dyDescent="0.35">
      <c r="A116" s="17"/>
      <c r="B116" s="375"/>
      <c r="C116" s="376"/>
      <c r="D116" s="376"/>
      <c r="E116" s="376"/>
      <c r="F116" s="376"/>
      <c r="G116" s="376"/>
      <c r="H116" s="376"/>
      <c r="I116" s="376"/>
      <c r="J116" s="376"/>
      <c r="K116" s="376"/>
      <c r="L116" s="376"/>
      <c r="M116" s="376"/>
      <c r="N116" s="376"/>
      <c r="O116" s="271"/>
    </row>
    <row r="117" spans="1:15" customFormat="1" ht="33" customHeight="1" x14ac:dyDescent="0.35">
      <c r="A117" s="17"/>
      <c r="B117" s="811" t="s">
        <v>267</v>
      </c>
      <c r="C117" s="811"/>
      <c r="D117" s="811"/>
      <c r="E117" s="811"/>
      <c r="F117" s="811"/>
      <c r="G117" s="811"/>
      <c r="H117" s="811"/>
      <c r="I117" s="811"/>
      <c r="J117" s="371"/>
      <c r="K117" s="371"/>
      <c r="L117" s="371"/>
      <c r="M117" s="371"/>
      <c r="N117" s="371"/>
      <c r="O117" s="271"/>
    </row>
    <row r="118" spans="1:15" customFormat="1" ht="33" customHeight="1" x14ac:dyDescent="0.35">
      <c r="A118" s="17"/>
      <c r="B118" s="850" t="s">
        <v>263</v>
      </c>
      <c r="C118" s="850"/>
      <c r="D118" s="850"/>
      <c r="E118" s="850"/>
      <c r="F118" s="850"/>
      <c r="G118" s="850"/>
      <c r="H118" s="850"/>
      <c r="I118" s="850"/>
      <c r="J118" s="371"/>
      <c r="K118" s="371"/>
      <c r="L118" s="371"/>
      <c r="M118" s="371"/>
      <c r="N118" s="371"/>
      <c r="O118" s="271"/>
    </row>
    <row r="119" spans="1:15" customFormat="1" ht="33" customHeight="1" x14ac:dyDescent="0.35">
      <c r="A119" s="17"/>
      <c r="B119" s="811" t="s">
        <v>250</v>
      </c>
      <c r="C119" s="811"/>
      <c r="D119" s="811"/>
      <c r="E119" s="811"/>
      <c r="F119" s="811"/>
      <c r="G119" s="811"/>
      <c r="H119" s="811"/>
      <c r="I119" s="811"/>
      <c r="J119" s="371"/>
      <c r="K119" s="371"/>
      <c r="L119" s="371"/>
      <c r="M119" s="371"/>
      <c r="N119" s="371"/>
      <c r="O119" s="271"/>
    </row>
    <row r="120" spans="1:15" customFormat="1" ht="21.4" customHeight="1" x14ac:dyDescent="0.35">
      <c r="A120" s="17"/>
      <c r="B120" s="811" t="s">
        <v>251</v>
      </c>
      <c r="C120" s="811"/>
      <c r="D120" s="811"/>
      <c r="E120" s="811"/>
      <c r="F120" s="811"/>
      <c r="G120" s="811"/>
      <c r="H120" s="811"/>
      <c r="I120" s="811"/>
      <c r="J120" s="372"/>
      <c r="K120" s="372"/>
      <c r="L120" s="372"/>
      <c r="M120" s="372"/>
      <c r="N120" s="372"/>
      <c r="O120" s="271"/>
    </row>
    <row r="121" spans="1:15" customFormat="1" ht="45.4" customHeight="1" x14ac:dyDescent="0.35">
      <c r="A121" s="17"/>
      <c r="B121" s="811" t="s">
        <v>235</v>
      </c>
      <c r="C121" s="811"/>
      <c r="D121" s="811"/>
      <c r="E121" s="811"/>
      <c r="F121" s="811"/>
      <c r="G121" s="811"/>
      <c r="H121" s="811"/>
      <c r="I121" s="811"/>
      <c r="J121" s="371"/>
      <c r="K121" s="371"/>
      <c r="L121" s="371"/>
      <c r="M121" s="371"/>
      <c r="N121" s="371"/>
      <c r="O121" s="271"/>
    </row>
    <row r="122" spans="1:15" s="374" customFormat="1" ht="19.899999999999999" customHeight="1" thickBot="1" x14ac:dyDescent="0.4">
      <c r="A122" s="372"/>
      <c r="B122" s="852" t="s">
        <v>236</v>
      </c>
      <c r="C122" s="852"/>
      <c r="D122" s="852"/>
      <c r="E122" s="852"/>
      <c r="F122" s="852"/>
      <c r="G122" s="852"/>
      <c r="H122" s="852"/>
      <c r="I122" s="852"/>
      <c r="J122" s="372"/>
      <c r="K122" s="372"/>
      <c r="L122" s="372"/>
      <c r="M122" s="372"/>
      <c r="N122" s="372"/>
      <c r="O122" s="373"/>
    </row>
    <row r="123" spans="1:15" ht="12" customHeight="1" thickTop="1" thickBot="1" x14ac:dyDescent="0.3">
      <c r="A123" s="58"/>
      <c r="B123" s="58"/>
      <c r="C123" s="64"/>
      <c r="D123" s="64"/>
      <c r="E123" s="58"/>
      <c r="F123" s="58"/>
      <c r="G123" s="58"/>
      <c r="H123" s="58"/>
      <c r="I123" s="58"/>
      <c r="J123" s="58"/>
    </row>
    <row r="124" spans="1:15" ht="13.5" customHeight="1" thickTop="1" thickBot="1" x14ac:dyDescent="0.3">
      <c r="A124" s="58"/>
      <c r="B124" s="110"/>
      <c r="C124" s="38"/>
      <c r="D124" s="672" t="s">
        <v>182</v>
      </c>
      <c r="E124" s="673"/>
      <c r="F124" s="673"/>
      <c r="G124" s="674"/>
      <c r="H124" s="38"/>
      <c r="I124" s="38"/>
      <c r="J124" s="58"/>
    </row>
    <row r="125" spans="1:15" ht="13" thickTop="1" thickBot="1" x14ac:dyDescent="0.3">
      <c r="A125" s="58"/>
      <c r="B125" s="110"/>
      <c r="C125" s="38"/>
      <c r="D125" s="612" t="s">
        <v>2</v>
      </c>
      <c r="E125" s="613"/>
      <c r="F125" s="620" t="s">
        <v>1</v>
      </c>
      <c r="G125" s="621"/>
      <c r="H125" s="38"/>
      <c r="I125" s="38"/>
      <c r="J125" s="58"/>
    </row>
    <row r="126" spans="1:15" ht="21" customHeight="1" thickTop="1" thickBot="1" x14ac:dyDescent="0.3">
      <c r="A126" s="58"/>
      <c r="B126" s="110"/>
      <c r="C126" s="38"/>
      <c r="D126" s="626" t="str">
        <f>IF(D$17="","",D$17)</f>
        <v/>
      </c>
      <c r="E126" s="627"/>
      <c r="F126" s="628" t="str">
        <f>IF(D$16="","",D$16)</f>
        <v/>
      </c>
      <c r="G126" s="629"/>
      <c r="H126" s="38"/>
      <c r="I126" s="38"/>
      <c r="J126" s="111"/>
    </row>
    <row r="127" spans="1:15" ht="13" thickTop="1" thickBot="1" x14ac:dyDescent="0.3">
      <c r="A127" s="58"/>
      <c r="B127" s="110"/>
      <c r="C127" s="38"/>
      <c r="D127" s="607" t="s">
        <v>28</v>
      </c>
      <c r="E127" s="608"/>
      <c r="F127" s="608"/>
      <c r="G127" s="611"/>
      <c r="H127" s="38"/>
      <c r="I127" s="38"/>
      <c r="J127" s="111"/>
    </row>
    <row r="128" spans="1:15" ht="13" thickTop="1" thickBot="1" x14ac:dyDescent="0.3">
      <c r="A128" s="58"/>
      <c r="B128" s="110"/>
      <c r="C128" s="38"/>
      <c r="D128" s="622" t="str">
        <f>IF(D$18="","",D$18)</f>
        <v/>
      </c>
      <c r="E128" s="623"/>
      <c r="F128" s="623"/>
      <c r="G128" s="625"/>
      <c r="H128" s="38"/>
      <c r="I128" s="38"/>
      <c r="J128" s="111"/>
    </row>
    <row r="129" spans="1:13" ht="16.5" customHeight="1" thickTop="1" thickBot="1" x14ac:dyDescent="0.3">
      <c r="A129" s="58"/>
      <c r="B129" s="110"/>
      <c r="C129" s="38"/>
      <c r="D129" s="49"/>
      <c r="E129" s="49"/>
      <c r="F129" s="49"/>
      <c r="G129" s="49"/>
      <c r="H129" s="38"/>
      <c r="I129" s="38"/>
      <c r="J129" s="111"/>
    </row>
    <row r="130" spans="1:13" ht="13.5" customHeight="1" thickTop="1" thickBot="1" x14ac:dyDescent="0.3">
      <c r="A130" s="58"/>
      <c r="B130" s="110"/>
      <c r="C130" s="38"/>
      <c r="D130" s="630" t="s">
        <v>233</v>
      </c>
      <c r="E130" s="631"/>
      <c r="F130" s="631"/>
      <c r="G130" s="632"/>
      <c r="H130" s="38"/>
      <c r="I130" s="38"/>
      <c r="J130" s="58"/>
    </row>
    <row r="131" spans="1:13" ht="16.5" customHeight="1" thickTop="1" thickBot="1" x14ac:dyDescent="0.3">
      <c r="A131" s="58"/>
      <c r="B131" s="110"/>
      <c r="C131" s="38"/>
      <c r="D131" s="340"/>
      <c r="E131" s="341"/>
      <c r="F131" s="341"/>
      <c r="G131" s="342"/>
      <c r="H131" s="38"/>
      <c r="I131" s="38"/>
      <c r="J131" s="58"/>
    </row>
    <row r="132" spans="1:13" ht="16.5" customHeight="1" thickTop="1" thickBot="1" x14ac:dyDescent="0.3">
      <c r="A132" s="58"/>
      <c r="B132" s="110"/>
      <c r="C132" s="38"/>
      <c r="D132" s="343"/>
      <c r="E132" s="344"/>
      <c r="F132" s="344"/>
      <c r="G132" s="345"/>
      <c r="H132" s="38"/>
      <c r="I132" s="38"/>
      <c r="J132" s="58"/>
    </row>
    <row r="133" spans="1:13" ht="16.5" customHeight="1" thickTop="1" thickBot="1" x14ac:dyDescent="0.3">
      <c r="A133" s="58"/>
      <c r="B133" s="110"/>
      <c r="C133" s="38"/>
      <c r="D133" s="343"/>
      <c r="E133" s="344"/>
      <c r="F133" s="344"/>
      <c r="G133" s="345"/>
      <c r="H133" s="38"/>
      <c r="I133" s="38"/>
      <c r="J133" s="58"/>
    </row>
    <row r="134" spans="1:13" ht="16.5" customHeight="1" thickTop="1" thickBot="1" x14ac:dyDescent="0.3">
      <c r="A134" s="58"/>
      <c r="B134" s="110"/>
      <c r="C134" s="38"/>
      <c r="D134" s="343"/>
      <c r="E134" s="344"/>
      <c r="F134" s="344"/>
      <c r="G134" s="345"/>
      <c r="H134" s="38"/>
      <c r="I134" s="38"/>
      <c r="J134" s="58"/>
    </row>
    <row r="135" spans="1:13" ht="16.5" customHeight="1" thickTop="1" thickBot="1" x14ac:dyDescent="0.3">
      <c r="A135" s="58"/>
      <c r="B135" s="110"/>
      <c r="C135" s="38"/>
      <c r="D135" s="343"/>
      <c r="E135" s="344"/>
      <c r="F135" s="344"/>
      <c r="G135" s="345"/>
      <c r="H135" s="38"/>
      <c r="I135" s="38"/>
      <c r="J135" s="58"/>
    </row>
    <row r="136" spans="1:13" ht="16.5" customHeight="1" thickTop="1" thickBot="1" x14ac:dyDescent="0.3">
      <c r="A136" s="64"/>
      <c r="B136" s="110"/>
      <c r="C136" s="38"/>
      <c r="D136" s="346"/>
      <c r="E136" s="347"/>
      <c r="F136" s="347"/>
      <c r="G136" s="348"/>
      <c r="H136" s="38"/>
      <c r="I136" s="38"/>
      <c r="J136" s="58"/>
    </row>
    <row r="137" spans="1:13" ht="12.5" thickTop="1" x14ac:dyDescent="0.25">
      <c r="A137" s="68"/>
      <c r="B137" s="470"/>
      <c r="C137" s="853" t="str">
        <f xml:space="preserve"> "Projet : "&amp;H2</f>
        <v xml:space="preserve">Projet : </v>
      </c>
      <c r="D137" s="854"/>
      <c r="E137" s="854"/>
      <c r="F137" s="854"/>
      <c r="G137" s="854"/>
      <c r="H137" s="854"/>
      <c r="I137" s="855"/>
      <c r="J137" s="68"/>
    </row>
    <row r="138" spans="1:13" s="88" customFormat="1" ht="12" x14ac:dyDescent="0.25">
      <c r="C138" s="854" t="str">
        <f>H3&amp; " - Nom établissement : "&amp;D7</f>
        <v xml:space="preserve">Part8 - Nom établissement : </v>
      </c>
      <c r="D138" s="854"/>
      <c r="E138" s="854"/>
      <c r="F138" s="854"/>
      <c r="G138" s="854"/>
      <c r="H138" s="854"/>
      <c r="I138" s="854"/>
      <c r="J138" s="89"/>
      <c r="L138" s="498"/>
    </row>
    <row r="139" spans="1:13" ht="15" customHeight="1" x14ac:dyDescent="0.25">
      <c r="A139" s="471"/>
      <c r="B139" s="88"/>
      <c r="C139" s="848" t="s">
        <v>231</v>
      </c>
      <c r="D139" s="848"/>
      <c r="E139" s="848"/>
      <c r="F139" s="848"/>
      <c r="G139" s="848"/>
      <c r="H139" s="848"/>
      <c r="I139" s="848"/>
      <c r="J139" s="849"/>
    </row>
    <row r="140" spans="1:13" s="88" customFormat="1" ht="46.5" customHeight="1" x14ac:dyDescent="0.25">
      <c r="A140" s="38"/>
      <c r="B140" s="38"/>
      <c r="C140" s="847" t="s">
        <v>425</v>
      </c>
      <c r="D140" s="847"/>
      <c r="E140" s="847"/>
      <c r="F140" s="847"/>
      <c r="G140" s="847"/>
      <c r="H140" s="847"/>
      <c r="I140" s="847"/>
      <c r="J140" s="847"/>
      <c r="L140" s="498"/>
      <c r="M140" s="498"/>
    </row>
    <row r="141" spans="1:13" s="88" customFormat="1" ht="50.5" customHeight="1" x14ac:dyDescent="0.25">
      <c r="C141" s="496" t="s">
        <v>199</v>
      </c>
      <c r="D141" s="244" t="s">
        <v>197</v>
      </c>
      <c r="E141" s="940" t="s">
        <v>198</v>
      </c>
      <c r="F141" s="940"/>
      <c r="G141" s="827" t="s">
        <v>234</v>
      </c>
      <c r="H141" s="828"/>
      <c r="I141" s="828"/>
      <c r="J141" s="829"/>
      <c r="L141" s="434" t="s">
        <v>275</v>
      </c>
      <c r="M141" s="431"/>
    </row>
    <row r="142" spans="1:13" s="88" customFormat="1" ht="37.9" customHeight="1" x14ac:dyDescent="0.25">
      <c r="C142" s="245" t="str">
        <f>D7&amp;" 
("&amp;D9&amp;")"</f>
        <v xml:space="preserve"> 
()</v>
      </c>
      <c r="D142" s="245" t="str">
        <f>IF(D8="","Étab de la fiche",D8)</f>
        <v>Étab de la fiche</v>
      </c>
      <c r="E142" s="941" t="str">
        <f>IF(D10="","",""&amp;D10)</f>
        <v/>
      </c>
      <c r="F142" s="942"/>
      <c r="G142" s="827"/>
      <c r="H142" s="828"/>
      <c r="I142" s="828"/>
      <c r="J142" s="829"/>
      <c r="L142" s="433">
        <v>1</v>
      </c>
      <c r="M142" s="435" t="s">
        <v>202</v>
      </c>
    </row>
    <row r="143" spans="1:13" s="88" customFormat="1" ht="59.5" customHeight="1" x14ac:dyDescent="0.25">
      <c r="C143" s="246"/>
      <c r="D143" s="246"/>
      <c r="E143" s="806"/>
      <c r="F143" s="807"/>
      <c r="G143" s="808" t="s">
        <v>252</v>
      </c>
      <c r="H143" s="809"/>
      <c r="I143" s="809"/>
      <c r="J143" s="810"/>
      <c r="L143" s="433">
        <v>1</v>
      </c>
      <c r="M143" s="435" t="s">
        <v>203</v>
      </c>
    </row>
    <row r="144" spans="1:13" s="88" customFormat="1" ht="59.5" customHeight="1" x14ac:dyDescent="0.25">
      <c r="C144" s="246"/>
      <c r="D144" s="246"/>
      <c r="E144" s="806"/>
      <c r="F144" s="807"/>
      <c r="G144" s="808" t="s">
        <v>252</v>
      </c>
      <c r="H144" s="809"/>
      <c r="I144" s="809"/>
      <c r="J144" s="810"/>
      <c r="L144" s="433">
        <v>1</v>
      </c>
      <c r="M144" s="435" t="s">
        <v>204</v>
      </c>
    </row>
    <row r="145" spans="3:13" s="88" customFormat="1" ht="59.5" customHeight="1" x14ac:dyDescent="0.25">
      <c r="C145" s="246"/>
      <c r="D145" s="246"/>
      <c r="E145" s="806"/>
      <c r="F145" s="807"/>
      <c r="G145" s="808" t="s">
        <v>252</v>
      </c>
      <c r="H145" s="809"/>
      <c r="I145" s="809"/>
      <c r="J145" s="810"/>
      <c r="L145" s="433">
        <v>1</v>
      </c>
      <c r="M145" s="435" t="s">
        <v>205</v>
      </c>
    </row>
    <row r="146" spans="3:13" s="88" customFormat="1" ht="59.5" customHeight="1" x14ac:dyDescent="0.25">
      <c r="C146" s="246"/>
      <c r="D146" s="246"/>
      <c r="E146" s="806"/>
      <c r="F146" s="807"/>
      <c r="G146" s="808" t="s">
        <v>252</v>
      </c>
      <c r="H146" s="809"/>
      <c r="I146" s="809"/>
      <c r="J146" s="810"/>
      <c r="L146" s="433">
        <v>1</v>
      </c>
      <c r="M146" s="435" t="s">
        <v>206</v>
      </c>
    </row>
    <row r="147" spans="3:13" s="88" customFormat="1" ht="59.5" customHeight="1" x14ac:dyDescent="0.25">
      <c r="C147" s="246"/>
      <c r="D147" s="246"/>
      <c r="E147" s="806"/>
      <c r="F147" s="807"/>
      <c r="G147" s="808" t="s">
        <v>252</v>
      </c>
      <c r="H147" s="809"/>
      <c r="I147" s="809"/>
      <c r="J147" s="810"/>
      <c r="L147" s="433">
        <v>1</v>
      </c>
      <c r="M147" s="435" t="s">
        <v>207</v>
      </c>
    </row>
    <row r="148" spans="3:13" s="88" customFormat="1" ht="59.5" customHeight="1" x14ac:dyDescent="0.25">
      <c r="C148" s="246"/>
      <c r="D148" s="246"/>
      <c r="E148" s="806"/>
      <c r="F148" s="807"/>
      <c r="G148" s="808" t="s">
        <v>252</v>
      </c>
      <c r="H148" s="809"/>
      <c r="I148" s="809"/>
      <c r="J148" s="810"/>
      <c r="L148" s="433">
        <v>1</v>
      </c>
      <c r="M148" s="435" t="s">
        <v>208</v>
      </c>
    </row>
    <row r="149" spans="3:13" s="88" customFormat="1" ht="59.5" customHeight="1" x14ac:dyDescent="0.25">
      <c r="C149" s="246"/>
      <c r="D149" s="246"/>
      <c r="E149" s="806"/>
      <c r="F149" s="807"/>
      <c r="G149" s="808" t="s">
        <v>252</v>
      </c>
      <c r="H149" s="809"/>
      <c r="I149" s="809"/>
      <c r="J149" s="810"/>
      <c r="L149" s="432">
        <v>1</v>
      </c>
      <c r="M149" s="435" t="s">
        <v>209</v>
      </c>
    </row>
    <row r="150" spans="3:13" s="88" customFormat="1" ht="10.5" x14ac:dyDescent="0.25">
      <c r="J150" s="89"/>
      <c r="L150" s="432">
        <v>1</v>
      </c>
      <c r="M150" s="436" t="s">
        <v>276</v>
      </c>
    </row>
    <row r="151" spans="3:13" s="88" customFormat="1" ht="10.5" x14ac:dyDescent="0.25">
      <c r="J151" s="89"/>
      <c r="L151" s="498"/>
      <c r="M151" s="498"/>
    </row>
    <row r="152" spans="3:13" s="88" customFormat="1" ht="10.5" hidden="1" x14ac:dyDescent="0.25">
      <c r="J152" s="89"/>
      <c r="L152" s="498"/>
    </row>
    <row r="153" spans="3:13" s="88" customFormat="1" ht="10.5" hidden="1" x14ac:dyDescent="0.25">
      <c r="J153" s="89"/>
      <c r="L153" s="498"/>
    </row>
    <row r="154" spans="3:13" s="88" customFormat="1" ht="10.5" hidden="1" x14ac:dyDescent="0.25">
      <c r="J154" s="89"/>
    </row>
    <row r="155" spans="3:13" s="88" customFormat="1" ht="10.5" hidden="1" x14ac:dyDescent="0.25">
      <c r="J155" s="89"/>
    </row>
    <row r="156" spans="3:13" s="88" customFormat="1" ht="10.5" hidden="1" x14ac:dyDescent="0.25">
      <c r="J156" s="89"/>
    </row>
    <row r="157" spans="3:13" s="88" customFormat="1" ht="10.5" hidden="1" x14ac:dyDescent="0.25">
      <c r="J157" s="89"/>
    </row>
    <row r="158" spans="3:13" s="88" customFormat="1" ht="10.5" hidden="1" x14ac:dyDescent="0.25">
      <c r="J158" s="89"/>
    </row>
    <row r="159" spans="3:13" s="88" customFormat="1" ht="10.5" hidden="1" x14ac:dyDescent="0.25">
      <c r="J159" s="89"/>
    </row>
    <row r="160" spans="3:13" s="88" customFormat="1" ht="10.5" hidden="1" x14ac:dyDescent="0.25">
      <c r="J160" s="89"/>
    </row>
    <row r="161" spans="10:10" s="88" customFormat="1" ht="10.5" hidden="1" x14ac:dyDescent="0.25">
      <c r="J161" s="89"/>
    </row>
    <row r="162" spans="10:10" s="88" customFormat="1" ht="10.5" hidden="1" x14ac:dyDescent="0.25">
      <c r="J162" s="89"/>
    </row>
    <row r="163" spans="10:10" s="88" customFormat="1" ht="10.5" hidden="1" x14ac:dyDescent="0.25">
      <c r="J163" s="89"/>
    </row>
    <row r="164" spans="10:10" s="88" customFormat="1" ht="10.5" hidden="1" x14ac:dyDescent="0.25">
      <c r="J164" s="89"/>
    </row>
    <row r="165" spans="10:10" s="88" customFormat="1" ht="10.5" hidden="1" x14ac:dyDescent="0.25">
      <c r="J165" s="89"/>
    </row>
    <row r="166" spans="10:10" s="88" customFormat="1" ht="10.5" hidden="1" x14ac:dyDescent="0.25">
      <c r="J166" s="89"/>
    </row>
    <row r="167" spans="10:10" s="88" customFormat="1" ht="10.5" hidden="1" x14ac:dyDescent="0.25">
      <c r="J167" s="89"/>
    </row>
    <row r="168" spans="10:10" s="88" customFormat="1" ht="10.5" hidden="1" x14ac:dyDescent="0.25">
      <c r="J168" s="89"/>
    </row>
    <row r="169" spans="10:10" s="88" customFormat="1" ht="10.5" hidden="1" x14ac:dyDescent="0.25">
      <c r="J169" s="89"/>
    </row>
    <row r="170" spans="10:10" s="88" customFormat="1" ht="10.5" hidden="1" x14ac:dyDescent="0.25">
      <c r="J170" s="89"/>
    </row>
    <row r="171" spans="10:10" s="88" customFormat="1" ht="10.5" hidden="1" x14ac:dyDescent="0.25">
      <c r="J171" s="89"/>
    </row>
    <row r="172" spans="10:10" s="88" customFormat="1" ht="10.5" hidden="1" x14ac:dyDescent="0.25">
      <c r="J172" s="89"/>
    </row>
    <row r="173" spans="10:10" s="88" customFormat="1" ht="10.5" hidden="1" x14ac:dyDescent="0.25">
      <c r="J173" s="89"/>
    </row>
    <row r="174" spans="10:10" s="88" customFormat="1" ht="10.5" hidden="1" x14ac:dyDescent="0.25">
      <c r="J174" s="89"/>
    </row>
    <row r="175" spans="10:10" s="88" customFormat="1" ht="10.5" hidden="1" x14ac:dyDescent="0.25">
      <c r="J175" s="89"/>
    </row>
    <row r="176" spans="10:10" s="88" customFormat="1" ht="10.5" hidden="1" x14ac:dyDescent="0.25">
      <c r="J176" s="89"/>
    </row>
    <row r="177" spans="10:10" s="88" customFormat="1" ht="10.5" hidden="1" x14ac:dyDescent="0.25">
      <c r="J177" s="89"/>
    </row>
    <row r="178" spans="10:10" s="88" customFormat="1" ht="10.5" hidden="1" x14ac:dyDescent="0.25">
      <c r="J178" s="89"/>
    </row>
    <row r="179" spans="10:10" ht="10.5" hidden="1" x14ac:dyDescent="0.25"/>
    <row r="180" spans="10:10" ht="10.5" hidden="1" x14ac:dyDescent="0.25"/>
    <row r="181" spans="10:10" ht="10.5" hidden="1" x14ac:dyDescent="0.25"/>
    <row r="182" spans="10:10" ht="10.5" hidden="1" x14ac:dyDescent="0.25"/>
    <row r="183" spans="10:10" ht="10.5" hidden="1" x14ac:dyDescent="0.25"/>
    <row r="184" spans="10:10" ht="10.5" hidden="1" x14ac:dyDescent="0.25"/>
    <row r="185" spans="10:10" ht="10.5" hidden="1" x14ac:dyDescent="0.25"/>
    <row r="186" spans="10:10" ht="10.5" hidden="1" x14ac:dyDescent="0.25"/>
    <row r="187" spans="10:10" ht="10.5" hidden="1" x14ac:dyDescent="0.25"/>
    <row r="188" spans="10:10" ht="10.5" hidden="1" x14ac:dyDescent="0.25"/>
    <row r="189" spans="10:10" ht="10.5" hidden="1" x14ac:dyDescent="0.25"/>
    <row r="190" spans="10:10" ht="10.5" hidden="1" x14ac:dyDescent="0.25"/>
    <row r="191" spans="10:10" ht="10.5" hidden="1" x14ac:dyDescent="0.25"/>
    <row r="192" spans="10:10" ht="10.5" hidden="1" x14ac:dyDescent="0.25"/>
    <row r="193" ht="10.5" hidden="1" x14ac:dyDescent="0.25"/>
    <row r="194" ht="10.5" hidden="1" x14ac:dyDescent="0.25"/>
    <row r="195" ht="10.5" hidden="1" x14ac:dyDescent="0.25"/>
    <row r="196" ht="10.5" hidden="1" x14ac:dyDescent="0.25"/>
    <row r="197" ht="10.5" hidden="1" x14ac:dyDescent="0.25"/>
    <row r="198" ht="10.5" hidden="1" x14ac:dyDescent="0.25"/>
    <row r="199" ht="10.5" hidden="1" x14ac:dyDescent="0.25"/>
    <row r="200" ht="10.5" hidden="1" x14ac:dyDescent="0.25"/>
    <row r="201" ht="10.5" hidden="1" x14ac:dyDescent="0.25"/>
    <row r="202" ht="10.5" hidden="1" x14ac:dyDescent="0.25"/>
    <row r="203" ht="10.5" hidden="1" x14ac:dyDescent="0.25"/>
    <row r="204" ht="10.5" hidden="1" x14ac:dyDescent="0.25"/>
    <row r="205" ht="10.5" hidden="1" x14ac:dyDescent="0.25"/>
    <row r="206" ht="10.5" hidden="1" x14ac:dyDescent="0.25"/>
    <row r="207" ht="10.5" hidden="1" x14ac:dyDescent="0.25"/>
    <row r="208" ht="10.5" hidden="1" x14ac:dyDescent="0.25"/>
    <row r="209" ht="10.5" hidden="1" x14ac:dyDescent="0.25"/>
    <row r="210" ht="10.5" hidden="1" x14ac:dyDescent="0.25"/>
    <row r="211" ht="10.5" hidden="1" x14ac:dyDescent="0.25"/>
    <row r="212" ht="10.5" hidden="1" x14ac:dyDescent="0.25"/>
    <row r="213" ht="10.5" hidden="1" x14ac:dyDescent="0.25"/>
    <row r="214" ht="10.5" hidden="1" x14ac:dyDescent="0.25"/>
    <row r="215" ht="10.5" hidden="1" x14ac:dyDescent="0.25"/>
    <row r="216" ht="10.5" hidden="1" x14ac:dyDescent="0.25"/>
    <row r="217" ht="10.5" hidden="1" x14ac:dyDescent="0.25"/>
    <row r="218" ht="10.5" hidden="1" x14ac:dyDescent="0.25"/>
    <row r="219" ht="10.5" hidden="1" x14ac:dyDescent="0.25"/>
    <row r="220" ht="10.5" hidden="1" x14ac:dyDescent="0.25"/>
    <row r="221" ht="10.5" hidden="1" x14ac:dyDescent="0.25"/>
    <row r="222" ht="10.5" hidden="1" x14ac:dyDescent="0.25"/>
    <row r="223" ht="10.5" hidden="1" x14ac:dyDescent="0.25"/>
    <row r="224" ht="10.5" hidden="1" x14ac:dyDescent="0.25"/>
    <row r="225" ht="10.5" hidden="1" x14ac:dyDescent="0.25"/>
    <row r="226" ht="10.5" hidden="1" x14ac:dyDescent="0.25"/>
    <row r="227" ht="10.5" hidden="1" x14ac:dyDescent="0.25"/>
    <row r="228" ht="10.5" hidden="1" x14ac:dyDescent="0.25"/>
    <row r="229" ht="10.5" hidden="1" x14ac:dyDescent="0.25"/>
    <row r="230" ht="10.5" hidden="1" x14ac:dyDescent="0.25"/>
    <row r="231" ht="10.5" hidden="1" x14ac:dyDescent="0.25"/>
    <row r="232" ht="10.5" hidden="1" x14ac:dyDescent="0.25"/>
    <row r="233" ht="10.5" hidden="1" x14ac:dyDescent="0.25"/>
    <row r="234" ht="10.5" hidden="1" x14ac:dyDescent="0.25"/>
    <row r="235" ht="10.5" hidden="1" x14ac:dyDescent="0.25"/>
    <row r="236" ht="10.5" hidden="1" x14ac:dyDescent="0.25"/>
    <row r="237" ht="10.5" hidden="1" x14ac:dyDescent="0.25"/>
    <row r="238" ht="10.5" hidden="1" x14ac:dyDescent="0.25"/>
    <row r="239" ht="10.5" hidden="1" x14ac:dyDescent="0.25"/>
    <row r="240" ht="10.5" hidden="1" x14ac:dyDescent="0.25"/>
    <row r="241" ht="10.5" hidden="1" x14ac:dyDescent="0.25"/>
    <row r="242" ht="10.5" hidden="1" x14ac:dyDescent="0.25"/>
    <row r="243" ht="10.5" hidden="1" x14ac:dyDescent="0.25"/>
    <row r="244" ht="10.5" hidden="1" x14ac:dyDescent="0.25"/>
    <row r="245" ht="10.5" hidden="1" x14ac:dyDescent="0.25"/>
    <row r="246" ht="10.5" hidden="1" x14ac:dyDescent="0.25"/>
    <row r="247" ht="10.5" hidden="1" x14ac:dyDescent="0.25"/>
    <row r="248" ht="10.5" hidden="1" x14ac:dyDescent="0.25"/>
    <row r="249" ht="10.5" hidden="1" x14ac:dyDescent="0.25"/>
    <row r="250" ht="10.5" hidden="1" x14ac:dyDescent="0.25"/>
    <row r="251" ht="10.5" hidden="1" x14ac:dyDescent="0.25"/>
    <row r="252" ht="10.5" hidden="1" x14ac:dyDescent="0.25"/>
    <row r="253" ht="10.5" hidden="1" x14ac:dyDescent="0.25"/>
    <row r="254" ht="10.5" hidden="1" x14ac:dyDescent="0.25"/>
    <row r="255" ht="10.5" hidden="1" x14ac:dyDescent="0.25"/>
    <row r="256" ht="10.5" hidden="1" x14ac:dyDescent="0.25"/>
    <row r="257" ht="10.5" hidden="1" x14ac:dyDescent="0.25"/>
    <row r="258" ht="10.5" hidden="1" x14ac:dyDescent="0.25"/>
    <row r="259" ht="10.5" hidden="1" x14ac:dyDescent="0.25"/>
    <row r="260" ht="10.5" hidden="1" x14ac:dyDescent="0.25"/>
    <row r="261" ht="10.5" hidden="1" x14ac:dyDescent="0.25"/>
    <row r="262" ht="10.5" hidden="1" x14ac:dyDescent="0.25"/>
    <row r="263" ht="10.5" hidden="1" x14ac:dyDescent="0.25"/>
    <row r="264" ht="10.5" hidden="1" x14ac:dyDescent="0.25"/>
    <row r="265" ht="10.5" hidden="1" x14ac:dyDescent="0.25"/>
    <row r="266" ht="10.5" hidden="1" x14ac:dyDescent="0.25"/>
    <row r="267" ht="10.5" hidden="1" x14ac:dyDescent="0.25"/>
    <row r="268" ht="10.5" hidden="1" x14ac:dyDescent="0.25"/>
    <row r="269" ht="10.5" hidden="1" x14ac:dyDescent="0.25"/>
    <row r="270" ht="10.5" hidden="1" x14ac:dyDescent="0.25"/>
    <row r="271" ht="10.5" hidden="1" x14ac:dyDescent="0.25"/>
    <row r="272" ht="10.5" hidden="1" x14ac:dyDescent="0.25"/>
    <row r="273" ht="10.5" hidden="1" x14ac:dyDescent="0.25"/>
    <row r="274" ht="10.5" hidden="1" x14ac:dyDescent="0.25"/>
    <row r="275" ht="10.5" hidden="1" x14ac:dyDescent="0.25"/>
    <row r="276" ht="10.5" hidden="1" x14ac:dyDescent="0.25"/>
    <row r="277" ht="10.5" hidden="1" x14ac:dyDescent="0.25"/>
    <row r="278" ht="10.5" hidden="1" x14ac:dyDescent="0.25"/>
    <row r="279" ht="10.5" hidden="1" x14ac:dyDescent="0.25"/>
    <row r="280" ht="10.5" hidden="1" x14ac:dyDescent="0.25"/>
    <row r="281" ht="10.5" hidden="1" x14ac:dyDescent="0.25"/>
    <row r="282" ht="10.5" hidden="1" x14ac:dyDescent="0.25"/>
    <row r="283" ht="10.5" hidden="1" x14ac:dyDescent="0.25"/>
    <row r="284" ht="10.5" hidden="1" x14ac:dyDescent="0.25"/>
    <row r="285" ht="10.5" hidden="1" x14ac:dyDescent="0.25"/>
    <row r="286" ht="10.5" hidden="1" x14ac:dyDescent="0.25"/>
    <row r="287" ht="10.5" hidden="1" x14ac:dyDescent="0.25"/>
    <row r="288" ht="10.5" hidden="1" x14ac:dyDescent="0.25"/>
    <row r="289" ht="10.5" hidden="1" x14ac:dyDescent="0.25"/>
    <row r="290" ht="10.5" hidden="1" x14ac:dyDescent="0.25"/>
    <row r="291" ht="10.5" hidden="1" x14ac:dyDescent="0.25"/>
    <row r="292" ht="10.5" hidden="1" x14ac:dyDescent="0.25"/>
    <row r="293" ht="10.5" hidden="1" x14ac:dyDescent="0.25"/>
    <row r="294" ht="10.5" hidden="1" x14ac:dyDescent="0.25"/>
    <row r="295" ht="10.5" hidden="1" x14ac:dyDescent="0.25"/>
    <row r="296" ht="10.5" hidden="1" x14ac:dyDescent="0.25"/>
    <row r="297" ht="10.5" hidden="1" x14ac:dyDescent="0.25"/>
    <row r="298" ht="10.5" hidden="1" x14ac:dyDescent="0.25"/>
    <row r="299" ht="10.5" hidden="1" x14ac:dyDescent="0.25"/>
    <row r="300" ht="10.5" hidden="1" x14ac:dyDescent="0.25"/>
    <row r="301" ht="10.5" hidden="1" x14ac:dyDescent="0.25"/>
    <row r="302" ht="10.5" hidden="1" x14ac:dyDescent="0.25"/>
    <row r="303" ht="10.5" hidden="1" x14ac:dyDescent="0.25"/>
    <row r="304" ht="10.5" hidden="1" x14ac:dyDescent="0.25"/>
    <row r="305" ht="10.5" hidden="1" x14ac:dyDescent="0.25"/>
    <row r="306" ht="10.5" hidden="1" x14ac:dyDescent="0.25"/>
    <row r="307" ht="10.5" hidden="1" x14ac:dyDescent="0.25"/>
    <row r="308" ht="10.5" hidden="1" x14ac:dyDescent="0.25"/>
    <row r="309" ht="10.5" hidden="1" x14ac:dyDescent="0.25"/>
    <row r="310" ht="10.5" hidden="1" x14ac:dyDescent="0.25"/>
    <row r="311" ht="10.5" hidden="1" x14ac:dyDescent="0.25"/>
    <row r="312" ht="10.5" hidden="1" x14ac:dyDescent="0.25"/>
    <row r="313" ht="10.5" hidden="1" x14ac:dyDescent="0.25"/>
    <row r="314" ht="10.5" hidden="1" x14ac:dyDescent="0.25"/>
    <row r="315" ht="10.5" hidden="1" x14ac:dyDescent="0.25"/>
    <row r="316" ht="10.5" hidden="1" x14ac:dyDescent="0.25"/>
    <row r="317" ht="10.5" hidden="1" x14ac:dyDescent="0.25"/>
    <row r="318" ht="10.5" hidden="1" x14ac:dyDescent="0.25"/>
    <row r="319" ht="10.5" hidden="1" x14ac:dyDescent="0.25"/>
    <row r="320" ht="10.5" hidden="1" x14ac:dyDescent="0.25"/>
    <row r="321" ht="10.5" hidden="1" x14ac:dyDescent="0.25"/>
    <row r="322" ht="10.5" hidden="1" x14ac:dyDescent="0.25"/>
    <row r="323" ht="10.5" hidden="1" x14ac:dyDescent="0.25"/>
    <row r="324" ht="10.5" hidden="1" x14ac:dyDescent="0.25"/>
    <row r="325" ht="10.5" hidden="1" x14ac:dyDescent="0.25"/>
    <row r="326" ht="10.5" hidden="1" x14ac:dyDescent="0.25"/>
    <row r="327" ht="10.5" hidden="1" x14ac:dyDescent="0.25"/>
    <row r="328" ht="10.5" hidden="1" x14ac:dyDescent="0.25"/>
    <row r="329" ht="10.5" hidden="1" x14ac:dyDescent="0.25"/>
    <row r="330" ht="10.5" hidden="1" x14ac:dyDescent="0.25"/>
    <row r="331" ht="10.5" hidden="1" x14ac:dyDescent="0.25"/>
    <row r="332" ht="10.5" hidden="1" x14ac:dyDescent="0.25"/>
    <row r="333" ht="10.5" hidden="1" x14ac:dyDescent="0.25"/>
    <row r="334" ht="10.5" hidden="1" x14ac:dyDescent="0.25"/>
    <row r="335" ht="10.5" hidden="1" x14ac:dyDescent="0.25"/>
    <row r="336" ht="10.5" hidden="1" x14ac:dyDescent="0.25"/>
    <row r="337" ht="10.5" hidden="1" x14ac:dyDescent="0.25"/>
    <row r="338" ht="10.5" hidden="1" x14ac:dyDescent="0.25"/>
    <row r="339" ht="10.5" hidden="1" x14ac:dyDescent="0.25"/>
    <row r="340" ht="10.5" hidden="1" x14ac:dyDescent="0.25"/>
    <row r="341" ht="10.5" hidden="1" x14ac:dyDescent="0.25"/>
    <row r="342" ht="10.5" hidden="1" x14ac:dyDescent="0.25"/>
    <row r="343" ht="10.5" hidden="1" x14ac:dyDescent="0.25"/>
    <row r="344" ht="10.5" hidden="1" x14ac:dyDescent="0.25"/>
    <row r="345" ht="10.5" hidden="1" x14ac:dyDescent="0.25"/>
    <row r="346" ht="10.5" hidden="1" x14ac:dyDescent="0.25"/>
    <row r="347" ht="10.5" hidden="1" x14ac:dyDescent="0.25"/>
    <row r="348" ht="10.5" hidden="1" x14ac:dyDescent="0.25"/>
    <row r="349" ht="10.5" hidden="1" x14ac:dyDescent="0.25"/>
    <row r="350" ht="10.5" hidden="1" x14ac:dyDescent="0.25"/>
    <row r="351" ht="10.5" hidden="1" x14ac:dyDescent="0.25"/>
    <row r="352" ht="10.5" hidden="1" x14ac:dyDescent="0.25"/>
    <row r="353" ht="10.5" hidden="1" x14ac:dyDescent="0.25"/>
    <row r="354" ht="10.5" hidden="1" x14ac:dyDescent="0.25"/>
    <row r="355" ht="10.5" hidden="1" x14ac:dyDescent="0.25"/>
    <row r="356" ht="10.5" hidden="1" x14ac:dyDescent="0.25"/>
    <row r="357" ht="10.5" hidden="1" x14ac:dyDescent="0.25"/>
    <row r="358" ht="10.5" hidden="1" x14ac:dyDescent="0.25"/>
    <row r="359" ht="10.5" hidden="1" x14ac:dyDescent="0.25"/>
    <row r="360" ht="10.5" hidden="1" x14ac:dyDescent="0.25"/>
    <row r="361" ht="10.5" hidden="1" x14ac:dyDescent="0.25"/>
    <row r="362" ht="10.5" hidden="1" x14ac:dyDescent="0.25"/>
    <row r="363" ht="10.5" hidden="1" x14ac:dyDescent="0.25"/>
    <row r="364" ht="10.5" hidden="1" x14ac:dyDescent="0.25"/>
    <row r="365" ht="10.5" hidden="1" x14ac:dyDescent="0.25"/>
    <row r="366" ht="10.5" hidden="1" x14ac:dyDescent="0.25"/>
    <row r="367" ht="10.5" hidden="1" x14ac:dyDescent="0.25"/>
    <row r="368" ht="10.5" hidden="1" x14ac:dyDescent="0.25"/>
    <row r="369" ht="10.5" hidden="1" x14ac:dyDescent="0.25"/>
    <row r="370" ht="10.5" hidden="1" x14ac:dyDescent="0.25"/>
    <row r="371" ht="10.5" hidden="1" x14ac:dyDescent="0.25"/>
    <row r="372" ht="10.5" hidden="1" x14ac:dyDescent="0.25"/>
    <row r="373" ht="10.5" hidden="1" x14ac:dyDescent="0.25"/>
    <row r="374" ht="10.5" hidden="1" x14ac:dyDescent="0.25"/>
    <row r="375" ht="10.5" hidden="1" x14ac:dyDescent="0.25"/>
    <row r="376" ht="10.5" hidden="1" x14ac:dyDescent="0.25"/>
    <row r="377" ht="10.5" hidden="1" x14ac:dyDescent="0.25"/>
    <row r="378" ht="10.5" hidden="1" x14ac:dyDescent="0.25"/>
    <row r="379" ht="10.5" hidden="1" x14ac:dyDescent="0.25"/>
    <row r="380" ht="10.5" hidden="1" x14ac:dyDescent="0.25"/>
    <row r="381" ht="10.5" hidden="1" x14ac:dyDescent="0.25"/>
    <row r="382" ht="10.5" hidden="1" x14ac:dyDescent="0.25"/>
    <row r="383" ht="10.5" hidden="1" x14ac:dyDescent="0.25"/>
    <row r="384" ht="10.5" hidden="1" x14ac:dyDescent="0.25"/>
    <row r="385" ht="10.5" hidden="1" x14ac:dyDescent="0.25"/>
    <row r="386" ht="10.5" hidden="1" x14ac:dyDescent="0.25"/>
    <row r="387" ht="10.5" hidden="1" x14ac:dyDescent="0.25"/>
    <row r="388" ht="10.5" hidden="1" x14ac:dyDescent="0.25"/>
    <row r="389" ht="10.5" hidden="1" x14ac:dyDescent="0.25"/>
    <row r="390" ht="10.5" hidden="1" x14ac:dyDescent="0.25"/>
    <row r="391" ht="10.5" hidden="1" x14ac:dyDescent="0.25"/>
    <row r="392" ht="10.5" hidden="1" x14ac:dyDescent="0.25"/>
    <row r="393" ht="10.5" hidden="1" x14ac:dyDescent="0.25"/>
    <row r="394" ht="10.5" hidden="1" x14ac:dyDescent="0.25"/>
    <row r="395" ht="10.5" hidden="1" x14ac:dyDescent="0.25"/>
    <row r="396" ht="10.5" hidden="1" x14ac:dyDescent="0.25"/>
    <row r="397" ht="10.5" hidden="1" x14ac:dyDescent="0.25"/>
    <row r="398" ht="10.5" hidden="1" x14ac:dyDescent="0.25"/>
    <row r="399" ht="10.5" hidden="1" x14ac:dyDescent="0.25"/>
    <row r="400" ht="10.5" hidden="1" x14ac:dyDescent="0.25"/>
    <row r="401" ht="10.5" hidden="1" x14ac:dyDescent="0.25"/>
    <row r="402" ht="10.5" hidden="1" x14ac:dyDescent="0.25"/>
    <row r="403" ht="10.5" hidden="1" x14ac:dyDescent="0.25"/>
    <row r="404" ht="10.5" hidden="1" x14ac:dyDescent="0.25"/>
    <row r="405" ht="10.5" hidden="1" x14ac:dyDescent="0.25"/>
    <row r="406" ht="10.5" hidden="1" x14ac:dyDescent="0.25"/>
    <row r="407" ht="10.5" hidden="1" x14ac:dyDescent="0.25"/>
    <row r="408" ht="10.5" hidden="1" x14ac:dyDescent="0.25"/>
    <row r="409" ht="10.5" hidden="1" x14ac:dyDescent="0.25"/>
    <row r="410" ht="10.5" hidden="1" x14ac:dyDescent="0.25"/>
    <row r="411" ht="10.5" hidden="1" x14ac:dyDescent="0.25"/>
    <row r="412" ht="10.5" hidden="1" x14ac:dyDescent="0.25"/>
    <row r="413" ht="10.5" hidden="1" x14ac:dyDescent="0.25"/>
    <row r="414" ht="10.5" hidden="1" x14ac:dyDescent="0.25"/>
    <row r="415" ht="10.5" hidden="1" x14ac:dyDescent="0.25"/>
    <row r="416" ht="10.5" hidden="1" x14ac:dyDescent="0.25"/>
    <row r="417" ht="10.5" hidden="1" x14ac:dyDescent="0.25"/>
    <row r="418" ht="10.5" hidden="1" x14ac:dyDescent="0.25"/>
    <row r="419" ht="10.5" hidden="1" x14ac:dyDescent="0.25"/>
    <row r="420" ht="10.5" hidden="1" x14ac:dyDescent="0.25"/>
    <row r="421" ht="10.5" hidden="1" x14ac:dyDescent="0.25"/>
    <row r="422" ht="10.5" hidden="1" x14ac:dyDescent="0.25"/>
    <row r="423" ht="10.5" hidden="1" x14ac:dyDescent="0.25"/>
    <row r="424" ht="10.5" hidden="1" x14ac:dyDescent="0.25"/>
    <row r="425" ht="10.5" hidden="1" x14ac:dyDescent="0.25"/>
    <row r="426" ht="10.5" hidden="1" x14ac:dyDescent="0.25"/>
    <row r="427" ht="10.5" hidden="1" x14ac:dyDescent="0.25"/>
    <row r="428" ht="10.5" hidden="1" x14ac:dyDescent="0.25"/>
    <row r="429" ht="10.5" hidden="1" x14ac:dyDescent="0.25"/>
    <row r="430" ht="10.5" hidden="1" x14ac:dyDescent="0.25"/>
    <row r="431" ht="10.5" hidden="1" x14ac:dyDescent="0.25"/>
    <row r="432" ht="10.5" hidden="1" x14ac:dyDescent="0.25"/>
    <row r="433" ht="10.5" hidden="1" x14ac:dyDescent="0.25"/>
    <row r="434" ht="10.5" hidden="1" x14ac:dyDescent="0.25"/>
    <row r="435" ht="10.5" hidden="1" x14ac:dyDescent="0.25"/>
    <row r="436" ht="10.5" hidden="1" x14ac:dyDescent="0.25"/>
    <row r="437" ht="10.5" hidden="1" x14ac:dyDescent="0.25"/>
    <row r="438" ht="10.5" hidden="1" x14ac:dyDescent="0.25"/>
    <row r="439" ht="10.5" hidden="1" x14ac:dyDescent="0.25"/>
    <row r="440" ht="10.5" hidden="1" x14ac:dyDescent="0.25"/>
    <row r="441" ht="10.5" hidden="1" x14ac:dyDescent="0.25"/>
    <row r="442" ht="10.5" hidden="1" x14ac:dyDescent="0.25"/>
    <row r="443" ht="10.5" hidden="1" x14ac:dyDescent="0.25"/>
    <row r="444" ht="10.5" hidden="1" x14ac:dyDescent="0.25"/>
    <row r="445" ht="10.5" hidden="1" x14ac:dyDescent="0.25"/>
    <row r="446" ht="10.5" hidden="1" x14ac:dyDescent="0.25"/>
    <row r="447" ht="10.5" hidden="1" x14ac:dyDescent="0.25"/>
    <row r="448" ht="10.5" hidden="1" x14ac:dyDescent="0.25"/>
    <row r="449" ht="10.5" hidden="1" x14ac:dyDescent="0.25"/>
    <row r="450" ht="10.5" hidden="1" x14ac:dyDescent="0.25"/>
    <row r="451" ht="10.5" hidden="1" x14ac:dyDescent="0.25"/>
    <row r="452" ht="10.5" hidden="1" x14ac:dyDescent="0.25"/>
    <row r="453" ht="10.5" hidden="1" x14ac:dyDescent="0.25"/>
    <row r="454" ht="10.5" hidden="1" x14ac:dyDescent="0.25"/>
    <row r="455" ht="10.5" hidden="1" x14ac:dyDescent="0.25"/>
    <row r="456" ht="10.5" hidden="1" x14ac:dyDescent="0.25"/>
    <row r="457" ht="10.5" hidden="1" x14ac:dyDescent="0.25"/>
    <row r="458" ht="10.5" hidden="1" x14ac:dyDescent="0.25"/>
    <row r="459" ht="10.5" hidden="1" x14ac:dyDescent="0.25"/>
    <row r="460" ht="10.5" hidden="1" x14ac:dyDescent="0.25"/>
    <row r="461" ht="10.5" hidden="1" x14ac:dyDescent="0.25"/>
    <row r="462" ht="10.5" hidden="1" x14ac:dyDescent="0.25"/>
    <row r="463" ht="10.5" hidden="1" x14ac:dyDescent="0.25"/>
    <row r="464" ht="10.5" hidden="1" x14ac:dyDescent="0.25"/>
    <row r="465" ht="10.5" hidden="1" x14ac:dyDescent="0.25"/>
    <row r="466" ht="10.5" hidden="1" x14ac:dyDescent="0.25"/>
    <row r="467" ht="10.5" hidden="1" x14ac:dyDescent="0.25"/>
    <row r="468" ht="10.5" hidden="1" x14ac:dyDescent="0.25"/>
    <row r="469" ht="10.5" hidden="1" x14ac:dyDescent="0.25"/>
    <row r="470" ht="10.5" hidden="1" x14ac:dyDescent="0.25"/>
    <row r="471" ht="10.5" hidden="1" x14ac:dyDescent="0.25"/>
    <row r="472" ht="10.5" hidden="1" x14ac:dyDescent="0.25"/>
    <row r="473" ht="10.5" hidden="1" x14ac:dyDescent="0.25"/>
    <row r="474" ht="10.5" hidden="1" x14ac:dyDescent="0.25"/>
    <row r="475" ht="10.5" hidden="1" x14ac:dyDescent="0.25"/>
    <row r="476" ht="10.5" hidden="1" x14ac:dyDescent="0.25"/>
    <row r="477" ht="10.5" hidden="1" x14ac:dyDescent="0.25"/>
    <row r="478" ht="10.5" hidden="1" x14ac:dyDescent="0.25"/>
    <row r="479" ht="10.5" hidden="1" x14ac:dyDescent="0.25"/>
    <row r="480" ht="10.5" hidden="1" x14ac:dyDescent="0.25"/>
    <row r="481" ht="10.5" hidden="1" x14ac:dyDescent="0.25"/>
    <row r="482" ht="10.5" hidden="1" x14ac:dyDescent="0.25"/>
    <row r="483" ht="10.5" hidden="1" x14ac:dyDescent="0.25"/>
    <row r="484" ht="10.5" hidden="1" x14ac:dyDescent="0.25"/>
    <row r="485" ht="10.5" hidden="1" x14ac:dyDescent="0.25"/>
    <row r="486" ht="10.5" hidden="1" x14ac:dyDescent="0.25"/>
    <row r="487" ht="10.5" hidden="1" x14ac:dyDescent="0.25"/>
    <row r="488" ht="10.5" hidden="1" x14ac:dyDescent="0.25"/>
    <row r="489" ht="10.5" hidden="1" x14ac:dyDescent="0.25"/>
    <row r="490" ht="10.5" hidden="1" x14ac:dyDescent="0.25"/>
    <row r="491" ht="10.5" hidden="1" x14ac:dyDescent="0.25"/>
    <row r="492" ht="10.5" hidden="1" x14ac:dyDescent="0.25"/>
    <row r="493" ht="10.5" hidden="1" x14ac:dyDescent="0.25"/>
    <row r="494" ht="10.5" hidden="1" x14ac:dyDescent="0.25"/>
    <row r="495" ht="10.5" hidden="1" x14ac:dyDescent="0.25"/>
    <row r="496" ht="10.5" hidden="1" x14ac:dyDescent="0.25"/>
    <row r="497" ht="10.5" hidden="1" x14ac:dyDescent="0.25"/>
    <row r="498" ht="10.5" hidden="1" x14ac:dyDescent="0.25"/>
    <row r="499" ht="10.5" hidden="1" x14ac:dyDescent="0.25"/>
    <row r="500" ht="10.5" hidden="1" x14ac:dyDescent="0.25"/>
    <row r="501" ht="10.5" hidden="1" x14ac:dyDescent="0.25"/>
    <row r="502" ht="10.5" hidden="1" x14ac:dyDescent="0.25"/>
    <row r="503" ht="10.5" hidden="1" x14ac:dyDescent="0.25"/>
    <row r="504" ht="10.5" hidden="1" x14ac:dyDescent="0.25"/>
    <row r="505" ht="10.5" hidden="1" x14ac:dyDescent="0.25"/>
    <row r="506" ht="10.5" hidden="1" x14ac:dyDescent="0.25"/>
    <row r="507" ht="10.5" hidden="1" x14ac:dyDescent="0.25"/>
    <row r="508" ht="10.5" hidden="1" x14ac:dyDescent="0.25"/>
    <row r="509" ht="10.5" hidden="1" x14ac:dyDescent="0.25"/>
    <row r="510" ht="10.5" hidden="1" x14ac:dyDescent="0.25"/>
    <row r="511" ht="10.5" hidden="1" x14ac:dyDescent="0.25"/>
    <row r="512" ht="10.5" hidden="1" x14ac:dyDescent="0.25"/>
    <row r="513" ht="10.5" hidden="1" x14ac:dyDescent="0.25"/>
    <row r="514" ht="10.5" hidden="1" x14ac:dyDescent="0.25"/>
    <row r="515" ht="10.5" hidden="1" x14ac:dyDescent="0.25"/>
    <row r="516" ht="10.5" hidden="1" x14ac:dyDescent="0.25"/>
    <row r="517" ht="10.5" hidden="1" x14ac:dyDescent="0.25"/>
    <row r="518" ht="10.5" hidden="1" x14ac:dyDescent="0.25"/>
    <row r="519" ht="10.5" hidden="1" x14ac:dyDescent="0.25"/>
    <row r="520" ht="10.5" hidden="1" x14ac:dyDescent="0.25"/>
    <row r="521" ht="10.5" hidden="1" x14ac:dyDescent="0.25"/>
    <row r="522" ht="10.5" hidden="1" x14ac:dyDescent="0.25"/>
    <row r="523" ht="10.5" hidden="1" x14ac:dyDescent="0.25"/>
    <row r="524" ht="10.5" hidden="1" x14ac:dyDescent="0.25"/>
    <row r="525" ht="10.5" hidden="1" x14ac:dyDescent="0.25"/>
    <row r="526" ht="10.5" hidden="1" x14ac:dyDescent="0.25"/>
    <row r="527" ht="10.5" hidden="1" x14ac:dyDescent="0.25"/>
    <row r="528" ht="10.5" hidden="1" x14ac:dyDescent="0.25"/>
    <row r="529" ht="10.5" hidden="1" x14ac:dyDescent="0.25"/>
    <row r="530" ht="10.5" hidden="1" x14ac:dyDescent="0.25"/>
    <row r="531" ht="10.5" hidden="1" x14ac:dyDescent="0.25"/>
    <row r="532" ht="10.5" hidden="1" x14ac:dyDescent="0.25"/>
    <row r="533" ht="10.5" hidden="1" x14ac:dyDescent="0.25"/>
    <row r="534" ht="10.5" hidden="1" x14ac:dyDescent="0.25"/>
    <row r="535" ht="10.5" hidden="1" x14ac:dyDescent="0.25"/>
    <row r="536" ht="10.5" hidden="1" x14ac:dyDescent="0.25"/>
    <row r="537" ht="10.5" hidden="1" x14ac:dyDescent="0.25"/>
    <row r="538" ht="10.5" hidden="1" x14ac:dyDescent="0.25"/>
    <row r="539" ht="10.5" hidden="1" x14ac:dyDescent="0.25"/>
    <row r="540" ht="10.5" hidden="1" x14ac:dyDescent="0.25"/>
    <row r="541" ht="10.5" hidden="1" x14ac:dyDescent="0.25"/>
    <row r="542" ht="10.5" hidden="1" x14ac:dyDescent="0.25"/>
    <row r="543" ht="10.5" hidden="1" x14ac:dyDescent="0.25"/>
    <row r="544" ht="10.5" hidden="1" x14ac:dyDescent="0.25"/>
    <row r="545" ht="10.5" hidden="1" x14ac:dyDescent="0.25"/>
    <row r="546" ht="10.5" hidden="1" x14ac:dyDescent="0.25"/>
    <row r="547" ht="10.5" hidden="1" x14ac:dyDescent="0.25"/>
    <row r="548" ht="10.5" hidden="1" x14ac:dyDescent="0.25"/>
    <row r="549" ht="10.5" hidden="1" x14ac:dyDescent="0.25"/>
    <row r="550" ht="10.5" hidden="1" x14ac:dyDescent="0.25"/>
    <row r="551" ht="10.5" hidden="1" x14ac:dyDescent="0.25"/>
    <row r="552" ht="10.5" hidden="1" x14ac:dyDescent="0.25"/>
    <row r="553" ht="10.5" hidden="1" x14ac:dyDescent="0.25"/>
    <row r="554" ht="10.5" hidden="1" x14ac:dyDescent="0.25"/>
    <row r="555" ht="10.5" hidden="1" x14ac:dyDescent="0.25"/>
    <row r="556" ht="10.5" hidden="1" x14ac:dyDescent="0.25"/>
    <row r="557" ht="10.5" hidden="1" x14ac:dyDescent="0.25"/>
    <row r="558" ht="10.5" hidden="1" x14ac:dyDescent="0.25"/>
    <row r="559" ht="10.5" hidden="1" x14ac:dyDescent="0.25"/>
    <row r="560" ht="10.5" hidden="1" x14ac:dyDescent="0.25"/>
    <row r="561" ht="10.5" hidden="1" x14ac:dyDescent="0.25"/>
    <row r="562" ht="10.5" hidden="1" x14ac:dyDescent="0.25"/>
    <row r="563" ht="10.5" hidden="1" x14ac:dyDescent="0.25"/>
    <row r="564" ht="10.5" hidden="1" x14ac:dyDescent="0.25"/>
    <row r="565" ht="10.5" hidden="1" x14ac:dyDescent="0.25"/>
    <row r="566" ht="10.5" hidden="1" x14ac:dyDescent="0.25"/>
    <row r="567" ht="10.5" hidden="1" x14ac:dyDescent="0.25"/>
    <row r="568" ht="10.5" hidden="1" x14ac:dyDescent="0.25"/>
    <row r="569" ht="10.5" hidden="1" x14ac:dyDescent="0.25"/>
    <row r="570" ht="10.5" hidden="1" x14ac:dyDescent="0.25"/>
    <row r="571" ht="10.5" hidden="1" x14ac:dyDescent="0.25"/>
    <row r="572" ht="10.5" hidden="1" x14ac:dyDescent="0.25"/>
    <row r="573" ht="10.5" hidden="1" x14ac:dyDescent="0.25"/>
    <row r="574" ht="10.5" hidden="1" x14ac:dyDescent="0.25"/>
    <row r="575" ht="10.5" hidden="1" x14ac:dyDescent="0.25"/>
    <row r="576" ht="10.5" hidden="1" x14ac:dyDescent="0.25"/>
    <row r="577" ht="10.5" hidden="1" x14ac:dyDescent="0.25"/>
    <row r="578" ht="10.5" hidden="1" x14ac:dyDescent="0.25"/>
    <row r="579" ht="10.5" hidden="1" x14ac:dyDescent="0.25"/>
    <row r="580" ht="10.5" hidden="1" x14ac:dyDescent="0.25"/>
    <row r="581" ht="10.5" hidden="1" x14ac:dyDescent="0.25"/>
    <row r="582" ht="10.5" hidden="1" x14ac:dyDescent="0.25"/>
    <row r="583" ht="10.5" hidden="1" x14ac:dyDescent="0.25"/>
    <row r="584" ht="10.5" hidden="1" x14ac:dyDescent="0.25"/>
    <row r="585" ht="10.5" hidden="1" x14ac:dyDescent="0.25"/>
    <row r="586" ht="10.5" hidden="1" x14ac:dyDescent="0.25"/>
    <row r="587" ht="10.5" hidden="1" x14ac:dyDescent="0.25"/>
    <row r="588" ht="10.5" hidden="1" x14ac:dyDescent="0.25"/>
    <row r="589" ht="10.5" hidden="1" x14ac:dyDescent="0.25"/>
    <row r="590" ht="10.5" hidden="1" x14ac:dyDescent="0.25"/>
    <row r="591" ht="10.5" hidden="1" x14ac:dyDescent="0.25"/>
    <row r="592" ht="10.5" hidden="1" x14ac:dyDescent="0.25"/>
    <row r="593" ht="10.5" hidden="1" x14ac:dyDescent="0.25"/>
    <row r="594" ht="10.5" hidden="1" x14ac:dyDescent="0.25"/>
    <row r="595" ht="10.5" hidden="1" x14ac:dyDescent="0.25"/>
    <row r="596" ht="10.5" hidden="1" x14ac:dyDescent="0.25"/>
    <row r="597" ht="10.5" hidden="1" x14ac:dyDescent="0.25"/>
    <row r="598" ht="10.5" hidden="1" x14ac:dyDescent="0.25"/>
    <row r="599" ht="10.5" hidden="1" x14ac:dyDescent="0.25"/>
    <row r="600" ht="10.5" hidden="1" x14ac:dyDescent="0.25"/>
    <row r="601" ht="10.5" hidden="1" x14ac:dyDescent="0.25"/>
    <row r="602" ht="10.5" hidden="1" x14ac:dyDescent="0.25"/>
    <row r="603" ht="10.5" hidden="1" x14ac:dyDescent="0.25"/>
    <row r="604" ht="10.5" hidden="1" x14ac:dyDescent="0.25"/>
    <row r="605" ht="10.5" hidden="1" x14ac:dyDescent="0.25"/>
    <row r="606" ht="10.5" hidden="1" x14ac:dyDescent="0.25"/>
    <row r="607" ht="10.5" hidden="1" x14ac:dyDescent="0.25"/>
    <row r="608" ht="10.5" hidden="1" x14ac:dyDescent="0.25"/>
    <row r="609" ht="10.5" hidden="1" x14ac:dyDescent="0.25"/>
    <row r="610" ht="10.5" hidden="1" x14ac:dyDescent="0.25"/>
    <row r="611" ht="10.5" hidden="1" x14ac:dyDescent="0.25"/>
    <row r="612" ht="10.5" hidden="1" x14ac:dyDescent="0.25"/>
    <row r="613" ht="10.5" hidden="1" x14ac:dyDescent="0.25"/>
    <row r="614" ht="10.5" hidden="1" x14ac:dyDescent="0.25"/>
    <row r="615" ht="10.5" hidden="1" x14ac:dyDescent="0.25"/>
    <row r="616" ht="10.5" hidden="1" x14ac:dyDescent="0.25"/>
    <row r="617" ht="10.5" hidden="1" x14ac:dyDescent="0.25"/>
    <row r="618" ht="10.5" hidden="1" x14ac:dyDescent="0.25"/>
    <row r="619" ht="10.5" hidden="1" x14ac:dyDescent="0.25"/>
    <row r="620" ht="10.5" hidden="1" x14ac:dyDescent="0.25"/>
    <row r="621" ht="10.5" hidden="1" x14ac:dyDescent="0.25"/>
    <row r="622" ht="10.5" hidden="1" x14ac:dyDescent="0.25"/>
    <row r="623" ht="10.5" hidden="1" x14ac:dyDescent="0.25"/>
    <row r="624" ht="10.5" hidden="1" x14ac:dyDescent="0.25"/>
    <row r="625" ht="10.5" hidden="1" x14ac:dyDescent="0.25"/>
    <row r="626" ht="10.5" hidden="1" x14ac:dyDescent="0.25"/>
    <row r="627" ht="10.5" hidden="1" x14ac:dyDescent="0.25"/>
    <row r="628" ht="10.5" hidden="1" x14ac:dyDescent="0.25"/>
    <row r="629" ht="10.5" hidden="1" x14ac:dyDescent="0.25"/>
    <row r="630" ht="10.5" hidden="1" x14ac:dyDescent="0.25"/>
    <row r="631" ht="10.5" hidden="1" x14ac:dyDescent="0.25"/>
    <row r="632" ht="10.5" hidden="1" x14ac:dyDescent="0.25"/>
    <row r="633" ht="10.5" hidden="1" x14ac:dyDescent="0.25"/>
    <row r="634" ht="10.5" hidden="1" x14ac:dyDescent="0.25"/>
    <row r="635" ht="10.5" hidden="1" x14ac:dyDescent="0.25"/>
    <row r="636" ht="10.5" hidden="1" x14ac:dyDescent="0.25"/>
    <row r="637" ht="10.5" hidden="1" x14ac:dyDescent="0.25"/>
    <row r="638" ht="10.5" hidden="1" x14ac:dyDescent="0.25"/>
    <row r="639" ht="10.5" hidden="1" x14ac:dyDescent="0.25"/>
    <row r="640" ht="10.5" hidden="1" x14ac:dyDescent="0.25"/>
    <row r="641" ht="10.5" hidden="1" x14ac:dyDescent="0.25"/>
    <row r="642" ht="10.5" hidden="1" x14ac:dyDescent="0.25"/>
    <row r="643" ht="10.5" hidden="1" x14ac:dyDescent="0.25"/>
    <row r="644" ht="10.5" hidden="1" x14ac:dyDescent="0.25"/>
    <row r="645" ht="10.5" hidden="1" x14ac:dyDescent="0.25"/>
    <row r="646" ht="10.5" hidden="1" x14ac:dyDescent="0.25"/>
    <row r="647" ht="10.5" hidden="1" x14ac:dyDescent="0.25"/>
    <row r="648" ht="10.5" hidden="1" x14ac:dyDescent="0.25"/>
    <row r="649" ht="10.5" hidden="1" x14ac:dyDescent="0.25"/>
    <row r="650" ht="10.5" hidden="1" x14ac:dyDescent="0.25"/>
    <row r="651" ht="10.5" hidden="1" x14ac:dyDescent="0.25"/>
    <row r="652" ht="10.5" hidden="1" x14ac:dyDescent="0.25"/>
    <row r="653" ht="10.5" hidden="1" x14ac:dyDescent="0.25"/>
    <row r="654" ht="10.5" hidden="1" x14ac:dyDescent="0.25"/>
    <row r="655" ht="10.5" hidden="1" x14ac:dyDescent="0.25"/>
    <row r="656" ht="10.5" hidden="1" x14ac:dyDescent="0.25"/>
    <row r="657" ht="10.5" hidden="1" x14ac:dyDescent="0.25"/>
    <row r="658" ht="10.5" hidden="1" x14ac:dyDescent="0.25"/>
    <row r="659" ht="10.5" hidden="1" x14ac:dyDescent="0.25"/>
    <row r="660" ht="10.5" hidden="1" x14ac:dyDescent="0.25"/>
    <row r="661" ht="10.5" hidden="1" x14ac:dyDescent="0.25"/>
    <row r="662" ht="10.5" hidden="1" x14ac:dyDescent="0.25"/>
    <row r="663" ht="10.5" hidden="1" x14ac:dyDescent="0.25"/>
    <row r="664" ht="10.5" hidden="1" x14ac:dyDescent="0.25"/>
    <row r="665" ht="10.5" hidden="1" x14ac:dyDescent="0.25"/>
    <row r="666" ht="10.5" hidden="1" x14ac:dyDescent="0.25"/>
    <row r="667" ht="10.5" hidden="1" x14ac:dyDescent="0.25"/>
    <row r="668" ht="10.5" hidden="1" x14ac:dyDescent="0.25"/>
    <row r="669" ht="10.5" hidden="1" x14ac:dyDescent="0.25"/>
    <row r="670" ht="10.5" hidden="1" x14ac:dyDescent="0.25"/>
    <row r="671" ht="10.5" hidden="1" x14ac:dyDescent="0.25"/>
    <row r="672" ht="10.5" hidden="1" x14ac:dyDescent="0.25"/>
    <row r="673" ht="10.5" hidden="1" x14ac:dyDescent="0.25"/>
    <row r="674" ht="10.5" hidden="1" x14ac:dyDescent="0.25"/>
    <row r="675" ht="10.5" hidden="1" x14ac:dyDescent="0.25"/>
    <row r="676" ht="10.5" hidden="1" x14ac:dyDescent="0.25"/>
    <row r="677" ht="10.5" hidden="1" x14ac:dyDescent="0.25"/>
    <row r="678" ht="10.5" hidden="1" x14ac:dyDescent="0.25"/>
    <row r="679" ht="10.5" hidden="1" x14ac:dyDescent="0.25"/>
    <row r="680" ht="10.5" hidden="1" x14ac:dyDescent="0.25"/>
    <row r="681" ht="10.5" hidden="1" x14ac:dyDescent="0.25"/>
    <row r="682" ht="10.5" hidden="1" x14ac:dyDescent="0.25"/>
    <row r="683" ht="10.5" hidden="1" x14ac:dyDescent="0.25"/>
    <row r="684" ht="10.5" hidden="1" x14ac:dyDescent="0.25"/>
    <row r="685" ht="10.5" hidden="1" x14ac:dyDescent="0.25"/>
    <row r="686" ht="10.5" hidden="1" x14ac:dyDescent="0.25"/>
    <row r="687" ht="10.5" hidden="1" x14ac:dyDescent="0.25"/>
    <row r="688" ht="10.5" hidden="1" x14ac:dyDescent="0.25"/>
    <row r="689" ht="10.5" hidden="1" x14ac:dyDescent="0.25"/>
    <row r="690" ht="10.5" hidden="1" x14ac:dyDescent="0.25"/>
    <row r="691" ht="10.5" hidden="1" x14ac:dyDescent="0.25"/>
    <row r="692" ht="10.5" hidden="1" x14ac:dyDescent="0.25"/>
    <row r="693" ht="10.5" hidden="1" x14ac:dyDescent="0.25"/>
    <row r="694" ht="10.5" hidden="1" x14ac:dyDescent="0.25"/>
    <row r="695" ht="10.5" hidden="1" x14ac:dyDescent="0.25"/>
    <row r="696" ht="10.5" hidden="1" x14ac:dyDescent="0.25"/>
    <row r="697" ht="10.5" hidden="1" x14ac:dyDescent="0.25"/>
    <row r="698" ht="10.5" hidden="1" x14ac:dyDescent="0.25"/>
    <row r="699" ht="10.5" hidden="1" x14ac:dyDescent="0.25"/>
    <row r="700" ht="10.5" hidden="1" x14ac:dyDescent="0.25"/>
    <row r="701" ht="10.5" hidden="1" x14ac:dyDescent="0.25"/>
    <row r="702" ht="10.5" hidden="1" x14ac:dyDescent="0.25"/>
    <row r="703" ht="10.5" hidden="1" x14ac:dyDescent="0.25"/>
    <row r="704" ht="10.5" hidden="1" x14ac:dyDescent="0.25"/>
    <row r="705" ht="10.5" hidden="1" x14ac:dyDescent="0.25"/>
    <row r="706" ht="10.5" hidden="1" x14ac:dyDescent="0.25"/>
    <row r="707" ht="10.5" hidden="1" x14ac:dyDescent="0.25"/>
    <row r="708" ht="10.5" hidden="1" x14ac:dyDescent="0.25"/>
    <row r="709" ht="10.5" hidden="1" x14ac:dyDescent="0.25"/>
    <row r="710" ht="10.5" hidden="1" x14ac:dyDescent="0.25"/>
    <row r="711" ht="10.5" hidden="1" x14ac:dyDescent="0.25"/>
    <row r="712" ht="10.5" hidden="1" x14ac:dyDescent="0.25"/>
    <row r="713" ht="10.5" hidden="1" x14ac:dyDescent="0.25"/>
    <row r="714" ht="10.5" hidden="1" x14ac:dyDescent="0.25"/>
    <row r="715" ht="10.5" hidden="1" x14ac:dyDescent="0.25"/>
    <row r="716" ht="10.5" hidden="1" x14ac:dyDescent="0.25"/>
    <row r="717" ht="10.5" hidden="1" x14ac:dyDescent="0.25"/>
    <row r="718" ht="10.5" hidden="1" x14ac:dyDescent="0.25"/>
    <row r="719" ht="10.5" hidden="1" x14ac:dyDescent="0.25"/>
    <row r="720" ht="10.5" hidden="1" x14ac:dyDescent="0.25"/>
    <row r="721" ht="10.5" hidden="1" x14ac:dyDescent="0.25"/>
    <row r="722" ht="10.5" hidden="1" x14ac:dyDescent="0.25"/>
    <row r="723" ht="10.5" hidden="1" x14ac:dyDescent="0.25"/>
    <row r="724" ht="10.5" hidden="1" x14ac:dyDescent="0.25"/>
    <row r="725" ht="10.5" hidden="1" x14ac:dyDescent="0.25"/>
    <row r="726" ht="10.5" hidden="1" x14ac:dyDescent="0.25"/>
    <row r="727" ht="10.5" hidden="1" x14ac:dyDescent="0.25"/>
    <row r="728" ht="10.5" hidden="1" x14ac:dyDescent="0.25"/>
    <row r="729" ht="10.5" hidden="1" x14ac:dyDescent="0.25"/>
    <row r="730" ht="10.5" hidden="1" x14ac:dyDescent="0.25"/>
    <row r="731" ht="10.5" hidden="1" x14ac:dyDescent="0.25"/>
    <row r="732" ht="10.5" hidden="1" x14ac:dyDescent="0.25"/>
    <row r="733" ht="10.5" hidden="1" x14ac:dyDescent="0.25"/>
    <row r="734" ht="10.5" hidden="1" x14ac:dyDescent="0.25"/>
    <row r="735" ht="10.5" hidden="1" x14ac:dyDescent="0.25"/>
    <row r="736" ht="10.5" hidden="1" x14ac:dyDescent="0.25"/>
    <row r="737" ht="10.5" hidden="1" x14ac:dyDescent="0.25"/>
    <row r="738" ht="10.5" hidden="1" x14ac:dyDescent="0.25"/>
    <row r="739" ht="10.5" hidden="1" x14ac:dyDescent="0.25"/>
    <row r="740" ht="10.5" hidden="1" x14ac:dyDescent="0.25"/>
    <row r="741" ht="10.5" hidden="1" x14ac:dyDescent="0.25"/>
    <row r="742" ht="10.5" hidden="1" x14ac:dyDescent="0.25"/>
    <row r="743" ht="10.5" hidden="1" x14ac:dyDescent="0.25"/>
    <row r="744" ht="10.5" hidden="1" x14ac:dyDescent="0.25"/>
    <row r="745" ht="10.5" hidden="1" x14ac:dyDescent="0.25"/>
    <row r="746" ht="10.5" hidden="1" x14ac:dyDescent="0.25"/>
    <row r="747" ht="10.5" hidden="1" x14ac:dyDescent="0.25"/>
    <row r="748" ht="10.5" hidden="1" x14ac:dyDescent="0.25"/>
    <row r="749" ht="10.5" hidden="1" x14ac:dyDescent="0.25"/>
    <row r="750" ht="10.5" hidden="1" x14ac:dyDescent="0.25"/>
    <row r="751" ht="10.5" hidden="1" x14ac:dyDescent="0.25"/>
    <row r="752" ht="10.5" hidden="1" x14ac:dyDescent="0.25"/>
    <row r="753" ht="10.5" hidden="1" x14ac:dyDescent="0.25"/>
    <row r="754" ht="10.5" hidden="1" x14ac:dyDescent="0.25"/>
    <row r="755" ht="10.5" hidden="1" x14ac:dyDescent="0.25"/>
    <row r="756" ht="10.5" hidden="1" x14ac:dyDescent="0.25"/>
    <row r="757" ht="10.5" hidden="1" x14ac:dyDescent="0.25"/>
    <row r="758" ht="10.5" hidden="1" x14ac:dyDescent="0.25"/>
    <row r="759" ht="10.5" hidden="1" x14ac:dyDescent="0.25"/>
    <row r="760" ht="10.5" hidden="1" x14ac:dyDescent="0.25"/>
    <row r="761" ht="10.5" hidden="1" x14ac:dyDescent="0.25"/>
    <row r="762" ht="10.5" hidden="1" x14ac:dyDescent="0.25"/>
    <row r="763" ht="10.5" hidden="1" x14ac:dyDescent="0.25"/>
    <row r="764" ht="10.5" hidden="1" x14ac:dyDescent="0.25"/>
    <row r="765" ht="10.5" hidden="1" x14ac:dyDescent="0.25"/>
    <row r="766" ht="10.5" hidden="1" x14ac:dyDescent="0.25"/>
    <row r="767" ht="10.5" hidden="1" x14ac:dyDescent="0.25"/>
    <row r="768" ht="10.5" hidden="1" x14ac:dyDescent="0.25"/>
    <row r="769" ht="10.5" hidden="1" x14ac:dyDescent="0.25"/>
    <row r="770" ht="10.5" hidden="1" x14ac:dyDescent="0.25"/>
    <row r="771" ht="10.5" hidden="1" x14ac:dyDescent="0.25"/>
    <row r="772" ht="10.5" hidden="1" x14ac:dyDescent="0.25"/>
    <row r="773" ht="10.5" hidden="1" x14ac:dyDescent="0.25"/>
    <row r="774" ht="10.5" hidden="1" x14ac:dyDescent="0.25"/>
    <row r="775" ht="10.5" hidden="1" x14ac:dyDescent="0.25"/>
    <row r="776" ht="10.5" hidden="1" x14ac:dyDescent="0.25"/>
    <row r="777" ht="10.5" hidden="1" x14ac:dyDescent="0.25"/>
    <row r="778" ht="10.5" hidden="1" x14ac:dyDescent="0.25"/>
    <row r="779" ht="10.5" hidden="1" x14ac:dyDescent="0.25"/>
    <row r="780" ht="10.5" hidden="1" x14ac:dyDescent="0.25"/>
    <row r="781" ht="10.5" hidden="1" x14ac:dyDescent="0.25"/>
    <row r="782" ht="10.5" hidden="1" x14ac:dyDescent="0.25"/>
    <row r="783" ht="10.5" hidden="1" x14ac:dyDescent="0.25"/>
    <row r="784" ht="10.5" hidden="1" x14ac:dyDescent="0.25"/>
    <row r="785" ht="10.5" hidden="1" x14ac:dyDescent="0.25"/>
    <row r="786" ht="10.5" hidden="1" x14ac:dyDescent="0.25"/>
    <row r="787" ht="10.5" hidden="1" x14ac:dyDescent="0.25"/>
    <row r="788" ht="10.5" hidden="1" x14ac:dyDescent="0.25"/>
    <row r="789" ht="10.5" hidden="1" x14ac:dyDescent="0.25"/>
    <row r="790" ht="10.5" hidden="1" x14ac:dyDescent="0.25"/>
    <row r="791" ht="10.5" hidden="1" x14ac:dyDescent="0.25"/>
    <row r="792" ht="10.5" hidden="1" x14ac:dyDescent="0.25"/>
    <row r="793" ht="10.5" hidden="1" x14ac:dyDescent="0.25"/>
    <row r="794" ht="10.5" hidden="1" x14ac:dyDescent="0.25"/>
    <row r="795" ht="10.5" hidden="1" x14ac:dyDescent="0.25"/>
    <row r="796" ht="10.5" hidden="1" x14ac:dyDescent="0.25"/>
    <row r="797" ht="10.5" hidden="1" x14ac:dyDescent="0.25"/>
    <row r="798" ht="10.5" hidden="1" x14ac:dyDescent="0.25"/>
    <row r="799" ht="10.5" hidden="1" x14ac:dyDescent="0.25"/>
    <row r="800" ht="10.5" hidden="1" x14ac:dyDescent="0.25"/>
    <row r="801" ht="10.5" hidden="1" x14ac:dyDescent="0.25"/>
    <row r="802" ht="10.5" hidden="1" x14ac:dyDescent="0.25"/>
    <row r="803" ht="10.5" hidden="1" x14ac:dyDescent="0.25"/>
    <row r="804" ht="10.5" hidden="1" x14ac:dyDescent="0.25"/>
    <row r="805" ht="10.5" hidden="1" x14ac:dyDescent="0.25"/>
    <row r="806" ht="10.5" hidden="1" x14ac:dyDescent="0.25"/>
    <row r="807" ht="10.5" hidden="1" x14ac:dyDescent="0.25"/>
    <row r="808" ht="10.5" hidden="1" x14ac:dyDescent="0.25"/>
    <row r="809" ht="10.5" hidden="1" x14ac:dyDescent="0.25"/>
    <row r="810" ht="10.5" hidden="1" x14ac:dyDescent="0.25"/>
    <row r="811" ht="10.5" hidden="1" x14ac:dyDescent="0.25"/>
    <row r="812" ht="10.5" hidden="1" x14ac:dyDescent="0.25"/>
    <row r="813" ht="10.5" hidden="1" x14ac:dyDescent="0.25"/>
    <row r="814" ht="10.5" hidden="1" x14ac:dyDescent="0.25"/>
    <row r="815" ht="10.5" hidden="1" x14ac:dyDescent="0.25"/>
    <row r="816" ht="10.5" hidden="1" x14ac:dyDescent="0.25"/>
    <row r="817" ht="10.5" hidden="1" x14ac:dyDescent="0.25"/>
    <row r="818" ht="10.5" hidden="1" x14ac:dyDescent="0.25"/>
    <row r="819" ht="10.5" hidden="1" x14ac:dyDescent="0.25"/>
    <row r="820" ht="10.5" hidden="1" x14ac:dyDescent="0.25"/>
    <row r="821" ht="10.5" hidden="1" x14ac:dyDescent="0.25"/>
    <row r="822" ht="10.5" hidden="1" x14ac:dyDescent="0.25"/>
    <row r="823" ht="10.5" hidden="1" x14ac:dyDescent="0.25"/>
    <row r="824" ht="10.5" hidden="1" x14ac:dyDescent="0.25"/>
    <row r="825" ht="10.5" hidden="1" x14ac:dyDescent="0.25"/>
    <row r="826" ht="10.5" hidden="1" x14ac:dyDescent="0.25"/>
    <row r="827" ht="10.5" hidden="1" x14ac:dyDescent="0.25"/>
    <row r="828" ht="10.5" hidden="1" x14ac:dyDescent="0.25"/>
    <row r="829" ht="10.5" hidden="1" x14ac:dyDescent="0.25"/>
    <row r="830" ht="10.5" hidden="1" x14ac:dyDescent="0.25"/>
    <row r="831" ht="10.5" hidden="1" x14ac:dyDescent="0.25"/>
    <row r="832" ht="10.5" hidden="1" x14ac:dyDescent="0.25"/>
    <row r="833" ht="10.5" hidden="1" x14ac:dyDescent="0.25"/>
    <row r="834" ht="10.5" hidden="1" x14ac:dyDescent="0.25"/>
    <row r="835" ht="10.5" hidden="1" x14ac:dyDescent="0.25"/>
    <row r="836" ht="10.5" hidden="1" x14ac:dyDescent="0.25"/>
    <row r="837" ht="10.5" hidden="1" x14ac:dyDescent="0.25"/>
    <row r="838" ht="10.5" hidden="1" x14ac:dyDescent="0.25"/>
    <row r="839" ht="10.5" hidden="1" x14ac:dyDescent="0.25"/>
    <row r="840" ht="10.5" hidden="1" x14ac:dyDescent="0.25"/>
    <row r="841" ht="10.5" hidden="1" x14ac:dyDescent="0.25"/>
    <row r="842" ht="10.5" hidden="1" x14ac:dyDescent="0.25"/>
    <row r="843" ht="10.5" hidden="1" x14ac:dyDescent="0.25"/>
    <row r="844" ht="10.5" hidden="1" x14ac:dyDescent="0.25"/>
    <row r="845" ht="10.5" hidden="1" x14ac:dyDescent="0.25"/>
    <row r="846" ht="10.5" hidden="1" x14ac:dyDescent="0.25"/>
    <row r="847" ht="10.5" hidden="1" x14ac:dyDescent="0.25"/>
    <row r="848" ht="10.5" hidden="1" x14ac:dyDescent="0.25"/>
    <row r="849" ht="10.5" hidden="1" x14ac:dyDescent="0.25"/>
    <row r="850" ht="10.5" hidden="1" x14ac:dyDescent="0.25"/>
    <row r="851" ht="10.5" hidden="1" x14ac:dyDescent="0.25"/>
    <row r="852" ht="10.5" hidden="1" x14ac:dyDescent="0.25"/>
    <row r="853" ht="10.5" hidden="1" x14ac:dyDescent="0.25"/>
    <row r="854" ht="10.5" hidden="1" x14ac:dyDescent="0.25"/>
    <row r="855" ht="10.5" hidden="1" x14ac:dyDescent="0.25"/>
    <row r="856" ht="10.5" hidden="1" x14ac:dyDescent="0.25"/>
    <row r="857" ht="10.5" hidden="1" x14ac:dyDescent="0.25"/>
    <row r="858" ht="10.5" hidden="1" x14ac:dyDescent="0.25"/>
    <row r="859" ht="10.5" hidden="1" x14ac:dyDescent="0.25"/>
    <row r="860" ht="10.5" hidden="1" x14ac:dyDescent="0.25"/>
    <row r="861" ht="10.5" hidden="1" x14ac:dyDescent="0.25"/>
    <row r="862" ht="10.5" hidden="1" x14ac:dyDescent="0.25"/>
    <row r="863" ht="10.5" hidden="1" x14ac:dyDescent="0.25"/>
    <row r="864" ht="10.5" hidden="1" x14ac:dyDescent="0.25"/>
    <row r="865" ht="10.5" hidden="1" x14ac:dyDescent="0.25"/>
    <row r="866" ht="10.5" hidden="1" x14ac:dyDescent="0.25"/>
    <row r="867" ht="10.5" hidden="1" x14ac:dyDescent="0.25"/>
    <row r="868" ht="10.5" hidden="1" x14ac:dyDescent="0.25"/>
    <row r="869" ht="10.5" hidden="1" x14ac:dyDescent="0.25"/>
    <row r="870" ht="10.5" hidden="1" x14ac:dyDescent="0.25"/>
    <row r="871" ht="10.5" hidden="1" x14ac:dyDescent="0.25"/>
    <row r="872" ht="10.5" hidden="1" x14ac:dyDescent="0.25"/>
    <row r="873" ht="10.5" hidden="1" x14ac:dyDescent="0.25"/>
    <row r="874" ht="10.5" hidden="1" x14ac:dyDescent="0.25"/>
    <row r="875" ht="10.5" hidden="1" x14ac:dyDescent="0.25"/>
    <row r="876" ht="10.5" hidden="1" x14ac:dyDescent="0.25"/>
    <row r="877" ht="10.5" hidden="1" x14ac:dyDescent="0.25"/>
    <row r="878" ht="10.5" hidden="1" x14ac:dyDescent="0.25"/>
    <row r="879" ht="10.5" hidden="1" x14ac:dyDescent="0.25"/>
    <row r="880" ht="10.5" hidden="1" x14ac:dyDescent="0.25"/>
    <row r="881" ht="10.5" hidden="1" x14ac:dyDescent="0.25"/>
    <row r="882" ht="10.5" hidden="1" x14ac:dyDescent="0.25"/>
    <row r="883" ht="10.5" hidden="1" x14ac:dyDescent="0.25"/>
    <row r="884" ht="10.5" hidden="1" x14ac:dyDescent="0.25"/>
    <row r="885" ht="10.5" hidden="1" x14ac:dyDescent="0.25"/>
    <row r="886" ht="10.5" hidden="1" x14ac:dyDescent="0.25"/>
    <row r="887" ht="10.5" hidden="1" x14ac:dyDescent="0.25"/>
    <row r="888" ht="10.5" hidden="1" x14ac:dyDescent="0.25"/>
    <row r="889" ht="10.5" hidden="1" x14ac:dyDescent="0.25"/>
    <row r="890" ht="10.5" hidden="1" x14ac:dyDescent="0.25"/>
    <row r="891" ht="10.5" hidden="1" x14ac:dyDescent="0.25"/>
    <row r="892" ht="10.5" hidden="1" x14ac:dyDescent="0.25"/>
    <row r="893" ht="10.5" hidden="1" x14ac:dyDescent="0.25"/>
    <row r="894" ht="10.5" hidden="1" x14ac:dyDescent="0.25"/>
    <row r="895" ht="10.5" hidden="1" x14ac:dyDescent="0.25"/>
    <row r="896" ht="10.5" hidden="1" x14ac:dyDescent="0.25"/>
    <row r="897" ht="10.5" hidden="1" x14ac:dyDescent="0.25"/>
    <row r="898" ht="10.5" hidden="1" x14ac:dyDescent="0.25"/>
    <row r="899" ht="10.5" hidden="1" x14ac:dyDescent="0.25"/>
    <row r="900" ht="10.5" hidden="1" x14ac:dyDescent="0.25"/>
    <row r="901" ht="10.5" hidden="1" x14ac:dyDescent="0.25"/>
    <row r="902" ht="10.5" hidden="1" x14ac:dyDescent="0.25"/>
    <row r="903" ht="10.5" hidden="1" x14ac:dyDescent="0.25"/>
    <row r="904" ht="10.5" hidden="1" x14ac:dyDescent="0.25"/>
    <row r="905" ht="10.5" hidden="1" x14ac:dyDescent="0.25"/>
    <row r="906" ht="10.5" hidden="1" x14ac:dyDescent="0.25"/>
    <row r="907" ht="10.5" hidden="1" x14ac:dyDescent="0.25"/>
    <row r="908" ht="10.5" hidden="1" x14ac:dyDescent="0.25"/>
    <row r="909" ht="10.5" hidden="1" x14ac:dyDescent="0.25"/>
    <row r="910" ht="10.5" hidden="1" x14ac:dyDescent="0.25"/>
    <row r="911" ht="10.5" hidden="1" x14ac:dyDescent="0.25"/>
    <row r="912" ht="10.5" hidden="1" x14ac:dyDescent="0.25"/>
    <row r="913" ht="10.5" hidden="1" x14ac:dyDescent="0.25"/>
    <row r="914" ht="10.5" hidden="1" x14ac:dyDescent="0.25"/>
    <row r="915" ht="10.5" hidden="1" x14ac:dyDescent="0.25"/>
    <row r="916" ht="10.5" hidden="1" x14ac:dyDescent="0.25"/>
    <row r="917" ht="10.5" hidden="1" x14ac:dyDescent="0.25"/>
    <row r="918" ht="10.5" hidden="1" x14ac:dyDescent="0.25"/>
    <row r="919" ht="10.5" hidden="1" x14ac:dyDescent="0.25"/>
    <row r="920" ht="10.5" hidden="1" x14ac:dyDescent="0.25"/>
    <row r="921" ht="10.5" hidden="1" x14ac:dyDescent="0.25"/>
    <row r="922" ht="10.5" hidden="1" x14ac:dyDescent="0.25"/>
    <row r="923" ht="10.5" hidden="1" x14ac:dyDescent="0.25"/>
    <row r="924" ht="10.5" hidden="1" x14ac:dyDescent="0.25"/>
    <row r="925" ht="10.5" hidden="1" x14ac:dyDescent="0.25"/>
    <row r="926" ht="10.5" hidden="1" x14ac:dyDescent="0.25"/>
    <row r="927" ht="10.5" hidden="1" x14ac:dyDescent="0.25"/>
    <row r="928" ht="10.5" hidden="1" x14ac:dyDescent="0.25"/>
    <row r="929" ht="10.5" hidden="1" x14ac:dyDescent="0.25"/>
    <row r="930" ht="10.5" hidden="1" x14ac:dyDescent="0.25"/>
    <row r="931" ht="10.5" hidden="1" x14ac:dyDescent="0.25"/>
    <row r="932" ht="10.5" hidden="1" x14ac:dyDescent="0.25"/>
    <row r="933" ht="10.5" hidden="1" x14ac:dyDescent="0.25"/>
    <row r="934" ht="10.5" hidden="1" x14ac:dyDescent="0.25"/>
    <row r="935" ht="10.5" hidden="1" x14ac:dyDescent="0.25"/>
    <row r="936" ht="10.5" hidden="1" x14ac:dyDescent="0.25"/>
    <row r="937" ht="10.5" hidden="1" x14ac:dyDescent="0.25"/>
    <row r="938" ht="10.5" hidden="1" x14ac:dyDescent="0.25"/>
    <row r="939" ht="10.5" hidden="1" x14ac:dyDescent="0.25"/>
    <row r="940" ht="10.5" hidden="1" x14ac:dyDescent="0.25"/>
    <row r="941" ht="10.5" hidden="1" x14ac:dyDescent="0.25"/>
    <row r="942" ht="10.5" hidden="1" x14ac:dyDescent="0.25"/>
    <row r="943" ht="10.5" hidden="1" x14ac:dyDescent="0.25"/>
    <row r="944" ht="10.5" hidden="1" x14ac:dyDescent="0.25"/>
    <row r="945" ht="10.5" hidden="1" x14ac:dyDescent="0.25"/>
    <row r="946" ht="10.5" hidden="1" x14ac:dyDescent="0.25"/>
    <row r="947" ht="10.5" hidden="1" x14ac:dyDescent="0.25"/>
    <row r="948" ht="10.5" hidden="1" x14ac:dyDescent="0.25"/>
    <row r="949" ht="10.5" hidden="1" x14ac:dyDescent="0.25"/>
    <row r="950" ht="10.5" hidden="1" x14ac:dyDescent="0.25"/>
    <row r="951" ht="10.5" hidden="1" x14ac:dyDescent="0.25"/>
    <row r="952" ht="10.5" hidden="1" x14ac:dyDescent="0.25"/>
    <row r="953" ht="10.5" hidden="1" x14ac:dyDescent="0.25"/>
    <row r="954" ht="10.5" hidden="1" x14ac:dyDescent="0.25"/>
    <row r="955" ht="10.5" hidden="1" x14ac:dyDescent="0.25"/>
    <row r="956" ht="10.5" hidden="1" x14ac:dyDescent="0.25"/>
    <row r="957" ht="10.5" hidden="1" x14ac:dyDescent="0.25"/>
    <row r="958" ht="10.5" hidden="1" x14ac:dyDescent="0.25"/>
    <row r="959" ht="10.5" hidden="1" x14ac:dyDescent="0.25"/>
    <row r="960" ht="10.5" hidden="1" x14ac:dyDescent="0.25"/>
    <row r="961" ht="10.5" hidden="1" x14ac:dyDescent="0.25"/>
    <row r="962" ht="10.5" hidden="1" x14ac:dyDescent="0.25"/>
    <row r="963" ht="10.5" hidden="1" x14ac:dyDescent="0.25"/>
    <row r="964" ht="10.5" hidden="1" x14ac:dyDescent="0.25"/>
    <row r="965" ht="10.5" hidden="1" x14ac:dyDescent="0.25"/>
    <row r="966" ht="10.5" hidden="1" x14ac:dyDescent="0.25"/>
    <row r="967" ht="10.5" hidden="1" x14ac:dyDescent="0.25"/>
    <row r="968" ht="10.5" hidden="1" x14ac:dyDescent="0.25"/>
    <row r="969" ht="10.5" hidden="1" x14ac:dyDescent="0.25"/>
    <row r="970" ht="10.5" hidden="1" x14ac:dyDescent="0.25"/>
    <row r="971" ht="10.5" hidden="1" x14ac:dyDescent="0.25"/>
    <row r="972" ht="10.5" hidden="1" x14ac:dyDescent="0.25"/>
    <row r="973" ht="10.5" hidden="1" x14ac:dyDescent="0.25"/>
    <row r="974" ht="10.5" hidden="1" x14ac:dyDescent="0.25"/>
    <row r="975" ht="10.5" hidden="1" x14ac:dyDescent="0.25"/>
    <row r="976" ht="10.5" hidden="1" x14ac:dyDescent="0.25"/>
    <row r="977" ht="10.5" hidden="1" x14ac:dyDescent="0.25"/>
    <row r="978" ht="10.5" hidden="1" x14ac:dyDescent="0.25"/>
    <row r="979" ht="10.5" hidden="1" x14ac:dyDescent="0.25"/>
    <row r="980" ht="10.5" hidden="1" x14ac:dyDescent="0.25"/>
    <row r="981" ht="10.5" hidden="1" x14ac:dyDescent="0.25"/>
    <row r="982" ht="10.5" hidden="1" x14ac:dyDescent="0.25"/>
    <row r="983" ht="10.5" hidden="1" x14ac:dyDescent="0.25"/>
    <row r="984" ht="10.5" hidden="1" x14ac:dyDescent="0.25"/>
    <row r="985" ht="10.5" hidden="1" x14ac:dyDescent="0.25"/>
    <row r="986" ht="10.5" hidden="1" x14ac:dyDescent="0.25"/>
    <row r="987" ht="10.5" hidden="1" x14ac:dyDescent="0.25"/>
    <row r="988" ht="10.5" hidden="1" x14ac:dyDescent="0.25"/>
    <row r="989" ht="10.5" hidden="1" x14ac:dyDescent="0.25"/>
    <row r="990" ht="10.5" hidden="1" x14ac:dyDescent="0.25"/>
    <row r="991" ht="10.5" hidden="1" x14ac:dyDescent="0.25"/>
    <row r="992" ht="10.5" hidden="1" x14ac:dyDescent="0.25"/>
    <row r="993" ht="10.5" hidden="1" x14ac:dyDescent="0.25"/>
    <row r="994" ht="10.5" hidden="1" x14ac:dyDescent="0.25"/>
    <row r="995" ht="17.25" hidden="1" customHeight="1" x14ac:dyDescent="0.25"/>
    <row r="996" ht="17.25" hidden="1" customHeight="1" x14ac:dyDescent="0.25"/>
    <row r="997" ht="17.25" hidden="1" customHeight="1" x14ac:dyDescent="0.25"/>
    <row r="998" ht="17.25" hidden="1" customHeight="1" x14ac:dyDescent="0.25"/>
    <row r="999" ht="17.25" hidden="1" customHeight="1" x14ac:dyDescent="0.25"/>
    <row r="1000" ht="17.25" hidden="1" customHeight="1" x14ac:dyDescent="0.25"/>
    <row r="1001" ht="17.25" hidden="1" customHeight="1" x14ac:dyDescent="0.25"/>
    <row r="1002" ht="17.25" hidden="1" customHeight="1" x14ac:dyDescent="0.25"/>
  </sheetData>
  <sheetProtection algorithmName="SHA-512" hashValue="AfCDD1hP0CrTG1NYFUz7DB/aEvuagfUP0asjNytmMtjTHsMnjN3oGt3Un+VTT5BfMj/9fxKfeMP4n/nd3TUUSQ==" saltValue="yS0rKFfzI8Di6BRqvXTPhQ==" spinCount="100000" sheet="1" objects="1" scenarios="1" selectLockedCells="1"/>
  <dataConsolidate/>
  <mergeCells count="133">
    <mergeCell ref="A1:E3"/>
    <mergeCell ref="F1:G1"/>
    <mergeCell ref="H1:I1"/>
    <mergeCell ref="F2:G2"/>
    <mergeCell ref="H2:I2"/>
    <mergeCell ref="F3:G3"/>
    <mergeCell ref="H3:I3"/>
    <mergeCell ref="D12:I12"/>
    <mergeCell ref="B13:I13"/>
    <mergeCell ref="D15:I15"/>
    <mergeCell ref="D16:I16"/>
    <mergeCell ref="D17:I17"/>
    <mergeCell ref="D18:I18"/>
    <mergeCell ref="B5:I5"/>
    <mergeCell ref="D7:I7"/>
    <mergeCell ref="D8:I8"/>
    <mergeCell ref="D9:I9"/>
    <mergeCell ref="D10:I10"/>
    <mergeCell ref="C11:I11"/>
    <mergeCell ref="B26:C26"/>
    <mergeCell ref="D26:I26"/>
    <mergeCell ref="B27:C27"/>
    <mergeCell ref="D27:I27"/>
    <mergeCell ref="B29:I29"/>
    <mergeCell ref="B30:I30"/>
    <mergeCell ref="D19:I19"/>
    <mergeCell ref="D20:I20"/>
    <mergeCell ref="B22:I22"/>
    <mergeCell ref="B24:C24"/>
    <mergeCell ref="D24:I24"/>
    <mergeCell ref="B25:C25"/>
    <mergeCell ref="D25:I25"/>
    <mergeCell ref="B37:F37"/>
    <mergeCell ref="B38:F38"/>
    <mergeCell ref="B39:F39"/>
    <mergeCell ref="B40:D40"/>
    <mergeCell ref="B41:C42"/>
    <mergeCell ref="B43:D43"/>
    <mergeCell ref="B31:D31"/>
    <mergeCell ref="B32:D32"/>
    <mergeCell ref="B33:D33"/>
    <mergeCell ref="B34:D34"/>
    <mergeCell ref="B35:D35"/>
    <mergeCell ref="B36:D36"/>
    <mergeCell ref="E51:F51"/>
    <mergeCell ref="B53:I53"/>
    <mergeCell ref="B54:C54"/>
    <mergeCell ref="B55:F55"/>
    <mergeCell ref="B56:F56"/>
    <mergeCell ref="B57:F57"/>
    <mergeCell ref="B44:D44"/>
    <mergeCell ref="B45:D45"/>
    <mergeCell ref="B46:D46"/>
    <mergeCell ref="B47:E47"/>
    <mergeCell ref="B49:I49"/>
    <mergeCell ref="B50:F50"/>
    <mergeCell ref="B66:F66"/>
    <mergeCell ref="B68:I68"/>
    <mergeCell ref="B69:I69"/>
    <mergeCell ref="B70:F70"/>
    <mergeCell ref="B71:F71"/>
    <mergeCell ref="B72:D72"/>
    <mergeCell ref="B58:F58"/>
    <mergeCell ref="B60:I60"/>
    <mergeCell ref="B61:C61"/>
    <mergeCell ref="B62:F62"/>
    <mergeCell ref="B64:I64"/>
    <mergeCell ref="B65:C65"/>
    <mergeCell ref="B80:F80"/>
    <mergeCell ref="B83:I83"/>
    <mergeCell ref="B85:C85"/>
    <mergeCell ref="D85:G85"/>
    <mergeCell ref="B86:I86"/>
    <mergeCell ref="D87:G87"/>
    <mergeCell ref="B73:D73"/>
    <mergeCell ref="B74:F74"/>
    <mergeCell ref="B76:F76"/>
    <mergeCell ref="B77:F77"/>
    <mergeCell ref="B78:F78"/>
    <mergeCell ref="B79:F79"/>
    <mergeCell ref="H81:I81"/>
    <mergeCell ref="D94:G94"/>
    <mergeCell ref="D95:G95"/>
    <mergeCell ref="D96:G96"/>
    <mergeCell ref="B97:G97"/>
    <mergeCell ref="B98:G98"/>
    <mergeCell ref="B100:I100"/>
    <mergeCell ref="D88:G88"/>
    <mergeCell ref="D89:G89"/>
    <mergeCell ref="D90:G90"/>
    <mergeCell ref="D91:G91"/>
    <mergeCell ref="B92:G92"/>
    <mergeCell ref="B93:I93"/>
    <mergeCell ref="B119:I119"/>
    <mergeCell ref="B120:I120"/>
    <mergeCell ref="B121:I121"/>
    <mergeCell ref="B122:I122"/>
    <mergeCell ref="D124:G124"/>
    <mergeCell ref="D125:E125"/>
    <mergeCell ref="F125:G125"/>
    <mergeCell ref="B102:I108"/>
    <mergeCell ref="B109:I111"/>
    <mergeCell ref="B112:J113"/>
    <mergeCell ref="B115:I115"/>
    <mergeCell ref="B117:I117"/>
    <mergeCell ref="B118:I118"/>
    <mergeCell ref="C138:I138"/>
    <mergeCell ref="C139:J139"/>
    <mergeCell ref="C140:J140"/>
    <mergeCell ref="E141:F141"/>
    <mergeCell ref="G141:J141"/>
    <mergeCell ref="E142:F142"/>
    <mergeCell ref="G142:J142"/>
    <mergeCell ref="D126:E126"/>
    <mergeCell ref="F126:G126"/>
    <mergeCell ref="D127:G127"/>
    <mergeCell ref="D128:G128"/>
    <mergeCell ref="D130:G130"/>
    <mergeCell ref="C137:I137"/>
    <mergeCell ref="E149:F149"/>
    <mergeCell ref="G149:J149"/>
    <mergeCell ref="E146:F146"/>
    <mergeCell ref="G146:J146"/>
    <mergeCell ref="E147:F147"/>
    <mergeCell ref="G147:J147"/>
    <mergeCell ref="E148:F148"/>
    <mergeCell ref="G148:J148"/>
    <mergeCell ref="E143:F143"/>
    <mergeCell ref="G143:J143"/>
    <mergeCell ref="E144:F144"/>
    <mergeCell ref="G144:J144"/>
    <mergeCell ref="E145:F145"/>
    <mergeCell ref="G145:J145"/>
  </mergeCells>
  <conditionalFormatting sqref="C141:G149">
    <cfRule type="expression" dxfId="77" priority="4">
      <formula>NOT($M$7)</formula>
    </cfRule>
  </conditionalFormatting>
  <conditionalFormatting sqref="E73">
    <cfRule type="expression" dxfId="76" priority="6">
      <formula>NOT($M$8)</formula>
    </cfRule>
  </conditionalFormatting>
  <conditionalFormatting sqref="H32:H39">
    <cfRule type="expression" dxfId="75" priority="1">
      <formula>NOT($M$7)</formula>
    </cfRule>
  </conditionalFormatting>
  <conditionalFormatting sqref="H51">
    <cfRule type="expression" dxfId="74" priority="3">
      <formula>NOT($M$7)</formula>
    </cfRule>
  </conditionalFormatting>
  <conditionalFormatting sqref="H55:H57 H62 E72">
    <cfRule type="expression" dxfId="73" priority="5">
      <formula>NOT($M$7)</formula>
    </cfRule>
  </conditionalFormatting>
  <conditionalFormatting sqref="H66">
    <cfRule type="expression" dxfId="72" priority="2">
      <formula>NOT($M$7)</formula>
    </cfRule>
  </conditionalFormatting>
  <dataValidations count="7">
    <dataValidation type="textLength" operator="equal" allowBlank="1" showInputMessage="1" showErrorMessage="1" sqref="E143:F149" xr:uid="{3FE34CA6-06E6-40FB-9B0A-AA5088CAB8BC}">
      <formula1>14</formula1>
    </dataValidation>
    <dataValidation type="custom" allowBlank="1" showInputMessage="1" showErrorMessage="1" error="Valeur impossible (suppérieure au taux maximum ou partenaire inéligible)." sqref="E72" xr:uid="{FB1830A5-A0EF-4044-B1F9-8623552F418F}">
      <formula1>$N$10</formula1>
    </dataValidation>
    <dataValidation type="custom" allowBlank="1" showInputMessage="1" showErrorMessage="1" errorTitle=" Partenaire non éligible" error="Le type de partenaire choisi n'est pas eligible au financement._x000a_Veuillez laisser vide la colonne « Aide demandée »." sqref="H66 H51 H55:H57 H62 H37:H39" xr:uid="{2381FB37-5E74-4465-B890-B84E71B62980}">
      <formula1>($M$7)</formula1>
    </dataValidation>
    <dataValidation type="list" allowBlank="1" showInputMessage="1" showErrorMessage="1" prompt="- Menu déroulant" sqref="D15:I15" xr:uid="{D9AC5C66-D247-4BE4-82D9-A1FBAC9CAEDE}">
      <formula1>list_civilité</formula1>
    </dataValidation>
    <dataValidation type="custom" allowBlank="1" showInputMessage="1" showErrorMessage="1" sqref="E73" xr:uid="{D49F20BC-C349-4C52-877E-92924ED398C0}">
      <formula1>$M$8</formula1>
    </dataValidation>
    <dataValidation type="list" allowBlank="1" showInputMessage="1" showErrorMessage="1" prompt="- Menu déroulant" sqref="D9:I9" xr:uid="{A308569C-6911-402D-AD44-6C1BEAFB5F77}">
      <formula1>list_type_etab_part</formula1>
    </dataValidation>
    <dataValidation type="textLength" operator="equal" allowBlank="1" showInputMessage="1" showErrorMessage="1" error="Veuillez renseigner un numéro de SIRET valide." sqref="D10" xr:uid="{54903D3D-EE73-43C2-B862-2EC643575BE9}">
      <formula1>14</formula1>
    </dataValidation>
  </dataValidations>
  <pageMargins left="0.23622047244094491" right="0.23622047244094491" top="0.94488188976377963" bottom="0.74803149606299213" header="0.31496062992125984" footer="0.31496062992125984"/>
  <pageSetup paperSize="9" scale="70"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276E9-EF90-4632-B441-49F4A8E98164}">
  <sheetPr codeName="Feuil14">
    <pageSetUpPr fitToPage="1"/>
  </sheetPr>
  <dimension ref="A1:XEW1002"/>
  <sheetViews>
    <sheetView topLeftCell="A62" zoomScaleNormal="100" zoomScaleSheetLayoutView="100" workbookViewId="0">
      <selection activeCell="C87" sqref="C87"/>
    </sheetView>
  </sheetViews>
  <sheetFormatPr baseColWidth="10" defaultColWidth="0" defaultRowHeight="0" customHeight="1" zeroHeight="1" x14ac:dyDescent="0.25"/>
  <cols>
    <col min="1" max="2" width="1.453125" style="498" customWidth="1"/>
    <col min="3" max="3" width="26.54296875" style="498" customWidth="1"/>
    <col min="4" max="4" width="19" style="498" customWidth="1"/>
    <col min="5" max="5" width="13.7265625" style="498" customWidth="1"/>
    <col min="6" max="6" width="14.7265625" style="498" customWidth="1"/>
    <col min="7" max="7" width="19.81640625" style="498" customWidth="1"/>
    <col min="8" max="8" width="19.54296875" style="498" customWidth="1"/>
    <col min="9" max="9" width="19.81640625" style="498" customWidth="1"/>
    <col min="10" max="10" width="2.1796875" style="80" customWidth="1"/>
    <col min="11" max="11" width="2.26953125" style="88" customWidth="1"/>
    <col min="12" max="16377" width="0" style="498" hidden="1"/>
    <col min="16378" max="16384" width="11.453125" style="498" hidden="1"/>
  </cols>
  <sheetData>
    <row r="1" spans="1:15" customFormat="1" ht="15.75" customHeight="1" thickTop="1" thickBot="1" x14ac:dyDescent="0.4">
      <c r="A1" s="891" t="s">
        <v>52</v>
      </c>
      <c r="B1" s="892"/>
      <c r="C1" s="892"/>
      <c r="D1" s="892"/>
      <c r="E1" s="892"/>
      <c r="F1" s="742"/>
      <c r="G1" s="743"/>
      <c r="H1" s="744"/>
      <c r="I1" s="743"/>
      <c r="J1" s="19"/>
      <c r="K1" s="17"/>
    </row>
    <row r="2" spans="1:15" customFormat="1" ht="15.75" customHeight="1" thickTop="1" thickBot="1" x14ac:dyDescent="0.4">
      <c r="A2" s="893"/>
      <c r="B2" s="894"/>
      <c r="C2" s="894"/>
      <c r="D2" s="894"/>
      <c r="E2" s="894"/>
      <c r="F2" s="742" t="s">
        <v>0</v>
      </c>
      <c r="G2" s="743"/>
      <c r="H2" s="744" t="str">
        <f>IF(VoletGeneral!H10&lt;&gt;"",VoletGeneral!H10,"")</f>
        <v/>
      </c>
      <c r="I2" s="743"/>
      <c r="J2" s="19"/>
      <c r="K2" s="17"/>
    </row>
    <row r="3" spans="1:15" customFormat="1" ht="15.75" customHeight="1" thickTop="1" thickBot="1" x14ac:dyDescent="0.4">
      <c r="A3" s="895"/>
      <c r="B3" s="896"/>
      <c r="C3" s="896"/>
      <c r="D3" s="896"/>
      <c r="E3" s="896"/>
      <c r="F3" s="742" t="s">
        <v>229</v>
      </c>
      <c r="G3" s="743"/>
      <c r="H3" s="946" t="s">
        <v>284</v>
      </c>
      <c r="I3" s="947"/>
      <c r="J3" s="19"/>
      <c r="K3" s="17"/>
    </row>
    <row r="4" spans="1:15" customFormat="1" ht="15.75" customHeight="1" thickTop="1" thickBot="1" x14ac:dyDescent="0.4">
      <c r="A4" s="15"/>
      <c r="B4" s="12"/>
      <c r="C4" s="13">
        <v>20408</v>
      </c>
      <c r="D4" s="6" t="str">
        <f>C4&amp;"-0"</f>
        <v>20408-0</v>
      </c>
      <c r="E4" s="6"/>
      <c r="F4" s="14"/>
      <c r="G4" s="14"/>
      <c r="H4" s="14"/>
      <c r="I4" s="14"/>
      <c r="J4" s="19"/>
      <c r="K4" s="17"/>
    </row>
    <row r="5" spans="1:15" s="497" customFormat="1" ht="15" customHeight="1" thickTop="1" thickBot="1" x14ac:dyDescent="0.35">
      <c r="A5" s="50"/>
      <c r="B5" s="588" t="s">
        <v>36</v>
      </c>
      <c r="C5" s="589"/>
      <c r="D5" s="589"/>
      <c r="E5" s="589"/>
      <c r="F5" s="589"/>
      <c r="G5" s="589"/>
      <c r="H5" s="589"/>
      <c r="I5" s="590"/>
      <c r="J5" s="19"/>
      <c r="K5" s="85"/>
    </row>
    <row r="6" spans="1:15" s="497" customFormat="1" ht="7.9" customHeight="1" thickTop="1" thickBot="1" x14ac:dyDescent="0.35">
      <c r="A6" s="53"/>
      <c r="B6" s="54"/>
      <c r="C6" s="55"/>
      <c r="D6" s="56"/>
      <c r="E6" s="34"/>
      <c r="F6" s="34"/>
      <c r="G6" s="34"/>
      <c r="H6" s="57"/>
      <c r="I6" s="57"/>
      <c r="J6" s="19"/>
      <c r="K6" s="85"/>
    </row>
    <row r="7" spans="1:15" s="497" customFormat="1" ht="15" customHeight="1" thickTop="1" thickBot="1" x14ac:dyDescent="0.35">
      <c r="A7" s="58"/>
      <c r="B7" s="58"/>
      <c r="C7" s="489" t="s">
        <v>36</v>
      </c>
      <c r="D7" s="948"/>
      <c r="E7" s="949"/>
      <c r="F7" s="949"/>
      <c r="G7" s="949"/>
      <c r="H7" s="949"/>
      <c r="I7" s="950"/>
      <c r="J7" s="19"/>
      <c r="K7" s="85"/>
      <c r="L7" s="159" t="s">
        <v>129</v>
      </c>
      <c r="M7" s="161" t="b">
        <f>(SUMIF(Table_type_part[Type étab partenaire],D9,Table_type_part[Eligible]))&gt;0</f>
        <v>0</v>
      </c>
      <c r="N7" s="160" t="s">
        <v>130</v>
      </c>
    </row>
    <row r="8" spans="1:15" s="497" customFormat="1" ht="15" customHeight="1" thickTop="1" thickBot="1" x14ac:dyDescent="0.35">
      <c r="A8" s="58"/>
      <c r="B8" s="58"/>
      <c r="C8" s="490" t="s">
        <v>38</v>
      </c>
      <c r="D8" s="951"/>
      <c r="E8" s="954"/>
      <c r="F8" s="954"/>
      <c r="G8" s="954"/>
      <c r="H8" s="954"/>
      <c r="I8" s="955"/>
      <c r="J8" s="62"/>
      <c r="K8" s="85"/>
      <c r="L8" s="159" t="s">
        <v>132</v>
      </c>
      <c r="M8" s="161" t="b">
        <f>(SUMIF(Table_type_part[Type étab partenaire],D9,Table_type_part[frais env]))&gt;0</f>
        <v>0</v>
      </c>
      <c r="N8" s="160" t="s">
        <v>130</v>
      </c>
    </row>
    <row r="9" spans="1:15" s="497" customFormat="1" ht="15" customHeight="1" thickTop="1" thickBot="1" x14ac:dyDescent="0.35">
      <c r="A9" s="58"/>
      <c r="B9" s="58"/>
      <c r="C9" s="490" t="s">
        <v>29</v>
      </c>
      <c r="D9" s="956"/>
      <c r="E9" s="956"/>
      <c r="F9" s="956"/>
      <c r="G9" s="956"/>
      <c r="H9" s="956"/>
      <c r="I9" s="956"/>
      <c r="J9" s="66"/>
      <c r="K9" s="85"/>
    </row>
    <row r="10" spans="1:15" s="497" customFormat="1" ht="15" customHeight="1" thickTop="1" thickBot="1" x14ac:dyDescent="0.35">
      <c r="A10" s="64"/>
      <c r="B10" s="64"/>
      <c r="C10" s="489" t="s">
        <v>39</v>
      </c>
      <c r="D10" s="959"/>
      <c r="E10" s="959"/>
      <c r="F10" s="959"/>
      <c r="G10" s="959"/>
      <c r="H10" s="959"/>
      <c r="I10" s="959"/>
      <c r="J10" s="66"/>
      <c r="K10" s="85"/>
      <c r="M10" s="159" t="s">
        <v>277</v>
      </c>
      <c r="N10" s="161" t="b">
        <f>AND(M7)</f>
        <v>0</v>
      </c>
      <c r="O10" s="160" t="s">
        <v>186</v>
      </c>
    </row>
    <row r="11" spans="1:15" s="497" customFormat="1" ht="16.5" hidden="1" customHeight="1" thickTop="1" thickBot="1" x14ac:dyDescent="0.35">
      <c r="A11" s="58"/>
      <c r="B11" s="42"/>
      <c r="C11" s="960" t="str">
        <f>IF(AND(NOT(M7),(COUNT(aide_à_bloquer)&lt;&gt;0))," Etablissement non éligible au financement, veuillez effacer les données dans les colonnes « Aide demandée ».", "")</f>
        <v/>
      </c>
      <c r="D11" s="961"/>
      <c r="E11" s="961"/>
      <c r="F11" s="961"/>
      <c r="G11" s="961"/>
      <c r="H11" s="961"/>
      <c r="I11" s="962"/>
      <c r="J11" s="62"/>
      <c r="K11" s="85"/>
    </row>
    <row r="12" spans="1:15" s="497" customFormat="1" ht="71" customHeight="1" thickTop="1" thickBot="1" x14ac:dyDescent="0.35">
      <c r="A12" s="58"/>
      <c r="B12" s="42"/>
      <c r="C12" s="499"/>
      <c r="D12" s="966" t="s">
        <v>432</v>
      </c>
      <c r="E12" s="966"/>
      <c r="F12" s="966"/>
      <c r="G12" s="966"/>
      <c r="H12" s="966"/>
      <c r="I12" s="967"/>
      <c r="J12" s="62"/>
      <c r="K12" s="85"/>
    </row>
    <row r="13" spans="1:15" s="497" customFormat="1" ht="15" customHeight="1" thickTop="1" thickBot="1" x14ac:dyDescent="0.35">
      <c r="A13" s="50"/>
      <c r="B13" s="588" t="s">
        <v>40</v>
      </c>
      <c r="C13" s="589"/>
      <c r="D13" s="589"/>
      <c r="E13" s="589"/>
      <c r="F13" s="589"/>
      <c r="G13" s="589"/>
      <c r="H13" s="589"/>
      <c r="I13" s="590"/>
      <c r="J13" s="66"/>
      <c r="K13" s="85"/>
    </row>
    <row r="14" spans="1:15" s="497" customFormat="1" ht="7.9" customHeight="1" thickTop="1" thickBot="1" x14ac:dyDescent="0.35">
      <c r="A14" s="53"/>
      <c r="B14" s="54"/>
      <c r="C14" s="67"/>
      <c r="D14" s="57"/>
      <c r="E14" s="57"/>
      <c r="F14" s="57"/>
      <c r="G14" s="57"/>
      <c r="H14" s="57"/>
      <c r="I14" s="57"/>
      <c r="J14" s="62"/>
      <c r="K14" s="85"/>
    </row>
    <row r="15" spans="1:15" s="497" customFormat="1" ht="15" customHeight="1" thickTop="1" thickBot="1" x14ac:dyDescent="0.35">
      <c r="A15" s="58"/>
      <c r="B15" s="58"/>
      <c r="C15" s="490" t="s">
        <v>33</v>
      </c>
      <c r="D15" s="951"/>
      <c r="E15" s="964"/>
      <c r="F15" s="964"/>
      <c r="G15" s="964"/>
      <c r="H15" s="964"/>
      <c r="I15" s="965"/>
      <c r="J15" s="66"/>
      <c r="K15" s="85"/>
    </row>
    <row r="16" spans="1:15" s="497" customFormat="1" ht="15" customHeight="1" thickTop="1" thickBot="1" x14ac:dyDescent="0.35">
      <c r="A16" s="58"/>
      <c r="B16" s="58"/>
      <c r="C16" s="490" t="s">
        <v>1</v>
      </c>
      <c r="D16" s="951"/>
      <c r="E16" s="952"/>
      <c r="F16" s="952"/>
      <c r="G16" s="952"/>
      <c r="H16" s="952"/>
      <c r="I16" s="953"/>
      <c r="J16" s="66"/>
      <c r="K16" s="85"/>
    </row>
    <row r="17" spans="1:16377" s="497" customFormat="1" ht="15" customHeight="1" thickTop="1" thickBot="1" x14ac:dyDescent="0.35">
      <c r="A17" s="58"/>
      <c r="B17" s="58"/>
      <c r="C17" s="490" t="s">
        <v>2</v>
      </c>
      <c r="D17" s="951"/>
      <c r="E17" s="952"/>
      <c r="F17" s="952"/>
      <c r="G17" s="952"/>
      <c r="H17" s="952"/>
      <c r="I17" s="953"/>
      <c r="J17" s="66"/>
      <c r="K17" s="85"/>
    </row>
    <row r="18" spans="1:16377" s="497" customFormat="1" ht="15" customHeight="1" thickTop="1" thickBot="1" x14ac:dyDescent="0.35">
      <c r="A18" s="58"/>
      <c r="B18" s="58"/>
      <c r="C18" s="490" t="s">
        <v>28</v>
      </c>
      <c r="D18" s="951"/>
      <c r="E18" s="952"/>
      <c r="F18" s="952"/>
      <c r="G18" s="952"/>
      <c r="H18" s="952"/>
      <c r="I18" s="953"/>
      <c r="J18" s="66"/>
      <c r="K18" s="85"/>
    </row>
    <row r="19" spans="1:16377" s="497" customFormat="1" ht="15" customHeight="1" thickTop="1" thickBot="1" x14ac:dyDescent="0.35">
      <c r="A19" s="58"/>
      <c r="B19" s="58"/>
      <c r="C19" s="490" t="s">
        <v>4</v>
      </c>
      <c r="D19" s="957"/>
      <c r="E19" s="952"/>
      <c r="F19" s="952"/>
      <c r="G19" s="952"/>
      <c r="H19" s="952"/>
      <c r="I19" s="953"/>
      <c r="J19" s="66"/>
      <c r="K19" s="85"/>
    </row>
    <row r="20" spans="1:16377" s="497" customFormat="1" ht="15" customHeight="1" thickTop="1" thickBot="1" x14ac:dyDescent="0.35">
      <c r="A20" s="58"/>
      <c r="B20" s="58"/>
      <c r="C20" s="490" t="s">
        <v>3</v>
      </c>
      <c r="D20" s="958"/>
      <c r="E20" s="958"/>
      <c r="F20" s="958"/>
      <c r="G20" s="958"/>
      <c r="H20" s="958"/>
      <c r="I20" s="958"/>
      <c r="J20" s="66"/>
      <c r="K20" s="85"/>
    </row>
    <row r="21" spans="1:16377" s="497" customFormat="1" ht="15" customHeight="1" thickTop="1" thickBot="1" x14ac:dyDescent="0.35">
      <c r="A21" s="58"/>
      <c r="B21" s="64"/>
      <c r="C21" s="42"/>
      <c r="D21" s="46"/>
      <c r="E21" s="46"/>
      <c r="F21" s="47"/>
      <c r="G21" s="47"/>
      <c r="H21" s="47"/>
      <c r="I21" s="47"/>
      <c r="J21" s="66"/>
      <c r="K21" s="85"/>
    </row>
    <row r="22" spans="1:16377" s="61" customFormat="1" ht="15" customHeight="1" thickTop="1" thickBot="1" x14ac:dyDescent="0.4">
      <c r="B22" s="588" t="s">
        <v>162</v>
      </c>
      <c r="C22" s="589"/>
      <c r="D22" s="589"/>
      <c r="E22" s="589"/>
      <c r="F22" s="589"/>
      <c r="G22" s="589"/>
      <c r="H22" s="589"/>
      <c r="I22" s="589"/>
      <c r="K22" s="381"/>
    </row>
    <row r="23" spans="1:16377" s="61" customFormat="1" ht="7.9" customHeight="1" thickTop="1" thickBot="1" x14ac:dyDescent="0.4">
      <c r="K23" s="381"/>
    </row>
    <row r="24" spans="1:16377" s="85" customFormat="1" ht="15" customHeight="1" thickTop="1" thickBot="1" x14ac:dyDescent="0.35">
      <c r="A24" s="74"/>
      <c r="B24" s="712" t="s">
        <v>1</v>
      </c>
      <c r="C24" s="713"/>
      <c r="D24" s="782"/>
      <c r="E24" s="783"/>
      <c r="F24" s="783"/>
      <c r="G24" s="783"/>
      <c r="H24" s="783"/>
      <c r="I24" s="784"/>
      <c r="J24" s="60"/>
    </row>
    <row r="25" spans="1:16377" s="85" customFormat="1" ht="15" customHeight="1" thickTop="1" thickBot="1" x14ac:dyDescent="0.35">
      <c r="A25" s="74"/>
      <c r="B25" s="712" t="s">
        <v>2</v>
      </c>
      <c r="C25" s="713"/>
      <c r="D25" s="782"/>
      <c r="E25" s="783"/>
      <c r="F25" s="783"/>
      <c r="G25" s="783"/>
      <c r="H25" s="783"/>
      <c r="I25" s="784"/>
      <c r="J25" s="60"/>
    </row>
    <row r="26" spans="1:16377" s="85" customFormat="1" ht="15" customHeight="1" thickTop="1" thickBot="1" x14ac:dyDescent="0.35">
      <c r="A26" s="74"/>
      <c r="B26" s="712" t="s">
        <v>4</v>
      </c>
      <c r="C26" s="713"/>
      <c r="D26" s="782"/>
      <c r="E26" s="783"/>
      <c r="F26" s="783"/>
      <c r="G26" s="783"/>
      <c r="H26" s="783"/>
      <c r="I26" s="784"/>
      <c r="J26" s="60"/>
    </row>
    <row r="27" spans="1:16377" s="85" customFormat="1" ht="15" customHeight="1" thickTop="1" thickBot="1" x14ac:dyDescent="0.35">
      <c r="A27" s="74"/>
      <c r="B27" s="714" t="s">
        <v>3</v>
      </c>
      <c r="C27" s="963"/>
      <c r="D27" s="972"/>
      <c r="E27" s="973"/>
      <c r="F27" s="973"/>
      <c r="G27" s="973"/>
      <c r="H27" s="973"/>
      <c r="I27" s="974"/>
      <c r="J27" s="73"/>
    </row>
    <row r="28" spans="1:16377" s="105" customFormat="1" ht="15" customHeight="1" thickTop="1" thickBot="1" x14ac:dyDescent="0.4">
      <c r="A28" s="61"/>
      <c r="B28" s="61"/>
      <c r="C28" s="61"/>
      <c r="D28" s="61"/>
      <c r="E28" s="61"/>
      <c r="F28" s="61"/>
      <c r="G28" s="61"/>
      <c r="H28" s="61"/>
      <c r="I28" s="61"/>
      <c r="J28" s="61"/>
      <c r="K28" s="38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c r="HN28" s="61"/>
      <c r="HO28" s="61"/>
      <c r="HP28" s="61"/>
      <c r="HQ28" s="61"/>
      <c r="HR28" s="61"/>
      <c r="HS28" s="61"/>
      <c r="HT28" s="61"/>
      <c r="HU28" s="61"/>
      <c r="HV28" s="61"/>
      <c r="HW28" s="61"/>
      <c r="HX28" s="61"/>
      <c r="HY28" s="61"/>
      <c r="HZ28" s="61"/>
      <c r="IA28" s="61"/>
      <c r="IB28" s="61"/>
      <c r="IC28" s="61"/>
      <c r="ID28" s="61"/>
      <c r="IE28" s="61"/>
      <c r="IF28" s="61"/>
      <c r="IG28" s="61"/>
      <c r="IH28" s="61"/>
      <c r="II28" s="61"/>
      <c r="IJ28" s="61"/>
      <c r="IK28" s="61"/>
      <c r="IL28" s="61"/>
      <c r="IM28" s="61"/>
      <c r="IN28" s="61"/>
      <c r="IO28" s="61"/>
      <c r="IP28" s="61"/>
      <c r="IQ28" s="61"/>
      <c r="IR28" s="61"/>
      <c r="IS28" s="61"/>
      <c r="IT28" s="61"/>
      <c r="IU28" s="61"/>
      <c r="IV28" s="61"/>
      <c r="IW28" s="61"/>
      <c r="IX28" s="61"/>
      <c r="IY28" s="61"/>
      <c r="IZ28" s="61"/>
      <c r="JA28" s="61"/>
      <c r="JB28" s="61"/>
      <c r="JC28" s="61"/>
      <c r="JD28" s="61"/>
      <c r="JE28" s="61"/>
      <c r="JF28" s="61"/>
      <c r="JG28" s="61"/>
      <c r="JH28" s="61"/>
      <c r="JI28" s="61"/>
      <c r="JJ28" s="61"/>
      <c r="JK28" s="61"/>
      <c r="JL28" s="61"/>
      <c r="JM28" s="61"/>
      <c r="JN28" s="61"/>
      <c r="JO28" s="61"/>
      <c r="JP28" s="61"/>
      <c r="JQ28" s="61"/>
      <c r="JR28" s="61"/>
      <c r="JS28" s="61"/>
      <c r="JT28" s="61"/>
      <c r="JU28" s="61"/>
      <c r="JV28" s="61"/>
      <c r="JW28" s="61"/>
      <c r="JX28" s="61"/>
      <c r="JY28" s="61"/>
      <c r="JZ28" s="61"/>
      <c r="KA28" s="61"/>
      <c r="KB28" s="61"/>
      <c r="KC28" s="61"/>
      <c r="KD28" s="61"/>
      <c r="KE28" s="61"/>
      <c r="KF28" s="61"/>
      <c r="KG28" s="61"/>
      <c r="KH28" s="61"/>
      <c r="KI28" s="61"/>
      <c r="KJ28" s="61"/>
      <c r="KK28" s="61"/>
      <c r="KL28" s="61"/>
      <c r="KM28" s="61"/>
      <c r="KN28" s="61"/>
      <c r="KO28" s="61"/>
      <c r="KP28" s="61"/>
      <c r="KQ28" s="61"/>
      <c r="KR28" s="61"/>
      <c r="KS28" s="61"/>
      <c r="KT28" s="61"/>
      <c r="KU28" s="61"/>
      <c r="KV28" s="61"/>
      <c r="KW28" s="61"/>
      <c r="KX28" s="61"/>
      <c r="KY28" s="61"/>
      <c r="KZ28" s="61"/>
      <c r="LA28" s="61"/>
      <c r="LB28" s="61"/>
      <c r="LC28" s="61"/>
      <c r="LD28" s="61"/>
      <c r="LE28" s="61"/>
      <c r="LF28" s="61"/>
      <c r="LG28" s="61"/>
      <c r="LH28" s="61"/>
      <c r="LI28" s="61"/>
      <c r="LJ28" s="61"/>
      <c r="LK28" s="61"/>
      <c r="LL28" s="61"/>
      <c r="LM28" s="61"/>
      <c r="LN28" s="61"/>
      <c r="LO28" s="61"/>
      <c r="LP28" s="61"/>
      <c r="LQ28" s="61"/>
      <c r="LR28" s="61"/>
      <c r="LS28" s="61"/>
      <c r="LT28" s="61"/>
      <c r="LU28" s="61"/>
      <c r="LV28" s="61"/>
      <c r="LW28" s="61"/>
      <c r="LX28" s="61"/>
      <c r="LY28" s="61"/>
      <c r="LZ28" s="61"/>
      <c r="MA28" s="61"/>
      <c r="MB28" s="61"/>
      <c r="MC28" s="61"/>
      <c r="MD28" s="61"/>
      <c r="ME28" s="61"/>
      <c r="MF28" s="61"/>
      <c r="MG28" s="61"/>
      <c r="MH28" s="61"/>
      <c r="MI28" s="61"/>
      <c r="MJ28" s="61"/>
      <c r="MK28" s="61"/>
      <c r="ML28" s="61"/>
      <c r="MM28" s="61"/>
      <c r="MN28" s="61"/>
      <c r="MO28" s="61"/>
      <c r="MP28" s="61"/>
      <c r="MQ28" s="61"/>
      <c r="MR28" s="61"/>
      <c r="MS28" s="61"/>
      <c r="MT28" s="61"/>
      <c r="MU28" s="61"/>
      <c r="MV28" s="61"/>
      <c r="MW28" s="61"/>
      <c r="MX28" s="61"/>
      <c r="MY28" s="61"/>
      <c r="MZ28" s="61"/>
      <c r="NA28" s="61"/>
      <c r="NB28" s="61"/>
      <c r="NC28" s="61"/>
      <c r="ND28" s="61"/>
      <c r="NE28" s="61"/>
      <c r="NF28" s="61"/>
      <c r="NG28" s="61"/>
      <c r="NH28" s="61"/>
      <c r="NI28" s="61"/>
      <c r="NJ28" s="61"/>
      <c r="NK28" s="61"/>
      <c r="NL28" s="61"/>
      <c r="NM28" s="61"/>
      <c r="NN28" s="61"/>
      <c r="NO28" s="61"/>
      <c r="NP28" s="61"/>
      <c r="NQ28" s="61"/>
      <c r="NR28" s="61"/>
      <c r="NS28" s="61"/>
      <c r="NT28" s="61"/>
      <c r="NU28" s="61"/>
      <c r="NV28" s="61"/>
      <c r="NW28" s="61"/>
      <c r="NX28" s="61"/>
      <c r="NY28" s="61"/>
      <c r="NZ28" s="61"/>
      <c r="OA28" s="61"/>
      <c r="OB28" s="61"/>
      <c r="OC28" s="61"/>
      <c r="OD28" s="61"/>
      <c r="OE28" s="61"/>
      <c r="OF28" s="61"/>
      <c r="OG28" s="61"/>
      <c r="OH28" s="61"/>
      <c r="OI28" s="61"/>
      <c r="OJ28" s="61"/>
      <c r="OK28" s="61"/>
      <c r="OL28" s="61"/>
      <c r="OM28" s="61"/>
      <c r="ON28" s="61"/>
      <c r="OO28" s="61"/>
      <c r="OP28" s="61"/>
      <c r="OQ28" s="61"/>
      <c r="OR28" s="61"/>
      <c r="OS28" s="61"/>
      <c r="OT28" s="61"/>
      <c r="OU28" s="61"/>
      <c r="OV28" s="61"/>
      <c r="OW28" s="61"/>
      <c r="OX28" s="61"/>
      <c r="OY28" s="61"/>
      <c r="OZ28" s="61"/>
      <c r="PA28" s="61"/>
      <c r="PB28" s="61"/>
      <c r="PC28" s="61"/>
      <c r="PD28" s="61"/>
      <c r="PE28" s="61"/>
      <c r="PF28" s="61"/>
      <c r="PG28" s="61"/>
      <c r="PH28" s="61"/>
      <c r="PI28" s="61"/>
      <c r="PJ28" s="61"/>
      <c r="PK28" s="61"/>
      <c r="PL28" s="61"/>
      <c r="PM28" s="61"/>
      <c r="PN28" s="61"/>
      <c r="PO28" s="61"/>
      <c r="PP28" s="61"/>
      <c r="PQ28" s="61"/>
      <c r="PR28" s="61"/>
      <c r="PS28" s="61"/>
      <c r="PT28" s="61"/>
      <c r="PU28" s="61"/>
      <c r="PV28" s="61"/>
      <c r="PW28" s="61"/>
      <c r="PX28" s="61"/>
      <c r="PY28" s="61"/>
      <c r="PZ28" s="61"/>
      <c r="QA28" s="61"/>
      <c r="QB28" s="61"/>
      <c r="QC28" s="61"/>
      <c r="QD28" s="61"/>
      <c r="QE28" s="61"/>
      <c r="QF28" s="61"/>
      <c r="QG28" s="61"/>
      <c r="QH28" s="61"/>
      <c r="QI28" s="61"/>
      <c r="QJ28" s="61"/>
      <c r="QK28" s="61"/>
      <c r="QL28" s="61"/>
      <c r="QM28" s="61"/>
      <c r="QN28" s="61"/>
      <c r="QO28" s="61"/>
      <c r="QP28" s="61"/>
      <c r="QQ28" s="61"/>
      <c r="QR28" s="61"/>
      <c r="QS28" s="61"/>
      <c r="QT28" s="61"/>
      <c r="QU28" s="61"/>
      <c r="QV28" s="61"/>
      <c r="QW28" s="61"/>
      <c r="QX28" s="61"/>
      <c r="QY28" s="61"/>
      <c r="QZ28" s="61"/>
      <c r="RA28" s="61"/>
      <c r="RB28" s="61"/>
      <c r="RC28" s="61"/>
      <c r="RD28" s="61"/>
      <c r="RE28" s="61"/>
      <c r="RF28" s="61"/>
      <c r="RG28" s="61"/>
      <c r="RH28" s="61"/>
      <c r="RI28" s="61"/>
      <c r="RJ28" s="61"/>
      <c r="RK28" s="61"/>
      <c r="RL28" s="61"/>
      <c r="RM28" s="61"/>
      <c r="RN28" s="61"/>
      <c r="RO28" s="61"/>
      <c r="RP28" s="61"/>
      <c r="RQ28" s="61"/>
      <c r="RR28" s="61"/>
      <c r="RS28" s="61"/>
      <c r="RT28" s="61"/>
      <c r="RU28" s="61"/>
      <c r="RV28" s="61"/>
      <c r="RW28" s="61"/>
      <c r="RX28" s="61"/>
      <c r="RY28" s="61"/>
      <c r="RZ28" s="61"/>
      <c r="SA28" s="61"/>
      <c r="SB28" s="61"/>
      <c r="SC28" s="61"/>
      <c r="SD28" s="61"/>
      <c r="SE28" s="61"/>
      <c r="SF28" s="61"/>
      <c r="SG28" s="61"/>
      <c r="SH28" s="61"/>
      <c r="SI28" s="61"/>
      <c r="SJ28" s="61"/>
      <c r="SK28" s="61"/>
      <c r="SL28" s="61"/>
      <c r="SM28" s="61"/>
      <c r="SN28" s="61"/>
      <c r="SO28" s="61"/>
      <c r="SP28" s="61"/>
      <c r="SQ28" s="61"/>
      <c r="SR28" s="61"/>
      <c r="SS28" s="61"/>
      <c r="ST28" s="61"/>
      <c r="SU28" s="61"/>
      <c r="SV28" s="61"/>
      <c r="SW28" s="61"/>
      <c r="SX28" s="61"/>
      <c r="SY28" s="61"/>
      <c r="SZ28" s="61"/>
      <c r="TA28" s="61"/>
      <c r="TB28" s="61"/>
      <c r="TC28" s="61"/>
      <c r="TD28" s="61"/>
      <c r="TE28" s="61"/>
      <c r="TF28" s="61"/>
      <c r="TG28" s="61"/>
      <c r="TH28" s="61"/>
      <c r="TI28" s="61"/>
      <c r="TJ28" s="61"/>
      <c r="TK28" s="61"/>
      <c r="TL28" s="61"/>
      <c r="TM28" s="61"/>
      <c r="TN28" s="61"/>
      <c r="TO28" s="61"/>
      <c r="TP28" s="61"/>
      <c r="TQ28" s="61"/>
      <c r="TR28" s="61"/>
      <c r="TS28" s="61"/>
      <c r="TT28" s="61"/>
      <c r="TU28" s="61"/>
      <c r="TV28" s="61"/>
      <c r="TW28" s="61"/>
      <c r="TX28" s="61"/>
      <c r="TY28" s="61"/>
      <c r="TZ28" s="61"/>
      <c r="UA28" s="61"/>
      <c r="UB28" s="61"/>
      <c r="UC28" s="61"/>
      <c r="UD28" s="61"/>
      <c r="UE28" s="61"/>
      <c r="UF28" s="61"/>
      <c r="UG28" s="61"/>
      <c r="UH28" s="61"/>
      <c r="UI28" s="61"/>
      <c r="UJ28" s="61"/>
      <c r="UK28" s="61"/>
      <c r="UL28" s="61"/>
      <c r="UM28" s="61"/>
      <c r="UN28" s="61"/>
      <c r="UO28" s="61"/>
      <c r="UP28" s="61"/>
      <c r="UQ28" s="61"/>
      <c r="UR28" s="61"/>
      <c r="US28" s="61"/>
      <c r="UT28" s="61"/>
      <c r="UU28" s="61"/>
      <c r="UV28" s="61"/>
      <c r="UW28" s="61"/>
      <c r="UX28" s="61"/>
      <c r="UY28" s="61"/>
      <c r="UZ28" s="61"/>
      <c r="VA28" s="61"/>
      <c r="VB28" s="61"/>
      <c r="VC28" s="61"/>
      <c r="VD28" s="61"/>
      <c r="VE28" s="61"/>
      <c r="VF28" s="61"/>
      <c r="VG28" s="61"/>
      <c r="VH28" s="61"/>
      <c r="VI28" s="61"/>
      <c r="VJ28" s="61"/>
      <c r="VK28" s="61"/>
      <c r="VL28" s="61"/>
      <c r="VM28" s="61"/>
      <c r="VN28" s="61"/>
      <c r="VO28" s="61"/>
      <c r="VP28" s="61"/>
      <c r="VQ28" s="61"/>
      <c r="VR28" s="61"/>
      <c r="VS28" s="61"/>
      <c r="VT28" s="61"/>
      <c r="VU28" s="61"/>
      <c r="VV28" s="61"/>
      <c r="VW28" s="61"/>
      <c r="VX28" s="61"/>
      <c r="VY28" s="61"/>
      <c r="VZ28" s="61"/>
      <c r="WA28" s="61"/>
      <c r="WB28" s="61"/>
      <c r="WC28" s="61"/>
      <c r="WD28" s="61"/>
      <c r="WE28" s="61"/>
      <c r="WF28" s="61"/>
      <c r="WG28" s="61"/>
      <c r="WH28" s="61"/>
      <c r="WI28" s="61"/>
      <c r="WJ28" s="61"/>
      <c r="WK28" s="61"/>
      <c r="WL28" s="61"/>
      <c r="WM28" s="61"/>
      <c r="WN28" s="61"/>
      <c r="WO28" s="61"/>
      <c r="WP28" s="61"/>
      <c r="WQ28" s="61"/>
      <c r="WR28" s="61"/>
      <c r="WS28" s="61"/>
      <c r="WT28" s="61"/>
      <c r="WU28" s="61"/>
      <c r="WV28" s="61"/>
      <c r="WW28" s="61"/>
      <c r="WX28" s="61"/>
      <c r="WY28" s="61"/>
      <c r="WZ28" s="61"/>
      <c r="XA28" s="61"/>
      <c r="XB28" s="61"/>
      <c r="XC28" s="61"/>
      <c r="XD28" s="61"/>
      <c r="XE28" s="61"/>
      <c r="XF28" s="61"/>
      <c r="XG28" s="61"/>
      <c r="XH28" s="61"/>
      <c r="XI28" s="61"/>
      <c r="XJ28" s="61"/>
      <c r="XK28" s="61"/>
      <c r="XL28" s="61"/>
      <c r="XM28" s="61"/>
      <c r="XN28" s="61"/>
      <c r="XO28" s="61"/>
      <c r="XP28" s="61"/>
      <c r="XQ28" s="61"/>
      <c r="XR28" s="61"/>
      <c r="XS28" s="61"/>
      <c r="XT28" s="61"/>
      <c r="XU28" s="61"/>
      <c r="XV28" s="61"/>
      <c r="XW28" s="61"/>
      <c r="XX28" s="61"/>
      <c r="XY28" s="61"/>
      <c r="XZ28" s="61"/>
      <c r="YA28" s="61"/>
      <c r="YB28" s="61"/>
      <c r="YC28" s="61"/>
      <c r="YD28" s="61"/>
      <c r="YE28" s="61"/>
      <c r="YF28" s="61"/>
      <c r="YG28" s="61"/>
      <c r="YH28" s="61"/>
      <c r="YI28" s="61"/>
      <c r="YJ28" s="61"/>
      <c r="YK28" s="61"/>
      <c r="YL28" s="61"/>
      <c r="YM28" s="61"/>
      <c r="YN28" s="61"/>
      <c r="YO28" s="61"/>
      <c r="YP28" s="61"/>
      <c r="YQ28" s="61"/>
      <c r="YR28" s="61"/>
      <c r="YS28" s="61"/>
      <c r="YT28" s="61"/>
      <c r="YU28" s="61"/>
      <c r="YV28" s="61"/>
      <c r="YW28" s="61"/>
      <c r="YX28" s="61"/>
      <c r="YY28" s="61"/>
      <c r="YZ28" s="61"/>
      <c r="ZA28" s="61"/>
      <c r="ZB28" s="61"/>
      <c r="ZC28" s="61"/>
      <c r="ZD28" s="61"/>
      <c r="ZE28" s="61"/>
      <c r="ZF28" s="61"/>
      <c r="ZG28" s="61"/>
      <c r="ZH28" s="61"/>
      <c r="ZI28" s="61"/>
      <c r="ZJ28" s="61"/>
      <c r="ZK28" s="61"/>
      <c r="ZL28" s="61"/>
      <c r="ZM28" s="61"/>
      <c r="ZN28" s="61"/>
      <c r="ZO28" s="61"/>
      <c r="ZP28" s="61"/>
      <c r="ZQ28" s="61"/>
      <c r="ZR28" s="61"/>
      <c r="ZS28" s="61"/>
      <c r="ZT28" s="61"/>
      <c r="ZU28" s="61"/>
      <c r="ZV28" s="61"/>
      <c r="ZW28" s="61"/>
      <c r="ZX28" s="61"/>
      <c r="ZY28" s="61"/>
      <c r="ZZ28" s="61"/>
      <c r="AAA28" s="61"/>
      <c r="AAB28" s="61"/>
      <c r="AAC28" s="61"/>
      <c r="AAD28" s="61"/>
      <c r="AAE28" s="61"/>
      <c r="AAF28" s="61"/>
      <c r="AAG28" s="61"/>
      <c r="AAH28" s="61"/>
      <c r="AAI28" s="61"/>
      <c r="AAJ28" s="61"/>
      <c r="AAK28" s="61"/>
      <c r="AAL28" s="61"/>
      <c r="AAM28" s="61"/>
      <c r="AAN28" s="61"/>
      <c r="AAO28" s="61"/>
      <c r="AAP28" s="61"/>
      <c r="AAQ28" s="61"/>
      <c r="AAR28" s="61"/>
      <c r="AAS28" s="61"/>
      <c r="AAT28" s="61"/>
      <c r="AAU28" s="61"/>
      <c r="AAV28" s="61"/>
      <c r="AAW28" s="61"/>
      <c r="AAX28" s="61"/>
      <c r="AAY28" s="61"/>
      <c r="AAZ28" s="61"/>
      <c r="ABA28" s="61"/>
      <c r="ABB28" s="61"/>
      <c r="ABC28" s="61"/>
      <c r="ABD28" s="61"/>
      <c r="ABE28" s="61"/>
      <c r="ABF28" s="61"/>
      <c r="ABG28" s="61"/>
      <c r="ABH28" s="61"/>
      <c r="ABI28" s="61"/>
      <c r="ABJ28" s="61"/>
      <c r="ABK28" s="61"/>
      <c r="ABL28" s="61"/>
      <c r="ABM28" s="61"/>
      <c r="ABN28" s="61"/>
      <c r="ABO28" s="61"/>
      <c r="ABP28" s="61"/>
      <c r="ABQ28" s="61"/>
      <c r="ABR28" s="61"/>
      <c r="ABS28" s="61"/>
      <c r="ABT28" s="61"/>
      <c r="ABU28" s="61"/>
      <c r="ABV28" s="61"/>
      <c r="ABW28" s="61"/>
      <c r="ABX28" s="61"/>
      <c r="ABY28" s="61"/>
      <c r="ABZ28" s="61"/>
      <c r="ACA28" s="61"/>
      <c r="ACB28" s="61"/>
      <c r="ACC28" s="61"/>
      <c r="ACD28" s="61"/>
      <c r="ACE28" s="61"/>
      <c r="ACF28" s="61"/>
      <c r="ACG28" s="61"/>
      <c r="ACH28" s="61"/>
      <c r="ACI28" s="61"/>
      <c r="ACJ28" s="61"/>
      <c r="ACK28" s="61"/>
      <c r="ACL28" s="61"/>
      <c r="ACM28" s="61"/>
      <c r="ACN28" s="61"/>
      <c r="ACO28" s="61"/>
      <c r="ACP28" s="61"/>
      <c r="ACQ28" s="61"/>
      <c r="ACR28" s="61"/>
      <c r="ACS28" s="61"/>
      <c r="ACT28" s="61"/>
      <c r="ACU28" s="61"/>
      <c r="ACV28" s="61"/>
      <c r="ACW28" s="61"/>
      <c r="ACX28" s="61"/>
      <c r="ACY28" s="61"/>
      <c r="ACZ28" s="61"/>
      <c r="ADA28" s="61"/>
      <c r="ADB28" s="61"/>
      <c r="ADC28" s="61"/>
      <c r="ADD28" s="61"/>
      <c r="ADE28" s="61"/>
      <c r="ADF28" s="61"/>
      <c r="ADG28" s="61"/>
      <c r="ADH28" s="61"/>
      <c r="ADI28" s="61"/>
      <c r="ADJ28" s="61"/>
      <c r="ADK28" s="61"/>
      <c r="ADL28" s="61"/>
      <c r="ADM28" s="61"/>
      <c r="ADN28" s="61"/>
      <c r="ADO28" s="61"/>
      <c r="ADP28" s="61"/>
      <c r="ADQ28" s="61"/>
      <c r="ADR28" s="61"/>
      <c r="ADS28" s="61"/>
      <c r="ADT28" s="61"/>
      <c r="ADU28" s="61"/>
      <c r="ADV28" s="61"/>
      <c r="ADW28" s="61"/>
      <c r="ADX28" s="61"/>
      <c r="ADY28" s="61"/>
      <c r="ADZ28" s="61"/>
      <c r="AEA28" s="61"/>
      <c r="AEB28" s="61"/>
      <c r="AEC28" s="61"/>
      <c r="AED28" s="61"/>
      <c r="AEE28" s="61"/>
      <c r="AEF28" s="61"/>
      <c r="AEG28" s="61"/>
      <c r="AEH28" s="61"/>
      <c r="AEI28" s="61"/>
      <c r="AEJ28" s="61"/>
      <c r="AEK28" s="61"/>
      <c r="AEL28" s="61"/>
      <c r="AEM28" s="61"/>
      <c r="AEN28" s="61"/>
      <c r="AEO28" s="61"/>
      <c r="AEP28" s="61"/>
      <c r="AEQ28" s="61"/>
      <c r="AER28" s="61"/>
      <c r="AES28" s="61"/>
      <c r="AET28" s="61"/>
      <c r="AEU28" s="61"/>
      <c r="AEV28" s="61"/>
      <c r="AEW28" s="61"/>
      <c r="AEX28" s="61"/>
      <c r="AEY28" s="61"/>
      <c r="AEZ28" s="61"/>
      <c r="AFA28" s="61"/>
      <c r="AFB28" s="61"/>
      <c r="AFC28" s="61"/>
      <c r="AFD28" s="61"/>
      <c r="AFE28" s="61"/>
      <c r="AFF28" s="61"/>
      <c r="AFG28" s="61"/>
      <c r="AFH28" s="61"/>
      <c r="AFI28" s="61"/>
      <c r="AFJ28" s="61"/>
      <c r="AFK28" s="61"/>
      <c r="AFL28" s="61"/>
      <c r="AFM28" s="61"/>
      <c r="AFN28" s="61"/>
      <c r="AFO28" s="61"/>
      <c r="AFP28" s="61"/>
      <c r="AFQ28" s="61"/>
      <c r="AFR28" s="61"/>
      <c r="AFS28" s="61"/>
      <c r="AFT28" s="61"/>
      <c r="AFU28" s="61"/>
      <c r="AFV28" s="61"/>
      <c r="AFW28" s="61"/>
      <c r="AFX28" s="61"/>
      <c r="AFY28" s="61"/>
      <c r="AFZ28" s="61"/>
      <c r="AGA28" s="61"/>
      <c r="AGB28" s="61"/>
      <c r="AGC28" s="61"/>
      <c r="AGD28" s="61"/>
      <c r="AGE28" s="61"/>
      <c r="AGF28" s="61"/>
      <c r="AGG28" s="61"/>
      <c r="AGH28" s="61"/>
      <c r="AGI28" s="61"/>
      <c r="AGJ28" s="61"/>
      <c r="AGK28" s="61"/>
      <c r="AGL28" s="61"/>
      <c r="AGM28" s="61"/>
      <c r="AGN28" s="61"/>
      <c r="AGO28" s="61"/>
      <c r="AGP28" s="61"/>
      <c r="AGQ28" s="61"/>
      <c r="AGR28" s="61"/>
      <c r="AGS28" s="61"/>
      <c r="AGT28" s="61"/>
      <c r="AGU28" s="61"/>
      <c r="AGV28" s="61"/>
      <c r="AGW28" s="61"/>
      <c r="AGX28" s="61"/>
      <c r="AGY28" s="61"/>
      <c r="AGZ28" s="61"/>
      <c r="AHA28" s="61"/>
      <c r="AHB28" s="61"/>
      <c r="AHC28" s="61"/>
      <c r="AHD28" s="61"/>
      <c r="AHE28" s="61"/>
      <c r="AHF28" s="61"/>
      <c r="AHG28" s="61"/>
      <c r="AHH28" s="61"/>
      <c r="AHI28" s="61"/>
      <c r="AHJ28" s="61"/>
      <c r="AHK28" s="61"/>
      <c r="AHL28" s="61"/>
      <c r="AHM28" s="61"/>
      <c r="AHN28" s="61"/>
      <c r="AHO28" s="61"/>
      <c r="AHP28" s="61"/>
      <c r="AHQ28" s="61"/>
      <c r="AHR28" s="61"/>
      <c r="AHS28" s="61"/>
      <c r="AHT28" s="61"/>
      <c r="AHU28" s="61"/>
      <c r="AHV28" s="61"/>
      <c r="AHW28" s="61"/>
      <c r="AHX28" s="61"/>
      <c r="AHY28" s="61"/>
      <c r="AHZ28" s="61"/>
      <c r="AIA28" s="61"/>
      <c r="AIB28" s="61"/>
      <c r="AIC28" s="61"/>
      <c r="AID28" s="61"/>
      <c r="AIE28" s="61"/>
      <c r="AIF28" s="61"/>
      <c r="AIG28" s="61"/>
      <c r="AIH28" s="61"/>
      <c r="AII28" s="61"/>
      <c r="AIJ28" s="61"/>
      <c r="AIK28" s="61"/>
      <c r="AIL28" s="61"/>
      <c r="AIM28" s="61"/>
      <c r="AIN28" s="61"/>
      <c r="AIO28" s="61"/>
      <c r="AIP28" s="61"/>
      <c r="AIQ28" s="61"/>
      <c r="AIR28" s="61"/>
      <c r="AIS28" s="61"/>
      <c r="AIT28" s="61"/>
      <c r="AIU28" s="61"/>
      <c r="AIV28" s="61"/>
      <c r="AIW28" s="61"/>
      <c r="AIX28" s="61"/>
      <c r="AIY28" s="61"/>
      <c r="AIZ28" s="61"/>
      <c r="AJA28" s="61"/>
      <c r="AJB28" s="61"/>
      <c r="AJC28" s="61"/>
      <c r="AJD28" s="61"/>
      <c r="AJE28" s="61"/>
      <c r="AJF28" s="61"/>
      <c r="AJG28" s="61"/>
      <c r="AJH28" s="61"/>
      <c r="AJI28" s="61"/>
      <c r="AJJ28" s="61"/>
      <c r="AJK28" s="61"/>
      <c r="AJL28" s="61"/>
      <c r="AJM28" s="61"/>
      <c r="AJN28" s="61"/>
      <c r="AJO28" s="61"/>
      <c r="AJP28" s="61"/>
      <c r="AJQ28" s="61"/>
      <c r="AJR28" s="61"/>
      <c r="AJS28" s="61"/>
      <c r="AJT28" s="61"/>
      <c r="AJU28" s="61"/>
      <c r="AJV28" s="61"/>
      <c r="AJW28" s="61"/>
      <c r="AJX28" s="61"/>
      <c r="AJY28" s="61"/>
      <c r="AJZ28" s="61"/>
      <c r="AKA28" s="61"/>
      <c r="AKB28" s="61"/>
      <c r="AKC28" s="61"/>
      <c r="AKD28" s="61"/>
      <c r="AKE28" s="61"/>
      <c r="AKF28" s="61"/>
      <c r="AKG28" s="61"/>
      <c r="AKH28" s="61"/>
      <c r="AKI28" s="61"/>
      <c r="AKJ28" s="61"/>
      <c r="AKK28" s="61"/>
      <c r="AKL28" s="61"/>
      <c r="AKM28" s="61"/>
      <c r="AKN28" s="61"/>
      <c r="AKO28" s="61"/>
      <c r="AKP28" s="61"/>
      <c r="AKQ28" s="61"/>
      <c r="AKR28" s="61"/>
      <c r="AKS28" s="61"/>
      <c r="AKT28" s="61"/>
      <c r="AKU28" s="61"/>
      <c r="AKV28" s="61"/>
      <c r="AKW28" s="61"/>
      <c r="AKX28" s="61"/>
      <c r="AKY28" s="61"/>
      <c r="AKZ28" s="61"/>
      <c r="ALA28" s="61"/>
      <c r="ALB28" s="61"/>
      <c r="ALC28" s="61"/>
      <c r="ALD28" s="61"/>
      <c r="ALE28" s="61"/>
      <c r="ALF28" s="61"/>
      <c r="ALG28" s="61"/>
      <c r="ALH28" s="61"/>
      <c r="ALI28" s="61"/>
      <c r="ALJ28" s="61"/>
      <c r="ALK28" s="61"/>
      <c r="ALL28" s="61"/>
      <c r="ALM28" s="61"/>
      <c r="ALN28" s="61"/>
      <c r="ALO28" s="61"/>
      <c r="ALP28" s="61"/>
      <c r="ALQ28" s="61"/>
      <c r="ALR28" s="61"/>
      <c r="ALS28" s="61"/>
      <c r="ALT28" s="61"/>
      <c r="ALU28" s="61"/>
      <c r="ALV28" s="61"/>
      <c r="ALW28" s="61"/>
      <c r="ALX28" s="61"/>
      <c r="ALY28" s="61"/>
      <c r="ALZ28" s="61"/>
      <c r="AMA28" s="61"/>
      <c r="AMB28" s="61"/>
      <c r="AMC28" s="61"/>
      <c r="AMD28" s="61"/>
      <c r="AME28" s="61"/>
      <c r="AMF28" s="61"/>
      <c r="AMG28" s="61"/>
      <c r="AMH28" s="61"/>
      <c r="AMI28" s="61"/>
      <c r="AMJ28" s="61"/>
      <c r="AMK28" s="61"/>
      <c r="AML28" s="61"/>
      <c r="AMM28" s="61"/>
      <c r="AMN28" s="61"/>
      <c r="AMO28" s="61"/>
      <c r="AMP28" s="61"/>
      <c r="AMQ28" s="61"/>
      <c r="AMR28" s="61"/>
      <c r="AMS28" s="61"/>
      <c r="AMT28" s="61"/>
      <c r="AMU28" s="61"/>
      <c r="AMV28" s="61"/>
      <c r="AMW28" s="61"/>
      <c r="AMX28" s="61"/>
      <c r="AMY28" s="61"/>
      <c r="AMZ28" s="61"/>
      <c r="ANA28" s="61"/>
      <c r="ANB28" s="61"/>
      <c r="ANC28" s="61"/>
      <c r="AND28" s="61"/>
      <c r="ANE28" s="61"/>
      <c r="ANF28" s="61"/>
      <c r="ANG28" s="61"/>
      <c r="ANH28" s="61"/>
      <c r="ANI28" s="61"/>
      <c r="ANJ28" s="61"/>
      <c r="ANK28" s="61"/>
      <c r="ANL28" s="61"/>
      <c r="ANM28" s="61"/>
      <c r="ANN28" s="61"/>
      <c r="ANO28" s="61"/>
      <c r="ANP28" s="61"/>
      <c r="ANQ28" s="61"/>
      <c r="ANR28" s="61"/>
      <c r="ANS28" s="61"/>
      <c r="ANT28" s="61"/>
      <c r="ANU28" s="61"/>
      <c r="ANV28" s="61"/>
      <c r="ANW28" s="61"/>
      <c r="ANX28" s="61"/>
      <c r="ANY28" s="61"/>
      <c r="ANZ28" s="61"/>
      <c r="AOA28" s="61"/>
      <c r="AOB28" s="61"/>
      <c r="AOC28" s="61"/>
      <c r="AOD28" s="61"/>
      <c r="AOE28" s="61"/>
      <c r="AOF28" s="61"/>
      <c r="AOG28" s="61"/>
      <c r="AOH28" s="61"/>
      <c r="AOI28" s="61"/>
      <c r="AOJ28" s="61"/>
      <c r="AOK28" s="61"/>
      <c r="AOL28" s="61"/>
      <c r="AOM28" s="61"/>
      <c r="AON28" s="61"/>
      <c r="AOO28" s="61"/>
      <c r="AOP28" s="61"/>
      <c r="AOQ28" s="61"/>
      <c r="AOR28" s="61"/>
      <c r="AOS28" s="61"/>
      <c r="AOT28" s="61"/>
      <c r="AOU28" s="61"/>
      <c r="AOV28" s="61"/>
      <c r="AOW28" s="61"/>
      <c r="AOX28" s="61"/>
      <c r="AOY28" s="61"/>
      <c r="AOZ28" s="61"/>
      <c r="APA28" s="61"/>
      <c r="APB28" s="61"/>
      <c r="APC28" s="61"/>
      <c r="APD28" s="61"/>
      <c r="APE28" s="61"/>
      <c r="APF28" s="61"/>
      <c r="APG28" s="61"/>
      <c r="APH28" s="61"/>
      <c r="API28" s="61"/>
      <c r="APJ28" s="61"/>
      <c r="APK28" s="61"/>
      <c r="APL28" s="61"/>
      <c r="APM28" s="61"/>
      <c r="APN28" s="61"/>
      <c r="APO28" s="61"/>
      <c r="APP28" s="61"/>
      <c r="APQ28" s="61"/>
      <c r="APR28" s="61"/>
      <c r="APS28" s="61"/>
      <c r="APT28" s="61"/>
      <c r="APU28" s="61"/>
      <c r="APV28" s="61"/>
      <c r="APW28" s="61"/>
      <c r="APX28" s="61"/>
      <c r="APY28" s="61"/>
      <c r="APZ28" s="61"/>
      <c r="AQA28" s="61"/>
      <c r="AQB28" s="61"/>
      <c r="AQC28" s="61"/>
      <c r="AQD28" s="61"/>
      <c r="AQE28" s="61"/>
      <c r="AQF28" s="61"/>
      <c r="AQG28" s="61"/>
      <c r="AQH28" s="61"/>
      <c r="AQI28" s="61"/>
      <c r="AQJ28" s="61"/>
      <c r="AQK28" s="61"/>
      <c r="AQL28" s="61"/>
      <c r="AQM28" s="61"/>
      <c r="AQN28" s="61"/>
      <c r="AQO28" s="61"/>
      <c r="AQP28" s="61"/>
      <c r="AQQ28" s="61"/>
      <c r="AQR28" s="61"/>
      <c r="AQS28" s="61"/>
      <c r="AQT28" s="61"/>
      <c r="AQU28" s="61"/>
      <c r="AQV28" s="61"/>
      <c r="AQW28" s="61"/>
      <c r="AQX28" s="61"/>
      <c r="AQY28" s="61"/>
      <c r="AQZ28" s="61"/>
      <c r="ARA28" s="61"/>
      <c r="ARB28" s="61"/>
      <c r="ARC28" s="61"/>
      <c r="ARD28" s="61"/>
      <c r="ARE28" s="61"/>
      <c r="ARF28" s="61"/>
      <c r="ARG28" s="61"/>
      <c r="ARH28" s="61"/>
      <c r="ARI28" s="61"/>
      <c r="ARJ28" s="61"/>
      <c r="ARK28" s="61"/>
      <c r="ARL28" s="61"/>
      <c r="ARM28" s="61"/>
      <c r="ARN28" s="61"/>
      <c r="ARO28" s="61"/>
      <c r="ARP28" s="61"/>
      <c r="ARQ28" s="61"/>
      <c r="ARR28" s="61"/>
      <c r="ARS28" s="61"/>
      <c r="ART28" s="61"/>
      <c r="ARU28" s="61"/>
      <c r="ARV28" s="61"/>
      <c r="ARW28" s="61"/>
      <c r="ARX28" s="61"/>
      <c r="ARY28" s="61"/>
      <c r="ARZ28" s="61"/>
      <c r="ASA28" s="61"/>
      <c r="ASB28" s="61"/>
      <c r="ASC28" s="61"/>
      <c r="ASD28" s="61"/>
      <c r="ASE28" s="61"/>
      <c r="ASF28" s="61"/>
      <c r="ASG28" s="61"/>
      <c r="ASH28" s="61"/>
      <c r="ASI28" s="61"/>
      <c r="ASJ28" s="61"/>
      <c r="ASK28" s="61"/>
      <c r="ASL28" s="61"/>
      <c r="ASM28" s="61"/>
      <c r="ASN28" s="61"/>
      <c r="ASO28" s="61"/>
      <c r="ASP28" s="61"/>
      <c r="ASQ28" s="61"/>
      <c r="ASR28" s="61"/>
      <c r="ASS28" s="61"/>
      <c r="AST28" s="61"/>
      <c r="ASU28" s="61"/>
      <c r="ASV28" s="61"/>
      <c r="ASW28" s="61"/>
      <c r="ASX28" s="61"/>
      <c r="ASY28" s="61"/>
      <c r="ASZ28" s="61"/>
      <c r="ATA28" s="61"/>
      <c r="ATB28" s="61"/>
      <c r="ATC28" s="61"/>
      <c r="ATD28" s="61"/>
      <c r="ATE28" s="61"/>
      <c r="ATF28" s="61"/>
      <c r="ATG28" s="61"/>
      <c r="ATH28" s="61"/>
      <c r="ATI28" s="61"/>
      <c r="ATJ28" s="61"/>
      <c r="ATK28" s="61"/>
      <c r="ATL28" s="61"/>
      <c r="ATM28" s="61"/>
      <c r="ATN28" s="61"/>
      <c r="ATO28" s="61"/>
      <c r="ATP28" s="61"/>
      <c r="ATQ28" s="61"/>
      <c r="ATR28" s="61"/>
      <c r="ATS28" s="61"/>
      <c r="ATT28" s="61"/>
      <c r="ATU28" s="61"/>
      <c r="ATV28" s="61"/>
      <c r="ATW28" s="61"/>
      <c r="ATX28" s="61"/>
      <c r="ATY28" s="61"/>
      <c r="ATZ28" s="61"/>
      <c r="AUA28" s="61"/>
      <c r="AUB28" s="61"/>
      <c r="AUC28" s="61"/>
      <c r="AUD28" s="61"/>
      <c r="AUE28" s="61"/>
      <c r="AUF28" s="61"/>
      <c r="AUG28" s="61"/>
      <c r="AUH28" s="61"/>
      <c r="AUI28" s="61"/>
      <c r="AUJ28" s="61"/>
      <c r="AUK28" s="61"/>
      <c r="AUL28" s="61"/>
      <c r="AUM28" s="61"/>
      <c r="AUN28" s="61"/>
      <c r="AUO28" s="61"/>
      <c r="AUP28" s="61"/>
      <c r="AUQ28" s="61"/>
      <c r="AUR28" s="61"/>
      <c r="AUS28" s="61"/>
      <c r="AUT28" s="61"/>
      <c r="AUU28" s="61"/>
      <c r="AUV28" s="61"/>
      <c r="AUW28" s="61"/>
      <c r="AUX28" s="61"/>
      <c r="AUY28" s="61"/>
      <c r="AUZ28" s="61"/>
      <c r="AVA28" s="61"/>
      <c r="AVB28" s="61"/>
      <c r="AVC28" s="61"/>
      <c r="AVD28" s="61"/>
      <c r="AVE28" s="61"/>
      <c r="AVF28" s="61"/>
      <c r="AVG28" s="61"/>
      <c r="AVH28" s="61"/>
      <c r="AVI28" s="61"/>
      <c r="AVJ28" s="61"/>
      <c r="AVK28" s="61"/>
      <c r="AVL28" s="61"/>
      <c r="AVM28" s="61"/>
      <c r="AVN28" s="61"/>
      <c r="AVO28" s="61"/>
      <c r="AVP28" s="61"/>
      <c r="AVQ28" s="61"/>
      <c r="AVR28" s="61"/>
      <c r="AVS28" s="61"/>
      <c r="AVT28" s="61"/>
      <c r="AVU28" s="61"/>
      <c r="AVV28" s="61"/>
      <c r="AVW28" s="61"/>
      <c r="AVX28" s="61"/>
      <c r="AVY28" s="61"/>
      <c r="AVZ28" s="61"/>
      <c r="AWA28" s="61"/>
      <c r="AWB28" s="61"/>
      <c r="AWC28" s="61"/>
      <c r="AWD28" s="61"/>
      <c r="AWE28" s="61"/>
      <c r="AWF28" s="61"/>
      <c r="AWG28" s="61"/>
      <c r="AWH28" s="61"/>
      <c r="AWI28" s="61"/>
      <c r="AWJ28" s="61"/>
      <c r="AWK28" s="61"/>
      <c r="AWL28" s="61"/>
      <c r="AWM28" s="61"/>
      <c r="AWN28" s="61"/>
      <c r="AWO28" s="61"/>
      <c r="AWP28" s="61"/>
      <c r="AWQ28" s="61"/>
      <c r="AWR28" s="61"/>
      <c r="AWS28" s="61"/>
      <c r="AWT28" s="61"/>
      <c r="AWU28" s="61"/>
      <c r="AWV28" s="61"/>
      <c r="AWW28" s="61"/>
      <c r="AWX28" s="61"/>
      <c r="AWY28" s="61"/>
      <c r="AWZ28" s="61"/>
      <c r="AXA28" s="61"/>
      <c r="AXB28" s="61"/>
      <c r="AXC28" s="61"/>
      <c r="AXD28" s="61"/>
      <c r="AXE28" s="61"/>
      <c r="AXF28" s="61"/>
      <c r="AXG28" s="61"/>
      <c r="AXH28" s="61"/>
      <c r="AXI28" s="61"/>
      <c r="AXJ28" s="61"/>
      <c r="AXK28" s="61"/>
      <c r="AXL28" s="61"/>
      <c r="AXM28" s="61"/>
      <c r="AXN28" s="61"/>
      <c r="AXO28" s="61"/>
      <c r="AXP28" s="61"/>
      <c r="AXQ28" s="61"/>
      <c r="AXR28" s="61"/>
      <c r="AXS28" s="61"/>
      <c r="AXT28" s="61"/>
      <c r="AXU28" s="61"/>
      <c r="AXV28" s="61"/>
      <c r="AXW28" s="61"/>
      <c r="AXX28" s="61"/>
      <c r="AXY28" s="61"/>
      <c r="AXZ28" s="61"/>
      <c r="AYA28" s="61"/>
      <c r="AYB28" s="61"/>
      <c r="AYC28" s="61"/>
      <c r="AYD28" s="61"/>
      <c r="AYE28" s="61"/>
      <c r="AYF28" s="61"/>
      <c r="AYG28" s="61"/>
      <c r="AYH28" s="61"/>
      <c r="AYI28" s="61"/>
      <c r="AYJ28" s="61"/>
      <c r="AYK28" s="61"/>
      <c r="AYL28" s="61"/>
      <c r="AYM28" s="61"/>
      <c r="AYN28" s="61"/>
      <c r="AYO28" s="61"/>
      <c r="AYP28" s="61"/>
      <c r="AYQ28" s="61"/>
      <c r="AYR28" s="61"/>
      <c r="AYS28" s="61"/>
      <c r="AYT28" s="61"/>
      <c r="AYU28" s="61"/>
      <c r="AYV28" s="61"/>
      <c r="AYW28" s="61"/>
      <c r="AYX28" s="61"/>
      <c r="AYY28" s="61"/>
      <c r="AYZ28" s="61"/>
      <c r="AZA28" s="61"/>
      <c r="AZB28" s="61"/>
      <c r="AZC28" s="61"/>
      <c r="AZD28" s="61"/>
      <c r="AZE28" s="61"/>
      <c r="AZF28" s="61"/>
      <c r="AZG28" s="61"/>
      <c r="AZH28" s="61"/>
      <c r="AZI28" s="61"/>
      <c r="AZJ28" s="61"/>
      <c r="AZK28" s="61"/>
      <c r="AZL28" s="61"/>
      <c r="AZM28" s="61"/>
      <c r="AZN28" s="61"/>
      <c r="AZO28" s="61"/>
      <c r="AZP28" s="61"/>
      <c r="AZQ28" s="61"/>
      <c r="AZR28" s="61"/>
      <c r="AZS28" s="61"/>
      <c r="AZT28" s="61"/>
      <c r="AZU28" s="61"/>
      <c r="AZV28" s="61"/>
      <c r="AZW28" s="61"/>
      <c r="AZX28" s="61"/>
      <c r="AZY28" s="61"/>
      <c r="AZZ28" s="61"/>
      <c r="BAA28" s="61"/>
      <c r="BAB28" s="61"/>
      <c r="BAC28" s="61"/>
      <c r="BAD28" s="61"/>
      <c r="BAE28" s="61"/>
      <c r="BAF28" s="61"/>
      <c r="BAG28" s="61"/>
      <c r="BAH28" s="61"/>
      <c r="BAI28" s="61"/>
      <c r="BAJ28" s="61"/>
      <c r="BAK28" s="61"/>
      <c r="BAL28" s="61"/>
      <c r="BAM28" s="61"/>
      <c r="BAN28" s="61"/>
      <c r="BAO28" s="61"/>
      <c r="BAP28" s="61"/>
      <c r="BAQ28" s="61"/>
      <c r="BAR28" s="61"/>
      <c r="BAS28" s="61"/>
      <c r="BAT28" s="61"/>
      <c r="BAU28" s="61"/>
      <c r="BAV28" s="61"/>
      <c r="BAW28" s="61"/>
      <c r="BAX28" s="61"/>
      <c r="BAY28" s="61"/>
      <c r="BAZ28" s="61"/>
      <c r="BBA28" s="61"/>
      <c r="BBB28" s="61"/>
      <c r="BBC28" s="61"/>
      <c r="BBD28" s="61"/>
      <c r="BBE28" s="61"/>
      <c r="BBF28" s="61"/>
      <c r="BBG28" s="61"/>
      <c r="BBH28" s="61"/>
      <c r="BBI28" s="61"/>
      <c r="BBJ28" s="61"/>
      <c r="BBK28" s="61"/>
      <c r="BBL28" s="61"/>
      <c r="BBM28" s="61"/>
      <c r="BBN28" s="61"/>
      <c r="BBO28" s="61"/>
      <c r="BBP28" s="61"/>
      <c r="BBQ28" s="61"/>
      <c r="BBR28" s="61"/>
      <c r="BBS28" s="61"/>
      <c r="BBT28" s="61"/>
      <c r="BBU28" s="61"/>
      <c r="BBV28" s="61"/>
      <c r="BBW28" s="61"/>
      <c r="BBX28" s="61"/>
      <c r="BBY28" s="61"/>
      <c r="BBZ28" s="61"/>
      <c r="BCA28" s="61"/>
      <c r="BCB28" s="61"/>
      <c r="BCC28" s="61"/>
      <c r="BCD28" s="61"/>
      <c r="BCE28" s="61"/>
      <c r="BCF28" s="61"/>
      <c r="BCG28" s="61"/>
      <c r="BCH28" s="61"/>
      <c r="BCI28" s="61"/>
      <c r="BCJ28" s="61"/>
      <c r="BCK28" s="61"/>
      <c r="BCL28" s="61"/>
      <c r="BCM28" s="61"/>
      <c r="BCN28" s="61"/>
      <c r="BCO28" s="61"/>
      <c r="BCP28" s="61"/>
      <c r="BCQ28" s="61"/>
      <c r="BCR28" s="61"/>
      <c r="BCS28" s="61"/>
      <c r="BCT28" s="61"/>
      <c r="BCU28" s="61"/>
      <c r="BCV28" s="61"/>
      <c r="BCW28" s="61"/>
      <c r="BCX28" s="61"/>
      <c r="BCY28" s="61"/>
      <c r="BCZ28" s="61"/>
      <c r="BDA28" s="61"/>
      <c r="BDB28" s="61"/>
      <c r="BDC28" s="61"/>
      <c r="BDD28" s="61"/>
      <c r="BDE28" s="61"/>
      <c r="BDF28" s="61"/>
      <c r="BDG28" s="61"/>
      <c r="BDH28" s="61"/>
      <c r="BDI28" s="61"/>
      <c r="BDJ28" s="61"/>
      <c r="BDK28" s="61"/>
      <c r="BDL28" s="61"/>
      <c r="BDM28" s="61"/>
      <c r="BDN28" s="61"/>
      <c r="BDO28" s="61"/>
      <c r="BDP28" s="61"/>
      <c r="BDQ28" s="61"/>
      <c r="BDR28" s="61"/>
      <c r="BDS28" s="61"/>
      <c r="BDT28" s="61"/>
      <c r="BDU28" s="61"/>
      <c r="BDV28" s="61"/>
      <c r="BDW28" s="61"/>
      <c r="BDX28" s="61"/>
      <c r="BDY28" s="61"/>
      <c r="BDZ28" s="61"/>
      <c r="BEA28" s="61"/>
      <c r="BEB28" s="61"/>
      <c r="BEC28" s="61"/>
      <c r="BED28" s="61"/>
      <c r="BEE28" s="61"/>
      <c r="BEF28" s="61"/>
      <c r="BEG28" s="61"/>
      <c r="BEH28" s="61"/>
      <c r="BEI28" s="61"/>
      <c r="BEJ28" s="61"/>
      <c r="BEK28" s="61"/>
      <c r="BEL28" s="61"/>
      <c r="BEM28" s="61"/>
      <c r="BEN28" s="61"/>
      <c r="BEO28" s="61"/>
      <c r="BEP28" s="61"/>
      <c r="BEQ28" s="61"/>
      <c r="BER28" s="61"/>
      <c r="BES28" s="61"/>
      <c r="BET28" s="61"/>
      <c r="BEU28" s="61"/>
      <c r="BEV28" s="61"/>
      <c r="BEW28" s="61"/>
      <c r="BEX28" s="61"/>
      <c r="BEY28" s="61"/>
      <c r="BEZ28" s="61"/>
      <c r="BFA28" s="61"/>
      <c r="BFB28" s="61"/>
      <c r="BFC28" s="61"/>
      <c r="BFD28" s="61"/>
      <c r="BFE28" s="61"/>
      <c r="BFF28" s="61"/>
      <c r="BFG28" s="61"/>
      <c r="BFH28" s="61"/>
      <c r="BFI28" s="61"/>
      <c r="BFJ28" s="61"/>
      <c r="BFK28" s="61"/>
      <c r="BFL28" s="61"/>
      <c r="BFM28" s="61"/>
      <c r="BFN28" s="61"/>
      <c r="BFO28" s="61"/>
      <c r="BFP28" s="61"/>
      <c r="BFQ28" s="61"/>
      <c r="BFR28" s="61"/>
      <c r="BFS28" s="61"/>
      <c r="BFT28" s="61"/>
      <c r="BFU28" s="61"/>
      <c r="BFV28" s="61"/>
      <c r="BFW28" s="61"/>
      <c r="BFX28" s="61"/>
      <c r="BFY28" s="61"/>
      <c r="BFZ28" s="61"/>
      <c r="BGA28" s="61"/>
      <c r="BGB28" s="61"/>
      <c r="BGC28" s="61"/>
      <c r="BGD28" s="61"/>
      <c r="BGE28" s="61"/>
      <c r="BGF28" s="61"/>
      <c r="BGG28" s="61"/>
      <c r="BGH28" s="61"/>
      <c r="BGI28" s="61"/>
      <c r="BGJ28" s="61"/>
      <c r="BGK28" s="61"/>
      <c r="BGL28" s="61"/>
      <c r="BGM28" s="61"/>
      <c r="BGN28" s="61"/>
      <c r="BGO28" s="61"/>
      <c r="BGP28" s="61"/>
      <c r="BGQ28" s="61"/>
      <c r="BGR28" s="61"/>
      <c r="BGS28" s="61"/>
      <c r="BGT28" s="61"/>
      <c r="BGU28" s="61"/>
      <c r="BGV28" s="61"/>
      <c r="BGW28" s="61"/>
      <c r="BGX28" s="61"/>
      <c r="BGY28" s="61"/>
      <c r="BGZ28" s="61"/>
      <c r="BHA28" s="61"/>
      <c r="BHB28" s="61"/>
      <c r="BHC28" s="61"/>
      <c r="BHD28" s="61"/>
      <c r="BHE28" s="61"/>
      <c r="BHF28" s="61"/>
      <c r="BHG28" s="61"/>
      <c r="BHH28" s="61"/>
      <c r="BHI28" s="61"/>
      <c r="BHJ28" s="61"/>
      <c r="BHK28" s="61"/>
      <c r="BHL28" s="61"/>
      <c r="BHM28" s="61"/>
      <c r="BHN28" s="61"/>
      <c r="BHO28" s="61"/>
      <c r="BHP28" s="61"/>
      <c r="BHQ28" s="61"/>
      <c r="BHR28" s="61"/>
      <c r="BHS28" s="61"/>
      <c r="BHT28" s="61"/>
      <c r="BHU28" s="61"/>
      <c r="BHV28" s="61"/>
      <c r="BHW28" s="61"/>
      <c r="BHX28" s="61"/>
      <c r="BHY28" s="61"/>
      <c r="BHZ28" s="61"/>
      <c r="BIA28" s="61"/>
      <c r="BIB28" s="61"/>
      <c r="BIC28" s="61"/>
      <c r="BID28" s="61"/>
      <c r="BIE28" s="61"/>
      <c r="BIF28" s="61"/>
      <c r="BIG28" s="61"/>
      <c r="BIH28" s="61"/>
      <c r="BII28" s="61"/>
      <c r="BIJ28" s="61"/>
      <c r="BIK28" s="61"/>
      <c r="BIL28" s="61"/>
      <c r="BIM28" s="61"/>
      <c r="BIN28" s="61"/>
      <c r="BIO28" s="61"/>
      <c r="BIP28" s="61"/>
      <c r="BIQ28" s="61"/>
      <c r="BIR28" s="61"/>
      <c r="BIS28" s="61"/>
      <c r="BIT28" s="61"/>
      <c r="BIU28" s="61"/>
      <c r="BIV28" s="61"/>
      <c r="BIW28" s="61"/>
      <c r="BIX28" s="61"/>
      <c r="BIY28" s="61"/>
      <c r="BIZ28" s="61"/>
      <c r="BJA28" s="61"/>
      <c r="BJB28" s="61"/>
      <c r="BJC28" s="61"/>
      <c r="BJD28" s="61"/>
      <c r="BJE28" s="61"/>
      <c r="BJF28" s="61"/>
      <c r="BJG28" s="61"/>
      <c r="BJH28" s="61"/>
      <c r="BJI28" s="61"/>
      <c r="BJJ28" s="61"/>
      <c r="BJK28" s="61"/>
      <c r="BJL28" s="61"/>
      <c r="BJM28" s="61"/>
      <c r="BJN28" s="61"/>
      <c r="BJO28" s="61"/>
      <c r="BJP28" s="61"/>
      <c r="BJQ28" s="61"/>
      <c r="BJR28" s="61"/>
      <c r="BJS28" s="61"/>
      <c r="BJT28" s="61"/>
      <c r="BJU28" s="61"/>
      <c r="BJV28" s="61"/>
      <c r="BJW28" s="61"/>
      <c r="BJX28" s="61"/>
      <c r="BJY28" s="61"/>
      <c r="BJZ28" s="61"/>
      <c r="BKA28" s="61"/>
      <c r="BKB28" s="61"/>
      <c r="BKC28" s="61"/>
      <c r="BKD28" s="61"/>
      <c r="BKE28" s="61"/>
      <c r="BKF28" s="61"/>
      <c r="BKG28" s="61"/>
      <c r="BKH28" s="61"/>
      <c r="BKI28" s="61"/>
      <c r="BKJ28" s="61"/>
      <c r="BKK28" s="61"/>
      <c r="BKL28" s="61"/>
      <c r="BKM28" s="61"/>
      <c r="BKN28" s="61"/>
      <c r="BKO28" s="61"/>
      <c r="BKP28" s="61"/>
      <c r="BKQ28" s="61"/>
      <c r="BKR28" s="61"/>
      <c r="BKS28" s="61"/>
      <c r="BKT28" s="61"/>
      <c r="BKU28" s="61"/>
      <c r="BKV28" s="61"/>
      <c r="BKW28" s="61"/>
      <c r="BKX28" s="61"/>
      <c r="BKY28" s="61"/>
      <c r="BKZ28" s="61"/>
      <c r="BLA28" s="61"/>
      <c r="BLB28" s="61"/>
      <c r="BLC28" s="61"/>
      <c r="BLD28" s="61"/>
      <c r="BLE28" s="61"/>
      <c r="BLF28" s="61"/>
      <c r="BLG28" s="61"/>
      <c r="BLH28" s="61"/>
      <c r="BLI28" s="61"/>
      <c r="BLJ28" s="61"/>
      <c r="BLK28" s="61"/>
      <c r="BLL28" s="61"/>
      <c r="BLM28" s="61"/>
      <c r="BLN28" s="61"/>
      <c r="BLO28" s="61"/>
      <c r="BLP28" s="61"/>
      <c r="BLQ28" s="61"/>
      <c r="BLR28" s="61"/>
      <c r="BLS28" s="61"/>
      <c r="BLT28" s="61"/>
      <c r="BLU28" s="61"/>
      <c r="BLV28" s="61"/>
      <c r="BLW28" s="61"/>
      <c r="BLX28" s="61"/>
      <c r="BLY28" s="61"/>
      <c r="BLZ28" s="61"/>
      <c r="BMA28" s="61"/>
      <c r="BMB28" s="61"/>
      <c r="BMC28" s="61"/>
      <c r="BMD28" s="61"/>
      <c r="BME28" s="61"/>
      <c r="BMF28" s="61"/>
      <c r="BMG28" s="61"/>
      <c r="BMH28" s="61"/>
      <c r="BMI28" s="61"/>
      <c r="BMJ28" s="61"/>
      <c r="BMK28" s="61"/>
      <c r="BML28" s="61"/>
      <c r="BMM28" s="61"/>
      <c r="BMN28" s="61"/>
      <c r="BMO28" s="61"/>
      <c r="BMP28" s="61"/>
      <c r="BMQ28" s="61"/>
      <c r="BMR28" s="61"/>
      <c r="BMS28" s="61"/>
      <c r="BMT28" s="61"/>
      <c r="BMU28" s="61"/>
      <c r="BMV28" s="61"/>
      <c r="BMW28" s="61"/>
      <c r="BMX28" s="61"/>
      <c r="BMY28" s="61"/>
      <c r="BMZ28" s="61"/>
      <c r="BNA28" s="61"/>
      <c r="BNB28" s="61"/>
      <c r="BNC28" s="61"/>
      <c r="BND28" s="61"/>
      <c r="BNE28" s="61"/>
      <c r="BNF28" s="61"/>
      <c r="BNG28" s="61"/>
      <c r="BNH28" s="61"/>
      <c r="BNI28" s="61"/>
      <c r="BNJ28" s="61"/>
      <c r="BNK28" s="61"/>
      <c r="BNL28" s="61"/>
      <c r="BNM28" s="61"/>
      <c r="BNN28" s="61"/>
      <c r="BNO28" s="61"/>
      <c r="BNP28" s="61"/>
      <c r="BNQ28" s="61"/>
      <c r="BNR28" s="61"/>
      <c r="BNS28" s="61"/>
      <c r="BNT28" s="61"/>
      <c r="BNU28" s="61"/>
      <c r="BNV28" s="61"/>
      <c r="BNW28" s="61"/>
      <c r="BNX28" s="61"/>
      <c r="BNY28" s="61"/>
      <c r="BNZ28" s="61"/>
      <c r="BOA28" s="61"/>
      <c r="BOB28" s="61"/>
      <c r="BOC28" s="61"/>
      <c r="BOD28" s="61"/>
      <c r="BOE28" s="61"/>
      <c r="BOF28" s="61"/>
      <c r="BOG28" s="61"/>
      <c r="BOH28" s="61"/>
      <c r="BOI28" s="61"/>
      <c r="BOJ28" s="61"/>
      <c r="BOK28" s="61"/>
      <c r="BOL28" s="61"/>
      <c r="BOM28" s="61"/>
      <c r="BON28" s="61"/>
      <c r="BOO28" s="61"/>
      <c r="BOP28" s="61"/>
      <c r="BOQ28" s="61"/>
      <c r="BOR28" s="61"/>
      <c r="BOS28" s="61"/>
      <c r="BOT28" s="61"/>
      <c r="BOU28" s="61"/>
      <c r="BOV28" s="61"/>
      <c r="BOW28" s="61"/>
      <c r="BOX28" s="61"/>
      <c r="BOY28" s="61"/>
      <c r="BOZ28" s="61"/>
      <c r="BPA28" s="61"/>
      <c r="BPB28" s="61"/>
      <c r="BPC28" s="61"/>
      <c r="BPD28" s="61"/>
      <c r="BPE28" s="61"/>
      <c r="BPF28" s="61"/>
      <c r="BPG28" s="61"/>
      <c r="BPH28" s="61"/>
      <c r="BPI28" s="61"/>
      <c r="BPJ28" s="61"/>
      <c r="BPK28" s="61"/>
      <c r="BPL28" s="61"/>
      <c r="BPM28" s="61"/>
      <c r="BPN28" s="61"/>
      <c r="BPO28" s="61"/>
      <c r="BPP28" s="61"/>
      <c r="BPQ28" s="61"/>
      <c r="BPR28" s="61"/>
      <c r="BPS28" s="61"/>
      <c r="BPT28" s="61"/>
      <c r="BPU28" s="61"/>
      <c r="BPV28" s="61"/>
      <c r="BPW28" s="61"/>
      <c r="BPX28" s="61"/>
      <c r="BPY28" s="61"/>
      <c r="BPZ28" s="61"/>
      <c r="BQA28" s="61"/>
      <c r="BQB28" s="61"/>
      <c r="BQC28" s="61"/>
      <c r="BQD28" s="61"/>
      <c r="BQE28" s="61"/>
      <c r="BQF28" s="61"/>
      <c r="BQG28" s="61"/>
      <c r="BQH28" s="61"/>
      <c r="BQI28" s="61"/>
      <c r="BQJ28" s="61"/>
      <c r="BQK28" s="61"/>
      <c r="BQL28" s="61"/>
      <c r="BQM28" s="61"/>
      <c r="BQN28" s="61"/>
      <c r="BQO28" s="61"/>
      <c r="BQP28" s="61"/>
      <c r="BQQ28" s="61"/>
      <c r="BQR28" s="61"/>
      <c r="BQS28" s="61"/>
      <c r="BQT28" s="61"/>
      <c r="BQU28" s="61"/>
      <c r="BQV28" s="61"/>
      <c r="BQW28" s="61"/>
      <c r="BQX28" s="61"/>
      <c r="BQY28" s="61"/>
      <c r="BQZ28" s="61"/>
      <c r="BRA28" s="61"/>
      <c r="BRB28" s="61"/>
      <c r="BRC28" s="61"/>
      <c r="BRD28" s="61"/>
      <c r="BRE28" s="61"/>
      <c r="BRF28" s="61"/>
      <c r="BRG28" s="61"/>
      <c r="BRH28" s="61"/>
      <c r="BRI28" s="61"/>
      <c r="BRJ28" s="61"/>
      <c r="BRK28" s="61"/>
      <c r="BRL28" s="61"/>
      <c r="BRM28" s="61"/>
      <c r="BRN28" s="61"/>
      <c r="BRO28" s="61"/>
      <c r="BRP28" s="61"/>
      <c r="BRQ28" s="61"/>
      <c r="BRR28" s="61"/>
      <c r="BRS28" s="61"/>
      <c r="BRT28" s="61"/>
      <c r="BRU28" s="61"/>
      <c r="BRV28" s="61"/>
      <c r="BRW28" s="61"/>
      <c r="BRX28" s="61"/>
      <c r="BRY28" s="61"/>
      <c r="BRZ28" s="61"/>
      <c r="BSA28" s="61"/>
      <c r="BSB28" s="61"/>
      <c r="BSC28" s="61"/>
      <c r="BSD28" s="61"/>
      <c r="BSE28" s="61"/>
      <c r="BSF28" s="61"/>
      <c r="BSG28" s="61"/>
      <c r="BSH28" s="61"/>
      <c r="BSI28" s="61"/>
      <c r="BSJ28" s="61"/>
      <c r="BSK28" s="61"/>
      <c r="BSL28" s="61"/>
      <c r="BSM28" s="61"/>
      <c r="BSN28" s="61"/>
      <c r="BSO28" s="61"/>
      <c r="BSP28" s="61"/>
      <c r="BSQ28" s="61"/>
      <c r="BSR28" s="61"/>
      <c r="BSS28" s="61"/>
      <c r="BST28" s="61"/>
      <c r="BSU28" s="61"/>
      <c r="BSV28" s="61"/>
      <c r="BSW28" s="61"/>
      <c r="BSX28" s="61"/>
      <c r="BSY28" s="61"/>
      <c r="BSZ28" s="61"/>
      <c r="BTA28" s="61"/>
      <c r="BTB28" s="61"/>
      <c r="BTC28" s="61"/>
      <c r="BTD28" s="61"/>
      <c r="BTE28" s="61"/>
      <c r="BTF28" s="61"/>
      <c r="BTG28" s="61"/>
      <c r="BTH28" s="61"/>
      <c r="BTI28" s="61"/>
      <c r="BTJ28" s="61"/>
      <c r="BTK28" s="61"/>
      <c r="BTL28" s="61"/>
      <c r="BTM28" s="61"/>
      <c r="BTN28" s="61"/>
      <c r="BTO28" s="61"/>
      <c r="BTP28" s="61"/>
      <c r="BTQ28" s="61"/>
      <c r="BTR28" s="61"/>
      <c r="BTS28" s="61"/>
      <c r="BTT28" s="61"/>
      <c r="BTU28" s="61"/>
      <c r="BTV28" s="61"/>
      <c r="BTW28" s="61"/>
      <c r="BTX28" s="61"/>
      <c r="BTY28" s="61"/>
      <c r="BTZ28" s="61"/>
      <c r="BUA28" s="61"/>
      <c r="BUB28" s="61"/>
      <c r="BUC28" s="61"/>
      <c r="BUD28" s="61"/>
      <c r="BUE28" s="61"/>
      <c r="BUF28" s="61"/>
      <c r="BUG28" s="61"/>
      <c r="BUH28" s="61"/>
      <c r="BUI28" s="61"/>
      <c r="BUJ28" s="61"/>
      <c r="BUK28" s="61"/>
      <c r="BUL28" s="61"/>
      <c r="BUM28" s="61"/>
      <c r="BUN28" s="61"/>
      <c r="BUO28" s="61"/>
      <c r="BUP28" s="61"/>
      <c r="BUQ28" s="61"/>
      <c r="BUR28" s="61"/>
      <c r="BUS28" s="61"/>
      <c r="BUT28" s="61"/>
      <c r="BUU28" s="61"/>
      <c r="BUV28" s="61"/>
      <c r="BUW28" s="61"/>
      <c r="BUX28" s="61"/>
      <c r="BUY28" s="61"/>
      <c r="BUZ28" s="61"/>
      <c r="BVA28" s="61"/>
      <c r="BVB28" s="61"/>
      <c r="BVC28" s="61"/>
      <c r="BVD28" s="61"/>
      <c r="BVE28" s="61"/>
      <c r="BVF28" s="61"/>
      <c r="BVG28" s="61"/>
      <c r="BVH28" s="61"/>
      <c r="BVI28" s="61"/>
      <c r="BVJ28" s="61"/>
      <c r="BVK28" s="61"/>
      <c r="BVL28" s="61"/>
      <c r="BVM28" s="61"/>
      <c r="BVN28" s="61"/>
      <c r="BVO28" s="61"/>
      <c r="BVP28" s="61"/>
      <c r="BVQ28" s="61"/>
      <c r="BVR28" s="61"/>
      <c r="BVS28" s="61"/>
      <c r="BVT28" s="61"/>
      <c r="BVU28" s="61"/>
      <c r="BVV28" s="61"/>
      <c r="BVW28" s="61"/>
      <c r="BVX28" s="61"/>
      <c r="BVY28" s="61"/>
      <c r="BVZ28" s="61"/>
      <c r="BWA28" s="61"/>
      <c r="BWB28" s="61"/>
      <c r="BWC28" s="61"/>
      <c r="BWD28" s="61"/>
      <c r="BWE28" s="61"/>
      <c r="BWF28" s="61"/>
      <c r="BWG28" s="61"/>
      <c r="BWH28" s="61"/>
      <c r="BWI28" s="61"/>
      <c r="BWJ28" s="61"/>
      <c r="BWK28" s="61"/>
      <c r="BWL28" s="61"/>
      <c r="BWM28" s="61"/>
      <c r="BWN28" s="61"/>
      <c r="BWO28" s="61"/>
      <c r="BWP28" s="61"/>
      <c r="BWQ28" s="61"/>
      <c r="BWR28" s="61"/>
      <c r="BWS28" s="61"/>
      <c r="BWT28" s="61"/>
      <c r="BWU28" s="61"/>
      <c r="BWV28" s="61"/>
      <c r="BWW28" s="61"/>
      <c r="BWX28" s="61"/>
      <c r="BWY28" s="61"/>
      <c r="BWZ28" s="61"/>
      <c r="BXA28" s="61"/>
      <c r="BXB28" s="61"/>
      <c r="BXC28" s="61"/>
      <c r="BXD28" s="61"/>
      <c r="BXE28" s="61"/>
      <c r="BXF28" s="61"/>
      <c r="BXG28" s="61"/>
      <c r="BXH28" s="61"/>
      <c r="BXI28" s="61"/>
      <c r="BXJ28" s="61"/>
      <c r="BXK28" s="61"/>
      <c r="BXL28" s="61"/>
      <c r="BXM28" s="61"/>
      <c r="BXN28" s="61"/>
      <c r="BXO28" s="61"/>
      <c r="BXP28" s="61"/>
      <c r="BXQ28" s="61"/>
      <c r="BXR28" s="61"/>
      <c r="BXS28" s="61"/>
      <c r="BXT28" s="61"/>
      <c r="BXU28" s="61"/>
      <c r="BXV28" s="61"/>
      <c r="BXW28" s="61"/>
      <c r="BXX28" s="61"/>
      <c r="BXY28" s="61"/>
      <c r="BXZ28" s="61"/>
      <c r="BYA28" s="61"/>
      <c r="BYB28" s="61"/>
      <c r="BYC28" s="61"/>
      <c r="BYD28" s="61"/>
      <c r="BYE28" s="61"/>
      <c r="BYF28" s="61"/>
      <c r="BYG28" s="61"/>
      <c r="BYH28" s="61"/>
      <c r="BYI28" s="61"/>
      <c r="BYJ28" s="61"/>
      <c r="BYK28" s="61"/>
      <c r="BYL28" s="61"/>
      <c r="BYM28" s="61"/>
      <c r="BYN28" s="61"/>
      <c r="BYO28" s="61"/>
      <c r="BYP28" s="61"/>
      <c r="BYQ28" s="61"/>
      <c r="BYR28" s="61"/>
      <c r="BYS28" s="61"/>
      <c r="BYT28" s="61"/>
      <c r="BYU28" s="61"/>
      <c r="BYV28" s="61"/>
      <c r="BYW28" s="61"/>
      <c r="BYX28" s="61"/>
      <c r="BYY28" s="61"/>
      <c r="BYZ28" s="61"/>
      <c r="BZA28" s="61"/>
      <c r="BZB28" s="61"/>
      <c r="BZC28" s="61"/>
      <c r="BZD28" s="61"/>
      <c r="BZE28" s="61"/>
      <c r="BZF28" s="61"/>
      <c r="BZG28" s="61"/>
      <c r="BZH28" s="61"/>
      <c r="BZI28" s="61"/>
      <c r="BZJ28" s="61"/>
      <c r="BZK28" s="61"/>
      <c r="BZL28" s="61"/>
      <c r="BZM28" s="61"/>
      <c r="BZN28" s="61"/>
      <c r="BZO28" s="61"/>
      <c r="BZP28" s="61"/>
      <c r="BZQ28" s="61"/>
      <c r="BZR28" s="61"/>
      <c r="BZS28" s="61"/>
      <c r="BZT28" s="61"/>
      <c r="BZU28" s="61"/>
      <c r="BZV28" s="61"/>
      <c r="BZW28" s="61"/>
      <c r="BZX28" s="61"/>
      <c r="BZY28" s="61"/>
      <c r="BZZ28" s="61"/>
      <c r="CAA28" s="61"/>
      <c r="CAB28" s="61"/>
      <c r="CAC28" s="61"/>
      <c r="CAD28" s="61"/>
      <c r="CAE28" s="61"/>
      <c r="CAF28" s="61"/>
      <c r="CAG28" s="61"/>
      <c r="CAH28" s="61"/>
      <c r="CAI28" s="61"/>
      <c r="CAJ28" s="61"/>
      <c r="CAK28" s="61"/>
      <c r="CAL28" s="61"/>
      <c r="CAM28" s="61"/>
      <c r="CAN28" s="61"/>
      <c r="CAO28" s="61"/>
      <c r="CAP28" s="61"/>
      <c r="CAQ28" s="61"/>
      <c r="CAR28" s="61"/>
      <c r="CAS28" s="61"/>
      <c r="CAT28" s="61"/>
      <c r="CAU28" s="61"/>
      <c r="CAV28" s="61"/>
      <c r="CAW28" s="61"/>
      <c r="CAX28" s="61"/>
      <c r="CAY28" s="61"/>
      <c r="CAZ28" s="61"/>
      <c r="CBA28" s="61"/>
      <c r="CBB28" s="61"/>
      <c r="CBC28" s="61"/>
      <c r="CBD28" s="61"/>
      <c r="CBE28" s="61"/>
      <c r="CBF28" s="61"/>
      <c r="CBG28" s="61"/>
      <c r="CBH28" s="61"/>
      <c r="CBI28" s="61"/>
      <c r="CBJ28" s="61"/>
      <c r="CBK28" s="61"/>
      <c r="CBL28" s="61"/>
      <c r="CBM28" s="61"/>
      <c r="CBN28" s="61"/>
      <c r="CBO28" s="61"/>
      <c r="CBP28" s="61"/>
      <c r="CBQ28" s="61"/>
      <c r="CBR28" s="61"/>
      <c r="CBS28" s="61"/>
      <c r="CBT28" s="61"/>
      <c r="CBU28" s="61"/>
      <c r="CBV28" s="61"/>
      <c r="CBW28" s="61"/>
      <c r="CBX28" s="61"/>
      <c r="CBY28" s="61"/>
      <c r="CBZ28" s="61"/>
      <c r="CCA28" s="61"/>
      <c r="CCB28" s="61"/>
      <c r="CCC28" s="61"/>
      <c r="CCD28" s="61"/>
      <c r="CCE28" s="61"/>
      <c r="CCF28" s="61"/>
      <c r="CCG28" s="61"/>
      <c r="CCH28" s="61"/>
      <c r="CCI28" s="61"/>
      <c r="CCJ28" s="61"/>
      <c r="CCK28" s="61"/>
      <c r="CCL28" s="61"/>
      <c r="CCM28" s="61"/>
      <c r="CCN28" s="61"/>
      <c r="CCO28" s="61"/>
      <c r="CCP28" s="61"/>
      <c r="CCQ28" s="61"/>
      <c r="CCR28" s="61"/>
      <c r="CCS28" s="61"/>
      <c r="CCT28" s="61"/>
      <c r="CCU28" s="61"/>
      <c r="CCV28" s="61"/>
      <c r="CCW28" s="61"/>
      <c r="CCX28" s="61"/>
      <c r="CCY28" s="61"/>
      <c r="CCZ28" s="61"/>
      <c r="CDA28" s="61"/>
      <c r="CDB28" s="61"/>
      <c r="CDC28" s="61"/>
      <c r="CDD28" s="61"/>
      <c r="CDE28" s="61"/>
      <c r="CDF28" s="61"/>
      <c r="CDG28" s="61"/>
      <c r="CDH28" s="61"/>
      <c r="CDI28" s="61"/>
      <c r="CDJ28" s="61"/>
      <c r="CDK28" s="61"/>
      <c r="CDL28" s="61"/>
      <c r="CDM28" s="61"/>
      <c r="CDN28" s="61"/>
      <c r="CDO28" s="61"/>
      <c r="CDP28" s="61"/>
      <c r="CDQ28" s="61"/>
      <c r="CDR28" s="61"/>
      <c r="CDS28" s="61"/>
      <c r="CDT28" s="61"/>
      <c r="CDU28" s="61"/>
      <c r="CDV28" s="61"/>
      <c r="CDW28" s="61"/>
      <c r="CDX28" s="61"/>
      <c r="CDY28" s="61"/>
      <c r="CDZ28" s="61"/>
      <c r="CEA28" s="61"/>
      <c r="CEB28" s="61"/>
      <c r="CEC28" s="61"/>
      <c r="CED28" s="61"/>
      <c r="CEE28" s="61"/>
      <c r="CEF28" s="61"/>
      <c r="CEG28" s="61"/>
      <c r="CEH28" s="61"/>
      <c r="CEI28" s="61"/>
      <c r="CEJ28" s="61"/>
      <c r="CEK28" s="61"/>
      <c r="CEL28" s="61"/>
      <c r="CEM28" s="61"/>
      <c r="CEN28" s="61"/>
      <c r="CEO28" s="61"/>
      <c r="CEP28" s="61"/>
      <c r="CEQ28" s="61"/>
      <c r="CER28" s="61"/>
      <c r="CES28" s="61"/>
      <c r="CET28" s="61"/>
      <c r="CEU28" s="61"/>
      <c r="CEV28" s="61"/>
      <c r="CEW28" s="61"/>
      <c r="CEX28" s="61"/>
      <c r="CEY28" s="61"/>
      <c r="CEZ28" s="61"/>
      <c r="CFA28" s="61"/>
      <c r="CFB28" s="61"/>
      <c r="CFC28" s="61"/>
      <c r="CFD28" s="61"/>
      <c r="CFE28" s="61"/>
      <c r="CFF28" s="61"/>
      <c r="CFG28" s="61"/>
      <c r="CFH28" s="61"/>
      <c r="CFI28" s="61"/>
      <c r="CFJ28" s="61"/>
      <c r="CFK28" s="61"/>
      <c r="CFL28" s="61"/>
      <c r="CFM28" s="61"/>
      <c r="CFN28" s="61"/>
      <c r="CFO28" s="61"/>
      <c r="CFP28" s="61"/>
      <c r="CFQ28" s="61"/>
      <c r="CFR28" s="61"/>
      <c r="CFS28" s="61"/>
      <c r="CFT28" s="61"/>
      <c r="CFU28" s="61"/>
      <c r="CFV28" s="61"/>
      <c r="CFW28" s="61"/>
      <c r="CFX28" s="61"/>
      <c r="CFY28" s="61"/>
      <c r="CFZ28" s="61"/>
      <c r="CGA28" s="61"/>
      <c r="CGB28" s="61"/>
      <c r="CGC28" s="61"/>
      <c r="CGD28" s="61"/>
      <c r="CGE28" s="61"/>
      <c r="CGF28" s="61"/>
      <c r="CGG28" s="61"/>
      <c r="CGH28" s="61"/>
      <c r="CGI28" s="61"/>
      <c r="CGJ28" s="61"/>
      <c r="CGK28" s="61"/>
      <c r="CGL28" s="61"/>
      <c r="CGM28" s="61"/>
      <c r="CGN28" s="61"/>
      <c r="CGO28" s="61"/>
      <c r="CGP28" s="61"/>
      <c r="CGQ28" s="61"/>
      <c r="CGR28" s="61"/>
      <c r="CGS28" s="61"/>
      <c r="CGT28" s="61"/>
      <c r="CGU28" s="61"/>
      <c r="CGV28" s="61"/>
      <c r="CGW28" s="61"/>
      <c r="CGX28" s="61"/>
      <c r="CGY28" s="61"/>
      <c r="CGZ28" s="61"/>
      <c r="CHA28" s="61"/>
      <c r="CHB28" s="61"/>
      <c r="CHC28" s="61"/>
      <c r="CHD28" s="61"/>
      <c r="CHE28" s="61"/>
      <c r="CHF28" s="61"/>
      <c r="CHG28" s="61"/>
      <c r="CHH28" s="61"/>
      <c r="CHI28" s="61"/>
      <c r="CHJ28" s="61"/>
      <c r="CHK28" s="61"/>
      <c r="CHL28" s="61"/>
      <c r="CHM28" s="61"/>
      <c r="CHN28" s="61"/>
      <c r="CHO28" s="61"/>
      <c r="CHP28" s="61"/>
      <c r="CHQ28" s="61"/>
      <c r="CHR28" s="61"/>
      <c r="CHS28" s="61"/>
      <c r="CHT28" s="61"/>
      <c r="CHU28" s="61"/>
      <c r="CHV28" s="61"/>
      <c r="CHW28" s="61"/>
      <c r="CHX28" s="61"/>
      <c r="CHY28" s="61"/>
      <c r="CHZ28" s="61"/>
      <c r="CIA28" s="61"/>
      <c r="CIB28" s="61"/>
      <c r="CIC28" s="61"/>
      <c r="CID28" s="61"/>
      <c r="CIE28" s="61"/>
      <c r="CIF28" s="61"/>
      <c r="CIG28" s="61"/>
      <c r="CIH28" s="61"/>
      <c r="CII28" s="61"/>
      <c r="CIJ28" s="61"/>
      <c r="CIK28" s="61"/>
      <c r="CIL28" s="61"/>
      <c r="CIM28" s="61"/>
      <c r="CIN28" s="61"/>
      <c r="CIO28" s="61"/>
      <c r="CIP28" s="61"/>
      <c r="CIQ28" s="61"/>
      <c r="CIR28" s="61"/>
      <c r="CIS28" s="61"/>
      <c r="CIT28" s="61"/>
      <c r="CIU28" s="61"/>
      <c r="CIV28" s="61"/>
      <c r="CIW28" s="61"/>
      <c r="CIX28" s="61"/>
      <c r="CIY28" s="61"/>
      <c r="CIZ28" s="61"/>
      <c r="CJA28" s="61"/>
      <c r="CJB28" s="61"/>
      <c r="CJC28" s="61"/>
      <c r="CJD28" s="61"/>
      <c r="CJE28" s="61"/>
      <c r="CJF28" s="61"/>
      <c r="CJG28" s="61"/>
      <c r="CJH28" s="61"/>
      <c r="CJI28" s="61"/>
      <c r="CJJ28" s="61"/>
      <c r="CJK28" s="61"/>
      <c r="CJL28" s="61"/>
      <c r="CJM28" s="61"/>
      <c r="CJN28" s="61"/>
      <c r="CJO28" s="61"/>
      <c r="CJP28" s="61"/>
      <c r="CJQ28" s="61"/>
      <c r="CJR28" s="61"/>
      <c r="CJS28" s="61"/>
      <c r="CJT28" s="61"/>
      <c r="CJU28" s="61"/>
      <c r="CJV28" s="61"/>
      <c r="CJW28" s="61"/>
      <c r="CJX28" s="61"/>
      <c r="CJY28" s="61"/>
      <c r="CJZ28" s="61"/>
      <c r="CKA28" s="61"/>
      <c r="CKB28" s="61"/>
      <c r="CKC28" s="61"/>
      <c r="CKD28" s="61"/>
      <c r="CKE28" s="61"/>
      <c r="CKF28" s="61"/>
      <c r="CKG28" s="61"/>
      <c r="CKH28" s="61"/>
      <c r="CKI28" s="61"/>
      <c r="CKJ28" s="61"/>
      <c r="CKK28" s="61"/>
      <c r="CKL28" s="61"/>
      <c r="CKM28" s="61"/>
      <c r="CKN28" s="61"/>
      <c r="CKO28" s="61"/>
      <c r="CKP28" s="61"/>
      <c r="CKQ28" s="61"/>
      <c r="CKR28" s="61"/>
      <c r="CKS28" s="61"/>
      <c r="CKT28" s="61"/>
      <c r="CKU28" s="61"/>
      <c r="CKV28" s="61"/>
      <c r="CKW28" s="61"/>
      <c r="CKX28" s="61"/>
      <c r="CKY28" s="61"/>
      <c r="CKZ28" s="61"/>
      <c r="CLA28" s="61"/>
      <c r="CLB28" s="61"/>
      <c r="CLC28" s="61"/>
      <c r="CLD28" s="61"/>
      <c r="CLE28" s="61"/>
      <c r="CLF28" s="61"/>
      <c r="CLG28" s="61"/>
      <c r="CLH28" s="61"/>
      <c r="CLI28" s="61"/>
      <c r="CLJ28" s="61"/>
      <c r="CLK28" s="61"/>
      <c r="CLL28" s="61"/>
      <c r="CLM28" s="61"/>
      <c r="CLN28" s="61"/>
      <c r="CLO28" s="61"/>
      <c r="CLP28" s="61"/>
      <c r="CLQ28" s="61"/>
      <c r="CLR28" s="61"/>
      <c r="CLS28" s="61"/>
      <c r="CLT28" s="61"/>
      <c r="CLU28" s="61"/>
      <c r="CLV28" s="61"/>
      <c r="CLW28" s="61"/>
      <c r="CLX28" s="61"/>
      <c r="CLY28" s="61"/>
      <c r="CLZ28" s="61"/>
      <c r="CMA28" s="61"/>
      <c r="CMB28" s="61"/>
      <c r="CMC28" s="61"/>
      <c r="CMD28" s="61"/>
      <c r="CME28" s="61"/>
      <c r="CMF28" s="61"/>
      <c r="CMG28" s="61"/>
      <c r="CMH28" s="61"/>
      <c r="CMI28" s="61"/>
      <c r="CMJ28" s="61"/>
      <c r="CMK28" s="61"/>
      <c r="CML28" s="61"/>
      <c r="CMM28" s="61"/>
      <c r="CMN28" s="61"/>
      <c r="CMO28" s="61"/>
      <c r="CMP28" s="61"/>
      <c r="CMQ28" s="61"/>
      <c r="CMR28" s="61"/>
      <c r="CMS28" s="61"/>
      <c r="CMT28" s="61"/>
      <c r="CMU28" s="61"/>
      <c r="CMV28" s="61"/>
      <c r="CMW28" s="61"/>
      <c r="CMX28" s="61"/>
      <c r="CMY28" s="61"/>
      <c r="CMZ28" s="61"/>
      <c r="CNA28" s="61"/>
      <c r="CNB28" s="61"/>
      <c r="CNC28" s="61"/>
      <c r="CND28" s="61"/>
      <c r="CNE28" s="61"/>
      <c r="CNF28" s="61"/>
      <c r="CNG28" s="61"/>
      <c r="CNH28" s="61"/>
      <c r="CNI28" s="61"/>
      <c r="CNJ28" s="61"/>
      <c r="CNK28" s="61"/>
      <c r="CNL28" s="61"/>
      <c r="CNM28" s="61"/>
      <c r="CNN28" s="61"/>
      <c r="CNO28" s="61"/>
      <c r="CNP28" s="61"/>
      <c r="CNQ28" s="61"/>
      <c r="CNR28" s="61"/>
      <c r="CNS28" s="61"/>
      <c r="CNT28" s="61"/>
      <c r="CNU28" s="61"/>
      <c r="CNV28" s="61"/>
      <c r="CNW28" s="61"/>
      <c r="CNX28" s="61"/>
      <c r="CNY28" s="61"/>
      <c r="CNZ28" s="61"/>
      <c r="COA28" s="61"/>
      <c r="COB28" s="61"/>
      <c r="COC28" s="61"/>
      <c r="COD28" s="61"/>
      <c r="COE28" s="61"/>
      <c r="COF28" s="61"/>
      <c r="COG28" s="61"/>
      <c r="COH28" s="61"/>
      <c r="COI28" s="61"/>
      <c r="COJ28" s="61"/>
      <c r="COK28" s="61"/>
      <c r="COL28" s="61"/>
      <c r="COM28" s="61"/>
      <c r="CON28" s="61"/>
      <c r="COO28" s="61"/>
      <c r="COP28" s="61"/>
      <c r="COQ28" s="61"/>
      <c r="COR28" s="61"/>
      <c r="COS28" s="61"/>
      <c r="COT28" s="61"/>
      <c r="COU28" s="61"/>
      <c r="COV28" s="61"/>
      <c r="COW28" s="61"/>
      <c r="COX28" s="61"/>
      <c r="COY28" s="61"/>
      <c r="COZ28" s="61"/>
      <c r="CPA28" s="61"/>
      <c r="CPB28" s="61"/>
      <c r="CPC28" s="61"/>
      <c r="CPD28" s="61"/>
      <c r="CPE28" s="61"/>
      <c r="CPF28" s="61"/>
      <c r="CPG28" s="61"/>
      <c r="CPH28" s="61"/>
      <c r="CPI28" s="61"/>
      <c r="CPJ28" s="61"/>
      <c r="CPK28" s="61"/>
      <c r="CPL28" s="61"/>
      <c r="CPM28" s="61"/>
      <c r="CPN28" s="61"/>
      <c r="CPO28" s="61"/>
      <c r="CPP28" s="61"/>
      <c r="CPQ28" s="61"/>
      <c r="CPR28" s="61"/>
      <c r="CPS28" s="61"/>
      <c r="CPT28" s="61"/>
      <c r="CPU28" s="61"/>
      <c r="CPV28" s="61"/>
      <c r="CPW28" s="61"/>
      <c r="CPX28" s="61"/>
      <c r="CPY28" s="61"/>
      <c r="CPZ28" s="61"/>
      <c r="CQA28" s="61"/>
      <c r="CQB28" s="61"/>
      <c r="CQC28" s="61"/>
      <c r="CQD28" s="61"/>
      <c r="CQE28" s="61"/>
      <c r="CQF28" s="61"/>
      <c r="CQG28" s="61"/>
      <c r="CQH28" s="61"/>
      <c r="CQI28" s="61"/>
      <c r="CQJ28" s="61"/>
      <c r="CQK28" s="61"/>
      <c r="CQL28" s="61"/>
      <c r="CQM28" s="61"/>
      <c r="CQN28" s="61"/>
      <c r="CQO28" s="61"/>
      <c r="CQP28" s="61"/>
      <c r="CQQ28" s="61"/>
      <c r="CQR28" s="61"/>
      <c r="CQS28" s="61"/>
      <c r="CQT28" s="61"/>
      <c r="CQU28" s="61"/>
      <c r="CQV28" s="61"/>
      <c r="CQW28" s="61"/>
      <c r="CQX28" s="61"/>
      <c r="CQY28" s="61"/>
      <c r="CQZ28" s="61"/>
      <c r="CRA28" s="61"/>
      <c r="CRB28" s="61"/>
      <c r="CRC28" s="61"/>
      <c r="CRD28" s="61"/>
      <c r="CRE28" s="61"/>
      <c r="CRF28" s="61"/>
      <c r="CRG28" s="61"/>
      <c r="CRH28" s="61"/>
      <c r="CRI28" s="61"/>
      <c r="CRJ28" s="61"/>
      <c r="CRK28" s="61"/>
      <c r="CRL28" s="61"/>
      <c r="CRM28" s="61"/>
      <c r="CRN28" s="61"/>
      <c r="CRO28" s="61"/>
      <c r="CRP28" s="61"/>
      <c r="CRQ28" s="61"/>
      <c r="CRR28" s="61"/>
      <c r="CRS28" s="61"/>
      <c r="CRT28" s="61"/>
      <c r="CRU28" s="61"/>
      <c r="CRV28" s="61"/>
      <c r="CRW28" s="61"/>
      <c r="CRX28" s="61"/>
      <c r="CRY28" s="61"/>
      <c r="CRZ28" s="61"/>
      <c r="CSA28" s="61"/>
      <c r="CSB28" s="61"/>
      <c r="CSC28" s="61"/>
      <c r="CSD28" s="61"/>
      <c r="CSE28" s="61"/>
      <c r="CSF28" s="61"/>
      <c r="CSG28" s="61"/>
      <c r="CSH28" s="61"/>
      <c r="CSI28" s="61"/>
      <c r="CSJ28" s="61"/>
      <c r="CSK28" s="61"/>
      <c r="CSL28" s="61"/>
      <c r="CSM28" s="61"/>
      <c r="CSN28" s="61"/>
      <c r="CSO28" s="61"/>
      <c r="CSP28" s="61"/>
      <c r="CSQ28" s="61"/>
      <c r="CSR28" s="61"/>
      <c r="CSS28" s="61"/>
      <c r="CST28" s="61"/>
      <c r="CSU28" s="61"/>
      <c r="CSV28" s="61"/>
      <c r="CSW28" s="61"/>
      <c r="CSX28" s="61"/>
      <c r="CSY28" s="61"/>
      <c r="CSZ28" s="61"/>
      <c r="CTA28" s="61"/>
      <c r="CTB28" s="61"/>
      <c r="CTC28" s="61"/>
      <c r="CTD28" s="61"/>
      <c r="CTE28" s="61"/>
      <c r="CTF28" s="61"/>
      <c r="CTG28" s="61"/>
      <c r="CTH28" s="61"/>
      <c r="CTI28" s="61"/>
      <c r="CTJ28" s="61"/>
      <c r="CTK28" s="61"/>
      <c r="CTL28" s="61"/>
      <c r="CTM28" s="61"/>
      <c r="CTN28" s="61"/>
      <c r="CTO28" s="61"/>
      <c r="CTP28" s="61"/>
      <c r="CTQ28" s="61"/>
      <c r="CTR28" s="61"/>
      <c r="CTS28" s="61"/>
      <c r="CTT28" s="61"/>
      <c r="CTU28" s="61"/>
      <c r="CTV28" s="61"/>
      <c r="CTW28" s="61"/>
      <c r="CTX28" s="61"/>
      <c r="CTY28" s="61"/>
      <c r="CTZ28" s="61"/>
      <c r="CUA28" s="61"/>
      <c r="CUB28" s="61"/>
      <c r="CUC28" s="61"/>
      <c r="CUD28" s="61"/>
      <c r="CUE28" s="61"/>
      <c r="CUF28" s="61"/>
      <c r="CUG28" s="61"/>
      <c r="CUH28" s="61"/>
      <c r="CUI28" s="61"/>
      <c r="CUJ28" s="61"/>
      <c r="CUK28" s="61"/>
      <c r="CUL28" s="61"/>
      <c r="CUM28" s="61"/>
      <c r="CUN28" s="61"/>
      <c r="CUO28" s="61"/>
      <c r="CUP28" s="61"/>
      <c r="CUQ28" s="61"/>
      <c r="CUR28" s="61"/>
      <c r="CUS28" s="61"/>
      <c r="CUT28" s="61"/>
      <c r="CUU28" s="61"/>
      <c r="CUV28" s="61"/>
      <c r="CUW28" s="61"/>
      <c r="CUX28" s="61"/>
      <c r="CUY28" s="61"/>
      <c r="CUZ28" s="61"/>
      <c r="CVA28" s="61"/>
      <c r="CVB28" s="61"/>
      <c r="CVC28" s="61"/>
      <c r="CVD28" s="61"/>
      <c r="CVE28" s="61"/>
      <c r="CVF28" s="61"/>
      <c r="CVG28" s="61"/>
      <c r="CVH28" s="61"/>
      <c r="CVI28" s="61"/>
      <c r="CVJ28" s="61"/>
      <c r="CVK28" s="61"/>
      <c r="CVL28" s="61"/>
      <c r="CVM28" s="61"/>
      <c r="CVN28" s="61"/>
      <c r="CVO28" s="61"/>
      <c r="CVP28" s="61"/>
      <c r="CVQ28" s="61"/>
      <c r="CVR28" s="61"/>
      <c r="CVS28" s="61"/>
      <c r="CVT28" s="61"/>
      <c r="CVU28" s="61"/>
      <c r="CVV28" s="61"/>
      <c r="CVW28" s="61"/>
      <c r="CVX28" s="61"/>
      <c r="CVY28" s="61"/>
      <c r="CVZ28" s="61"/>
      <c r="CWA28" s="61"/>
      <c r="CWB28" s="61"/>
      <c r="CWC28" s="61"/>
      <c r="CWD28" s="61"/>
      <c r="CWE28" s="61"/>
      <c r="CWF28" s="61"/>
      <c r="CWG28" s="61"/>
      <c r="CWH28" s="61"/>
      <c r="CWI28" s="61"/>
      <c r="CWJ28" s="61"/>
      <c r="CWK28" s="61"/>
      <c r="CWL28" s="61"/>
      <c r="CWM28" s="61"/>
      <c r="CWN28" s="61"/>
      <c r="CWO28" s="61"/>
      <c r="CWP28" s="61"/>
      <c r="CWQ28" s="61"/>
      <c r="CWR28" s="61"/>
      <c r="CWS28" s="61"/>
      <c r="CWT28" s="61"/>
      <c r="CWU28" s="61"/>
      <c r="CWV28" s="61"/>
      <c r="CWW28" s="61"/>
      <c r="CWX28" s="61"/>
      <c r="CWY28" s="61"/>
      <c r="CWZ28" s="61"/>
      <c r="CXA28" s="61"/>
      <c r="CXB28" s="61"/>
      <c r="CXC28" s="61"/>
      <c r="CXD28" s="61"/>
      <c r="CXE28" s="61"/>
      <c r="CXF28" s="61"/>
      <c r="CXG28" s="61"/>
      <c r="CXH28" s="61"/>
      <c r="CXI28" s="61"/>
      <c r="CXJ28" s="61"/>
      <c r="CXK28" s="61"/>
      <c r="CXL28" s="61"/>
      <c r="CXM28" s="61"/>
      <c r="CXN28" s="61"/>
      <c r="CXO28" s="61"/>
      <c r="CXP28" s="61"/>
      <c r="CXQ28" s="61"/>
      <c r="CXR28" s="61"/>
      <c r="CXS28" s="61"/>
      <c r="CXT28" s="61"/>
      <c r="CXU28" s="61"/>
      <c r="CXV28" s="61"/>
      <c r="CXW28" s="61"/>
      <c r="CXX28" s="61"/>
      <c r="CXY28" s="61"/>
      <c r="CXZ28" s="61"/>
      <c r="CYA28" s="61"/>
      <c r="CYB28" s="61"/>
      <c r="CYC28" s="61"/>
      <c r="CYD28" s="61"/>
      <c r="CYE28" s="61"/>
      <c r="CYF28" s="61"/>
      <c r="CYG28" s="61"/>
      <c r="CYH28" s="61"/>
      <c r="CYI28" s="61"/>
      <c r="CYJ28" s="61"/>
      <c r="CYK28" s="61"/>
      <c r="CYL28" s="61"/>
      <c r="CYM28" s="61"/>
      <c r="CYN28" s="61"/>
      <c r="CYO28" s="61"/>
      <c r="CYP28" s="61"/>
      <c r="CYQ28" s="61"/>
      <c r="CYR28" s="61"/>
      <c r="CYS28" s="61"/>
      <c r="CYT28" s="61"/>
      <c r="CYU28" s="61"/>
      <c r="CYV28" s="61"/>
      <c r="CYW28" s="61"/>
      <c r="CYX28" s="61"/>
      <c r="CYY28" s="61"/>
      <c r="CYZ28" s="61"/>
      <c r="CZA28" s="61"/>
      <c r="CZB28" s="61"/>
      <c r="CZC28" s="61"/>
      <c r="CZD28" s="61"/>
      <c r="CZE28" s="61"/>
      <c r="CZF28" s="61"/>
      <c r="CZG28" s="61"/>
      <c r="CZH28" s="61"/>
      <c r="CZI28" s="61"/>
      <c r="CZJ28" s="61"/>
      <c r="CZK28" s="61"/>
      <c r="CZL28" s="61"/>
      <c r="CZM28" s="61"/>
      <c r="CZN28" s="61"/>
      <c r="CZO28" s="61"/>
      <c r="CZP28" s="61"/>
      <c r="CZQ28" s="61"/>
      <c r="CZR28" s="61"/>
      <c r="CZS28" s="61"/>
      <c r="CZT28" s="61"/>
      <c r="CZU28" s="61"/>
      <c r="CZV28" s="61"/>
      <c r="CZW28" s="61"/>
      <c r="CZX28" s="61"/>
      <c r="CZY28" s="61"/>
      <c r="CZZ28" s="61"/>
      <c r="DAA28" s="61"/>
      <c r="DAB28" s="61"/>
      <c r="DAC28" s="61"/>
      <c r="DAD28" s="61"/>
      <c r="DAE28" s="61"/>
      <c r="DAF28" s="61"/>
      <c r="DAG28" s="61"/>
      <c r="DAH28" s="61"/>
      <c r="DAI28" s="61"/>
      <c r="DAJ28" s="61"/>
      <c r="DAK28" s="61"/>
      <c r="DAL28" s="61"/>
      <c r="DAM28" s="61"/>
      <c r="DAN28" s="61"/>
      <c r="DAO28" s="61"/>
      <c r="DAP28" s="61"/>
      <c r="DAQ28" s="61"/>
      <c r="DAR28" s="61"/>
      <c r="DAS28" s="61"/>
      <c r="DAT28" s="61"/>
      <c r="DAU28" s="61"/>
      <c r="DAV28" s="61"/>
      <c r="DAW28" s="61"/>
      <c r="DAX28" s="61"/>
      <c r="DAY28" s="61"/>
      <c r="DAZ28" s="61"/>
      <c r="DBA28" s="61"/>
      <c r="DBB28" s="61"/>
      <c r="DBC28" s="61"/>
      <c r="DBD28" s="61"/>
      <c r="DBE28" s="61"/>
      <c r="DBF28" s="61"/>
      <c r="DBG28" s="61"/>
      <c r="DBH28" s="61"/>
      <c r="DBI28" s="61"/>
      <c r="DBJ28" s="61"/>
      <c r="DBK28" s="61"/>
      <c r="DBL28" s="61"/>
      <c r="DBM28" s="61"/>
      <c r="DBN28" s="61"/>
      <c r="DBO28" s="61"/>
      <c r="DBP28" s="61"/>
      <c r="DBQ28" s="61"/>
      <c r="DBR28" s="61"/>
      <c r="DBS28" s="61"/>
      <c r="DBT28" s="61"/>
      <c r="DBU28" s="61"/>
      <c r="DBV28" s="61"/>
      <c r="DBW28" s="61"/>
      <c r="DBX28" s="61"/>
      <c r="DBY28" s="61"/>
      <c r="DBZ28" s="61"/>
      <c r="DCA28" s="61"/>
      <c r="DCB28" s="61"/>
      <c r="DCC28" s="61"/>
      <c r="DCD28" s="61"/>
      <c r="DCE28" s="61"/>
      <c r="DCF28" s="61"/>
      <c r="DCG28" s="61"/>
      <c r="DCH28" s="61"/>
      <c r="DCI28" s="61"/>
      <c r="DCJ28" s="61"/>
      <c r="DCK28" s="61"/>
      <c r="DCL28" s="61"/>
      <c r="DCM28" s="61"/>
      <c r="DCN28" s="61"/>
      <c r="DCO28" s="61"/>
      <c r="DCP28" s="61"/>
      <c r="DCQ28" s="61"/>
      <c r="DCR28" s="61"/>
      <c r="DCS28" s="61"/>
      <c r="DCT28" s="61"/>
      <c r="DCU28" s="61"/>
      <c r="DCV28" s="61"/>
      <c r="DCW28" s="61"/>
      <c r="DCX28" s="61"/>
      <c r="DCY28" s="61"/>
      <c r="DCZ28" s="61"/>
      <c r="DDA28" s="61"/>
      <c r="DDB28" s="61"/>
      <c r="DDC28" s="61"/>
      <c r="DDD28" s="61"/>
      <c r="DDE28" s="61"/>
      <c r="DDF28" s="61"/>
      <c r="DDG28" s="61"/>
      <c r="DDH28" s="61"/>
      <c r="DDI28" s="61"/>
      <c r="DDJ28" s="61"/>
      <c r="DDK28" s="61"/>
      <c r="DDL28" s="61"/>
      <c r="DDM28" s="61"/>
      <c r="DDN28" s="61"/>
      <c r="DDO28" s="61"/>
      <c r="DDP28" s="61"/>
      <c r="DDQ28" s="61"/>
      <c r="DDR28" s="61"/>
      <c r="DDS28" s="61"/>
      <c r="DDT28" s="61"/>
      <c r="DDU28" s="61"/>
      <c r="DDV28" s="61"/>
      <c r="DDW28" s="61"/>
      <c r="DDX28" s="61"/>
      <c r="DDY28" s="61"/>
      <c r="DDZ28" s="61"/>
      <c r="DEA28" s="61"/>
      <c r="DEB28" s="61"/>
      <c r="DEC28" s="61"/>
      <c r="DED28" s="61"/>
      <c r="DEE28" s="61"/>
      <c r="DEF28" s="61"/>
      <c r="DEG28" s="61"/>
      <c r="DEH28" s="61"/>
      <c r="DEI28" s="61"/>
      <c r="DEJ28" s="61"/>
      <c r="DEK28" s="61"/>
      <c r="DEL28" s="61"/>
      <c r="DEM28" s="61"/>
      <c r="DEN28" s="61"/>
      <c r="DEO28" s="61"/>
      <c r="DEP28" s="61"/>
      <c r="DEQ28" s="61"/>
      <c r="DER28" s="61"/>
      <c r="DES28" s="61"/>
      <c r="DET28" s="61"/>
      <c r="DEU28" s="61"/>
      <c r="DEV28" s="61"/>
      <c r="DEW28" s="61"/>
      <c r="DEX28" s="61"/>
      <c r="DEY28" s="61"/>
      <c r="DEZ28" s="61"/>
      <c r="DFA28" s="61"/>
      <c r="DFB28" s="61"/>
      <c r="DFC28" s="61"/>
      <c r="DFD28" s="61"/>
      <c r="DFE28" s="61"/>
      <c r="DFF28" s="61"/>
      <c r="DFG28" s="61"/>
      <c r="DFH28" s="61"/>
      <c r="DFI28" s="61"/>
      <c r="DFJ28" s="61"/>
      <c r="DFK28" s="61"/>
      <c r="DFL28" s="61"/>
      <c r="DFM28" s="61"/>
      <c r="DFN28" s="61"/>
      <c r="DFO28" s="61"/>
      <c r="DFP28" s="61"/>
      <c r="DFQ28" s="61"/>
      <c r="DFR28" s="61"/>
      <c r="DFS28" s="61"/>
      <c r="DFT28" s="61"/>
      <c r="DFU28" s="61"/>
      <c r="DFV28" s="61"/>
      <c r="DFW28" s="61"/>
      <c r="DFX28" s="61"/>
      <c r="DFY28" s="61"/>
      <c r="DFZ28" s="61"/>
      <c r="DGA28" s="61"/>
      <c r="DGB28" s="61"/>
      <c r="DGC28" s="61"/>
      <c r="DGD28" s="61"/>
      <c r="DGE28" s="61"/>
      <c r="DGF28" s="61"/>
      <c r="DGG28" s="61"/>
      <c r="DGH28" s="61"/>
      <c r="DGI28" s="61"/>
      <c r="DGJ28" s="61"/>
      <c r="DGK28" s="61"/>
      <c r="DGL28" s="61"/>
      <c r="DGM28" s="61"/>
      <c r="DGN28" s="61"/>
      <c r="DGO28" s="61"/>
      <c r="DGP28" s="61"/>
      <c r="DGQ28" s="61"/>
      <c r="DGR28" s="61"/>
      <c r="DGS28" s="61"/>
      <c r="DGT28" s="61"/>
      <c r="DGU28" s="61"/>
      <c r="DGV28" s="61"/>
      <c r="DGW28" s="61"/>
      <c r="DGX28" s="61"/>
      <c r="DGY28" s="61"/>
      <c r="DGZ28" s="61"/>
      <c r="DHA28" s="61"/>
      <c r="DHB28" s="61"/>
      <c r="DHC28" s="61"/>
      <c r="DHD28" s="61"/>
      <c r="DHE28" s="61"/>
      <c r="DHF28" s="61"/>
      <c r="DHG28" s="61"/>
      <c r="DHH28" s="61"/>
      <c r="DHI28" s="61"/>
      <c r="DHJ28" s="61"/>
      <c r="DHK28" s="61"/>
      <c r="DHL28" s="61"/>
      <c r="DHM28" s="61"/>
      <c r="DHN28" s="61"/>
      <c r="DHO28" s="61"/>
      <c r="DHP28" s="61"/>
      <c r="DHQ28" s="61"/>
      <c r="DHR28" s="61"/>
      <c r="DHS28" s="61"/>
      <c r="DHT28" s="61"/>
      <c r="DHU28" s="61"/>
      <c r="DHV28" s="61"/>
      <c r="DHW28" s="61"/>
      <c r="DHX28" s="61"/>
      <c r="DHY28" s="61"/>
      <c r="DHZ28" s="61"/>
      <c r="DIA28" s="61"/>
      <c r="DIB28" s="61"/>
      <c r="DIC28" s="61"/>
      <c r="DID28" s="61"/>
      <c r="DIE28" s="61"/>
      <c r="DIF28" s="61"/>
      <c r="DIG28" s="61"/>
      <c r="DIH28" s="61"/>
      <c r="DII28" s="61"/>
      <c r="DIJ28" s="61"/>
      <c r="DIK28" s="61"/>
      <c r="DIL28" s="61"/>
      <c r="DIM28" s="61"/>
      <c r="DIN28" s="61"/>
      <c r="DIO28" s="61"/>
      <c r="DIP28" s="61"/>
      <c r="DIQ28" s="61"/>
      <c r="DIR28" s="61"/>
      <c r="DIS28" s="61"/>
      <c r="DIT28" s="61"/>
      <c r="DIU28" s="61"/>
      <c r="DIV28" s="61"/>
      <c r="DIW28" s="61"/>
      <c r="DIX28" s="61"/>
      <c r="DIY28" s="61"/>
      <c r="DIZ28" s="61"/>
      <c r="DJA28" s="61"/>
      <c r="DJB28" s="61"/>
      <c r="DJC28" s="61"/>
      <c r="DJD28" s="61"/>
      <c r="DJE28" s="61"/>
      <c r="DJF28" s="61"/>
      <c r="DJG28" s="61"/>
      <c r="DJH28" s="61"/>
      <c r="DJI28" s="61"/>
      <c r="DJJ28" s="61"/>
      <c r="DJK28" s="61"/>
      <c r="DJL28" s="61"/>
      <c r="DJM28" s="61"/>
      <c r="DJN28" s="61"/>
      <c r="DJO28" s="61"/>
      <c r="DJP28" s="61"/>
      <c r="DJQ28" s="61"/>
      <c r="DJR28" s="61"/>
      <c r="DJS28" s="61"/>
      <c r="DJT28" s="61"/>
      <c r="DJU28" s="61"/>
      <c r="DJV28" s="61"/>
      <c r="DJW28" s="61"/>
      <c r="DJX28" s="61"/>
      <c r="DJY28" s="61"/>
      <c r="DJZ28" s="61"/>
      <c r="DKA28" s="61"/>
      <c r="DKB28" s="61"/>
      <c r="DKC28" s="61"/>
      <c r="DKD28" s="61"/>
      <c r="DKE28" s="61"/>
      <c r="DKF28" s="61"/>
      <c r="DKG28" s="61"/>
      <c r="DKH28" s="61"/>
      <c r="DKI28" s="61"/>
      <c r="DKJ28" s="61"/>
      <c r="DKK28" s="61"/>
      <c r="DKL28" s="61"/>
      <c r="DKM28" s="61"/>
      <c r="DKN28" s="61"/>
      <c r="DKO28" s="61"/>
      <c r="DKP28" s="61"/>
      <c r="DKQ28" s="61"/>
      <c r="DKR28" s="61"/>
      <c r="DKS28" s="61"/>
      <c r="DKT28" s="61"/>
      <c r="DKU28" s="61"/>
      <c r="DKV28" s="61"/>
      <c r="DKW28" s="61"/>
      <c r="DKX28" s="61"/>
      <c r="DKY28" s="61"/>
      <c r="DKZ28" s="61"/>
      <c r="DLA28" s="61"/>
      <c r="DLB28" s="61"/>
      <c r="DLC28" s="61"/>
      <c r="DLD28" s="61"/>
      <c r="DLE28" s="61"/>
      <c r="DLF28" s="61"/>
      <c r="DLG28" s="61"/>
      <c r="DLH28" s="61"/>
      <c r="DLI28" s="61"/>
      <c r="DLJ28" s="61"/>
      <c r="DLK28" s="61"/>
      <c r="DLL28" s="61"/>
      <c r="DLM28" s="61"/>
      <c r="DLN28" s="61"/>
      <c r="DLO28" s="61"/>
      <c r="DLP28" s="61"/>
      <c r="DLQ28" s="61"/>
      <c r="DLR28" s="61"/>
      <c r="DLS28" s="61"/>
      <c r="DLT28" s="61"/>
      <c r="DLU28" s="61"/>
      <c r="DLV28" s="61"/>
      <c r="DLW28" s="61"/>
      <c r="DLX28" s="61"/>
      <c r="DLY28" s="61"/>
      <c r="DLZ28" s="61"/>
      <c r="DMA28" s="61"/>
      <c r="DMB28" s="61"/>
      <c r="DMC28" s="61"/>
      <c r="DMD28" s="61"/>
      <c r="DME28" s="61"/>
      <c r="DMF28" s="61"/>
      <c r="DMG28" s="61"/>
      <c r="DMH28" s="61"/>
      <c r="DMI28" s="61"/>
      <c r="DMJ28" s="61"/>
      <c r="DMK28" s="61"/>
      <c r="DML28" s="61"/>
      <c r="DMM28" s="61"/>
      <c r="DMN28" s="61"/>
      <c r="DMO28" s="61"/>
      <c r="DMP28" s="61"/>
      <c r="DMQ28" s="61"/>
      <c r="DMR28" s="61"/>
      <c r="DMS28" s="61"/>
      <c r="DMT28" s="61"/>
      <c r="DMU28" s="61"/>
      <c r="DMV28" s="61"/>
      <c r="DMW28" s="61"/>
      <c r="DMX28" s="61"/>
      <c r="DMY28" s="61"/>
      <c r="DMZ28" s="61"/>
      <c r="DNA28" s="61"/>
      <c r="DNB28" s="61"/>
      <c r="DNC28" s="61"/>
      <c r="DND28" s="61"/>
      <c r="DNE28" s="61"/>
      <c r="DNF28" s="61"/>
      <c r="DNG28" s="61"/>
      <c r="DNH28" s="61"/>
      <c r="DNI28" s="61"/>
      <c r="DNJ28" s="61"/>
      <c r="DNK28" s="61"/>
      <c r="DNL28" s="61"/>
      <c r="DNM28" s="61"/>
      <c r="DNN28" s="61"/>
      <c r="DNO28" s="61"/>
      <c r="DNP28" s="61"/>
      <c r="DNQ28" s="61"/>
      <c r="DNR28" s="61"/>
      <c r="DNS28" s="61"/>
      <c r="DNT28" s="61"/>
      <c r="DNU28" s="61"/>
      <c r="DNV28" s="61"/>
      <c r="DNW28" s="61"/>
      <c r="DNX28" s="61"/>
      <c r="DNY28" s="61"/>
      <c r="DNZ28" s="61"/>
      <c r="DOA28" s="61"/>
      <c r="DOB28" s="61"/>
      <c r="DOC28" s="61"/>
      <c r="DOD28" s="61"/>
      <c r="DOE28" s="61"/>
      <c r="DOF28" s="61"/>
      <c r="DOG28" s="61"/>
      <c r="DOH28" s="61"/>
      <c r="DOI28" s="61"/>
      <c r="DOJ28" s="61"/>
      <c r="DOK28" s="61"/>
      <c r="DOL28" s="61"/>
      <c r="DOM28" s="61"/>
      <c r="DON28" s="61"/>
      <c r="DOO28" s="61"/>
      <c r="DOP28" s="61"/>
      <c r="DOQ28" s="61"/>
      <c r="DOR28" s="61"/>
      <c r="DOS28" s="61"/>
      <c r="DOT28" s="61"/>
      <c r="DOU28" s="61"/>
      <c r="DOV28" s="61"/>
      <c r="DOW28" s="61"/>
      <c r="DOX28" s="61"/>
      <c r="DOY28" s="61"/>
      <c r="DOZ28" s="61"/>
      <c r="DPA28" s="61"/>
      <c r="DPB28" s="61"/>
      <c r="DPC28" s="61"/>
      <c r="DPD28" s="61"/>
      <c r="DPE28" s="61"/>
      <c r="DPF28" s="61"/>
      <c r="DPG28" s="61"/>
      <c r="DPH28" s="61"/>
      <c r="DPI28" s="61"/>
      <c r="DPJ28" s="61"/>
      <c r="DPK28" s="61"/>
      <c r="DPL28" s="61"/>
      <c r="DPM28" s="61"/>
      <c r="DPN28" s="61"/>
      <c r="DPO28" s="61"/>
      <c r="DPP28" s="61"/>
      <c r="DPQ28" s="61"/>
      <c r="DPR28" s="61"/>
      <c r="DPS28" s="61"/>
      <c r="DPT28" s="61"/>
      <c r="DPU28" s="61"/>
      <c r="DPV28" s="61"/>
      <c r="DPW28" s="61"/>
      <c r="DPX28" s="61"/>
      <c r="DPY28" s="61"/>
      <c r="DPZ28" s="61"/>
      <c r="DQA28" s="61"/>
      <c r="DQB28" s="61"/>
      <c r="DQC28" s="61"/>
      <c r="DQD28" s="61"/>
      <c r="DQE28" s="61"/>
      <c r="DQF28" s="61"/>
      <c r="DQG28" s="61"/>
      <c r="DQH28" s="61"/>
      <c r="DQI28" s="61"/>
      <c r="DQJ28" s="61"/>
      <c r="DQK28" s="61"/>
      <c r="DQL28" s="61"/>
      <c r="DQM28" s="61"/>
      <c r="DQN28" s="61"/>
      <c r="DQO28" s="61"/>
      <c r="DQP28" s="61"/>
      <c r="DQQ28" s="61"/>
      <c r="DQR28" s="61"/>
      <c r="DQS28" s="61"/>
      <c r="DQT28" s="61"/>
      <c r="DQU28" s="61"/>
      <c r="DQV28" s="61"/>
      <c r="DQW28" s="61"/>
      <c r="DQX28" s="61"/>
      <c r="DQY28" s="61"/>
      <c r="DQZ28" s="61"/>
      <c r="DRA28" s="61"/>
      <c r="DRB28" s="61"/>
      <c r="DRC28" s="61"/>
      <c r="DRD28" s="61"/>
      <c r="DRE28" s="61"/>
      <c r="DRF28" s="61"/>
      <c r="DRG28" s="61"/>
      <c r="DRH28" s="61"/>
      <c r="DRI28" s="61"/>
      <c r="DRJ28" s="61"/>
      <c r="DRK28" s="61"/>
      <c r="DRL28" s="61"/>
      <c r="DRM28" s="61"/>
      <c r="DRN28" s="61"/>
      <c r="DRO28" s="61"/>
      <c r="DRP28" s="61"/>
      <c r="DRQ28" s="61"/>
      <c r="DRR28" s="61"/>
      <c r="DRS28" s="61"/>
      <c r="DRT28" s="61"/>
      <c r="DRU28" s="61"/>
      <c r="DRV28" s="61"/>
      <c r="DRW28" s="61"/>
      <c r="DRX28" s="61"/>
      <c r="DRY28" s="61"/>
      <c r="DRZ28" s="61"/>
      <c r="DSA28" s="61"/>
      <c r="DSB28" s="61"/>
      <c r="DSC28" s="61"/>
      <c r="DSD28" s="61"/>
      <c r="DSE28" s="61"/>
      <c r="DSF28" s="61"/>
      <c r="DSG28" s="61"/>
      <c r="DSH28" s="61"/>
      <c r="DSI28" s="61"/>
      <c r="DSJ28" s="61"/>
      <c r="DSK28" s="61"/>
      <c r="DSL28" s="61"/>
      <c r="DSM28" s="61"/>
      <c r="DSN28" s="61"/>
      <c r="DSO28" s="61"/>
      <c r="DSP28" s="61"/>
      <c r="DSQ28" s="61"/>
      <c r="DSR28" s="61"/>
      <c r="DSS28" s="61"/>
      <c r="DST28" s="61"/>
      <c r="DSU28" s="61"/>
      <c r="DSV28" s="61"/>
      <c r="DSW28" s="61"/>
      <c r="DSX28" s="61"/>
      <c r="DSY28" s="61"/>
      <c r="DSZ28" s="61"/>
      <c r="DTA28" s="61"/>
      <c r="DTB28" s="61"/>
      <c r="DTC28" s="61"/>
      <c r="DTD28" s="61"/>
      <c r="DTE28" s="61"/>
      <c r="DTF28" s="61"/>
      <c r="DTG28" s="61"/>
      <c r="DTH28" s="61"/>
      <c r="DTI28" s="61"/>
      <c r="DTJ28" s="61"/>
      <c r="DTK28" s="61"/>
      <c r="DTL28" s="61"/>
      <c r="DTM28" s="61"/>
      <c r="DTN28" s="61"/>
      <c r="DTO28" s="61"/>
      <c r="DTP28" s="61"/>
      <c r="DTQ28" s="61"/>
      <c r="DTR28" s="61"/>
      <c r="DTS28" s="61"/>
      <c r="DTT28" s="61"/>
      <c r="DTU28" s="61"/>
      <c r="DTV28" s="61"/>
      <c r="DTW28" s="61"/>
      <c r="DTX28" s="61"/>
      <c r="DTY28" s="61"/>
      <c r="DTZ28" s="61"/>
      <c r="DUA28" s="61"/>
      <c r="DUB28" s="61"/>
      <c r="DUC28" s="61"/>
      <c r="DUD28" s="61"/>
      <c r="DUE28" s="61"/>
      <c r="DUF28" s="61"/>
      <c r="DUG28" s="61"/>
      <c r="DUH28" s="61"/>
      <c r="DUI28" s="61"/>
      <c r="DUJ28" s="61"/>
      <c r="DUK28" s="61"/>
      <c r="DUL28" s="61"/>
      <c r="DUM28" s="61"/>
      <c r="DUN28" s="61"/>
      <c r="DUO28" s="61"/>
      <c r="DUP28" s="61"/>
      <c r="DUQ28" s="61"/>
      <c r="DUR28" s="61"/>
      <c r="DUS28" s="61"/>
      <c r="DUT28" s="61"/>
      <c r="DUU28" s="61"/>
      <c r="DUV28" s="61"/>
      <c r="DUW28" s="61"/>
      <c r="DUX28" s="61"/>
      <c r="DUY28" s="61"/>
      <c r="DUZ28" s="61"/>
      <c r="DVA28" s="61"/>
      <c r="DVB28" s="61"/>
      <c r="DVC28" s="61"/>
      <c r="DVD28" s="61"/>
      <c r="DVE28" s="61"/>
      <c r="DVF28" s="61"/>
      <c r="DVG28" s="61"/>
      <c r="DVH28" s="61"/>
      <c r="DVI28" s="61"/>
      <c r="DVJ28" s="61"/>
      <c r="DVK28" s="61"/>
      <c r="DVL28" s="61"/>
      <c r="DVM28" s="61"/>
      <c r="DVN28" s="61"/>
      <c r="DVO28" s="61"/>
      <c r="DVP28" s="61"/>
      <c r="DVQ28" s="61"/>
      <c r="DVR28" s="61"/>
      <c r="DVS28" s="61"/>
      <c r="DVT28" s="61"/>
      <c r="DVU28" s="61"/>
      <c r="DVV28" s="61"/>
      <c r="DVW28" s="61"/>
      <c r="DVX28" s="61"/>
      <c r="DVY28" s="61"/>
      <c r="DVZ28" s="61"/>
      <c r="DWA28" s="61"/>
      <c r="DWB28" s="61"/>
      <c r="DWC28" s="61"/>
      <c r="DWD28" s="61"/>
      <c r="DWE28" s="61"/>
      <c r="DWF28" s="61"/>
      <c r="DWG28" s="61"/>
      <c r="DWH28" s="61"/>
      <c r="DWI28" s="61"/>
      <c r="DWJ28" s="61"/>
      <c r="DWK28" s="61"/>
      <c r="DWL28" s="61"/>
      <c r="DWM28" s="61"/>
      <c r="DWN28" s="61"/>
      <c r="DWO28" s="61"/>
      <c r="DWP28" s="61"/>
      <c r="DWQ28" s="61"/>
      <c r="DWR28" s="61"/>
      <c r="DWS28" s="61"/>
      <c r="DWT28" s="61"/>
      <c r="DWU28" s="61"/>
      <c r="DWV28" s="61"/>
      <c r="DWW28" s="61"/>
      <c r="DWX28" s="61"/>
      <c r="DWY28" s="61"/>
      <c r="DWZ28" s="61"/>
      <c r="DXA28" s="61"/>
      <c r="DXB28" s="61"/>
      <c r="DXC28" s="61"/>
      <c r="DXD28" s="61"/>
      <c r="DXE28" s="61"/>
      <c r="DXF28" s="61"/>
      <c r="DXG28" s="61"/>
      <c r="DXH28" s="61"/>
      <c r="DXI28" s="61"/>
      <c r="DXJ28" s="61"/>
      <c r="DXK28" s="61"/>
      <c r="DXL28" s="61"/>
      <c r="DXM28" s="61"/>
      <c r="DXN28" s="61"/>
      <c r="DXO28" s="61"/>
      <c r="DXP28" s="61"/>
      <c r="DXQ28" s="61"/>
      <c r="DXR28" s="61"/>
      <c r="DXS28" s="61"/>
      <c r="DXT28" s="61"/>
      <c r="DXU28" s="61"/>
      <c r="DXV28" s="61"/>
      <c r="DXW28" s="61"/>
      <c r="DXX28" s="61"/>
      <c r="DXY28" s="61"/>
      <c r="DXZ28" s="61"/>
      <c r="DYA28" s="61"/>
      <c r="DYB28" s="61"/>
      <c r="DYC28" s="61"/>
      <c r="DYD28" s="61"/>
      <c r="DYE28" s="61"/>
      <c r="DYF28" s="61"/>
      <c r="DYG28" s="61"/>
      <c r="DYH28" s="61"/>
      <c r="DYI28" s="61"/>
      <c r="DYJ28" s="61"/>
      <c r="DYK28" s="61"/>
      <c r="DYL28" s="61"/>
      <c r="DYM28" s="61"/>
      <c r="DYN28" s="61"/>
      <c r="DYO28" s="61"/>
      <c r="DYP28" s="61"/>
      <c r="DYQ28" s="61"/>
      <c r="DYR28" s="61"/>
      <c r="DYS28" s="61"/>
      <c r="DYT28" s="61"/>
      <c r="DYU28" s="61"/>
      <c r="DYV28" s="61"/>
      <c r="DYW28" s="61"/>
      <c r="DYX28" s="61"/>
      <c r="DYY28" s="61"/>
      <c r="DYZ28" s="61"/>
      <c r="DZA28" s="61"/>
      <c r="DZB28" s="61"/>
      <c r="DZC28" s="61"/>
      <c r="DZD28" s="61"/>
      <c r="DZE28" s="61"/>
      <c r="DZF28" s="61"/>
      <c r="DZG28" s="61"/>
      <c r="DZH28" s="61"/>
      <c r="DZI28" s="61"/>
      <c r="DZJ28" s="61"/>
      <c r="DZK28" s="61"/>
      <c r="DZL28" s="61"/>
      <c r="DZM28" s="61"/>
      <c r="DZN28" s="61"/>
      <c r="DZO28" s="61"/>
      <c r="DZP28" s="61"/>
      <c r="DZQ28" s="61"/>
      <c r="DZR28" s="61"/>
      <c r="DZS28" s="61"/>
      <c r="DZT28" s="61"/>
      <c r="DZU28" s="61"/>
      <c r="DZV28" s="61"/>
      <c r="DZW28" s="61"/>
      <c r="DZX28" s="61"/>
      <c r="DZY28" s="61"/>
      <c r="DZZ28" s="61"/>
      <c r="EAA28" s="61"/>
      <c r="EAB28" s="61"/>
      <c r="EAC28" s="61"/>
      <c r="EAD28" s="61"/>
      <c r="EAE28" s="61"/>
      <c r="EAF28" s="61"/>
      <c r="EAG28" s="61"/>
      <c r="EAH28" s="61"/>
      <c r="EAI28" s="61"/>
      <c r="EAJ28" s="61"/>
      <c r="EAK28" s="61"/>
      <c r="EAL28" s="61"/>
      <c r="EAM28" s="61"/>
      <c r="EAN28" s="61"/>
      <c r="EAO28" s="61"/>
      <c r="EAP28" s="61"/>
      <c r="EAQ28" s="61"/>
      <c r="EAR28" s="61"/>
      <c r="EAS28" s="61"/>
      <c r="EAT28" s="61"/>
      <c r="EAU28" s="61"/>
      <c r="EAV28" s="61"/>
      <c r="EAW28" s="61"/>
      <c r="EAX28" s="61"/>
      <c r="EAY28" s="61"/>
      <c r="EAZ28" s="61"/>
      <c r="EBA28" s="61"/>
      <c r="EBB28" s="61"/>
      <c r="EBC28" s="61"/>
      <c r="EBD28" s="61"/>
      <c r="EBE28" s="61"/>
      <c r="EBF28" s="61"/>
      <c r="EBG28" s="61"/>
      <c r="EBH28" s="61"/>
      <c r="EBI28" s="61"/>
      <c r="EBJ28" s="61"/>
      <c r="EBK28" s="61"/>
      <c r="EBL28" s="61"/>
      <c r="EBM28" s="61"/>
      <c r="EBN28" s="61"/>
      <c r="EBO28" s="61"/>
      <c r="EBP28" s="61"/>
      <c r="EBQ28" s="61"/>
      <c r="EBR28" s="61"/>
      <c r="EBS28" s="61"/>
      <c r="EBT28" s="61"/>
      <c r="EBU28" s="61"/>
      <c r="EBV28" s="61"/>
      <c r="EBW28" s="61"/>
      <c r="EBX28" s="61"/>
      <c r="EBY28" s="61"/>
      <c r="EBZ28" s="61"/>
      <c r="ECA28" s="61"/>
      <c r="ECB28" s="61"/>
      <c r="ECC28" s="61"/>
      <c r="ECD28" s="61"/>
      <c r="ECE28" s="61"/>
      <c r="ECF28" s="61"/>
      <c r="ECG28" s="61"/>
      <c r="ECH28" s="61"/>
      <c r="ECI28" s="61"/>
      <c r="ECJ28" s="61"/>
      <c r="ECK28" s="61"/>
      <c r="ECL28" s="61"/>
      <c r="ECM28" s="61"/>
      <c r="ECN28" s="61"/>
      <c r="ECO28" s="61"/>
      <c r="ECP28" s="61"/>
      <c r="ECQ28" s="61"/>
      <c r="ECR28" s="61"/>
      <c r="ECS28" s="61"/>
      <c r="ECT28" s="61"/>
      <c r="ECU28" s="61"/>
      <c r="ECV28" s="61"/>
      <c r="ECW28" s="61"/>
      <c r="ECX28" s="61"/>
      <c r="ECY28" s="61"/>
      <c r="ECZ28" s="61"/>
      <c r="EDA28" s="61"/>
      <c r="EDB28" s="61"/>
      <c r="EDC28" s="61"/>
      <c r="EDD28" s="61"/>
      <c r="EDE28" s="61"/>
      <c r="EDF28" s="61"/>
      <c r="EDG28" s="61"/>
      <c r="EDH28" s="61"/>
      <c r="EDI28" s="61"/>
      <c r="EDJ28" s="61"/>
      <c r="EDK28" s="61"/>
      <c r="EDL28" s="61"/>
      <c r="EDM28" s="61"/>
      <c r="EDN28" s="61"/>
      <c r="EDO28" s="61"/>
      <c r="EDP28" s="61"/>
      <c r="EDQ28" s="61"/>
      <c r="EDR28" s="61"/>
      <c r="EDS28" s="61"/>
      <c r="EDT28" s="61"/>
      <c r="EDU28" s="61"/>
      <c r="EDV28" s="61"/>
      <c r="EDW28" s="61"/>
      <c r="EDX28" s="61"/>
      <c r="EDY28" s="61"/>
      <c r="EDZ28" s="61"/>
      <c r="EEA28" s="61"/>
      <c r="EEB28" s="61"/>
      <c r="EEC28" s="61"/>
      <c r="EED28" s="61"/>
      <c r="EEE28" s="61"/>
      <c r="EEF28" s="61"/>
      <c r="EEG28" s="61"/>
      <c r="EEH28" s="61"/>
      <c r="EEI28" s="61"/>
      <c r="EEJ28" s="61"/>
      <c r="EEK28" s="61"/>
      <c r="EEL28" s="61"/>
      <c r="EEM28" s="61"/>
      <c r="EEN28" s="61"/>
      <c r="EEO28" s="61"/>
      <c r="EEP28" s="61"/>
      <c r="EEQ28" s="61"/>
      <c r="EER28" s="61"/>
      <c r="EES28" s="61"/>
      <c r="EET28" s="61"/>
      <c r="EEU28" s="61"/>
      <c r="EEV28" s="61"/>
      <c r="EEW28" s="61"/>
      <c r="EEX28" s="61"/>
      <c r="EEY28" s="61"/>
      <c r="EEZ28" s="61"/>
      <c r="EFA28" s="61"/>
      <c r="EFB28" s="61"/>
      <c r="EFC28" s="61"/>
      <c r="EFD28" s="61"/>
      <c r="EFE28" s="61"/>
      <c r="EFF28" s="61"/>
      <c r="EFG28" s="61"/>
      <c r="EFH28" s="61"/>
      <c r="EFI28" s="61"/>
      <c r="EFJ28" s="61"/>
      <c r="EFK28" s="61"/>
      <c r="EFL28" s="61"/>
      <c r="EFM28" s="61"/>
      <c r="EFN28" s="61"/>
      <c r="EFO28" s="61"/>
      <c r="EFP28" s="61"/>
      <c r="EFQ28" s="61"/>
      <c r="EFR28" s="61"/>
      <c r="EFS28" s="61"/>
      <c r="EFT28" s="61"/>
      <c r="EFU28" s="61"/>
      <c r="EFV28" s="61"/>
      <c r="EFW28" s="61"/>
      <c r="EFX28" s="61"/>
      <c r="EFY28" s="61"/>
      <c r="EFZ28" s="61"/>
      <c r="EGA28" s="61"/>
      <c r="EGB28" s="61"/>
      <c r="EGC28" s="61"/>
      <c r="EGD28" s="61"/>
      <c r="EGE28" s="61"/>
      <c r="EGF28" s="61"/>
      <c r="EGG28" s="61"/>
      <c r="EGH28" s="61"/>
      <c r="EGI28" s="61"/>
      <c r="EGJ28" s="61"/>
      <c r="EGK28" s="61"/>
      <c r="EGL28" s="61"/>
      <c r="EGM28" s="61"/>
      <c r="EGN28" s="61"/>
      <c r="EGO28" s="61"/>
      <c r="EGP28" s="61"/>
      <c r="EGQ28" s="61"/>
      <c r="EGR28" s="61"/>
      <c r="EGS28" s="61"/>
      <c r="EGT28" s="61"/>
      <c r="EGU28" s="61"/>
      <c r="EGV28" s="61"/>
      <c r="EGW28" s="61"/>
      <c r="EGX28" s="61"/>
      <c r="EGY28" s="61"/>
      <c r="EGZ28" s="61"/>
      <c r="EHA28" s="61"/>
      <c r="EHB28" s="61"/>
      <c r="EHC28" s="61"/>
      <c r="EHD28" s="61"/>
      <c r="EHE28" s="61"/>
      <c r="EHF28" s="61"/>
      <c r="EHG28" s="61"/>
      <c r="EHH28" s="61"/>
      <c r="EHI28" s="61"/>
      <c r="EHJ28" s="61"/>
      <c r="EHK28" s="61"/>
      <c r="EHL28" s="61"/>
      <c r="EHM28" s="61"/>
      <c r="EHN28" s="61"/>
      <c r="EHO28" s="61"/>
      <c r="EHP28" s="61"/>
      <c r="EHQ28" s="61"/>
      <c r="EHR28" s="61"/>
      <c r="EHS28" s="61"/>
      <c r="EHT28" s="61"/>
      <c r="EHU28" s="61"/>
      <c r="EHV28" s="61"/>
      <c r="EHW28" s="61"/>
      <c r="EHX28" s="61"/>
      <c r="EHY28" s="61"/>
      <c r="EHZ28" s="61"/>
      <c r="EIA28" s="61"/>
      <c r="EIB28" s="61"/>
      <c r="EIC28" s="61"/>
      <c r="EID28" s="61"/>
      <c r="EIE28" s="61"/>
      <c r="EIF28" s="61"/>
      <c r="EIG28" s="61"/>
      <c r="EIH28" s="61"/>
      <c r="EII28" s="61"/>
      <c r="EIJ28" s="61"/>
      <c r="EIK28" s="61"/>
      <c r="EIL28" s="61"/>
      <c r="EIM28" s="61"/>
      <c r="EIN28" s="61"/>
      <c r="EIO28" s="61"/>
      <c r="EIP28" s="61"/>
      <c r="EIQ28" s="61"/>
      <c r="EIR28" s="61"/>
      <c r="EIS28" s="61"/>
      <c r="EIT28" s="61"/>
      <c r="EIU28" s="61"/>
      <c r="EIV28" s="61"/>
      <c r="EIW28" s="61"/>
      <c r="EIX28" s="61"/>
      <c r="EIY28" s="61"/>
      <c r="EIZ28" s="61"/>
      <c r="EJA28" s="61"/>
      <c r="EJB28" s="61"/>
      <c r="EJC28" s="61"/>
      <c r="EJD28" s="61"/>
      <c r="EJE28" s="61"/>
      <c r="EJF28" s="61"/>
      <c r="EJG28" s="61"/>
      <c r="EJH28" s="61"/>
      <c r="EJI28" s="61"/>
      <c r="EJJ28" s="61"/>
      <c r="EJK28" s="61"/>
      <c r="EJL28" s="61"/>
      <c r="EJM28" s="61"/>
      <c r="EJN28" s="61"/>
      <c r="EJO28" s="61"/>
      <c r="EJP28" s="61"/>
      <c r="EJQ28" s="61"/>
      <c r="EJR28" s="61"/>
      <c r="EJS28" s="61"/>
      <c r="EJT28" s="61"/>
      <c r="EJU28" s="61"/>
      <c r="EJV28" s="61"/>
      <c r="EJW28" s="61"/>
      <c r="EJX28" s="61"/>
      <c r="EJY28" s="61"/>
      <c r="EJZ28" s="61"/>
      <c r="EKA28" s="61"/>
      <c r="EKB28" s="61"/>
      <c r="EKC28" s="61"/>
      <c r="EKD28" s="61"/>
      <c r="EKE28" s="61"/>
      <c r="EKF28" s="61"/>
      <c r="EKG28" s="61"/>
      <c r="EKH28" s="61"/>
      <c r="EKI28" s="61"/>
      <c r="EKJ28" s="61"/>
      <c r="EKK28" s="61"/>
      <c r="EKL28" s="61"/>
      <c r="EKM28" s="61"/>
      <c r="EKN28" s="61"/>
      <c r="EKO28" s="61"/>
      <c r="EKP28" s="61"/>
      <c r="EKQ28" s="61"/>
      <c r="EKR28" s="61"/>
      <c r="EKS28" s="61"/>
      <c r="EKT28" s="61"/>
      <c r="EKU28" s="61"/>
      <c r="EKV28" s="61"/>
      <c r="EKW28" s="61"/>
      <c r="EKX28" s="61"/>
      <c r="EKY28" s="61"/>
      <c r="EKZ28" s="61"/>
      <c r="ELA28" s="61"/>
      <c r="ELB28" s="61"/>
      <c r="ELC28" s="61"/>
      <c r="ELD28" s="61"/>
      <c r="ELE28" s="61"/>
      <c r="ELF28" s="61"/>
      <c r="ELG28" s="61"/>
      <c r="ELH28" s="61"/>
      <c r="ELI28" s="61"/>
      <c r="ELJ28" s="61"/>
      <c r="ELK28" s="61"/>
      <c r="ELL28" s="61"/>
      <c r="ELM28" s="61"/>
      <c r="ELN28" s="61"/>
      <c r="ELO28" s="61"/>
      <c r="ELP28" s="61"/>
      <c r="ELQ28" s="61"/>
      <c r="ELR28" s="61"/>
      <c r="ELS28" s="61"/>
      <c r="ELT28" s="61"/>
      <c r="ELU28" s="61"/>
      <c r="ELV28" s="61"/>
      <c r="ELW28" s="61"/>
      <c r="ELX28" s="61"/>
      <c r="ELY28" s="61"/>
      <c r="ELZ28" s="61"/>
      <c r="EMA28" s="61"/>
      <c r="EMB28" s="61"/>
      <c r="EMC28" s="61"/>
      <c r="EMD28" s="61"/>
      <c r="EME28" s="61"/>
      <c r="EMF28" s="61"/>
      <c r="EMG28" s="61"/>
      <c r="EMH28" s="61"/>
      <c r="EMI28" s="61"/>
      <c r="EMJ28" s="61"/>
      <c r="EMK28" s="61"/>
      <c r="EML28" s="61"/>
      <c r="EMM28" s="61"/>
      <c r="EMN28" s="61"/>
      <c r="EMO28" s="61"/>
      <c r="EMP28" s="61"/>
      <c r="EMQ28" s="61"/>
      <c r="EMR28" s="61"/>
      <c r="EMS28" s="61"/>
      <c r="EMT28" s="61"/>
      <c r="EMU28" s="61"/>
      <c r="EMV28" s="61"/>
      <c r="EMW28" s="61"/>
      <c r="EMX28" s="61"/>
      <c r="EMY28" s="61"/>
      <c r="EMZ28" s="61"/>
      <c r="ENA28" s="61"/>
      <c r="ENB28" s="61"/>
      <c r="ENC28" s="61"/>
      <c r="END28" s="61"/>
      <c r="ENE28" s="61"/>
      <c r="ENF28" s="61"/>
      <c r="ENG28" s="61"/>
      <c r="ENH28" s="61"/>
      <c r="ENI28" s="61"/>
      <c r="ENJ28" s="61"/>
      <c r="ENK28" s="61"/>
      <c r="ENL28" s="61"/>
      <c r="ENM28" s="61"/>
      <c r="ENN28" s="61"/>
      <c r="ENO28" s="61"/>
      <c r="ENP28" s="61"/>
      <c r="ENQ28" s="61"/>
      <c r="ENR28" s="61"/>
      <c r="ENS28" s="61"/>
      <c r="ENT28" s="61"/>
      <c r="ENU28" s="61"/>
      <c r="ENV28" s="61"/>
      <c r="ENW28" s="61"/>
      <c r="ENX28" s="61"/>
      <c r="ENY28" s="61"/>
      <c r="ENZ28" s="61"/>
      <c r="EOA28" s="61"/>
      <c r="EOB28" s="61"/>
      <c r="EOC28" s="61"/>
      <c r="EOD28" s="61"/>
      <c r="EOE28" s="61"/>
      <c r="EOF28" s="61"/>
      <c r="EOG28" s="61"/>
      <c r="EOH28" s="61"/>
      <c r="EOI28" s="61"/>
      <c r="EOJ28" s="61"/>
      <c r="EOK28" s="61"/>
      <c r="EOL28" s="61"/>
      <c r="EOM28" s="61"/>
      <c r="EON28" s="61"/>
      <c r="EOO28" s="61"/>
      <c r="EOP28" s="61"/>
      <c r="EOQ28" s="61"/>
      <c r="EOR28" s="61"/>
      <c r="EOS28" s="61"/>
      <c r="EOT28" s="61"/>
      <c r="EOU28" s="61"/>
      <c r="EOV28" s="61"/>
      <c r="EOW28" s="61"/>
      <c r="EOX28" s="61"/>
      <c r="EOY28" s="61"/>
      <c r="EOZ28" s="61"/>
      <c r="EPA28" s="61"/>
      <c r="EPB28" s="61"/>
      <c r="EPC28" s="61"/>
      <c r="EPD28" s="61"/>
      <c r="EPE28" s="61"/>
      <c r="EPF28" s="61"/>
      <c r="EPG28" s="61"/>
      <c r="EPH28" s="61"/>
      <c r="EPI28" s="61"/>
      <c r="EPJ28" s="61"/>
      <c r="EPK28" s="61"/>
      <c r="EPL28" s="61"/>
      <c r="EPM28" s="61"/>
      <c r="EPN28" s="61"/>
      <c r="EPO28" s="61"/>
      <c r="EPP28" s="61"/>
      <c r="EPQ28" s="61"/>
      <c r="EPR28" s="61"/>
      <c r="EPS28" s="61"/>
      <c r="EPT28" s="61"/>
      <c r="EPU28" s="61"/>
      <c r="EPV28" s="61"/>
      <c r="EPW28" s="61"/>
      <c r="EPX28" s="61"/>
      <c r="EPY28" s="61"/>
      <c r="EPZ28" s="61"/>
      <c r="EQA28" s="61"/>
      <c r="EQB28" s="61"/>
      <c r="EQC28" s="61"/>
      <c r="EQD28" s="61"/>
      <c r="EQE28" s="61"/>
      <c r="EQF28" s="61"/>
      <c r="EQG28" s="61"/>
      <c r="EQH28" s="61"/>
      <c r="EQI28" s="61"/>
      <c r="EQJ28" s="61"/>
      <c r="EQK28" s="61"/>
      <c r="EQL28" s="61"/>
      <c r="EQM28" s="61"/>
      <c r="EQN28" s="61"/>
      <c r="EQO28" s="61"/>
      <c r="EQP28" s="61"/>
      <c r="EQQ28" s="61"/>
      <c r="EQR28" s="61"/>
      <c r="EQS28" s="61"/>
      <c r="EQT28" s="61"/>
      <c r="EQU28" s="61"/>
      <c r="EQV28" s="61"/>
      <c r="EQW28" s="61"/>
      <c r="EQX28" s="61"/>
      <c r="EQY28" s="61"/>
      <c r="EQZ28" s="61"/>
      <c r="ERA28" s="61"/>
      <c r="ERB28" s="61"/>
      <c r="ERC28" s="61"/>
      <c r="ERD28" s="61"/>
      <c r="ERE28" s="61"/>
      <c r="ERF28" s="61"/>
      <c r="ERG28" s="61"/>
      <c r="ERH28" s="61"/>
      <c r="ERI28" s="61"/>
      <c r="ERJ28" s="61"/>
      <c r="ERK28" s="61"/>
      <c r="ERL28" s="61"/>
      <c r="ERM28" s="61"/>
      <c r="ERN28" s="61"/>
      <c r="ERO28" s="61"/>
      <c r="ERP28" s="61"/>
      <c r="ERQ28" s="61"/>
      <c r="ERR28" s="61"/>
      <c r="ERS28" s="61"/>
      <c r="ERT28" s="61"/>
      <c r="ERU28" s="61"/>
      <c r="ERV28" s="61"/>
      <c r="ERW28" s="61"/>
      <c r="ERX28" s="61"/>
      <c r="ERY28" s="61"/>
      <c r="ERZ28" s="61"/>
      <c r="ESA28" s="61"/>
      <c r="ESB28" s="61"/>
      <c r="ESC28" s="61"/>
      <c r="ESD28" s="61"/>
      <c r="ESE28" s="61"/>
      <c r="ESF28" s="61"/>
      <c r="ESG28" s="61"/>
      <c r="ESH28" s="61"/>
      <c r="ESI28" s="61"/>
      <c r="ESJ28" s="61"/>
      <c r="ESK28" s="61"/>
      <c r="ESL28" s="61"/>
      <c r="ESM28" s="61"/>
      <c r="ESN28" s="61"/>
      <c r="ESO28" s="61"/>
      <c r="ESP28" s="61"/>
      <c r="ESQ28" s="61"/>
      <c r="ESR28" s="61"/>
      <c r="ESS28" s="61"/>
      <c r="EST28" s="61"/>
      <c r="ESU28" s="61"/>
      <c r="ESV28" s="61"/>
      <c r="ESW28" s="61"/>
      <c r="ESX28" s="61"/>
      <c r="ESY28" s="61"/>
      <c r="ESZ28" s="61"/>
      <c r="ETA28" s="61"/>
      <c r="ETB28" s="61"/>
      <c r="ETC28" s="61"/>
      <c r="ETD28" s="61"/>
      <c r="ETE28" s="61"/>
      <c r="ETF28" s="61"/>
      <c r="ETG28" s="61"/>
      <c r="ETH28" s="61"/>
      <c r="ETI28" s="61"/>
      <c r="ETJ28" s="61"/>
      <c r="ETK28" s="61"/>
      <c r="ETL28" s="61"/>
      <c r="ETM28" s="61"/>
      <c r="ETN28" s="61"/>
      <c r="ETO28" s="61"/>
      <c r="ETP28" s="61"/>
      <c r="ETQ28" s="61"/>
      <c r="ETR28" s="61"/>
      <c r="ETS28" s="61"/>
      <c r="ETT28" s="61"/>
      <c r="ETU28" s="61"/>
      <c r="ETV28" s="61"/>
      <c r="ETW28" s="61"/>
      <c r="ETX28" s="61"/>
      <c r="ETY28" s="61"/>
      <c r="ETZ28" s="61"/>
      <c r="EUA28" s="61"/>
      <c r="EUB28" s="61"/>
      <c r="EUC28" s="61"/>
      <c r="EUD28" s="61"/>
      <c r="EUE28" s="61"/>
      <c r="EUF28" s="61"/>
      <c r="EUG28" s="61"/>
      <c r="EUH28" s="61"/>
      <c r="EUI28" s="61"/>
      <c r="EUJ28" s="61"/>
      <c r="EUK28" s="61"/>
      <c r="EUL28" s="61"/>
      <c r="EUM28" s="61"/>
      <c r="EUN28" s="61"/>
      <c r="EUO28" s="61"/>
      <c r="EUP28" s="61"/>
      <c r="EUQ28" s="61"/>
      <c r="EUR28" s="61"/>
      <c r="EUS28" s="61"/>
      <c r="EUT28" s="61"/>
      <c r="EUU28" s="61"/>
      <c r="EUV28" s="61"/>
      <c r="EUW28" s="61"/>
      <c r="EUX28" s="61"/>
      <c r="EUY28" s="61"/>
      <c r="EUZ28" s="61"/>
      <c r="EVA28" s="61"/>
      <c r="EVB28" s="61"/>
      <c r="EVC28" s="61"/>
      <c r="EVD28" s="61"/>
      <c r="EVE28" s="61"/>
      <c r="EVF28" s="61"/>
      <c r="EVG28" s="61"/>
      <c r="EVH28" s="61"/>
      <c r="EVI28" s="61"/>
      <c r="EVJ28" s="61"/>
      <c r="EVK28" s="61"/>
      <c r="EVL28" s="61"/>
      <c r="EVM28" s="61"/>
      <c r="EVN28" s="61"/>
      <c r="EVO28" s="61"/>
      <c r="EVP28" s="61"/>
      <c r="EVQ28" s="61"/>
      <c r="EVR28" s="61"/>
      <c r="EVS28" s="61"/>
      <c r="EVT28" s="61"/>
      <c r="EVU28" s="61"/>
      <c r="EVV28" s="61"/>
      <c r="EVW28" s="61"/>
      <c r="EVX28" s="61"/>
      <c r="EVY28" s="61"/>
      <c r="EVZ28" s="61"/>
      <c r="EWA28" s="61"/>
      <c r="EWB28" s="61"/>
      <c r="EWC28" s="61"/>
      <c r="EWD28" s="61"/>
      <c r="EWE28" s="61"/>
      <c r="EWF28" s="61"/>
      <c r="EWG28" s="61"/>
      <c r="EWH28" s="61"/>
      <c r="EWI28" s="61"/>
      <c r="EWJ28" s="61"/>
      <c r="EWK28" s="61"/>
      <c r="EWL28" s="61"/>
      <c r="EWM28" s="61"/>
      <c r="EWN28" s="61"/>
      <c r="EWO28" s="61"/>
      <c r="EWP28" s="61"/>
      <c r="EWQ28" s="61"/>
      <c r="EWR28" s="61"/>
      <c r="EWS28" s="61"/>
      <c r="EWT28" s="61"/>
      <c r="EWU28" s="61"/>
      <c r="EWV28" s="61"/>
      <c r="EWW28" s="61"/>
      <c r="EWX28" s="61"/>
      <c r="EWY28" s="61"/>
      <c r="EWZ28" s="61"/>
      <c r="EXA28" s="61"/>
      <c r="EXB28" s="61"/>
      <c r="EXC28" s="61"/>
      <c r="EXD28" s="61"/>
      <c r="EXE28" s="61"/>
      <c r="EXF28" s="61"/>
      <c r="EXG28" s="61"/>
      <c r="EXH28" s="61"/>
      <c r="EXI28" s="61"/>
      <c r="EXJ28" s="61"/>
      <c r="EXK28" s="61"/>
      <c r="EXL28" s="61"/>
      <c r="EXM28" s="61"/>
      <c r="EXN28" s="61"/>
      <c r="EXO28" s="61"/>
      <c r="EXP28" s="61"/>
      <c r="EXQ28" s="61"/>
      <c r="EXR28" s="61"/>
      <c r="EXS28" s="61"/>
      <c r="EXT28" s="61"/>
      <c r="EXU28" s="61"/>
      <c r="EXV28" s="61"/>
      <c r="EXW28" s="61"/>
      <c r="EXX28" s="61"/>
      <c r="EXY28" s="61"/>
      <c r="EXZ28" s="61"/>
      <c r="EYA28" s="61"/>
      <c r="EYB28" s="61"/>
      <c r="EYC28" s="61"/>
      <c r="EYD28" s="61"/>
      <c r="EYE28" s="61"/>
      <c r="EYF28" s="61"/>
      <c r="EYG28" s="61"/>
      <c r="EYH28" s="61"/>
      <c r="EYI28" s="61"/>
      <c r="EYJ28" s="61"/>
      <c r="EYK28" s="61"/>
      <c r="EYL28" s="61"/>
      <c r="EYM28" s="61"/>
      <c r="EYN28" s="61"/>
      <c r="EYO28" s="61"/>
      <c r="EYP28" s="61"/>
      <c r="EYQ28" s="61"/>
      <c r="EYR28" s="61"/>
      <c r="EYS28" s="61"/>
      <c r="EYT28" s="61"/>
      <c r="EYU28" s="61"/>
      <c r="EYV28" s="61"/>
      <c r="EYW28" s="61"/>
      <c r="EYX28" s="61"/>
      <c r="EYY28" s="61"/>
      <c r="EYZ28" s="61"/>
      <c r="EZA28" s="61"/>
      <c r="EZB28" s="61"/>
      <c r="EZC28" s="61"/>
      <c r="EZD28" s="61"/>
      <c r="EZE28" s="61"/>
      <c r="EZF28" s="61"/>
      <c r="EZG28" s="61"/>
      <c r="EZH28" s="61"/>
      <c r="EZI28" s="61"/>
      <c r="EZJ28" s="61"/>
      <c r="EZK28" s="61"/>
      <c r="EZL28" s="61"/>
      <c r="EZM28" s="61"/>
      <c r="EZN28" s="61"/>
      <c r="EZO28" s="61"/>
      <c r="EZP28" s="61"/>
      <c r="EZQ28" s="61"/>
      <c r="EZR28" s="61"/>
      <c r="EZS28" s="61"/>
      <c r="EZT28" s="61"/>
      <c r="EZU28" s="61"/>
      <c r="EZV28" s="61"/>
      <c r="EZW28" s="61"/>
      <c r="EZX28" s="61"/>
      <c r="EZY28" s="61"/>
      <c r="EZZ28" s="61"/>
      <c r="FAA28" s="61"/>
      <c r="FAB28" s="61"/>
      <c r="FAC28" s="61"/>
      <c r="FAD28" s="61"/>
      <c r="FAE28" s="61"/>
      <c r="FAF28" s="61"/>
      <c r="FAG28" s="61"/>
      <c r="FAH28" s="61"/>
      <c r="FAI28" s="61"/>
      <c r="FAJ28" s="61"/>
      <c r="FAK28" s="61"/>
      <c r="FAL28" s="61"/>
      <c r="FAM28" s="61"/>
      <c r="FAN28" s="61"/>
      <c r="FAO28" s="61"/>
      <c r="FAP28" s="61"/>
      <c r="FAQ28" s="61"/>
      <c r="FAR28" s="61"/>
      <c r="FAS28" s="61"/>
      <c r="FAT28" s="61"/>
      <c r="FAU28" s="61"/>
      <c r="FAV28" s="61"/>
      <c r="FAW28" s="61"/>
      <c r="FAX28" s="61"/>
      <c r="FAY28" s="61"/>
      <c r="FAZ28" s="61"/>
      <c r="FBA28" s="61"/>
      <c r="FBB28" s="61"/>
      <c r="FBC28" s="61"/>
      <c r="FBD28" s="61"/>
      <c r="FBE28" s="61"/>
      <c r="FBF28" s="61"/>
      <c r="FBG28" s="61"/>
      <c r="FBH28" s="61"/>
      <c r="FBI28" s="61"/>
      <c r="FBJ28" s="61"/>
      <c r="FBK28" s="61"/>
      <c r="FBL28" s="61"/>
      <c r="FBM28" s="61"/>
      <c r="FBN28" s="61"/>
      <c r="FBO28" s="61"/>
      <c r="FBP28" s="61"/>
      <c r="FBQ28" s="61"/>
      <c r="FBR28" s="61"/>
      <c r="FBS28" s="61"/>
      <c r="FBT28" s="61"/>
      <c r="FBU28" s="61"/>
      <c r="FBV28" s="61"/>
      <c r="FBW28" s="61"/>
      <c r="FBX28" s="61"/>
      <c r="FBY28" s="61"/>
      <c r="FBZ28" s="61"/>
      <c r="FCA28" s="61"/>
      <c r="FCB28" s="61"/>
      <c r="FCC28" s="61"/>
      <c r="FCD28" s="61"/>
      <c r="FCE28" s="61"/>
      <c r="FCF28" s="61"/>
      <c r="FCG28" s="61"/>
      <c r="FCH28" s="61"/>
      <c r="FCI28" s="61"/>
      <c r="FCJ28" s="61"/>
      <c r="FCK28" s="61"/>
      <c r="FCL28" s="61"/>
      <c r="FCM28" s="61"/>
      <c r="FCN28" s="61"/>
      <c r="FCO28" s="61"/>
      <c r="FCP28" s="61"/>
      <c r="FCQ28" s="61"/>
      <c r="FCR28" s="61"/>
      <c r="FCS28" s="61"/>
      <c r="FCT28" s="61"/>
      <c r="FCU28" s="61"/>
      <c r="FCV28" s="61"/>
      <c r="FCW28" s="61"/>
      <c r="FCX28" s="61"/>
      <c r="FCY28" s="61"/>
      <c r="FCZ28" s="61"/>
      <c r="FDA28" s="61"/>
      <c r="FDB28" s="61"/>
      <c r="FDC28" s="61"/>
      <c r="FDD28" s="61"/>
      <c r="FDE28" s="61"/>
      <c r="FDF28" s="61"/>
      <c r="FDG28" s="61"/>
      <c r="FDH28" s="61"/>
      <c r="FDI28" s="61"/>
      <c r="FDJ28" s="61"/>
      <c r="FDK28" s="61"/>
      <c r="FDL28" s="61"/>
      <c r="FDM28" s="61"/>
      <c r="FDN28" s="61"/>
      <c r="FDO28" s="61"/>
      <c r="FDP28" s="61"/>
      <c r="FDQ28" s="61"/>
      <c r="FDR28" s="61"/>
      <c r="FDS28" s="61"/>
      <c r="FDT28" s="61"/>
      <c r="FDU28" s="61"/>
      <c r="FDV28" s="61"/>
      <c r="FDW28" s="61"/>
      <c r="FDX28" s="61"/>
      <c r="FDY28" s="61"/>
      <c r="FDZ28" s="61"/>
      <c r="FEA28" s="61"/>
      <c r="FEB28" s="61"/>
      <c r="FEC28" s="61"/>
      <c r="FED28" s="61"/>
      <c r="FEE28" s="61"/>
      <c r="FEF28" s="61"/>
      <c r="FEG28" s="61"/>
      <c r="FEH28" s="61"/>
      <c r="FEI28" s="61"/>
      <c r="FEJ28" s="61"/>
      <c r="FEK28" s="61"/>
      <c r="FEL28" s="61"/>
      <c r="FEM28" s="61"/>
      <c r="FEN28" s="61"/>
      <c r="FEO28" s="61"/>
      <c r="FEP28" s="61"/>
      <c r="FEQ28" s="61"/>
      <c r="FER28" s="61"/>
      <c r="FES28" s="61"/>
      <c r="FET28" s="61"/>
      <c r="FEU28" s="61"/>
      <c r="FEV28" s="61"/>
      <c r="FEW28" s="61"/>
      <c r="FEX28" s="61"/>
      <c r="FEY28" s="61"/>
      <c r="FEZ28" s="61"/>
      <c r="FFA28" s="61"/>
      <c r="FFB28" s="61"/>
      <c r="FFC28" s="61"/>
      <c r="FFD28" s="61"/>
      <c r="FFE28" s="61"/>
      <c r="FFF28" s="61"/>
      <c r="FFG28" s="61"/>
      <c r="FFH28" s="61"/>
      <c r="FFI28" s="61"/>
      <c r="FFJ28" s="61"/>
      <c r="FFK28" s="61"/>
      <c r="FFL28" s="61"/>
      <c r="FFM28" s="61"/>
      <c r="FFN28" s="61"/>
      <c r="FFO28" s="61"/>
      <c r="FFP28" s="61"/>
      <c r="FFQ28" s="61"/>
      <c r="FFR28" s="61"/>
      <c r="FFS28" s="61"/>
      <c r="FFT28" s="61"/>
      <c r="FFU28" s="61"/>
      <c r="FFV28" s="61"/>
      <c r="FFW28" s="61"/>
      <c r="FFX28" s="61"/>
      <c r="FFY28" s="61"/>
      <c r="FFZ28" s="61"/>
      <c r="FGA28" s="61"/>
      <c r="FGB28" s="61"/>
      <c r="FGC28" s="61"/>
      <c r="FGD28" s="61"/>
      <c r="FGE28" s="61"/>
      <c r="FGF28" s="61"/>
      <c r="FGG28" s="61"/>
      <c r="FGH28" s="61"/>
      <c r="FGI28" s="61"/>
      <c r="FGJ28" s="61"/>
      <c r="FGK28" s="61"/>
      <c r="FGL28" s="61"/>
      <c r="FGM28" s="61"/>
      <c r="FGN28" s="61"/>
      <c r="FGO28" s="61"/>
      <c r="FGP28" s="61"/>
      <c r="FGQ28" s="61"/>
      <c r="FGR28" s="61"/>
      <c r="FGS28" s="61"/>
      <c r="FGT28" s="61"/>
      <c r="FGU28" s="61"/>
      <c r="FGV28" s="61"/>
      <c r="FGW28" s="61"/>
      <c r="FGX28" s="61"/>
      <c r="FGY28" s="61"/>
      <c r="FGZ28" s="61"/>
      <c r="FHA28" s="61"/>
      <c r="FHB28" s="61"/>
      <c r="FHC28" s="61"/>
      <c r="FHD28" s="61"/>
      <c r="FHE28" s="61"/>
      <c r="FHF28" s="61"/>
      <c r="FHG28" s="61"/>
      <c r="FHH28" s="61"/>
      <c r="FHI28" s="61"/>
      <c r="FHJ28" s="61"/>
      <c r="FHK28" s="61"/>
      <c r="FHL28" s="61"/>
      <c r="FHM28" s="61"/>
      <c r="FHN28" s="61"/>
      <c r="FHO28" s="61"/>
      <c r="FHP28" s="61"/>
      <c r="FHQ28" s="61"/>
      <c r="FHR28" s="61"/>
      <c r="FHS28" s="61"/>
      <c r="FHT28" s="61"/>
      <c r="FHU28" s="61"/>
      <c r="FHV28" s="61"/>
      <c r="FHW28" s="61"/>
      <c r="FHX28" s="61"/>
      <c r="FHY28" s="61"/>
      <c r="FHZ28" s="61"/>
      <c r="FIA28" s="61"/>
      <c r="FIB28" s="61"/>
      <c r="FIC28" s="61"/>
      <c r="FID28" s="61"/>
      <c r="FIE28" s="61"/>
      <c r="FIF28" s="61"/>
      <c r="FIG28" s="61"/>
      <c r="FIH28" s="61"/>
      <c r="FII28" s="61"/>
      <c r="FIJ28" s="61"/>
      <c r="FIK28" s="61"/>
      <c r="FIL28" s="61"/>
      <c r="FIM28" s="61"/>
      <c r="FIN28" s="61"/>
      <c r="FIO28" s="61"/>
      <c r="FIP28" s="61"/>
      <c r="FIQ28" s="61"/>
      <c r="FIR28" s="61"/>
      <c r="FIS28" s="61"/>
      <c r="FIT28" s="61"/>
      <c r="FIU28" s="61"/>
      <c r="FIV28" s="61"/>
      <c r="FIW28" s="61"/>
      <c r="FIX28" s="61"/>
      <c r="FIY28" s="61"/>
      <c r="FIZ28" s="61"/>
      <c r="FJA28" s="61"/>
      <c r="FJB28" s="61"/>
      <c r="FJC28" s="61"/>
      <c r="FJD28" s="61"/>
      <c r="FJE28" s="61"/>
      <c r="FJF28" s="61"/>
      <c r="FJG28" s="61"/>
      <c r="FJH28" s="61"/>
      <c r="FJI28" s="61"/>
      <c r="FJJ28" s="61"/>
      <c r="FJK28" s="61"/>
      <c r="FJL28" s="61"/>
      <c r="FJM28" s="61"/>
      <c r="FJN28" s="61"/>
      <c r="FJO28" s="61"/>
      <c r="FJP28" s="61"/>
      <c r="FJQ28" s="61"/>
      <c r="FJR28" s="61"/>
      <c r="FJS28" s="61"/>
      <c r="FJT28" s="61"/>
      <c r="FJU28" s="61"/>
      <c r="FJV28" s="61"/>
      <c r="FJW28" s="61"/>
      <c r="FJX28" s="61"/>
      <c r="FJY28" s="61"/>
      <c r="FJZ28" s="61"/>
      <c r="FKA28" s="61"/>
      <c r="FKB28" s="61"/>
      <c r="FKC28" s="61"/>
      <c r="FKD28" s="61"/>
      <c r="FKE28" s="61"/>
      <c r="FKF28" s="61"/>
      <c r="FKG28" s="61"/>
      <c r="FKH28" s="61"/>
      <c r="FKI28" s="61"/>
      <c r="FKJ28" s="61"/>
      <c r="FKK28" s="61"/>
      <c r="FKL28" s="61"/>
      <c r="FKM28" s="61"/>
      <c r="FKN28" s="61"/>
      <c r="FKO28" s="61"/>
      <c r="FKP28" s="61"/>
      <c r="FKQ28" s="61"/>
      <c r="FKR28" s="61"/>
      <c r="FKS28" s="61"/>
      <c r="FKT28" s="61"/>
      <c r="FKU28" s="61"/>
      <c r="FKV28" s="61"/>
      <c r="FKW28" s="61"/>
      <c r="FKX28" s="61"/>
      <c r="FKY28" s="61"/>
      <c r="FKZ28" s="61"/>
      <c r="FLA28" s="61"/>
      <c r="FLB28" s="61"/>
      <c r="FLC28" s="61"/>
      <c r="FLD28" s="61"/>
      <c r="FLE28" s="61"/>
      <c r="FLF28" s="61"/>
      <c r="FLG28" s="61"/>
      <c r="FLH28" s="61"/>
      <c r="FLI28" s="61"/>
      <c r="FLJ28" s="61"/>
      <c r="FLK28" s="61"/>
      <c r="FLL28" s="61"/>
      <c r="FLM28" s="61"/>
      <c r="FLN28" s="61"/>
      <c r="FLO28" s="61"/>
      <c r="FLP28" s="61"/>
      <c r="FLQ28" s="61"/>
      <c r="FLR28" s="61"/>
      <c r="FLS28" s="61"/>
      <c r="FLT28" s="61"/>
      <c r="FLU28" s="61"/>
      <c r="FLV28" s="61"/>
      <c r="FLW28" s="61"/>
      <c r="FLX28" s="61"/>
      <c r="FLY28" s="61"/>
      <c r="FLZ28" s="61"/>
      <c r="FMA28" s="61"/>
      <c r="FMB28" s="61"/>
      <c r="FMC28" s="61"/>
      <c r="FMD28" s="61"/>
      <c r="FME28" s="61"/>
      <c r="FMF28" s="61"/>
      <c r="FMG28" s="61"/>
      <c r="FMH28" s="61"/>
      <c r="FMI28" s="61"/>
      <c r="FMJ28" s="61"/>
      <c r="FMK28" s="61"/>
      <c r="FML28" s="61"/>
      <c r="FMM28" s="61"/>
      <c r="FMN28" s="61"/>
      <c r="FMO28" s="61"/>
      <c r="FMP28" s="61"/>
      <c r="FMQ28" s="61"/>
      <c r="FMR28" s="61"/>
      <c r="FMS28" s="61"/>
      <c r="FMT28" s="61"/>
      <c r="FMU28" s="61"/>
      <c r="FMV28" s="61"/>
      <c r="FMW28" s="61"/>
      <c r="FMX28" s="61"/>
      <c r="FMY28" s="61"/>
      <c r="FMZ28" s="61"/>
      <c r="FNA28" s="61"/>
      <c r="FNB28" s="61"/>
      <c r="FNC28" s="61"/>
      <c r="FND28" s="61"/>
      <c r="FNE28" s="61"/>
      <c r="FNF28" s="61"/>
      <c r="FNG28" s="61"/>
      <c r="FNH28" s="61"/>
      <c r="FNI28" s="61"/>
      <c r="FNJ28" s="61"/>
      <c r="FNK28" s="61"/>
      <c r="FNL28" s="61"/>
      <c r="FNM28" s="61"/>
      <c r="FNN28" s="61"/>
      <c r="FNO28" s="61"/>
      <c r="FNP28" s="61"/>
      <c r="FNQ28" s="61"/>
      <c r="FNR28" s="61"/>
      <c r="FNS28" s="61"/>
      <c r="FNT28" s="61"/>
      <c r="FNU28" s="61"/>
      <c r="FNV28" s="61"/>
      <c r="FNW28" s="61"/>
      <c r="FNX28" s="61"/>
      <c r="FNY28" s="61"/>
      <c r="FNZ28" s="61"/>
      <c r="FOA28" s="61"/>
      <c r="FOB28" s="61"/>
      <c r="FOC28" s="61"/>
      <c r="FOD28" s="61"/>
      <c r="FOE28" s="61"/>
      <c r="FOF28" s="61"/>
      <c r="FOG28" s="61"/>
      <c r="FOH28" s="61"/>
      <c r="FOI28" s="61"/>
      <c r="FOJ28" s="61"/>
      <c r="FOK28" s="61"/>
      <c r="FOL28" s="61"/>
      <c r="FOM28" s="61"/>
      <c r="FON28" s="61"/>
      <c r="FOO28" s="61"/>
      <c r="FOP28" s="61"/>
      <c r="FOQ28" s="61"/>
      <c r="FOR28" s="61"/>
      <c r="FOS28" s="61"/>
      <c r="FOT28" s="61"/>
      <c r="FOU28" s="61"/>
      <c r="FOV28" s="61"/>
      <c r="FOW28" s="61"/>
      <c r="FOX28" s="61"/>
      <c r="FOY28" s="61"/>
      <c r="FOZ28" s="61"/>
      <c r="FPA28" s="61"/>
      <c r="FPB28" s="61"/>
      <c r="FPC28" s="61"/>
      <c r="FPD28" s="61"/>
      <c r="FPE28" s="61"/>
      <c r="FPF28" s="61"/>
      <c r="FPG28" s="61"/>
      <c r="FPH28" s="61"/>
      <c r="FPI28" s="61"/>
      <c r="FPJ28" s="61"/>
      <c r="FPK28" s="61"/>
      <c r="FPL28" s="61"/>
      <c r="FPM28" s="61"/>
      <c r="FPN28" s="61"/>
      <c r="FPO28" s="61"/>
      <c r="FPP28" s="61"/>
      <c r="FPQ28" s="61"/>
      <c r="FPR28" s="61"/>
      <c r="FPS28" s="61"/>
      <c r="FPT28" s="61"/>
      <c r="FPU28" s="61"/>
      <c r="FPV28" s="61"/>
      <c r="FPW28" s="61"/>
      <c r="FPX28" s="61"/>
      <c r="FPY28" s="61"/>
      <c r="FPZ28" s="61"/>
      <c r="FQA28" s="61"/>
      <c r="FQB28" s="61"/>
      <c r="FQC28" s="61"/>
      <c r="FQD28" s="61"/>
      <c r="FQE28" s="61"/>
      <c r="FQF28" s="61"/>
      <c r="FQG28" s="61"/>
      <c r="FQH28" s="61"/>
      <c r="FQI28" s="61"/>
      <c r="FQJ28" s="61"/>
      <c r="FQK28" s="61"/>
      <c r="FQL28" s="61"/>
      <c r="FQM28" s="61"/>
      <c r="FQN28" s="61"/>
      <c r="FQO28" s="61"/>
      <c r="FQP28" s="61"/>
      <c r="FQQ28" s="61"/>
      <c r="FQR28" s="61"/>
      <c r="FQS28" s="61"/>
      <c r="FQT28" s="61"/>
      <c r="FQU28" s="61"/>
      <c r="FQV28" s="61"/>
      <c r="FQW28" s="61"/>
      <c r="FQX28" s="61"/>
      <c r="FQY28" s="61"/>
      <c r="FQZ28" s="61"/>
      <c r="FRA28" s="61"/>
      <c r="FRB28" s="61"/>
      <c r="FRC28" s="61"/>
      <c r="FRD28" s="61"/>
      <c r="FRE28" s="61"/>
      <c r="FRF28" s="61"/>
      <c r="FRG28" s="61"/>
      <c r="FRH28" s="61"/>
      <c r="FRI28" s="61"/>
      <c r="FRJ28" s="61"/>
      <c r="FRK28" s="61"/>
      <c r="FRL28" s="61"/>
      <c r="FRM28" s="61"/>
      <c r="FRN28" s="61"/>
      <c r="FRO28" s="61"/>
      <c r="FRP28" s="61"/>
      <c r="FRQ28" s="61"/>
      <c r="FRR28" s="61"/>
      <c r="FRS28" s="61"/>
      <c r="FRT28" s="61"/>
      <c r="FRU28" s="61"/>
      <c r="FRV28" s="61"/>
      <c r="FRW28" s="61"/>
      <c r="FRX28" s="61"/>
      <c r="FRY28" s="61"/>
      <c r="FRZ28" s="61"/>
      <c r="FSA28" s="61"/>
      <c r="FSB28" s="61"/>
      <c r="FSC28" s="61"/>
      <c r="FSD28" s="61"/>
      <c r="FSE28" s="61"/>
      <c r="FSF28" s="61"/>
      <c r="FSG28" s="61"/>
      <c r="FSH28" s="61"/>
      <c r="FSI28" s="61"/>
      <c r="FSJ28" s="61"/>
      <c r="FSK28" s="61"/>
      <c r="FSL28" s="61"/>
      <c r="FSM28" s="61"/>
      <c r="FSN28" s="61"/>
      <c r="FSO28" s="61"/>
      <c r="FSP28" s="61"/>
      <c r="FSQ28" s="61"/>
      <c r="FSR28" s="61"/>
      <c r="FSS28" s="61"/>
      <c r="FST28" s="61"/>
      <c r="FSU28" s="61"/>
      <c r="FSV28" s="61"/>
      <c r="FSW28" s="61"/>
      <c r="FSX28" s="61"/>
      <c r="FSY28" s="61"/>
      <c r="FSZ28" s="61"/>
      <c r="FTA28" s="61"/>
      <c r="FTB28" s="61"/>
      <c r="FTC28" s="61"/>
      <c r="FTD28" s="61"/>
      <c r="FTE28" s="61"/>
      <c r="FTF28" s="61"/>
      <c r="FTG28" s="61"/>
      <c r="FTH28" s="61"/>
      <c r="FTI28" s="61"/>
      <c r="FTJ28" s="61"/>
      <c r="FTK28" s="61"/>
      <c r="FTL28" s="61"/>
      <c r="FTM28" s="61"/>
      <c r="FTN28" s="61"/>
      <c r="FTO28" s="61"/>
      <c r="FTP28" s="61"/>
      <c r="FTQ28" s="61"/>
      <c r="FTR28" s="61"/>
      <c r="FTS28" s="61"/>
      <c r="FTT28" s="61"/>
      <c r="FTU28" s="61"/>
      <c r="FTV28" s="61"/>
      <c r="FTW28" s="61"/>
      <c r="FTX28" s="61"/>
      <c r="FTY28" s="61"/>
      <c r="FTZ28" s="61"/>
      <c r="FUA28" s="61"/>
      <c r="FUB28" s="61"/>
      <c r="FUC28" s="61"/>
      <c r="FUD28" s="61"/>
      <c r="FUE28" s="61"/>
      <c r="FUF28" s="61"/>
      <c r="FUG28" s="61"/>
      <c r="FUH28" s="61"/>
      <c r="FUI28" s="61"/>
      <c r="FUJ28" s="61"/>
      <c r="FUK28" s="61"/>
      <c r="FUL28" s="61"/>
      <c r="FUM28" s="61"/>
      <c r="FUN28" s="61"/>
      <c r="FUO28" s="61"/>
      <c r="FUP28" s="61"/>
      <c r="FUQ28" s="61"/>
      <c r="FUR28" s="61"/>
      <c r="FUS28" s="61"/>
      <c r="FUT28" s="61"/>
      <c r="FUU28" s="61"/>
      <c r="FUV28" s="61"/>
      <c r="FUW28" s="61"/>
      <c r="FUX28" s="61"/>
      <c r="FUY28" s="61"/>
      <c r="FUZ28" s="61"/>
      <c r="FVA28" s="61"/>
      <c r="FVB28" s="61"/>
      <c r="FVC28" s="61"/>
      <c r="FVD28" s="61"/>
      <c r="FVE28" s="61"/>
      <c r="FVF28" s="61"/>
      <c r="FVG28" s="61"/>
      <c r="FVH28" s="61"/>
      <c r="FVI28" s="61"/>
      <c r="FVJ28" s="61"/>
      <c r="FVK28" s="61"/>
      <c r="FVL28" s="61"/>
      <c r="FVM28" s="61"/>
      <c r="FVN28" s="61"/>
      <c r="FVO28" s="61"/>
      <c r="FVP28" s="61"/>
      <c r="FVQ28" s="61"/>
      <c r="FVR28" s="61"/>
      <c r="FVS28" s="61"/>
      <c r="FVT28" s="61"/>
      <c r="FVU28" s="61"/>
      <c r="FVV28" s="61"/>
      <c r="FVW28" s="61"/>
      <c r="FVX28" s="61"/>
      <c r="FVY28" s="61"/>
      <c r="FVZ28" s="61"/>
      <c r="FWA28" s="61"/>
      <c r="FWB28" s="61"/>
      <c r="FWC28" s="61"/>
      <c r="FWD28" s="61"/>
      <c r="FWE28" s="61"/>
      <c r="FWF28" s="61"/>
      <c r="FWG28" s="61"/>
      <c r="FWH28" s="61"/>
      <c r="FWI28" s="61"/>
      <c r="FWJ28" s="61"/>
      <c r="FWK28" s="61"/>
      <c r="FWL28" s="61"/>
      <c r="FWM28" s="61"/>
      <c r="FWN28" s="61"/>
      <c r="FWO28" s="61"/>
      <c r="FWP28" s="61"/>
      <c r="FWQ28" s="61"/>
      <c r="FWR28" s="61"/>
      <c r="FWS28" s="61"/>
      <c r="FWT28" s="61"/>
      <c r="FWU28" s="61"/>
      <c r="FWV28" s="61"/>
      <c r="FWW28" s="61"/>
      <c r="FWX28" s="61"/>
      <c r="FWY28" s="61"/>
      <c r="FWZ28" s="61"/>
      <c r="FXA28" s="61"/>
      <c r="FXB28" s="61"/>
      <c r="FXC28" s="61"/>
      <c r="FXD28" s="61"/>
      <c r="FXE28" s="61"/>
      <c r="FXF28" s="61"/>
      <c r="FXG28" s="61"/>
      <c r="FXH28" s="61"/>
      <c r="FXI28" s="61"/>
      <c r="FXJ28" s="61"/>
      <c r="FXK28" s="61"/>
      <c r="FXL28" s="61"/>
      <c r="FXM28" s="61"/>
      <c r="FXN28" s="61"/>
      <c r="FXO28" s="61"/>
      <c r="FXP28" s="61"/>
      <c r="FXQ28" s="61"/>
      <c r="FXR28" s="61"/>
      <c r="FXS28" s="61"/>
      <c r="FXT28" s="61"/>
      <c r="FXU28" s="61"/>
      <c r="FXV28" s="61"/>
      <c r="FXW28" s="61"/>
      <c r="FXX28" s="61"/>
      <c r="FXY28" s="61"/>
      <c r="FXZ28" s="61"/>
      <c r="FYA28" s="61"/>
      <c r="FYB28" s="61"/>
      <c r="FYC28" s="61"/>
      <c r="FYD28" s="61"/>
      <c r="FYE28" s="61"/>
      <c r="FYF28" s="61"/>
      <c r="FYG28" s="61"/>
      <c r="FYH28" s="61"/>
      <c r="FYI28" s="61"/>
      <c r="FYJ28" s="61"/>
      <c r="FYK28" s="61"/>
      <c r="FYL28" s="61"/>
      <c r="FYM28" s="61"/>
      <c r="FYN28" s="61"/>
      <c r="FYO28" s="61"/>
      <c r="FYP28" s="61"/>
      <c r="FYQ28" s="61"/>
      <c r="FYR28" s="61"/>
      <c r="FYS28" s="61"/>
      <c r="FYT28" s="61"/>
      <c r="FYU28" s="61"/>
      <c r="FYV28" s="61"/>
      <c r="FYW28" s="61"/>
      <c r="FYX28" s="61"/>
      <c r="FYY28" s="61"/>
      <c r="FYZ28" s="61"/>
      <c r="FZA28" s="61"/>
      <c r="FZB28" s="61"/>
      <c r="FZC28" s="61"/>
      <c r="FZD28" s="61"/>
      <c r="FZE28" s="61"/>
      <c r="FZF28" s="61"/>
      <c r="FZG28" s="61"/>
      <c r="FZH28" s="61"/>
      <c r="FZI28" s="61"/>
      <c r="FZJ28" s="61"/>
      <c r="FZK28" s="61"/>
      <c r="FZL28" s="61"/>
      <c r="FZM28" s="61"/>
      <c r="FZN28" s="61"/>
      <c r="FZO28" s="61"/>
      <c r="FZP28" s="61"/>
      <c r="FZQ28" s="61"/>
      <c r="FZR28" s="61"/>
      <c r="FZS28" s="61"/>
      <c r="FZT28" s="61"/>
      <c r="FZU28" s="61"/>
      <c r="FZV28" s="61"/>
      <c r="FZW28" s="61"/>
      <c r="FZX28" s="61"/>
      <c r="FZY28" s="61"/>
      <c r="FZZ28" s="61"/>
      <c r="GAA28" s="61"/>
      <c r="GAB28" s="61"/>
      <c r="GAC28" s="61"/>
      <c r="GAD28" s="61"/>
      <c r="GAE28" s="61"/>
      <c r="GAF28" s="61"/>
      <c r="GAG28" s="61"/>
      <c r="GAH28" s="61"/>
      <c r="GAI28" s="61"/>
      <c r="GAJ28" s="61"/>
      <c r="GAK28" s="61"/>
      <c r="GAL28" s="61"/>
      <c r="GAM28" s="61"/>
      <c r="GAN28" s="61"/>
      <c r="GAO28" s="61"/>
      <c r="GAP28" s="61"/>
      <c r="GAQ28" s="61"/>
      <c r="GAR28" s="61"/>
      <c r="GAS28" s="61"/>
      <c r="GAT28" s="61"/>
      <c r="GAU28" s="61"/>
      <c r="GAV28" s="61"/>
      <c r="GAW28" s="61"/>
      <c r="GAX28" s="61"/>
      <c r="GAY28" s="61"/>
      <c r="GAZ28" s="61"/>
      <c r="GBA28" s="61"/>
      <c r="GBB28" s="61"/>
      <c r="GBC28" s="61"/>
      <c r="GBD28" s="61"/>
      <c r="GBE28" s="61"/>
      <c r="GBF28" s="61"/>
      <c r="GBG28" s="61"/>
      <c r="GBH28" s="61"/>
      <c r="GBI28" s="61"/>
      <c r="GBJ28" s="61"/>
      <c r="GBK28" s="61"/>
      <c r="GBL28" s="61"/>
      <c r="GBM28" s="61"/>
      <c r="GBN28" s="61"/>
      <c r="GBO28" s="61"/>
      <c r="GBP28" s="61"/>
      <c r="GBQ28" s="61"/>
      <c r="GBR28" s="61"/>
      <c r="GBS28" s="61"/>
      <c r="GBT28" s="61"/>
      <c r="GBU28" s="61"/>
      <c r="GBV28" s="61"/>
      <c r="GBW28" s="61"/>
      <c r="GBX28" s="61"/>
      <c r="GBY28" s="61"/>
      <c r="GBZ28" s="61"/>
      <c r="GCA28" s="61"/>
      <c r="GCB28" s="61"/>
      <c r="GCC28" s="61"/>
      <c r="GCD28" s="61"/>
      <c r="GCE28" s="61"/>
      <c r="GCF28" s="61"/>
      <c r="GCG28" s="61"/>
      <c r="GCH28" s="61"/>
      <c r="GCI28" s="61"/>
      <c r="GCJ28" s="61"/>
      <c r="GCK28" s="61"/>
      <c r="GCL28" s="61"/>
      <c r="GCM28" s="61"/>
      <c r="GCN28" s="61"/>
      <c r="GCO28" s="61"/>
      <c r="GCP28" s="61"/>
      <c r="GCQ28" s="61"/>
      <c r="GCR28" s="61"/>
      <c r="GCS28" s="61"/>
      <c r="GCT28" s="61"/>
      <c r="GCU28" s="61"/>
      <c r="GCV28" s="61"/>
      <c r="GCW28" s="61"/>
      <c r="GCX28" s="61"/>
      <c r="GCY28" s="61"/>
      <c r="GCZ28" s="61"/>
      <c r="GDA28" s="61"/>
      <c r="GDB28" s="61"/>
      <c r="GDC28" s="61"/>
      <c r="GDD28" s="61"/>
      <c r="GDE28" s="61"/>
      <c r="GDF28" s="61"/>
      <c r="GDG28" s="61"/>
      <c r="GDH28" s="61"/>
      <c r="GDI28" s="61"/>
      <c r="GDJ28" s="61"/>
      <c r="GDK28" s="61"/>
      <c r="GDL28" s="61"/>
      <c r="GDM28" s="61"/>
      <c r="GDN28" s="61"/>
      <c r="GDO28" s="61"/>
      <c r="GDP28" s="61"/>
      <c r="GDQ28" s="61"/>
      <c r="GDR28" s="61"/>
      <c r="GDS28" s="61"/>
      <c r="GDT28" s="61"/>
      <c r="GDU28" s="61"/>
      <c r="GDV28" s="61"/>
      <c r="GDW28" s="61"/>
      <c r="GDX28" s="61"/>
      <c r="GDY28" s="61"/>
      <c r="GDZ28" s="61"/>
      <c r="GEA28" s="61"/>
      <c r="GEB28" s="61"/>
      <c r="GEC28" s="61"/>
      <c r="GED28" s="61"/>
      <c r="GEE28" s="61"/>
      <c r="GEF28" s="61"/>
      <c r="GEG28" s="61"/>
      <c r="GEH28" s="61"/>
      <c r="GEI28" s="61"/>
      <c r="GEJ28" s="61"/>
      <c r="GEK28" s="61"/>
      <c r="GEL28" s="61"/>
      <c r="GEM28" s="61"/>
      <c r="GEN28" s="61"/>
      <c r="GEO28" s="61"/>
      <c r="GEP28" s="61"/>
      <c r="GEQ28" s="61"/>
      <c r="GER28" s="61"/>
      <c r="GES28" s="61"/>
      <c r="GET28" s="61"/>
      <c r="GEU28" s="61"/>
      <c r="GEV28" s="61"/>
      <c r="GEW28" s="61"/>
      <c r="GEX28" s="61"/>
      <c r="GEY28" s="61"/>
      <c r="GEZ28" s="61"/>
      <c r="GFA28" s="61"/>
      <c r="GFB28" s="61"/>
      <c r="GFC28" s="61"/>
      <c r="GFD28" s="61"/>
      <c r="GFE28" s="61"/>
      <c r="GFF28" s="61"/>
      <c r="GFG28" s="61"/>
      <c r="GFH28" s="61"/>
      <c r="GFI28" s="61"/>
      <c r="GFJ28" s="61"/>
      <c r="GFK28" s="61"/>
      <c r="GFL28" s="61"/>
      <c r="GFM28" s="61"/>
      <c r="GFN28" s="61"/>
      <c r="GFO28" s="61"/>
      <c r="GFP28" s="61"/>
      <c r="GFQ28" s="61"/>
      <c r="GFR28" s="61"/>
      <c r="GFS28" s="61"/>
      <c r="GFT28" s="61"/>
      <c r="GFU28" s="61"/>
      <c r="GFV28" s="61"/>
      <c r="GFW28" s="61"/>
      <c r="GFX28" s="61"/>
      <c r="GFY28" s="61"/>
      <c r="GFZ28" s="61"/>
      <c r="GGA28" s="61"/>
      <c r="GGB28" s="61"/>
      <c r="GGC28" s="61"/>
      <c r="GGD28" s="61"/>
      <c r="GGE28" s="61"/>
      <c r="GGF28" s="61"/>
      <c r="GGG28" s="61"/>
      <c r="GGH28" s="61"/>
      <c r="GGI28" s="61"/>
      <c r="GGJ28" s="61"/>
      <c r="GGK28" s="61"/>
      <c r="GGL28" s="61"/>
      <c r="GGM28" s="61"/>
      <c r="GGN28" s="61"/>
      <c r="GGO28" s="61"/>
      <c r="GGP28" s="61"/>
      <c r="GGQ28" s="61"/>
      <c r="GGR28" s="61"/>
      <c r="GGS28" s="61"/>
      <c r="GGT28" s="61"/>
      <c r="GGU28" s="61"/>
      <c r="GGV28" s="61"/>
      <c r="GGW28" s="61"/>
      <c r="GGX28" s="61"/>
      <c r="GGY28" s="61"/>
      <c r="GGZ28" s="61"/>
      <c r="GHA28" s="61"/>
      <c r="GHB28" s="61"/>
      <c r="GHC28" s="61"/>
      <c r="GHD28" s="61"/>
      <c r="GHE28" s="61"/>
      <c r="GHF28" s="61"/>
      <c r="GHG28" s="61"/>
      <c r="GHH28" s="61"/>
      <c r="GHI28" s="61"/>
      <c r="GHJ28" s="61"/>
      <c r="GHK28" s="61"/>
      <c r="GHL28" s="61"/>
      <c r="GHM28" s="61"/>
      <c r="GHN28" s="61"/>
      <c r="GHO28" s="61"/>
      <c r="GHP28" s="61"/>
      <c r="GHQ28" s="61"/>
      <c r="GHR28" s="61"/>
      <c r="GHS28" s="61"/>
      <c r="GHT28" s="61"/>
      <c r="GHU28" s="61"/>
      <c r="GHV28" s="61"/>
      <c r="GHW28" s="61"/>
      <c r="GHX28" s="61"/>
      <c r="GHY28" s="61"/>
      <c r="GHZ28" s="61"/>
      <c r="GIA28" s="61"/>
      <c r="GIB28" s="61"/>
      <c r="GIC28" s="61"/>
      <c r="GID28" s="61"/>
      <c r="GIE28" s="61"/>
      <c r="GIF28" s="61"/>
      <c r="GIG28" s="61"/>
      <c r="GIH28" s="61"/>
      <c r="GII28" s="61"/>
      <c r="GIJ28" s="61"/>
      <c r="GIK28" s="61"/>
      <c r="GIL28" s="61"/>
      <c r="GIM28" s="61"/>
      <c r="GIN28" s="61"/>
      <c r="GIO28" s="61"/>
      <c r="GIP28" s="61"/>
      <c r="GIQ28" s="61"/>
      <c r="GIR28" s="61"/>
      <c r="GIS28" s="61"/>
      <c r="GIT28" s="61"/>
      <c r="GIU28" s="61"/>
      <c r="GIV28" s="61"/>
      <c r="GIW28" s="61"/>
      <c r="GIX28" s="61"/>
      <c r="GIY28" s="61"/>
      <c r="GIZ28" s="61"/>
      <c r="GJA28" s="61"/>
      <c r="GJB28" s="61"/>
      <c r="GJC28" s="61"/>
      <c r="GJD28" s="61"/>
      <c r="GJE28" s="61"/>
      <c r="GJF28" s="61"/>
      <c r="GJG28" s="61"/>
      <c r="GJH28" s="61"/>
      <c r="GJI28" s="61"/>
      <c r="GJJ28" s="61"/>
      <c r="GJK28" s="61"/>
      <c r="GJL28" s="61"/>
      <c r="GJM28" s="61"/>
      <c r="GJN28" s="61"/>
      <c r="GJO28" s="61"/>
      <c r="GJP28" s="61"/>
      <c r="GJQ28" s="61"/>
      <c r="GJR28" s="61"/>
      <c r="GJS28" s="61"/>
      <c r="GJT28" s="61"/>
      <c r="GJU28" s="61"/>
      <c r="GJV28" s="61"/>
      <c r="GJW28" s="61"/>
      <c r="GJX28" s="61"/>
      <c r="GJY28" s="61"/>
      <c r="GJZ28" s="61"/>
      <c r="GKA28" s="61"/>
      <c r="GKB28" s="61"/>
      <c r="GKC28" s="61"/>
      <c r="GKD28" s="61"/>
      <c r="GKE28" s="61"/>
      <c r="GKF28" s="61"/>
      <c r="GKG28" s="61"/>
      <c r="GKH28" s="61"/>
      <c r="GKI28" s="61"/>
      <c r="GKJ28" s="61"/>
      <c r="GKK28" s="61"/>
      <c r="GKL28" s="61"/>
      <c r="GKM28" s="61"/>
      <c r="GKN28" s="61"/>
      <c r="GKO28" s="61"/>
      <c r="GKP28" s="61"/>
      <c r="GKQ28" s="61"/>
      <c r="GKR28" s="61"/>
      <c r="GKS28" s="61"/>
      <c r="GKT28" s="61"/>
      <c r="GKU28" s="61"/>
      <c r="GKV28" s="61"/>
      <c r="GKW28" s="61"/>
      <c r="GKX28" s="61"/>
      <c r="GKY28" s="61"/>
      <c r="GKZ28" s="61"/>
      <c r="GLA28" s="61"/>
      <c r="GLB28" s="61"/>
      <c r="GLC28" s="61"/>
      <c r="GLD28" s="61"/>
      <c r="GLE28" s="61"/>
      <c r="GLF28" s="61"/>
      <c r="GLG28" s="61"/>
      <c r="GLH28" s="61"/>
      <c r="GLI28" s="61"/>
      <c r="GLJ28" s="61"/>
      <c r="GLK28" s="61"/>
      <c r="GLL28" s="61"/>
      <c r="GLM28" s="61"/>
      <c r="GLN28" s="61"/>
      <c r="GLO28" s="61"/>
      <c r="GLP28" s="61"/>
      <c r="GLQ28" s="61"/>
      <c r="GLR28" s="61"/>
      <c r="GLS28" s="61"/>
      <c r="GLT28" s="61"/>
      <c r="GLU28" s="61"/>
      <c r="GLV28" s="61"/>
      <c r="GLW28" s="61"/>
      <c r="GLX28" s="61"/>
      <c r="GLY28" s="61"/>
      <c r="GLZ28" s="61"/>
      <c r="GMA28" s="61"/>
      <c r="GMB28" s="61"/>
      <c r="GMC28" s="61"/>
      <c r="GMD28" s="61"/>
      <c r="GME28" s="61"/>
      <c r="GMF28" s="61"/>
      <c r="GMG28" s="61"/>
      <c r="GMH28" s="61"/>
      <c r="GMI28" s="61"/>
      <c r="GMJ28" s="61"/>
      <c r="GMK28" s="61"/>
      <c r="GML28" s="61"/>
      <c r="GMM28" s="61"/>
      <c r="GMN28" s="61"/>
      <c r="GMO28" s="61"/>
      <c r="GMP28" s="61"/>
      <c r="GMQ28" s="61"/>
      <c r="GMR28" s="61"/>
      <c r="GMS28" s="61"/>
      <c r="GMT28" s="61"/>
      <c r="GMU28" s="61"/>
      <c r="GMV28" s="61"/>
      <c r="GMW28" s="61"/>
      <c r="GMX28" s="61"/>
      <c r="GMY28" s="61"/>
      <c r="GMZ28" s="61"/>
      <c r="GNA28" s="61"/>
      <c r="GNB28" s="61"/>
      <c r="GNC28" s="61"/>
      <c r="GND28" s="61"/>
      <c r="GNE28" s="61"/>
      <c r="GNF28" s="61"/>
      <c r="GNG28" s="61"/>
      <c r="GNH28" s="61"/>
      <c r="GNI28" s="61"/>
      <c r="GNJ28" s="61"/>
      <c r="GNK28" s="61"/>
      <c r="GNL28" s="61"/>
      <c r="GNM28" s="61"/>
      <c r="GNN28" s="61"/>
      <c r="GNO28" s="61"/>
      <c r="GNP28" s="61"/>
      <c r="GNQ28" s="61"/>
      <c r="GNR28" s="61"/>
      <c r="GNS28" s="61"/>
      <c r="GNT28" s="61"/>
      <c r="GNU28" s="61"/>
      <c r="GNV28" s="61"/>
      <c r="GNW28" s="61"/>
      <c r="GNX28" s="61"/>
      <c r="GNY28" s="61"/>
      <c r="GNZ28" s="61"/>
      <c r="GOA28" s="61"/>
      <c r="GOB28" s="61"/>
      <c r="GOC28" s="61"/>
      <c r="GOD28" s="61"/>
      <c r="GOE28" s="61"/>
      <c r="GOF28" s="61"/>
      <c r="GOG28" s="61"/>
      <c r="GOH28" s="61"/>
      <c r="GOI28" s="61"/>
      <c r="GOJ28" s="61"/>
      <c r="GOK28" s="61"/>
      <c r="GOL28" s="61"/>
      <c r="GOM28" s="61"/>
      <c r="GON28" s="61"/>
      <c r="GOO28" s="61"/>
      <c r="GOP28" s="61"/>
      <c r="GOQ28" s="61"/>
      <c r="GOR28" s="61"/>
      <c r="GOS28" s="61"/>
      <c r="GOT28" s="61"/>
      <c r="GOU28" s="61"/>
      <c r="GOV28" s="61"/>
      <c r="GOW28" s="61"/>
      <c r="GOX28" s="61"/>
      <c r="GOY28" s="61"/>
      <c r="GOZ28" s="61"/>
      <c r="GPA28" s="61"/>
      <c r="GPB28" s="61"/>
      <c r="GPC28" s="61"/>
      <c r="GPD28" s="61"/>
      <c r="GPE28" s="61"/>
      <c r="GPF28" s="61"/>
      <c r="GPG28" s="61"/>
      <c r="GPH28" s="61"/>
      <c r="GPI28" s="61"/>
      <c r="GPJ28" s="61"/>
      <c r="GPK28" s="61"/>
      <c r="GPL28" s="61"/>
      <c r="GPM28" s="61"/>
      <c r="GPN28" s="61"/>
      <c r="GPO28" s="61"/>
      <c r="GPP28" s="61"/>
      <c r="GPQ28" s="61"/>
      <c r="GPR28" s="61"/>
      <c r="GPS28" s="61"/>
      <c r="GPT28" s="61"/>
      <c r="GPU28" s="61"/>
      <c r="GPV28" s="61"/>
      <c r="GPW28" s="61"/>
      <c r="GPX28" s="61"/>
      <c r="GPY28" s="61"/>
      <c r="GPZ28" s="61"/>
      <c r="GQA28" s="61"/>
      <c r="GQB28" s="61"/>
      <c r="GQC28" s="61"/>
      <c r="GQD28" s="61"/>
      <c r="GQE28" s="61"/>
      <c r="GQF28" s="61"/>
      <c r="GQG28" s="61"/>
      <c r="GQH28" s="61"/>
      <c r="GQI28" s="61"/>
      <c r="GQJ28" s="61"/>
      <c r="GQK28" s="61"/>
      <c r="GQL28" s="61"/>
      <c r="GQM28" s="61"/>
      <c r="GQN28" s="61"/>
      <c r="GQO28" s="61"/>
      <c r="GQP28" s="61"/>
      <c r="GQQ28" s="61"/>
      <c r="GQR28" s="61"/>
      <c r="GQS28" s="61"/>
      <c r="GQT28" s="61"/>
      <c r="GQU28" s="61"/>
      <c r="GQV28" s="61"/>
      <c r="GQW28" s="61"/>
      <c r="GQX28" s="61"/>
      <c r="GQY28" s="61"/>
      <c r="GQZ28" s="61"/>
      <c r="GRA28" s="61"/>
      <c r="GRB28" s="61"/>
      <c r="GRC28" s="61"/>
      <c r="GRD28" s="61"/>
      <c r="GRE28" s="61"/>
      <c r="GRF28" s="61"/>
      <c r="GRG28" s="61"/>
      <c r="GRH28" s="61"/>
      <c r="GRI28" s="61"/>
      <c r="GRJ28" s="61"/>
      <c r="GRK28" s="61"/>
      <c r="GRL28" s="61"/>
      <c r="GRM28" s="61"/>
      <c r="GRN28" s="61"/>
      <c r="GRO28" s="61"/>
      <c r="GRP28" s="61"/>
      <c r="GRQ28" s="61"/>
      <c r="GRR28" s="61"/>
      <c r="GRS28" s="61"/>
      <c r="GRT28" s="61"/>
      <c r="GRU28" s="61"/>
      <c r="GRV28" s="61"/>
      <c r="GRW28" s="61"/>
      <c r="GRX28" s="61"/>
      <c r="GRY28" s="61"/>
      <c r="GRZ28" s="61"/>
      <c r="GSA28" s="61"/>
      <c r="GSB28" s="61"/>
      <c r="GSC28" s="61"/>
      <c r="GSD28" s="61"/>
      <c r="GSE28" s="61"/>
      <c r="GSF28" s="61"/>
      <c r="GSG28" s="61"/>
      <c r="GSH28" s="61"/>
      <c r="GSI28" s="61"/>
      <c r="GSJ28" s="61"/>
      <c r="GSK28" s="61"/>
      <c r="GSL28" s="61"/>
      <c r="GSM28" s="61"/>
      <c r="GSN28" s="61"/>
      <c r="GSO28" s="61"/>
      <c r="GSP28" s="61"/>
      <c r="GSQ28" s="61"/>
      <c r="GSR28" s="61"/>
      <c r="GSS28" s="61"/>
      <c r="GST28" s="61"/>
      <c r="GSU28" s="61"/>
      <c r="GSV28" s="61"/>
      <c r="GSW28" s="61"/>
      <c r="GSX28" s="61"/>
      <c r="GSY28" s="61"/>
      <c r="GSZ28" s="61"/>
      <c r="GTA28" s="61"/>
      <c r="GTB28" s="61"/>
      <c r="GTC28" s="61"/>
      <c r="GTD28" s="61"/>
      <c r="GTE28" s="61"/>
      <c r="GTF28" s="61"/>
      <c r="GTG28" s="61"/>
      <c r="GTH28" s="61"/>
      <c r="GTI28" s="61"/>
      <c r="GTJ28" s="61"/>
      <c r="GTK28" s="61"/>
      <c r="GTL28" s="61"/>
      <c r="GTM28" s="61"/>
      <c r="GTN28" s="61"/>
      <c r="GTO28" s="61"/>
      <c r="GTP28" s="61"/>
      <c r="GTQ28" s="61"/>
      <c r="GTR28" s="61"/>
      <c r="GTS28" s="61"/>
      <c r="GTT28" s="61"/>
      <c r="GTU28" s="61"/>
      <c r="GTV28" s="61"/>
      <c r="GTW28" s="61"/>
      <c r="GTX28" s="61"/>
      <c r="GTY28" s="61"/>
      <c r="GTZ28" s="61"/>
      <c r="GUA28" s="61"/>
      <c r="GUB28" s="61"/>
      <c r="GUC28" s="61"/>
      <c r="GUD28" s="61"/>
      <c r="GUE28" s="61"/>
      <c r="GUF28" s="61"/>
      <c r="GUG28" s="61"/>
      <c r="GUH28" s="61"/>
      <c r="GUI28" s="61"/>
      <c r="GUJ28" s="61"/>
      <c r="GUK28" s="61"/>
      <c r="GUL28" s="61"/>
      <c r="GUM28" s="61"/>
      <c r="GUN28" s="61"/>
      <c r="GUO28" s="61"/>
      <c r="GUP28" s="61"/>
      <c r="GUQ28" s="61"/>
      <c r="GUR28" s="61"/>
      <c r="GUS28" s="61"/>
      <c r="GUT28" s="61"/>
      <c r="GUU28" s="61"/>
      <c r="GUV28" s="61"/>
      <c r="GUW28" s="61"/>
      <c r="GUX28" s="61"/>
      <c r="GUY28" s="61"/>
      <c r="GUZ28" s="61"/>
      <c r="GVA28" s="61"/>
      <c r="GVB28" s="61"/>
      <c r="GVC28" s="61"/>
      <c r="GVD28" s="61"/>
      <c r="GVE28" s="61"/>
      <c r="GVF28" s="61"/>
      <c r="GVG28" s="61"/>
      <c r="GVH28" s="61"/>
      <c r="GVI28" s="61"/>
      <c r="GVJ28" s="61"/>
      <c r="GVK28" s="61"/>
      <c r="GVL28" s="61"/>
      <c r="GVM28" s="61"/>
      <c r="GVN28" s="61"/>
      <c r="GVO28" s="61"/>
      <c r="GVP28" s="61"/>
      <c r="GVQ28" s="61"/>
      <c r="GVR28" s="61"/>
      <c r="GVS28" s="61"/>
      <c r="GVT28" s="61"/>
      <c r="GVU28" s="61"/>
      <c r="GVV28" s="61"/>
      <c r="GVW28" s="61"/>
      <c r="GVX28" s="61"/>
      <c r="GVY28" s="61"/>
      <c r="GVZ28" s="61"/>
      <c r="GWA28" s="61"/>
      <c r="GWB28" s="61"/>
      <c r="GWC28" s="61"/>
      <c r="GWD28" s="61"/>
      <c r="GWE28" s="61"/>
      <c r="GWF28" s="61"/>
      <c r="GWG28" s="61"/>
      <c r="GWH28" s="61"/>
      <c r="GWI28" s="61"/>
      <c r="GWJ28" s="61"/>
      <c r="GWK28" s="61"/>
      <c r="GWL28" s="61"/>
      <c r="GWM28" s="61"/>
      <c r="GWN28" s="61"/>
      <c r="GWO28" s="61"/>
      <c r="GWP28" s="61"/>
      <c r="GWQ28" s="61"/>
      <c r="GWR28" s="61"/>
      <c r="GWS28" s="61"/>
      <c r="GWT28" s="61"/>
      <c r="GWU28" s="61"/>
      <c r="GWV28" s="61"/>
      <c r="GWW28" s="61"/>
      <c r="GWX28" s="61"/>
      <c r="GWY28" s="61"/>
      <c r="GWZ28" s="61"/>
      <c r="GXA28" s="61"/>
      <c r="GXB28" s="61"/>
      <c r="GXC28" s="61"/>
      <c r="GXD28" s="61"/>
      <c r="GXE28" s="61"/>
      <c r="GXF28" s="61"/>
      <c r="GXG28" s="61"/>
      <c r="GXH28" s="61"/>
      <c r="GXI28" s="61"/>
      <c r="GXJ28" s="61"/>
      <c r="GXK28" s="61"/>
      <c r="GXL28" s="61"/>
      <c r="GXM28" s="61"/>
      <c r="GXN28" s="61"/>
      <c r="GXO28" s="61"/>
      <c r="GXP28" s="61"/>
      <c r="GXQ28" s="61"/>
      <c r="GXR28" s="61"/>
      <c r="GXS28" s="61"/>
      <c r="GXT28" s="61"/>
      <c r="GXU28" s="61"/>
      <c r="GXV28" s="61"/>
      <c r="GXW28" s="61"/>
      <c r="GXX28" s="61"/>
      <c r="GXY28" s="61"/>
      <c r="GXZ28" s="61"/>
      <c r="GYA28" s="61"/>
      <c r="GYB28" s="61"/>
      <c r="GYC28" s="61"/>
      <c r="GYD28" s="61"/>
      <c r="GYE28" s="61"/>
      <c r="GYF28" s="61"/>
      <c r="GYG28" s="61"/>
      <c r="GYH28" s="61"/>
      <c r="GYI28" s="61"/>
      <c r="GYJ28" s="61"/>
      <c r="GYK28" s="61"/>
      <c r="GYL28" s="61"/>
      <c r="GYM28" s="61"/>
      <c r="GYN28" s="61"/>
      <c r="GYO28" s="61"/>
      <c r="GYP28" s="61"/>
      <c r="GYQ28" s="61"/>
      <c r="GYR28" s="61"/>
      <c r="GYS28" s="61"/>
      <c r="GYT28" s="61"/>
      <c r="GYU28" s="61"/>
      <c r="GYV28" s="61"/>
      <c r="GYW28" s="61"/>
      <c r="GYX28" s="61"/>
      <c r="GYY28" s="61"/>
      <c r="GYZ28" s="61"/>
      <c r="GZA28" s="61"/>
      <c r="GZB28" s="61"/>
      <c r="GZC28" s="61"/>
      <c r="GZD28" s="61"/>
      <c r="GZE28" s="61"/>
      <c r="GZF28" s="61"/>
      <c r="GZG28" s="61"/>
      <c r="GZH28" s="61"/>
      <c r="GZI28" s="61"/>
      <c r="GZJ28" s="61"/>
      <c r="GZK28" s="61"/>
      <c r="GZL28" s="61"/>
      <c r="GZM28" s="61"/>
      <c r="GZN28" s="61"/>
      <c r="GZO28" s="61"/>
      <c r="GZP28" s="61"/>
      <c r="GZQ28" s="61"/>
      <c r="GZR28" s="61"/>
      <c r="GZS28" s="61"/>
      <c r="GZT28" s="61"/>
      <c r="GZU28" s="61"/>
      <c r="GZV28" s="61"/>
      <c r="GZW28" s="61"/>
      <c r="GZX28" s="61"/>
      <c r="GZY28" s="61"/>
      <c r="GZZ28" s="61"/>
      <c r="HAA28" s="61"/>
      <c r="HAB28" s="61"/>
      <c r="HAC28" s="61"/>
      <c r="HAD28" s="61"/>
      <c r="HAE28" s="61"/>
      <c r="HAF28" s="61"/>
      <c r="HAG28" s="61"/>
      <c r="HAH28" s="61"/>
      <c r="HAI28" s="61"/>
      <c r="HAJ28" s="61"/>
      <c r="HAK28" s="61"/>
      <c r="HAL28" s="61"/>
      <c r="HAM28" s="61"/>
      <c r="HAN28" s="61"/>
      <c r="HAO28" s="61"/>
      <c r="HAP28" s="61"/>
      <c r="HAQ28" s="61"/>
      <c r="HAR28" s="61"/>
      <c r="HAS28" s="61"/>
      <c r="HAT28" s="61"/>
      <c r="HAU28" s="61"/>
      <c r="HAV28" s="61"/>
      <c r="HAW28" s="61"/>
      <c r="HAX28" s="61"/>
      <c r="HAY28" s="61"/>
      <c r="HAZ28" s="61"/>
      <c r="HBA28" s="61"/>
      <c r="HBB28" s="61"/>
      <c r="HBC28" s="61"/>
      <c r="HBD28" s="61"/>
      <c r="HBE28" s="61"/>
      <c r="HBF28" s="61"/>
      <c r="HBG28" s="61"/>
      <c r="HBH28" s="61"/>
      <c r="HBI28" s="61"/>
      <c r="HBJ28" s="61"/>
      <c r="HBK28" s="61"/>
      <c r="HBL28" s="61"/>
      <c r="HBM28" s="61"/>
      <c r="HBN28" s="61"/>
      <c r="HBO28" s="61"/>
      <c r="HBP28" s="61"/>
      <c r="HBQ28" s="61"/>
      <c r="HBR28" s="61"/>
      <c r="HBS28" s="61"/>
      <c r="HBT28" s="61"/>
      <c r="HBU28" s="61"/>
      <c r="HBV28" s="61"/>
      <c r="HBW28" s="61"/>
      <c r="HBX28" s="61"/>
      <c r="HBY28" s="61"/>
      <c r="HBZ28" s="61"/>
      <c r="HCA28" s="61"/>
      <c r="HCB28" s="61"/>
      <c r="HCC28" s="61"/>
      <c r="HCD28" s="61"/>
      <c r="HCE28" s="61"/>
      <c r="HCF28" s="61"/>
      <c r="HCG28" s="61"/>
      <c r="HCH28" s="61"/>
      <c r="HCI28" s="61"/>
      <c r="HCJ28" s="61"/>
      <c r="HCK28" s="61"/>
      <c r="HCL28" s="61"/>
      <c r="HCM28" s="61"/>
      <c r="HCN28" s="61"/>
      <c r="HCO28" s="61"/>
      <c r="HCP28" s="61"/>
      <c r="HCQ28" s="61"/>
      <c r="HCR28" s="61"/>
      <c r="HCS28" s="61"/>
      <c r="HCT28" s="61"/>
      <c r="HCU28" s="61"/>
      <c r="HCV28" s="61"/>
      <c r="HCW28" s="61"/>
      <c r="HCX28" s="61"/>
      <c r="HCY28" s="61"/>
      <c r="HCZ28" s="61"/>
      <c r="HDA28" s="61"/>
      <c r="HDB28" s="61"/>
      <c r="HDC28" s="61"/>
      <c r="HDD28" s="61"/>
      <c r="HDE28" s="61"/>
      <c r="HDF28" s="61"/>
      <c r="HDG28" s="61"/>
      <c r="HDH28" s="61"/>
      <c r="HDI28" s="61"/>
      <c r="HDJ28" s="61"/>
      <c r="HDK28" s="61"/>
      <c r="HDL28" s="61"/>
      <c r="HDM28" s="61"/>
      <c r="HDN28" s="61"/>
      <c r="HDO28" s="61"/>
      <c r="HDP28" s="61"/>
      <c r="HDQ28" s="61"/>
      <c r="HDR28" s="61"/>
      <c r="HDS28" s="61"/>
      <c r="HDT28" s="61"/>
      <c r="HDU28" s="61"/>
      <c r="HDV28" s="61"/>
      <c r="HDW28" s="61"/>
      <c r="HDX28" s="61"/>
      <c r="HDY28" s="61"/>
      <c r="HDZ28" s="61"/>
      <c r="HEA28" s="61"/>
      <c r="HEB28" s="61"/>
      <c r="HEC28" s="61"/>
      <c r="HED28" s="61"/>
      <c r="HEE28" s="61"/>
      <c r="HEF28" s="61"/>
      <c r="HEG28" s="61"/>
      <c r="HEH28" s="61"/>
      <c r="HEI28" s="61"/>
      <c r="HEJ28" s="61"/>
      <c r="HEK28" s="61"/>
      <c r="HEL28" s="61"/>
      <c r="HEM28" s="61"/>
      <c r="HEN28" s="61"/>
      <c r="HEO28" s="61"/>
      <c r="HEP28" s="61"/>
      <c r="HEQ28" s="61"/>
      <c r="HER28" s="61"/>
      <c r="HES28" s="61"/>
      <c r="HET28" s="61"/>
      <c r="HEU28" s="61"/>
      <c r="HEV28" s="61"/>
      <c r="HEW28" s="61"/>
      <c r="HEX28" s="61"/>
      <c r="HEY28" s="61"/>
      <c r="HEZ28" s="61"/>
      <c r="HFA28" s="61"/>
      <c r="HFB28" s="61"/>
      <c r="HFC28" s="61"/>
      <c r="HFD28" s="61"/>
      <c r="HFE28" s="61"/>
      <c r="HFF28" s="61"/>
      <c r="HFG28" s="61"/>
      <c r="HFH28" s="61"/>
      <c r="HFI28" s="61"/>
      <c r="HFJ28" s="61"/>
      <c r="HFK28" s="61"/>
      <c r="HFL28" s="61"/>
      <c r="HFM28" s="61"/>
      <c r="HFN28" s="61"/>
      <c r="HFO28" s="61"/>
      <c r="HFP28" s="61"/>
      <c r="HFQ28" s="61"/>
      <c r="HFR28" s="61"/>
      <c r="HFS28" s="61"/>
      <c r="HFT28" s="61"/>
      <c r="HFU28" s="61"/>
      <c r="HFV28" s="61"/>
      <c r="HFW28" s="61"/>
      <c r="HFX28" s="61"/>
      <c r="HFY28" s="61"/>
      <c r="HFZ28" s="61"/>
      <c r="HGA28" s="61"/>
      <c r="HGB28" s="61"/>
      <c r="HGC28" s="61"/>
      <c r="HGD28" s="61"/>
      <c r="HGE28" s="61"/>
      <c r="HGF28" s="61"/>
      <c r="HGG28" s="61"/>
      <c r="HGH28" s="61"/>
      <c r="HGI28" s="61"/>
      <c r="HGJ28" s="61"/>
      <c r="HGK28" s="61"/>
      <c r="HGL28" s="61"/>
      <c r="HGM28" s="61"/>
      <c r="HGN28" s="61"/>
      <c r="HGO28" s="61"/>
      <c r="HGP28" s="61"/>
      <c r="HGQ28" s="61"/>
      <c r="HGR28" s="61"/>
      <c r="HGS28" s="61"/>
      <c r="HGT28" s="61"/>
      <c r="HGU28" s="61"/>
      <c r="HGV28" s="61"/>
      <c r="HGW28" s="61"/>
      <c r="HGX28" s="61"/>
      <c r="HGY28" s="61"/>
      <c r="HGZ28" s="61"/>
      <c r="HHA28" s="61"/>
      <c r="HHB28" s="61"/>
      <c r="HHC28" s="61"/>
      <c r="HHD28" s="61"/>
      <c r="HHE28" s="61"/>
      <c r="HHF28" s="61"/>
      <c r="HHG28" s="61"/>
      <c r="HHH28" s="61"/>
      <c r="HHI28" s="61"/>
      <c r="HHJ28" s="61"/>
      <c r="HHK28" s="61"/>
      <c r="HHL28" s="61"/>
      <c r="HHM28" s="61"/>
      <c r="HHN28" s="61"/>
      <c r="HHO28" s="61"/>
      <c r="HHP28" s="61"/>
      <c r="HHQ28" s="61"/>
      <c r="HHR28" s="61"/>
      <c r="HHS28" s="61"/>
      <c r="HHT28" s="61"/>
      <c r="HHU28" s="61"/>
      <c r="HHV28" s="61"/>
      <c r="HHW28" s="61"/>
      <c r="HHX28" s="61"/>
      <c r="HHY28" s="61"/>
      <c r="HHZ28" s="61"/>
      <c r="HIA28" s="61"/>
      <c r="HIB28" s="61"/>
      <c r="HIC28" s="61"/>
      <c r="HID28" s="61"/>
      <c r="HIE28" s="61"/>
      <c r="HIF28" s="61"/>
      <c r="HIG28" s="61"/>
      <c r="HIH28" s="61"/>
      <c r="HII28" s="61"/>
      <c r="HIJ28" s="61"/>
      <c r="HIK28" s="61"/>
      <c r="HIL28" s="61"/>
      <c r="HIM28" s="61"/>
      <c r="HIN28" s="61"/>
      <c r="HIO28" s="61"/>
      <c r="HIP28" s="61"/>
      <c r="HIQ28" s="61"/>
      <c r="HIR28" s="61"/>
      <c r="HIS28" s="61"/>
      <c r="HIT28" s="61"/>
      <c r="HIU28" s="61"/>
      <c r="HIV28" s="61"/>
      <c r="HIW28" s="61"/>
      <c r="HIX28" s="61"/>
      <c r="HIY28" s="61"/>
      <c r="HIZ28" s="61"/>
      <c r="HJA28" s="61"/>
      <c r="HJB28" s="61"/>
      <c r="HJC28" s="61"/>
      <c r="HJD28" s="61"/>
      <c r="HJE28" s="61"/>
      <c r="HJF28" s="61"/>
      <c r="HJG28" s="61"/>
      <c r="HJH28" s="61"/>
      <c r="HJI28" s="61"/>
      <c r="HJJ28" s="61"/>
      <c r="HJK28" s="61"/>
      <c r="HJL28" s="61"/>
      <c r="HJM28" s="61"/>
      <c r="HJN28" s="61"/>
      <c r="HJO28" s="61"/>
      <c r="HJP28" s="61"/>
      <c r="HJQ28" s="61"/>
      <c r="HJR28" s="61"/>
      <c r="HJS28" s="61"/>
      <c r="HJT28" s="61"/>
      <c r="HJU28" s="61"/>
      <c r="HJV28" s="61"/>
      <c r="HJW28" s="61"/>
      <c r="HJX28" s="61"/>
      <c r="HJY28" s="61"/>
      <c r="HJZ28" s="61"/>
      <c r="HKA28" s="61"/>
      <c r="HKB28" s="61"/>
      <c r="HKC28" s="61"/>
      <c r="HKD28" s="61"/>
      <c r="HKE28" s="61"/>
      <c r="HKF28" s="61"/>
      <c r="HKG28" s="61"/>
      <c r="HKH28" s="61"/>
      <c r="HKI28" s="61"/>
      <c r="HKJ28" s="61"/>
      <c r="HKK28" s="61"/>
      <c r="HKL28" s="61"/>
      <c r="HKM28" s="61"/>
      <c r="HKN28" s="61"/>
      <c r="HKO28" s="61"/>
      <c r="HKP28" s="61"/>
      <c r="HKQ28" s="61"/>
      <c r="HKR28" s="61"/>
      <c r="HKS28" s="61"/>
      <c r="HKT28" s="61"/>
      <c r="HKU28" s="61"/>
      <c r="HKV28" s="61"/>
      <c r="HKW28" s="61"/>
      <c r="HKX28" s="61"/>
      <c r="HKY28" s="61"/>
      <c r="HKZ28" s="61"/>
      <c r="HLA28" s="61"/>
      <c r="HLB28" s="61"/>
      <c r="HLC28" s="61"/>
      <c r="HLD28" s="61"/>
      <c r="HLE28" s="61"/>
      <c r="HLF28" s="61"/>
      <c r="HLG28" s="61"/>
      <c r="HLH28" s="61"/>
      <c r="HLI28" s="61"/>
      <c r="HLJ28" s="61"/>
      <c r="HLK28" s="61"/>
      <c r="HLL28" s="61"/>
      <c r="HLM28" s="61"/>
      <c r="HLN28" s="61"/>
      <c r="HLO28" s="61"/>
      <c r="HLP28" s="61"/>
      <c r="HLQ28" s="61"/>
      <c r="HLR28" s="61"/>
      <c r="HLS28" s="61"/>
      <c r="HLT28" s="61"/>
      <c r="HLU28" s="61"/>
      <c r="HLV28" s="61"/>
      <c r="HLW28" s="61"/>
      <c r="HLX28" s="61"/>
      <c r="HLY28" s="61"/>
      <c r="HLZ28" s="61"/>
      <c r="HMA28" s="61"/>
      <c r="HMB28" s="61"/>
      <c r="HMC28" s="61"/>
      <c r="HMD28" s="61"/>
      <c r="HME28" s="61"/>
      <c r="HMF28" s="61"/>
      <c r="HMG28" s="61"/>
      <c r="HMH28" s="61"/>
      <c r="HMI28" s="61"/>
      <c r="HMJ28" s="61"/>
      <c r="HMK28" s="61"/>
      <c r="HML28" s="61"/>
      <c r="HMM28" s="61"/>
      <c r="HMN28" s="61"/>
      <c r="HMO28" s="61"/>
      <c r="HMP28" s="61"/>
      <c r="HMQ28" s="61"/>
      <c r="HMR28" s="61"/>
      <c r="HMS28" s="61"/>
      <c r="HMT28" s="61"/>
      <c r="HMU28" s="61"/>
      <c r="HMV28" s="61"/>
      <c r="HMW28" s="61"/>
      <c r="HMX28" s="61"/>
      <c r="HMY28" s="61"/>
      <c r="HMZ28" s="61"/>
      <c r="HNA28" s="61"/>
      <c r="HNB28" s="61"/>
      <c r="HNC28" s="61"/>
      <c r="HND28" s="61"/>
      <c r="HNE28" s="61"/>
      <c r="HNF28" s="61"/>
      <c r="HNG28" s="61"/>
      <c r="HNH28" s="61"/>
      <c r="HNI28" s="61"/>
      <c r="HNJ28" s="61"/>
      <c r="HNK28" s="61"/>
      <c r="HNL28" s="61"/>
      <c r="HNM28" s="61"/>
      <c r="HNN28" s="61"/>
      <c r="HNO28" s="61"/>
      <c r="HNP28" s="61"/>
      <c r="HNQ28" s="61"/>
      <c r="HNR28" s="61"/>
      <c r="HNS28" s="61"/>
      <c r="HNT28" s="61"/>
      <c r="HNU28" s="61"/>
      <c r="HNV28" s="61"/>
      <c r="HNW28" s="61"/>
      <c r="HNX28" s="61"/>
      <c r="HNY28" s="61"/>
      <c r="HNZ28" s="61"/>
      <c r="HOA28" s="61"/>
      <c r="HOB28" s="61"/>
      <c r="HOC28" s="61"/>
      <c r="HOD28" s="61"/>
      <c r="HOE28" s="61"/>
      <c r="HOF28" s="61"/>
      <c r="HOG28" s="61"/>
      <c r="HOH28" s="61"/>
      <c r="HOI28" s="61"/>
      <c r="HOJ28" s="61"/>
      <c r="HOK28" s="61"/>
      <c r="HOL28" s="61"/>
      <c r="HOM28" s="61"/>
      <c r="HON28" s="61"/>
      <c r="HOO28" s="61"/>
      <c r="HOP28" s="61"/>
      <c r="HOQ28" s="61"/>
      <c r="HOR28" s="61"/>
      <c r="HOS28" s="61"/>
      <c r="HOT28" s="61"/>
      <c r="HOU28" s="61"/>
      <c r="HOV28" s="61"/>
      <c r="HOW28" s="61"/>
      <c r="HOX28" s="61"/>
      <c r="HOY28" s="61"/>
      <c r="HOZ28" s="61"/>
      <c r="HPA28" s="61"/>
      <c r="HPB28" s="61"/>
      <c r="HPC28" s="61"/>
      <c r="HPD28" s="61"/>
      <c r="HPE28" s="61"/>
      <c r="HPF28" s="61"/>
      <c r="HPG28" s="61"/>
      <c r="HPH28" s="61"/>
      <c r="HPI28" s="61"/>
      <c r="HPJ28" s="61"/>
      <c r="HPK28" s="61"/>
      <c r="HPL28" s="61"/>
      <c r="HPM28" s="61"/>
      <c r="HPN28" s="61"/>
      <c r="HPO28" s="61"/>
      <c r="HPP28" s="61"/>
      <c r="HPQ28" s="61"/>
      <c r="HPR28" s="61"/>
      <c r="HPS28" s="61"/>
      <c r="HPT28" s="61"/>
      <c r="HPU28" s="61"/>
      <c r="HPV28" s="61"/>
      <c r="HPW28" s="61"/>
      <c r="HPX28" s="61"/>
      <c r="HPY28" s="61"/>
      <c r="HPZ28" s="61"/>
      <c r="HQA28" s="61"/>
      <c r="HQB28" s="61"/>
      <c r="HQC28" s="61"/>
      <c r="HQD28" s="61"/>
      <c r="HQE28" s="61"/>
      <c r="HQF28" s="61"/>
      <c r="HQG28" s="61"/>
      <c r="HQH28" s="61"/>
      <c r="HQI28" s="61"/>
      <c r="HQJ28" s="61"/>
      <c r="HQK28" s="61"/>
      <c r="HQL28" s="61"/>
      <c r="HQM28" s="61"/>
      <c r="HQN28" s="61"/>
      <c r="HQO28" s="61"/>
      <c r="HQP28" s="61"/>
      <c r="HQQ28" s="61"/>
      <c r="HQR28" s="61"/>
      <c r="HQS28" s="61"/>
      <c r="HQT28" s="61"/>
      <c r="HQU28" s="61"/>
      <c r="HQV28" s="61"/>
      <c r="HQW28" s="61"/>
      <c r="HQX28" s="61"/>
      <c r="HQY28" s="61"/>
      <c r="HQZ28" s="61"/>
      <c r="HRA28" s="61"/>
      <c r="HRB28" s="61"/>
      <c r="HRC28" s="61"/>
      <c r="HRD28" s="61"/>
      <c r="HRE28" s="61"/>
      <c r="HRF28" s="61"/>
      <c r="HRG28" s="61"/>
      <c r="HRH28" s="61"/>
      <c r="HRI28" s="61"/>
      <c r="HRJ28" s="61"/>
      <c r="HRK28" s="61"/>
      <c r="HRL28" s="61"/>
      <c r="HRM28" s="61"/>
      <c r="HRN28" s="61"/>
      <c r="HRO28" s="61"/>
      <c r="HRP28" s="61"/>
      <c r="HRQ28" s="61"/>
      <c r="HRR28" s="61"/>
      <c r="HRS28" s="61"/>
      <c r="HRT28" s="61"/>
      <c r="HRU28" s="61"/>
      <c r="HRV28" s="61"/>
      <c r="HRW28" s="61"/>
      <c r="HRX28" s="61"/>
      <c r="HRY28" s="61"/>
      <c r="HRZ28" s="61"/>
      <c r="HSA28" s="61"/>
      <c r="HSB28" s="61"/>
      <c r="HSC28" s="61"/>
      <c r="HSD28" s="61"/>
      <c r="HSE28" s="61"/>
      <c r="HSF28" s="61"/>
      <c r="HSG28" s="61"/>
      <c r="HSH28" s="61"/>
      <c r="HSI28" s="61"/>
      <c r="HSJ28" s="61"/>
      <c r="HSK28" s="61"/>
      <c r="HSL28" s="61"/>
      <c r="HSM28" s="61"/>
      <c r="HSN28" s="61"/>
      <c r="HSO28" s="61"/>
      <c r="HSP28" s="61"/>
      <c r="HSQ28" s="61"/>
      <c r="HSR28" s="61"/>
      <c r="HSS28" s="61"/>
      <c r="HST28" s="61"/>
      <c r="HSU28" s="61"/>
      <c r="HSV28" s="61"/>
      <c r="HSW28" s="61"/>
      <c r="HSX28" s="61"/>
      <c r="HSY28" s="61"/>
      <c r="HSZ28" s="61"/>
      <c r="HTA28" s="61"/>
      <c r="HTB28" s="61"/>
      <c r="HTC28" s="61"/>
      <c r="HTD28" s="61"/>
      <c r="HTE28" s="61"/>
      <c r="HTF28" s="61"/>
      <c r="HTG28" s="61"/>
      <c r="HTH28" s="61"/>
      <c r="HTI28" s="61"/>
      <c r="HTJ28" s="61"/>
      <c r="HTK28" s="61"/>
      <c r="HTL28" s="61"/>
      <c r="HTM28" s="61"/>
      <c r="HTN28" s="61"/>
      <c r="HTO28" s="61"/>
      <c r="HTP28" s="61"/>
      <c r="HTQ28" s="61"/>
      <c r="HTR28" s="61"/>
      <c r="HTS28" s="61"/>
      <c r="HTT28" s="61"/>
      <c r="HTU28" s="61"/>
      <c r="HTV28" s="61"/>
      <c r="HTW28" s="61"/>
      <c r="HTX28" s="61"/>
      <c r="HTY28" s="61"/>
      <c r="HTZ28" s="61"/>
      <c r="HUA28" s="61"/>
      <c r="HUB28" s="61"/>
      <c r="HUC28" s="61"/>
      <c r="HUD28" s="61"/>
      <c r="HUE28" s="61"/>
      <c r="HUF28" s="61"/>
      <c r="HUG28" s="61"/>
      <c r="HUH28" s="61"/>
      <c r="HUI28" s="61"/>
      <c r="HUJ28" s="61"/>
      <c r="HUK28" s="61"/>
      <c r="HUL28" s="61"/>
      <c r="HUM28" s="61"/>
      <c r="HUN28" s="61"/>
      <c r="HUO28" s="61"/>
      <c r="HUP28" s="61"/>
      <c r="HUQ28" s="61"/>
      <c r="HUR28" s="61"/>
      <c r="HUS28" s="61"/>
      <c r="HUT28" s="61"/>
      <c r="HUU28" s="61"/>
      <c r="HUV28" s="61"/>
      <c r="HUW28" s="61"/>
      <c r="HUX28" s="61"/>
      <c r="HUY28" s="61"/>
      <c r="HUZ28" s="61"/>
      <c r="HVA28" s="61"/>
      <c r="HVB28" s="61"/>
      <c r="HVC28" s="61"/>
      <c r="HVD28" s="61"/>
      <c r="HVE28" s="61"/>
      <c r="HVF28" s="61"/>
      <c r="HVG28" s="61"/>
      <c r="HVH28" s="61"/>
      <c r="HVI28" s="61"/>
      <c r="HVJ28" s="61"/>
      <c r="HVK28" s="61"/>
      <c r="HVL28" s="61"/>
      <c r="HVM28" s="61"/>
      <c r="HVN28" s="61"/>
      <c r="HVO28" s="61"/>
      <c r="HVP28" s="61"/>
      <c r="HVQ28" s="61"/>
      <c r="HVR28" s="61"/>
      <c r="HVS28" s="61"/>
      <c r="HVT28" s="61"/>
      <c r="HVU28" s="61"/>
      <c r="HVV28" s="61"/>
      <c r="HVW28" s="61"/>
      <c r="HVX28" s="61"/>
      <c r="HVY28" s="61"/>
      <c r="HVZ28" s="61"/>
      <c r="HWA28" s="61"/>
      <c r="HWB28" s="61"/>
      <c r="HWC28" s="61"/>
      <c r="HWD28" s="61"/>
      <c r="HWE28" s="61"/>
      <c r="HWF28" s="61"/>
      <c r="HWG28" s="61"/>
      <c r="HWH28" s="61"/>
      <c r="HWI28" s="61"/>
      <c r="HWJ28" s="61"/>
      <c r="HWK28" s="61"/>
      <c r="HWL28" s="61"/>
      <c r="HWM28" s="61"/>
      <c r="HWN28" s="61"/>
      <c r="HWO28" s="61"/>
      <c r="HWP28" s="61"/>
      <c r="HWQ28" s="61"/>
      <c r="HWR28" s="61"/>
      <c r="HWS28" s="61"/>
      <c r="HWT28" s="61"/>
      <c r="HWU28" s="61"/>
      <c r="HWV28" s="61"/>
      <c r="HWW28" s="61"/>
      <c r="HWX28" s="61"/>
      <c r="HWY28" s="61"/>
      <c r="HWZ28" s="61"/>
      <c r="HXA28" s="61"/>
      <c r="HXB28" s="61"/>
      <c r="HXC28" s="61"/>
      <c r="HXD28" s="61"/>
      <c r="HXE28" s="61"/>
      <c r="HXF28" s="61"/>
      <c r="HXG28" s="61"/>
      <c r="HXH28" s="61"/>
      <c r="HXI28" s="61"/>
      <c r="HXJ28" s="61"/>
      <c r="HXK28" s="61"/>
      <c r="HXL28" s="61"/>
      <c r="HXM28" s="61"/>
      <c r="HXN28" s="61"/>
      <c r="HXO28" s="61"/>
      <c r="HXP28" s="61"/>
      <c r="HXQ28" s="61"/>
      <c r="HXR28" s="61"/>
      <c r="HXS28" s="61"/>
      <c r="HXT28" s="61"/>
      <c r="HXU28" s="61"/>
      <c r="HXV28" s="61"/>
      <c r="HXW28" s="61"/>
      <c r="HXX28" s="61"/>
      <c r="HXY28" s="61"/>
      <c r="HXZ28" s="61"/>
      <c r="HYA28" s="61"/>
      <c r="HYB28" s="61"/>
      <c r="HYC28" s="61"/>
      <c r="HYD28" s="61"/>
      <c r="HYE28" s="61"/>
      <c r="HYF28" s="61"/>
      <c r="HYG28" s="61"/>
      <c r="HYH28" s="61"/>
      <c r="HYI28" s="61"/>
      <c r="HYJ28" s="61"/>
      <c r="HYK28" s="61"/>
      <c r="HYL28" s="61"/>
      <c r="HYM28" s="61"/>
      <c r="HYN28" s="61"/>
      <c r="HYO28" s="61"/>
      <c r="HYP28" s="61"/>
      <c r="HYQ28" s="61"/>
      <c r="HYR28" s="61"/>
      <c r="HYS28" s="61"/>
      <c r="HYT28" s="61"/>
      <c r="HYU28" s="61"/>
      <c r="HYV28" s="61"/>
      <c r="HYW28" s="61"/>
      <c r="HYX28" s="61"/>
      <c r="HYY28" s="61"/>
      <c r="HYZ28" s="61"/>
      <c r="HZA28" s="61"/>
      <c r="HZB28" s="61"/>
      <c r="HZC28" s="61"/>
      <c r="HZD28" s="61"/>
      <c r="HZE28" s="61"/>
      <c r="HZF28" s="61"/>
      <c r="HZG28" s="61"/>
      <c r="HZH28" s="61"/>
      <c r="HZI28" s="61"/>
      <c r="HZJ28" s="61"/>
      <c r="HZK28" s="61"/>
      <c r="HZL28" s="61"/>
      <c r="HZM28" s="61"/>
      <c r="HZN28" s="61"/>
      <c r="HZO28" s="61"/>
      <c r="HZP28" s="61"/>
      <c r="HZQ28" s="61"/>
      <c r="HZR28" s="61"/>
      <c r="HZS28" s="61"/>
      <c r="HZT28" s="61"/>
      <c r="HZU28" s="61"/>
      <c r="HZV28" s="61"/>
      <c r="HZW28" s="61"/>
      <c r="HZX28" s="61"/>
      <c r="HZY28" s="61"/>
      <c r="HZZ28" s="61"/>
      <c r="IAA28" s="61"/>
      <c r="IAB28" s="61"/>
      <c r="IAC28" s="61"/>
      <c r="IAD28" s="61"/>
      <c r="IAE28" s="61"/>
      <c r="IAF28" s="61"/>
      <c r="IAG28" s="61"/>
      <c r="IAH28" s="61"/>
      <c r="IAI28" s="61"/>
      <c r="IAJ28" s="61"/>
      <c r="IAK28" s="61"/>
      <c r="IAL28" s="61"/>
      <c r="IAM28" s="61"/>
      <c r="IAN28" s="61"/>
      <c r="IAO28" s="61"/>
      <c r="IAP28" s="61"/>
      <c r="IAQ28" s="61"/>
      <c r="IAR28" s="61"/>
      <c r="IAS28" s="61"/>
      <c r="IAT28" s="61"/>
      <c r="IAU28" s="61"/>
      <c r="IAV28" s="61"/>
      <c r="IAW28" s="61"/>
      <c r="IAX28" s="61"/>
      <c r="IAY28" s="61"/>
      <c r="IAZ28" s="61"/>
      <c r="IBA28" s="61"/>
      <c r="IBB28" s="61"/>
      <c r="IBC28" s="61"/>
      <c r="IBD28" s="61"/>
      <c r="IBE28" s="61"/>
      <c r="IBF28" s="61"/>
      <c r="IBG28" s="61"/>
      <c r="IBH28" s="61"/>
      <c r="IBI28" s="61"/>
      <c r="IBJ28" s="61"/>
      <c r="IBK28" s="61"/>
      <c r="IBL28" s="61"/>
      <c r="IBM28" s="61"/>
      <c r="IBN28" s="61"/>
      <c r="IBO28" s="61"/>
      <c r="IBP28" s="61"/>
      <c r="IBQ28" s="61"/>
      <c r="IBR28" s="61"/>
      <c r="IBS28" s="61"/>
      <c r="IBT28" s="61"/>
      <c r="IBU28" s="61"/>
      <c r="IBV28" s="61"/>
      <c r="IBW28" s="61"/>
      <c r="IBX28" s="61"/>
      <c r="IBY28" s="61"/>
      <c r="IBZ28" s="61"/>
      <c r="ICA28" s="61"/>
      <c r="ICB28" s="61"/>
      <c r="ICC28" s="61"/>
      <c r="ICD28" s="61"/>
      <c r="ICE28" s="61"/>
      <c r="ICF28" s="61"/>
      <c r="ICG28" s="61"/>
      <c r="ICH28" s="61"/>
      <c r="ICI28" s="61"/>
      <c r="ICJ28" s="61"/>
      <c r="ICK28" s="61"/>
      <c r="ICL28" s="61"/>
      <c r="ICM28" s="61"/>
      <c r="ICN28" s="61"/>
      <c r="ICO28" s="61"/>
      <c r="ICP28" s="61"/>
      <c r="ICQ28" s="61"/>
      <c r="ICR28" s="61"/>
      <c r="ICS28" s="61"/>
      <c r="ICT28" s="61"/>
      <c r="ICU28" s="61"/>
      <c r="ICV28" s="61"/>
      <c r="ICW28" s="61"/>
      <c r="ICX28" s="61"/>
      <c r="ICY28" s="61"/>
      <c r="ICZ28" s="61"/>
      <c r="IDA28" s="61"/>
      <c r="IDB28" s="61"/>
      <c r="IDC28" s="61"/>
      <c r="IDD28" s="61"/>
      <c r="IDE28" s="61"/>
      <c r="IDF28" s="61"/>
      <c r="IDG28" s="61"/>
      <c r="IDH28" s="61"/>
      <c r="IDI28" s="61"/>
      <c r="IDJ28" s="61"/>
      <c r="IDK28" s="61"/>
      <c r="IDL28" s="61"/>
      <c r="IDM28" s="61"/>
      <c r="IDN28" s="61"/>
      <c r="IDO28" s="61"/>
      <c r="IDP28" s="61"/>
      <c r="IDQ28" s="61"/>
      <c r="IDR28" s="61"/>
      <c r="IDS28" s="61"/>
      <c r="IDT28" s="61"/>
      <c r="IDU28" s="61"/>
      <c r="IDV28" s="61"/>
      <c r="IDW28" s="61"/>
      <c r="IDX28" s="61"/>
      <c r="IDY28" s="61"/>
      <c r="IDZ28" s="61"/>
      <c r="IEA28" s="61"/>
      <c r="IEB28" s="61"/>
      <c r="IEC28" s="61"/>
      <c r="IED28" s="61"/>
      <c r="IEE28" s="61"/>
      <c r="IEF28" s="61"/>
      <c r="IEG28" s="61"/>
      <c r="IEH28" s="61"/>
      <c r="IEI28" s="61"/>
      <c r="IEJ28" s="61"/>
      <c r="IEK28" s="61"/>
      <c r="IEL28" s="61"/>
      <c r="IEM28" s="61"/>
      <c r="IEN28" s="61"/>
      <c r="IEO28" s="61"/>
      <c r="IEP28" s="61"/>
      <c r="IEQ28" s="61"/>
      <c r="IER28" s="61"/>
      <c r="IES28" s="61"/>
      <c r="IET28" s="61"/>
      <c r="IEU28" s="61"/>
      <c r="IEV28" s="61"/>
      <c r="IEW28" s="61"/>
      <c r="IEX28" s="61"/>
      <c r="IEY28" s="61"/>
      <c r="IEZ28" s="61"/>
      <c r="IFA28" s="61"/>
      <c r="IFB28" s="61"/>
      <c r="IFC28" s="61"/>
      <c r="IFD28" s="61"/>
      <c r="IFE28" s="61"/>
      <c r="IFF28" s="61"/>
      <c r="IFG28" s="61"/>
      <c r="IFH28" s="61"/>
      <c r="IFI28" s="61"/>
      <c r="IFJ28" s="61"/>
      <c r="IFK28" s="61"/>
      <c r="IFL28" s="61"/>
      <c r="IFM28" s="61"/>
      <c r="IFN28" s="61"/>
      <c r="IFO28" s="61"/>
      <c r="IFP28" s="61"/>
      <c r="IFQ28" s="61"/>
      <c r="IFR28" s="61"/>
      <c r="IFS28" s="61"/>
      <c r="IFT28" s="61"/>
      <c r="IFU28" s="61"/>
      <c r="IFV28" s="61"/>
      <c r="IFW28" s="61"/>
      <c r="IFX28" s="61"/>
      <c r="IFY28" s="61"/>
      <c r="IFZ28" s="61"/>
      <c r="IGA28" s="61"/>
      <c r="IGB28" s="61"/>
      <c r="IGC28" s="61"/>
      <c r="IGD28" s="61"/>
      <c r="IGE28" s="61"/>
      <c r="IGF28" s="61"/>
      <c r="IGG28" s="61"/>
      <c r="IGH28" s="61"/>
      <c r="IGI28" s="61"/>
      <c r="IGJ28" s="61"/>
      <c r="IGK28" s="61"/>
      <c r="IGL28" s="61"/>
      <c r="IGM28" s="61"/>
      <c r="IGN28" s="61"/>
      <c r="IGO28" s="61"/>
      <c r="IGP28" s="61"/>
      <c r="IGQ28" s="61"/>
      <c r="IGR28" s="61"/>
      <c r="IGS28" s="61"/>
      <c r="IGT28" s="61"/>
      <c r="IGU28" s="61"/>
      <c r="IGV28" s="61"/>
      <c r="IGW28" s="61"/>
      <c r="IGX28" s="61"/>
      <c r="IGY28" s="61"/>
      <c r="IGZ28" s="61"/>
      <c r="IHA28" s="61"/>
      <c r="IHB28" s="61"/>
      <c r="IHC28" s="61"/>
      <c r="IHD28" s="61"/>
      <c r="IHE28" s="61"/>
      <c r="IHF28" s="61"/>
      <c r="IHG28" s="61"/>
      <c r="IHH28" s="61"/>
      <c r="IHI28" s="61"/>
      <c r="IHJ28" s="61"/>
      <c r="IHK28" s="61"/>
      <c r="IHL28" s="61"/>
      <c r="IHM28" s="61"/>
      <c r="IHN28" s="61"/>
      <c r="IHO28" s="61"/>
      <c r="IHP28" s="61"/>
      <c r="IHQ28" s="61"/>
      <c r="IHR28" s="61"/>
      <c r="IHS28" s="61"/>
      <c r="IHT28" s="61"/>
      <c r="IHU28" s="61"/>
      <c r="IHV28" s="61"/>
      <c r="IHW28" s="61"/>
      <c r="IHX28" s="61"/>
      <c r="IHY28" s="61"/>
      <c r="IHZ28" s="61"/>
      <c r="IIA28" s="61"/>
      <c r="IIB28" s="61"/>
      <c r="IIC28" s="61"/>
      <c r="IID28" s="61"/>
      <c r="IIE28" s="61"/>
      <c r="IIF28" s="61"/>
      <c r="IIG28" s="61"/>
      <c r="IIH28" s="61"/>
      <c r="III28" s="61"/>
      <c r="IIJ28" s="61"/>
      <c r="IIK28" s="61"/>
      <c r="IIL28" s="61"/>
      <c r="IIM28" s="61"/>
      <c r="IIN28" s="61"/>
      <c r="IIO28" s="61"/>
      <c r="IIP28" s="61"/>
      <c r="IIQ28" s="61"/>
      <c r="IIR28" s="61"/>
      <c r="IIS28" s="61"/>
      <c r="IIT28" s="61"/>
      <c r="IIU28" s="61"/>
      <c r="IIV28" s="61"/>
      <c r="IIW28" s="61"/>
      <c r="IIX28" s="61"/>
      <c r="IIY28" s="61"/>
      <c r="IIZ28" s="61"/>
      <c r="IJA28" s="61"/>
      <c r="IJB28" s="61"/>
      <c r="IJC28" s="61"/>
      <c r="IJD28" s="61"/>
      <c r="IJE28" s="61"/>
      <c r="IJF28" s="61"/>
      <c r="IJG28" s="61"/>
      <c r="IJH28" s="61"/>
      <c r="IJI28" s="61"/>
      <c r="IJJ28" s="61"/>
      <c r="IJK28" s="61"/>
      <c r="IJL28" s="61"/>
      <c r="IJM28" s="61"/>
      <c r="IJN28" s="61"/>
      <c r="IJO28" s="61"/>
      <c r="IJP28" s="61"/>
      <c r="IJQ28" s="61"/>
      <c r="IJR28" s="61"/>
      <c r="IJS28" s="61"/>
      <c r="IJT28" s="61"/>
      <c r="IJU28" s="61"/>
      <c r="IJV28" s="61"/>
      <c r="IJW28" s="61"/>
      <c r="IJX28" s="61"/>
      <c r="IJY28" s="61"/>
      <c r="IJZ28" s="61"/>
      <c r="IKA28" s="61"/>
      <c r="IKB28" s="61"/>
      <c r="IKC28" s="61"/>
      <c r="IKD28" s="61"/>
      <c r="IKE28" s="61"/>
      <c r="IKF28" s="61"/>
      <c r="IKG28" s="61"/>
      <c r="IKH28" s="61"/>
      <c r="IKI28" s="61"/>
      <c r="IKJ28" s="61"/>
      <c r="IKK28" s="61"/>
      <c r="IKL28" s="61"/>
      <c r="IKM28" s="61"/>
      <c r="IKN28" s="61"/>
      <c r="IKO28" s="61"/>
      <c r="IKP28" s="61"/>
      <c r="IKQ28" s="61"/>
      <c r="IKR28" s="61"/>
      <c r="IKS28" s="61"/>
      <c r="IKT28" s="61"/>
      <c r="IKU28" s="61"/>
      <c r="IKV28" s="61"/>
      <c r="IKW28" s="61"/>
      <c r="IKX28" s="61"/>
      <c r="IKY28" s="61"/>
      <c r="IKZ28" s="61"/>
      <c r="ILA28" s="61"/>
      <c r="ILB28" s="61"/>
      <c r="ILC28" s="61"/>
      <c r="ILD28" s="61"/>
      <c r="ILE28" s="61"/>
      <c r="ILF28" s="61"/>
      <c r="ILG28" s="61"/>
      <c r="ILH28" s="61"/>
      <c r="ILI28" s="61"/>
      <c r="ILJ28" s="61"/>
      <c r="ILK28" s="61"/>
      <c r="ILL28" s="61"/>
      <c r="ILM28" s="61"/>
      <c r="ILN28" s="61"/>
      <c r="ILO28" s="61"/>
      <c r="ILP28" s="61"/>
      <c r="ILQ28" s="61"/>
      <c r="ILR28" s="61"/>
      <c r="ILS28" s="61"/>
      <c r="ILT28" s="61"/>
      <c r="ILU28" s="61"/>
      <c r="ILV28" s="61"/>
      <c r="ILW28" s="61"/>
      <c r="ILX28" s="61"/>
      <c r="ILY28" s="61"/>
      <c r="ILZ28" s="61"/>
      <c r="IMA28" s="61"/>
      <c r="IMB28" s="61"/>
      <c r="IMC28" s="61"/>
      <c r="IMD28" s="61"/>
      <c r="IME28" s="61"/>
      <c r="IMF28" s="61"/>
      <c r="IMG28" s="61"/>
      <c r="IMH28" s="61"/>
      <c r="IMI28" s="61"/>
      <c r="IMJ28" s="61"/>
      <c r="IMK28" s="61"/>
      <c r="IML28" s="61"/>
      <c r="IMM28" s="61"/>
      <c r="IMN28" s="61"/>
      <c r="IMO28" s="61"/>
      <c r="IMP28" s="61"/>
      <c r="IMQ28" s="61"/>
      <c r="IMR28" s="61"/>
      <c r="IMS28" s="61"/>
      <c r="IMT28" s="61"/>
      <c r="IMU28" s="61"/>
      <c r="IMV28" s="61"/>
      <c r="IMW28" s="61"/>
      <c r="IMX28" s="61"/>
      <c r="IMY28" s="61"/>
      <c r="IMZ28" s="61"/>
      <c r="INA28" s="61"/>
      <c r="INB28" s="61"/>
      <c r="INC28" s="61"/>
      <c r="IND28" s="61"/>
      <c r="INE28" s="61"/>
      <c r="INF28" s="61"/>
      <c r="ING28" s="61"/>
      <c r="INH28" s="61"/>
      <c r="INI28" s="61"/>
      <c r="INJ28" s="61"/>
      <c r="INK28" s="61"/>
      <c r="INL28" s="61"/>
      <c r="INM28" s="61"/>
      <c r="INN28" s="61"/>
      <c r="INO28" s="61"/>
      <c r="INP28" s="61"/>
      <c r="INQ28" s="61"/>
      <c r="INR28" s="61"/>
      <c r="INS28" s="61"/>
      <c r="INT28" s="61"/>
      <c r="INU28" s="61"/>
      <c r="INV28" s="61"/>
      <c r="INW28" s="61"/>
      <c r="INX28" s="61"/>
      <c r="INY28" s="61"/>
      <c r="INZ28" s="61"/>
      <c r="IOA28" s="61"/>
      <c r="IOB28" s="61"/>
      <c r="IOC28" s="61"/>
      <c r="IOD28" s="61"/>
      <c r="IOE28" s="61"/>
      <c r="IOF28" s="61"/>
      <c r="IOG28" s="61"/>
      <c r="IOH28" s="61"/>
      <c r="IOI28" s="61"/>
      <c r="IOJ28" s="61"/>
      <c r="IOK28" s="61"/>
      <c r="IOL28" s="61"/>
      <c r="IOM28" s="61"/>
      <c r="ION28" s="61"/>
      <c r="IOO28" s="61"/>
      <c r="IOP28" s="61"/>
      <c r="IOQ28" s="61"/>
      <c r="IOR28" s="61"/>
      <c r="IOS28" s="61"/>
      <c r="IOT28" s="61"/>
      <c r="IOU28" s="61"/>
      <c r="IOV28" s="61"/>
      <c r="IOW28" s="61"/>
      <c r="IOX28" s="61"/>
      <c r="IOY28" s="61"/>
      <c r="IOZ28" s="61"/>
      <c r="IPA28" s="61"/>
      <c r="IPB28" s="61"/>
      <c r="IPC28" s="61"/>
      <c r="IPD28" s="61"/>
      <c r="IPE28" s="61"/>
      <c r="IPF28" s="61"/>
      <c r="IPG28" s="61"/>
      <c r="IPH28" s="61"/>
      <c r="IPI28" s="61"/>
      <c r="IPJ28" s="61"/>
      <c r="IPK28" s="61"/>
      <c r="IPL28" s="61"/>
      <c r="IPM28" s="61"/>
      <c r="IPN28" s="61"/>
      <c r="IPO28" s="61"/>
      <c r="IPP28" s="61"/>
      <c r="IPQ28" s="61"/>
      <c r="IPR28" s="61"/>
      <c r="IPS28" s="61"/>
      <c r="IPT28" s="61"/>
      <c r="IPU28" s="61"/>
      <c r="IPV28" s="61"/>
      <c r="IPW28" s="61"/>
      <c r="IPX28" s="61"/>
      <c r="IPY28" s="61"/>
      <c r="IPZ28" s="61"/>
      <c r="IQA28" s="61"/>
      <c r="IQB28" s="61"/>
      <c r="IQC28" s="61"/>
      <c r="IQD28" s="61"/>
      <c r="IQE28" s="61"/>
      <c r="IQF28" s="61"/>
      <c r="IQG28" s="61"/>
      <c r="IQH28" s="61"/>
      <c r="IQI28" s="61"/>
      <c r="IQJ28" s="61"/>
      <c r="IQK28" s="61"/>
      <c r="IQL28" s="61"/>
      <c r="IQM28" s="61"/>
      <c r="IQN28" s="61"/>
      <c r="IQO28" s="61"/>
      <c r="IQP28" s="61"/>
      <c r="IQQ28" s="61"/>
      <c r="IQR28" s="61"/>
      <c r="IQS28" s="61"/>
      <c r="IQT28" s="61"/>
      <c r="IQU28" s="61"/>
      <c r="IQV28" s="61"/>
      <c r="IQW28" s="61"/>
      <c r="IQX28" s="61"/>
      <c r="IQY28" s="61"/>
      <c r="IQZ28" s="61"/>
      <c r="IRA28" s="61"/>
      <c r="IRB28" s="61"/>
      <c r="IRC28" s="61"/>
      <c r="IRD28" s="61"/>
      <c r="IRE28" s="61"/>
      <c r="IRF28" s="61"/>
      <c r="IRG28" s="61"/>
      <c r="IRH28" s="61"/>
      <c r="IRI28" s="61"/>
      <c r="IRJ28" s="61"/>
      <c r="IRK28" s="61"/>
      <c r="IRL28" s="61"/>
      <c r="IRM28" s="61"/>
      <c r="IRN28" s="61"/>
      <c r="IRO28" s="61"/>
      <c r="IRP28" s="61"/>
      <c r="IRQ28" s="61"/>
      <c r="IRR28" s="61"/>
      <c r="IRS28" s="61"/>
      <c r="IRT28" s="61"/>
      <c r="IRU28" s="61"/>
      <c r="IRV28" s="61"/>
      <c r="IRW28" s="61"/>
      <c r="IRX28" s="61"/>
      <c r="IRY28" s="61"/>
      <c r="IRZ28" s="61"/>
      <c r="ISA28" s="61"/>
      <c r="ISB28" s="61"/>
      <c r="ISC28" s="61"/>
      <c r="ISD28" s="61"/>
      <c r="ISE28" s="61"/>
      <c r="ISF28" s="61"/>
      <c r="ISG28" s="61"/>
      <c r="ISH28" s="61"/>
      <c r="ISI28" s="61"/>
      <c r="ISJ28" s="61"/>
      <c r="ISK28" s="61"/>
      <c r="ISL28" s="61"/>
      <c r="ISM28" s="61"/>
      <c r="ISN28" s="61"/>
      <c r="ISO28" s="61"/>
      <c r="ISP28" s="61"/>
      <c r="ISQ28" s="61"/>
      <c r="ISR28" s="61"/>
      <c r="ISS28" s="61"/>
      <c r="IST28" s="61"/>
      <c r="ISU28" s="61"/>
      <c r="ISV28" s="61"/>
      <c r="ISW28" s="61"/>
      <c r="ISX28" s="61"/>
      <c r="ISY28" s="61"/>
      <c r="ISZ28" s="61"/>
      <c r="ITA28" s="61"/>
      <c r="ITB28" s="61"/>
      <c r="ITC28" s="61"/>
      <c r="ITD28" s="61"/>
      <c r="ITE28" s="61"/>
      <c r="ITF28" s="61"/>
      <c r="ITG28" s="61"/>
      <c r="ITH28" s="61"/>
      <c r="ITI28" s="61"/>
      <c r="ITJ28" s="61"/>
      <c r="ITK28" s="61"/>
      <c r="ITL28" s="61"/>
      <c r="ITM28" s="61"/>
      <c r="ITN28" s="61"/>
      <c r="ITO28" s="61"/>
      <c r="ITP28" s="61"/>
      <c r="ITQ28" s="61"/>
      <c r="ITR28" s="61"/>
      <c r="ITS28" s="61"/>
      <c r="ITT28" s="61"/>
      <c r="ITU28" s="61"/>
      <c r="ITV28" s="61"/>
      <c r="ITW28" s="61"/>
      <c r="ITX28" s="61"/>
      <c r="ITY28" s="61"/>
      <c r="ITZ28" s="61"/>
      <c r="IUA28" s="61"/>
      <c r="IUB28" s="61"/>
      <c r="IUC28" s="61"/>
      <c r="IUD28" s="61"/>
      <c r="IUE28" s="61"/>
      <c r="IUF28" s="61"/>
      <c r="IUG28" s="61"/>
      <c r="IUH28" s="61"/>
      <c r="IUI28" s="61"/>
      <c r="IUJ28" s="61"/>
      <c r="IUK28" s="61"/>
      <c r="IUL28" s="61"/>
      <c r="IUM28" s="61"/>
      <c r="IUN28" s="61"/>
      <c r="IUO28" s="61"/>
      <c r="IUP28" s="61"/>
      <c r="IUQ28" s="61"/>
      <c r="IUR28" s="61"/>
      <c r="IUS28" s="61"/>
      <c r="IUT28" s="61"/>
      <c r="IUU28" s="61"/>
      <c r="IUV28" s="61"/>
      <c r="IUW28" s="61"/>
      <c r="IUX28" s="61"/>
      <c r="IUY28" s="61"/>
      <c r="IUZ28" s="61"/>
      <c r="IVA28" s="61"/>
      <c r="IVB28" s="61"/>
      <c r="IVC28" s="61"/>
      <c r="IVD28" s="61"/>
      <c r="IVE28" s="61"/>
      <c r="IVF28" s="61"/>
      <c r="IVG28" s="61"/>
      <c r="IVH28" s="61"/>
      <c r="IVI28" s="61"/>
      <c r="IVJ28" s="61"/>
      <c r="IVK28" s="61"/>
      <c r="IVL28" s="61"/>
      <c r="IVM28" s="61"/>
      <c r="IVN28" s="61"/>
      <c r="IVO28" s="61"/>
      <c r="IVP28" s="61"/>
      <c r="IVQ28" s="61"/>
      <c r="IVR28" s="61"/>
      <c r="IVS28" s="61"/>
      <c r="IVT28" s="61"/>
      <c r="IVU28" s="61"/>
      <c r="IVV28" s="61"/>
      <c r="IVW28" s="61"/>
      <c r="IVX28" s="61"/>
      <c r="IVY28" s="61"/>
      <c r="IVZ28" s="61"/>
      <c r="IWA28" s="61"/>
      <c r="IWB28" s="61"/>
      <c r="IWC28" s="61"/>
      <c r="IWD28" s="61"/>
      <c r="IWE28" s="61"/>
      <c r="IWF28" s="61"/>
      <c r="IWG28" s="61"/>
      <c r="IWH28" s="61"/>
      <c r="IWI28" s="61"/>
      <c r="IWJ28" s="61"/>
      <c r="IWK28" s="61"/>
      <c r="IWL28" s="61"/>
      <c r="IWM28" s="61"/>
      <c r="IWN28" s="61"/>
      <c r="IWO28" s="61"/>
      <c r="IWP28" s="61"/>
      <c r="IWQ28" s="61"/>
      <c r="IWR28" s="61"/>
      <c r="IWS28" s="61"/>
      <c r="IWT28" s="61"/>
      <c r="IWU28" s="61"/>
      <c r="IWV28" s="61"/>
      <c r="IWW28" s="61"/>
      <c r="IWX28" s="61"/>
      <c r="IWY28" s="61"/>
      <c r="IWZ28" s="61"/>
      <c r="IXA28" s="61"/>
      <c r="IXB28" s="61"/>
      <c r="IXC28" s="61"/>
      <c r="IXD28" s="61"/>
      <c r="IXE28" s="61"/>
      <c r="IXF28" s="61"/>
      <c r="IXG28" s="61"/>
      <c r="IXH28" s="61"/>
      <c r="IXI28" s="61"/>
      <c r="IXJ28" s="61"/>
      <c r="IXK28" s="61"/>
      <c r="IXL28" s="61"/>
      <c r="IXM28" s="61"/>
      <c r="IXN28" s="61"/>
      <c r="IXO28" s="61"/>
      <c r="IXP28" s="61"/>
      <c r="IXQ28" s="61"/>
      <c r="IXR28" s="61"/>
      <c r="IXS28" s="61"/>
      <c r="IXT28" s="61"/>
      <c r="IXU28" s="61"/>
      <c r="IXV28" s="61"/>
      <c r="IXW28" s="61"/>
      <c r="IXX28" s="61"/>
      <c r="IXY28" s="61"/>
      <c r="IXZ28" s="61"/>
      <c r="IYA28" s="61"/>
      <c r="IYB28" s="61"/>
      <c r="IYC28" s="61"/>
      <c r="IYD28" s="61"/>
      <c r="IYE28" s="61"/>
      <c r="IYF28" s="61"/>
      <c r="IYG28" s="61"/>
      <c r="IYH28" s="61"/>
      <c r="IYI28" s="61"/>
      <c r="IYJ28" s="61"/>
      <c r="IYK28" s="61"/>
      <c r="IYL28" s="61"/>
      <c r="IYM28" s="61"/>
      <c r="IYN28" s="61"/>
      <c r="IYO28" s="61"/>
      <c r="IYP28" s="61"/>
      <c r="IYQ28" s="61"/>
      <c r="IYR28" s="61"/>
      <c r="IYS28" s="61"/>
      <c r="IYT28" s="61"/>
      <c r="IYU28" s="61"/>
      <c r="IYV28" s="61"/>
      <c r="IYW28" s="61"/>
      <c r="IYX28" s="61"/>
      <c r="IYY28" s="61"/>
      <c r="IYZ28" s="61"/>
      <c r="IZA28" s="61"/>
      <c r="IZB28" s="61"/>
      <c r="IZC28" s="61"/>
      <c r="IZD28" s="61"/>
      <c r="IZE28" s="61"/>
      <c r="IZF28" s="61"/>
      <c r="IZG28" s="61"/>
      <c r="IZH28" s="61"/>
      <c r="IZI28" s="61"/>
      <c r="IZJ28" s="61"/>
      <c r="IZK28" s="61"/>
      <c r="IZL28" s="61"/>
      <c r="IZM28" s="61"/>
      <c r="IZN28" s="61"/>
      <c r="IZO28" s="61"/>
      <c r="IZP28" s="61"/>
      <c r="IZQ28" s="61"/>
      <c r="IZR28" s="61"/>
      <c r="IZS28" s="61"/>
      <c r="IZT28" s="61"/>
      <c r="IZU28" s="61"/>
      <c r="IZV28" s="61"/>
      <c r="IZW28" s="61"/>
      <c r="IZX28" s="61"/>
      <c r="IZY28" s="61"/>
      <c r="IZZ28" s="61"/>
      <c r="JAA28" s="61"/>
      <c r="JAB28" s="61"/>
      <c r="JAC28" s="61"/>
      <c r="JAD28" s="61"/>
      <c r="JAE28" s="61"/>
      <c r="JAF28" s="61"/>
      <c r="JAG28" s="61"/>
      <c r="JAH28" s="61"/>
      <c r="JAI28" s="61"/>
      <c r="JAJ28" s="61"/>
      <c r="JAK28" s="61"/>
      <c r="JAL28" s="61"/>
      <c r="JAM28" s="61"/>
      <c r="JAN28" s="61"/>
      <c r="JAO28" s="61"/>
      <c r="JAP28" s="61"/>
      <c r="JAQ28" s="61"/>
      <c r="JAR28" s="61"/>
      <c r="JAS28" s="61"/>
      <c r="JAT28" s="61"/>
      <c r="JAU28" s="61"/>
      <c r="JAV28" s="61"/>
      <c r="JAW28" s="61"/>
      <c r="JAX28" s="61"/>
      <c r="JAY28" s="61"/>
      <c r="JAZ28" s="61"/>
      <c r="JBA28" s="61"/>
      <c r="JBB28" s="61"/>
      <c r="JBC28" s="61"/>
      <c r="JBD28" s="61"/>
      <c r="JBE28" s="61"/>
      <c r="JBF28" s="61"/>
      <c r="JBG28" s="61"/>
      <c r="JBH28" s="61"/>
      <c r="JBI28" s="61"/>
      <c r="JBJ28" s="61"/>
      <c r="JBK28" s="61"/>
      <c r="JBL28" s="61"/>
      <c r="JBM28" s="61"/>
      <c r="JBN28" s="61"/>
      <c r="JBO28" s="61"/>
      <c r="JBP28" s="61"/>
      <c r="JBQ28" s="61"/>
      <c r="JBR28" s="61"/>
      <c r="JBS28" s="61"/>
      <c r="JBT28" s="61"/>
      <c r="JBU28" s="61"/>
      <c r="JBV28" s="61"/>
      <c r="JBW28" s="61"/>
      <c r="JBX28" s="61"/>
      <c r="JBY28" s="61"/>
      <c r="JBZ28" s="61"/>
      <c r="JCA28" s="61"/>
      <c r="JCB28" s="61"/>
      <c r="JCC28" s="61"/>
      <c r="JCD28" s="61"/>
      <c r="JCE28" s="61"/>
      <c r="JCF28" s="61"/>
      <c r="JCG28" s="61"/>
      <c r="JCH28" s="61"/>
      <c r="JCI28" s="61"/>
      <c r="JCJ28" s="61"/>
      <c r="JCK28" s="61"/>
      <c r="JCL28" s="61"/>
      <c r="JCM28" s="61"/>
      <c r="JCN28" s="61"/>
      <c r="JCO28" s="61"/>
      <c r="JCP28" s="61"/>
      <c r="JCQ28" s="61"/>
      <c r="JCR28" s="61"/>
      <c r="JCS28" s="61"/>
      <c r="JCT28" s="61"/>
      <c r="JCU28" s="61"/>
      <c r="JCV28" s="61"/>
      <c r="JCW28" s="61"/>
      <c r="JCX28" s="61"/>
      <c r="JCY28" s="61"/>
      <c r="JCZ28" s="61"/>
      <c r="JDA28" s="61"/>
      <c r="JDB28" s="61"/>
      <c r="JDC28" s="61"/>
      <c r="JDD28" s="61"/>
      <c r="JDE28" s="61"/>
      <c r="JDF28" s="61"/>
      <c r="JDG28" s="61"/>
      <c r="JDH28" s="61"/>
      <c r="JDI28" s="61"/>
      <c r="JDJ28" s="61"/>
      <c r="JDK28" s="61"/>
      <c r="JDL28" s="61"/>
      <c r="JDM28" s="61"/>
      <c r="JDN28" s="61"/>
      <c r="JDO28" s="61"/>
      <c r="JDP28" s="61"/>
      <c r="JDQ28" s="61"/>
      <c r="JDR28" s="61"/>
      <c r="JDS28" s="61"/>
      <c r="JDT28" s="61"/>
      <c r="JDU28" s="61"/>
      <c r="JDV28" s="61"/>
      <c r="JDW28" s="61"/>
      <c r="JDX28" s="61"/>
      <c r="JDY28" s="61"/>
      <c r="JDZ28" s="61"/>
      <c r="JEA28" s="61"/>
      <c r="JEB28" s="61"/>
      <c r="JEC28" s="61"/>
      <c r="JED28" s="61"/>
      <c r="JEE28" s="61"/>
      <c r="JEF28" s="61"/>
      <c r="JEG28" s="61"/>
      <c r="JEH28" s="61"/>
      <c r="JEI28" s="61"/>
      <c r="JEJ28" s="61"/>
      <c r="JEK28" s="61"/>
      <c r="JEL28" s="61"/>
      <c r="JEM28" s="61"/>
      <c r="JEN28" s="61"/>
      <c r="JEO28" s="61"/>
      <c r="JEP28" s="61"/>
      <c r="JEQ28" s="61"/>
      <c r="JER28" s="61"/>
      <c r="JES28" s="61"/>
      <c r="JET28" s="61"/>
      <c r="JEU28" s="61"/>
      <c r="JEV28" s="61"/>
      <c r="JEW28" s="61"/>
      <c r="JEX28" s="61"/>
      <c r="JEY28" s="61"/>
      <c r="JEZ28" s="61"/>
      <c r="JFA28" s="61"/>
      <c r="JFB28" s="61"/>
      <c r="JFC28" s="61"/>
      <c r="JFD28" s="61"/>
      <c r="JFE28" s="61"/>
      <c r="JFF28" s="61"/>
      <c r="JFG28" s="61"/>
      <c r="JFH28" s="61"/>
      <c r="JFI28" s="61"/>
      <c r="JFJ28" s="61"/>
      <c r="JFK28" s="61"/>
      <c r="JFL28" s="61"/>
      <c r="JFM28" s="61"/>
      <c r="JFN28" s="61"/>
      <c r="JFO28" s="61"/>
      <c r="JFP28" s="61"/>
      <c r="JFQ28" s="61"/>
      <c r="JFR28" s="61"/>
      <c r="JFS28" s="61"/>
      <c r="JFT28" s="61"/>
      <c r="JFU28" s="61"/>
      <c r="JFV28" s="61"/>
      <c r="JFW28" s="61"/>
      <c r="JFX28" s="61"/>
      <c r="JFY28" s="61"/>
      <c r="JFZ28" s="61"/>
      <c r="JGA28" s="61"/>
      <c r="JGB28" s="61"/>
      <c r="JGC28" s="61"/>
      <c r="JGD28" s="61"/>
      <c r="JGE28" s="61"/>
      <c r="JGF28" s="61"/>
      <c r="JGG28" s="61"/>
      <c r="JGH28" s="61"/>
      <c r="JGI28" s="61"/>
      <c r="JGJ28" s="61"/>
      <c r="JGK28" s="61"/>
      <c r="JGL28" s="61"/>
      <c r="JGM28" s="61"/>
      <c r="JGN28" s="61"/>
      <c r="JGO28" s="61"/>
      <c r="JGP28" s="61"/>
      <c r="JGQ28" s="61"/>
      <c r="JGR28" s="61"/>
      <c r="JGS28" s="61"/>
      <c r="JGT28" s="61"/>
      <c r="JGU28" s="61"/>
      <c r="JGV28" s="61"/>
      <c r="JGW28" s="61"/>
      <c r="JGX28" s="61"/>
      <c r="JGY28" s="61"/>
      <c r="JGZ28" s="61"/>
      <c r="JHA28" s="61"/>
      <c r="JHB28" s="61"/>
      <c r="JHC28" s="61"/>
      <c r="JHD28" s="61"/>
      <c r="JHE28" s="61"/>
      <c r="JHF28" s="61"/>
      <c r="JHG28" s="61"/>
      <c r="JHH28" s="61"/>
      <c r="JHI28" s="61"/>
      <c r="JHJ28" s="61"/>
      <c r="JHK28" s="61"/>
      <c r="JHL28" s="61"/>
      <c r="JHM28" s="61"/>
      <c r="JHN28" s="61"/>
      <c r="JHO28" s="61"/>
      <c r="JHP28" s="61"/>
      <c r="JHQ28" s="61"/>
      <c r="JHR28" s="61"/>
      <c r="JHS28" s="61"/>
      <c r="JHT28" s="61"/>
      <c r="JHU28" s="61"/>
      <c r="JHV28" s="61"/>
      <c r="JHW28" s="61"/>
      <c r="JHX28" s="61"/>
      <c r="JHY28" s="61"/>
      <c r="JHZ28" s="61"/>
      <c r="JIA28" s="61"/>
      <c r="JIB28" s="61"/>
      <c r="JIC28" s="61"/>
      <c r="JID28" s="61"/>
      <c r="JIE28" s="61"/>
      <c r="JIF28" s="61"/>
      <c r="JIG28" s="61"/>
      <c r="JIH28" s="61"/>
      <c r="JII28" s="61"/>
      <c r="JIJ28" s="61"/>
      <c r="JIK28" s="61"/>
      <c r="JIL28" s="61"/>
      <c r="JIM28" s="61"/>
      <c r="JIN28" s="61"/>
      <c r="JIO28" s="61"/>
      <c r="JIP28" s="61"/>
      <c r="JIQ28" s="61"/>
      <c r="JIR28" s="61"/>
      <c r="JIS28" s="61"/>
      <c r="JIT28" s="61"/>
      <c r="JIU28" s="61"/>
      <c r="JIV28" s="61"/>
      <c r="JIW28" s="61"/>
      <c r="JIX28" s="61"/>
      <c r="JIY28" s="61"/>
      <c r="JIZ28" s="61"/>
      <c r="JJA28" s="61"/>
      <c r="JJB28" s="61"/>
      <c r="JJC28" s="61"/>
      <c r="JJD28" s="61"/>
      <c r="JJE28" s="61"/>
      <c r="JJF28" s="61"/>
      <c r="JJG28" s="61"/>
      <c r="JJH28" s="61"/>
      <c r="JJI28" s="61"/>
      <c r="JJJ28" s="61"/>
      <c r="JJK28" s="61"/>
      <c r="JJL28" s="61"/>
      <c r="JJM28" s="61"/>
      <c r="JJN28" s="61"/>
      <c r="JJO28" s="61"/>
      <c r="JJP28" s="61"/>
      <c r="JJQ28" s="61"/>
      <c r="JJR28" s="61"/>
      <c r="JJS28" s="61"/>
      <c r="JJT28" s="61"/>
      <c r="JJU28" s="61"/>
      <c r="JJV28" s="61"/>
      <c r="JJW28" s="61"/>
      <c r="JJX28" s="61"/>
      <c r="JJY28" s="61"/>
      <c r="JJZ28" s="61"/>
      <c r="JKA28" s="61"/>
      <c r="JKB28" s="61"/>
      <c r="JKC28" s="61"/>
      <c r="JKD28" s="61"/>
      <c r="JKE28" s="61"/>
      <c r="JKF28" s="61"/>
      <c r="JKG28" s="61"/>
      <c r="JKH28" s="61"/>
      <c r="JKI28" s="61"/>
      <c r="JKJ28" s="61"/>
      <c r="JKK28" s="61"/>
      <c r="JKL28" s="61"/>
      <c r="JKM28" s="61"/>
      <c r="JKN28" s="61"/>
      <c r="JKO28" s="61"/>
      <c r="JKP28" s="61"/>
      <c r="JKQ28" s="61"/>
      <c r="JKR28" s="61"/>
      <c r="JKS28" s="61"/>
      <c r="JKT28" s="61"/>
      <c r="JKU28" s="61"/>
      <c r="JKV28" s="61"/>
      <c r="JKW28" s="61"/>
      <c r="JKX28" s="61"/>
      <c r="JKY28" s="61"/>
      <c r="JKZ28" s="61"/>
      <c r="JLA28" s="61"/>
      <c r="JLB28" s="61"/>
      <c r="JLC28" s="61"/>
      <c r="JLD28" s="61"/>
      <c r="JLE28" s="61"/>
      <c r="JLF28" s="61"/>
      <c r="JLG28" s="61"/>
      <c r="JLH28" s="61"/>
      <c r="JLI28" s="61"/>
      <c r="JLJ28" s="61"/>
      <c r="JLK28" s="61"/>
      <c r="JLL28" s="61"/>
      <c r="JLM28" s="61"/>
      <c r="JLN28" s="61"/>
      <c r="JLO28" s="61"/>
      <c r="JLP28" s="61"/>
      <c r="JLQ28" s="61"/>
      <c r="JLR28" s="61"/>
      <c r="JLS28" s="61"/>
      <c r="JLT28" s="61"/>
      <c r="JLU28" s="61"/>
      <c r="JLV28" s="61"/>
      <c r="JLW28" s="61"/>
      <c r="JLX28" s="61"/>
      <c r="JLY28" s="61"/>
      <c r="JLZ28" s="61"/>
      <c r="JMA28" s="61"/>
      <c r="JMB28" s="61"/>
      <c r="JMC28" s="61"/>
      <c r="JMD28" s="61"/>
      <c r="JME28" s="61"/>
      <c r="JMF28" s="61"/>
      <c r="JMG28" s="61"/>
      <c r="JMH28" s="61"/>
      <c r="JMI28" s="61"/>
      <c r="JMJ28" s="61"/>
      <c r="JMK28" s="61"/>
      <c r="JML28" s="61"/>
      <c r="JMM28" s="61"/>
      <c r="JMN28" s="61"/>
      <c r="JMO28" s="61"/>
      <c r="JMP28" s="61"/>
      <c r="JMQ28" s="61"/>
      <c r="JMR28" s="61"/>
      <c r="JMS28" s="61"/>
      <c r="JMT28" s="61"/>
      <c r="JMU28" s="61"/>
      <c r="JMV28" s="61"/>
      <c r="JMW28" s="61"/>
      <c r="JMX28" s="61"/>
      <c r="JMY28" s="61"/>
      <c r="JMZ28" s="61"/>
      <c r="JNA28" s="61"/>
      <c r="JNB28" s="61"/>
      <c r="JNC28" s="61"/>
      <c r="JND28" s="61"/>
      <c r="JNE28" s="61"/>
      <c r="JNF28" s="61"/>
      <c r="JNG28" s="61"/>
      <c r="JNH28" s="61"/>
      <c r="JNI28" s="61"/>
      <c r="JNJ28" s="61"/>
      <c r="JNK28" s="61"/>
      <c r="JNL28" s="61"/>
      <c r="JNM28" s="61"/>
      <c r="JNN28" s="61"/>
      <c r="JNO28" s="61"/>
      <c r="JNP28" s="61"/>
      <c r="JNQ28" s="61"/>
      <c r="JNR28" s="61"/>
      <c r="JNS28" s="61"/>
      <c r="JNT28" s="61"/>
      <c r="JNU28" s="61"/>
      <c r="JNV28" s="61"/>
      <c r="JNW28" s="61"/>
      <c r="JNX28" s="61"/>
      <c r="JNY28" s="61"/>
      <c r="JNZ28" s="61"/>
      <c r="JOA28" s="61"/>
      <c r="JOB28" s="61"/>
      <c r="JOC28" s="61"/>
      <c r="JOD28" s="61"/>
      <c r="JOE28" s="61"/>
      <c r="JOF28" s="61"/>
      <c r="JOG28" s="61"/>
      <c r="JOH28" s="61"/>
      <c r="JOI28" s="61"/>
      <c r="JOJ28" s="61"/>
      <c r="JOK28" s="61"/>
      <c r="JOL28" s="61"/>
      <c r="JOM28" s="61"/>
      <c r="JON28" s="61"/>
      <c r="JOO28" s="61"/>
      <c r="JOP28" s="61"/>
      <c r="JOQ28" s="61"/>
      <c r="JOR28" s="61"/>
      <c r="JOS28" s="61"/>
      <c r="JOT28" s="61"/>
      <c r="JOU28" s="61"/>
      <c r="JOV28" s="61"/>
      <c r="JOW28" s="61"/>
      <c r="JOX28" s="61"/>
      <c r="JOY28" s="61"/>
      <c r="JOZ28" s="61"/>
      <c r="JPA28" s="61"/>
      <c r="JPB28" s="61"/>
      <c r="JPC28" s="61"/>
      <c r="JPD28" s="61"/>
      <c r="JPE28" s="61"/>
      <c r="JPF28" s="61"/>
      <c r="JPG28" s="61"/>
      <c r="JPH28" s="61"/>
      <c r="JPI28" s="61"/>
      <c r="JPJ28" s="61"/>
      <c r="JPK28" s="61"/>
      <c r="JPL28" s="61"/>
      <c r="JPM28" s="61"/>
      <c r="JPN28" s="61"/>
      <c r="JPO28" s="61"/>
      <c r="JPP28" s="61"/>
      <c r="JPQ28" s="61"/>
      <c r="JPR28" s="61"/>
      <c r="JPS28" s="61"/>
      <c r="JPT28" s="61"/>
      <c r="JPU28" s="61"/>
      <c r="JPV28" s="61"/>
      <c r="JPW28" s="61"/>
      <c r="JPX28" s="61"/>
      <c r="JPY28" s="61"/>
      <c r="JPZ28" s="61"/>
      <c r="JQA28" s="61"/>
      <c r="JQB28" s="61"/>
      <c r="JQC28" s="61"/>
      <c r="JQD28" s="61"/>
      <c r="JQE28" s="61"/>
      <c r="JQF28" s="61"/>
      <c r="JQG28" s="61"/>
      <c r="JQH28" s="61"/>
      <c r="JQI28" s="61"/>
      <c r="JQJ28" s="61"/>
      <c r="JQK28" s="61"/>
      <c r="JQL28" s="61"/>
      <c r="JQM28" s="61"/>
      <c r="JQN28" s="61"/>
      <c r="JQO28" s="61"/>
      <c r="JQP28" s="61"/>
      <c r="JQQ28" s="61"/>
      <c r="JQR28" s="61"/>
      <c r="JQS28" s="61"/>
      <c r="JQT28" s="61"/>
      <c r="JQU28" s="61"/>
      <c r="JQV28" s="61"/>
      <c r="JQW28" s="61"/>
      <c r="JQX28" s="61"/>
      <c r="JQY28" s="61"/>
      <c r="JQZ28" s="61"/>
      <c r="JRA28" s="61"/>
      <c r="JRB28" s="61"/>
      <c r="JRC28" s="61"/>
      <c r="JRD28" s="61"/>
      <c r="JRE28" s="61"/>
      <c r="JRF28" s="61"/>
      <c r="JRG28" s="61"/>
      <c r="JRH28" s="61"/>
      <c r="JRI28" s="61"/>
      <c r="JRJ28" s="61"/>
      <c r="JRK28" s="61"/>
      <c r="JRL28" s="61"/>
      <c r="JRM28" s="61"/>
      <c r="JRN28" s="61"/>
      <c r="JRO28" s="61"/>
      <c r="JRP28" s="61"/>
      <c r="JRQ28" s="61"/>
      <c r="JRR28" s="61"/>
      <c r="JRS28" s="61"/>
      <c r="JRT28" s="61"/>
      <c r="JRU28" s="61"/>
      <c r="JRV28" s="61"/>
      <c r="JRW28" s="61"/>
      <c r="JRX28" s="61"/>
      <c r="JRY28" s="61"/>
      <c r="JRZ28" s="61"/>
      <c r="JSA28" s="61"/>
      <c r="JSB28" s="61"/>
      <c r="JSC28" s="61"/>
      <c r="JSD28" s="61"/>
      <c r="JSE28" s="61"/>
      <c r="JSF28" s="61"/>
      <c r="JSG28" s="61"/>
      <c r="JSH28" s="61"/>
      <c r="JSI28" s="61"/>
      <c r="JSJ28" s="61"/>
      <c r="JSK28" s="61"/>
      <c r="JSL28" s="61"/>
      <c r="JSM28" s="61"/>
      <c r="JSN28" s="61"/>
      <c r="JSO28" s="61"/>
      <c r="JSP28" s="61"/>
      <c r="JSQ28" s="61"/>
      <c r="JSR28" s="61"/>
      <c r="JSS28" s="61"/>
      <c r="JST28" s="61"/>
      <c r="JSU28" s="61"/>
      <c r="JSV28" s="61"/>
      <c r="JSW28" s="61"/>
      <c r="JSX28" s="61"/>
      <c r="JSY28" s="61"/>
      <c r="JSZ28" s="61"/>
      <c r="JTA28" s="61"/>
      <c r="JTB28" s="61"/>
      <c r="JTC28" s="61"/>
      <c r="JTD28" s="61"/>
      <c r="JTE28" s="61"/>
      <c r="JTF28" s="61"/>
      <c r="JTG28" s="61"/>
      <c r="JTH28" s="61"/>
      <c r="JTI28" s="61"/>
      <c r="JTJ28" s="61"/>
      <c r="JTK28" s="61"/>
      <c r="JTL28" s="61"/>
      <c r="JTM28" s="61"/>
      <c r="JTN28" s="61"/>
      <c r="JTO28" s="61"/>
      <c r="JTP28" s="61"/>
      <c r="JTQ28" s="61"/>
      <c r="JTR28" s="61"/>
      <c r="JTS28" s="61"/>
      <c r="JTT28" s="61"/>
      <c r="JTU28" s="61"/>
      <c r="JTV28" s="61"/>
      <c r="JTW28" s="61"/>
      <c r="JTX28" s="61"/>
      <c r="JTY28" s="61"/>
      <c r="JTZ28" s="61"/>
      <c r="JUA28" s="61"/>
      <c r="JUB28" s="61"/>
      <c r="JUC28" s="61"/>
      <c r="JUD28" s="61"/>
      <c r="JUE28" s="61"/>
      <c r="JUF28" s="61"/>
      <c r="JUG28" s="61"/>
      <c r="JUH28" s="61"/>
      <c r="JUI28" s="61"/>
      <c r="JUJ28" s="61"/>
      <c r="JUK28" s="61"/>
      <c r="JUL28" s="61"/>
      <c r="JUM28" s="61"/>
      <c r="JUN28" s="61"/>
      <c r="JUO28" s="61"/>
      <c r="JUP28" s="61"/>
      <c r="JUQ28" s="61"/>
      <c r="JUR28" s="61"/>
      <c r="JUS28" s="61"/>
      <c r="JUT28" s="61"/>
      <c r="JUU28" s="61"/>
      <c r="JUV28" s="61"/>
      <c r="JUW28" s="61"/>
      <c r="JUX28" s="61"/>
      <c r="JUY28" s="61"/>
      <c r="JUZ28" s="61"/>
      <c r="JVA28" s="61"/>
      <c r="JVB28" s="61"/>
      <c r="JVC28" s="61"/>
      <c r="JVD28" s="61"/>
      <c r="JVE28" s="61"/>
      <c r="JVF28" s="61"/>
      <c r="JVG28" s="61"/>
      <c r="JVH28" s="61"/>
      <c r="JVI28" s="61"/>
      <c r="JVJ28" s="61"/>
      <c r="JVK28" s="61"/>
      <c r="JVL28" s="61"/>
      <c r="JVM28" s="61"/>
      <c r="JVN28" s="61"/>
      <c r="JVO28" s="61"/>
      <c r="JVP28" s="61"/>
      <c r="JVQ28" s="61"/>
      <c r="JVR28" s="61"/>
      <c r="JVS28" s="61"/>
      <c r="JVT28" s="61"/>
      <c r="JVU28" s="61"/>
      <c r="JVV28" s="61"/>
      <c r="JVW28" s="61"/>
      <c r="JVX28" s="61"/>
      <c r="JVY28" s="61"/>
      <c r="JVZ28" s="61"/>
      <c r="JWA28" s="61"/>
      <c r="JWB28" s="61"/>
      <c r="JWC28" s="61"/>
      <c r="JWD28" s="61"/>
      <c r="JWE28" s="61"/>
      <c r="JWF28" s="61"/>
      <c r="JWG28" s="61"/>
      <c r="JWH28" s="61"/>
      <c r="JWI28" s="61"/>
      <c r="JWJ28" s="61"/>
      <c r="JWK28" s="61"/>
      <c r="JWL28" s="61"/>
      <c r="JWM28" s="61"/>
      <c r="JWN28" s="61"/>
      <c r="JWO28" s="61"/>
      <c r="JWP28" s="61"/>
      <c r="JWQ28" s="61"/>
      <c r="JWR28" s="61"/>
      <c r="JWS28" s="61"/>
      <c r="JWT28" s="61"/>
      <c r="JWU28" s="61"/>
      <c r="JWV28" s="61"/>
      <c r="JWW28" s="61"/>
      <c r="JWX28" s="61"/>
      <c r="JWY28" s="61"/>
      <c r="JWZ28" s="61"/>
      <c r="JXA28" s="61"/>
      <c r="JXB28" s="61"/>
      <c r="JXC28" s="61"/>
      <c r="JXD28" s="61"/>
      <c r="JXE28" s="61"/>
      <c r="JXF28" s="61"/>
      <c r="JXG28" s="61"/>
      <c r="JXH28" s="61"/>
      <c r="JXI28" s="61"/>
      <c r="JXJ28" s="61"/>
      <c r="JXK28" s="61"/>
      <c r="JXL28" s="61"/>
      <c r="JXM28" s="61"/>
      <c r="JXN28" s="61"/>
      <c r="JXO28" s="61"/>
      <c r="JXP28" s="61"/>
      <c r="JXQ28" s="61"/>
      <c r="JXR28" s="61"/>
      <c r="JXS28" s="61"/>
      <c r="JXT28" s="61"/>
      <c r="JXU28" s="61"/>
      <c r="JXV28" s="61"/>
      <c r="JXW28" s="61"/>
      <c r="JXX28" s="61"/>
      <c r="JXY28" s="61"/>
      <c r="JXZ28" s="61"/>
      <c r="JYA28" s="61"/>
      <c r="JYB28" s="61"/>
      <c r="JYC28" s="61"/>
      <c r="JYD28" s="61"/>
      <c r="JYE28" s="61"/>
      <c r="JYF28" s="61"/>
      <c r="JYG28" s="61"/>
      <c r="JYH28" s="61"/>
      <c r="JYI28" s="61"/>
      <c r="JYJ28" s="61"/>
      <c r="JYK28" s="61"/>
      <c r="JYL28" s="61"/>
      <c r="JYM28" s="61"/>
      <c r="JYN28" s="61"/>
      <c r="JYO28" s="61"/>
      <c r="JYP28" s="61"/>
      <c r="JYQ28" s="61"/>
      <c r="JYR28" s="61"/>
      <c r="JYS28" s="61"/>
      <c r="JYT28" s="61"/>
      <c r="JYU28" s="61"/>
      <c r="JYV28" s="61"/>
      <c r="JYW28" s="61"/>
      <c r="JYX28" s="61"/>
      <c r="JYY28" s="61"/>
      <c r="JYZ28" s="61"/>
      <c r="JZA28" s="61"/>
      <c r="JZB28" s="61"/>
      <c r="JZC28" s="61"/>
      <c r="JZD28" s="61"/>
      <c r="JZE28" s="61"/>
      <c r="JZF28" s="61"/>
      <c r="JZG28" s="61"/>
      <c r="JZH28" s="61"/>
      <c r="JZI28" s="61"/>
      <c r="JZJ28" s="61"/>
      <c r="JZK28" s="61"/>
      <c r="JZL28" s="61"/>
      <c r="JZM28" s="61"/>
      <c r="JZN28" s="61"/>
      <c r="JZO28" s="61"/>
      <c r="JZP28" s="61"/>
      <c r="JZQ28" s="61"/>
      <c r="JZR28" s="61"/>
      <c r="JZS28" s="61"/>
      <c r="JZT28" s="61"/>
      <c r="JZU28" s="61"/>
      <c r="JZV28" s="61"/>
      <c r="JZW28" s="61"/>
      <c r="JZX28" s="61"/>
      <c r="JZY28" s="61"/>
      <c r="JZZ28" s="61"/>
      <c r="KAA28" s="61"/>
      <c r="KAB28" s="61"/>
      <c r="KAC28" s="61"/>
      <c r="KAD28" s="61"/>
      <c r="KAE28" s="61"/>
      <c r="KAF28" s="61"/>
      <c r="KAG28" s="61"/>
      <c r="KAH28" s="61"/>
      <c r="KAI28" s="61"/>
      <c r="KAJ28" s="61"/>
      <c r="KAK28" s="61"/>
      <c r="KAL28" s="61"/>
      <c r="KAM28" s="61"/>
      <c r="KAN28" s="61"/>
      <c r="KAO28" s="61"/>
      <c r="KAP28" s="61"/>
      <c r="KAQ28" s="61"/>
      <c r="KAR28" s="61"/>
      <c r="KAS28" s="61"/>
      <c r="KAT28" s="61"/>
      <c r="KAU28" s="61"/>
      <c r="KAV28" s="61"/>
      <c r="KAW28" s="61"/>
      <c r="KAX28" s="61"/>
      <c r="KAY28" s="61"/>
      <c r="KAZ28" s="61"/>
      <c r="KBA28" s="61"/>
      <c r="KBB28" s="61"/>
      <c r="KBC28" s="61"/>
      <c r="KBD28" s="61"/>
      <c r="KBE28" s="61"/>
      <c r="KBF28" s="61"/>
      <c r="KBG28" s="61"/>
      <c r="KBH28" s="61"/>
      <c r="KBI28" s="61"/>
      <c r="KBJ28" s="61"/>
      <c r="KBK28" s="61"/>
      <c r="KBL28" s="61"/>
      <c r="KBM28" s="61"/>
      <c r="KBN28" s="61"/>
      <c r="KBO28" s="61"/>
      <c r="KBP28" s="61"/>
      <c r="KBQ28" s="61"/>
      <c r="KBR28" s="61"/>
      <c r="KBS28" s="61"/>
      <c r="KBT28" s="61"/>
      <c r="KBU28" s="61"/>
      <c r="KBV28" s="61"/>
      <c r="KBW28" s="61"/>
      <c r="KBX28" s="61"/>
      <c r="KBY28" s="61"/>
      <c r="KBZ28" s="61"/>
      <c r="KCA28" s="61"/>
      <c r="KCB28" s="61"/>
      <c r="KCC28" s="61"/>
      <c r="KCD28" s="61"/>
      <c r="KCE28" s="61"/>
      <c r="KCF28" s="61"/>
      <c r="KCG28" s="61"/>
      <c r="KCH28" s="61"/>
      <c r="KCI28" s="61"/>
      <c r="KCJ28" s="61"/>
      <c r="KCK28" s="61"/>
      <c r="KCL28" s="61"/>
      <c r="KCM28" s="61"/>
      <c r="KCN28" s="61"/>
      <c r="KCO28" s="61"/>
      <c r="KCP28" s="61"/>
      <c r="KCQ28" s="61"/>
      <c r="KCR28" s="61"/>
      <c r="KCS28" s="61"/>
      <c r="KCT28" s="61"/>
      <c r="KCU28" s="61"/>
      <c r="KCV28" s="61"/>
      <c r="KCW28" s="61"/>
      <c r="KCX28" s="61"/>
      <c r="KCY28" s="61"/>
      <c r="KCZ28" s="61"/>
      <c r="KDA28" s="61"/>
      <c r="KDB28" s="61"/>
      <c r="KDC28" s="61"/>
      <c r="KDD28" s="61"/>
      <c r="KDE28" s="61"/>
      <c r="KDF28" s="61"/>
      <c r="KDG28" s="61"/>
      <c r="KDH28" s="61"/>
      <c r="KDI28" s="61"/>
      <c r="KDJ28" s="61"/>
      <c r="KDK28" s="61"/>
      <c r="KDL28" s="61"/>
      <c r="KDM28" s="61"/>
      <c r="KDN28" s="61"/>
      <c r="KDO28" s="61"/>
      <c r="KDP28" s="61"/>
      <c r="KDQ28" s="61"/>
      <c r="KDR28" s="61"/>
      <c r="KDS28" s="61"/>
      <c r="KDT28" s="61"/>
      <c r="KDU28" s="61"/>
      <c r="KDV28" s="61"/>
      <c r="KDW28" s="61"/>
      <c r="KDX28" s="61"/>
      <c r="KDY28" s="61"/>
      <c r="KDZ28" s="61"/>
      <c r="KEA28" s="61"/>
      <c r="KEB28" s="61"/>
      <c r="KEC28" s="61"/>
      <c r="KED28" s="61"/>
      <c r="KEE28" s="61"/>
      <c r="KEF28" s="61"/>
      <c r="KEG28" s="61"/>
      <c r="KEH28" s="61"/>
      <c r="KEI28" s="61"/>
      <c r="KEJ28" s="61"/>
      <c r="KEK28" s="61"/>
      <c r="KEL28" s="61"/>
      <c r="KEM28" s="61"/>
      <c r="KEN28" s="61"/>
      <c r="KEO28" s="61"/>
      <c r="KEP28" s="61"/>
      <c r="KEQ28" s="61"/>
      <c r="KER28" s="61"/>
      <c r="KES28" s="61"/>
      <c r="KET28" s="61"/>
      <c r="KEU28" s="61"/>
      <c r="KEV28" s="61"/>
      <c r="KEW28" s="61"/>
      <c r="KEX28" s="61"/>
      <c r="KEY28" s="61"/>
      <c r="KEZ28" s="61"/>
      <c r="KFA28" s="61"/>
      <c r="KFB28" s="61"/>
      <c r="KFC28" s="61"/>
      <c r="KFD28" s="61"/>
      <c r="KFE28" s="61"/>
      <c r="KFF28" s="61"/>
      <c r="KFG28" s="61"/>
      <c r="KFH28" s="61"/>
      <c r="KFI28" s="61"/>
      <c r="KFJ28" s="61"/>
      <c r="KFK28" s="61"/>
      <c r="KFL28" s="61"/>
      <c r="KFM28" s="61"/>
      <c r="KFN28" s="61"/>
      <c r="KFO28" s="61"/>
      <c r="KFP28" s="61"/>
      <c r="KFQ28" s="61"/>
      <c r="KFR28" s="61"/>
      <c r="KFS28" s="61"/>
      <c r="KFT28" s="61"/>
      <c r="KFU28" s="61"/>
      <c r="KFV28" s="61"/>
      <c r="KFW28" s="61"/>
      <c r="KFX28" s="61"/>
      <c r="KFY28" s="61"/>
      <c r="KFZ28" s="61"/>
      <c r="KGA28" s="61"/>
      <c r="KGB28" s="61"/>
      <c r="KGC28" s="61"/>
      <c r="KGD28" s="61"/>
      <c r="KGE28" s="61"/>
      <c r="KGF28" s="61"/>
      <c r="KGG28" s="61"/>
      <c r="KGH28" s="61"/>
      <c r="KGI28" s="61"/>
      <c r="KGJ28" s="61"/>
      <c r="KGK28" s="61"/>
      <c r="KGL28" s="61"/>
      <c r="KGM28" s="61"/>
      <c r="KGN28" s="61"/>
      <c r="KGO28" s="61"/>
      <c r="KGP28" s="61"/>
      <c r="KGQ28" s="61"/>
      <c r="KGR28" s="61"/>
      <c r="KGS28" s="61"/>
      <c r="KGT28" s="61"/>
      <c r="KGU28" s="61"/>
      <c r="KGV28" s="61"/>
      <c r="KGW28" s="61"/>
      <c r="KGX28" s="61"/>
      <c r="KGY28" s="61"/>
      <c r="KGZ28" s="61"/>
      <c r="KHA28" s="61"/>
      <c r="KHB28" s="61"/>
      <c r="KHC28" s="61"/>
      <c r="KHD28" s="61"/>
      <c r="KHE28" s="61"/>
      <c r="KHF28" s="61"/>
      <c r="KHG28" s="61"/>
      <c r="KHH28" s="61"/>
      <c r="KHI28" s="61"/>
      <c r="KHJ28" s="61"/>
      <c r="KHK28" s="61"/>
      <c r="KHL28" s="61"/>
      <c r="KHM28" s="61"/>
      <c r="KHN28" s="61"/>
      <c r="KHO28" s="61"/>
      <c r="KHP28" s="61"/>
      <c r="KHQ28" s="61"/>
      <c r="KHR28" s="61"/>
      <c r="KHS28" s="61"/>
      <c r="KHT28" s="61"/>
      <c r="KHU28" s="61"/>
      <c r="KHV28" s="61"/>
      <c r="KHW28" s="61"/>
      <c r="KHX28" s="61"/>
      <c r="KHY28" s="61"/>
      <c r="KHZ28" s="61"/>
      <c r="KIA28" s="61"/>
      <c r="KIB28" s="61"/>
      <c r="KIC28" s="61"/>
      <c r="KID28" s="61"/>
      <c r="KIE28" s="61"/>
      <c r="KIF28" s="61"/>
      <c r="KIG28" s="61"/>
      <c r="KIH28" s="61"/>
      <c r="KII28" s="61"/>
      <c r="KIJ28" s="61"/>
      <c r="KIK28" s="61"/>
      <c r="KIL28" s="61"/>
      <c r="KIM28" s="61"/>
      <c r="KIN28" s="61"/>
      <c r="KIO28" s="61"/>
      <c r="KIP28" s="61"/>
      <c r="KIQ28" s="61"/>
      <c r="KIR28" s="61"/>
      <c r="KIS28" s="61"/>
      <c r="KIT28" s="61"/>
      <c r="KIU28" s="61"/>
      <c r="KIV28" s="61"/>
      <c r="KIW28" s="61"/>
      <c r="KIX28" s="61"/>
      <c r="KIY28" s="61"/>
      <c r="KIZ28" s="61"/>
      <c r="KJA28" s="61"/>
      <c r="KJB28" s="61"/>
      <c r="KJC28" s="61"/>
      <c r="KJD28" s="61"/>
      <c r="KJE28" s="61"/>
      <c r="KJF28" s="61"/>
      <c r="KJG28" s="61"/>
      <c r="KJH28" s="61"/>
      <c r="KJI28" s="61"/>
      <c r="KJJ28" s="61"/>
      <c r="KJK28" s="61"/>
      <c r="KJL28" s="61"/>
      <c r="KJM28" s="61"/>
      <c r="KJN28" s="61"/>
      <c r="KJO28" s="61"/>
      <c r="KJP28" s="61"/>
      <c r="KJQ28" s="61"/>
      <c r="KJR28" s="61"/>
      <c r="KJS28" s="61"/>
      <c r="KJT28" s="61"/>
      <c r="KJU28" s="61"/>
      <c r="KJV28" s="61"/>
      <c r="KJW28" s="61"/>
      <c r="KJX28" s="61"/>
      <c r="KJY28" s="61"/>
      <c r="KJZ28" s="61"/>
      <c r="KKA28" s="61"/>
      <c r="KKB28" s="61"/>
      <c r="KKC28" s="61"/>
      <c r="KKD28" s="61"/>
      <c r="KKE28" s="61"/>
      <c r="KKF28" s="61"/>
      <c r="KKG28" s="61"/>
      <c r="KKH28" s="61"/>
      <c r="KKI28" s="61"/>
      <c r="KKJ28" s="61"/>
      <c r="KKK28" s="61"/>
      <c r="KKL28" s="61"/>
      <c r="KKM28" s="61"/>
      <c r="KKN28" s="61"/>
      <c r="KKO28" s="61"/>
      <c r="KKP28" s="61"/>
      <c r="KKQ28" s="61"/>
      <c r="KKR28" s="61"/>
      <c r="KKS28" s="61"/>
      <c r="KKT28" s="61"/>
      <c r="KKU28" s="61"/>
      <c r="KKV28" s="61"/>
      <c r="KKW28" s="61"/>
      <c r="KKX28" s="61"/>
      <c r="KKY28" s="61"/>
      <c r="KKZ28" s="61"/>
      <c r="KLA28" s="61"/>
      <c r="KLB28" s="61"/>
      <c r="KLC28" s="61"/>
      <c r="KLD28" s="61"/>
      <c r="KLE28" s="61"/>
      <c r="KLF28" s="61"/>
      <c r="KLG28" s="61"/>
      <c r="KLH28" s="61"/>
      <c r="KLI28" s="61"/>
      <c r="KLJ28" s="61"/>
      <c r="KLK28" s="61"/>
      <c r="KLL28" s="61"/>
      <c r="KLM28" s="61"/>
      <c r="KLN28" s="61"/>
      <c r="KLO28" s="61"/>
      <c r="KLP28" s="61"/>
      <c r="KLQ28" s="61"/>
      <c r="KLR28" s="61"/>
      <c r="KLS28" s="61"/>
      <c r="KLT28" s="61"/>
      <c r="KLU28" s="61"/>
      <c r="KLV28" s="61"/>
      <c r="KLW28" s="61"/>
      <c r="KLX28" s="61"/>
      <c r="KLY28" s="61"/>
      <c r="KLZ28" s="61"/>
      <c r="KMA28" s="61"/>
      <c r="KMB28" s="61"/>
      <c r="KMC28" s="61"/>
      <c r="KMD28" s="61"/>
      <c r="KME28" s="61"/>
      <c r="KMF28" s="61"/>
      <c r="KMG28" s="61"/>
      <c r="KMH28" s="61"/>
      <c r="KMI28" s="61"/>
      <c r="KMJ28" s="61"/>
      <c r="KMK28" s="61"/>
      <c r="KML28" s="61"/>
      <c r="KMM28" s="61"/>
      <c r="KMN28" s="61"/>
      <c r="KMO28" s="61"/>
      <c r="KMP28" s="61"/>
      <c r="KMQ28" s="61"/>
      <c r="KMR28" s="61"/>
      <c r="KMS28" s="61"/>
      <c r="KMT28" s="61"/>
      <c r="KMU28" s="61"/>
      <c r="KMV28" s="61"/>
      <c r="KMW28" s="61"/>
      <c r="KMX28" s="61"/>
      <c r="KMY28" s="61"/>
      <c r="KMZ28" s="61"/>
      <c r="KNA28" s="61"/>
      <c r="KNB28" s="61"/>
      <c r="KNC28" s="61"/>
      <c r="KND28" s="61"/>
      <c r="KNE28" s="61"/>
      <c r="KNF28" s="61"/>
      <c r="KNG28" s="61"/>
      <c r="KNH28" s="61"/>
      <c r="KNI28" s="61"/>
      <c r="KNJ28" s="61"/>
      <c r="KNK28" s="61"/>
      <c r="KNL28" s="61"/>
      <c r="KNM28" s="61"/>
      <c r="KNN28" s="61"/>
      <c r="KNO28" s="61"/>
      <c r="KNP28" s="61"/>
      <c r="KNQ28" s="61"/>
      <c r="KNR28" s="61"/>
      <c r="KNS28" s="61"/>
      <c r="KNT28" s="61"/>
      <c r="KNU28" s="61"/>
      <c r="KNV28" s="61"/>
      <c r="KNW28" s="61"/>
      <c r="KNX28" s="61"/>
      <c r="KNY28" s="61"/>
      <c r="KNZ28" s="61"/>
      <c r="KOA28" s="61"/>
      <c r="KOB28" s="61"/>
      <c r="KOC28" s="61"/>
      <c r="KOD28" s="61"/>
      <c r="KOE28" s="61"/>
      <c r="KOF28" s="61"/>
      <c r="KOG28" s="61"/>
      <c r="KOH28" s="61"/>
      <c r="KOI28" s="61"/>
      <c r="KOJ28" s="61"/>
      <c r="KOK28" s="61"/>
      <c r="KOL28" s="61"/>
      <c r="KOM28" s="61"/>
      <c r="KON28" s="61"/>
      <c r="KOO28" s="61"/>
      <c r="KOP28" s="61"/>
      <c r="KOQ28" s="61"/>
      <c r="KOR28" s="61"/>
      <c r="KOS28" s="61"/>
      <c r="KOT28" s="61"/>
      <c r="KOU28" s="61"/>
      <c r="KOV28" s="61"/>
      <c r="KOW28" s="61"/>
      <c r="KOX28" s="61"/>
      <c r="KOY28" s="61"/>
      <c r="KOZ28" s="61"/>
      <c r="KPA28" s="61"/>
      <c r="KPB28" s="61"/>
      <c r="KPC28" s="61"/>
      <c r="KPD28" s="61"/>
      <c r="KPE28" s="61"/>
      <c r="KPF28" s="61"/>
      <c r="KPG28" s="61"/>
      <c r="KPH28" s="61"/>
      <c r="KPI28" s="61"/>
      <c r="KPJ28" s="61"/>
      <c r="KPK28" s="61"/>
      <c r="KPL28" s="61"/>
      <c r="KPM28" s="61"/>
      <c r="KPN28" s="61"/>
      <c r="KPO28" s="61"/>
      <c r="KPP28" s="61"/>
      <c r="KPQ28" s="61"/>
      <c r="KPR28" s="61"/>
      <c r="KPS28" s="61"/>
      <c r="KPT28" s="61"/>
      <c r="KPU28" s="61"/>
      <c r="KPV28" s="61"/>
      <c r="KPW28" s="61"/>
      <c r="KPX28" s="61"/>
      <c r="KPY28" s="61"/>
      <c r="KPZ28" s="61"/>
      <c r="KQA28" s="61"/>
      <c r="KQB28" s="61"/>
      <c r="KQC28" s="61"/>
      <c r="KQD28" s="61"/>
      <c r="KQE28" s="61"/>
      <c r="KQF28" s="61"/>
      <c r="KQG28" s="61"/>
      <c r="KQH28" s="61"/>
      <c r="KQI28" s="61"/>
      <c r="KQJ28" s="61"/>
      <c r="KQK28" s="61"/>
      <c r="KQL28" s="61"/>
      <c r="KQM28" s="61"/>
      <c r="KQN28" s="61"/>
      <c r="KQO28" s="61"/>
      <c r="KQP28" s="61"/>
      <c r="KQQ28" s="61"/>
      <c r="KQR28" s="61"/>
      <c r="KQS28" s="61"/>
      <c r="KQT28" s="61"/>
      <c r="KQU28" s="61"/>
      <c r="KQV28" s="61"/>
      <c r="KQW28" s="61"/>
      <c r="KQX28" s="61"/>
      <c r="KQY28" s="61"/>
      <c r="KQZ28" s="61"/>
      <c r="KRA28" s="61"/>
      <c r="KRB28" s="61"/>
      <c r="KRC28" s="61"/>
      <c r="KRD28" s="61"/>
      <c r="KRE28" s="61"/>
      <c r="KRF28" s="61"/>
      <c r="KRG28" s="61"/>
      <c r="KRH28" s="61"/>
      <c r="KRI28" s="61"/>
      <c r="KRJ28" s="61"/>
      <c r="KRK28" s="61"/>
      <c r="KRL28" s="61"/>
      <c r="KRM28" s="61"/>
      <c r="KRN28" s="61"/>
      <c r="KRO28" s="61"/>
      <c r="KRP28" s="61"/>
      <c r="KRQ28" s="61"/>
      <c r="KRR28" s="61"/>
      <c r="KRS28" s="61"/>
      <c r="KRT28" s="61"/>
      <c r="KRU28" s="61"/>
      <c r="KRV28" s="61"/>
      <c r="KRW28" s="61"/>
      <c r="KRX28" s="61"/>
      <c r="KRY28" s="61"/>
      <c r="KRZ28" s="61"/>
      <c r="KSA28" s="61"/>
      <c r="KSB28" s="61"/>
      <c r="KSC28" s="61"/>
      <c r="KSD28" s="61"/>
      <c r="KSE28" s="61"/>
      <c r="KSF28" s="61"/>
      <c r="KSG28" s="61"/>
      <c r="KSH28" s="61"/>
      <c r="KSI28" s="61"/>
      <c r="KSJ28" s="61"/>
      <c r="KSK28" s="61"/>
      <c r="KSL28" s="61"/>
      <c r="KSM28" s="61"/>
      <c r="KSN28" s="61"/>
      <c r="KSO28" s="61"/>
      <c r="KSP28" s="61"/>
      <c r="KSQ28" s="61"/>
      <c r="KSR28" s="61"/>
      <c r="KSS28" s="61"/>
      <c r="KST28" s="61"/>
      <c r="KSU28" s="61"/>
      <c r="KSV28" s="61"/>
      <c r="KSW28" s="61"/>
      <c r="KSX28" s="61"/>
      <c r="KSY28" s="61"/>
      <c r="KSZ28" s="61"/>
      <c r="KTA28" s="61"/>
      <c r="KTB28" s="61"/>
      <c r="KTC28" s="61"/>
      <c r="KTD28" s="61"/>
      <c r="KTE28" s="61"/>
      <c r="KTF28" s="61"/>
      <c r="KTG28" s="61"/>
      <c r="KTH28" s="61"/>
      <c r="KTI28" s="61"/>
      <c r="KTJ28" s="61"/>
      <c r="KTK28" s="61"/>
      <c r="KTL28" s="61"/>
      <c r="KTM28" s="61"/>
      <c r="KTN28" s="61"/>
      <c r="KTO28" s="61"/>
      <c r="KTP28" s="61"/>
      <c r="KTQ28" s="61"/>
      <c r="KTR28" s="61"/>
      <c r="KTS28" s="61"/>
      <c r="KTT28" s="61"/>
      <c r="KTU28" s="61"/>
      <c r="KTV28" s="61"/>
      <c r="KTW28" s="61"/>
      <c r="KTX28" s="61"/>
      <c r="KTY28" s="61"/>
      <c r="KTZ28" s="61"/>
      <c r="KUA28" s="61"/>
      <c r="KUB28" s="61"/>
      <c r="KUC28" s="61"/>
      <c r="KUD28" s="61"/>
      <c r="KUE28" s="61"/>
      <c r="KUF28" s="61"/>
      <c r="KUG28" s="61"/>
      <c r="KUH28" s="61"/>
      <c r="KUI28" s="61"/>
      <c r="KUJ28" s="61"/>
      <c r="KUK28" s="61"/>
      <c r="KUL28" s="61"/>
      <c r="KUM28" s="61"/>
      <c r="KUN28" s="61"/>
      <c r="KUO28" s="61"/>
      <c r="KUP28" s="61"/>
      <c r="KUQ28" s="61"/>
      <c r="KUR28" s="61"/>
      <c r="KUS28" s="61"/>
      <c r="KUT28" s="61"/>
      <c r="KUU28" s="61"/>
      <c r="KUV28" s="61"/>
      <c r="KUW28" s="61"/>
      <c r="KUX28" s="61"/>
      <c r="KUY28" s="61"/>
      <c r="KUZ28" s="61"/>
      <c r="KVA28" s="61"/>
      <c r="KVB28" s="61"/>
      <c r="KVC28" s="61"/>
      <c r="KVD28" s="61"/>
      <c r="KVE28" s="61"/>
      <c r="KVF28" s="61"/>
      <c r="KVG28" s="61"/>
      <c r="KVH28" s="61"/>
      <c r="KVI28" s="61"/>
      <c r="KVJ28" s="61"/>
      <c r="KVK28" s="61"/>
      <c r="KVL28" s="61"/>
      <c r="KVM28" s="61"/>
      <c r="KVN28" s="61"/>
      <c r="KVO28" s="61"/>
      <c r="KVP28" s="61"/>
      <c r="KVQ28" s="61"/>
      <c r="KVR28" s="61"/>
      <c r="KVS28" s="61"/>
      <c r="KVT28" s="61"/>
      <c r="KVU28" s="61"/>
      <c r="KVV28" s="61"/>
      <c r="KVW28" s="61"/>
      <c r="KVX28" s="61"/>
      <c r="KVY28" s="61"/>
      <c r="KVZ28" s="61"/>
      <c r="KWA28" s="61"/>
      <c r="KWB28" s="61"/>
      <c r="KWC28" s="61"/>
      <c r="KWD28" s="61"/>
      <c r="KWE28" s="61"/>
      <c r="KWF28" s="61"/>
      <c r="KWG28" s="61"/>
      <c r="KWH28" s="61"/>
      <c r="KWI28" s="61"/>
      <c r="KWJ28" s="61"/>
      <c r="KWK28" s="61"/>
      <c r="KWL28" s="61"/>
      <c r="KWM28" s="61"/>
      <c r="KWN28" s="61"/>
      <c r="KWO28" s="61"/>
      <c r="KWP28" s="61"/>
      <c r="KWQ28" s="61"/>
      <c r="KWR28" s="61"/>
      <c r="KWS28" s="61"/>
      <c r="KWT28" s="61"/>
      <c r="KWU28" s="61"/>
      <c r="KWV28" s="61"/>
      <c r="KWW28" s="61"/>
      <c r="KWX28" s="61"/>
      <c r="KWY28" s="61"/>
      <c r="KWZ28" s="61"/>
      <c r="KXA28" s="61"/>
      <c r="KXB28" s="61"/>
      <c r="KXC28" s="61"/>
      <c r="KXD28" s="61"/>
      <c r="KXE28" s="61"/>
      <c r="KXF28" s="61"/>
      <c r="KXG28" s="61"/>
      <c r="KXH28" s="61"/>
      <c r="KXI28" s="61"/>
      <c r="KXJ28" s="61"/>
      <c r="KXK28" s="61"/>
      <c r="KXL28" s="61"/>
      <c r="KXM28" s="61"/>
      <c r="KXN28" s="61"/>
      <c r="KXO28" s="61"/>
      <c r="KXP28" s="61"/>
      <c r="KXQ28" s="61"/>
      <c r="KXR28" s="61"/>
      <c r="KXS28" s="61"/>
      <c r="KXT28" s="61"/>
      <c r="KXU28" s="61"/>
      <c r="KXV28" s="61"/>
      <c r="KXW28" s="61"/>
      <c r="KXX28" s="61"/>
      <c r="KXY28" s="61"/>
      <c r="KXZ28" s="61"/>
      <c r="KYA28" s="61"/>
      <c r="KYB28" s="61"/>
      <c r="KYC28" s="61"/>
      <c r="KYD28" s="61"/>
      <c r="KYE28" s="61"/>
      <c r="KYF28" s="61"/>
      <c r="KYG28" s="61"/>
      <c r="KYH28" s="61"/>
      <c r="KYI28" s="61"/>
      <c r="KYJ28" s="61"/>
      <c r="KYK28" s="61"/>
      <c r="KYL28" s="61"/>
      <c r="KYM28" s="61"/>
      <c r="KYN28" s="61"/>
      <c r="KYO28" s="61"/>
      <c r="KYP28" s="61"/>
      <c r="KYQ28" s="61"/>
      <c r="KYR28" s="61"/>
      <c r="KYS28" s="61"/>
      <c r="KYT28" s="61"/>
      <c r="KYU28" s="61"/>
      <c r="KYV28" s="61"/>
      <c r="KYW28" s="61"/>
      <c r="KYX28" s="61"/>
      <c r="KYY28" s="61"/>
      <c r="KYZ28" s="61"/>
      <c r="KZA28" s="61"/>
      <c r="KZB28" s="61"/>
      <c r="KZC28" s="61"/>
      <c r="KZD28" s="61"/>
      <c r="KZE28" s="61"/>
      <c r="KZF28" s="61"/>
      <c r="KZG28" s="61"/>
      <c r="KZH28" s="61"/>
      <c r="KZI28" s="61"/>
      <c r="KZJ28" s="61"/>
      <c r="KZK28" s="61"/>
      <c r="KZL28" s="61"/>
      <c r="KZM28" s="61"/>
      <c r="KZN28" s="61"/>
      <c r="KZO28" s="61"/>
      <c r="KZP28" s="61"/>
      <c r="KZQ28" s="61"/>
      <c r="KZR28" s="61"/>
      <c r="KZS28" s="61"/>
      <c r="KZT28" s="61"/>
      <c r="KZU28" s="61"/>
      <c r="KZV28" s="61"/>
      <c r="KZW28" s="61"/>
      <c r="KZX28" s="61"/>
      <c r="KZY28" s="61"/>
      <c r="KZZ28" s="61"/>
      <c r="LAA28" s="61"/>
      <c r="LAB28" s="61"/>
      <c r="LAC28" s="61"/>
      <c r="LAD28" s="61"/>
      <c r="LAE28" s="61"/>
      <c r="LAF28" s="61"/>
      <c r="LAG28" s="61"/>
      <c r="LAH28" s="61"/>
      <c r="LAI28" s="61"/>
      <c r="LAJ28" s="61"/>
      <c r="LAK28" s="61"/>
      <c r="LAL28" s="61"/>
      <c r="LAM28" s="61"/>
      <c r="LAN28" s="61"/>
      <c r="LAO28" s="61"/>
      <c r="LAP28" s="61"/>
      <c r="LAQ28" s="61"/>
      <c r="LAR28" s="61"/>
      <c r="LAS28" s="61"/>
      <c r="LAT28" s="61"/>
      <c r="LAU28" s="61"/>
      <c r="LAV28" s="61"/>
      <c r="LAW28" s="61"/>
      <c r="LAX28" s="61"/>
      <c r="LAY28" s="61"/>
      <c r="LAZ28" s="61"/>
      <c r="LBA28" s="61"/>
      <c r="LBB28" s="61"/>
      <c r="LBC28" s="61"/>
      <c r="LBD28" s="61"/>
      <c r="LBE28" s="61"/>
      <c r="LBF28" s="61"/>
      <c r="LBG28" s="61"/>
      <c r="LBH28" s="61"/>
      <c r="LBI28" s="61"/>
      <c r="LBJ28" s="61"/>
      <c r="LBK28" s="61"/>
      <c r="LBL28" s="61"/>
      <c r="LBM28" s="61"/>
      <c r="LBN28" s="61"/>
      <c r="LBO28" s="61"/>
      <c r="LBP28" s="61"/>
      <c r="LBQ28" s="61"/>
      <c r="LBR28" s="61"/>
      <c r="LBS28" s="61"/>
      <c r="LBT28" s="61"/>
      <c r="LBU28" s="61"/>
      <c r="LBV28" s="61"/>
      <c r="LBW28" s="61"/>
      <c r="LBX28" s="61"/>
      <c r="LBY28" s="61"/>
      <c r="LBZ28" s="61"/>
      <c r="LCA28" s="61"/>
      <c r="LCB28" s="61"/>
      <c r="LCC28" s="61"/>
      <c r="LCD28" s="61"/>
      <c r="LCE28" s="61"/>
      <c r="LCF28" s="61"/>
      <c r="LCG28" s="61"/>
      <c r="LCH28" s="61"/>
      <c r="LCI28" s="61"/>
      <c r="LCJ28" s="61"/>
      <c r="LCK28" s="61"/>
      <c r="LCL28" s="61"/>
      <c r="LCM28" s="61"/>
      <c r="LCN28" s="61"/>
      <c r="LCO28" s="61"/>
      <c r="LCP28" s="61"/>
      <c r="LCQ28" s="61"/>
      <c r="LCR28" s="61"/>
      <c r="LCS28" s="61"/>
      <c r="LCT28" s="61"/>
      <c r="LCU28" s="61"/>
      <c r="LCV28" s="61"/>
      <c r="LCW28" s="61"/>
      <c r="LCX28" s="61"/>
      <c r="LCY28" s="61"/>
      <c r="LCZ28" s="61"/>
      <c r="LDA28" s="61"/>
      <c r="LDB28" s="61"/>
      <c r="LDC28" s="61"/>
      <c r="LDD28" s="61"/>
      <c r="LDE28" s="61"/>
      <c r="LDF28" s="61"/>
      <c r="LDG28" s="61"/>
      <c r="LDH28" s="61"/>
      <c r="LDI28" s="61"/>
      <c r="LDJ28" s="61"/>
      <c r="LDK28" s="61"/>
      <c r="LDL28" s="61"/>
      <c r="LDM28" s="61"/>
      <c r="LDN28" s="61"/>
      <c r="LDO28" s="61"/>
      <c r="LDP28" s="61"/>
      <c r="LDQ28" s="61"/>
      <c r="LDR28" s="61"/>
      <c r="LDS28" s="61"/>
      <c r="LDT28" s="61"/>
      <c r="LDU28" s="61"/>
      <c r="LDV28" s="61"/>
      <c r="LDW28" s="61"/>
      <c r="LDX28" s="61"/>
      <c r="LDY28" s="61"/>
      <c r="LDZ28" s="61"/>
      <c r="LEA28" s="61"/>
      <c r="LEB28" s="61"/>
      <c r="LEC28" s="61"/>
      <c r="LED28" s="61"/>
      <c r="LEE28" s="61"/>
      <c r="LEF28" s="61"/>
      <c r="LEG28" s="61"/>
      <c r="LEH28" s="61"/>
      <c r="LEI28" s="61"/>
      <c r="LEJ28" s="61"/>
      <c r="LEK28" s="61"/>
      <c r="LEL28" s="61"/>
      <c r="LEM28" s="61"/>
      <c r="LEN28" s="61"/>
      <c r="LEO28" s="61"/>
      <c r="LEP28" s="61"/>
      <c r="LEQ28" s="61"/>
      <c r="LER28" s="61"/>
      <c r="LES28" s="61"/>
      <c r="LET28" s="61"/>
      <c r="LEU28" s="61"/>
      <c r="LEV28" s="61"/>
      <c r="LEW28" s="61"/>
      <c r="LEX28" s="61"/>
      <c r="LEY28" s="61"/>
      <c r="LEZ28" s="61"/>
      <c r="LFA28" s="61"/>
      <c r="LFB28" s="61"/>
      <c r="LFC28" s="61"/>
      <c r="LFD28" s="61"/>
      <c r="LFE28" s="61"/>
      <c r="LFF28" s="61"/>
      <c r="LFG28" s="61"/>
      <c r="LFH28" s="61"/>
      <c r="LFI28" s="61"/>
      <c r="LFJ28" s="61"/>
      <c r="LFK28" s="61"/>
      <c r="LFL28" s="61"/>
      <c r="LFM28" s="61"/>
      <c r="LFN28" s="61"/>
      <c r="LFO28" s="61"/>
      <c r="LFP28" s="61"/>
      <c r="LFQ28" s="61"/>
      <c r="LFR28" s="61"/>
      <c r="LFS28" s="61"/>
      <c r="LFT28" s="61"/>
      <c r="LFU28" s="61"/>
      <c r="LFV28" s="61"/>
      <c r="LFW28" s="61"/>
      <c r="LFX28" s="61"/>
      <c r="LFY28" s="61"/>
      <c r="LFZ28" s="61"/>
      <c r="LGA28" s="61"/>
      <c r="LGB28" s="61"/>
      <c r="LGC28" s="61"/>
      <c r="LGD28" s="61"/>
      <c r="LGE28" s="61"/>
      <c r="LGF28" s="61"/>
      <c r="LGG28" s="61"/>
      <c r="LGH28" s="61"/>
      <c r="LGI28" s="61"/>
      <c r="LGJ28" s="61"/>
      <c r="LGK28" s="61"/>
      <c r="LGL28" s="61"/>
      <c r="LGM28" s="61"/>
      <c r="LGN28" s="61"/>
      <c r="LGO28" s="61"/>
      <c r="LGP28" s="61"/>
      <c r="LGQ28" s="61"/>
      <c r="LGR28" s="61"/>
      <c r="LGS28" s="61"/>
      <c r="LGT28" s="61"/>
      <c r="LGU28" s="61"/>
      <c r="LGV28" s="61"/>
      <c r="LGW28" s="61"/>
      <c r="LGX28" s="61"/>
      <c r="LGY28" s="61"/>
      <c r="LGZ28" s="61"/>
      <c r="LHA28" s="61"/>
      <c r="LHB28" s="61"/>
      <c r="LHC28" s="61"/>
      <c r="LHD28" s="61"/>
      <c r="LHE28" s="61"/>
      <c r="LHF28" s="61"/>
      <c r="LHG28" s="61"/>
      <c r="LHH28" s="61"/>
      <c r="LHI28" s="61"/>
      <c r="LHJ28" s="61"/>
      <c r="LHK28" s="61"/>
      <c r="LHL28" s="61"/>
      <c r="LHM28" s="61"/>
      <c r="LHN28" s="61"/>
      <c r="LHO28" s="61"/>
      <c r="LHP28" s="61"/>
      <c r="LHQ28" s="61"/>
      <c r="LHR28" s="61"/>
      <c r="LHS28" s="61"/>
      <c r="LHT28" s="61"/>
      <c r="LHU28" s="61"/>
      <c r="LHV28" s="61"/>
      <c r="LHW28" s="61"/>
      <c r="LHX28" s="61"/>
      <c r="LHY28" s="61"/>
      <c r="LHZ28" s="61"/>
      <c r="LIA28" s="61"/>
      <c r="LIB28" s="61"/>
      <c r="LIC28" s="61"/>
      <c r="LID28" s="61"/>
      <c r="LIE28" s="61"/>
      <c r="LIF28" s="61"/>
      <c r="LIG28" s="61"/>
      <c r="LIH28" s="61"/>
      <c r="LII28" s="61"/>
      <c r="LIJ28" s="61"/>
      <c r="LIK28" s="61"/>
      <c r="LIL28" s="61"/>
      <c r="LIM28" s="61"/>
      <c r="LIN28" s="61"/>
      <c r="LIO28" s="61"/>
      <c r="LIP28" s="61"/>
      <c r="LIQ28" s="61"/>
      <c r="LIR28" s="61"/>
      <c r="LIS28" s="61"/>
      <c r="LIT28" s="61"/>
      <c r="LIU28" s="61"/>
      <c r="LIV28" s="61"/>
      <c r="LIW28" s="61"/>
      <c r="LIX28" s="61"/>
      <c r="LIY28" s="61"/>
      <c r="LIZ28" s="61"/>
      <c r="LJA28" s="61"/>
      <c r="LJB28" s="61"/>
      <c r="LJC28" s="61"/>
      <c r="LJD28" s="61"/>
      <c r="LJE28" s="61"/>
      <c r="LJF28" s="61"/>
      <c r="LJG28" s="61"/>
      <c r="LJH28" s="61"/>
      <c r="LJI28" s="61"/>
      <c r="LJJ28" s="61"/>
      <c r="LJK28" s="61"/>
      <c r="LJL28" s="61"/>
      <c r="LJM28" s="61"/>
      <c r="LJN28" s="61"/>
      <c r="LJO28" s="61"/>
      <c r="LJP28" s="61"/>
      <c r="LJQ28" s="61"/>
      <c r="LJR28" s="61"/>
      <c r="LJS28" s="61"/>
      <c r="LJT28" s="61"/>
      <c r="LJU28" s="61"/>
      <c r="LJV28" s="61"/>
      <c r="LJW28" s="61"/>
      <c r="LJX28" s="61"/>
      <c r="LJY28" s="61"/>
      <c r="LJZ28" s="61"/>
      <c r="LKA28" s="61"/>
      <c r="LKB28" s="61"/>
      <c r="LKC28" s="61"/>
      <c r="LKD28" s="61"/>
      <c r="LKE28" s="61"/>
      <c r="LKF28" s="61"/>
      <c r="LKG28" s="61"/>
      <c r="LKH28" s="61"/>
      <c r="LKI28" s="61"/>
      <c r="LKJ28" s="61"/>
      <c r="LKK28" s="61"/>
      <c r="LKL28" s="61"/>
      <c r="LKM28" s="61"/>
      <c r="LKN28" s="61"/>
      <c r="LKO28" s="61"/>
      <c r="LKP28" s="61"/>
      <c r="LKQ28" s="61"/>
      <c r="LKR28" s="61"/>
      <c r="LKS28" s="61"/>
      <c r="LKT28" s="61"/>
      <c r="LKU28" s="61"/>
      <c r="LKV28" s="61"/>
      <c r="LKW28" s="61"/>
      <c r="LKX28" s="61"/>
      <c r="LKY28" s="61"/>
      <c r="LKZ28" s="61"/>
      <c r="LLA28" s="61"/>
      <c r="LLB28" s="61"/>
      <c r="LLC28" s="61"/>
      <c r="LLD28" s="61"/>
      <c r="LLE28" s="61"/>
      <c r="LLF28" s="61"/>
      <c r="LLG28" s="61"/>
      <c r="LLH28" s="61"/>
      <c r="LLI28" s="61"/>
      <c r="LLJ28" s="61"/>
      <c r="LLK28" s="61"/>
      <c r="LLL28" s="61"/>
      <c r="LLM28" s="61"/>
      <c r="LLN28" s="61"/>
      <c r="LLO28" s="61"/>
      <c r="LLP28" s="61"/>
      <c r="LLQ28" s="61"/>
      <c r="LLR28" s="61"/>
      <c r="LLS28" s="61"/>
      <c r="LLT28" s="61"/>
      <c r="LLU28" s="61"/>
      <c r="LLV28" s="61"/>
      <c r="LLW28" s="61"/>
      <c r="LLX28" s="61"/>
      <c r="LLY28" s="61"/>
      <c r="LLZ28" s="61"/>
      <c r="LMA28" s="61"/>
      <c r="LMB28" s="61"/>
      <c r="LMC28" s="61"/>
      <c r="LMD28" s="61"/>
      <c r="LME28" s="61"/>
      <c r="LMF28" s="61"/>
      <c r="LMG28" s="61"/>
      <c r="LMH28" s="61"/>
      <c r="LMI28" s="61"/>
      <c r="LMJ28" s="61"/>
      <c r="LMK28" s="61"/>
      <c r="LML28" s="61"/>
      <c r="LMM28" s="61"/>
      <c r="LMN28" s="61"/>
      <c r="LMO28" s="61"/>
      <c r="LMP28" s="61"/>
      <c r="LMQ28" s="61"/>
      <c r="LMR28" s="61"/>
      <c r="LMS28" s="61"/>
      <c r="LMT28" s="61"/>
      <c r="LMU28" s="61"/>
      <c r="LMV28" s="61"/>
      <c r="LMW28" s="61"/>
      <c r="LMX28" s="61"/>
      <c r="LMY28" s="61"/>
      <c r="LMZ28" s="61"/>
      <c r="LNA28" s="61"/>
      <c r="LNB28" s="61"/>
      <c r="LNC28" s="61"/>
      <c r="LND28" s="61"/>
      <c r="LNE28" s="61"/>
      <c r="LNF28" s="61"/>
      <c r="LNG28" s="61"/>
      <c r="LNH28" s="61"/>
      <c r="LNI28" s="61"/>
      <c r="LNJ28" s="61"/>
      <c r="LNK28" s="61"/>
      <c r="LNL28" s="61"/>
      <c r="LNM28" s="61"/>
      <c r="LNN28" s="61"/>
      <c r="LNO28" s="61"/>
      <c r="LNP28" s="61"/>
      <c r="LNQ28" s="61"/>
      <c r="LNR28" s="61"/>
      <c r="LNS28" s="61"/>
      <c r="LNT28" s="61"/>
      <c r="LNU28" s="61"/>
      <c r="LNV28" s="61"/>
      <c r="LNW28" s="61"/>
      <c r="LNX28" s="61"/>
      <c r="LNY28" s="61"/>
      <c r="LNZ28" s="61"/>
      <c r="LOA28" s="61"/>
      <c r="LOB28" s="61"/>
      <c r="LOC28" s="61"/>
      <c r="LOD28" s="61"/>
      <c r="LOE28" s="61"/>
      <c r="LOF28" s="61"/>
      <c r="LOG28" s="61"/>
      <c r="LOH28" s="61"/>
      <c r="LOI28" s="61"/>
      <c r="LOJ28" s="61"/>
      <c r="LOK28" s="61"/>
      <c r="LOL28" s="61"/>
      <c r="LOM28" s="61"/>
      <c r="LON28" s="61"/>
      <c r="LOO28" s="61"/>
      <c r="LOP28" s="61"/>
      <c r="LOQ28" s="61"/>
      <c r="LOR28" s="61"/>
      <c r="LOS28" s="61"/>
      <c r="LOT28" s="61"/>
      <c r="LOU28" s="61"/>
      <c r="LOV28" s="61"/>
      <c r="LOW28" s="61"/>
      <c r="LOX28" s="61"/>
      <c r="LOY28" s="61"/>
      <c r="LOZ28" s="61"/>
      <c r="LPA28" s="61"/>
      <c r="LPB28" s="61"/>
      <c r="LPC28" s="61"/>
      <c r="LPD28" s="61"/>
      <c r="LPE28" s="61"/>
      <c r="LPF28" s="61"/>
      <c r="LPG28" s="61"/>
      <c r="LPH28" s="61"/>
      <c r="LPI28" s="61"/>
      <c r="LPJ28" s="61"/>
      <c r="LPK28" s="61"/>
      <c r="LPL28" s="61"/>
      <c r="LPM28" s="61"/>
      <c r="LPN28" s="61"/>
      <c r="LPO28" s="61"/>
      <c r="LPP28" s="61"/>
      <c r="LPQ28" s="61"/>
      <c r="LPR28" s="61"/>
      <c r="LPS28" s="61"/>
      <c r="LPT28" s="61"/>
      <c r="LPU28" s="61"/>
      <c r="LPV28" s="61"/>
      <c r="LPW28" s="61"/>
      <c r="LPX28" s="61"/>
      <c r="LPY28" s="61"/>
      <c r="LPZ28" s="61"/>
      <c r="LQA28" s="61"/>
      <c r="LQB28" s="61"/>
      <c r="LQC28" s="61"/>
      <c r="LQD28" s="61"/>
      <c r="LQE28" s="61"/>
      <c r="LQF28" s="61"/>
      <c r="LQG28" s="61"/>
      <c r="LQH28" s="61"/>
      <c r="LQI28" s="61"/>
      <c r="LQJ28" s="61"/>
      <c r="LQK28" s="61"/>
      <c r="LQL28" s="61"/>
      <c r="LQM28" s="61"/>
      <c r="LQN28" s="61"/>
      <c r="LQO28" s="61"/>
      <c r="LQP28" s="61"/>
      <c r="LQQ28" s="61"/>
      <c r="LQR28" s="61"/>
      <c r="LQS28" s="61"/>
      <c r="LQT28" s="61"/>
      <c r="LQU28" s="61"/>
      <c r="LQV28" s="61"/>
      <c r="LQW28" s="61"/>
      <c r="LQX28" s="61"/>
      <c r="LQY28" s="61"/>
      <c r="LQZ28" s="61"/>
      <c r="LRA28" s="61"/>
      <c r="LRB28" s="61"/>
      <c r="LRC28" s="61"/>
      <c r="LRD28" s="61"/>
      <c r="LRE28" s="61"/>
      <c r="LRF28" s="61"/>
      <c r="LRG28" s="61"/>
      <c r="LRH28" s="61"/>
      <c r="LRI28" s="61"/>
      <c r="LRJ28" s="61"/>
      <c r="LRK28" s="61"/>
      <c r="LRL28" s="61"/>
      <c r="LRM28" s="61"/>
      <c r="LRN28" s="61"/>
      <c r="LRO28" s="61"/>
      <c r="LRP28" s="61"/>
      <c r="LRQ28" s="61"/>
      <c r="LRR28" s="61"/>
      <c r="LRS28" s="61"/>
      <c r="LRT28" s="61"/>
      <c r="LRU28" s="61"/>
      <c r="LRV28" s="61"/>
      <c r="LRW28" s="61"/>
      <c r="LRX28" s="61"/>
      <c r="LRY28" s="61"/>
      <c r="LRZ28" s="61"/>
      <c r="LSA28" s="61"/>
      <c r="LSB28" s="61"/>
      <c r="LSC28" s="61"/>
      <c r="LSD28" s="61"/>
      <c r="LSE28" s="61"/>
      <c r="LSF28" s="61"/>
      <c r="LSG28" s="61"/>
      <c r="LSH28" s="61"/>
      <c r="LSI28" s="61"/>
      <c r="LSJ28" s="61"/>
      <c r="LSK28" s="61"/>
      <c r="LSL28" s="61"/>
      <c r="LSM28" s="61"/>
      <c r="LSN28" s="61"/>
      <c r="LSO28" s="61"/>
      <c r="LSP28" s="61"/>
      <c r="LSQ28" s="61"/>
      <c r="LSR28" s="61"/>
      <c r="LSS28" s="61"/>
      <c r="LST28" s="61"/>
      <c r="LSU28" s="61"/>
      <c r="LSV28" s="61"/>
      <c r="LSW28" s="61"/>
      <c r="LSX28" s="61"/>
      <c r="LSY28" s="61"/>
      <c r="LSZ28" s="61"/>
      <c r="LTA28" s="61"/>
      <c r="LTB28" s="61"/>
      <c r="LTC28" s="61"/>
      <c r="LTD28" s="61"/>
      <c r="LTE28" s="61"/>
      <c r="LTF28" s="61"/>
      <c r="LTG28" s="61"/>
      <c r="LTH28" s="61"/>
      <c r="LTI28" s="61"/>
      <c r="LTJ28" s="61"/>
      <c r="LTK28" s="61"/>
      <c r="LTL28" s="61"/>
      <c r="LTM28" s="61"/>
      <c r="LTN28" s="61"/>
      <c r="LTO28" s="61"/>
      <c r="LTP28" s="61"/>
      <c r="LTQ28" s="61"/>
      <c r="LTR28" s="61"/>
      <c r="LTS28" s="61"/>
      <c r="LTT28" s="61"/>
      <c r="LTU28" s="61"/>
      <c r="LTV28" s="61"/>
      <c r="LTW28" s="61"/>
      <c r="LTX28" s="61"/>
      <c r="LTY28" s="61"/>
      <c r="LTZ28" s="61"/>
      <c r="LUA28" s="61"/>
      <c r="LUB28" s="61"/>
      <c r="LUC28" s="61"/>
      <c r="LUD28" s="61"/>
      <c r="LUE28" s="61"/>
      <c r="LUF28" s="61"/>
      <c r="LUG28" s="61"/>
      <c r="LUH28" s="61"/>
      <c r="LUI28" s="61"/>
      <c r="LUJ28" s="61"/>
      <c r="LUK28" s="61"/>
      <c r="LUL28" s="61"/>
      <c r="LUM28" s="61"/>
      <c r="LUN28" s="61"/>
      <c r="LUO28" s="61"/>
      <c r="LUP28" s="61"/>
      <c r="LUQ28" s="61"/>
      <c r="LUR28" s="61"/>
      <c r="LUS28" s="61"/>
      <c r="LUT28" s="61"/>
      <c r="LUU28" s="61"/>
      <c r="LUV28" s="61"/>
      <c r="LUW28" s="61"/>
      <c r="LUX28" s="61"/>
      <c r="LUY28" s="61"/>
      <c r="LUZ28" s="61"/>
      <c r="LVA28" s="61"/>
      <c r="LVB28" s="61"/>
      <c r="LVC28" s="61"/>
      <c r="LVD28" s="61"/>
      <c r="LVE28" s="61"/>
      <c r="LVF28" s="61"/>
      <c r="LVG28" s="61"/>
      <c r="LVH28" s="61"/>
      <c r="LVI28" s="61"/>
      <c r="LVJ28" s="61"/>
      <c r="LVK28" s="61"/>
      <c r="LVL28" s="61"/>
      <c r="LVM28" s="61"/>
      <c r="LVN28" s="61"/>
      <c r="LVO28" s="61"/>
      <c r="LVP28" s="61"/>
      <c r="LVQ28" s="61"/>
      <c r="LVR28" s="61"/>
      <c r="LVS28" s="61"/>
      <c r="LVT28" s="61"/>
      <c r="LVU28" s="61"/>
      <c r="LVV28" s="61"/>
      <c r="LVW28" s="61"/>
      <c r="LVX28" s="61"/>
      <c r="LVY28" s="61"/>
      <c r="LVZ28" s="61"/>
      <c r="LWA28" s="61"/>
      <c r="LWB28" s="61"/>
      <c r="LWC28" s="61"/>
      <c r="LWD28" s="61"/>
      <c r="LWE28" s="61"/>
      <c r="LWF28" s="61"/>
      <c r="LWG28" s="61"/>
      <c r="LWH28" s="61"/>
      <c r="LWI28" s="61"/>
      <c r="LWJ28" s="61"/>
      <c r="LWK28" s="61"/>
      <c r="LWL28" s="61"/>
      <c r="LWM28" s="61"/>
      <c r="LWN28" s="61"/>
      <c r="LWO28" s="61"/>
      <c r="LWP28" s="61"/>
      <c r="LWQ28" s="61"/>
      <c r="LWR28" s="61"/>
      <c r="LWS28" s="61"/>
      <c r="LWT28" s="61"/>
      <c r="LWU28" s="61"/>
      <c r="LWV28" s="61"/>
      <c r="LWW28" s="61"/>
      <c r="LWX28" s="61"/>
      <c r="LWY28" s="61"/>
      <c r="LWZ28" s="61"/>
      <c r="LXA28" s="61"/>
      <c r="LXB28" s="61"/>
      <c r="LXC28" s="61"/>
      <c r="LXD28" s="61"/>
      <c r="LXE28" s="61"/>
      <c r="LXF28" s="61"/>
      <c r="LXG28" s="61"/>
      <c r="LXH28" s="61"/>
      <c r="LXI28" s="61"/>
      <c r="LXJ28" s="61"/>
      <c r="LXK28" s="61"/>
      <c r="LXL28" s="61"/>
      <c r="LXM28" s="61"/>
      <c r="LXN28" s="61"/>
      <c r="LXO28" s="61"/>
      <c r="LXP28" s="61"/>
      <c r="LXQ28" s="61"/>
      <c r="LXR28" s="61"/>
      <c r="LXS28" s="61"/>
      <c r="LXT28" s="61"/>
      <c r="LXU28" s="61"/>
      <c r="LXV28" s="61"/>
      <c r="LXW28" s="61"/>
      <c r="LXX28" s="61"/>
      <c r="LXY28" s="61"/>
      <c r="LXZ28" s="61"/>
      <c r="LYA28" s="61"/>
      <c r="LYB28" s="61"/>
      <c r="LYC28" s="61"/>
      <c r="LYD28" s="61"/>
      <c r="LYE28" s="61"/>
      <c r="LYF28" s="61"/>
      <c r="LYG28" s="61"/>
      <c r="LYH28" s="61"/>
      <c r="LYI28" s="61"/>
      <c r="LYJ28" s="61"/>
      <c r="LYK28" s="61"/>
      <c r="LYL28" s="61"/>
      <c r="LYM28" s="61"/>
      <c r="LYN28" s="61"/>
      <c r="LYO28" s="61"/>
      <c r="LYP28" s="61"/>
      <c r="LYQ28" s="61"/>
      <c r="LYR28" s="61"/>
      <c r="LYS28" s="61"/>
      <c r="LYT28" s="61"/>
      <c r="LYU28" s="61"/>
      <c r="LYV28" s="61"/>
      <c r="LYW28" s="61"/>
      <c r="LYX28" s="61"/>
      <c r="LYY28" s="61"/>
      <c r="LYZ28" s="61"/>
      <c r="LZA28" s="61"/>
      <c r="LZB28" s="61"/>
      <c r="LZC28" s="61"/>
      <c r="LZD28" s="61"/>
      <c r="LZE28" s="61"/>
      <c r="LZF28" s="61"/>
      <c r="LZG28" s="61"/>
      <c r="LZH28" s="61"/>
      <c r="LZI28" s="61"/>
      <c r="LZJ28" s="61"/>
      <c r="LZK28" s="61"/>
      <c r="LZL28" s="61"/>
      <c r="LZM28" s="61"/>
      <c r="LZN28" s="61"/>
      <c r="LZO28" s="61"/>
      <c r="LZP28" s="61"/>
      <c r="LZQ28" s="61"/>
      <c r="LZR28" s="61"/>
      <c r="LZS28" s="61"/>
      <c r="LZT28" s="61"/>
      <c r="LZU28" s="61"/>
      <c r="LZV28" s="61"/>
      <c r="LZW28" s="61"/>
      <c r="LZX28" s="61"/>
      <c r="LZY28" s="61"/>
      <c r="LZZ28" s="61"/>
      <c r="MAA28" s="61"/>
      <c r="MAB28" s="61"/>
      <c r="MAC28" s="61"/>
      <c r="MAD28" s="61"/>
      <c r="MAE28" s="61"/>
      <c r="MAF28" s="61"/>
      <c r="MAG28" s="61"/>
      <c r="MAH28" s="61"/>
      <c r="MAI28" s="61"/>
      <c r="MAJ28" s="61"/>
      <c r="MAK28" s="61"/>
      <c r="MAL28" s="61"/>
      <c r="MAM28" s="61"/>
      <c r="MAN28" s="61"/>
      <c r="MAO28" s="61"/>
      <c r="MAP28" s="61"/>
      <c r="MAQ28" s="61"/>
      <c r="MAR28" s="61"/>
      <c r="MAS28" s="61"/>
      <c r="MAT28" s="61"/>
      <c r="MAU28" s="61"/>
      <c r="MAV28" s="61"/>
      <c r="MAW28" s="61"/>
      <c r="MAX28" s="61"/>
      <c r="MAY28" s="61"/>
      <c r="MAZ28" s="61"/>
      <c r="MBA28" s="61"/>
      <c r="MBB28" s="61"/>
      <c r="MBC28" s="61"/>
      <c r="MBD28" s="61"/>
      <c r="MBE28" s="61"/>
      <c r="MBF28" s="61"/>
      <c r="MBG28" s="61"/>
      <c r="MBH28" s="61"/>
      <c r="MBI28" s="61"/>
      <c r="MBJ28" s="61"/>
      <c r="MBK28" s="61"/>
      <c r="MBL28" s="61"/>
      <c r="MBM28" s="61"/>
      <c r="MBN28" s="61"/>
      <c r="MBO28" s="61"/>
      <c r="MBP28" s="61"/>
      <c r="MBQ28" s="61"/>
      <c r="MBR28" s="61"/>
      <c r="MBS28" s="61"/>
      <c r="MBT28" s="61"/>
      <c r="MBU28" s="61"/>
      <c r="MBV28" s="61"/>
      <c r="MBW28" s="61"/>
      <c r="MBX28" s="61"/>
      <c r="MBY28" s="61"/>
      <c r="MBZ28" s="61"/>
      <c r="MCA28" s="61"/>
      <c r="MCB28" s="61"/>
      <c r="MCC28" s="61"/>
      <c r="MCD28" s="61"/>
      <c r="MCE28" s="61"/>
      <c r="MCF28" s="61"/>
      <c r="MCG28" s="61"/>
      <c r="MCH28" s="61"/>
      <c r="MCI28" s="61"/>
      <c r="MCJ28" s="61"/>
      <c r="MCK28" s="61"/>
      <c r="MCL28" s="61"/>
      <c r="MCM28" s="61"/>
      <c r="MCN28" s="61"/>
      <c r="MCO28" s="61"/>
      <c r="MCP28" s="61"/>
      <c r="MCQ28" s="61"/>
      <c r="MCR28" s="61"/>
      <c r="MCS28" s="61"/>
      <c r="MCT28" s="61"/>
      <c r="MCU28" s="61"/>
      <c r="MCV28" s="61"/>
      <c r="MCW28" s="61"/>
      <c r="MCX28" s="61"/>
      <c r="MCY28" s="61"/>
      <c r="MCZ28" s="61"/>
      <c r="MDA28" s="61"/>
      <c r="MDB28" s="61"/>
      <c r="MDC28" s="61"/>
      <c r="MDD28" s="61"/>
      <c r="MDE28" s="61"/>
      <c r="MDF28" s="61"/>
      <c r="MDG28" s="61"/>
      <c r="MDH28" s="61"/>
      <c r="MDI28" s="61"/>
      <c r="MDJ28" s="61"/>
      <c r="MDK28" s="61"/>
      <c r="MDL28" s="61"/>
      <c r="MDM28" s="61"/>
      <c r="MDN28" s="61"/>
      <c r="MDO28" s="61"/>
      <c r="MDP28" s="61"/>
      <c r="MDQ28" s="61"/>
      <c r="MDR28" s="61"/>
      <c r="MDS28" s="61"/>
      <c r="MDT28" s="61"/>
      <c r="MDU28" s="61"/>
      <c r="MDV28" s="61"/>
      <c r="MDW28" s="61"/>
      <c r="MDX28" s="61"/>
      <c r="MDY28" s="61"/>
      <c r="MDZ28" s="61"/>
      <c r="MEA28" s="61"/>
      <c r="MEB28" s="61"/>
      <c r="MEC28" s="61"/>
      <c r="MED28" s="61"/>
      <c r="MEE28" s="61"/>
      <c r="MEF28" s="61"/>
      <c r="MEG28" s="61"/>
      <c r="MEH28" s="61"/>
      <c r="MEI28" s="61"/>
      <c r="MEJ28" s="61"/>
      <c r="MEK28" s="61"/>
      <c r="MEL28" s="61"/>
      <c r="MEM28" s="61"/>
      <c r="MEN28" s="61"/>
      <c r="MEO28" s="61"/>
      <c r="MEP28" s="61"/>
      <c r="MEQ28" s="61"/>
      <c r="MER28" s="61"/>
      <c r="MES28" s="61"/>
      <c r="MET28" s="61"/>
      <c r="MEU28" s="61"/>
      <c r="MEV28" s="61"/>
      <c r="MEW28" s="61"/>
      <c r="MEX28" s="61"/>
      <c r="MEY28" s="61"/>
      <c r="MEZ28" s="61"/>
      <c r="MFA28" s="61"/>
      <c r="MFB28" s="61"/>
      <c r="MFC28" s="61"/>
      <c r="MFD28" s="61"/>
      <c r="MFE28" s="61"/>
      <c r="MFF28" s="61"/>
      <c r="MFG28" s="61"/>
      <c r="MFH28" s="61"/>
      <c r="MFI28" s="61"/>
      <c r="MFJ28" s="61"/>
      <c r="MFK28" s="61"/>
      <c r="MFL28" s="61"/>
      <c r="MFM28" s="61"/>
      <c r="MFN28" s="61"/>
      <c r="MFO28" s="61"/>
      <c r="MFP28" s="61"/>
      <c r="MFQ28" s="61"/>
      <c r="MFR28" s="61"/>
      <c r="MFS28" s="61"/>
      <c r="MFT28" s="61"/>
      <c r="MFU28" s="61"/>
      <c r="MFV28" s="61"/>
      <c r="MFW28" s="61"/>
      <c r="MFX28" s="61"/>
      <c r="MFY28" s="61"/>
      <c r="MFZ28" s="61"/>
      <c r="MGA28" s="61"/>
      <c r="MGB28" s="61"/>
      <c r="MGC28" s="61"/>
      <c r="MGD28" s="61"/>
      <c r="MGE28" s="61"/>
      <c r="MGF28" s="61"/>
      <c r="MGG28" s="61"/>
      <c r="MGH28" s="61"/>
      <c r="MGI28" s="61"/>
      <c r="MGJ28" s="61"/>
      <c r="MGK28" s="61"/>
      <c r="MGL28" s="61"/>
      <c r="MGM28" s="61"/>
      <c r="MGN28" s="61"/>
      <c r="MGO28" s="61"/>
      <c r="MGP28" s="61"/>
      <c r="MGQ28" s="61"/>
      <c r="MGR28" s="61"/>
      <c r="MGS28" s="61"/>
      <c r="MGT28" s="61"/>
      <c r="MGU28" s="61"/>
      <c r="MGV28" s="61"/>
      <c r="MGW28" s="61"/>
      <c r="MGX28" s="61"/>
      <c r="MGY28" s="61"/>
      <c r="MGZ28" s="61"/>
      <c r="MHA28" s="61"/>
      <c r="MHB28" s="61"/>
      <c r="MHC28" s="61"/>
      <c r="MHD28" s="61"/>
      <c r="MHE28" s="61"/>
      <c r="MHF28" s="61"/>
      <c r="MHG28" s="61"/>
      <c r="MHH28" s="61"/>
      <c r="MHI28" s="61"/>
      <c r="MHJ28" s="61"/>
      <c r="MHK28" s="61"/>
      <c r="MHL28" s="61"/>
      <c r="MHM28" s="61"/>
      <c r="MHN28" s="61"/>
      <c r="MHO28" s="61"/>
      <c r="MHP28" s="61"/>
      <c r="MHQ28" s="61"/>
      <c r="MHR28" s="61"/>
      <c r="MHS28" s="61"/>
      <c r="MHT28" s="61"/>
      <c r="MHU28" s="61"/>
      <c r="MHV28" s="61"/>
      <c r="MHW28" s="61"/>
      <c r="MHX28" s="61"/>
      <c r="MHY28" s="61"/>
      <c r="MHZ28" s="61"/>
      <c r="MIA28" s="61"/>
      <c r="MIB28" s="61"/>
      <c r="MIC28" s="61"/>
      <c r="MID28" s="61"/>
      <c r="MIE28" s="61"/>
      <c r="MIF28" s="61"/>
      <c r="MIG28" s="61"/>
      <c r="MIH28" s="61"/>
      <c r="MII28" s="61"/>
      <c r="MIJ28" s="61"/>
      <c r="MIK28" s="61"/>
      <c r="MIL28" s="61"/>
      <c r="MIM28" s="61"/>
      <c r="MIN28" s="61"/>
      <c r="MIO28" s="61"/>
      <c r="MIP28" s="61"/>
      <c r="MIQ28" s="61"/>
      <c r="MIR28" s="61"/>
      <c r="MIS28" s="61"/>
      <c r="MIT28" s="61"/>
      <c r="MIU28" s="61"/>
      <c r="MIV28" s="61"/>
      <c r="MIW28" s="61"/>
      <c r="MIX28" s="61"/>
      <c r="MIY28" s="61"/>
      <c r="MIZ28" s="61"/>
      <c r="MJA28" s="61"/>
      <c r="MJB28" s="61"/>
      <c r="MJC28" s="61"/>
      <c r="MJD28" s="61"/>
      <c r="MJE28" s="61"/>
      <c r="MJF28" s="61"/>
      <c r="MJG28" s="61"/>
      <c r="MJH28" s="61"/>
      <c r="MJI28" s="61"/>
      <c r="MJJ28" s="61"/>
      <c r="MJK28" s="61"/>
      <c r="MJL28" s="61"/>
      <c r="MJM28" s="61"/>
      <c r="MJN28" s="61"/>
      <c r="MJO28" s="61"/>
      <c r="MJP28" s="61"/>
      <c r="MJQ28" s="61"/>
      <c r="MJR28" s="61"/>
      <c r="MJS28" s="61"/>
      <c r="MJT28" s="61"/>
      <c r="MJU28" s="61"/>
      <c r="MJV28" s="61"/>
      <c r="MJW28" s="61"/>
      <c r="MJX28" s="61"/>
      <c r="MJY28" s="61"/>
      <c r="MJZ28" s="61"/>
      <c r="MKA28" s="61"/>
      <c r="MKB28" s="61"/>
      <c r="MKC28" s="61"/>
      <c r="MKD28" s="61"/>
      <c r="MKE28" s="61"/>
      <c r="MKF28" s="61"/>
      <c r="MKG28" s="61"/>
      <c r="MKH28" s="61"/>
      <c r="MKI28" s="61"/>
      <c r="MKJ28" s="61"/>
      <c r="MKK28" s="61"/>
      <c r="MKL28" s="61"/>
      <c r="MKM28" s="61"/>
      <c r="MKN28" s="61"/>
      <c r="MKO28" s="61"/>
      <c r="MKP28" s="61"/>
      <c r="MKQ28" s="61"/>
      <c r="MKR28" s="61"/>
      <c r="MKS28" s="61"/>
      <c r="MKT28" s="61"/>
      <c r="MKU28" s="61"/>
      <c r="MKV28" s="61"/>
      <c r="MKW28" s="61"/>
      <c r="MKX28" s="61"/>
      <c r="MKY28" s="61"/>
      <c r="MKZ28" s="61"/>
      <c r="MLA28" s="61"/>
      <c r="MLB28" s="61"/>
      <c r="MLC28" s="61"/>
      <c r="MLD28" s="61"/>
      <c r="MLE28" s="61"/>
      <c r="MLF28" s="61"/>
      <c r="MLG28" s="61"/>
      <c r="MLH28" s="61"/>
      <c r="MLI28" s="61"/>
      <c r="MLJ28" s="61"/>
      <c r="MLK28" s="61"/>
      <c r="MLL28" s="61"/>
      <c r="MLM28" s="61"/>
      <c r="MLN28" s="61"/>
      <c r="MLO28" s="61"/>
      <c r="MLP28" s="61"/>
      <c r="MLQ28" s="61"/>
      <c r="MLR28" s="61"/>
      <c r="MLS28" s="61"/>
      <c r="MLT28" s="61"/>
      <c r="MLU28" s="61"/>
      <c r="MLV28" s="61"/>
      <c r="MLW28" s="61"/>
      <c r="MLX28" s="61"/>
      <c r="MLY28" s="61"/>
      <c r="MLZ28" s="61"/>
      <c r="MMA28" s="61"/>
      <c r="MMB28" s="61"/>
      <c r="MMC28" s="61"/>
      <c r="MMD28" s="61"/>
      <c r="MME28" s="61"/>
      <c r="MMF28" s="61"/>
      <c r="MMG28" s="61"/>
      <c r="MMH28" s="61"/>
      <c r="MMI28" s="61"/>
      <c r="MMJ28" s="61"/>
      <c r="MMK28" s="61"/>
      <c r="MML28" s="61"/>
      <c r="MMM28" s="61"/>
      <c r="MMN28" s="61"/>
      <c r="MMO28" s="61"/>
      <c r="MMP28" s="61"/>
      <c r="MMQ28" s="61"/>
      <c r="MMR28" s="61"/>
      <c r="MMS28" s="61"/>
      <c r="MMT28" s="61"/>
      <c r="MMU28" s="61"/>
      <c r="MMV28" s="61"/>
      <c r="MMW28" s="61"/>
      <c r="MMX28" s="61"/>
      <c r="MMY28" s="61"/>
      <c r="MMZ28" s="61"/>
      <c r="MNA28" s="61"/>
      <c r="MNB28" s="61"/>
      <c r="MNC28" s="61"/>
      <c r="MND28" s="61"/>
      <c r="MNE28" s="61"/>
      <c r="MNF28" s="61"/>
      <c r="MNG28" s="61"/>
      <c r="MNH28" s="61"/>
      <c r="MNI28" s="61"/>
      <c r="MNJ28" s="61"/>
      <c r="MNK28" s="61"/>
      <c r="MNL28" s="61"/>
      <c r="MNM28" s="61"/>
      <c r="MNN28" s="61"/>
      <c r="MNO28" s="61"/>
      <c r="MNP28" s="61"/>
      <c r="MNQ28" s="61"/>
      <c r="MNR28" s="61"/>
      <c r="MNS28" s="61"/>
      <c r="MNT28" s="61"/>
      <c r="MNU28" s="61"/>
      <c r="MNV28" s="61"/>
      <c r="MNW28" s="61"/>
      <c r="MNX28" s="61"/>
      <c r="MNY28" s="61"/>
      <c r="MNZ28" s="61"/>
      <c r="MOA28" s="61"/>
      <c r="MOB28" s="61"/>
      <c r="MOC28" s="61"/>
      <c r="MOD28" s="61"/>
      <c r="MOE28" s="61"/>
      <c r="MOF28" s="61"/>
      <c r="MOG28" s="61"/>
      <c r="MOH28" s="61"/>
      <c r="MOI28" s="61"/>
      <c r="MOJ28" s="61"/>
      <c r="MOK28" s="61"/>
      <c r="MOL28" s="61"/>
      <c r="MOM28" s="61"/>
      <c r="MON28" s="61"/>
      <c r="MOO28" s="61"/>
      <c r="MOP28" s="61"/>
      <c r="MOQ28" s="61"/>
      <c r="MOR28" s="61"/>
      <c r="MOS28" s="61"/>
      <c r="MOT28" s="61"/>
      <c r="MOU28" s="61"/>
      <c r="MOV28" s="61"/>
      <c r="MOW28" s="61"/>
      <c r="MOX28" s="61"/>
      <c r="MOY28" s="61"/>
      <c r="MOZ28" s="61"/>
      <c r="MPA28" s="61"/>
      <c r="MPB28" s="61"/>
      <c r="MPC28" s="61"/>
      <c r="MPD28" s="61"/>
      <c r="MPE28" s="61"/>
      <c r="MPF28" s="61"/>
      <c r="MPG28" s="61"/>
      <c r="MPH28" s="61"/>
      <c r="MPI28" s="61"/>
      <c r="MPJ28" s="61"/>
      <c r="MPK28" s="61"/>
      <c r="MPL28" s="61"/>
      <c r="MPM28" s="61"/>
      <c r="MPN28" s="61"/>
      <c r="MPO28" s="61"/>
      <c r="MPP28" s="61"/>
      <c r="MPQ28" s="61"/>
      <c r="MPR28" s="61"/>
      <c r="MPS28" s="61"/>
      <c r="MPT28" s="61"/>
      <c r="MPU28" s="61"/>
      <c r="MPV28" s="61"/>
      <c r="MPW28" s="61"/>
      <c r="MPX28" s="61"/>
      <c r="MPY28" s="61"/>
      <c r="MPZ28" s="61"/>
      <c r="MQA28" s="61"/>
      <c r="MQB28" s="61"/>
      <c r="MQC28" s="61"/>
      <c r="MQD28" s="61"/>
      <c r="MQE28" s="61"/>
      <c r="MQF28" s="61"/>
      <c r="MQG28" s="61"/>
      <c r="MQH28" s="61"/>
      <c r="MQI28" s="61"/>
      <c r="MQJ28" s="61"/>
      <c r="MQK28" s="61"/>
      <c r="MQL28" s="61"/>
      <c r="MQM28" s="61"/>
      <c r="MQN28" s="61"/>
      <c r="MQO28" s="61"/>
      <c r="MQP28" s="61"/>
      <c r="MQQ28" s="61"/>
      <c r="MQR28" s="61"/>
      <c r="MQS28" s="61"/>
      <c r="MQT28" s="61"/>
      <c r="MQU28" s="61"/>
      <c r="MQV28" s="61"/>
      <c r="MQW28" s="61"/>
      <c r="MQX28" s="61"/>
      <c r="MQY28" s="61"/>
      <c r="MQZ28" s="61"/>
      <c r="MRA28" s="61"/>
      <c r="MRB28" s="61"/>
      <c r="MRC28" s="61"/>
      <c r="MRD28" s="61"/>
      <c r="MRE28" s="61"/>
      <c r="MRF28" s="61"/>
      <c r="MRG28" s="61"/>
      <c r="MRH28" s="61"/>
      <c r="MRI28" s="61"/>
      <c r="MRJ28" s="61"/>
      <c r="MRK28" s="61"/>
      <c r="MRL28" s="61"/>
      <c r="MRM28" s="61"/>
      <c r="MRN28" s="61"/>
      <c r="MRO28" s="61"/>
      <c r="MRP28" s="61"/>
      <c r="MRQ28" s="61"/>
      <c r="MRR28" s="61"/>
      <c r="MRS28" s="61"/>
      <c r="MRT28" s="61"/>
      <c r="MRU28" s="61"/>
      <c r="MRV28" s="61"/>
      <c r="MRW28" s="61"/>
      <c r="MRX28" s="61"/>
      <c r="MRY28" s="61"/>
      <c r="MRZ28" s="61"/>
      <c r="MSA28" s="61"/>
      <c r="MSB28" s="61"/>
      <c r="MSC28" s="61"/>
      <c r="MSD28" s="61"/>
      <c r="MSE28" s="61"/>
      <c r="MSF28" s="61"/>
      <c r="MSG28" s="61"/>
      <c r="MSH28" s="61"/>
      <c r="MSI28" s="61"/>
      <c r="MSJ28" s="61"/>
      <c r="MSK28" s="61"/>
      <c r="MSL28" s="61"/>
      <c r="MSM28" s="61"/>
      <c r="MSN28" s="61"/>
      <c r="MSO28" s="61"/>
      <c r="MSP28" s="61"/>
      <c r="MSQ28" s="61"/>
      <c r="MSR28" s="61"/>
      <c r="MSS28" s="61"/>
      <c r="MST28" s="61"/>
      <c r="MSU28" s="61"/>
      <c r="MSV28" s="61"/>
      <c r="MSW28" s="61"/>
      <c r="MSX28" s="61"/>
      <c r="MSY28" s="61"/>
      <c r="MSZ28" s="61"/>
      <c r="MTA28" s="61"/>
      <c r="MTB28" s="61"/>
      <c r="MTC28" s="61"/>
      <c r="MTD28" s="61"/>
      <c r="MTE28" s="61"/>
      <c r="MTF28" s="61"/>
      <c r="MTG28" s="61"/>
      <c r="MTH28" s="61"/>
      <c r="MTI28" s="61"/>
      <c r="MTJ28" s="61"/>
      <c r="MTK28" s="61"/>
      <c r="MTL28" s="61"/>
      <c r="MTM28" s="61"/>
      <c r="MTN28" s="61"/>
      <c r="MTO28" s="61"/>
      <c r="MTP28" s="61"/>
      <c r="MTQ28" s="61"/>
      <c r="MTR28" s="61"/>
      <c r="MTS28" s="61"/>
      <c r="MTT28" s="61"/>
      <c r="MTU28" s="61"/>
      <c r="MTV28" s="61"/>
      <c r="MTW28" s="61"/>
      <c r="MTX28" s="61"/>
      <c r="MTY28" s="61"/>
      <c r="MTZ28" s="61"/>
      <c r="MUA28" s="61"/>
      <c r="MUB28" s="61"/>
      <c r="MUC28" s="61"/>
      <c r="MUD28" s="61"/>
      <c r="MUE28" s="61"/>
      <c r="MUF28" s="61"/>
      <c r="MUG28" s="61"/>
      <c r="MUH28" s="61"/>
      <c r="MUI28" s="61"/>
      <c r="MUJ28" s="61"/>
      <c r="MUK28" s="61"/>
      <c r="MUL28" s="61"/>
      <c r="MUM28" s="61"/>
      <c r="MUN28" s="61"/>
      <c r="MUO28" s="61"/>
      <c r="MUP28" s="61"/>
      <c r="MUQ28" s="61"/>
      <c r="MUR28" s="61"/>
      <c r="MUS28" s="61"/>
      <c r="MUT28" s="61"/>
      <c r="MUU28" s="61"/>
      <c r="MUV28" s="61"/>
      <c r="MUW28" s="61"/>
      <c r="MUX28" s="61"/>
      <c r="MUY28" s="61"/>
      <c r="MUZ28" s="61"/>
      <c r="MVA28" s="61"/>
      <c r="MVB28" s="61"/>
      <c r="MVC28" s="61"/>
      <c r="MVD28" s="61"/>
      <c r="MVE28" s="61"/>
      <c r="MVF28" s="61"/>
      <c r="MVG28" s="61"/>
      <c r="MVH28" s="61"/>
      <c r="MVI28" s="61"/>
      <c r="MVJ28" s="61"/>
      <c r="MVK28" s="61"/>
      <c r="MVL28" s="61"/>
      <c r="MVM28" s="61"/>
      <c r="MVN28" s="61"/>
      <c r="MVO28" s="61"/>
      <c r="MVP28" s="61"/>
      <c r="MVQ28" s="61"/>
      <c r="MVR28" s="61"/>
      <c r="MVS28" s="61"/>
      <c r="MVT28" s="61"/>
      <c r="MVU28" s="61"/>
      <c r="MVV28" s="61"/>
      <c r="MVW28" s="61"/>
      <c r="MVX28" s="61"/>
      <c r="MVY28" s="61"/>
      <c r="MVZ28" s="61"/>
      <c r="MWA28" s="61"/>
      <c r="MWB28" s="61"/>
      <c r="MWC28" s="61"/>
      <c r="MWD28" s="61"/>
      <c r="MWE28" s="61"/>
      <c r="MWF28" s="61"/>
      <c r="MWG28" s="61"/>
      <c r="MWH28" s="61"/>
      <c r="MWI28" s="61"/>
      <c r="MWJ28" s="61"/>
      <c r="MWK28" s="61"/>
      <c r="MWL28" s="61"/>
      <c r="MWM28" s="61"/>
      <c r="MWN28" s="61"/>
      <c r="MWO28" s="61"/>
      <c r="MWP28" s="61"/>
      <c r="MWQ28" s="61"/>
      <c r="MWR28" s="61"/>
      <c r="MWS28" s="61"/>
      <c r="MWT28" s="61"/>
      <c r="MWU28" s="61"/>
      <c r="MWV28" s="61"/>
      <c r="MWW28" s="61"/>
      <c r="MWX28" s="61"/>
      <c r="MWY28" s="61"/>
      <c r="MWZ28" s="61"/>
      <c r="MXA28" s="61"/>
      <c r="MXB28" s="61"/>
      <c r="MXC28" s="61"/>
      <c r="MXD28" s="61"/>
      <c r="MXE28" s="61"/>
      <c r="MXF28" s="61"/>
      <c r="MXG28" s="61"/>
      <c r="MXH28" s="61"/>
      <c r="MXI28" s="61"/>
      <c r="MXJ28" s="61"/>
      <c r="MXK28" s="61"/>
      <c r="MXL28" s="61"/>
      <c r="MXM28" s="61"/>
      <c r="MXN28" s="61"/>
      <c r="MXO28" s="61"/>
      <c r="MXP28" s="61"/>
      <c r="MXQ28" s="61"/>
      <c r="MXR28" s="61"/>
      <c r="MXS28" s="61"/>
      <c r="MXT28" s="61"/>
      <c r="MXU28" s="61"/>
      <c r="MXV28" s="61"/>
      <c r="MXW28" s="61"/>
      <c r="MXX28" s="61"/>
      <c r="MXY28" s="61"/>
      <c r="MXZ28" s="61"/>
      <c r="MYA28" s="61"/>
      <c r="MYB28" s="61"/>
      <c r="MYC28" s="61"/>
      <c r="MYD28" s="61"/>
      <c r="MYE28" s="61"/>
      <c r="MYF28" s="61"/>
      <c r="MYG28" s="61"/>
      <c r="MYH28" s="61"/>
      <c r="MYI28" s="61"/>
      <c r="MYJ28" s="61"/>
      <c r="MYK28" s="61"/>
      <c r="MYL28" s="61"/>
      <c r="MYM28" s="61"/>
      <c r="MYN28" s="61"/>
      <c r="MYO28" s="61"/>
      <c r="MYP28" s="61"/>
      <c r="MYQ28" s="61"/>
      <c r="MYR28" s="61"/>
      <c r="MYS28" s="61"/>
      <c r="MYT28" s="61"/>
      <c r="MYU28" s="61"/>
      <c r="MYV28" s="61"/>
      <c r="MYW28" s="61"/>
      <c r="MYX28" s="61"/>
      <c r="MYY28" s="61"/>
      <c r="MYZ28" s="61"/>
      <c r="MZA28" s="61"/>
      <c r="MZB28" s="61"/>
      <c r="MZC28" s="61"/>
      <c r="MZD28" s="61"/>
      <c r="MZE28" s="61"/>
      <c r="MZF28" s="61"/>
      <c r="MZG28" s="61"/>
      <c r="MZH28" s="61"/>
      <c r="MZI28" s="61"/>
      <c r="MZJ28" s="61"/>
      <c r="MZK28" s="61"/>
      <c r="MZL28" s="61"/>
      <c r="MZM28" s="61"/>
      <c r="MZN28" s="61"/>
      <c r="MZO28" s="61"/>
      <c r="MZP28" s="61"/>
      <c r="MZQ28" s="61"/>
      <c r="MZR28" s="61"/>
      <c r="MZS28" s="61"/>
      <c r="MZT28" s="61"/>
      <c r="MZU28" s="61"/>
      <c r="MZV28" s="61"/>
      <c r="MZW28" s="61"/>
      <c r="MZX28" s="61"/>
      <c r="MZY28" s="61"/>
      <c r="MZZ28" s="61"/>
      <c r="NAA28" s="61"/>
      <c r="NAB28" s="61"/>
      <c r="NAC28" s="61"/>
      <c r="NAD28" s="61"/>
      <c r="NAE28" s="61"/>
      <c r="NAF28" s="61"/>
      <c r="NAG28" s="61"/>
      <c r="NAH28" s="61"/>
      <c r="NAI28" s="61"/>
      <c r="NAJ28" s="61"/>
      <c r="NAK28" s="61"/>
      <c r="NAL28" s="61"/>
      <c r="NAM28" s="61"/>
      <c r="NAN28" s="61"/>
      <c r="NAO28" s="61"/>
      <c r="NAP28" s="61"/>
      <c r="NAQ28" s="61"/>
      <c r="NAR28" s="61"/>
      <c r="NAS28" s="61"/>
      <c r="NAT28" s="61"/>
      <c r="NAU28" s="61"/>
      <c r="NAV28" s="61"/>
      <c r="NAW28" s="61"/>
      <c r="NAX28" s="61"/>
      <c r="NAY28" s="61"/>
      <c r="NAZ28" s="61"/>
      <c r="NBA28" s="61"/>
      <c r="NBB28" s="61"/>
      <c r="NBC28" s="61"/>
      <c r="NBD28" s="61"/>
      <c r="NBE28" s="61"/>
      <c r="NBF28" s="61"/>
      <c r="NBG28" s="61"/>
      <c r="NBH28" s="61"/>
      <c r="NBI28" s="61"/>
      <c r="NBJ28" s="61"/>
      <c r="NBK28" s="61"/>
      <c r="NBL28" s="61"/>
      <c r="NBM28" s="61"/>
      <c r="NBN28" s="61"/>
      <c r="NBO28" s="61"/>
      <c r="NBP28" s="61"/>
      <c r="NBQ28" s="61"/>
      <c r="NBR28" s="61"/>
      <c r="NBS28" s="61"/>
      <c r="NBT28" s="61"/>
      <c r="NBU28" s="61"/>
      <c r="NBV28" s="61"/>
      <c r="NBW28" s="61"/>
      <c r="NBX28" s="61"/>
      <c r="NBY28" s="61"/>
      <c r="NBZ28" s="61"/>
      <c r="NCA28" s="61"/>
      <c r="NCB28" s="61"/>
      <c r="NCC28" s="61"/>
      <c r="NCD28" s="61"/>
      <c r="NCE28" s="61"/>
      <c r="NCF28" s="61"/>
      <c r="NCG28" s="61"/>
      <c r="NCH28" s="61"/>
      <c r="NCI28" s="61"/>
      <c r="NCJ28" s="61"/>
      <c r="NCK28" s="61"/>
      <c r="NCL28" s="61"/>
      <c r="NCM28" s="61"/>
      <c r="NCN28" s="61"/>
      <c r="NCO28" s="61"/>
      <c r="NCP28" s="61"/>
      <c r="NCQ28" s="61"/>
      <c r="NCR28" s="61"/>
      <c r="NCS28" s="61"/>
      <c r="NCT28" s="61"/>
      <c r="NCU28" s="61"/>
      <c r="NCV28" s="61"/>
      <c r="NCW28" s="61"/>
      <c r="NCX28" s="61"/>
      <c r="NCY28" s="61"/>
      <c r="NCZ28" s="61"/>
      <c r="NDA28" s="61"/>
      <c r="NDB28" s="61"/>
      <c r="NDC28" s="61"/>
      <c r="NDD28" s="61"/>
      <c r="NDE28" s="61"/>
      <c r="NDF28" s="61"/>
      <c r="NDG28" s="61"/>
      <c r="NDH28" s="61"/>
      <c r="NDI28" s="61"/>
      <c r="NDJ28" s="61"/>
      <c r="NDK28" s="61"/>
      <c r="NDL28" s="61"/>
      <c r="NDM28" s="61"/>
      <c r="NDN28" s="61"/>
      <c r="NDO28" s="61"/>
      <c r="NDP28" s="61"/>
      <c r="NDQ28" s="61"/>
      <c r="NDR28" s="61"/>
      <c r="NDS28" s="61"/>
      <c r="NDT28" s="61"/>
      <c r="NDU28" s="61"/>
      <c r="NDV28" s="61"/>
      <c r="NDW28" s="61"/>
      <c r="NDX28" s="61"/>
      <c r="NDY28" s="61"/>
      <c r="NDZ28" s="61"/>
      <c r="NEA28" s="61"/>
      <c r="NEB28" s="61"/>
      <c r="NEC28" s="61"/>
      <c r="NED28" s="61"/>
      <c r="NEE28" s="61"/>
      <c r="NEF28" s="61"/>
      <c r="NEG28" s="61"/>
      <c r="NEH28" s="61"/>
      <c r="NEI28" s="61"/>
      <c r="NEJ28" s="61"/>
      <c r="NEK28" s="61"/>
      <c r="NEL28" s="61"/>
      <c r="NEM28" s="61"/>
      <c r="NEN28" s="61"/>
      <c r="NEO28" s="61"/>
      <c r="NEP28" s="61"/>
      <c r="NEQ28" s="61"/>
      <c r="NER28" s="61"/>
      <c r="NES28" s="61"/>
      <c r="NET28" s="61"/>
      <c r="NEU28" s="61"/>
      <c r="NEV28" s="61"/>
      <c r="NEW28" s="61"/>
      <c r="NEX28" s="61"/>
      <c r="NEY28" s="61"/>
      <c r="NEZ28" s="61"/>
      <c r="NFA28" s="61"/>
      <c r="NFB28" s="61"/>
      <c r="NFC28" s="61"/>
      <c r="NFD28" s="61"/>
      <c r="NFE28" s="61"/>
      <c r="NFF28" s="61"/>
      <c r="NFG28" s="61"/>
      <c r="NFH28" s="61"/>
      <c r="NFI28" s="61"/>
      <c r="NFJ28" s="61"/>
      <c r="NFK28" s="61"/>
      <c r="NFL28" s="61"/>
      <c r="NFM28" s="61"/>
      <c r="NFN28" s="61"/>
      <c r="NFO28" s="61"/>
      <c r="NFP28" s="61"/>
      <c r="NFQ28" s="61"/>
      <c r="NFR28" s="61"/>
      <c r="NFS28" s="61"/>
      <c r="NFT28" s="61"/>
      <c r="NFU28" s="61"/>
      <c r="NFV28" s="61"/>
      <c r="NFW28" s="61"/>
      <c r="NFX28" s="61"/>
      <c r="NFY28" s="61"/>
      <c r="NFZ28" s="61"/>
      <c r="NGA28" s="61"/>
      <c r="NGB28" s="61"/>
      <c r="NGC28" s="61"/>
      <c r="NGD28" s="61"/>
      <c r="NGE28" s="61"/>
      <c r="NGF28" s="61"/>
      <c r="NGG28" s="61"/>
      <c r="NGH28" s="61"/>
      <c r="NGI28" s="61"/>
      <c r="NGJ28" s="61"/>
      <c r="NGK28" s="61"/>
      <c r="NGL28" s="61"/>
      <c r="NGM28" s="61"/>
      <c r="NGN28" s="61"/>
      <c r="NGO28" s="61"/>
      <c r="NGP28" s="61"/>
      <c r="NGQ28" s="61"/>
      <c r="NGR28" s="61"/>
      <c r="NGS28" s="61"/>
      <c r="NGT28" s="61"/>
      <c r="NGU28" s="61"/>
      <c r="NGV28" s="61"/>
      <c r="NGW28" s="61"/>
      <c r="NGX28" s="61"/>
      <c r="NGY28" s="61"/>
      <c r="NGZ28" s="61"/>
      <c r="NHA28" s="61"/>
      <c r="NHB28" s="61"/>
      <c r="NHC28" s="61"/>
      <c r="NHD28" s="61"/>
      <c r="NHE28" s="61"/>
      <c r="NHF28" s="61"/>
      <c r="NHG28" s="61"/>
      <c r="NHH28" s="61"/>
      <c r="NHI28" s="61"/>
      <c r="NHJ28" s="61"/>
      <c r="NHK28" s="61"/>
      <c r="NHL28" s="61"/>
      <c r="NHM28" s="61"/>
      <c r="NHN28" s="61"/>
      <c r="NHO28" s="61"/>
      <c r="NHP28" s="61"/>
      <c r="NHQ28" s="61"/>
      <c r="NHR28" s="61"/>
      <c r="NHS28" s="61"/>
      <c r="NHT28" s="61"/>
      <c r="NHU28" s="61"/>
      <c r="NHV28" s="61"/>
      <c r="NHW28" s="61"/>
      <c r="NHX28" s="61"/>
      <c r="NHY28" s="61"/>
      <c r="NHZ28" s="61"/>
      <c r="NIA28" s="61"/>
      <c r="NIB28" s="61"/>
      <c r="NIC28" s="61"/>
      <c r="NID28" s="61"/>
      <c r="NIE28" s="61"/>
      <c r="NIF28" s="61"/>
      <c r="NIG28" s="61"/>
      <c r="NIH28" s="61"/>
      <c r="NII28" s="61"/>
      <c r="NIJ28" s="61"/>
      <c r="NIK28" s="61"/>
      <c r="NIL28" s="61"/>
      <c r="NIM28" s="61"/>
      <c r="NIN28" s="61"/>
      <c r="NIO28" s="61"/>
      <c r="NIP28" s="61"/>
      <c r="NIQ28" s="61"/>
      <c r="NIR28" s="61"/>
      <c r="NIS28" s="61"/>
      <c r="NIT28" s="61"/>
      <c r="NIU28" s="61"/>
      <c r="NIV28" s="61"/>
      <c r="NIW28" s="61"/>
      <c r="NIX28" s="61"/>
      <c r="NIY28" s="61"/>
      <c r="NIZ28" s="61"/>
      <c r="NJA28" s="61"/>
      <c r="NJB28" s="61"/>
      <c r="NJC28" s="61"/>
      <c r="NJD28" s="61"/>
      <c r="NJE28" s="61"/>
      <c r="NJF28" s="61"/>
      <c r="NJG28" s="61"/>
      <c r="NJH28" s="61"/>
      <c r="NJI28" s="61"/>
      <c r="NJJ28" s="61"/>
      <c r="NJK28" s="61"/>
      <c r="NJL28" s="61"/>
      <c r="NJM28" s="61"/>
      <c r="NJN28" s="61"/>
      <c r="NJO28" s="61"/>
      <c r="NJP28" s="61"/>
      <c r="NJQ28" s="61"/>
      <c r="NJR28" s="61"/>
      <c r="NJS28" s="61"/>
      <c r="NJT28" s="61"/>
      <c r="NJU28" s="61"/>
      <c r="NJV28" s="61"/>
      <c r="NJW28" s="61"/>
      <c r="NJX28" s="61"/>
      <c r="NJY28" s="61"/>
      <c r="NJZ28" s="61"/>
      <c r="NKA28" s="61"/>
      <c r="NKB28" s="61"/>
      <c r="NKC28" s="61"/>
      <c r="NKD28" s="61"/>
      <c r="NKE28" s="61"/>
      <c r="NKF28" s="61"/>
      <c r="NKG28" s="61"/>
      <c r="NKH28" s="61"/>
      <c r="NKI28" s="61"/>
      <c r="NKJ28" s="61"/>
      <c r="NKK28" s="61"/>
      <c r="NKL28" s="61"/>
      <c r="NKM28" s="61"/>
      <c r="NKN28" s="61"/>
      <c r="NKO28" s="61"/>
      <c r="NKP28" s="61"/>
      <c r="NKQ28" s="61"/>
      <c r="NKR28" s="61"/>
      <c r="NKS28" s="61"/>
      <c r="NKT28" s="61"/>
      <c r="NKU28" s="61"/>
      <c r="NKV28" s="61"/>
      <c r="NKW28" s="61"/>
      <c r="NKX28" s="61"/>
      <c r="NKY28" s="61"/>
      <c r="NKZ28" s="61"/>
      <c r="NLA28" s="61"/>
      <c r="NLB28" s="61"/>
      <c r="NLC28" s="61"/>
      <c r="NLD28" s="61"/>
      <c r="NLE28" s="61"/>
      <c r="NLF28" s="61"/>
      <c r="NLG28" s="61"/>
      <c r="NLH28" s="61"/>
      <c r="NLI28" s="61"/>
      <c r="NLJ28" s="61"/>
      <c r="NLK28" s="61"/>
      <c r="NLL28" s="61"/>
      <c r="NLM28" s="61"/>
      <c r="NLN28" s="61"/>
      <c r="NLO28" s="61"/>
      <c r="NLP28" s="61"/>
      <c r="NLQ28" s="61"/>
      <c r="NLR28" s="61"/>
      <c r="NLS28" s="61"/>
      <c r="NLT28" s="61"/>
      <c r="NLU28" s="61"/>
      <c r="NLV28" s="61"/>
      <c r="NLW28" s="61"/>
      <c r="NLX28" s="61"/>
      <c r="NLY28" s="61"/>
      <c r="NLZ28" s="61"/>
      <c r="NMA28" s="61"/>
      <c r="NMB28" s="61"/>
      <c r="NMC28" s="61"/>
      <c r="NMD28" s="61"/>
      <c r="NME28" s="61"/>
      <c r="NMF28" s="61"/>
      <c r="NMG28" s="61"/>
      <c r="NMH28" s="61"/>
      <c r="NMI28" s="61"/>
      <c r="NMJ28" s="61"/>
      <c r="NMK28" s="61"/>
      <c r="NML28" s="61"/>
      <c r="NMM28" s="61"/>
      <c r="NMN28" s="61"/>
      <c r="NMO28" s="61"/>
      <c r="NMP28" s="61"/>
      <c r="NMQ28" s="61"/>
      <c r="NMR28" s="61"/>
      <c r="NMS28" s="61"/>
      <c r="NMT28" s="61"/>
      <c r="NMU28" s="61"/>
      <c r="NMV28" s="61"/>
      <c r="NMW28" s="61"/>
      <c r="NMX28" s="61"/>
      <c r="NMY28" s="61"/>
      <c r="NMZ28" s="61"/>
      <c r="NNA28" s="61"/>
      <c r="NNB28" s="61"/>
      <c r="NNC28" s="61"/>
      <c r="NND28" s="61"/>
      <c r="NNE28" s="61"/>
      <c r="NNF28" s="61"/>
      <c r="NNG28" s="61"/>
      <c r="NNH28" s="61"/>
      <c r="NNI28" s="61"/>
      <c r="NNJ28" s="61"/>
      <c r="NNK28" s="61"/>
      <c r="NNL28" s="61"/>
      <c r="NNM28" s="61"/>
      <c r="NNN28" s="61"/>
      <c r="NNO28" s="61"/>
      <c r="NNP28" s="61"/>
      <c r="NNQ28" s="61"/>
      <c r="NNR28" s="61"/>
      <c r="NNS28" s="61"/>
      <c r="NNT28" s="61"/>
      <c r="NNU28" s="61"/>
      <c r="NNV28" s="61"/>
      <c r="NNW28" s="61"/>
      <c r="NNX28" s="61"/>
      <c r="NNY28" s="61"/>
      <c r="NNZ28" s="61"/>
      <c r="NOA28" s="61"/>
      <c r="NOB28" s="61"/>
      <c r="NOC28" s="61"/>
      <c r="NOD28" s="61"/>
      <c r="NOE28" s="61"/>
      <c r="NOF28" s="61"/>
      <c r="NOG28" s="61"/>
      <c r="NOH28" s="61"/>
      <c r="NOI28" s="61"/>
      <c r="NOJ28" s="61"/>
      <c r="NOK28" s="61"/>
      <c r="NOL28" s="61"/>
      <c r="NOM28" s="61"/>
      <c r="NON28" s="61"/>
      <c r="NOO28" s="61"/>
      <c r="NOP28" s="61"/>
      <c r="NOQ28" s="61"/>
      <c r="NOR28" s="61"/>
      <c r="NOS28" s="61"/>
      <c r="NOT28" s="61"/>
      <c r="NOU28" s="61"/>
      <c r="NOV28" s="61"/>
      <c r="NOW28" s="61"/>
      <c r="NOX28" s="61"/>
      <c r="NOY28" s="61"/>
      <c r="NOZ28" s="61"/>
      <c r="NPA28" s="61"/>
      <c r="NPB28" s="61"/>
      <c r="NPC28" s="61"/>
      <c r="NPD28" s="61"/>
      <c r="NPE28" s="61"/>
      <c r="NPF28" s="61"/>
      <c r="NPG28" s="61"/>
      <c r="NPH28" s="61"/>
      <c r="NPI28" s="61"/>
      <c r="NPJ28" s="61"/>
      <c r="NPK28" s="61"/>
      <c r="NPL28" s="61"/>
      <c r="NPM28" s="61"/>
      <c r="NPN28" s="61"/>
      <c r="NPO28" s="61"/>
      <c r="NPP28" s="61"/>
      <c r="NPQ28" s="61"/>
      <c r="NPR28" s="61"/>
      <c r="NPS28" s="61"/>
      <c r="NPT28" s="61"/>
      <c r="NPU28" s="61"/>
      <c r="NPV28" s="61"/>
      <c r="NPW28" s="61"/>
      <c r="NPX28" s="61"/>
      <c r="NPY28" s="61"/>
      <c r="NPZ28" s="61"/>
      <c r="NQA28" s="61"/>
      <c r="NQB28" s="61"/>
      <c r="NQC28" s="61"/>
      <c r="NQD28" s="61"/>
      <c r="NQE28" s="61"/>
      <c r="NQF28" s="61"/>
      <c r="NQG28" s="61"/>
      <c r="NQH28" s="61"/>
      <c r="NQI28" s="61"/>
      <c r="NQJ28" s="61"/>
      <c r="NQK28" s="61"/>
      <c r="NQL28" s="61"/>
      <c r="NQM28" s="61"/>
      <c r="NQN28" s="61"/>
      <c r="NQO28" s="61"/>
      <c r="NQP28" s="61"/>
      <c r="NQQ28" s="61"/>
      <c r="NQR28" s="61"/>
      <c r="NQS28" s="61"/>
      <c r="NQT28" s="61"/>
      <c r="NQU28" s="61"/>
      <c r="NQV28" s="61"/>
      <c r="NQW28" s="61"/>
      <c r="NQX28" s="61"/>
      <c r="NQY28" s="61"/>
      <c r="NQZ28" s="61"/>
      <c r="NRA28" s="61"/>
      <c r="NRB28" s="61"/>
      <c r="NRC28" s="61"/>
      <c r="NRD28" s="61"/>
      <c r="NRE28" s="61"/>
      <c r="NRF28" s="61"/>
      <c r="NRG28" s="61"/>
      <c r="NRH28" s="61"/>
      <c r="NRI28" s="61"/>
      <c r="NRJ28" s="61"/>
      <c r="NRK28" s="61"/>
      <c r="NRL28" s="61"/>
      <c r="NRM28" s="61"/>
      <c r="NRN28" s="61"/>
      <c r="NRO28" s="61"/>
      <c r="NRP28" s="61"/>
      <c r="NRQ28" s="61"/>
      <c r="NRR28" s="61"/>
      <c r="NRS28" s="61"/>
      <c r="NRT28" s="61"/>
      <c r="NRU28" s="61"/>
      <c r="NRV28" s="61"/>
      <c r="NRW28" s="61"/>
      <c r="NRX28" s="61"/>
      <c r="NRY28" s="61"/>
      <c r="NRZ28" s="61"/>
      <c r="NSA28" s="61"/>
      <c r="NSB28" s="61"/>
      <c r="NSC28" s="61"/>
      <c r="NSD28" s="61"/>
      <c r="NSE28" s="61"/>
      <c r="NSF28" s="61"/>
      <c r="NSG28" s="61"/>
      <c r="NSH28" s="61"/>
      <c r="NSI28" s="61"/>
      <c r="NSJ28" s="61"/>
      <c r="NSK28" s="61"/>
      <c r="NSL28" s="61"/>
      <c r="NSM28" s="61"/>
      <c r="NSN28" s="61"/>
      <c r="NSO28" s="61"/>
      <c r="NSP28" s="61"/>
      <c r="NSQ28" s="61"/>
      <c r="NSR28" s="61"/>
      <c r="NSS28" s="61"/>
      <c r="NST28" s="61"/>
      <c r="NSU28" s="61"/>
      <c r="NSV28" s="61"/>
      <c r="NSW28" s="61"/>
      <c r="NSX28" s="61"/>
      <c r="NSY28" s="61"/>
      <c r="NSZ28" s="61"/>
      <c r="NTA28" s="61"/>
      <c r="NTB28" s="61"/>
      <c r="NTC28" s="61"/>
      <c r="NTD28" s="61"/>
      <c r="NTE28" s="61"/>
      <c r="NTF28" s="61"/>
      <c r="NTG28" s="61"/>
      <c r="NTH28" s="61"/>
      <c r="NTI28" s="61"/>
      <c r="NTJ28" s="61"/>
      <c r="NTK28" s="61"/>
      <c r="NTL28" s="61"/>
      <c r="NTM28" s="61"/>
      <c r="NTN28" s="61"/>
      <c r="NTO28" s="61"/>
      <c r="NTP28" s="61"/>
      <c r="NTQ28" s="61"/>
      <c r="NTR28" s="61"/>
      <c r="NTS28" s="61"/>
      <c r="NTT28" s="61"/>
      <c r="NTU28" s="61"/>
      <c r="NTV28" s="61"/>
      <c r="NTW28" s="61"/>
      <c r="NTX28" s="61"/>
      <c r="NTY28" s="61"/>
      <c r="NTZ28" s="61"/>
      <c r="NUA28" s="61"/>
      <c r="NUB28" s="61"/>
      <c r="NUC28" s="61"/>
      <c r="NUD28" s="61"/>
      <c r="NUE28" s="61"/>
      <c r="NUF28" s="61"/>
      <c r="NUG28" s="61"/>
      <c r="NUH28" s="61"/>
      <c r="NUI28" s="61"/>
      <c r="NUJ28" s="61"/>
      <c r="NUK28" s="61"/>
      <c r="NUL28" s="61"/>
      <c r="NUM28" s="61"/>
      <c r="NUN28" s="61"/>
      <c r="NUO28" s="61"/>
      <c r="NUP28" s="61"/>
      <c r="NUQ28" s="61"/>
      <c r="NUR28" s="61"/>
      <c r="NUS28" s="61"/>
      <c r="NUT28" s="61"/>
      <c r="NUU28" s="61"/>
      <c r="NUV28" s="61"/>
      <c r="NUW28" s="61"/>
      <c r="NUX28" s="61"/>
      <c r="NUY28" s="61"/>
      <c r="NUZ28" s="61"/>
      <c r="NVA28" s="61"/>
      <c r="NVB28" s="61"/>
      <c r="NVC28" s="61"/>
      <c r="NVD28" s="61"/>
      <c r="NVE28" s="61"/>
      <c r="NVF28" s="61"/>
      <c r="NVG28" s="61"/>
      <c r="NVH28" s="61"/>
      <c r="NVI28" s="61"/>
      <c r="NVJ28" s="61"/>
      <c r="NVK28" s="61"/>
      <c r="NVL28" s="61"/>
      <c r="NVM28" s="61"/>
      <c r="NVN28" s="61"/>
      <c r="NVO28" s="61"/>
      <c r="NVP28" s="61"/>
      <c r="NVQ28" s="61"/>
      <c r="NVR28" s="61"/>
      <c r="NVS28" s="61"/>
      <c r="NVT28" s="61"/>
      <c r="NVU28" s="61"/>
      <c r="NVV28" s="61"/>
      <c r="NVW28" s="61"/>
      <c r="NVX28" s="61"/>
      <c r="NVY28" s="61"/>
      <c r="NVZ28" s="61"/>
      <c r="NWA28" s="61"/>
      <c r="NWB28" s="61"/>
      <c r="NWC28" s="61"/>
      <c r="NWD28" s="61"/>
      <c r="NWE28" s="61"/>
      <c r="NWF28" s="61"/>
      <c r="NWG28" s="61"/>
      <c r="NWH28" s="61"/>
      <c r="NWI28" s="61"/>
      <c r="NWJ28" s="61"/>
      <c r="NWK28" s="61"/>
      <c r="NWL28" s="61"/>
      <c r="NWM28" s="61"/>
      <c r="NWN28" s="61"/>
      <c r="NWO28" s="61"/>
      <c r="NWP28" s="61"/>
      <c r="NWQ28" s="61"/>
      <c r="NWR28" s="61"/>
      <c r="NWS28" s="61"/>
      <c r="NWT28" s="61"/>
      <c r="NWU28" s="61"/>
      <c r="NWV28" s="61"/>
      <c r="NWW28" s="61"/>
      <c r="NWX28" s="61"/>
      <c r="NWY28" s="61"/>
      <c r="NWZ28" s="61"/>
      <c r="NXA28" s="61"/>
      <c r="NXB28" s="61"/>
      <c r="NXC28" s="61"/>
      <c r="NXD28" s="61"/>
      <c r="NXE28" s="61"/>
      <c r="NXF28" s="61"/>
      <c r="NXG28" s="61"/>
      <c r="NXH28" s="61"/>
      <c r="NXI28" s="61"/>
      <c r="NXJ28" s="61"/>
      <c r="NXK28" s="61"/>
      <c r="NXL28" s="61"/>
      <c r="NXM28" s="61"/>
      <c r="NXN28" s="61"/>
      <c r="NXO28" s="61"/>
      <c r="NXP28" s="61"/>
      <c r="NXQ28" s="61"/>
      <c r="NXR28" s="61"/>
      <c r="NXS28" s="61"/>
      <c r="NXT28" s="61"/>
      <c r="NXU28" s="61"/>
      <c r="NXV28" s="61"/>
      <c r="NXW28" s="61"/>
      <c r="NXX28" s="61"/>
      <c r="NXY28" s="61"/>
      <c r="NXZ28" s="61"/>
      <c r="NYA28" s="61"/>
      <c r="NYB28" s="61"/>
      <c r="NYC28" s="61"/>
      <c r="NYD28" s="61"/>
      <c r="NYE28" s="61"/>
      <c r="NYF28" s="61"/>
      <c r="NYG28" s="61"/>
      <c r="NYH28" s="61"/>
      <c r="NYI28" s="61"/>
      <c r="NYJ28" s="61"/>
      <c r="NYK28" s="61"/>
      <c r="NYL28" s="61"/>
      <c r="NYM28" s="61"/>
      <c r="NYN28" s="61"/>
      <c r="NYO28" s="61"/>
      <c r="NYP28" s="61"/>
      <c r="NYQ28" s="61"/>
      <c r="NYR28" s="61"/>
      <c r="NYS28" s="61"/>
      <c r="NYT28" s="61"/>
      <c r="NYU28" s="61"/>
      <c r="NYV28" s="61"/>
      <c r="NYW28" s="61"/>
      <c r="NYX28" s="61"/>
      <c r="NYY28" s="61"/>
      <c r="NYZ28" s="61"/>
      <c r="NZA28" s="61"/>
      <c r="NZB28" s="61"/>
      <c r="NZC28" s="61"/>
      <c r="NZD28" s="61"/>
      <c r="NZE28" s="61"/>
      <c r="NZF28" s="61"/>
      <c r="NZG28" s="61"/>
      <c r="NZH28" s="61"/>
      <c r="NZI28" s="61"/>
      <c r="NZJ28" s="61"/>
      <c r="NZK28" s="61"/>
      <c r="NZL28" s="61"/>
      <c r="NZM28" s="61"/>
      <c r="NZN28" s="61"/>
      <c r="NZO28" s="61"/>
      <c r="NZP28" s="61"/>
      <c r="NZQ28" s="61"/>
      <c r="NZR28" s="61"/>
      <c r="NZS28" s="61"/>
      <c r="NZT28" s="61"/>
      <c r="NZU28" s="61"/>
      <c r="NZV28" s="61"/>
      <c r="NZW28" s="61"/>
      <c r="NZX28" s="61"/>
      <c r="NZY28" s="61"/>
      <c r="NZZ28" s="61"/>
      <c r="OAA28" s="61"/>
      <c r="OAB28" s="61"/>
      <c r="OAC28" s="61"/>
      <c r="OAD28" s="61"/>
      <c r="OAE28" s="61"/>
      <c r="OAF28" s="61"/>
      <c r="OAG28" s="61"/>
      <c r="OAH28" s="61"/>
      <c r="OAI28" s="61"/>
      <c r="OAJ28" s="61"/>
      <c r="OAK28" s="61"/>
      <c r="OAL28" s="61"/>
      <c r="OAM28" s="61"/>
      <c r="OAN28" s="61"/>
      <c r="OAO28" s="61"/>
      <c r="OAP28" s="61"/>
      <c r="OAQ28" s="61"/>
      <c r="OAR28" s="61"/>
      <c r="OAS28" s="61"/>
      <c r="OAT28" s="61"/>
      <c r="OAU28" s="61"/>
      <c r="OAV28" s="61"/>
      <c r="OAW28" s="61"/>
      <c r="OAX28" s="61"/>
      <c r="OAY28" s="61"/>
      <c r="OAZ28" s="61"/>
      <c r="OBA28" s="61"/>
      <c r="OBB28" s="61"/>
      <c r="OBC28" s="61"/>
      <c r="OBD28" s="61"/>
      <c r="OBE28" s="61"/>
      <c r="OBF28" s="61"/>
      <c r="OBG28" s="61"/>
      <c r="OBH28" s="61"/>
      <c r="OBI28" s="61"/>
      <c r="OBJ28" s="61"/>
      <c r="OBK28" s="61"/>
      <c r="OBL28" s="61"/>
      <c r="OBM28" s="61"/>
      <c r="OBN28" s="61"/>
      <c r="OBO28" s="61"/>
      <c r="OBP28" s="61"/>
      <c r="OBQ28" s="61"/>
      <c r="OBR28" s="61"/>
      <c r="OBS28" s="61"/>
      <c r="OBT28" s="61"/>
      <c r="OBU28" s="61"/>
      <c r="OBV28" s="61"/>
      <c r="OBW28" s="61"/>
      <c r="OBX28" s="61"/>
      <c r="OBY28" s="61"/>
      <c r="OBZ28" s="61"/>
      <c r="OCA28" s="61"/>
      <c r="OCB28" s="61"/>
      <c r="OCC28" s="61"/>
      <c r="OCD28" s="61"/>
      <c r="OCE28" s="61"/>
      <c r="OCF28" s="61"/>
      <c r="OCG28" s="61"/>
      <c r="OCH28" s="61"/>
      <c r="OCI28" s="61"/>
      <c r="OCJ28" s="61"/>
      <c r="OCK28" s="61"/>
      <c r="OCL28" s="61"/>
      <c r="OCM28" s="61"/>
      <c r="OCN28" s="61"/>
      <c r="OCO28" s="61"/>
      <c r="OCP28" s="61"/>
      <c r="OCQ28" s="61"/>
      <c r="OCR28" s="61"/>
      <c r="OCS28" s="61"/>
      <c r="OCT28" s="61"/>
      <c r="OCU28" s="61"/>
      <c r="OCV28" s="61"/>
      <c r="OCW28" s="61"/>
      <c r="OCX28" s="61"/>
      <c r="OCY28" s="61"/>
      <c r="OCZ28" s="61"/>
      <c r="ODA28" s="61"/>
      <c r="ODB28" s="61"/>
      <c r="ODC28" s="61"/>
      <c r="ODD28" s="61"/>
      <c r="ODE28" s="61"/>
      <c r="ODF28" s="61"/>
      <c r="ODG28" s="61"/>
      <c r="ODH28" s="61"/>
      <c r="ODI28" s="61"/>
      <c r="ODJ28" s="61"/>
      <c r="ODK28" s="61"/>
      <c r="ODL28" s="61"/>
      <c r="ODM28" s="61"/>
      <c r="ODN28" s="61"/>
      <c r="ODO28" s="61"/>
      <c r="ODP28" s="61"/>
      <c r="ODQ28" s="61"/>
      <c r="ODR28" s="61"/>
      <c r="ODS28" s="61"/>
      <c r="ODT28" s="61"/>
      <c r="ODU28" s="61"/>
      <c r="ODV28" s="61"/>
      <c r="ODW28" s="61"/>
      <c r="ODX28" s="61"/>
      <c r="ODY28" s="61"/>
      <c r="ODZ28" s="61"/>
      <c r="OEA28" s="61"/>
      <c r="OEB28" s="61"/>
      <c r="OEC28" s="61"/>
      <c r="OED28" s="61"/>
      <c r="OEE28" s="61"/>
      <c r="OEF28" s="61"/>
      <c r="OEG28" s="61"/>
      <c r="OEH28" s="61"/>
      <c r="OEI28" s="61"/>
      <c r="OEJ28" s="61"/>
      <c r="OEK28" s="61"/>
      <c r="OEL28" s="61"/>
      <c r="OEM28" s="61"/>
      <c r="OEN28" s="61"/>
      <c r="OEO28" s="61"/>
      <c r="OEP28" s="61"/>
      <c r="OEQ28" s="61"/>
      <c r="OER28" s="61"/>
      <c r="OES28" s="61"/>
      <c r="OET28" s="61"/>
      <c r="OEU28" s="61"/>
      <c r="OEV28" s="61"/>
      <c r="OEW28" s="61"/>
      <c r="OEX28" s="61"/>
      <c r="OEY28" s="61"/>
      <c r="OEZ28" s="61"/>
      <c r="OFA28" s="61"/>
      <c r="OFB28" s="61"/>
      <c r="OFC28" s="61"/>
      <c r="OFD28" s="61"/>
      <c r="OFE28" s="61"/>
      <c r="OFF28" s="61"/>
      <c r="OFG28" s="61"/>
      <c r="OFH28" s="61"/>
      <c r="OFI28" s="61"/>
      <c r="OFJ28" s="61"/>
      <c r="OFK28" s="61"/>
      <c r="OFL28" s="61"/>
      <c r="OFM28" s="61"/>
      <c r="OFN28" s="61"/>
      <c r="OFO28" s="61"/>
      <c r="OFP28" s="61"/>
      <c r="OFQ28" s="61"/>
      <c r="OFR28" s="61"/>
      <c r="OFS28" s="61"/>
      <c r="OFT28" s="61"/>
      <c r="OFU28" s="61"/>
      <c r="OFV28" s="61"/>
      <c r="OFW28" s="61"/>
      <c r="OFX28" s="61"/>
      <c r="OFY28" s="61"/>
      <c r="OFZ28" s="61"/>
      <c r="OGA28" s="61"/>
      <c r="OGB28" s="61"/>
      <c r="OGC28" s="61"/>
      <c r="OGD28" s="61"/>
      <c r="OGE28" s="61"/>
      <c r="OGF28" s="61"/>
      <c r="OGG28" s="61"/>
      <c r="OGH28" s="61"/>
      <c r="OGI28" s="61"/>
      <c r="OGJ28" s="61"/>
      <c r="OGK28" s="61"/>
      <c r="OGL28" s="61"/>
      <c r="OGM28" s="61"/>
      <c r="OGN28" s="61"/>
      <c r="OGO28" s="61"/>
      <c r="OGP28" s="61"/>
      <c r="OGQ28" s="61"/>
      <c r="OGR28" s="61"/>
      <c r="OGS28" s="61"/>
      <c r="OGT28" s="61"/>
      <c r="OGU28" s="61"/>
      <c r="OGV28" s="61"/>
      <c r="OGW28" s="61"/>
      <c r="OGX28" s="61"/>
      <c r="OGY28" s="61"/>
      <c r="OGZ28" s="61"/>
      <c r="OHA28" s="61"/>
      <c r="OHB28" s="61"/>
      <c r="OHC28" s="61"/>
      <c r="OHD28" s="61"/>
      <c r="OHE28" s="61"/>
      <c r="OHF28" s="61"/>
      <c r="OHG28" s="61"/>
      <c r="OHH28" s="61"/>
      <c r="OHI28" s="61"/>
      <c r="OHJ28" s="61"/>
      <c r="OHK28" s="61"/>
      <c r="OHL28" s="61"/>
      <c r="OHM28" s="61"/>
      <c r="OHN28" s="61"/>
      <c r="OHO28" s="61"/>
      <c r="OHP28" s="61"/>
      <c r="OHQ28" s="61"/>
      <c r="OHR28" s="61"/>
      <c r="OHS28" s="61"/>
      <c r="OHT28" s="61"/>
      <c r="OHU28" s="61"/>
      <c r="OHV28" s="61"/>
      <c r="OHW28" s="61"/>
      <c r="OHX28" s="61"/>
      <c r="OHY28" s="61"/>
      <c r="OHZ28" s="61"/>
      <c r="OIA28" s="61"/>
      <c r="OIB28" s="61"/>
      <c r="OIC28" s="61"/>
      <c r="OID28" s="61"/>
      <c r="OIE28" s="61"/>
      <c r="OIF28" s="61"/>
      <c r="OIG28" s="61"/>
      <c r="OIH28" s="61"/>
      <c r="OII28" s="61"/>
      <c r="OIJ28" s="61"/>
      <c r="OIK28" s="61"/>
      <c r="OIL28" s="61"/>
      <c r="OIM28" s="61"/>
      <c r="OIN28" s="61"/>
      <c r="OIO28" s="61"/>
      <c r="OIP28" s="61"/>
      <c r="OIQ28" s="61"/>
      <c r="OIR28" s="61"/>
      <c r="OIS28" s="61"/>
      <c r="OIT28" s="61"/>
      <c r="OIU28" s="61"/>
      <c r="OIV28" s="61"/>
      <c r="OIW28" s="61"/>
      <c r="OIX28" s="61"/>
      <c r="OIY28" s="61"/>
      <c r="OIZ28" s="61"/>
      <c r="OJA28" s="61"/>
      <c r="OJB28" s="61"/>
      <c r="OJC28" s="61"/>
      <c r="OJD28" s="61"/>
      <c r="OJE28" s="61"/>
      <c r="OJF28" s="61"/>
      <c r="OJG28" s="61"/>
      <c r="OJH28" s="61"/>
      <c r="OJI28" s="61"/>
      <c r="OJJ28" s="61"/>
      <c r="OJK28" s="61"/>
      <c r="OJL28" s="61"/>
      <c r="OJM28" s="61"/>
      <c r="OJN28" s="61"/>
      <c r="OJO28" s="61"/>
      <c r="OJP28" s="61"/>
      <c r="OJQ28" s="61"/>
      <c r="OJR28" s="61"/>
      <c r="OJS28" s="61"/>
      <c r="OJT28" s="61"/>
      <c r="OJU28" s="61"/>
      <c r="OJV28" s="61"/>
      <c r="OJW28" s="61"/>
      <c r="OJX28" s="61"/>
      <c r="OJY28" s="61"/>
      <c r="OJZ28" s="61"/>
      <c r="OKA28" s="61"/>
      <c r="OKB28" s="61"/>
      <c r="OKC28" s="61"/>
      <c r="OKD28" s="61"/>
      <c r="OKE28" s="61"/>
      <c r="OKF28" s="61"/>
      <c r="OKG28" s="61"/>
      <c r="OKH28" s="61"/>
      <c r="OKI28" s="61"/>
      <c r="OKJ28" s="61"/>
      <c r="OKK28" s="61"/>
      <c r="OKL28" s="61"/>
      <c r="OKM28" s="61"/>
      <c r="OKN28" s="61"/>
      <c r="OKO28" s="61"/>
      <c r="OKP28" s="61"/>
      <c r="OKQ28" s="61"/>
      <c r="OKR28" s="61"/>
      <c r="OKS28" s="61"/>
      <c r="OKT28" s="61"/>
      <c r="OKU28" s="61"/>
      <c r="OKV28" s="61"/>
      <c r="OKW28" s="61"/>
      <c r="OKX28" s="61"/>
      <c r="OKY28" s="61"/>
      <c r="OKZ28" s="61"/>
      <c r="OLA28" s="61"/>
      <c r="OLB28" s="61"/>
      <c r="OLC28" s="61"/>
      <c r="OLD28" s="61"/>
      <c r="OLE28" s="61"/>
      <c r="OLF28" s="61"/>
      <c r="OLG28" s="61"/>
      <c r="OLH28" s="61"/>
      <c r="OLI28" s="61"/>
      <c r="OLJ28" s="61"/>
      <c r="OLK28" s="61"/>
      <c r="OLL28" s="61"/>
      <c r="OLM28" s="61"/>
      <c r="OLN28" s="61"/>
      <c r="OLO28" s="61"/>
      <c r="OLP28" s="61"/>
      <c r="OLQ28" s="61"/>
      <c r="OLR28" s="61"/>
      <c r="OLS28" s="61"/>
      <c r="OLT28" s="61"/>
      <c r="OLU28" s="61"/>
      <c r="OLV28" s="61"/>
      <c r="OLW28" s="61"/>
      <c r="OLX28" s="61"/>
      <c r="OLY28" s="61"/>
      <c r="OLZ28" s="61"/>
      <c r="OMA28" s="61"/>
      <c r="OMB28" s="61"/>
      <c r="OMC28" s="61"/>
      <c r="OMD28" s="61"/>
      <c r="OME28" s="61"/>
      <c r="OMF28" s="61"/>
      <c r="OMG28" s="61"/>
      <c r="OMH28" s="61"/>
      <c r="OMI28" s="61"/>
      <c r="OMJ28" s="61"/>
      <c r="OMK28" s="61"/>
      <c r="OML28" s="61"/>
      <c r="OMM28" s="61"/>
      <c r="OMN28" s="61"/>
      <c r="OMO28" s="61"/>
      <c r="OMP28" s="61"/>
      <c r="OMQ28" s="61"/>
      <c r="OMR28" s="61"/>
      <c r="OMS28" s="61"/>
      <c r="OMT28" s="61"/>
      <c r="OMU28" s="61"/>
      <c r="OMV28" s="61"/>
      <c r="OMW28" s="61"/>
      <c r="OMX28" s="61"/>
      <c r="OMY28" s="61"/>
      <c r="OMZ28" s="61"/>
      <c r="ONA28" s="61"/>
      <c r="ONB28" s="61"/>
      <c r="ONC28" s="61"/>
      <c r="OND28" s="61"/>
      <c r="ONE28" s="61"/>
      <c r="ONF28" s="61"/>
      <c r="ONG28" s="61"/>
      <c r="ONH28" s="61"/>
      <c r="ONI28" s="61"/>
      <c r="ONJ28" s="61"/>
      <c r="ONK28" s="61"/>
      <c r="ONL28" s="61"/>
      <c r="ONM28" s="61"/>
      <c r="ONN28" s="61"/>
      <c r="ONO28" s="61"/>
      <c r="ONP28" s="61"/>
      <c r="ONQ28" s="61"/>
      <c r="ONR28" s="61"/>
      <c r="ONS28" s="61"/>
      <c r="ONT28" s="61"/>
      <c r="ONU28" s="61"/>
      <c r="ONV28" s="61"/>
      <c r="ONW28" s="61"/>
      <c r="ONX28" s="61"/>
      <c r="ONY28" s="61"/>
      <c r="ONZ28" s="61"/>
      <c r="OOA28" s="61"/>
      <c r="OOB28" s="61"/>
      <c r="OOC28" s="61"/>
      <c r="OOD28" s="61"/>
      <c r="OOE28" s="61"/>
      <c r="OOF28" s="61"/>
      <c r="OOG28" s="61"/>
      <c r="OOH28" s="61"/>
      <c r="OOI28" s="61"/>
      <c r="OOJ28" s="61"/>
      <c r="OOK28" s="61"/>
      <c r="OOL28" s="61"/>
      <c r="OOM28" s="61"/>
      <c r="OON28" s="61"/>
      <c r="OOO28" s="61"/>
      <c r="OOP28" s="61"/>
      <c r="OOQ28" s="61"/>
      <c r="OOR28" s="61"/>
      <c r="OOS28" s="61"/>
      <c r="OOT28" s="61"/>
      <c r="OOU28" s="61"/>
      <c r="OOV28" s="61"/>
      <c r="OOW28" s="61"/>
      <c r="OOX28" s="61"/>
      <c r="OOY28" s="61"/>
      <c r="OOZ28" s="61"/>
      <c r="OPA28" s="61"/>
      <c r="OPB28" s="61"/>
      <c r="OPC28" s="61"/>
      <c r="OPD28" s="61"/>
      <c r="OPE28" s="61"/>
      <c r="OPF28" s="61"/>
      <c r="OPG28" s="61"/>
      <c r="OPH28" s="61"/>
      <c r="OPI28" s="61"/>
      <c r="OPJ28" s="61"/>
      <c r="OPK28" s="61"/>
      <c r="OPL28" s="61"/>
      <c r="OPM28" s="61"/>
      <c r="OPN28" s="61"/>
      <c r="OPO28" s="61"/>
      <c r="OPP28" s="61"/>
      <c r="OPQ28" s="61"/>
      <c r="OPR28" s="61"/>
      <c r="OPS28" s="61"/>
      <c r="OPT28" s="61"/>
      <c r="OPU28" s="61"/>
      <c r="OPV28" s="61"/>
      <c r="OPW28" s="61"/>
      <c r="OPX28" s="61"/>
      <c r="OPY28" s="61"/>
      <c r="OPZ28" s="61"/>
      <c r="OQA28" s="61"/>
      <c r="OQB28" s="61"/>
      <c r="OQC28" s="61"/>
      <c r="OQD28" s="61"/>
      <c r="OQE28" s="61"/>
      <c r="OQF28" s="61"/>
      <c r="OQG28" s="61"/>
      <c r="OQH28" s="61"/>
      <c r="OQI28" s="61"/>
      <c r="OQJ28" s="61"/>
      <c r="OQK28" s="61"/>
      <c r="OQL28" s="61"/>
      <c r="OQM28" s="61"/>
      <c r="OQN28" s="61"/>
      <c r="OQO28" s="61"/>
      <c r="OQP28" s="61"/>
      <c r="OQQ28" s="61"/>
      <c r="OQR28" s="61"/>
      <c r="OQS28" s="61"/>
      <c r="OQT28" s="61"/>
      <c r="OQU28" s="61"/>
      <c r="OQV28" s="61"/>
      <c r="OQW28" s="61"/>
      <c r="OQX28" s="61"/>
      <c r="OQY28" s="61"/>
      <c r="OQZ28" s="61"/>
      <c r="ORA28" s="61"/>
      <c r="ORB28" s="61"/>
      <c r="ORC28" s="61"/>
      <c r="ORD28" s="61"/>
      <c r="ORE28" s="61"/>
      <c r="ORF28" s="61"/>
      <c r="ORG28" s="61"/>
      <c r="ORH28" s="61"/>
      <c r="ORI28" s="61"/>
      <c r="ORJ28" s="61"/>
      <c r="ORK28" s="61"/>
      <c r="ORL28" s="61"/>
      <c r="ORM28" s="61"/>
      <c r="ORN28" s="61"/>
      <c r="ORO28" s="61"/>
      <c r="ORP28" s="61"/>
      <c r="ORQ28" s="61"/>
      <c r="ORR28" s="61"/>
      <c r="ORS28" s="61"/>
      <c r="ORT28" s="61"/>
      <c r="ORU28" s="61"/>
      <c r="ORV28" s="61"/>
      <c r="ORW28" s="61"/>
      <c r="ORX28" s="61"/>
      <c r="ORY28" s="61"/>
      <c r="ORZ28" s="61"/>
      <c r="OSA28" s="61"/>
      <c r="OSB28" s="61"/>
      <c r="OSC28" s="61"/>
      <c r="OSD28" s="61"/>
      <c r="OSE28" s="61"/>
      <c r="OSF28" s="61"/>
      <c r="OSG28" s="61"/>
      <c r="OSH28" s="61"/>
      <c r="OSI28" s="61"/>
      <c r="OSJ28" s="61"/>
      <c r="OSK28" s="61"/>
      <c r="OSL28" s="61"/>
      <c r="OSM28" s="61"/>
      <c r="OSN28" s="61"/>
      <c r="OSO28" s="61"/>
      <c r="OSP28" s="61"/>
      <c r="OSQ28" s="61"/>
      <c r="OSR28" s="61"/>
      <c r="OSS28" s="61"/>
      <c r="OST28" s="61"/>
      <c r="OSU28" s="61"/>
      <c r="OSV28" s="61"/>
      <c r="OSW28" s="61"/>
      <c r="OSX28" s="61"/>
      <c r="OSY28" s="61"/>
      <c r="OSZ28" s="61"/>
      <c r="OTA28" s="61"/>
      <c r="OTB28" s="61"/>
      <c r="OTC28" s="61"/>
      <c r="OTD28" s="61"/>
      <c r="OTE28" s="61"/>
      <c r="OTF28" s="61"/>
      <c r="OTG28" s="61"/>
      <c r="OTH28" s="61"/>
      <c r="OTI28" s="61"/>
      <c r="OTJ28" s="61"/>
      <c r="OTK28" s="61"/>
      <c r="OTL28" s="61"/>
      <c r="OTM28" s="61"/>
      <c r="OTN28" s="61"/>
      <c r="OTO28" s="61"/>
      <c r="OTP28" s="61"/>
      <c r="OTQ28" s="61"/>
      <c r="OTR28" s="61"/>
      <c r="OTS28" s="61"/>
      <c r="OTT28" s="61"/>
      <c r="OTU28" s="61"/>
      <c r="OTV28" s="61"/>
      <c r="OTW28" s="61"/>
      <c r="OTX28" s="61"/>
      <c r="OTY28" s="61"/>
      <c r="OTZ28" s="61"/>
      <c r="OUA28" s="61"/>
      <c r="OUB28" s="61"/>
      <c r="OUC28" s="61"/>
      <c r="OUD28" s="61"/>
      <c r="OUE28" s="61"/>
      <c r="OUF28" s="61"/>
      <c r="OUG28" s="61"/>
      <c r="OUH28" s="61"/>
      <c r="OUI28" s="61"/>
      <c r="OUJ28" s="61"/>
      <c r="OUK28" s="61"/>
      <c r="OUL28" s="61"/>
      <c r="OUM28" s="61"/>
      <c r="OUN28" s="61"/>
      <c r="OUO28" s="61"/>
      <c r="OUP28" s="61"/>
      <c r="OUQ28" s="61"/>
      <c r="OUR28" s="61"/>
      <c r="OUS28" s="61"/>
      <c r="OUT28" s="61"/>
      <c r="OUU28" s="61"/>
      <c r="OUV28" s="61"/>
      <c r="OUW28" s="61"/>
      <c r="OUX28" s="61"/>
      <c r="OUY28" s="61"/>
      <c r="OUZ28" s="61"/>
      <c r="OVA28" s="61"/>
      <c r="OVB28" s="61"/>
      <c r="OVC28" s="61"/>
      <c r="OVD28" s="61"/>
      <c r="OVE28" s="61"/>
      <c r="OVF28" s="61"/>
      <c r="OVG28" s="61"/>
      <c r="OVH28" s="61"/>
      <c r="OVI28" s="61"/>
      <c r="OVJ28" s="61"/>
      <c r="OVK28" s="61"/>
      <c r="OVL28" s="61"/>
      <c r="OVM28" s="61"/>
      <c r="OVN28" s="61"/>
      <c r="OVO28" s="61"/>
      <c r="OVP28" s="61"/>
      <c r="OVQ28" s="61"/>
      <c r="OVR28" s="61"/>
      <c r="OVS28" s="61"/>
      <c r="OVT28" s="61"/>
      <c r="OVU28" s="61"/>
      <c r="OVV28" s="61"/>
      <c r="OVW28" s="61"/>
      <c r="OVX28" s="61"/>
      <c r="OVY28" s="61"/>
      <c r="OVZ28" s="61"/>
      <c r="OWA28" s="61"/>
      <c r="OWB28" s="61"/>
      <c r="OWC28" s="61"/>
      <c r="OWD28" s="61"/>
      <c r="OWE28" s="61"/>
      <c r="OWF28" s="61"/>
      <c r="OWG28" s="61"/>
      <c r="OWH28" s="61"/>
      <c r="OWI28" s="61"/>
      <c r="OWJ28" s="61"/>
      <c r="OWK28" s="61"/>
      <c r="OWL28" s="61"/>
      <c r="OWM28" s="61"/>
      <c r="OWN28" s="61"/>
      <c r="OWO28" s="61"/>
      <c r="OWP28" s="61"/>
      <c r="OWQ28" s="61"/>
      <c r="OWR28" s="61"/>
      <c r="OWS28" s="61"/>
      <c r="OWT28" s="61"/>
      <c r="OWU28" s="61"/>
      <c r="OWV28" s="61"/>
      <c r="OWW28" s="61"/>
      <c r="OWX28" s="61"/>
      <c r="OWY28" s="61"/>
      <c r="OWZ28" s="61"/>
      <c r="OXA28" s="61"/>
      <c r="OXB28" s="61"/>
      <c r="OXC28" s="61"/>
      <c r="OXD28" s="61"/>
      <c r="OXE28" s="61"/>
      <c r="OXF28" s="61"/>
      <c r="OXG28" s="61"/>
      <c r="OXH28" s="61"/>
      <c r="OXI28" s="61"/>
      <c r="OXJ28" s="61"/>
      <c r="OXK28" s="61"/>
      <c r="OXL28" s="61"/>
      <c r="OXM28" s="61"/>
      <c r="OXN28" s="61"/>
      <c r="OXO28" s="61"/>
      <c r="OXP28" s="61"/>
      <c r="OXQ28" s="61"/>
      <c r="OXR28" s="61"/>
      <c r="OXS28" s="61"/>
      <c r="OXT28" s="61"/>
      <c r="OXU28" s="61"/>
      <c r="OXV28" s="61"/>
      <c r="OXW28" s="61"/>
      <c r="OXX28" s="61"/>
      <c r="OXY28" s="61"/>
      <c r="OXZ28" s="61"/>
      <c r="OYA28" s="61"/>
      <c r="OYB28" s="61"/>
      <c r="OYC28" s="61"/>
      <c r="OYD28" s="61"/>
      <c r="OYE28" s="61"/>
      <c r="OYF28" s="61"/>
      <c r="OYG28" s="61"/>
      <c r="OYH28" s="61"/>
      <c r="OYI28" s="61"/>
      <c r="OYJ28" s="61"/>
      <c r="OYK28" s="61"/>
      <c r="OYL28" s="61"/>
      <c r="OYM28" s="61"/>
      <c r="OYN28" s="61"/>
      <c r="OYO28" s="61"/>
      <c r="OYP28" s="61"/>
      <c r="OYQ28" s="61"/>
      <c r="OYR28" s="61"/>
      <c r="OYS28" s="61"/>
      <c r="OYT28" s="61"/>
      <c r="OYU28" s="61"/>
      <c r="OYV28" s="61"/>
      <c r="OYW28" s="61"/>
      <c r="OYX28" s="61"/>
      <c r="OYY28" s="61"/>
      <c r="OYZ28" s="61"/>
      <c r="OZA28" s="61"/>
      <c r="OZB28" s="61"/>
      <c r="OZC28" s="61"/>
      <c r="OZD28" s="61"/>
      <c r="OZE28" s="61"/>
      <c r="OZF28" s="61"/>
      <c r="OZG28" s="61"/>
      <c r="OZH28" s="61"/>
      <c r="OZI28" s="61"/>
      <c r="OZJ28" s="61"/>
      <c r="OZK28" s="61"/>
      <c r="OZL28" s="61"/>
      <c r="OZM28" s="61"/>
      <c r="OZN28" s="61"/>
      <c r="OZO28" s="61"/>
      <c r="OZP28" s="61"/>
      <c r="OZQ28" s="61"/>
      <c r="OZR28" s="61"/>
      <c r="OZS28" s="61"/>
      <c r="OZT28" s="61"/>
      <c r="OZU28" s="61"/>
      <c r="OZV28" s="61"/>
      <c r="OZW28" s="61"/>
      <c r="OZX28" s="61"/>
      <c r="OZY28" s="61"/>
      <c r="OZZ28" s="61"/>
      <c r="PAA28" s="61"/>
      <c r="PAB28" s="61"/>
      <c r="PAC28" s="61"/>
      <c r="PAD28" s="61"/>
      <c r="PAE28" s="61"/>
      <c r="PAF28" s="61"/>
      <c r="PAG28" s="61"/>
      <c r="PAH28" s="61"/>
      <c r="PAI28" s="61"/>
      <c r="PAJ28" s="61"/>
      <c r="PAK28" s="61"/>
      <c r="PAL28" s="61"/>
      <c r="PAM28" s="61"/>
      <c r="PAN28" s="61"/>
      <c r="PAO28" s="61"/>
      <c r="PAP28" s="61"/>
      <c r="PAQ28" s="61"/>
      <c r="PAR28" s="61"/>
      <c r="PAS28" s="61"/>
      <c r="PAT28" s="61"/>
      <c r="PAU28" s="61"/>
      <c r="PAV28" s="61"/>
      <c r="PAW28" s="61"/>
      <c r="PAX28" s="61"/>
      <c r="PAY28" s="61"/>
      <c r="PAZ28" s="61"/>
      <c r="PBA28" s="61"/>
      <c r="PBB28" s="61"/>
      <c r="PBC28" s="61"/>
      <c r="PBD28" s="61"/>
      <c r="PBE28" s="61"/>
      <c r="PBF28" s="61"/>
      <c r="PBG28" s="61"/>
      <c r="PBH28" s="61"/>
      <c r="PBI28" s="61"/>
      <c r="PBJ28" s="61"/>
      <c r="PBK28" s="61"/>
      <c r="PBL28" s="61"/>
      <c r="PBM28" s="61"/>
      <c r="PBN28" s="61"/>
      <c r="PBO28" s="61"/>
      <c r="PBP28" s="61"/>
      <c r="PBQ28" s="61"/>
      <c r="PBR28" s="61"/>
      <c r="PBS28" s="61"/>
      <c r="PBT28" s="61"/>
      <c r="PBU28" s="61"/>
      <c r="PBV28" s="61"/>
      <c r="PBW28" s="61"/>
      <c r="PBX28" s="61"/>
      <c r="PBY28" s="61"/>
      <c r="PBZ28" s="61"/>
      <c r="PCA28" s="61"/>
      <c r="PCB28" s="61"/>
      <c r="PCC28" s="61"/>
      <c r="PCD28" s="61"/>
      <c r="PCE28" s="61"/>
      <c r="PCF28" s="61"/>
      <c r="PCG28" s="61"/>
      <c r="PCH28" s="61"/>
      <c r="PCI28" s="61"/>
      <c r="PCJ28" s="61"/>
      <c r="PCK28" s="61"/>
      <c r="PCL28" s="61"/>
      <c r="PCM28" s="61"/>
      <c r="PCN28" s="61"/>
      <c r="PCO28" s="61"/>
      <c r="PCP28" s="61"/>
      <c r="PCQ28" s="61"/>
      <c r="PCR28" s="61"/>
      <c r="PCS28" s="61"/>
      <c r="PCT28" s="61"/>
      <c r="PCU28" s="61"/>
      <c r="PCV28" s="61"/>
      <c r="PCW28" s="61"/>
      <c r="PCX28" s="61"/>
      <c r="PCY28" s="61"/>
      <c r="PCZ28" s="61"/>
      <c r="PDA28" s="61"/>
      <c r="PDB28" s="61"/>
      <c r="PDC28" s="61"/>
      <c r="PDD28" s="61"/>
      <c r="PDE28" s="61"/>
      <c r="PDF28" s="61"/>
      <c r="PDG28" s="61"/>
      <c r="PDH28" s="61"/>
      <c r="PDI28" s="61"/>
      <c r="PDJ28" s="61"/>
      <c r="PDK28" s="61"/>
      <c r="PDL28" s="61"/>
      <c r="PDM28" s="61"/>
      <c r="PDN28" s="61"/>
      <c r="PDO28" s="61"/>
      <c r="PDP28" s="61"/>
      <c r="PDQ28" s="61"/>
      <c r="PDR28" s="61"/>
      <c r="PDS28" s="61"/>
      <c r="PDT28" s="61"/>
      <c r="PDU28" s="61"/>
      <c r="PDV28" s="61"/>
      <c r="PDW28" s="61"/>
      <c r="PDX28" s="61"/>
      <c r="PDY28" s="61"/>
      <c r="PDZ28" s="61"/>
      <c r="PEA28" s="61"/>
      <c r="PEB28" s="61"/>
      <c r="PEC28" s="61"/>
      <c r="PED28" s="61"/>
      <c r="PEE28" s="61"/>
      <c r="PEF28" s="61"/>
      <c r="PEG28" s="61"/>
      <c r="PEH28" s="61"/>
      <c r="PEI28" s="61"/>
      <c r="PEJ28" s="61"/>
      <c r="PEK28" s="61"/>
      <c r="PEL28" s="61"/>
      <c r="PEM28" s="61"/>
      <c r="PEN28" s="61"/>
      <c r="PEO28" s="61"/>
      <c r="PEP28" s="61"/>
      <c r="PEQ28" s="61"/>
      <c r="PER28" s="61"/>
      <c r="PES28" s="61"/>
      <c r="PET28" s="61"/>
      <c r="PEU28" s="61"/>
      <c r="PEV28" s="61"/>
      <c r="PEW28" s="61"/>
      <c r="PEX28" s="61"/>
      <c r="PEY28" s="61"/>
      <c r="PEZ28" s="61"/>
      <c r="PFA28" s="61"/>
      <c r="PFB28" s="61"/>
      <c r="PFC28" s="61"/>
      <c r="PFD28" s="61"/>
      <c r="PFE28" s="61"/>
      <c r="PFF28" s="61"/>
      <c r="PFG28" s="61"/>
      <c r="PFH28" s="61"/>
      <c r="PFI28" s="61"/>
      <c r="PFJ28" s="61"/>
      <c r="PFK28" s="61"/>
      <c r="PFL28" s="61"/>
      <c r="PFM28" s="61"/>
      <c r="PFN28" s="61"/>
      <c r="PFO28" s="61"/>
      <c r="PFP28" s="61"/>
      <c r="PFQ28" s="61"/>
      <c r="PFR28" s="61"/>
      <c r="PFS28" s="61"/>
      <c r="PFT28" s="61"/>
      <c r="PFU28" s="61"/>
      <c r="PFV28" s="61"/>
      <c r="PFW28" s="61"/>
      <c r="PFX28" s="61"/>
      <c r="PFY28" s="61"/>
      <c r="PFZ28" s="61"/>
      <c r="PGA28" s="61"/>
      <c r="PGB28" s="61"/>
      <c r="PGC28" s="61"/>
      <c r="PGD28" s="61"/>
      <c r="PGE28" s="61"/>
      <c r="PGF28" s="61"/>
      <c r="PGG28" s="61"/>
      <c r="PGH28" s="61"/>
      <c r="PGI28" s="61"/>
      <c r="PGJ28" s="61"/>
      <c r="PGK28" s="61"/>
      <c r="PGL28" s="61"/>
      <c r="PGM28" s="61"/>
      <c r="PGN28" s="61"/>
      <c r="PGO28" s="61"/>
      <c r="PGP28" s="61"/>
      <c r="PGQ28" s="61"/>
      <c r="PGR28" s="61"/>
      <c r="PGS28" s="61"/>
      <c r="PGT28" s="61"/>
      <c r="PGU28" s="61"/>
      <c r="PGV28" s="61"/>
      <c r="PGW28" s="61"/>
      <c r="PGX28" s="61"/>
      <c r="PGY28" s="61"/>
      <c r="PGZ28" s="61"/>
      <c r="PHA28" s="61"/>
      <c r="PHB28" s="61"/>
      <c r="PHC28" s="61"/>
      <c r="PHD28" s="61"/>
      <c r="PHE28" s="61"/>
      <c r="PHF28" s="61"/>
      <c r="PHG28" s="61"/>
      <c r="PHH28" s="61"/>
      <c r="PHI28" s="61"/>
      <c r="PHJ28" s="61"/>
      <c r="PHK28" s="61"/>
      <c r="PHL28" s="61"/>
      <c r="PHM28" s="61"/>
      <c r="PHN28" s="61"/>
      <c r="PHO28" s="61"/>
      <c r="PHP28" s="61"/>
      <c r="PHQ28" s="61"/>
      <c r="PHR28" s="61"/>
      <c r="PHS28" s="61"/>
      <c r="PHT28" s="61"/>
      <c r="PHU28" s="61"/>
      <c r="PHV28" s="61"/>
      <c r="PHW28" s="61"/>
      <c r="PHX28" s="61"/>
      <c r="PHY28" s="61"/>
      <c r="PHZ28" s="61"/>
      <c r="PIA28" s="61"/>
      <c r="PIB28" s="61"/>
      <c r="PIC28" s="61"/>
      <c r="PID28" s="61"/>
      <c r="PIE28" s="61"/>
      <c r="PIF28" s="61"/>
      <c r="PIG28" s="61"/>
      <c r="PIH28" s="61"/>
      <c r="PII28" s="61"/>
      <c r="PIJ28" s="61"/>
      <c r="PIK28" s="61"/>
      <c r="PIL28" s="61"/>
      <c r="PIM28" s="61"/>
      <c r="PIN28" s="61"/>
      <c r="PIO28" s="61"/>
      <c r="PIP28" s="61"/>
      <c r="PIQ28" s="61"/>
      <c r="PIR28" s="61"/>
      <c r="PIS28" s="61"/>
      <c r="PIT28" s="61"/>
      <c r="PIU28" s="61"/>
      <c r="PIV28" s="61"/>
      <c r="PIW28" s="61"/>
      <c r="PIX28" s="61"/>
      <c r="PIY28" s="61"/>
      <c r="PIZ28" s="61"/>
      <c r="PJA28" s="61"/>
      <c r="PJB28" s="61"/>
      <c r="PJC28" s="61"/>
      <c r="PJD28" s="61"/>
      <c r="PJE28" s="61"/>
      <c r="PJF28" s="61"/>
      <c r="PJG28" s="61"/>
      <c r="PJH28" s="61"/>
      <c r="PJI28" s="61"/>
      <c r="PJJ28" s="61"/>
      <c r="PJK28" s="61"/>
      <c r="PJL28" s="61"/>
      <c r="PJM28" s="61"/>
      <c r="PJN28" s="61"/>
      <c r="PJO28" s="61"/>
      <c r="PJP28" s="61"/>
      <c r="PJQ28" s="61"/>
      <c r="PJR28" s="61"/>
      <c r="PJS28" s="61"/>
      <c r="PJT28" s="61"/>
      <c r="PJU28" s="61"/>
      <c r="PJV28" s="61"/>
      <c r="PJW28" s="61"/>
      <c r="PJX28" s="61"/>
      <c r="PJY28" s="61"/>
      <c r="PJZ28" s="61"/>
      <c r="PKA28" s="61"/>
      <c r="PKB28" s="61"/>
      <c r="PKC28" s="61"/>
      <c r="PKD28" s="61"/>
      <c r="PKE28" s="61"/>
      <c r="PKF28" s="61"/>
      <c r="PKG28" s="61"/>
      <c r="PKH28" s="61"/>
      <c r="PKI28" s="61"/>
      <c r="PKJ28" s="61"/>
      <c r="PKK28" s="61"/>
      <c r="PKL28" s="61"/>
      <c r="PKM28" s="61"/>
      <c r="PKN28" s="61"/>
      <c r="PKO28" s="61"/>
      <c r="PKP28" s="61"/>
      <c r="PKQ28" s="61"/>
      <c r="PKR28" s="61"/>
      <c r="PKS28" s="61"/>
      <c r="PKT28" s="61"/>
      <c r="PKU28" s="61"/>
      <c r="PKV28" s="61"/>
      <c r="PKW28" s="61"/>
      <c r="PKX28" s="61"/>
      <c r="PKY28" s="61"/>
      <c r="PKZ28" s="61"/>
      <c r="PLA28" s="61"/>
      <c r="PLB28" s="61"/>
      <c r="PLC28" s="61"/>
      <c r="PLD28" s="61"/>
      <c r="PLE28" s="61"/>
      <c r="PLF28" s="61"/>
      <c r="PLG28" s="61"/>
      <c r="PLH28" s="61"/>
      <c r="PLI28" s="61"/>
      <c r="PLJ28" s="61"/>
      <c r="PLK28" s="61"/>
      <c r="PLL28" s="61"/>
      <c r="PLM28" s="61"/>
      <c r="PLN28" s="61"/>
      <c r="PLO28" s="61"/>
      <c r="PLP28" s="61"/>
      <c r="PLQ28" s="61"/>
      <c r="PLR28" s="61"/>
      <c r="PLS28" s="61"/>
      <c r="PLT28" s="61"/>
      <c r="PLU28" s="61"/>
      <c r="PLV28" s="61"/>
      <c r="PLW28" s="61"/>
      <c r="PLX28" s="61"/>
      <c r="PLY28" s="61"/>
      <c r="PLZ28" s="61"/>
      <c r="PMA28" s="61"/>
      <c r="PMB28" s="61"/>
      <c r="PMC28" s="61"/>
      <c r="PMD28" s="61"/>
      <c r="PME28" s="61"/>
      <c r="PMF28" s="61"/>
      <c r="PMG28" s="61"/>
      <c r="PMH28" s="61"/>
      <c r="PMI28" s="61"/>
      <c r="PMJ28" s="61"/>
      <c r="PMK28" s="61"/>
      <c r="PML28" s="61"/>
      <c r="PMM28" s="61"/>
      <c r="PMN28" s="61"/>
      <c r="PMO28" s="61"/>
      <c r="PMP28" s="61"/>
      <c r="PMQ28" s="61"/>
      <c r="PMR28" s="61"/>
      <c r="PMS28" s="61"/>
      <c r="PMT28" s="61"/>
      <c r="PMU28" s="61"/>
      <c r="PMV28" s="61"/>
      <c r="PMW28" s="61"/>
      <c r="PMX28" s="61"/>
      <c r="PMY28" s="61"/>
      <c r="PMZ28" s="61"/>
      <c r="PNA28" s="61"/>
      <c r="PNB28" s="61"/>
      <c r="PNC28" s="61"/>
      <c r="PND28" s="61"/>
      <c r="PNE28" s="61"/>
      <c r="PNF28" s="61"/>
      <c r="PNG28" s="61"/>
      <c r="PNH28" s="61"/>
      <c r="PNI28" s="61"/>
      <c r="PNJ28" s="61"/>
      <c r="PNK28" s="61"/>
      <c r="PNL28" s="61"/>
      <c r="PNM28" s="61"/>
      <c r="PNN28" s="61"/>
      <c r="PNO28" s="61"/>
      <c r="PNP28" s="61"/>
      <c r="PNQ28" s="61"/>
      <c r="PNR28" s="61"/>
      <c r="PNS28" s="61"/>
      <c r="PNT28" s="61"/>
      <c r="PNU28" s="61"/>
      <c r="PNV28" s="61"/>
      <c r="PNW28" s="61"/>
      <c r="PNX28" s="61"/>
      <c r="PNY28" s="61"/>
      <c r="PNZ28" s="61"/>
      <c r="POA28" s="61"/>
      <c r="POB28" s="61"/>
      <c r="POC28" s="61"/>
      <c r="POD28" s="61"/>
      <c r="POE28" s="61"/>
      <c r="POF28" s="61"/>
      <c r="POG28" s="61"/>
      <c r="POH28" s="61"/>
      <c r="POI28" s="61"/>
      <c r="POJ28" s="61"/>
      <c r="POK28" s="61"/>
      <c r="POL28" s="61"/>
      <c r="POM28" s="61"/>
      <c r="PON28" s="61"/>
      <c r="POO28" s="61"/>
      <c r="POP28" s="61"/>
      <c r="POQ28" s="61"/>
      <c r="POR28" s="61"/>
      <c r="POS28" s="61"/>
      <c r="POT28" s="61"/>
      <c r="POU28" s="61"/>
      <c r="POV28" s="61"/>
      <c r="POW28" s="61"/>
      <c r="POX28" s="61"/>
      <c r="POY28" s="61"/>
      <c r="POZ28" s="61"/>
      <c r="PPA28" s="61"/>
      <c r="PPB28" s="61"/>
      <c r="PPC28" s="61"/>
      <c r="PPD28" s="61"/>
      <c r="PPE28" s="61"/>
      <c r="PPF28" s="61"/>
      <c r="PPG28" s="61"/>
      <c r="PPH28" s="61"/>
      <c r="PPI28" s="61"/>
      <c r="PPJ28" s="61"/>
      <c r="PPK28" s="61"/>
      <c r="PPL28" s="61"/>
      <c r="PPM28" s="61"/>
      <c r="PPN28" s="61"/>
      <c r="PPO28" s="61"/>
      <c r="PPP28" s="61"/>
      <c r="PPQ28" s="61"/>
      <c r="PPR28" s="61"/>
      <c r="PPS28" s="61"/>
      <c r="PPT28" s="61"/>
      <c r="PPU28" s="61"/>
      <c r="PPV28" s="61"/>
      <c r="PPW28" s="61"/>
      <c r="PPX28" s="61"/>
      <c r="PPY28" s="61"/>
      <c r="PPZ28" s="61"/>
      <c r="PQA28" s="61"/>
      <c r="PQB28" s="61"/>
      <c r="PQC28" s="61"/>
      <c r="PQD28" s="61"/>
      <c r="PQE28" s="61"/>
      <c r="PQF28" s="61"/>
      <c r="PQG28" s="61"/>
      <c r="PQH28" s="61"/>
      <c r="PQI28" s="61"/>
      <c r="PQJ28" s="61"/>
      <c r="PQK28" s="61"/>
      <c r="PQL28" s="61"/>
      <c r="PQM28" s="61"/>
      <c r="PQN28" s="61"/>
      <c r="PQO28" s="61"/>
      <c r="PQP28" s="61"/>
      <c r="PQQ28" s="61"/>
      <c r="PQR28" s="61"/>
      <c r="PQS28" s="61"/>
      <c r="PQT28" s="61"/>
      <c r="PQU28" s="61"/>
      <c r="PQV28" s="61"/>
      <c r="PQW28" s="61"/>
      <c r="PQX28" s="61"/>
      <c r="PQY28" s="61"/>
      <c r="PQZ28" s="61"/>
      <c r="PRA28" s="61"/>
      <c r="PRB28" s="61"/>
      <c r="PRC28" s="61"/>
      <c r="PRD28" s="61"/>
      <c r="PRE28" s="61"/>
      <c r="PRF28" s="61"/>
      <c r="PRG28" s="61"/>
      <c r="PRH28" s="61"/>
      <c r="PRI28" s="61"/>
      <c r="PRJ28" s="61"/>
      <c r="PRK28" s="61"/>
      <c r="PRL28" s="61"/>
      <c r="PRM28" s="61"/>
      <c r="PRN28" s="61"/>
      <c r="PRO28" s="61"/>
      <c r="PRP28" s="61"/>
      <c r="PRQ28" s="61"/>
      <c r="PRR28" s="61"/>
      <c r="PRS28" s="61"/>
      <c r="PRT28" s="61"/>
      <c r="PRU28" s="61"/>
      <c r="PRV28" s="61"/>
      <c r="PRW28" s="61"/>
      <c r="PRX28" s="61"/>
      <c r="PRY28" s="61"/>
      <c r="PRZ28" s="61"/>
      <c r="PSA28" s="61"/>
      <c r="PSB28" s="61"/>
      <c r="PSC28" s="61"/>
      <c r="PSD28" s="61"/>
      <c r="PSE28" s="61"/>
      <c r="PSF28" s="61"/>
      <c r="PSG28" s="61"/>
      <c r="PSH28" s="61"/>
      <c r="PSI28" s="61"/>
      <c r="PSJ28" s="61"/>
      <c r="PSK28" s="61"/>
      <c r="PSL28" s="61"/>
      <c r="PSM28" s="61"/>
      <c r="PSN28" s="61"/>
      <c r="PSO28" s="61"/>
      <c r="PSP28" s="61"/>
      <c r="PSQ28" s="61"/>
      <c r="PSR28" s="61"/>
      <c r="PSS28" s="61"/>
      <c r="PST28" s="61"/>
      <c r="PSU28" s="61"/>
      <c r="PSV28" s="61"/>
      <c r="PSW28" s="61"/>
      <c r="PSX28" s="61"/>
      <c r="PSY28" s="61"/>
      <c r="PSZ28" s="61"/>
      <c r="PTA28" s="61"/>
      <c r="PTB28" s="61"/>
      <c r="PTC28" s="61"/>
      <c r="PTD28" s="61"/>
      <c r="PTE28" s="61"/>
      <c r="PTF28" s="61"/>
      <c r="PTG28" s="61"/>
      <c r="PTH28" s="61"/>
      <c r="PTI28" s="61"/>
      <c r="PTJ28" s="61"/>
      <c r="PTK28" s="61"/>
      <c r="PTL28" s="61"/>
      <c r="PTM28" s="61"/>
      <c r="PTN28" s="61"/>
      <c r="PTO28" s="61"/>
      <c r="PTP28" s="61"/>
      <c r="PTQ28" s="61"/>
      <c r="PTR28" s="61"/>
      <c r="PTS28" s="61"/>
      <c r="PTT28" s="61"/>
      <c r="PTU28" s="61"/>
      <c r="PTV28" s="61"/>
      <c r="PTW28" s="61"/>
      <c r="PTX28" s="61"/>
      <c r="PTY28" s="61"/>
      <c r="PTZ28" s="61"/>
      <c r="PUA28" s="61"/>
      <c r="PUB28" s="61"/>
      <c r="PUC28" s="61"/>
      <c r="PUD28" s="61"/>
      <c r="PUE28" s="61"/>
      <c r="PUF28" s="61"/>
      <c r="PUG28" s="61"/>
      <c r="PUH28" s="61"/>
      <c r="PUI28" s="61"/>
      <c r="PUJ28" s="61"/>
      <c r="PUK28" s="61"/>
      <c r="PUL28" s="61"/>
      <c r="PUM28" s="61"/>
      <c r="PUN28" s="61"/>
      <c r="PUO28" s="61"/>
      <c r="PUP28" s="61"/>
      <c r="PUQ28" s="61"/>
      <c r="PUR28" s="61"/>
      <c r="PUS28" s="61"/>
      <c r="PUT28" s="61"/>
      <c r="PUU28" s="61"/>
      <c r="PUV28" s="61"/>
      <c r="PUW28" s="61"/>
      <c r="PUX28" s="61"/>
      <c r="PUY28" s="61"/>
      <c r="PUZ28" s="61"/>
      <c r="PVA28" s="61"/>
      <c r="PVB28" s="61"/>
      <c r="PVC28" s="61"/>
      <c r="PVD28" s="61"/>
      <c r="PVE28" s="61"/>
      <c r="PVF28" s="61"/>
      <c r="PVG28" s="61"/>
      <c r="PVH28" s="61"/>
      <c r="PVI28" s="61"/>
      <c r="PVJ28" s="61"/>
      <c r="PVK28" s="61"/>
      <c r="PVL28" s="61"/>
      <c r="PVM28" s="61"/>
      <c r="PVN28" s="61"/>
      <c r="PVO28" s="61"/>
      <c r="PVP28" s="61"/>
      <c r="PVQ28" s="61"/>
      <c r="PVR28" s="61"/>
      <c r="PVS28" s="61"/>
      <c r="PVT28" s="61"/>
      <c r="PVU28" s="61"/>
      <c r="PVV28" s="61"/>
      <c r="PVW28" s="61"/>
      <c r="PVX28" s="61"/>
      <c r="PVY28" s="61"/>
      <c r="PVZ28" s="61"/>
      <c r="PWA28" s="61"/>
      <c r="PWB28" s="61"/>
      <c r="PWC28" s="61"/>
      <c r="PWD28" s="61"/>
      <c r="PWE28" s="61"/>
      <c r="PWF28" s="61"/>
      <c r="PWG28" s="61"/>
      <c r="PWH28" s="61"/>
      <c r="PWI28" s="61"/>
      <c r="PWJ28" s="61"/>
      <c r="PWK28" s="61"/>
      <c r="PWL28" s="61"/>
      <c r="PWM28" s="61"/>
      <c r="PWN28" s="61"/>
      <c r="PWO28" s="61"/>
      <c r="PWP28" s="61"/>
      <c r="PWQ28" s="61"/>
      <c r="PWR28" s="61"/>
      <c r="PWS28" s="61"/>
      <c r="PWT28" s="61"/>
      <c r="PWU28" s="61"/>
      <c r="PWV28" s="61"/>
      <c r="PWW28" s="61"/>
      <c r="PWX28" s="61"/>
      <c r="PWY28" s="61"/>
      <c r="PWZ28" s="61"/>
      <c r="PXA28" s="61"/>
      <c r="PXB28" s="61"/>
      <c r="PXC28" s="61"/>
      <c r="PXD28" s="61"/>
      <c r="PXE28" s="61"/>
      <c r="PXF28" s="61"/>
      <c r="PXG28" s="61"/>
      <c r="PXH28" s="61"/>
      <c r="PXI28" s="61"/>
      <c r="PXJ28" s="61"/>
      <c r="PXK28" s="61"/>
      <c r="PXL28" s="61"/>
      <c r="PXM28" s="61"/>
      <c r="PXN28" s="61"/>
      <c r="PXO28" s="61"/>
      <c r="PXP28" s="61"/>
      <c r="PXQ28" s="61"/>
      <c r="PXR28" s="61"/>
      <c r="PXS28" s="61"/>
      <c r="PXT28" s="61"/>
      <c r="PXU28" s="61"/>
      <c r="PXV28" s="61"/>
      <c r="PXW28" s="61"/>
      <c r="PXX28" s="61"/>
      <c r="PXY28" s="61"/>
      <c r="PXZ28" s="61"/>
      <c r="PYA28" s="61"/>
      <c r="PYB28" s="61"/>
      <c r="PYC28" s="61"/>
      <c r="PYD28" s="61"/>
      <c r="PYE28" s="61"/>
      <c r="PYF28" s="61"/>
      <c r="PYG28" s="61"/>
      <c r="PYH28" s="61"/>
      <c r="PYI28" s="61"/>
      <c r="PYJ28" s="61"/>
      <c r="PYK28" s="61"/>
      <c r="PYL28" s="61"/>
      <c r="PYM28" s="61"/>
      <c r="PYN28" s="61"/>
      <c r="PYO28" s="61"/>
      <c r="PYP28" s="61"/>
      <c r="PYQ28" s="61"/>
      <c r="PYR28" s="61"/>
      <c r="PYS28" s="61"/>
      <c r="PYT28" s="61"/>
      <c r="PYU28" s="61"/>
      <c r="PYV28" s="61"/>
      <c r="PYW28" s="61"/>
      <c r="PYX28" s="61"/>
      <c r="PYY28" s="61"/>
      <c r="PYZ28" s="61"/>
      <c r="PZA28" s="61"/>
      <c r="PZB28" s="61"/>
      <c r="PZC28" s="61"/>
      <c r="PZD28" s="61"/>
      <c r="PZE28" s="61"/>
      <c r="PZF28" s="61"/>
      <c r="PZG28" s="61"/>
      <c r="PZH28" s="61"/>
      <c r="PZI28" s="61"/>
      <c r="PZJ28" s="61"/>
      <c r="PZK28" s="61"/>
      <c r="PZL28" s="61"/>
      <c r="PZM28" s="61"/>
      <c r="PZN28" s="61"/>
      <c r="PZO28" s="61"/>
      <c r="PZP28" s="61"/>
      <c r="PZQ28" s="61"/>
      <c r="PZR28" s="61"/>
      <c r="PZS28" s="61"/>
      <c r="PZT28" s="61"/>
      <c r="PZU28" s="61"/>
      <c r="PZV28" s="61"/>
      <c r="PZW28" s="61"/>
      <c r="PZX28" s="61"/>
      <c r="PZY28" s="61"/>
      <c r="PZZ28" s="61"/>
      <c r="QAA28" s="61"/>
      <c r="QAB28" s="61"/>
      <c r="QAC28" s="61"/>
      <c r="QAD28" s="61"/>
      <c r="QAE28" s="61"/>
      <c r="QAF28" s="61"/>
      <c r="QAG28" s="61"/>
      <c r="QAH28" s="61"/>
      <c r="QAI28" s="61"/>
      <c r="QAJ28" s="61"/>
      <c r="QAK28" s="61"/>
      <c r="QAL28" s="61"/>
      <c r="QAM28" s="61"/>
      <c r="QAN28" s="61"/>
      <c r="QAO28" s="61"/>
      <c r="QAP28" s="61"/>
      <c r="QAQ28" s="61"/>
      <c r="QAR28" s="61"/>
      <c r="QAS28" s="61"/>
      <c r="QAT28" s="61"/>
      <c r="QAU28" s="61"/>
      <c r="QAV28" s="61"/>
      <c r="QAW28" s="61"/>
      <c r="QAX28" s="61"/>
      <c r="QAY28" s="61"/>
      <c r="QAZ28" s="61"/>
      <c r="QBA28" s="61"/>
      <c r="QBB28" s="61"/>
      <c r="QBC28" s="61"/>
      <c r="QBD28" s="61"/>
      <c r="QBE28" s="61"/>
      <c r="QBF28" s="61"/>
      <c r="QBG28" s="61"/>
      <c r="QBH28" s="61"/>
      <c r="QBI28" s="61"/>
      <c r="QBJ28" s="61"/>
      <c r="QBK28" s="61"/>
      <c r="QBL28" s="61"/>
      <c r="QBM28" s="61"/>
      <c r="QBN28" s="61"/>
      <c r="QBO28" s="61"/>
      <c r="QBP28" s="61"/>
      <c r="QBQ28" s="61"/>
      <c r="QBR28" s="61"/>
      <c r="QBS28" s="61"/>
      <c r="QBT28" s="61"/>
      <c r="QBU28" s="61"/>
      <c r="QBV28" s="61"/>
      <c r="QBW28" s="61"/>
      <c r="QBX28" s="61"/>
      <c r="QBY28" s="61"/>
      <c r="QBZ28" s="61"/>
      <c r="QCA28" s="61"/>
      <c r="QCB28" s="61"/>
      <c r="QCC28" s="61"/>
      <c r="QCD28" s="61"/>
      <c r="QCE28" s="61"/>
      <c r="QCF28" s="61"/>
      <c r="QCG28" s="61"/>
      <c r="QCH28" s="61"/>
      <c r="QCI28" s="61"/>
      <c r="QCJ28" s="61"/>
      <c r="QCK28" s="61"/>
      <c r="QCL28" s="61"/>
      <c r="QCM28" s="61"/>
      <c r="QCN28" s="61"/>
      <c r="QCO28" s="61"/>
      <c r="QCP28" s="61"/>
      <c r="QCQ28" s="61"/>
      <c r="QCR28" s="61"/>
      <c r="QCS28" s="61"/>
      <c r="QCT28" s="61"/>
      <c r="QCU28" s="61"/>
      <c r="QCV28" s="61"/>
      <c r="QCW28" s="61"/>
      <c r="QCX28" s="61"/>
      <c r="QCY28" s="61"/>
      <c r="QCZ28" s="61"/>
      <c r="QDA28" s="61"/>
      <c r="QDB28" s="61"/>
      <c r="QDC28" s="61"/>
      <c r="QDD28" s="61"/>
      <c r="QDE28" s="61"/>
      <c r="QDF28" s="61"/>
      <c r="QDG28" s="61"/>
      <c r="QDH28" s="61"/>
      <c r="QDI28" s="61"/>
      <c r="QDJ28" s="61"/>
      <c r="QDK28" s="61"/>
      <c r="QDL28" s="61"/>
      <c r="QDM28" s="61"/>
      <c r="QDN28" s="61"/>
      <c r="QDO28" s="61"/>
      <c r="QDP28" s="61"/>
      <c r="QDQ28" s="61"/>
      <c r="QDR28" s="61"/>
      <c r="QDS28" s="61"/>
      <c r="QDT28" s="61"/>
      <c r="QDU28" s="61"/>
      <c r="QDV28" s="61"/>
      <c r="QDW28" s="61"/>
      <c r="QDX28" s="61"/>
      <c r="QDY28" s="61"/>
      <c r="QDZ28" s="61"/>
      <c r="QEA28" s="61"/>
      <c r="QEB28" s="61"/>
      <c r="QEC28" s="61"/>
      <c r="QED28" s="61"/>
      <c r="QEE28" s="61"/>
      <c r="QEF28" s="61"/>
      <c r="QEG28" s="61"/>
      <c r="QEH28" s="61"/>
      <c r="QEI28" s="61"/>
      <c r="QEJ28" s="61"/>
      <c r="QEK28" s="61"/>
      <c r="QEL28" s="61"/>
      <c r="QEM28" s="61"/>
      <c r="QEN28" s="61"/>
      <c r="QEO28" s="61"/>
      <c r="QEP28" s="61"/>
      <c r="QEQ28" s="61"/>
      <c r="QER28" s="61"/>
      <c r="QES28" s="61"/>
      <c r="QET28" s="61"/>
      <c r="QEU28" s="61"/>
      <c r="QEV28" s="61"/>
      <c r="QEW28" s="61"/>
      <c r="QEX28" s="61"/>
      <c r="QEY28" s="61"/>
      <c r="QEZ28" s="61"/>
      <c r="QFA28" s="61"/>
      <c r="QFB28" s="61"/>
      <c r="QFC28" s="61"/>
      <c r="QFD28" s="61"/>
      <c r="QFE28" s="61"/>
      <c r="QFF28" s="61"/>
      <c r="QFG28" s="61"/>
      <c r="QFH28" s="61"/>
      <c r="QFI28" s="61"/>
      <c r="QFJ28" s="61"/>
      <c r="QFK28" s="61"/>
      <c r="QFL28" s="61"/>
      <c r="QFM28" s="61"/>
      <c r="QFN28" s="61"/>
      <c r="QFO28" s="61"/>
      <c r="QFP28" s="61"/>
      <c r="QFQ28" s="61"/>
      <c r="QFR28" s="61"/>
      <c r="QFS28" s="61"/>
      <c r="QFT28" s="61"/>
      <c r="QFU28" s="61"/>
      <c r="QFV28" s="61"/>
      <c r="QFW28" s="61"/>
      <c r="QFX28" s="61"/>
      <c r="QFY28" s="61"/>
      <c r="QFZ28" s="61"/>
      <c r="QGA28" s="61"/>
      <c r="QGB28" s="61"/>
      <c r="QGC28" s="61"/>
      <c r="QGD28" s="61"/>
      <c r="QGE28" s="61"/>
      <c r="QGF28" s="61"/>
      <c r="QGG28" s="61"/>
      <c r="QGH28" s="61"/>
      <c r="QGI28" s="61"/>
      <c r="QGJ28" s="61"/>
      <c r="QGK28" s="61"/>
      <c r="QGL28" s="61"/>
      <c r="QGM28" s="61"/>
      <c r="QGN28" s="61"/>
      <c r="QGO28" s="61"/>
      <c r="QGP28" s="61"/>
      <c r="QGQ28" s="61"/>
      <c r="QGR28" s="61"/>
      <c r="QGS28" s="61"/>
      <c r="QGT28" s="61"/>
      <c r="QGU28" s="61"/>
      <c r="QGV28" s="61"/>
      <c r="QGW28" s="61"/>
      <c r="QGX28" s="61"/>
      <c r="QGY28" s="61"/>
      <c r="QGZ28" s="61"/>
      <c r="QHA28" s="61"/>
      <c r="QHB28" s="61"/>
      <c r="QHC28" s="61"/>
      <c r="QHD28" s="61"/>
      <c r="QHE28" s="61"/>
      <c r="QHF28" s="61"/>
      <c r="QHG28" s="61"/>
      <c r="QHH28" s="61"/>
      <c r="QHI28" s="61"/>
      <c r="QHJ28" s="61"/>
      <c r="QHK28" s="61"/>
      <c r="QHL28" s="61"/>
      <c r="QHM28" s="61"/>
      <c r="QHN28" s="61"/>
      <c r="QHO28" s="61"/>
      <c r="QHP28" s="61"/>
      <c r="QHQ28" s="61"/>
      <c r="QHR28" s="61"/>
      <c r="QHS28" s="61"/>
      <c r="QHT28" s="61"/>
      <c r="QHU28" s="61"/>
      <c r="QHV28" s="61"/>
      <c r="QHW28" s="61"/>
      <c r="QHX28" s="61"/>
      <c r="QHY28" s="61"/>
      <c r="QHZ28" s="61"/>
      <c r="QIA28" s="61"/>
      <c r="QIB28" s="61"/>
      <c r="QIC28" s="61"/>
      <c r="QID28" s="61"/>
      <c r="QIE28" s="61"/>
      <c r="QIF28" s="61"/>
      <c r="QIG28" s="61"/>
      <c r="QIH28" s="61"/>
      <c r="QII28" s="61"/>
      <c r="QIJ28" s="61"/>
      <c r="QIK28" s="61"/>
      <c r="QIL28" s="61"/>
      <c r="QIM28" s="61"/>
      <c r="QIN28" s="61"/>
      <c r="QIO28" s="61"/>
      <c r="QIP28" s="61"/>
      <c r="QIQ28" s="61"/>
      <c r="QIR28" s="61"/>
      <c r="QIS28" s="61"/>
      <c r="QIT28" s="61"/>
      <c r="QIU28" s="61"/>
      <c r="QIV28" s="61"/>
      <c r="QIW28" s="61"/>
      <c r="QIX28" s="61"/>
      <c r="QIY28" s="61"/>
      <c r="QIZ28" s="61"/>
      <c r="QJA28" s="61"/>
      <c r="QJB28" s="61"/>
      <c r="QJC28" s="61"/>
      <c r="QJD28" s="61"/>
      <c r="QJE28" s="61"/>
      <c r="QJF28" s="61"/>
      <c r="QJG28" s="61"/>
      <c r="QJH28" s="61"/>
      <c r="QJI28" s="61"/>
      <c r="QJJ28" s="61"/>
      <c r="QJK28" s="61"/>
      <c r="QJL28" s="61"/>
      <c r="QJM28" s="61"/>
      <c r="QJN28" s="61"/>
      <c r="QJO28" s="61"/>
      <c r="QJP28" s="61"/>
      <c r="QJQ28" s="61"/>
      <c r="QJR28" s="61"/>
      <c r="QJS28" s="61"/>
      <c r="QJT28" s="61"/>
      <c r="QJU28" s="61"/>
      <c r="QJV28" s="61"/>
      <c r="QJW28" s="61"/>
      <c r="QJX28" s="61"/>
      <c r="QJY28" s="61"/>
      <c r="QJZ28" s="61"/>
      <c r="QKA28" s="61"/>
      <c r="QKB28" s="61"/>
      <c r="QKC28" s="61"/>
      <c r="QKD28" s="61"/>
      <c r="QKE28" s="61"/>
      <c r="QKF28" s="61"/>
      <c r="QKG28" s="61"/>
      <c r="QKH28" s="61"/>
      <c r="QKI28" s="61"/>
      <c r="QKJ28" s="61"/>
      <c r="QKK28" s="61"/>
      <c r="QKL28" s="61"/>
      <c r="QKM28" s="61"/>
      <c r="QKN28" s="61"/>
      <c r="QKO28" s="61"/>
      <c r="QKP28" s="61"/>
      <c r="QKQ28" s="61"/>
      <c r="QKR28" s="61"/>
      <c r="QKS28" s="61"/>
      <c r="QKT28" s="61"/>
      <c r="QKU28" s="61"/>
      <c r="QKV28" s="61"/>
      <c r="QKW28" s="61"/>
      <c r="QKX28" s="61"/>
      <c r="QKY28" s="61"/>
      <c r="QKZ28" s="61"/>
      <c r="QLA28" s="61"/>
      <c r="QLB28" s="61"/>
      <c r="QLC28" s="61"/>
      <c r="QLD28" s="61"/>
      <c r="QLE28" s="61"/>
      <c r="QLF28" s="61"/>
      <c r="QLG28" s="61"/>
      <c r="QLH28" s="61"/>
      <c r="QLI28" s="61"/>
      <c r="QLJ28" s="61"/>
      <c r="QLK28" s="61"/>
      <c r="QLL28" s="61"/>
      <c r="QLM28" s="61"/>
      <c r="QLN28" s="61"/>
      <c r="QLO28" s="61"/>
      <c r="QLP28" s="61"/>
      <c r="QLQ28" s="61"/>
      <c r="QLR28" s="61"/>
      <c r="QLS28" s="61"/>
      <c r="QLT28" s="61"/>
      <c r="QLU28" s="61"/>
      <c r="QLV28" s="61"/>
      <c r="QLW28" s="61"/>
      <c r="QLX28" s="61"/>
      <c r="QLY28" s="61"/>
      <c r="QLZ28" s="61"/>
      <c r="QMA28" s="61"/>
      <c r="QMB28" s="61"/>
      <c r="QMC28" s="61"/>
      <c r="QMD28" s="61"/>
      <c r="QME28" s="61"/>
      <c r="QMF28" s="61"/>
      <c r="QMG28" s="61"/>
      <c r="QMH28" s="61"/>
      <c r="QMI28" s="61"/>
      <c r="QMJ28" s="61"/>
      <c r="QMK28" s="61"/>
      <c r="QML28" s="61"/>
      <c r="QMM28" s="61"/>
      <c r="QMN28" s="61"/>
      <c r="QMO28" s="61"/>
      <c r="QMP28" s="61"/>
      <c r="QMQ28" s="61"/>
      <c r="QMR28" s="61"/>
      <c r="QMS28" s="61"/>
      <c r="QMT28" s="61"/>
      <c r="QMU28" s="61"/>
      <c r="QMV28" s="61"/>
      <c r="QMW28" s="61"/>
      <c r="QMX28" s="61"/>
      <c r="QMY28" s="61"/>
      <c r="QMZ28" s="61"/>
      <c r="QNA28" s="61"/>
      <c r="QNB28" s="61"/>
      <c r="QNC28" s="61"/>
      <c r="QND28" s="61"/>
      <c r="QNE28" s="61"/>
      <c r="QNF28" s="61"/>
      <c r="QNG28" s="61"/>
      <c r="QNH28" s="61"/>
      <c r="QNI28" s="61"/>
      <c r="QNJ28" s="61"/>
      <c r="QNK28" s="61"/>
      <c r="QNL28" s="61"/>
      <c r="QNM28" s="61"/>
      <c r="QNN28" s="61"/>
      <c r="QNO28" s="61"/>
      <c r="QNP28" s="61"/>
      <c r="QNQ28" s="61"/>
      <c r="QNR28" s="61"/>
      <c r="QNS28" s="61"/>
      <c r="QNT28" s="61"/>
      <c r="QNU28" s="61"/>
      <c r="QNV28" s="61"/>
      <c r="QNW28" s="61"/>
      <c r="QNX28" s="61"/>
      <c r="QNY28" s="61"/>
      <c r="QNZ28" s="61"/>
      <c r="QOA28" s="61"/>
      <c r="QOB28" s="61"/>
      <c r="QOC28" s="61"/>
      <c r="QOD28" s="61"/>
      <c r="QOE28" s="61"/>
      <c r="QOF28" s="61"/>
      <c r="QOG28" s="61"/>
      <c r="QOH28" s="61"/>
      <c r="QOI28" s="61"/>
      <c r="QOJ28" s="61"/>
      <c r="QOK28" s="61"/>
      <c r="QOL28" s="61"/>
      <c r="QOM28" s="61"/>
      <c r="QON28" s="61"/>
      <c r="QOO28" s="61"/>
      <c r="QOP28" s="61"/>
      <c r="QOQ28" s="61"/>
      <c r="QOR28" s="61"/>
      <c r="QOS28" s="61"/>
      <c r="QOT28" s="61"/>
      <c r="QOU28" s="61"/>
      <c r="QOV28" s="61"/>
      <c r="QOW28" s="61"/>
      <c r="QOX28" s="61"/>
      <c r="QOY28" s="61"/>
      <c r="QOZ28" s="61"/>
      <c r="QPA28" s="61"/>
      <c r="QPB28" s="61"/>
      <c r="QPC28" s="61"/>
      <c r="QPD28" s="61"/>
      <c r="QPE28" s="61"/>
      <c r="QPF28" s="61"/>
      <c r="QPG28" s="61"/>
      <c r="QPH28" s="61"/>
      <c r="QPI28" s="61"/>
      <c r="QPJ28" s="61"/>
      <c r="QPK28" s="61"/>
      <c r="QPL28" s="61"/>
      <c r="QPM28" s="61"/>
      <c r="QPN28" s="61"/>
      <c r="QPO28" s="61"/>
      <c r="QPP28" s="61"/>
      <c r="QPQ28" s="61"/>
      <c r="QPR28" s="61"/>
      <c r="QPS28" s="61"/>
      <c r="QPT28" s="61"/>
      <c r="QPU28" s="61"/>
      <c r="QPV28" s="61"/>
      <c r="QPW28" s="61"/>
      <c r="QPX28" s="61"/>
      <c r="QPY28" s="61"/>
      <c r="QPZ28" s="61"/>
      <c r="QQA28" s="61"/>
      <c r="QQB28" s="61"/>
      <c r="QQC28" s="61"/>
      <c r="QQD28" s="61"/>
      <c r="QQE28" s="61"/>
      <c r="QQF28" s="61"/>
      <c r="QQG28" s="61"/>
      <c r="QQH28" s="61"/>
      <c r="QQI28" s="61"/>
      <c r="QQJ28" s="61"/>
      <c r="QQK28" s="61"/>
      <c r="QQL28" s="61"/>
      <c r="QQM28" s="61"/>
      <c r="QQN28" s="61"/>
      <c r="QQO28" s="61"/>
      <c r="QQP28" s="61"/>
      <c r="QQQ28" s="61"/>
      <c r="QQR28" s="61"/>
      <c r="QQS28" s="61"/>
      <c r="QQT28" s="61"/>
      <c r="QQU28" s="61"/>
      <c r="QQV28" s="61"/>
      <c r="QQW28" s="61"/>
      <c r="QQX28" s="61"/>
      <c r="QQY28" s="61"/>
      <c r="QQZ28" s="61"/>
      <c r="QRA28" s="61"/>
      <c r="QRB28" s="61"/>
      <c r="QRC28" s="61"/>
      <c r="QRD28" s="61"/>
      <c r="QRE28" s="61"/>
      <c r="QRF28" s="61"/>
      <c r="QRG28" s="61"/>
      <c r="QRH28" s="61"/>
      <c r="QRI28" s="61"/>
      <c r="QRJ28" s="61"/>
      <c r="QRK28" s="61"/>
      <c r="QRL28" s="61"/>
      <c r="QRM28" s="61"/>
      <c r="QRN28" s="61"/>
      <c r="QRO28" s="61"/>
      <c r="QRP28" s="61"/>
      <c r="QRQ28" s="61"/>
      <c r="QRR28" s="61"/>
      <c r="QRS28" s="61"/>
      <c r="QRT28" s="61"/>
      <c r="QRU28" s="61"/>
      <c r="QRV28" s="61"/>
      <c r="QRW28" s="61"/>
      <c r="QRX28" s="61"/>
      <c r="QRY28" s="61"/>
      <c r="QRZ28" s="61"/>
      <c r="QSA28" s="61"/>
      <c r="QSB28" s="61"/>
      <c r="QSC28" s="61"/>
      <c r="QSD28" s="61"/>
      <c r="QSE28" s="61"/>
      <c r="QSF28" s="61"/>
      <c r="QSG28" s="61"/>
      <c r="QSH28" s="61"/>
      <c r="QSI28" s="61"/>
      <c r="QSJ28" s="61"/>
      <c r="QSK28" s="61"/>
      <c r="QSL28" s="61"/>
      <c r="QSM28" s="61"/>
      <c r="QSN28" s="61"/>
      <c r="QSO28" s="61"/>
      <c r="QSP28" s="61"/>
      <c r="QSQ28" s="61"/>
      <c r="QSR28" s="61"/>
      <c r="QSS28" s="61"/>
      <c r="QST28" s="61"/>
      <c r="QSU28" s="61"/>
      <c r="QSV28" s="61"/>
      <c r="QSW28" s="61"/>
      <c r="QSX28" s="61"/>
      <c r="QSY28" s="61"/>
      <c r="QSZ28" s="61"/>
      <c r="QTA28" s="61"/>
      <c r="QTB28" s="61"/>
      <c r="QTC28" s="61"/>
      <c r="QTD28" s="61"/>
      <c r="QTE28" s="61"/>
      <c r="QTF28" s="61"/>
      <c r="QTG28" s="61"/>
      <c r="QTH28" s="61"/>
      <c r="QTI28" s="61"/>
      <c r="QTJ28" s="61"/>
      <c r="QTK28" s="61"/>
      <c r="QTL28" s="61"/>
      <c r="QTM28" s="61"/>
      <c r="QTN28" s="61"/>
      <c r="QTO28" s="61"/>
      <c r="QTP28" s="61"/>
      <c r="QTQ28" s="61"/>
      <c r="QTR28" s="61"/>
      <c r="QTS28" s="61"/>
      <c r="QTT28" s="61"/>
      <c r="QTU28" s="61"/>
      <c r="QTV28" s="61"/>
      <c r="QTW28" s="61"/>
      <c r="QTX28" s="61"/>
      <c r="QTY28" s="61"/>
      <c r="QTZ28" s="61"/>
      <c r="QUA28" s="61"/>
      <c r="QUB28" s="61"/>
      <c r="QUC28" s="61"/>
      <c r="QUD28" s="61"/>
      <c r="QUE28" s="61"/>
      <c r="QUF28" s="61"/>
      <c r="QUG28" s="61"/>
      <c r="QUH28" s="61"/>
      <c r="QUI28" s="61"/>
      <c r="QUJ28" s="61"/>
      <c r="QUK28" s="61"/>
      <c r="QUL28" s="61"/>
      <c r="QUM28" s="61"/>
      <c r="QUN28" s="61"/>
      <c r="QUO28" s="61"/>
      <c r="QUP28" s="61"/>
      <c r="QUQ28" s="61"/>
      <c r="QUR28" s="61"/>
      <c r="QUS28" s="61"/>
      <c r="QUT28" s="61"/>
      <c r="QUU28" s="61"/>
      <c r="QUV28" s="61"/>
      <c r="QUW28" s="61"/>
      <c r="QUX28" s="61"/>
      <c r="QUY28" s="61"/>
      <c r="QUZ28" s="61"/>
      <c r="QVA28" s="61"/>
      <c r="QVB28" s="61"/>
      <c r="QVC28" s="61"/>
      <c r="QVD28" s="61"/>
      <c r="QVE28" s="61"/>
      <c r="QVF28" s="61"/>
      <c r="QVG28" s="61"/>
      <c r="QVH28" s="61"/>
      <c r="QVI28" s="61"/>
      <c r="QVJ28" s="61"/>
      <c r="QVK28" s="61"/>
      <c r="QVL28" s="61"/>
      <c r="QVM28" s="61"/>
      <c r="QVN28" s="61"/>
      <c r="QVO28" s="61"/>
      <c r="QVP28" s="61"/>
      <c r="QVQ28" s="61"/>
      <c r="QVR28" s="61"/>
      <c r="QVS28" s="61"/>
      <c r="QVT28" s="61"/>
      <c r="QVU28" s="61"/>
      <c r="QVV28" s="61"/>
      <c r="QVW28" s="61"/>
      <c r="QVX28" s="61"/>
      <c r="QVY28" s="61"/>
      <c r="QVZ28" s="61"/>
      <c r="QWA28" s="61"/>
      <c r="QWB28" s="61"/>
      <c r="QWC28" s="61"/>
      <c r="QWD28" s="61"/>
      <c r="QWE28" s="61"/>
      <c r="QWF28" s="61"/>
      <c r="QWG28" s="61"/>
      <c r="QWH28" s="61"/>
      <c r="QWI28" s="61"/>
      <c r="QWJ28" s="61"/>
      <c r="QWK28" s="61"/>
      <c r="QWL28" s="61"/>
      <c r="QWM28" s="61"/>
      <c r="QWN28" s="61"/>
      <c r="QWO28" s="61"/>
      <c r="QWP28" s="61"/>
      <c r="QWQ28" s="61"/>
      <c r="QWR28" s="61"/>
      <c r="QWS28" s="61"/>
      <c r="QWT28" s="61"/>
      <c r="QWU28" s="61"/>
      <c r="QWV28" s="61"/>
      <c r="QWW28" s="61"/>
      <c r="QWX28" s="61"/>
      <c r="QWY28" s="61"/>
      <c r="QWZ28" s="61"/>
      <c r="QXA28" s="61"/>
      <c r="QXB28" s="61"/>
      <c r="QXC28" s="61"/>
      <c r="QXD28" s="61"/>
      <c r="QXE28" s="61"/>
      <c r="QXF28" s="61"/>
      <c r="QXG28" s="61"/>
      <c r="QXH28" s="61"/>
      <c r="QXI28" s="61"/>
      <c r="QXJ28" s="61"/>
      <c r="QXK28" s="61"/>
      <c r="QXL28" s="61"/>
      <c r="QXM28" s="61"/>
      <c r="QXN28" s="61"/>
      <c r="QXO28" s="61"/>
      <c r="QXP28" s="61"/>
      <c r="QXQ28" s="61"/>
      <c r="QXR28" s="61"/>
      <c r="QXS28" s="61"/>
      <c r="QXT28" s="61"/>
      <c r="QXU28" s="61"/>
      <c r="QXV28" s="61"/>
      <c r="QXW28" s="61"/>
      <c r="QXX28" s="61"/>
      <c r="QXY28" s="61"/>
      <c r="QXZ28" s="61"/>
      <c r="QYA28" s="61"/>
      <c r="QYB28" s="61"/>
      <c r="QYC28" s="61"/>
      <c r="QYD28" s="61"/>
      <c r="QYE28" s="61"/>
      <c r="QYF28" s="61"/>
      <c r="QYG28" s="61"/>
      <c r="QYH28" s="61"/>
      <c r="QYI28" s="61"/>
      <c r="QYJ28" s="61"/>
      <c r="QYK28" s="61"/>
      <c r="QYL28" s="61"/>
      <c r="QYM28" s="61"/>
      <c r="QYN28" s="61"/>
      <c r="QYO28" s="61"/>
      <c r="QYP28" s="61"/>
      <c r="QYQ28" s="61"/>
      <c r="QYR28" s="61"/>
      <c r="QYS28" s="61"/>
      <c r="QYT28" s="61"/>
      <c r="QYU28" s="61"/>
      <c r="QYV28" s="61"/>
      <c r="QYW28" s="61"/>
      <c r="QYX28" s="61"/>
      <c r="QYY28" s="61"/>
      <c r="QYZ28" s="61"/>
      <c r="QZA28" s="61"/>
      <c r="QZB28" s="61"/>
      <c r="QZC28" s="61"/>
      <c r="QZD28" s="61"/>
      <c r="QZE28" s="61"/>
      <c r="QZF28" s="61"/>
      <c r="QZG28" s="61"/>
      <c r="QZH28" s="61"/>
      <c r="QZI28" s="61"/>
      <c r="QZJ28" s="61"/>
      <c r="QZK28" s="61"/>
      <c r="QZL28" s="61"/>
      <c r="QZM28" s="61"/>
      <c r="QZN28" s="61"/>
      <c r="QZO28" s="61"/>
      <c r="QZP28" s="61"/>
      <c r="QZQ28" s="61"/>
      <c r="QZR28" s="61"/>
      <c r="QZS28" s="61"/>
      <c r="QZT28" s="61"/>
      <c r="QZU28" s="61"/>
      <c r="QZV28" s="61"/>
      <c r="QZW28" s="61"/>
      <c r="QZX28" s="61"/>
      <c r="QZY28" s="61"/>
      <c r="QZZ28" s="61"/>
      <c r="RAA28" s="61"/>
      <c r="RAB28" s="61"/>
      <c r="RAC28" s="61"/>
      <c r="RAD28" s="61"/>
      <c r="RAE28" s="61"/>
      <c r="RAF28" s="61"/>
      <c r="RAG28" s="61"/>
      <c r="RAH28" s="61"/>
      <c r="RAI28" s="61"/>
      <c r="RAJ28" s="61"/>
      <c r="RAK28" s="61"/>
      <c r="RAL28" s="61"/>
      <c r="RAM28" s="61"/>
      <c r="RAN28" s="61"/>
      <c r="RAO28" s="61"/>
      <c r="RAP28" s="61"/>
      <c r="RAQ28" s="61"/>
      <c r="RAR28" s="61"/>
      <c r="RAS28" s="61"/>
      <c r="RAT28" s="61"/>
      <c r="RAU28" s="61"/>
      <c r="RAV28" s="61"/>
      <c r="RAW28" s="61"/>
      <c r="RAX28" s="61"/>
      <c r="RAY28" s="61"/>
      <c r="RAZ28" s="61"/>
      <c r="RBA28" s="61"/>
      <c r="RBB28" s="61"/>
      <c r="RBC28" s="61"/>
      <c r="RBD28" s="61"/>
      <c r="RBE28" s="61"/>
      <c r="RBF28" s="61"/>
      <c r="RBG28" s="61"/>
      <c r="RBH28" s="61"/>
      <c r="RBI28" s="61"/>
      <c r="RBJ28" s="61"/>
      <c r="RBK28" s="61"/>
      <c r="RBL28" s="61"/>
      <c r="RBM28" s="61"/>
      <c r="RBN28" s="61"/>
      <c r="RBO28" s="61"/>
      <c r="RBP28" s="61"/>
      <c r="RBQ28" s="61"/>
      <c r="RBR28" s="61"/>
      <c r="RBS28" s="61"/>
      <c r="RBT28" s="61"/>
      <c r="RBU28" s="61"/>
      <c r="RBV28" s="61"/>
      <c r="RBW28" s="61"/>
      <c r="RBX28" s="61"/>
      <c r="RBY28" s="61"/>
      <c r="RBZ28" s="61"/>
      <c r="RCA28" s="61"/>
      <c r="RCB28" s="61"/>
      <c r="RCC28" s="61"/>
      <c r="RCD28" s="61"/>
      <c r="RCE28" s="61"/>
      <c r="RCF28" s="61"/>
      <c r="RCG28" s="61"/>
      <c r="RCH28" s="61"/>
      <c r="RCI28" s="61"/>
      <c r="RCJ28" s="61"/>
      <c r="RCK28" s="61"/>
      <c r="RCL28" s="61"/>
      <c r="RCM28" s="61"/>
      <c r="RCN28" s="61"/>
      <c r="RCO28" s="61"/>
      <c r="RCP28" s="61"/>
      <c r="RCQ28" s="61"/>
      <c r="RCR28" s="61"/>
      <c r="RCS28" s="61"/>
      <c r="RCT28" s="61"/>
      <c r="RCU28" s="61"/>
      <c r="RCV28" s="61"/>
      <c r="RCW28" s="61"/>
      <c r="RCX28" s="61"/>
      <c r="RCY28" s="61"/>
      <c r="RCZ28" s="61"/>
      <c r="RDA28" s="61"/>
      <c r="RDB28" s="61"/>
      <c r="RDC28" s="61"/>
      <c r="RDD28" s="61"/>
      <c r="RDE28" s="61"/>
      <c r="RDF28" s="61"/>
      <c r="RDG28" s="61"/>
      <c r="RDH28" s="61"/>
      <c r="RDI28" s="61"/>
      <c r="RDJ28" s="61"/>
      <c r="RDK28" s="61"/>
      <c r="RDL28" s="61"/>
      <c r="RDM28" s="61"/>
      <c r="RDN28" s="61"/>
      <c r="RDO28" s="61"/>
      <c r="RDP28" s="61"/>
      <c r="RDQ28" s="61"/>
      <c r="RDR28" s="61"/>
      <c r="RDS28" s="61"/>
      <c r="RDT28" s="61"/>
      <c r="RDU28" s="61"/>
      <c r="RDV28" s="61"/>
      <c r="RDW28" s="61"/>
      <c r="RDX28" s="61"/>
      <c r="RDY28" s="61"/>
      <c r="RDZ28" s="61"/>
      <c r="REA28" s="61"/>
      <c r="REB28" s="61"/>
      <c r="REC28" s="61"/>
      <c r="RED28" s="61"/>
      <c r="REE28" s="61"/>
      <c r="REF28" s="61"/>
      <c r="REG28" s="61"/>
      <c r="REH28" s="61"/>
      <c r="REI28" s="61"/>
      <c r="REJ28" s="61"/>
      <c r="REK28" s="61"/>
      <c r="REL28" s="61"/>
      <c r="REM28" s="61"/>
      <c r="REN28" s="61"/>
      <c r="REO28" s="61"/>
      <c r="REP28" s="61"/>
      <c r="REQ28" s="61"/>
      <c r="RER28" s="61"/>
      <c r="RES28" s="61"/>
      <c r="RET28" s="61"/>
      <c r="REU28" s="61"/>
      <c r="REV28" s="61"/>
      <c r="REW28" s="61"/>
      <c r="REX28" s="61"/>
      <c r="REY28" s="61"/>
      <c r="REZ28" s="61"/>
      <c r="RFA28" s="61"/>
      <c r="RFB28" s="61"/>
      <c r="RFC28" s="61"/>
      <c r="RFD28" s="61"/>
      <c r="RFE28" s="61"/>
      <c r="RFF28" s="61"/>
      <c r="RFG28" s="61"/>
      <c r="RFH28" s="61"/>
      <c r="RFI28" s="61"/>
      <c r="RFJ28" s="61"/>
      <c r="RFK28" s="61"/>
      <c r="RFL28" s="61"/>
      <c r="RFM28" s="61"/>
      <c r="RFN28" s="61"/>
      <c r="RFO28" s="61"/>
      <c r="RFP28" s="61"/>
      <c r="RFQ28" s="61"/>
      <c r="RFR28" s="61"/>
      <c r="RFS28" s="61"/>
      <c r="RFT28" s="61"/>
      <c r="RFU28" s="61"/>
      <c r="RFV28" s="61"/>
      <c r="RFW28" s="61"/>
      <c r="RFX28" s="61"/>
      <c r="RFY28" s="61"/>
      <c r="RFZ28" s="61"/>
      <c r="RGA28" s="61"/>
      <c r="RGB28" s="61"/>
      <c r="RGC28" s="61"/>
      <c r="RGD28" s="61"/>
      <c r="RGE28" s="61"/>
      <c r="RGF28" s="61"/>
      <c r="RGG28" s="61"/>
      <c r="RGH28" s="61"/>
      <c r="RGI28" s="61"/>
      <c r="RGJ28" s="61"/>
      <c r="RGK28" s="61"/>
      <c r="RGL28" s="61"/>
      <c r="RGM28" s="61"/>
      <c r="RGN28" s="61"/>
      <c r="RGO28" s="61"/>
      <c r="RGP28" s="61"/>
      <c r="RGQ28" s="61"/>
      <c r="RGR28" s="61"/>
      <c r="RGS28" s="61"/>
      <c r="RGT28" s="61"/>
      <c r="RGU28" s="61"/>
      <c r="RGV28" s="61"/>
      <c r="RGW28" s="61"/>
      <c r="RGX28" s="61"/>
      <c r="RGY28" s="61"/>
      <c r="RGZ28" s="61"/>
      <c r="RHA28" s="61"/>
      <c r="RHB28" s="61"/>
      <c r="RHC28" s="61"/>
      <c r="RHD28" s="61"/>
      <c r="RHE28" s="61"/>
      <c r="RHF28" s="61"/>
      <c r="RHG28" s="61"/>
      <c r="RHH28" s="61"/>
      <c r="RHI28" s="61"/>
      <c r="RHJ28" s="61"/>
      <c r="RHK28" s="61"/>
      <c r="RHL28" s="61"/>
      <c r="RHM28" s="61"/>
      <c r="RHN28" s="61"/>
      <c r="RHO28" s="61"/>
      <c r="RHP28" s="61"/>
      <c r="RHQ28" s="61"/>
      <c r="RHR28" s="61"/>
      <c r="RHS28" s="61"/>
      <c r="RHT28" s="61"/>
      <c r="RHU28" s="61"/>
      <c r="RHV28" s="61"/>
      <c r="RHW28" s="61"/>
      <c r="RHX28" s="61"/>
      <c r="RHY28" s="61"/>
      <c r="RHZ28" s="61"/>
      <c r="RIA28" s="61"/>
      <c r="RIB28" s="61"/>
      <c r="RIC28" s="61"/>
      <c r="RID28" s="61"/>
      <c r="RIE28" s="61"/>
      <c r="RIF28" s="61"/>
      <c r="RIG28" s="61"/>
      <c r="RIH28" s="61"/>
      <c r="RII28" s="61"/>
      <c r="RIJ28" s="61"/>
      <c r="RIK28" s="61"/>
      <c r="RIL28" s="61"/>
      <c r="RIM28" s="61"/>
      <c r="RIN28" s="61"/>
      <c r="RIO28" s="61"/>
      <c r="RIP28" s="61"/>
      <c r="RIQ28" s="61"/>
      <c r="RIR28" s="61"/>
      <c r="RIS28" s="61"/>
      <c r="RIT28" s="61"/>
      <c r="RIU28" s="61"/>
      <c r="RIV28" s="61"/>
      <c r="RIW28" s="61"/>
      <c r="RIX28" s="61"/>
      <c r="RIY28" s="61"/>
      <c r="RIZ28" s="61"/>
      <c r="RJA28" s="61"/>
      <c r="RJB28" s="61"/>
      <c r="RJC28" s="61"/>
      <c r="RJD28" s="61"/>
      <c r="RJE28" s="61"/>
      <c r="RJF28" s="61"/>
      <c r="RJG28" s="61"/>
      <c r="RJH28" s="61"/>
      <c r="RJI28" s="61"/>
      <c r="RJJ28" s="61"/>
      <c r="RJK28" s="61"/>
      <c r="RJL28" s="61"/>
      <c r="RJM28" s="61"/>
      <c r="RJN28" s="61"/>
      <c r="RJO28" s="61"/>
      <c r="RJP28" s="61"/>
      <c r="RJQ28" s="61"/>
      <c r="RJR28" s="61"/>
      <c r="RJS28" s="61"/>
      <c r="RJT28" s="61"/>
      <c r="RJU28" s="61"/>
      <c r="RJV28" s="61"/>
      <c r="RJW28" s="61"/>
      <c r="RJX28" s="61"/>
      <c r="RJY28" s="61"/>
      <c r="RJZ28" s="61"/>
      <c r="RKA28" s="61"/>
      <c r="RKB28" s="61"/>
      <c r="RKC28" s="61"/>
      <c r="RKD28" s="61"/>
      <c r="RKE28" s="61"/>
      <c r="RKF28" s="61"/>
      <c r="RKG28" s="61"/>
      <c r="RKH28" s="61"/>
      <c r="RKI28" s="61"/>
      <c r="RKJ28" s="61"/>
      <c r="RKK28" s="61"/>
      <c r="RKL28" s="61"/>
      <c r="RKM28" s="61"/>
      <c r="RKN28" s="61"/>
      <c r="RKO28" s="61"/>
      <c r="RKP28" s="61"/>
      <c r="RKQ28" s="61"/>
      <c r="RKR28" s="61"/>
      <c r="RKS28" s="61"/>
      <c r="RKT28" s="61"/>
      <c r="RKU28" s="61"/>
      <c r="RKV28" s="61"/>
      <c r="RKW28" s="61"/>
      <c r="RKX28" s="61"/>
      <c r="RKY28" s="61"/>
      <c r="RKZ28" s="61"/>
      <c r="RLA28" s="61"/>
      <c r="RLB28" s="61"/>
      <c r="RLC28" s="61"/>
      <c r="RLD28" s="61"/>
      <c r="RLE28" s="61"/>
      <c r="RLF28" s="61"/>
      <c r="RLG28" s="61"/>
      <c r="RLH28" s="61"/>
      <c r="RLI28" s="61"/>
      <c r="RLJ28" s="61"/>
      <c r="RLK28" s="61"/>
      <c r="RLL28" s="61"/>
      <c r="RLM28" s="61"/>
      <c r="RLN28" s="61"/>
      <c r="RLO28" s="61"/>
      <c r="RLP28" s="61"/>
      <c r="RLQ28" s="61"/>
      <c r="RLR28" s="61"/>
      <c r="RLS28" s="61"/>
      <c r="RLT28" s="61"/>
      <c r="RLU28" s="61"/>
      <c r="RLV28" s="61"/>
      <c r="RLW28" s="61"/>
      <c r="RLX28" s="61"/>
      <c r="RLY28" s="61"/>
      <c r="RLZ28" s="61"/>
      <c r="RMA28" s="61"/>
      <c r="RMB28" s="61"/>
      <c r="RMC28" s="61"/>
      <c r="RMD28" s="61"/>
      <c r="RME28" s="61"/>
      <c r="RMF28" s="61"/>
      <c r="RMG28" s="61"/>
      <c r="RMH28" s="61"/>
      <c r="RMI28" s="61"/>
      <c r="RMJ28" s="61"/>
      <c r="RMK28" s="61"/>
      <c r="RML28" s="61"/>
      <c r="RMM28" s="61"/>
      <c r="RMN28" s="61"/>
      <c r="RMO28" s="61"/>
      <c r="RMP28" s="61"/>
      <c r="RMQ28" s="61"/>
      <c r="RMR28" s="61"/>
      <c r="RMS28" s="61"/>
      <c r="RMT28" s="61"/>
      <c r="RMU28" s="61"/>
      <c r="RMV28" s="61"/>
      <c r="RMW28" s="61"/>
      <c r="RMX28" s="61"/>
      <c r="RMY28" s="61"/>
      <c r="RMZ28" s="61"/>
      <c r="RNA28" s="61"/>
      <c r="RNB28" s="61"/>
      <c r="RNC28" s="61"/>
      <c r="RND28" s="61"/>
      <c r="RNE28" s="61"/>
      <c r="RNF28" s="61"/>
      <c r="RNG28" s="61"/>
      <c r="RNH28" s="61"/>
      <c r="RNI28" s="61"/>
      <c r="RNJ28" s="61"/>
      <c r="RNK28" s="61"/>
      <c r="RNL28" s="61"/>
      <c r="RNM28" s="61"/>
      <c r="RNN28" s="61"/>
      <c r="RNO28" s="61"/>
      <c r="RNP28" s="61"/>
      <c r="RNQ28" s="61"/>
      <c r="RNR28" s="61"/>
      <c r="RNS28" s="61"/>
      <c r="RNT28" s="61"/>
      <c r="RNU28" s="61"/>
      <c r="RNV28" s="61"/>
      <c r="RNW28" s="61"/>
      <c r="RNX28" s="61"/>
      <c r="RNY28" s="61"/>
      <c r="RNZ28" s="61"/>
      <c r="ROA28" s="61"/>
      <c r="ROB28" s="61"/>
      <c r="ROC28" s="61"/>
      <c r="ROD28" s="61"/>
      <c r="ROE28" s="61"/>
      <c r="ROF28" s="61"/>
      <c r="ROG28" s="61"/>
      <c r="ROH28" s="61"/>
      <c r="ROI28" s="61"/>
      <c r="ROJ28" s="61"/>
      <c r="ROK28" s="61"/>
      <c r="ROL28" s="61"/>
      <c r="ROM28" s="61"/>
      <c r="RON28" s="61"/>
      <c r="ROO28" s="61"/>
      <c r="ROP28" s="61"/>
      <c r="ROQ28" s="61"/>
      <c r="ROR28" s="61"/>
      <c r="ROS28" s="61"/>
      <c r="ROT28" s="61"/>
      <c r="ROU28" s="61"/>
      <c r="ROV28" s="61"/>
      <c r="ROW28" s="61"/>
      <c r="ROX28" s="61"/>
      <c r="ROY28" s="61"/>
      <c r="ROZ28" s="61"/>
      <c r="RPA28" s="61"/>
      <c r="RPB28" s="61"/>
      <c r="RPC28" s="61"/>
      <c r="RPD28" s="61"/>
      <c r="RPE28" s="61"/>
      <c r="RPF28" s="61"/>
      <c r="RPG28" s="61"/>
      <c r="RPH28" s="61"/>
      <c r="RPI28" s="61"/>
      <c r="RPJ28" s="61"/>
      <c r="RPK28" s="61"/>
      <c r="RPL28" s="61"/>
      <c r="RPM28" s="61"/>
      <c r="RPN28" s="61"/>
      <c r="RPO28" s="61"/>
      <c r="RPP28" s="61"/>
      <c r="RPQ28" s="61"/>
      <c r="RPR28" s="61"/>
      <c r="RPS28" s="61"/>
      <c r="RPT28" s="61"/>
      <c r="RPU28" s="61"/>
      <c r="RPV28" s="61"/>
      <c r="RPW28" s="61"/>
      <c r="RPX28" s="61"/>
      <c r="RPY28" s="61"/>
      <c r="RPZ28" s="61"/>
      <c r="RQA28" s="61"/>
      <c r="RQB28" s="61"/>
      <c r="RQC28" s="61"/>
      <c r="RQD28" s="61"/>
      <c r="RQE28" s="61"/>
      <c r="RQF28" s="61"/>
      <c r="RQG28" s="61"/>
      <c r="RQH28" s="61"/>
      <c r="RQI28" s="61"/>
      <c r="RQJ28" s="61"/>
      <c r="RQK28" s="61"/>
      <c r="RQL28" s="61"/>
      <c r="RQM28" s="61"/>
      <c r="RQN28" s="61"/>
      <c r="RQO28" s="61"/>
      <c r="RQP28" s="61"/>
      <c r="RQQ28" s="61"/>
      <c r="RQR28" s="61"/>
      <c r="RQS28" s="61"/>
      <c r="RQT28" s="61"/>
      <c r="RQU28" s="61"/>
      <c r="RQV28" s="61"/>
      <c r="RQW28" s="61"/>
      <c r="RQX28" s="61"/>
      <c r="RQY28" s="61"/>
      <c r="RQZ28" s="61"/>
      <c r="RRA28" s="61"/>
      <c r="RRB28" s="61"/>
      <c r="RRC28" s="61"/>
      <c r="RRD28" s="61"/>
      <c r="RRE28" s="61"/>
      <c r="RRF28" s="61"/>
      <c r="RRG28" s="61"/>
      <c r="RRH28" s="61"/>
      <c r="RRI28" s="61"/>
      <c r="RRJ28" s="61"/>
      <c r="RRK28" s="61"/>
      <c r="RRL28" s="61"/>
      <c r="RRM28" s="61"/>
      <c r="RRN28" s="61"/>
      <c r="RRO28" s="61"/>
      <c r="RRP28" s="61"/>
      <c r="RRQ28" s="61"/>
      <c r="RRR28" s="61"/>
      <c r="RRS28" s="61"/>
      <c r="RRT28" s="61"/>
      <c r="RRU28" s="61"/>
      <c r="RRV28" s="61"/>
      <c r="RRW28" s="61"/>
      <c r="RRX28" s="61"/>
      <c r="RRY28" s="61"/>
      <c r="RRZ28" s="61"/>
      <c r="RSA28" s="61"/>
      <c r="RSB28" s="61"/>
      <c r="RSC28" s="61"/>
      <c r="RSD28" s="61"/>
      <c r="RSE28" s="61"/>
      <c r="RSF28" s="61"/>
      <c r="RSG28" s="61"/>
      <c r="RSH28" s="61"/>
      <c r="RSI28" s="61"/>
      <c r="RSJ28" s="61"/>
      <c r="RSK28" s="61"/>
      <c r="RSL28" s="61"/>
      <c r="RSM28" s="61"/>
      <c r="RSN28" s="61"/>
      <c r="RSO28" s="61"/>
      <c r="RSP28" s="61"/>
      <c r="RSQ28" s="61"/>
      <c r="RSR28" s="61"/>
      <c r="RSS28" s="61"/>
      <c r="RST28" s="61"/>
      <c r="RSU28" s="61"/>
      <c r="RSV28" s="61"/>
      <c r="RSW28" s="61"/>
      <c r="RSX28" s="61"/>
      <c r="RSY28" s="61"/>
      <c r="RSZ28" s="61"/>
      <c r="RTA28" s="61"/>
      <c r="RTB28" s="61"/>
      <c r="RTC28" s="61"/>
      <c r="RTD28" s="61"/>
      <c r="RTE28" s="61"/>
      <c r="RTF28" s="61"/>
      <c r="RTG28" s="61"/>
      <c r="RTH28" s="61"/>
      <c r="RTI28" s="61"/>
      <c r="RTJ28" s="61"/>
      <c r="RTK28" s="61"/>
      <c r="RTL28" s="61"/>
      <c r="RTM28" s="61"/>
      <c r="RTN28" s="61"/>
      <c r="RTO28" s="61"/>
      <c r="RTP28" s="61"/>
      <c r="RTQ28" s="61"/>
      <c r="RTR28" s="61"/>
      <c r="RTS28" s="61"/>
      <c r="RTT28" s="61"/>
      <c r="RTU28" s="61"/>
      <c r="RTV28" s="61"/>
      <c r="RTW28" s="61"/>
      <c r="RTX28" s="61"/>
      <c r="RTY28" s="61"/>
      <c r="RTZ28" s="61"/>
      <c r="RUA28" s="61"/>
      <c r="RUB28" s="61"/>
      <c r="RUC28" s="61"/>
      <c r="RUD28" s="61"/>
      <c r="RUE28" s="61"/>
      <c r="RUF28" s="61"/>
      <c r="RUG28" s="61"/>
      <c r="RUH28" s="61"/>
      <c r="RUI28" s="61"/>
      <c r="RUJ28" s="61"/>
      <c r="RUK28" s="61"/>
      <c r="RUL28" s="61"/>
      <c r="RUM28" s="61"/>
      <c r="RUN28" s="61"/>
      <c r="RUO28" s="61"/>
      <c r="RUP28" s="61"/>
      <c r="RUQ28" s="61"/>
      <c r="RUR28" s="61"/>
      <c r="RUS28" s="61"/>
      <c r="RUT28" s="61"/>
      <c r="RUU28" s="61"/>
      <c r="RUV28" s="61"/>
      <c r="RUW28" s="61"/>
      <c r="RUX28" s="61"/>
      <c r="RUY28" s="61"/>
      <c r="RUZ28" s="61"/>
      <c r="RVA28" s="61"/>
      <c r="RVB28" s="61"/>
      <c r="RVC28" s="61"/>
      <c r="RVD28" s="61"/>
      <c r="RVE28" s="61"/>
      <c r="RVF28" s="61"/>
      <c r="RVG28" s="61"/>
      <c r="RVH28" s="61"/>
      <c r="RVI28" s="61"/>
      <c r="RVJ28" s="61"/>
      <c r="RVK28" s="61"/>
      <c r="RVL28" s="61"/>
      <c r="RVM28" s="61"/>
      <c r="RVN28" s="61"/>
      <c r="RVO28" s="61"/>
      <c r="RVP28" s="61"/>
      <c r="RVQ28" s="61"/>
      <c r="RVR28" s="61"/>
      <c r="RVS28" s="61"/>
      <c r="RVT28" s="61"/>
      <c r="RVU28" s="61"/>
      <c r="RVV28" s="61"/>
      <c r="RVW28" s="61"/>
      <c r="RVX28" s="61"/>
      <c r="RVY28" s="61"/>
      <c r="RVZ28" s="61"/>
      <c r="RWA28" s="61"/>
      <c r="RWB28" s="61"/>
      <c r="RWC28" s="61"/>
      <c r="RWD28" s="61"/>
      <c r="RWE28" s="61"/>
      <c r="RWF28" s="61"/>
      <c r="RWG28" s="61"/>
      <c r="RWH28" s="61"/>
      <c r="RWI28" s="61"/>
      <c r="RWJ28" s="61"/>
      <c r="RWK28" s="61"/>
      <c r="RWL28" s="61"/>
      <c r="RWM28" s="61"/>
      <c r="RWN28" s="61"/>
      <c r="RWO28" s="61"/>
      <c r="RWP28" s="61"/>
      <c r="RWQ28" s="61"/>
      <c r="RWR28" s="61"/>
      <c r="RWS28" s="61"/>
      <c r="RWT28" s="61"/>
      <c r="RWU28" s="61"/>
      <c r="RWV28" s="61"/>
      <c r="RWW28" s="61"/>
      <c r="RWX28" s="61"/>
      <c r="RWY28" s="61"/>
      <c r="RWZ28" s="61"/>
      <c r="RXA28" s="61"/>
      <c r="RXB28" s="61"/>
      <c r="RXC28" s="61"/>
      <c r="RXD28" s="61"/>
      <c r="RXE28" s="61"/>
      <c r="RXF28" s="61"/>
      <c r="RXG28" s="61"/>
      <c r="RXH28" s="61"/>
      <c r="RXI28" s="61"/>
      <c r="RXJ28" s="61"/>
      <c r="RXK28" s="61"/>
      <c r="RXL28" s="61"/>
      <c r="RXM28" s="61"/>
      <c r="RXN28" s="61"/>
      <c r="RXO28" s="61"/>
      <c r="RXP28" s="61"/>
      <c r="RXQ28" s="61"/>
      <c r="RXR28" s="61"/>
      <c r="RXS28" s="61"/>
      <c r="RXT28" s="61"/>
      <c r="RXU28" s="61"/>
      <c r="RXV28" s="61"/>
      <c r="RXW28" s="61"/>
      <c r="RXX28" s="61"/>
      <c r="RXY28" s="61"/>
      <c r="RXZ28" s="61"/>
      <c r="RYA28" s="61"/>
      <c r="RYB28" s="61"/>
      <c r="RYC28" s="61"/>
      <c r="RYD28" s="61"/>
      <c r="RYE28" s="61"/>
      <c r="RYF28" s="61"/>
      <c r="RYG28" s="61"/>
      <c r="RYH28" s="61"/>
      <c r="RYI28" s="61"/>
      <c r="RYJ28" s="61"/>
      <c r="RYK28" s="61"/>
      <c r="RYL28" s="61"/>
      <c r="RYM28" s="61"/>
      <c r="RYN28" s="61"/>
      <c r="RYO28" s="61"/>
      <c r="RYP28" s="61"/>
      <c r="RYQ28" s="61"/>
      <c r="RYR28" s="61"/>
      <c r="RYS28" s="61"/>
      <c r="RYT28" s="61"/>
      <c r="RYU28" s="61"/>
      <c r="RYV28" s="61"/>
      <c r="RYW28" s="61"/>
      <c r="RYX28" s="61"/>
      <c r="RYY28" s="61"/>
      <c r="RYZ28" s="61"/>
      <c r="RZA28" s="61"/>
      <c r="RZB28" s="61"/>
      <c r="RZC28" s="61"/>
      <c r="RZD28" s="61"/>
      <c r="RZE28" s="61"/>
      <c r="RZF28" s="61"/>
      <c r="RZG28" s="61"/>
      <c r="RZH28" s="61"/>
      <c r="RZI28" s="61"/>
      <c r="RZJ28" s="61"/>
      <c r="RZK28" s="61"/>
      <c r="RZL28" s="61"/>
      <c r="RZM28" s="61"/>
      <c r="RZN28" s="61"/>
      <c r="RZO28" s="61"/>
      <c r="RZP28" s="61"/>
      <c r="RZQ28" s="61"/>
      <c r="RZR28" s="61"/>
      <c r="RZS28" s="61"/>
      <c r="RZT28" s="61"/>
      <c r="RZU28" s="61"/>
      <c r="RZV28" s="61"/>
      <c r="RZW28" s="61"/>
      <c r="RZX28" s="61"/>
      <c r="RZY28" s="61"/>
      <c r="RZZ28" s="61"/>
      <c r="SAA28" s="61"/>
      <c r="SAB28" s="61"/>
      <c r="SAC28" s="61"/>
      <c r="SAD28" s="61"/>
      <c r="SAE28" s="61"/>
      <c r="SAF28" s="61"/>
      <c r="SAG28" s="61"/>
      <c r="SAH28" s="61"/>
      <c r="SAI28" s="61"/>
      <c r="SAJ28" s="61"/>
      <c r="SAK28" s="61"/>
      <c r="SAL28" s="61"/>
      <c r="SAM28" s="61"/>
      <c r="SAN28" s="61"/>
      <c r="SAO28" s="61"/>
      <c r="SAP28" s="61"/>
      <c r="SAQ28" s="61"/>
      <c r="SAR28" s="61"/>
      <c r="SAS28" s="61"/>
      <c r="SAT28" s="61"/>
      <c r="SAU28" s="61"/>
      <c r="SAV28" s="61"/>
      <c r="SAW28" s="61"/>
      <c r="SAX28" s="61"/>
      <c r="SAY28" s="61"/>
      <c r="SAZ28" s="61"/>
      <c r="SBA28" s="61"/>
      <c r="SBB28" s="61"/>
      <c r="SBC28" s="61"/>
      <c r="SBD28" s="61"/>
      <c r="SBE28" s="61"/>
      <c r="SBF28" s="61"/>
      <c r="SBG28" s="61"/>
      <c r="SBH28" s="61"/>
      <c r="SBI28" s="61"/>
      <c r="SBJ28" s="61"/>
      <c r="SBK28" s="61"/>
      <c r="SBL28" s="61"/>
      <c r="SBM28" s="61"/>
      <c r="SBN28" s="61"/>
      <c r="SBO28" s="61"/>
      <c r="SBP28" s="61"/>
      <c r="SBQ28" s="61"/>
      <c r="SBR28" s="61"/>
      <c r="SBS28" s="61"/>
      <c r="SBT28" s="61"/>
      <c r="SBU28" s="61"/>
      <c r="SBV28" s="61"/>
      <c r="SBW28" s="61"/>
      <c r="SBX28" s="61"/>
      <c r="SBY28" s="61"/>
      <c r="SBZ28" s="61"/>
      <c r="SCA28" s="61"/>
      <c r="SCB28" s="61"/>
      <c r="SCC28" s="61"/>
      <c r="SCD28" s="61"/>
      <c r="SCE28" s="61"/>
      <c r="SCF28" s="61"/>
      <c r="SCG28" s="61"/>
      <c r="SCH28" s="61"/>
      <c r="SCI28" s="61"/>
      <c r="SCJ28" s="61"/>
      <c r="SCK28" s="61"/>
      <c r="SCL28" s="61"/>
      <c r="SCM28" s="61"/>
      <c r="SCN28" s="61"/>
      <c r="SCO28" s="61"/>
      <c r="SCP28" s="61"/>
      <c r="SCQ28" s="61"/>
      <c r="SCR28" s="61"/>
      <c r="SCS28" s="61"/>
      <c r="SCT28" s="61"/>
      <c r="SCU28" s="61"/>
      <c r="SCV28" s="61"/>
      <c r="SCW28" s="61"/>
      <c r="SCX28" s="61"/>
      <c r="SCY28" s="61"/>
      <c r="SCZ28" s="61"/>
      <c r="SDA28" s="61"/>
      <c r="SDB28" s="61"/>
      <c r="SDC28" s="61"/>
      <c r="SDD28" s="61"/>
      <c r="SDE28" s="61"/>
      <c r="SDF28" s="61"/>
      <c r="SDG28" s="61"/>
      <c r="SDH28" s="61"/>
      <c r="SDI28" s="61"/>
      <c r="SDJ28" s="61"/>
      <c r="SDK28" s="61"/>
      <c r="SDL28" s="61"/>
      <c r="SDM28" s="61"/>
      <c r="SDN28" s="61"/>
      <c r="SDO28" s="61"/>
      <c r="SDP28" s="61"/>
      <c r="SDQ28" s="61"/>
      <c r="SDR28" s="61"/>
      <c r="SDS28" s="61"/>
      <c r="SDT28" s="61"/>
      <c r="SDU28" s="61"/>
      <c r="SDV28" s="61"/>
      <c r="SDW28" s="61"/>
      <c r="SDX28" s="61"/>
      <c r="SDY28" s="61"/>
      <c r="SDZ28" s="61"/>
      <c r="SEA28" s="61"/>
      <c r="SEB28" s="61"/>
      <c r="SEC28" s="61"/>
      <c r="SED28" s="61"/>
      <c r="SEE28" s="61"/>
      <c r="SEF28" s="61"/>
      <c r="SEG28" s="61"/>
      <c r="SEH28" s="61"/>
      <c r="SEI28" s="61"/>
      <c r="SEJ28" s="61"/>
      <c r="SEK28" s="61"/>
      <c r="SEL28" s="61"/>
      <c r="SEM28" s="61"/>
      <c r="SEN28" s="61"/>
      <c r="SEO28" s="61"/>
      <c r="SEP28" s="61"/>
      <c r="SEQ28" s="61"/>
      <c r="SER28" s="61"/>
      <c r="SES28" s="61"/>
      <c r="SET28" s="61"/>
      <c r="SEU28" s="61"/>
      <c r="SEV28" s="61"/>
      <c r="SEW28" s="61"/>
      <c r="SEX28" s="61"/>
      <c r="SEY28" s="61"/>
      <c r="SEZ28" s="61"/>
      <c r="SFA28" s="61"/>
      <c r="SFB28" s="61"/>
      <c r="SFC28" s="61"/>
      <c r="SFD28" s="61"/>
      <c r="SFE28" s="61"/>
      <c r="SFF28" s="61"/>
      <c r="SFG28" s="61"/>
      <c r="SFH28" s="61"/>
      <c r="SFI28" s="61"/>
      <c r="SFJ28" s="61"/>
      <c r="SFK28" s="61"/>
      <c r="SFL28" s="61"/>
      <c r="SFM28" s="61"/>
      <c r="SFN28" s="61"/>
      <c r="SFO28" s="61"/>
      <c r="SFP28" s="61"/>
      <c r="SFQ28" s="61"/>
      <c r="SFR28" s="61"/>
      <c r="SFS28" s="61"/>
      <c r="SFT28" s="61"/>
      <c r="SFU28" s="61"/>
      <c r="SFV28" s="61"/>
      <c r="SFW28" s="61"/>
      <c r="SFX28" s="61"/>
      <c r="SFY28" s="61"/>
      <c r="SFZ28" s="61"/>
      <c r="SGA28" s="61"/>
      <c r="SGB28" s="61"/>
      <c r="SGC28" s="61"/>
      <c r="SGD28" s="61"/>
      <c r="SGE28" s="61"/>
      <c r="SGF28" s="61"/>
      <c r="SGG28" s="61"/>
      <c r="SGH28" s="61"/>
      <c r="SGI28" s="61"/>
      <c r="SGJ28" s="61"/>
      <c r="SGK28" s="61"/>
      <c r="SGL28" s="61"/>
      <c r="SGM28" s="61"/>
      <c r="SGN28" s="61"/>
      <c r="SGO28" s="61"/>
      <c r="SGP28" s="61"/>
      <c r="SGQ28" s="61"/>
      <c r="SGR28" s="61"/>
      <c r="SGS28" s="61"/>
      <c r="SGT28" s="61"/>
      <c r="SGU28" s="61"/>
      <c r="SGV28" s="61"/>
      <c r="SGW28" s="61"/>
      <c r="SGX28" s="61"/>
      <c r="SGY28" s="61"/>
      <c r="SGZ28" s="61"/>
      <c r="SHA28" s="61"/>
      <c r="SHB28" s="61"/>
      <c r="SHC28" s="61"/>
      <c r="SHD28" s="61"/>
      <c r="SHE28" s="61"/>
      <c r="SHF28" s="61"/>
      <c r="SHG28" s="61"/>
      <c r="SHH28" s="61"/>
      <c r="SHI28" s="61"/>
      <c r="SHJ28" s="61"/>
      <c r="SHK28" s="61"/>
      <c r="SHL28" s="61"/>
      <c r="SHM28" s="61"/>
      <c r="SHN28" s="61"/>
      <c r="SHO28" s="61"/>
      <c r="SHP28" s="61"/>
      <c r="SHQ28" s="61"/>
      <c r="SHR28" s="61"/>
      <c r="SHS28" s="61"/>
      <c r="SHT28" s="61"/>
      <c r="SHU28" s="61"/>
      <c r="SHV28" s="61"/>
      <c r="SHW28" s="61"/>
      <c r="SHX28" s="61"/>
      <c r="SHY28" s="61"/>
      <c r="SHZ28" s="61"/>
      <c r="SIA28" s="61"/>
      <c r="SIB28" s="61"/>
      <c r="SIC28" s="61"/>
      <c r="SID28" s="61"/>
      <c r="SIE28" s="61"/>
      <c r="SIF28" s="61"/>
      <c r="SIG28" s="61"/>
      <c r="SIH28" s="61"/>
      <c r="SII28" s="61"/>
      <c r="SIJ28" s="61"/>
      <c r="SIK28" s="61"/>
      <c r="SIL28" s="61"/>
      <c r="SIM28" s="61"/>
      <c r="SIN28" s="61"/>
      <c r="SIO28" s="61"/>
      <c r="SIP28" s="61"/>
      <c r="SIQ28" s="61"/>
      <c r="SIR28" s="61"/>
      <c r="SIS28" s="61"/>
      <c r="SIT28" s="61"/>
      <c r="SIU28" s="61"/>
      <c r="SIV28" s="61"/>
      <c r="SIW28" s="61"/>
      <c r="SIX28" s="61"/>
      <c r="SIY28" s="61"/>
      <c r="SIZ28" s="61"/>
      <c r="SJA28" s="61"/>
      <c r="SJB28" s="61"/>
      <c r="SJC28" s="61"/>
      <c r="SJD28" s="61"/>
      <c r="SJE28" s="61"/>
      <c r="SJF28" s="61"/>
      <c r="SJG28" s="61"/>
      <c r="SJH28" s="61"/>
      <c r="SJI28" s="61"/>
      <c r="SJJ28" s="61"/>
      <c r="SJK28" s="61"/>
      <c r="SJL28" s="61"/>
      <c r="SJM28" s="61"/>
      <c r="SJN28" s="61"/>
      <c r="SJO28" s="61"/>
      <c r="SJP28" s="61"/>
      <c r="SJQ28" s="61"/>
      <c r="SJR28" s="61"/>
      <c r="SJS28" s="61"/>
      <c r="SJT28" s="61"/>
      <c r="SJU28" s="61"/>
      <c r="SJV28" s="61"/>
      <c r="SJW28" s="61"/>
      <c r="SJX28" s="61"/>
      <c r="SJY28" s="61"/>
      <c r="SJZ28" s="61"/>
      <c r="SKA28" s="61"/>
      <c r="SKB28" s="61"/>
      <c r="SKC28" s="61"/>
      <c r="SKD28" s="61"/>
      <c r="SKE28" s="61"/>
      <c r="SKF28" s="61"/>
      <c r="SKG28" s="61"/>
      <c r="SKH28" s="61"/>
      <c r="SKI28" s="61"/>
      <c r="SKJ28" s="61"/>
      <c r="SKK28" s="61"/>
      <c r="SKL28" s="61"/>
      <c r="SKM28" s="61"/>
      <c r="SKN28" s="61"/>
      <c r="SKO28" s="61"/>
      <c r="SKP28" s="61"/>
      <c r="SKQ28" s="61"/>
      <c r="SKR28" s="61"/>
      <c r="SKS28" s="61"/>
      <c r="SKT28" s="61"/>
      <c r="SKU28" s="61"/>
      <c r="SKV28" s="61"/>
      <c r="SKW28" s="61"/>
      <c r="SKX28" s="61"/>
      <c r="SKY28" s="61"/>
      <c r="SKZ28" s="61"/>
      <c r="SLA28" s="61"/>
      <c r="SLB28" s="61"/>
      <c r="SLC28" s="61"/>
      <c r="SLD28" s="61"/>
      <c r="SLE28" s="61"/>
      <c r="SLF28" s="61"/>
      <c r="SLG28" s="61"/>
      <c r="SLH28" s="61"/>
      <c r="SLI28" s="61"/>
      <c r="SLJ28" s="61"/>
      <c r="SLK28" s="61"/>
      <c r="SLL28" s="61"/>
      <c r="SLM28" s="61"/>
      <c r="SLN28" s="61"/>
      <c r="SLO28" s="61"/>
      <c r="SLP28" s="61"/>
      <c r="SLQ28" s="61"/>
      <c r="SLR28" s="61"/>
      <c r="SLS28" s="61"/>
      <c r="SLT28" s="61"/>
      <c r="SLU28" s="61"/>
      <c r="SLV28" s="61"/>
      <c r="SLW28" s="61"/>
      <c r="SLX28" s="61"/>
      <c r="SLY28" s="61"/>
      <c r="SLZ28" s="61"/>
      <c r="SMA28" s="61"/>
      <c r="SMB28" s="61"/>
      <c r="SMC28" s="61"/>
      <c r="SMD28" s="61"/>
      <c r="SME28" s="61"/>
      <c r="SMF28" s="61"/>
      <c r="SMG28" s="61"/>
      <c r="SMH28" s="61"/>
      <c r="SMI28" s="61"/>
      <c r="SMJ28" s="61"/>
      <c r="SMK28" s="61"/>
      <c r="SML28" s="61"/>
      <c r="SMM28" s="61"/>
      <c r="SMN28" s="61"/>
      <c r="SMO28" s="61"/>
      <c r="SMP28" s="61"/>
      <c r="SMQ28" s="61"/>
      <c r="SMR28" s="61"/>
      <c r="SMS28" s="61"/>
      <c r="SMT28" s="61"/>
      <c r="SMU28" s="61"/>
      <c r="SMV28" s="61"/>
      <c r="SMW28" s="61"/>
      <c r="SMX28" s="61"/>
      <c r="SMY28" s="61"/>
      <c r="SMZ28" s="61"/>
      <c r="SNA28" s="61"/>
      <c r="SNB28" s="61"/>
      <c r="SNC28" s="61"/>
      <c r="SND28" s="61"/>
      <c r="SNE28" s="61"/>
      <c r="SNF28" s="61"/>
      <c r="SNG28" s="61"/>
      <c r="SNH28" s="61"/>
      <c r="SNI28" s="61"/>
      <c r="SNJ28" s="61"/>
      <c r="SNK28" s="61"/>
      <c r="SNL28" s="61"/>
      <c r="SNM28" s="61"/>
      <c r="SNN28" s="61"/>
      <c r="SNO28" s="61"/>
      <c r="SNP28" s="61"/>
      <c r="SNQ28" s="61"/>
      <c r="SNR28" s="61"/>
      <c r="SNS28" s="61"/>
      <c r="SNT28" s="61"/>
      <c r="SNU28" s="61"/>
      <c r="SNV28" s="61"/>
      <c r="SNW28" s="61"/>
      <c r="SNX28" s="61"/>
      <c r="SNY28" s="61"/>
      <c r="SNZ28" s="61"/>
      <c r="SOA28" s="61"/>
      <c r="SOB28" s="61"/>
      <c r="SOC28" s="61"/>
      <c r="SOD28" s="61"/>
      <c r="SOE28" s="61"/>
      <c r="SOF28" s="61"/>
      <c r="SOG28" s="61"/>
      <c r="SOH28" s="61"/>
      <c r="SOI28" s="61"/>
      <c r="SOJ28" s="61"/>
      <c r="SOK28" s="61"/>
      <c r="SOL28" s="61"/>
      <c r="SOM28" s="61"/>
      <c r="SON28" s="61"/>
      <c r="SOO28" s="61"/>
      <c r="SOP28" s="61"/>
      <c r="SOQ28" s="61"/>
      <c r="SOR28" s="61"/>
      <c r="SOS28" s="61"/>
      <c r="SOT28" s="61"/>
      <c r="SOU28" s="61"/>
      <c r="SOV28" s="61"/>
      <c r="SOW28" s="61"/>
      <c r="SOX28" s="61"/>
      <c r="SOY28" s="61"/>
      <c r="SOZ28" s="61"/>
      <c r="SPA28" s="61"/>
      <c r="SPB28" s="61"/>
      <c r="SPC28" s="61"/>
      <c r="SPD28" s="61"/>
      <c r="SPE28" s="61"/>
      <c r="SPF28" s="61"/>
      <c r="SPG28" s="61"/>
      <c r="SPH28" s="61"/>
      <c r="SPI28" s="61"/>
      <c r="SPJ28" s="61"/>
      <c r="SPK28" s="61"/>
      <c r="SPL28" s="61"/>
      <c r="SPM28" s="61"/>
      <c r="SPN28" s="61"/>
      <c r="SPO28" s="61"/>
      <c r="SPP28" s="61"/>
      <c r="SPQ28" s="61"/>
      <c r="SPR28" s="61"/>
      <c r="SPS28" s="61"/>
      <c r="SPT28" s="61"/>
      <c r="SPU28" s="61"/>
      <c r="SPV28" s="61"/>
      <c r="SPW28" s="61"/>
      <c r="SPX28" s="61"/>
      <c r="SPY28" s="61"/>
      <c r="SPZ28" s="61"/>
      <c r="SQA28" s="61"/>
      <c r="SQB28" s="61"/>
      <c r="SQC28" s="61"/>
      <c r="SQD28" s="61"/>
      <c r="SQE28" s="61"/>
      <c r="SQF28" s="61"/>
      <c r="SQG28" s="61"/>
      <c r="SQH28" s="61"/>
      <c r="SQI28" s="61"/>
      <c r="SQJ28" s="61"/>
      <c r="SQK28" s="61"/>
      <c r="SQL28" s="61"/>
      <c r="SQM28" s="61"/>
      <c r="SQN28" s="61"/>
      <c r="SQO28" s="61"/>
      <c r="SQP28" s="61"/>
      <c r="SQQ28" s="61"/>
      <c r="SQR28" s="61"/>
      <c r="SQS28" s="61"/>
      <c r="SQT28" s="61"/>
      <c r="SQU28" s="61"/>
      <c r="SQV28" s="61"/>
      <c r="SQW28" s="61"/>
      <c r="SQX28" s="61"/>
      <c r="SQY28" s="61"/>
      <c r="SQZ28" s="61"/>
      <c r="SRA28" s="61"/>
      <c r="SRB28" s="61"/>
      <c r="SRC28" s="61"/>
      <c r="SRD28" s="61"/>
      <c r="SRE28" s="61"/>
      <c r="SRF28" s="61"/>
      <c r="SRG28" s="61"/>
      <c r="SRH28" s="61"/>
      <c r="SRI28" s="61"/>
      <c r="SRJ28" s="61"/>
      <c r="SRK28" s="61"/>
      <c r="SRL28" s="61"/>
      <c r="SRM28" s="61"/>
      <c r="SRN28" s="61"/>
      <c r="SRO28" s="61"/>
      <c r="SRP28" s="61"/>
      <c r="SRQ28" s="61"/>
      <c r="SRR28" s="61"/>
      <c r="SRS28" s="61"/>
      <c r="SRT28" s="61"/>
      <c r="SRU28" s="61"/>
      <c r="SRV28" s="61"/>
      <c r="SRW28" s="61"/>
      <c r="SRX28" s="61"/>
      <c r="SRY28" s="61"/>
      <c r="SRZ28" s="61"/>
      <c r="SSA28" s="61"/>
      <c r="SSB28" s="61"/>
      <c r="SSC28" s="61"/>
      <c r="SSD28" s="61"/>
      <c r="SSE28" s="61"/>
      <c r="SSF28" s="61"/>
      <c r="SSG28" s="61"/>
      <c r="SSH28" s="61"/>
      <c r="SSI28" s="61"/>
      <c r="SSJ28" s="61"/>
      <c r="SSK28" s="61"/>
      <c r="SSL28" s="61"/>
      <c r="SSM28" s="61"/>
      <c r="SSN28" s="61"/>
      <c r="SSO28" s="61"/>
      <c r="SSP28" s="61"/>
      <c r="SSQ28" s="61"/>
      <c r="SSR28" s="61"/>
      <c r="SSS28" s="61"/>
      <c r="SST28" s="61"/>
      <c r="SSU28" s="61"/>
      <c r="SSV28" s="61"/>
      <c r="SSW28" s="61"/>
      <c r="SSX28" s="61"/>
      <c r="SSY28" s="61"/>
      <c r="SSZ28" s="61"/>
      <c r="STA28" s="61"/>
      <c r="STB28" s="61"/>
      <c r="STC28" s="61"/>
      <c r="STD28" s="61"/>
      <c r="STE28" s="61"/>
      <c r="STF28" s="61"/>
      <c r="STG28" s="61"/>
      <c r="STH28" s="61"/>
      <c r="STI28" s="61"/>
      <c r="STJ28" s="61"/>
      <c r="STK28" s="61"/>
      <c r="STL28" s="61"/>
      <c r="STM28" s="61"/>
      <c r="STN28" s="61"/>
      <c r="STO28" s="61"/>
      <c r="STP28" s="61"/>
      <c r="STQ28" s="61"/>
      <c r="STR28" s="61"/>
      <c r="STS28" s="61"/>
      <c r="STT28" s="61"/>
      <c r="STU28" s="61"/>
      <c r="STV28" s="61"/>
      <c r="STW28" s="61"/>
      <c r="STX28" s="61"/>
      <c r="STY28" s="61"/>
      <c r="STZ28" s="61"/>
      <c r="SUA28" s="61"/>
      <c r="SUB28" s="61"/>
      <c r="SUC28" s="61"/>
      <c r="SUD28" s="61"/>
      <c r="SUE28" s="61"/>
      <c r="SUF28" s="61"/>
      <c r="SUG28" s="61"/>
      <c r="SUH28" s="61"/>
      <c r="SUI28" s="61"/>
      <c r="SUJ28" s="61"/>
      <c r="SUK28" s="61"/>
      <c r="SUL28" s="61"/>
      <c r="SUM28" s="61"/>
      <c r="SUN28" s="61"/>
      <c r="SUO28" s="61"/>
      <c r="SUP28" s="61"/>
      <c r="SUQ28" s="61"/>
      <c r="SUR28" s="61"/>
      <c r="SUS28" s="61"/>
      <c r="SUT28" s="61"/>
      <c r="SUU28" s="61"/>
      <c r="SUV28" s="61"/>
      <c r="SUW28" s="61"/>
      <c r="SUX28" s="61"/>
      <c r="SUY28" s="61"/>
      <c r="SUZ28" s="61"/>
      <c r="SVA28" s="61"/>
      <c r="SVB28" s="61"/>
      <c r="SVC28" s="61"/>
      <c r="SVD28" s="61"/>
      <c r="SVE28" s="61"/>
      <c r="SVF28" s="61"/>
      <c r="SVG28" s="61"/>
      <c r="SVH28" s="61"/>
      <c r="SVI28" s="61"/>
      <c r="SVJ28" s="61"/>
      <c r="SVK28" s="61"/>
      <c r="SVL28" s="61"/>
      <c r="SVM28" s="61"/>
      <c r="SVN28" s="61"/>
      <c r="SVO28" s="61"/>
      <c r="SVP28" s="61"/>
      <c r="SVQ28" s="61"/>
      <c r="SVR28" s="61"/>
      <c r="SVS28" s="61"/>
      <c r="SVT28" s="61"/>
      <c r="SVU28" s="61"/>
      <c r="SVV28" s="61"/>
      <c r="SVW28" s="61"/>
      <c r="SVX28" s="61"/>
      <c r="SVY28" s="61"/>
      <c r="SVZ28" s="61"/>
      <c r="SWA28" s="61"/>
      <c r="SWB28" s="61"/>
      <c r="SWC28" s="61"/>
      <c r="SWD28" s="61"/>
      <c r="SWE28" s="61"/>
      <c r="SWF28" s="61"/>
      <c r="SWG28" s="61"/>
      <c r="SWH28" s="61"/>
      <c r="SWI28" s="61"/>
      <c r="SWJ28" s="61"/>
      <c r="SWK28" s="61"/>
      <c r="SWL28" s="61"/>
      <c r="SWM28" s="61"/>
      <c r="SWN28" s="61"/>
      <c r="SWO28" s="61"/>
      <c r="SWP28" s="61"/>
      <c r="SWQ28" s="61"/>
      <c r="SWR28" s="61"/>
      <c r="SWS28" s="61"/>
      <c r="SWT28" s="61"/>
      <c r="SWU28" s="61"/>
      <c r="SWV28" s="61"/>
      <c r="SWW28" s="61"/>
      <c r="SWX28" s="61"/>
      <c r="SWY28" s="61"/>
      <c r="SWZ28" s="61"/>
      <c r="SXA28" s="61"/>
      <c r="SXB28" s="61"/>
      <c r="SXC28" s="61"/>
      <c r="SXD28" s="61"/>
      <c r="SXE28" s="61"/>
      <c r="SXF28" s="61"/>
      <c r="SXG28" s="61"/>
      <c r="SXH28" s="61"/>
      <c r="SXI28" s="61"/>
      <c r="SXJ28" s="61"/>
      <c r="SXK28" s="61"/>
      <c r="SXL28" s="61"/>
      <c r="SXM28" s="61"/>
      <c r="SXN28" s="61"/>
      <c r="SXO28" s="61"/>
      <c r="SXP28" s="61"/>
      <c r="SXQ28" s="61"/>
      <c r="SXR28" s="61"/>
      <c r="SXS28" s="61"/>
      <c r="SXT28" s="61"/>
      <c r="SXU28" s="61"/>
      <c r="SXV28" s="61"/>
      <c r="SXW28" s="61"/>
      <c r="SXX28" s="61"/>
      <c r="SXY28" s="61"/>
      <c r="SXZ28" s="61"/>
      <c r="SYA28" s="61"/>
      <c r="SYB28" s="61"/>
      <c r="SYC28" s="61"/>
      <c r="SYD28" s="61"/>
      <c r="SYE28" s="61"/>
      <c r="SYF28" s="61"/>
      <c r="SYG28" s="61"/>
      <c r="SYH28" s="61"/>
      <c r="SYI28" s="61"/>
      <c r="SYJ28" s="61"/>
      <c r="SYK28" s="61"/>
      <c r="SYL28" s="61"/>
      <c r="SYM28" s="61"/>
      <c r="SYN28" s="61"/>
      <c r="SYO28" s="61"/>
      <c r="SYP28" s="61"/>
      <c r="SYQ28" s="61"/>
      <c r="SYR28" s="61"/>
      <c r="SYS28" s="61"/>
      <c r="SYT28" s="61"/>
      <c r="SYU28" s="61"/>
      <c r="SYV28" s="61"/>
      <c r="SYW28" s="61"/>
      <c r="SYX28" s="61"/>
      <c r="SYY28" s="61"/>
      <c r="SYZ28" s="61"/>
      <c r="SZA28" s="61"/>
      <c r="SZB28" s="61"/>
      <c r="SZC28" s="61"/>
      <c r="SZD28" s="61"/>
      <c r="SZE28" s="61"/>
      <c r="SZF28" s="61"/>
      <c r="SZG28" s="61"/>
      <c r="SZH28" s="61"/>
      <c r="SZI28" s="61"/>
      <c r="SZJ28" s="61"/>
      <c r="SZK28" s="61"/>
      <c r="SZL28" s="61"/>
      <c r="SZM28" s="61"/>
      <c r="SZN28" s="61"/>
      <c r="SZO28" s="61"/>
      <c r="SZP28" s="61"/>
      <c r="SZQ28" s="61"/>
      <c r="SZR28" s="61"/>
      <c r="SZS28" s="61"/>
      <c r="SZT28" s="61"/>
      <c r="SZU28" s="61"/>
      <c r="SZV28" s="61"/>
      <c r="SZW28" s="61"/>
      <c r="SZX28" s="61"/>
      <c r="SZY28" s="61"/>
      <c r="SZZ28" s="61"/>
      <c r="TAA28" s="61"/>
      <c r="TAB28" s="61"/>
      <c r="TAC28" s="61"/>
      <c r="TAD28" s="61"/>
      <c r="TAE28" s="61"/>
      <c r="TAF28" s="61"/>
      <c r="TAG28" s="61"/>
      <c r="TAH28" s="61"/>
      <c r="TAI28" s="61"/>
      <c r="TAJ28" s="61"/>
      <c r="TAK28" s="61"/>
      <c r="TAL28" s="61"/>
      <c r="TAM28" s="61"/>
      <c r="TAN28" s="61"/>
      <c r="TAO28" s="61"/>
      <c r="TAP28" s="61"/>
      <c r="TAQ28" s="61"/>
      <c r="TAR28" s="61"/>
      <c r="TAS28" s="61"/>
      <c r="TAT28" s="61"/>
      <c r="TAU28" s="61"/>
      <c r="TAV28" s="61"/>
      <c r="TAW28" s="61"/>
      <c r="TAX28" s="61"/>
      <c r="TAY28" s="61"/>
      <c r="TAZ28" s="61"/>
      <c r="TBA28" s="61"/>
      <c r="TBB28" s="61"/>
      <c r="TBC28" s="61"/>
      <c r="TBD28" s="61"/>
      <c r="TBE28" s="61"/>
      <c r="TBF28" s="61"/>
      <c r="TBG28" s="61"/>
      <c r="TBH28" s="61"/>
      <c r="TBI28" s="61"/>
      <c r="TBJ28" s="61"/>
      <c r="TBK28" s="61"/>
      <c r="TBL28" s="61"/>
      <c r="TBM28" s="61"/>
      <c r="TBN28" s="61"/>
      <c r="TBO28" s="61"/>
      <c r="TBP28" s="61"/>
      <c r="TBQ28" s="61"/>
      <c r="TBR28" s="61"/>
      <c r="TBS28" s="61"/>
      <c r="TBT28" s="61"/>
      <c r="TBU28" s="61"/>
      <c r="TBV28" s="61"/>
      <c r="TBW28" s="61"/>
      <c r="TBX28" s="61"/>
      <c r="TBY28" s="61"/>
      <c r="TBZ28" s="61"/>
      <c r="TCA28" s="61"/>
      <c r="TCB28" s="61"/>
      <c r="TCC28" s="61"/>
      <c r="TCD28" s="61"/>
      <c r="TCE28" s="61"/>
      <c r="TCF28" s="61"/>
      <c r="TCG28" s="61"/>
      <c r="TCH28" s="61"/>
      <c r="TCI28" s="61"/>
      <c r="TCJ28" s="61"/>
      <c r="TCK28" s="61"/>
      <c r="TCL28" s="61"/>
      <c r="TCM28" s="61"/>
      <c r="TCN28" s="61"/>
      <c r="TCO28" s="61"/>
      <c r="TCP28" s="61"/>
      <c r="TCQ28" s="61"/>
      <c r="TCR28" s="61"/>
      <c r="TCS28" s="61"/>
      <c r="TCT28" s="61"/>
      <c r="TCU28" s="61"/>
      <c r="TCV28" s="61"/>
      <c r="TCW28" s="61"/>
      <c r="TCX28" s="61"/>
      <c r="TCY28" s="61"/>
      <c r="TCZ28" s="61"/>
      <c r="TDA28" s="61"/>
      <c r="TDB28" s="61"/>
      <c r="TDC28" s="61"/>
      <c r="TDD28" s="61"/>
      <c r="TDE28" s="61"/>
      <c r="TDF28" s="61"/>
      <c r="TDG28" s="61"/>
      <c r="TDH28" s="61"/>
      <c r="TDI28" s="61"/>
      <c r="TDJ28" s="61"/>
      <c r="TDK28" s="61"/>
      <c r="TDL28" s="61"/>
      <c r="TDM28" s="61"/>
      <c r="TDN28" s="61"/>
      <c r="TDO28" s="61"/>
      <c r="TDP28" s="61"/>
      <c r="TDQ28" s="61"/>
      <c r="TDR28" s="61"/>
      <c r="TDS28" s="61"/>
      <c r="TDT28" s="61"/>
      <c r="TDU28" s="61"/>
      <c r="TDV28" s="61"/>
      <c r="TDW28" s="61"/>
      <c r="TDX28" s="61"/>
      <c r="TDY28" s="61"/>
      <c r="TDZ28" s="61"/>
      <c r="TEA28" s="61"/>
      <c r="TEB28" s="61"/>
      <c r="TEC28" s="61"/>
      <c r="TED28" s="61"/>
      <c r="TEE28" s="61"/>
      <c r="TEF28" s="61"/>
      <c r="TEG28" s="61"/>
      <c r="TEH28" s="61"/>
      <c r="TEI28" s="61"/>
      <c r="TEJ28" s="61"/>
      <c r="TEK28" s="61"/>
      <c r="TEL28" s="61"/>
      <c r="TEM28" s="61"/>
      <c r="TEN28" s="61"/>
      <c r="TEO28" s="61"/>
      <c r="TEP28" s="61"/>
      <c r="TEQ28" s="61"/>
      <c r="TER28" s="61"/>
      <c r="TES28" s="61"/>
      <c r="TET28" s="61"/>
      <c r="TEU28" s="61"/>
      <c r="TEV28" s="61"/>
      <c r="TEW28" s="61"/>
      <c r="TEX28" s="61"/>
      <c r="TEY28" s="61"/>
      <c r="TEZ28" s="61"/>
      <c r="TFA28" s="61"/>
      <c r="TFB28" s="61"/>
      <c r="TFC28" s="61"/>
      <c r="TFD28" s="61"/>
      <c r="TFE28" s="61"/>
      <c r="TFF28" s="61"/>
      <c r="TFG28" s="61"/>
      <c r="TFH28" s="61"/>
      <c r="TFI28" s="61"/>
      <c r="TFJ28" s="61"/>
      <c r="TFK28" s="61"/>
      <c r="TFL28" s="61"/>
      <c r="TFM28" s="61"/>
      <c r="TFN28" s="61"/>
      <c r="TFO28" s="61"/>
      <c r="TFP28" s="61"/>
      <c r="TFQ28" s="61"/>
      <c r="TFR28" s="61"/>
      <c r="TFS28" s="61"/>
      <c r="TFT28" s="61"/>
      <c r="TFU28" s="61"/>
      <c r="TFV28" s="61"/>
      <c r="TFW28" s="61"/>
      <c r="TFX28" s="61"/>
      <c r="TFY28" s="61"/>
      <c r="TFZ28" s="61"/>
      <c r="TGA28" s="61"/>
      <c r="TGB28" s="61"/>
      <c r="TGC28" s="61"/>
      <c r="TGD28" s="61"/>
      <c r="TGE28" s="61"/>
      <c r="TGF28" s="61"/>
      <c r="TGG28" s="61"/>
      <c r="TGH28" s="61"/>
      <c r="TGI28" s="61"/>
      <c r="TGJ28" s="61"/>
      <c r="TGK28" s="61"/>
      <c r="TGL28" s="61"/>
      <c r="TGM28" s="61"/>
      <c r="TGN28" s="61"/>
      <c r="TGO28" s="61"/>
      <c r="TGP28" s="61"/>
      <c r="TGQ28" s="61"/>
      <c r="TGR28" s="61"/>
      <c r="TGS28" s="61"/>
      <c r="TGT28" s="61"/>
      <c r="TGU28" s="61"/>
      <c r="TGV28" s="61"/>
      <c r="TGW28" s="61"/>
      <c r="TGX28" s="61"/>
      <c r="TGY28" s="61"/>
      <c r="TGZ28" s="61"/>
      <c r="THA28" s="61"/>
      <c r="THB28" s="61"/>
      <c r="THC28" s="61"/>
      <c r="THD28" s="61"/>
      <c r="THE28" s="61"/>
      <c r="THF28" s="61"/>
      <c r="THG28" s="61"/>
      <c r="THH28" s="61"/>
      <c r="THI28" s="61"/>
      <c r="THJ28" s="61"/>
      <c r="THK28" s="61"/>
      <c r="THL28" s="61"/>
      <c r="THM28" s="61"/>
      <c r="THN28" s="61"/>
      <c r="THO28" s="61"/>
      <c r="THP28" s="61"/>
      <c r="THQ28" s="61"/>
      <c r="THR28" s="61"/>
      <c r="THS28" s="61"/>
      <c r="THT28" s="61"/>
      <c r="THU28" s="61"/>
      <c r="THV28" s="61"/>
      <c r="THW28" s="61"/>
      <c r="THX28" s="61"/>
      <c r="THY28" s="61"/>
      <c r="THZ28" s="61"/>
      <c r="TIA28" s="61"/>
      <c r="TIB28" s="61"/>
      <c r="TIC28" s="61"/>
      <c r="TID28" s="61"/>
      <c r="TIE28" s="61"/>
      <c r="TIF28" s="61"/>
      <c r="TIG28" s="61"/>
      <c r="TIH28" s="61"/>
      <c r="TII28" s="61"/>
      <c r="TIJ28" s="61"/>
      <c r="TIK28" s="61"/>
      <c r="TIL28" s="61"/>
      <c r="TIM28" s="61"/>
      <c r="TIN28" s="61"/>
      <c r="TIO28" s="61"/>
      <c r="TIP28" s="61"/>
      <c r="TIQ28" s="61"/>
      <c r="TIR28" s="61"/>
      <c r="TIS28" s="61"/>
      <c r="TIT28" s="61"/>
      <c r="TIU28" s="61"/>
      <c r="TIV28" s="61"/>
      <c r="TIW28" s="61"/>
      <c r="TIX28" s="61"/>
      <c r="TIY28" s="61"/>
      <c r="TIZ28" s="61"/>
      <c r="TJA28" s="61"/>
      <c r="TJB28" s="61"/>
      <c r="TJC28" s="61"/>
      <c r="TJD28" s="61"/>
      <c r="TJE28" s="61"/>
      <c r="TJF28" s="61"/>
      <c r="TJG28" s="61"/>
      <c r="TJH28" s="61"/>
      <c r="TJI28" s="61"/>
      <c r="TJJ28" s="61"/>
      <c r="TJK28" s="61"/>
      <c r="TJL28" s="61"/>
      <c r="TJM28" s="61"/>
      <c r="TJN28" s="61"/>
      <c r="TJO28" s="61"/>
      <c r="TJP28" s="61"/>
      <c r="TJQ28" s="61"/>
      <c r="TJR28" s="61"/>
      <c r="TJS28" s="61"/>
      <c r="TJT28" s="61"/>
      <c r="TJU28" s="61"/>
      <c r="TJV28" s="61"/>
      <c r="TJW28" s="61"/>
      <c r="TJX28" s="61"/>
      <c r="TJY28" s="61"/>
      <c r="TJZ28" s="61"/>
      <c r="TKA28" s="61"/>
      <c r="TKB28" s="61"/>
      <c r="TKC28" s="61"/>
      <c r="TKD28" s="61"/>
      <c r="TKE28" s="61"/>
      <c r="TKF28" s="61"/>
      <c r="TKG28" s="61"/>
      <c r="TKH28" s="61"/>
      <c r="TKI28" s="61"/>
      <c r="TKJ28" s="61"/>
      <c r="TKK28" s="61"/>
      <c r="TKL28" s="61"/>
      <c r="TKM28" s="61"/>
      <c r="TKN28" s="61"/>
      <c r="TKO28" s="61"/>
      <c r="TKP28" s="61"/>
      <c r="TKQ28" s="61"/>
      <c r="TKR28" s="61"/>
      <c r="TKS28" s="61"/>
      <c r="TKT28" s="61"/>
      <c r="TKU28" s="61"/>
      <c r="TKV28" s="61"/>
      <c r="TKW28" s="61"/>
      <c r="TKX28" s="61"/>
      <c r="TKY28" s="61"/>
      <c r="TKZ28" s="61"/>
      <c r="TLA28" s="61"/>
      <c r="TLB28" s="61"/>
      <c r="TLC28" s="61"/>
      <c r="TLD28" s="61"/>
      <c r="TLE28" s="61"/>
      <c r="TLF28" s="61"/>
      <c r="TLG28" s="61"/>
      <c r="TLH28" s="61"/>
      <c r="TLI28" s="61"/>
      <c r="TLJ28" s="61"/>
      <c r="TLK28" s="61"/>
      <c r="TLL28" s="61"/>
      <c r="TLM28" s="61"/>
      <c r="TLN28" s="61"/>
      <c r="TLO28" s="61"/>
      <c r="TLP28" s="61"/>
      <c r="TLQ28" s="61"/>
      <c r="TLR28" s="61"/>
      <c r="TLS28" s="61"/>
      <c r="TLT28" s="61"/>
      <c r="TLU28" s="61"/>
      <c r="TLV28" s="61"/>
      <c r="TLW28" s="61"/>
      <c r="TLX28" s="61"/>
      <c r="TLY28" s="61"/>
      <c r="TLZ28" s="61"/>
      <c r="TMA28" s="61"/>
      <c r="TMB28" s="61"/>
      <c r="TMC28" s="61"/>
      <c r="TMD28" s="61"/>
      <c r="TME28" s="61"/>
      <c r="TMF28" s="61"/>
      <c r="TMG28" s="61"/>
      <c r="TMH28" s="61"/>
      <c r="TMI28" s="61"/>
      <c r="TMJ28" s="61"/>
      <c r="TMK28" s="61"/>
      <c r="TML28" s="61"/>
      <c r="TMM28" s="61"/>
      <c r="TMN28" s="61"/>
      <c r="TMO28" s="61"/>
      <c r="TMP28" s="61"/>
      <c r="TMQ28" s="61"/>
      <c r="TMR28" s="61"/>
      <c r="TMS28" s="61"/>
      <c r="TMT28" s="61"/>
      <c r="TMU28" s="61"/>
      <c r="TMV28" s="61"/>
      <c r="TMW28" s="61"/>
      <c r="TMX28" s="61"/>
      <c r="TMY28" s="61"/>
      <c r="TMZ28" s="61"/>
      <c r="TNA28" s="61"/>
      <c r="TNB28" s="61"/>
      <c r="TNC28" s="61"/>
      <c r="TND28" s="61"/>
      <c r="TNE28" s="61"/>
      <c r="TNF28" s="61"/>
      <c r="TNG28" s="61"/>
      <c r="TNH28" s="61"/>
      <c r="TNI28" s="61"/>
      <c r="TNJ28" s="61"/>
      <c r="TNK28" s="61"/>
      <c r="TNL28" s="61"/>
      <c r="TNM28" s="61"/>
      <c r="TNN28" s="61"/>
      <c r="TNO28" s="61"/>
      <c r="TNP28" s="61"/>
      <c r="TNQ28" s="61"/>
      <c r="TNR28" s="61"/>
      <c r="TNS28" s="61"/>
      <c r="TNT28" s="61"/>
      <c r="TNU28" s="61"/>
      <c r="TNV28" s="61"/>
      <c r="TNW28" s="61"/>
      <c r="TNX28" s="61"/>
      <c r="TNY28" s="61"/>
      <c r="TNZ28" s="61"/>
      <c r="TOA28" s="61"/>
      <c r="TOB28" s="61"/>
      <c r="TOC28" s="61"/>
      <c r="TOD28" s="61"/>
      <c r="TOE28" s="61"/>
      <c r="TOF28" s="61"/>
      <c r="TOG28" s="61"/>
      <c r="TOH28" s="61"/>
      <c r="TOI28" s="61"/>
      <c r="TOJ28" s="61"/>
      <c r="TOK28" s="61"/>
      <c r="TOL28" s="61"/>
      <c r="TOM28" s="61"/>
      <c r="TON28" s="61"/>
      <c r="TOO28" s="61"/>
      <c r="TOP28" s="61"/>
      <c r="TOQ28" s="61"/>
      <c r="TOR28" s="61"/>
      <c r="TOS28" s="61"/>
      <c r="TOT28" s="61"/>
      <c r="TOU28" s="61"/>
      <c r="TOV28" s="61"/>
      <c r="TOW28" s="61"/>
      <c r="TOX28" s="61"/>
      <c r="TOY28" s="61"/>
      <c r="TOZ28" s="61"/>
      <c r="TPA28" s="61"/>
      <c r="TPB28" s="61"/>
      <c r="TPC28" s="61"/>
      <c r="TPD28" s="61"/>
      <c r="TPE28" s="61"/>
      <c r="TPF28" s="61"/>
      <c r="TPG28" s="61"/>
      <c r="TPH28" s="61"/>
      <c r="TPI28" s="61"/>
      <c r="TPJ28" s="61"/>
      <c r="TPK28" s="61"/>
      <c r="TPL28" s="61"/>
      <c r="TPM28" s="61"/>
      <c r="TPN28" s="61"/>
      <c r="TPO28" s="61"/>
      <c r="TPP28" s="61"/>
      <c r="TPQ28" s="61"/>
      <c r="TPR28" s="61"/>
      <c r="TPS28" s="61"/>
      <c r="TPT28" s="61"/>
      <c r="TPU28" s="61"/>
      <c r="TPV28" s="61"/>
      <c r="TPW28" s="61"/>
      <c r="TPX28" s="61"/>
      <c r="TPY28" s="61"/>
      <c r="TPZ28" s="61"/>
      <c r="TQA28" s="61"/>
      <c r="TQB28" s="61"/>
      <c r="TQC28" s="61"/>
      <c r="TQD28" s="61"/>
      <c r="TQE28" s="61"/>
      <c r="TQF28" s="61"/>
      <c r="TQG28" s="61"/>
      <c r="TQH28" s="61"/>
      <c r="TQI28" s="61"/>
      <c r="TQJ28" s="61"/>
      <c r="TQK28" s="61"/>
      <c r="TQL28" s="61"/>
      <c r="TQM28" s="61"/>
      <c r="TQN28" s="61"/>
      <c r="TQO28" s="61"/>
      <c r="TQP28" s="61"/>
      <c r="TQQ28" s="61"/>
      <c r="TQR28" s="61"/>
      <c r="TQS28" s="61"/>
      <c r="TQT28" s="61"/>
      <c r="TQU28" s="61"/>
      <c r="TQV28" s="61"/>
      <c r="TQW28" s="61"/>
      <c r="TQX28" s="61"/>
      <c r="TQY28" s="61"/>
      <c r="TQZ28" s="61"/>
      <c r="TRA28" s="61"/>
      <c r="TRB28" s="61"/>
      <c r="TRC28" s="61"/>
      <c r="TRD28" s="61"/>
      <c r="TRE28" s="61"/>
      <c r="TRF28" s="61"/>
      <c r="TRG28" s="61"/>
      <c r="TRH28" s="61"/>
      <c r="TRI28" s="61"/>
      <c r="TRJ28" s="61"/>
      <c r="TRK28" s="61"/>
      <c r="TRL28" s="61"/>
      <c r="TRM28" s="61"/>
      <c r="TRN28" s="61"/>
      <c r="TRO28" s="61"/>
      <c r="TRP28" s="61"/>
      <c r="TRQ28" s="61"/>
      <c r="TRR28" s="61"/>
      <c r="TRS28" s="61"/>
      <c r="TRT28" s="61"/>
      <c r="TRU28" s="61"/>
      <c r="TRV28" s="61"/>
      <c r="TRW28" s="61"/>
      <c r="TRX28" s="61"/>
      <c r="TRY28" s="61"/>
      <c r="TRZ28" s="61"/>
      <c r="TSA28" s="61"/>
      <c r="TSB28" s="61"/>
      <c r="TSC28" s="61"/>
      <c r="TSD28" s="61"/>
      <c r="TSE28" s="61"/>
      <c r="TSF28" s="61"/>
      <c r="TSG28" s="61"/>
      <c r="TSH28" s="61"/>
      <c r="TSI28" s="61"/>
      <c r="TSJ28" s="61"/>
      <c r="TSK28" s="61"/>
      <c r="TSL28" s="61"/>
      <c r="TSM28" s="61"/>
      <c r="TSN28" s="61"/>
      <c r="TSO28" s="61"/>
      <c r="TSP28" s="61"/>
      <c r="TSQ28" s="61"/>
      <c r="TSR28" s="61"/>
      <c r="TSS28" s="61"/>
      <c r="TST28" s="61"/>
      <c r="TSU28" s="61"/>
      <c r="TSV28" s="61"/>
      <c r="TSW28" s="61"/>
      <c r="TSX28" s="61"/>
      <c r="TSY28" s="61"/>
      <c r="TSZ28" s="61"/>
      <c r="TTA28" s="61"/>
      <c r="TTB28" s="61"/>
      <c r="TTC28" s="61"/>
      <c r="TTD28" s="61"/>
      <c r="TTE28" s="61"/>
      <c r="TTF28" s="61"/>
      <c r="TTG28" s="61"/>
      <c r="TTH28" s="61"/>
      <c r="TTI28" s="61"/>
      <c r="TTJ28" s="61"/>
      <c r="TTK28" s="61"/>
      <c r="TTL28" s="61"/>
      <c r="TTM28" s="61"/>
      <c r="TTN28" s="61"/>
      <c r="TTO28" s="61"/>
      <c r="TTP28" s="61"/>
      <c r="TTQ28" s="61"/>
      <c r="TTR28" s="61"/>
      <c r="TTS28" s="61"/>
      <c r="TTT28" s="61"/>
      <c r="TTU28" s="61"/>
      <c r="TTV28" s="61"/>
      <c r="TTW28" s="61"/>
      <c r="TTX28" s="61"/>
      <c r="TTY28" s="61"/>
      <c r="TTZ28" s="61"/>
      <c r="TUA28" s="61"/>
      <c r="TUB28" s="61"/>
      <c r="TUC28" s="61"/>
      <c r="TUD28" s="61"/>
      <c r="TUE28" s="61"/>
      <c r="TUF28" s="61"/>
      <c r="TUG28" s="61"/>
      <c r="TUH28" s="61"/>
      <c r="TUI28" s="61"/>
      <c r="TUJ28" s="61"/>
      <c r="TUK28" s="61"/>
      <c r="TUL28" s="61"/>
      <c r="TUM28" s="61"/>
      <c r="TUN28" s="61"/>
      <c r="TUO28" s="61"/>
      <c r="TUP28" s="61"/>
      <c r="TUQ28" s="61"/>
      <c r="TUR28" s="61"/>
      <c r="TUS28" s="61"/>
      <c r="TUT28" s="61"/>
      <c r="TUU28" s="61"/>
      <c r="TUV28" s="61"/>
      <c r="TUW28" s="61"/>
      <c r="TUX28" s="61"/>
      <c r="TUY28" s="61"/>
      <c r="TUZ28" s="61"/>
      <c r="TVA28" s="61"/>
      <c r="TVB28" s="61"/>
      <c r="TVC28" s="61"/>
      <c r="TVD28" s="61"/>
      <c r="TVE28" s="61"/>
      <c r="TVF28" s="61"/>
      <c r="TVG28" s="61"/>
      <c r="TVH28" s="61"/>
      <c r="TVI28" s="61"/>
      <c r="TVJ28" s="61"/>
      <c r="TVK28" s="61"/>
      <c r="TVL28" s="61"/>
      <c r="TVM28" s="61"/>
      <c r="TVN28" s="61"/>
      <c r="TVO28" s="61"/>
      <c r="TVP28" s="61"/>
      <c r="TVQ28" s="61"/>
      <c r="TVR28" s="61"/>
      <c r="TVS28" s="61"/>
      <c r="TVT28" s="61"/>
      <c r="TVU28" s="61"/>
      <c r="TVV28" s="61"/>
      <c r="TVW28" s="61"/>
      <c r="TVX28" s="61"/>
      <c r="TVY28" s="61"/>
      <c r="TVZ28" s="61"/>
      <c r="TWA28" s="61"/>
      <c r="TWB28" s="61"/>
      <c r="TWC28" s="61"/>
      <c r="TWD28" s="61"/>
      <c r="TWE28" s="61"/>
      <c r="TWF28" s="61"/>
      <c r="TWG28" s="61"/>
      <c r="TWH28" s="61"/>
      <c r="TWI28" s="61"/>
      <c r="TWJ28" s="61"/>
      <c r="TWK28" s="61"/>
      <c r="TWL28" s="61"/>
      <c r="TWM28" s="61"/>
      <c r="TWN28" s="61"/>
      <c r="TWO28" s="61"/>
      <c r="TWP28" s="61"/>
      <c r="TWQ28" s="61"/>
      <c r="TWR28" s="61"/>
      <c r="TWS28" s="61"/>
      <c r="TWT28" s="61"/>
      <c r="TWU28" s="61"/>
      <c r="TWV28" s="61"/>
      <c r="TWW28" s="61"/>
      <c r="TWX28" s="61"/>
      <c r="TWY28" s="61"/>
      <c r="TWZ28" s="61"/>
      <c r="TXA28" s="61"/>
      <c r="TXB28" s="61"/>
      <c r="TXC28" s="61"/>
      <c r="TXD28" s="61"/>
      <c r="TXE28" s="61"/>
      <c r="TXF28" s="61"/>
      <c r="TXG28" s="61"/>
      <c r="TXH28" s="61"/>
      <c r="TXI28" s="61"/>
      <c r="TXJ28" s="61"/>
      <c r="TXK28" s="61"/>
      <c r="TXL28" s="61"/>
      <c r="TXM28" s="61"/>
      <c r="TXN28" s="61"/>
      <c r="TXO28" s="61"/>
      <c r="TXP28" s="61"/>
      <c r="TXQ28" s="61"/>
      <c r="TXR28" s="61"/>
      <c r="TXS28" s="61"/>
      <c r="TXT28" s="61"/>
      <c r="TXU28" s="61"/>
      <c r="TXV28" s="61"/>
      <c r="TXW28" s="61"/>
      <c r="TXX28" s="61"/>
      <c r="TXY28" s="61"/>
      <c r="TXZ28" s="61"/>
      <c r="TYA28" s="61"/>
      <c r="TYB28" s="61"/>
      <c r="TYC28" s="61"/>
      <c r="TYD28" s="61"/>
      <c r="TYE28" s="61"/>
      <c r="TYF28" s="61"/>
      <c r="TYG28" s="61"/>
      <c r="TYH28" s="61"/>
      <c r="TYI28" s="61"/>
      <c r="TYJ28" s="61"/>
      <c r="TYK28" s="61"/>
      <c r="TYL28" s="61"/>
      <c r="TYM28" s="61"/>
      <c r="TYN28" s="61"/>
      <c r="TYO28" s="61"/>
      <c r="TYP28" s="61"/>
      <c r="TYQ28" s="61"/>
      <c r="TYR28" s="61"/>
      <c r="TYS28" s="61"/>
      <c r="TYT28" s="61"/>
      <c r="TYU28" s="61"/>
      <c r="TYV28" s="61"/>
      <c r="TYW28" s="61"/>
      <c r="TYX28" s="61"/>
      <c r="TYY28" s="61"/>
      <c r="TYZ28" s="61"/>
      <c r="TZA28" s="61"/>
      <c r="TZB28" s="61"/>
      <c r="TZC28" s="61"/>
      <c r="TZD28" s="61"/>
      <c r="TZE28" s="61"/>
      <c r="TZF28" s="61"/>
      <c r="TZG28" s="61"/>
      <c r="TZH28" s="61"/>
      <c r="TZI28" s="61"/>
      <c r="TZJ28" s="61"/>
      <c r="TZK28" s="61"/>
      <c r="TZL28" s="61"/>
      <c r="TZM28" s="61"/>
      <c r="TZN28" s="61"/>
      <c r="TZO28" s="61"/>
      <c r="TZP28" s="61"/>
      <c r="TZQ28" s="61"/>
      <c r="TZR28" s="61"/>
      <c r="TZS28" s="61"/>
      <c r="TZT28" s="61"/>
      <c r="TZU28" s="61"/>
      <c r="TZV28" s="61"/>
      <c r="TZW28" s="61"/>
      <c r="TZX28" s="61"/>
      <c r="TZY28" s="61"/>
      <c r="TZZ28" s="61"/>
      <c r="UAA28" s="61"/>
      <c r="UAB28" s="61"/>
      <c r="UAC28" s="61"/>
      <c r="UAD28" s="61"/>
      <c r="UAE28" s="61"/>
      <c r="UAF28" s="61"/>
      <c r="UAG28" s="61"/>
      <c r="UAH28" s="61"/>
      <c r="UAI28" s="61"/>
      <c r="UAJ28" s="61"/>
      <c r="UAK28" s="61"/>
      <c r="UAL28" s="61"/>
      <c r="UAM28" s="61"/>
      <c r="UAN28" s="61"/>
      <c r="UAO28" s="61"/>
      <c r="UAP28" s="61"/>
      <c r="UAQ28" s="61"/>
      <c r="UAR28" s="61"/>
      <c r="UAS28" s="61"/>
      <c r="UAT28" s="61"/>
      <c r="UAU28" s="61"/>
      <c r="UAV28" s="61"/>
      <c r="UAW28" s="61"/>
      <c r="UAX28" s="61"/>
      <c r="UAY28" s="61"/>
      <c r="UAZ28" s="61"/>
      <c r="UBA28" s="61"/>
      <c r="UBB28" s="61"/>
      <c r="UBC28" s="61"/>
      <c r="UBD28" s="61"/>
      <c r="UBE28" s="61"/>
      <c r="UBF28" s="61"/>
      <c r="UBG28" s="61"/>
      <c r="UBH28" s="61"/>
      <c r="UBI28" s="61"/>
      <c r="UBJ28" s="61"/>
      <c r="UBK28" s="61"/>
      <c r="UBL28" s="61"/>
      <c r="UBM28" s="61"/>
      <c r="UBN28" s="61"/>
      <c r="UBO28" s="61"/>
      <c r="UBP28" s="61"/>
      <c r="UBQ28" s="61"/>
      <c r="UBR28" s="61"/>
      <c r="UBS28" s="61"/>
      <c r="UBT28" s="61"/>
      <c r="UBU28" s="61"/>
      <c r="UBV28" s="61"/>
      <c r="UBW28" s="61"/>
      <c r="UBX28" s="61"/>
      <c r="UBY28" s="61"/>
      <c r="UBZ28" s="61"/>
      <c r="UCA28" s="61"/>
      <c r="UCB28" s="61"/>
      <c r="UCC28" s="61"/>
      <c r="UCD28" s="61"/>
      <c r="UCE28" s="61"/>
      <c r="UCF28" s="61"/>
      <c r="UCG28" s="61"/>
      <c r="UCH28" s="61"/>
      <c r="UCI28" s="61"/>
      <c r="UCJ28" s="61"/>
      <c r="UCK28" s="61"/>
      <c r="UCL28" s="61"/>
      <c r="UCM28" s="61"/>
      <c r="UCN28" s="61"/>
      <c r="UCO28" s="61"/>
      <c r="UCP28" s="61"/>
      <c r="UCQ28" s="61"/>
      <c r="UCR28" s="61"/>
      <c r="UCS28" s="61"/>
      <c r="UCT28" s="61"/>
      <c r="UCU28" s="61"/>
      <c r="UCV28" s="61"/>
      <c r="UCW28" s="61"/>
      <c r="UCX28" s="61"/>
      <c r="UCY28" s="61"/>
      <c r="UCZ28" s="61"/>
      <c r="UDA28" s="61"/>
      <c r="UDB28" s="61"/>
      <c r="UDC28" s="61"/>
      <c r="UDD28" s="61"/>
      <c r="UDE28" s="61"/>
      <c r="UDF28" s="61"/>
      <c r="UDG28" s="61"/>
      <c r="UDH28" s="61"/>
      <c r="UDI28" s="61"/>
      <c r="UDJ28" s="61"/>
      <c r="UDK28" s="61"/>
      <c r="UDL28" s="61"/>
      <c r="UDM28" s="61"/>
      <c r="UDN28" s="61"/>
      <c r="UDO28" s="61"/>
      <c r="UDP28" s="61"/>
      <c r="UDQ28" s="61"/>
      <c r="UDR28" s="61"/>
      <c r="UDS28" s="61"/>
      <c r="UDT28" s="61"/>
      <c r="UDU28" s="61"/>
      <c r="UDV28" s="61"/>
      <c r="UDW28" s="61"/>
      <c r="UDX28" s="61"/>
      <c r="UDY28" s="61"/>
      <c r="UDZ28" s="61"/>
      <c r="UEA28" s="61"/>
      <c r="UEB28" s="61"/>
      <c r="UEC28" s="61"/>
      <c r="UED28" s="61"/>
      <c r="UEE28" s="61"/>
      <c r="UEF28" s="61"/>
      <c r="UEG28" s="61"/>
      <c r="UEH28" s="61"/>
      <c r="UEI28" s="61"/>
      <c r="UEJ28" s="61"/>
      <c r="UEK28" s="61"/>
      <c r="UEL28" s="61"/>
      <c r="UEM28" s="61"/>
      <c r="UEN28" s="61"/>
      <c r="UEO28" s="61"/>
      <c r="UEP28" s="61"/>
      <c r="UEQ28" s="61"/>
      <c r="UER28" s="61"/>
      <c r="UES28" s="61"/>
      <c r="UET28" s="61"/>
      <c r="UEU28" s="61"/>
      <c r="UEV28" s="61"/>
      <c r="UEW28" s="61"/>
      <c r="UEX28" s="61"/>
      <c r="UEY28" s="61"/>
      <c r="UEZ28" s="61"/>
      <c r="UFA28" s="61"/>
      <c r="UFB28" s="61"/>
      <c r="UFC28" s="61"/>
      <c r="UFD28" s="61"/>
      <c r="UFE28" s="61"/>
      <c r="UFF28" s="61"/>
      <c r="UFG28" s="61"/>
      <c r="UFH28" s="61"/>
      <c r="UFI28" s="61"/>
      <c r="UFJ28" s="61"/>
      <c r="UFK28" s="61"/>
      <c r="UFL28" s="61"/>
      <c r="UFM28" s="61"/>
      <c r="UFN28" s="61"/>
      <c r="UFO28" s="61"/>
      <c r="UFP28" s="61"/>
      <c r="UFQ28" s="61"/>
      <c r="UFR28" s="61"/>
      <c r="UFS28" s="61"/>
      <c r="UFT28" s="61"/>
      <c r="UFU28" s="61"/>
      <c r="UFV28" s="61"/>
      <c r="UFW28" s="61"/>
      <c r="UFX28" s="61"/>
      <c r="UFY28" s="61"/>
      <c r="UFZ28" s="61"/>
      <c r="UGA28" s="61"/>
      <c r="UGB28" s="61"/>
      <c r="UGC28" s="61"/>
      <c r="UGD28" s="61"/>
      <c r="UGE28" s="61"/>
      <c r="UGF28" s="61"/>
      <c r="UGG28" s="61"/>
      <c r="UGH28" s="61"/>
      <c r="UGI28" s="61"/>
      <c r="UGJ28" s="61"/>
      <c r="UGK28" s="61"/>
      <c r="UGL28" s="61"/>
      <c r="UGM28" s="61"/>
      <c r="UGN28" s="61"/>
      <c r="UGO28" s="61"/>
      <c r="UGP28" s="61"/>
      <c r="UGQ28" s="61"/>
      <c r="UGR28" s="61"/>
      <c r="UGS28" s="61"/>
      <c r="UGT28" s="61"/>
      <c r="UGU28" s="61"/>
      <c r="UGV28" s="61"/>
      <c r="UGW28" s="61"/>
      <c r="UGX28" s="61"/>
      <c r="UGY28" s="61"/>
      <c r="UGZ28" s="61"/>
      <c r="UHA28" s="61"/>
      <c r="UHB28" s="61"/>
      <c r="UHC28" s="61"/>
      <c r="UHD28" s="61"/>
      <c r="UHE28" s="61"/>
      <c r="UHF28" s="61"/>
      <c r="UHG28" s="61"/>
      <c r="UHH28" s="61"/>
      <c r="UHI28" s="61"/>
      <c r="UHJ28" s="61"/>
      <c r="UHK28" s="61"/>
      <c r="UHL28" s="61"/>
      <c r="UHM28" s="61"/>
      <c r="UHN28" s="61"/>
      <c r="UHO28" s="61"/>
      <c r="UHP28" s="61"/>
      <c r="UHQ28" s="61"/>
      <c r="UHR28" s="61"/>
      <c r="UHS28" s="61"/>
      <c r="UHT28" s="61"/>
      <c r="UHU28" s="61"/>
      <c r="UHV28" s="61"/>
      <c r="UHW28" s="61"/>
      <c r="UHX28" s="61"/>
      <c r="UHY28" s="61"/>
      <c r="UHZ28" s="61"/>
      <c r="UIA28" s="61"/>
      <c r="UIB28" s="61"/>
      <c r="UIC28" s="61"/>
      <c r="UID28" s="61"/>
      <c r="UIE28" s="61"/>
      <c r="UIF28" s="61"/>
      <c r="UIG28" s="61"/>
      <c r="UIH28" s="61"/>
      <c r="UII28" s="61"/>
      <c r="UIJ28" s="61"/>
      <c r="UIK28" s="61"/>
      <c r="UIL28" s="61"/>
      <c r="UIM28" s="61"/>
      <c r="UIN28" s="61"/>
      <c r="UIO28" s="61"/>
      <c r="UIP28" s="61"/>
      <c r="UIQ28" s="61"/>
      <c r="UIR28" s="61"/>
      <c r="UIS28" s="61"/>
      <c r="UIT28" s="61"/>
      <c r="UIU28" s="61"/>
      <c r="UIV28" s="61"/>
      <c r="UIW28" s="61"/>
      <c r="UIX28" s="61"/>
      <c r="UIY28" s="61"/>
      <c r="UIZ28" s="61"/>
      <c r="UJA28" s="61"/>
      <c r="UJB28" s="61"/>
      <c r="UJC28" s="61"/>
      <c r="UJD28" s="61"/>
      <c r="UJE28" s="61"/>
      <c r="UJF28" s="61"/>
      <c r="UJG28" s="61"/>
      <c r="UJH28" s="61"/>
      <c r="UJI28" s="61"/>
      <c r="UJJ28" s="61"/>
      <c r="UJK28" s="61"/>
      <c r="UJL28" s="61"/>
      <c r="UJM28" s="61"/>
      <c r="UJN28" s="61"/>
      <c r="UJO28" s="61"/>
      <c r="UJP28" s="61"/>
      <c r="UJQ28" s="61"/>
      <c r="UJR28" s="61"/>
      <c r="UJS28" s="61"/>
      <c r="UJT28" s="61"/>
      <c r="UJU28" s="61"/>
      <c r="UJV28" s="61"/>
      <c r="UJW28" s="61"/>
      <c r="UJX28" s="61"/>
      <c r="UJY28" s="61"/>
      <c r="UJZ28" s="61"/>
      <c r="UKA28" s="61"/>
      <c r="UKB28" s="61"/>
      <c r="UKC28" s="61"/>
      <c r="UKD28" s="61"/>
      <c r="UKE28" s="61"/>
      <c r="UKF28" s="61"/>
      <c r="UKG28" s="61"/>
      <c r="UKH28" s="61"/>
      <c r="UKI28" s="61"/>
      <c r="UKJ28" s="61"/>
      <c r="UKK28" s="61"/>
      <c r="UKL28" s="61"/>
      <c r="UKM28" s="61"/>
      <c r="UKN28" s="61"/>
      <c r="UKO28" s="61"/>
      <c r="UKP28" s="61"/>
      <c r="UKQ28" s="61"/>
      <c r="UKR28" s="61"/>
      <c r="UKS28" s="61"/>
      <c r="UKT28" s="61"/>
      <c r="UKU28" s="61"/>
      <c r="UKV28" s="61"/>
      <c r="UKW28" s="61"/>
      <c r="UKX28" s="61"/>
      <c r="UKY28" s="61"/>
      <c r="UKZ28" s="61"/>
      <c r="ULA28" s="61"/>
      <c r="ULB28" s="61"/>
      <c r="ULC28" s="61"/>
      <c r="ULD28" s="61"/>
      <c r="ULE28" s="61"/>
      <c r="ULF28" s="61"/>
      <c r="ULG28" s="61"/>
      <c r="ULH28" s="61"/>
      <c r="ULI28" s="61"/>
      <c r="ULJ28" s="61"/>
      <c r="ULK28" s="61"/>
      <c r="ULL28" s="61"/>
      <c r="ULM28" s="61"/>
      <c r="ULN28" s="61"/>
      <c r="ULO28" s="61"/>
      <c r="ULP28" s="61"/>
      <c r="ULQ28" s="61"/>
      <c r="ULR28" s="61"/>
      <c r="ULS28" s="61"/>
      <c r="ULT28" s="61"/>
      <c r="ULU28" s="61"/>
      <c r="ULV28" s="61"/>
      <c r="ULW28" s="61"/>
      <c r="ULX28" s="61"/>
      <c r="ULY28" s="61"/>
      <c r="ULZ28" s="61"/>
      <c r="UMA28" s="61"/>
      <c r="UMB28" s="61"/>
      <c r="UMC28" s="61"/>
      <c r="UMD28" s="61"/>
      <c r="UME28" s="61"/>
      <c r="UMF28" s="61"/>
      <c r="UMG28" s="61"/>
      <c r="UMH28" s="61"/>
      <c r="UMI28" s="61"/>
      <c r="UMJ28" s="61"/>
      <c r="UMK28" s="61"/>
      <c r="UML28" s="61"/>
      <c r="UMM28" s="61"/>
      <c r="UMN28" s="61"/>
      <c r="UMO28" s="61"/>
      <c r="UMP28" s="61"/>
      <c r="UMQ28" s="61"/>
      <c r="UMR28" s="61"/>
      <c r="UMS28" s="61"/>
      <c r="UMT28" s="61"/>
      <c r="UMU28" s="61"/>
      <c r="UMV28" s="61"/>
      <c r="UMW28" s="61"/>
      <c r="UMX28" s="61"/>
      <c r="UMY28" s="61"/>
      <c r="UMZ28" s="61"/>
      <c r="UNA28" s="61"/>
      <c r="UNB28" s="61"/>
      <c r="UNC28" s="61"/>
      <c r="UND28" s="61"/>
      <c r="UNE28" s="61"/>
      <c r="UNF28" s="61"/>
      <c r="UNG28" s="61"/>
      <c r="UNH28" s="61"/>
      <c r="UNI28" s="61"/>
      <c r="UNJ28" s="61"/>
      <c r="UNK28" s="61"/>
      <c r="UNL28" s="61"/>
      <c r="UNM28" s="61"/>
      <c r="UNN28" s="61"/>
      <c r="UNO28" s="61"/>
      <c r="UNP28" s="61"/>
      <c r="UNQ28" s="61"/>
      <c r="UNR28" s="61"/>
      <c r="UNS28" s="61"/>
      <c r="UNT28" s="61"/>
      <c r="UNU28" s="61"/>
      <c r="UNV28" s="61"/>
      <c r="UNW28" s="61"/>
      <c r="UNX28" s="61"/>
      <c r="UNY28" s="61"/>
      <c r="UNZ28" s="61"/>
      <c r="UOA28" s="61"/>
      <c r="UOB28" s="61"/>
      <c r="UOC28" s="61"/>
      <c r="UOD28" s="61"/>
      <c r="UOE28" s="61"/>
      <c r="UOF28" s="61"/>
      <c r="UOG28" s="61"/>
      <c r="UOH28" s="61"/>
      <c r="UOI28" s="61"/>
      <c r="UOJ28" s="61"/>
      <c r="UOK28" s="61"/>
      <c r="UOL28" s="61"/>
      <c r="UOM28" s="61"/>
      <c r="UON28" s="61"/>
      <c r="UOO28" s="61"/>
      <c r="UOP28" s="61"/>
      <c r="UOQ28" s="61"/>
      <c r="UOR28" s="61"/>
      <c r="UOS28" s="61"/>
      <c r="UOT28" s="61"/>
      <c r="UOU28" s="61"/>
      <c r="UOV28" s="61"/>
      <c r="UOW28" s="61"/>
      <c r="UOX28" s="61"/>
      <c r="UOY28" s="61"/>
      <c r="UOZ28" s="61"/>
      <c r="UPA28" s="61"/>
      <c r="UPB28" s="61"/>
      <c r="UPC28" s="61"/>
      <c r="UPD28" s="61"/>
      <c r="UPE28" s="61"/>
      <c r="UPF28" s="61"/>
      <c r="UPG28" s="61"/>
      <c r="UPH28" s="61"/>
      <c r="UPI28" s="61"/>
      <c r="UPJ28" s="61"/>
      <c r="UPK28" s="61"/>
      <c r="UPL28" s="61"/>
      <c r="UPM28" s="61"/>
      <c r="UPN28" s="61"/>
      <c r="UPO28" s="61"/>
      <c r="UPP28" s="61"/>
      <c r="UPQ28" s="61"/>
      <c r="UPR28" s="61"/>
      <c r="UPS28" s="61"/>
      <c r="UPT28" s="61"/>
      <c r="UPU28" s="61"/>
      <c r="UPV28" s="61"/>
      <c r="UPW28" s="61"/>
      <c r="UPX28" s="61"/>
      <c r="UPY28" s="61"/>
      <c r="UPZ28" s="61"/>
      <c r="UQA28" s="61"/>
      <c r="UQB28" s="61"/>
      <c r="UQC28" s="61"/>
      <c r="UQD28" s="61"/>
      <c r="UQE28" s="61"/>
      <c r="UQF28" s="61"/>
      <c r="UQG28" s="61"/>
      <c r="UQH28" s="61"/>
      <c r="UQI28" s="61"/>
      <c r="UQJ28" s="61"/>
      <c r="UQK28" s="61"/>
      <c r="UQL28" s="61"/>
      <c r="UQM28" s="61"/>
      <c r="UQN28" s="61"/>
      <c r="UQO28" s="61"/>
      <c r="UQP28" s="61"/>
      <c r="UQQ28" s="61"/>
      <c r="UQR28" s="61"/>
      <c r="UQS28" s="61"/>
      <c r="UQT28" s="61"/>
      <c r="UQU28" s="61"/>
      <c r="UQV28" s="61"/>
      <c r="UQW28" s="61"/>
      <c r="UQX28" s="61"/>
      <c r="UQY28" s="61"/>
      <c r="UQZ28" s="61"/>
      <c r="URA28" s="61"/>
      <c r="URB28" s="61"/>
      <c r="URC28" s="61"/>
      <c r="URD28" s="61"/>
      <c r="URE28" s="61"/>
      <c r="URF28" s="61"/>
      <c r="URG28" s="61"/>
      <c r="URH28" s="61"/>
      <c r="URI28" s="61"/>
      <c r="URJ28" s="61"/>
      <c r="URK28" s="61"/>
      <c r="URL28" s="61"/>
      <c r="URM28" s="61"/>
      <c r="URN28" s="61"/>
      <c r="URO28" s="61"/>
      <c r="URP28" s="61"/>
      <c r="URQ28" s="61"/>
      <c r="URR28" s="61"/>
      <c r="URS28" s="61"/>
      <c r="URT28" s="61"/>
      <c r="URU28" s="61"/>
      <c r="URV28" s="61"/>
      <c r="URW28" s="61"/>
      <c r="URX28" s="61"/>
      <c r="URY28" s="61"/>
      <c r="URZ28" s="61"/>
      <c r="USA28" s="61"/>
      <c r="USB28" s="61"/>
      <c r="USC28" s="61"/>
      <c r="USD28" s="61"/>
      <c r="USE28" s="61"/>
      <c r="USF28" s="61"/>
      <c r="USG28" s="61"/>
      <c r="USH28" s="61"/>
      <c r="USI28" s="61"/>
      <c r="USJ28" s="61"/>
      <c r="USK28" s="61"/>
      <c r="USL28" s="61"/>
      <c r="USM28" s="61"/>
      <c r="USN28" s="61"/>
      <c r="USO28" s="61"/>
      <c r="USP28" s="61"/>
      <c r="USQ28" s="61"/>
      <c r="USR28" s="61"/>
      <c r="USS28" s="61"/>
      <c r="UST28" s="61"/>
      <c r="USU28" s="61"/>
      <c r="USV28" s="61"/>
      <c r="USW28" s="61"/>
      <c r="USX28" s="61"/>
      <c r="USY28" s="61"/>
      <c r="USZ28" s="61"/>
      <c r="UTA28" s="61"/>
      <c r="UTB28" s="61"/>
      <c r="UTC28" s="61"/>
      <c r="UTD28" s="61"/>
      <c r="UTE28" s="61"/>
      <c r="UTF28" s="61"/>
      <c r="UTG28" s="61"/>
      <c r="UTH28" s="61"/>
      <c r="UTI28" s="61"/>
      <c r="UTJ28" s="61"/>
      <c r="UTK28" s="61"/>
      <c r="UTL28" s="61"/>
      <c r="UTM28" s="61"/>
      <c r="UTN28" s="61"/>
      <c r="UTO28" s="61"/>
      <c r="UTP28" s="61"/>
      <c r="UTQ28" s="61"/>
      <c r="UTR28" s="61"/>
      <c r="UTS28" s="61"/>
      <c r="UTT28" s="61"/>
      <c r="UTU28" s="61"/>
      <c r="UTV28" s="61"/>
      <c r="UTW28" s="61"/>
      <c r="UTX28" s="61"/>
      <c r="UTY28" s="61"/>
      <c r="UTZ28" s="61"/>
      <c r="UUA28" s="61"/>
      <c r="UUB28" s="61"/>
      <c r="UUC28" s="61"/>
      <c r="UUD28" s="61"/>
      <c r="UUE28" s="61"/>
      <c r="UUF28" s="61"/>
      <c r="UUG28" s="61"/>
      <c r="UUH28" s="61"/>
      <c r="UUI28" s="61"/>
      <c r="UUJ28" s="61"/>
      <c r="UUK28" s="61"/>
      <c r="UUL28" s="61"/>
      <c r="UUM28" s="61"/>
      <c r="UUN28" s="61"/>
      <c r="UUO28" s="61"/>
      <c r="UUP28" s="61"/>
      <c r="UUQ28" s="61"/>
      <c r="UUR28" s="61"/>
      <c r="UUS28" s="61"/>
      <c r="UUT28" s="61"/>
      <c r="UUU28" s="61"/>
      <c r="UUV28" s="61"/>
      <c r="UUW28" s="61"/>
      <c r="UUX28" s="61"/>
      <c r="UUY28" s="61"/>
      <c r="UUZ28" s="61"/>
      <c r="UVA28" s="61"/>
      <c r="UVB28" s="61"/>
      <c r="UVC28" s="61"/>
      <c r="UVD28" s="61"/>
      <c r="UVE28" s="61"/>
      <c r="UVF28" s="61"/>
      <c r="UVG28" s="61"/>
      <c r="UVH28" s="61"/>
      <c r="UVI28" s="61"/>
      <c r="UVJ28" s="61"/>
      <c r="UVK28" s="61"/>
      <c r="UVL28" s="61"/>
      <c r="UVM28" s="61"/>
      <c r="UVN28" s="61"/>
      <c r="UVO28" s="61"/>
      <c r="UVP28" s="61"/>
      <c r="UVQ28" s="61"/>
      <c r="UVR28" s="61"/>
      <c r="UVS28" s="61"/>
      <c r="UVT28" s="61"/>
      <c r="UVU28" s="61"/>
      <c r="UVV28" s="61"/>
      <c r="UVW28" s="61"/>
      <c r="UVX28" s="61"/>
      <c r="UVY28" s="61"/>
      <c r="UVZ28" s="61"/>
      <c r="UWA28" s="61"/>
      <c r="UWB28" s="61"/>
      <c r="UWC28" s="61"/>
      <c r="UWD28" s="61"/>
      <c r="UWE28" s="61"/>
      <c r="UWF28" s="61"/>
      <c r="UWG28" s="61"/>
      <c r="UWH28" s="61"/>
      <c r="UWI28" s="61"/>
      <c r="UWJ28" s="61"/>
      <c r="UWK28" s="61"/>
      <c r="UWL28" s="61"/>
      <c r="UWM28" s="61"/>
      <c r="UWN28" s="61"/>
      <c r="UWO28" s="61"/>
      <c r="UWP28" s="61"/>
      <c r="UWQ28" s="61"/>
      <c r="UWR28" s="61"/>
      <c r="UWS28" s="61"/>
      <c r="UWT28" s="61"/>
      <c r="UWU28" s="61"/>
      <c r="UWV28" s="61"/>
      <c r="UWW28" s="61"/>
      <c r="UWX28" s="61"/>
      <c r="UWY28" s="61"/>
      <c r="UWZ28" s="61"/>
      <c r="UXA28" s="61"/>
      <c r="UXB28" s="61"/>
      <c r="UXC28" s="61"/>
      <c r="UXD28" s="61"/>
      <c r="UXE28" s="61"/>
      <c r="UXF28" s="61"/>
      <c r="UXG28" s="61"/>
      <c r="UXH28" s="61"/>
      <c r="UXI28" s="61"/>
      <c r="UXJ28" s="61"/>
      <c r="UXK28" s="61"/>
      <c r="UXL28" s="61"/>
      <c r="UXM28" s="61"/>
      <c r="UXN28" s="61"/>
      <c r="UXO28" s="61"/>
      <c r="UXP28" s="61"/>
      <c r="UXQ28" s="61"/>
      <c r="UXR28" s="61"/>
      <c r="UXS28" s="61"/>
      <c r="UXT28" s="61"/>
      <c r="UXU28" s="61"/>
      <c r="UXV28" s="61"/>
      <c r="UXW28" s="61"/>
      <c r="UXX28" s="61"/>
      <c r="UXY28" s="61"/>
      <c r="UXZ28" s="61"/>
      <c r="UYA28" s="61"/>
      <c r="UYB28" s="61"/>
      <c r="UYC28" s="61"/>
      <c r="UYD28" s="61"/>
      <c r="UYE28" s="61"/>
      <c r="UYF28" s="61"/>
      <c r="UYG28" s="61"/>
      <c r="UYH28" s="61"/>
      <c r="UYI28" s="61"/>
      <c r="UYJ28" s="61"/>
      <c r="UYK28" s="61"/>
      <c r="UYL28" s="61"/>
      <c r="UYM28" s="61"/>
      <c r="UYN28" s="61"/>
      <c r="UYO28" s="61"/>
      <c r="UYP28" s="61"/>
      <c r="UYQ28" s="61"/>
      <c r="UYR28" s="61"/>
      <c r="UYS28" s="61"/>
      <c r="UYT28" s="61"/>
      <c r="UYU28" s="61"/>
      <c r="UYV28" s="61"/>
      <c r="UYW28" s="61"/>
      <c r="UYX28" s="61"/>
      <c r="UYY28" s="61"/>
      <c r="UYZ28" s="61"/>
      <c r="UZA28" s="61"/>
      <c r="UZB28" s="61"/>
      <c r="UZC28" s="61"/>
      <c r="UZD28" s="61"/>
      <c r="UZE28" s="61"/>
      <c r="UZF28" s="61"/>
      <c r="UZG28" s="61"/>
      <c r="UZH28" s="61"/>
      <c r="UZI28" s="61"/>
      <c r="UZJ28" s="61"/>
      <c r="UZK28" s="61"/>
      <c r="UZL28" s="61"/>
      <c r="UZM28" s="61"/>
      <c r="UZN28" s="61"/>
      <c r="UZO28" s="61"/>
      <c r="UZP28" s="61"/>
      <c r="UZQ28" s="61"/>
      <c r="UZR28" s="61"/>
      <c r="UZS28" s="61"/>
      <c r="UZT28" s="61"/>
      <c r="UZU28" s="61"/>
      <c r="UZV28" s="61"/>
      <c r="UZW28" s="61"/>
      <c r="UZX28" s="61"/>
      <c r="UZY28" s="61"/>
      <c r="UZZ28" s="61"/>
      <c r="VAA28" s="61"/>
      <c r="VAB28" s="61"/>
      <c r="VAC28" s="61"/>
      <c r="VAD28" s="61"/>
      <c r="VAE28" s="61"/>
      <c r="VAF28" s="61"/>
      <c r="VAG28" s="61"/>
      <c r="VAH28" s="61"/>
      <c r="VAI28" s="61"/>
      <c r="VAJ28" s="61"/>
      <c r="VAK28" s="61"/>
      <c r="VAL28" s="61"/>
      <c r="VAM28" s="61"/>
      <c r="VAN28" s="61"/>
      <c r="VAO28" s="61"/>
      <c r="VAP28" s="61"/>
      <c r="VAQ28" s="61"/>
      <c r="VAR28" s="61"/>
      <c r="VAS28" s="61"/>
      <c r="VAT28" s="61"/>
      <c r="VAU28" s="61"/>
      <c r="VAV28" s="61"/>
      <c r="VAW28" s="61"/>
      <c r="VAX28" s="61"/>
      <c r="VAY28" s="61"/>
      <c r="VAZ28" s="61"/>
      <c r="VBA28" s="61"/>
      <c r="VBB28" s="61"/>
      <c r="VBC28" s="61"/>
      <c r="VBD28" s="61"/>
      <c r="VBE28" s="61"/>
      <c r="VBF28" s="61"/>
      <c r="VBG28" s="61"/>
      <c r="VBH28" s="61"/>
      <c r="VBI28" s="61"/>
      <c r="VBJ28" s="61"/>
      <c r="VBK28" s="61"/>
      <c r="VBL28" s="61"/>
      <c r="VBM28" s="61"/>
      <c r="VBN28" s="61"/>
      <c r="VBO28" s="61"/>
      <c r="VBP28" s="61"/>
      <c r="VBQ28" s="61"/>
      <c r="VBR28" s="61"/>
      <c r="VBS28" s="61"/>
      <c r="VBT28" s="61"/>
      <c r="VBU28" s="61"/>
      <c r="VBV28" s="61"/>
      <c r="VBW28" s="61"/>
      <c r="VBX28" s="61"/>
      <c r="VBY28" s="61"/>
      <c r="VBZ28" s="61"/>
      <c r="VCA28" s="61"/>
      <c r="VCB28" s="61"/>
      <c r="VCC28" s="61"/>
      <c r="VCD28" s="61"/>
      <c r="VCE28" s="61"/>
      <c r="VCF28" s="61"/>
      <c r="VCG28" s="61"/>
      <c r="VCH28" s="61"/>
      <c r="VCI28" s="61"/>
      <c r="VCJ28" s="61"/>
      <c r="VCK28" s="61"/>
      <c r="VCL28" s="61"/>
      <c r="VCM28" s="61"/>
      <c r="VCN28" s="61"/>
      <c r="VCO28" s="61"/>
      <c r="VCP28" s="61"/>
      <c r="VCQ28" s="61"/>
      <c r="VCR28" s="61"/>
      <c r="VCS28" s="61"/>
      <c r="VCT28" s="61"/>
      <c r="VCU28" s="61"/>
      <c r="VCV28" s="61"/>
      <c r="VCW28" s="61"/>
      <c r="VCX28" s="61"/>
      <c r="VCY28" s="61"/>
      <c r="VCZ28" s="61"/>
      <c r="VDA28" s="61"/>
      <c r="VDB28" s="61"/>
      <c r="VDC28" s="61"/>
      <c r="VDD28" s="61"/>
      <c r="VDE28" s="61"/>
      <c r="VDF28" s="61"/>
      <c r="VDG28" s="61"/>
      <c r="VDH28" s="61"/>
      <c r="VDI28" s="61"/>
      <c r="VDJ28" s="61"/>
      <c r="VDK28" s="61"/>
      <c r="VDL28" s="61"/>
      <c r="VDM28" s="61"/>
      <c r="VDN28" s="61"/>
      <c r="VDO28" s="61"/>
      <c r="VDP28" s="61"/>
      <c r="VDQ28" s="61"/>
      <c r="VDR28" s="61"/>
      <c r="VDS28" s="61"/>
      <c r="VDT28" s="61"/>
      <c r="VDU28" s="61"/>
      <c r="VDV28" s="61"/>
      <c r="VDW28" s="61"/>
      <c r="VDX28" s="61"/>
      <c r="VDY28" s="61"/>
      <c r="VDZ28" s="61"/>
      <c r="VEA28" s="61"/>
      <c r="VEB28" s="61"/>
      <c r="VEC28" s="61"/>
      <c r="VED28" s="61"/>
      <c r="VEE28" s="61"/>
      <c r="VEF28" s="61"/>
      <c r="VEG28" s="61"/>
      <c r="VEH28" s="61"/>
      <c r="VEI28" s="61"/>
      <c r="VEJ28" s="61"/>
      <c r="VEK28" s="61"/>
      <c r="VEL28" s="61"/>
      <c r="VEM28" s="61"/>
      <c r="VEN28" s="61"/>
      <c r="VEO28" s="61"/>
      <c r="VEP28" s="61"/>
      <c r="VEQ28" s="61"/>
      <c r="VER28" s="61"/>
      <c r="VES28" s="61"/>
      <c r="VET28" s="61"/>
      <c r="VEU28" s="61"/>
      <c r="VEV28" s="61"/>
      <c r="VEW28" s="61"/>
      <c r="VEX28" s="61"/>
      <c r="VEY28" s="61"/>
      <c r="VEZ28" s="61"/>
      <c r="VFA28" s="61"/>
      <c r="VFB28" s="61"/>
      <c r="VFC28" s="61"/>
      <c r="VFD28" s="61"/>
      <c r="VFE28" s="61"/>
      <c r="VFF28" s="61"/>
      <c r="VFG28" s="61"/>
      <c r="VFH28" s="61"/>
      <c r="VFI28" s="61"/>
      <c r="VFJ28" s="61"/>
      <c r="VFK28" s="61"/>
      <c r="VFL28" s="61"/>
      <c r="VFM28" s="61"/>
      <c r="VFN28" s="61"/>
      <c r="VFO28" s="61"/>
      <c r="VFP28" s="61"/>
      <c r="VFQ28" s="61"/>
      <c r="VFR28" s="61"/>
      <c r="VFS28" s="61"/>
      <c r="VFT28" s="61"/>
      <c r="VFU28" s="61"/>
      <c r="VFV28" s="61"/>
      <c r="VFW28" s="61"/>
      <c r="VFX28" s="61"/>
      <c r="VFY28" s="61"/>
      <c r="VFZ28" s="61"/>
      <c r="VGA28" s="61"/>
      <c r="VGB28" s="61"/>
      <c r="VGC28" s="61"/>
      <c r="VGD28" s="61"/>
      <c r="VGE28" s="61"/>
      <c r="VGF28" s="61"/>
      <c r="VGG28" s="61"/>
      <c r="VGH28" s="61"/>
      <c r="VGI28" s="61"/>
      <c r="VGJ28" s="61"/>
      <c r="VGK28" s="61"/>
      <c r="VGL28" s="61"/>
      <c r="VGM28" s="61"/>
      <c r="VGN28" s="61"/>
      <c r="VGO28" s="61"/>
      <c r="VGP28" s="61"/>
      <c r="VGQ28" s="61"/>
      <c r="VGR28" s="61"/>
      <c r="VGS28" s="61"/>
      <c r="VGT28" s="61"/>
      <c r="VGU28" s="61"/>
      <c r="VGV28" s="61"/>
      <c r="VGW28" s="61"/>
      <c r="VGX28" s="61"/>
      <c r="VGY28" s="61"/>
      <c r="VGZ28" s="61"/>
      <c r="VHA28" s="61"/>
      <c r="VHB28" s="61"/>
      <c r="VHC28" s="61"/>
      <c r="VHD28" s="61"/>
      <c r="VHE28" s="61"/>
      <c r="VHF28" s="61"/>
      <c r="VHG28" s="61"/>
      <c r="VHH28" s="61"/>
      <c r="VHI28" s="61"/>
      <c r="VHJ28" s="61"/>
      <c r="VHK28" s="61"/>
      <c r="VHL28" s="61"/>
      <c r="VHM28" s="61"/>
      <c r="VHN28" s="61"/>
      <c r="VHO28" s="61"/>
      <c r="VHP28" s="61"/>
      <c r="VHQ28" s="61"/>
      <c r="VHR28" s="61"/>
      <c r="VHS28" s="61"/>
      <c r="VHT28" s="61"/>
      <c r="VHU28" s="61"/>
      <c r="VHV28" s="61"/>
      <c r="VHW28" s="61"/>
      <c r="VHX28" s="61"/>
      <c r="VHY28" s="61"/>
      <c r="VHZ28" s="61"/>
      <c r="VIA28" s="61"/>
      <c r="VIB28" s="61"/>
      <c r="VIC28" s="61"/>
      <c r="VID28" s="61"/>
      <c r="VIE28" s="61"/>
      <c r="VIF28" s="61"/>
      <c r="VIG28" s="61"/>
      <c r="VIH28" s="61"/>
      <c r="VII28" s="61"/>
      <c r="VIJ28" s="61"/>
      <c r="VIK28" s="61"/>
      <c r="VIL28" s="61"/>
      <c r="VIM28" s="61"/>
      <c r="VIN28" s="61"/>
      <c r="VIO28" s="61"/>
      <c r="VIP28" s="61"/>
      <c r="VIQ28" s="61"/>
      <c r="VIR28" s="61"/>
      <c r="VIS28" s="61"/>
      <c r="VIT28" s="61"/>
      <c r="VIU28" s="61"/>
      <c r="VIV28" s="61"/>
      <c r="VIW28" s="61"/>
      <c r="VIX28" s="61"/>
      <c r="VIY28" s="61"/>
      <c r="VIZ28" s="61"/>
      <c r="VJA28" s="61"/>
      <c r="VJB28" s="61"/>
      <c r="VJC28" s="61"/>
      <c r="VJD28" s="61"/>
      <c r="VJE28" s="61"/>
      <c r="VJF28" s="61"/>
      <c r="VJG28" s="61"/>
      <c r="VJH28" s="61"/>
      <c r="VJI28" s="61"/>
      <c r="VJJ28" s="61"/>
      <c r="VJK28" s="61"/>
      <c r="VJL28" s="61"/>
      <c r="VJM28" s="61"/>
      <c r="VJN28" s="61"/>
      <c r="VJO28" s="61"/>
      <c r="VJP28" s="61"/>
      <c r="VJQ28" s="61"/>
      <c r="VJR28" s="61"/>
      <c r="VJS28" s="61"/>
      <c r="VJT28" s="61"/>
      <c r="VJU28" s="61"/>
      <c r="VJV28" s="61"/>
      <c r="VJW28" s="61"/>
      <c r="VJX28" s="61"/>
      <c r="VJY28" s="61"/>
      <c r="VJZ28" s="61"/>
      <c r="VKA28" s="61"/>
      <c r="VKB28" s="61"/>
      <c r="VKC28" s="61"/>
      <c r="VKD28" s="61"/>
      <c r="VKE28" s="61"/>
      <c r="VKF28" s="61"/>
      <c r="VKG28" s="61"/>
      <c r="VKH28" s="61"/>
      <c r="VKI28" s="61"/>
      <c r="VKJ28" s="61"/>
      <c r="VKK28" s="61"/>
      <c r="VKL28" s="61"/>
      <c r="VKM28" s="61"/>
      <c r="VKN28" s="61"/>
      <c r="VKO28" s="61"/>
      <c r="VKP28" s="61"/>
      <c r="VKQ28" s="61"/>
      <c r="VKR28" s="61"/>
      <c r="VKS28" s="61"/>
      <c r="VKT28" s="61"/>
      <c r="VKU28" s="61"/>
      <c r="VKV28" s="61"/>
      <c r="VKW28" s="61"/>
      <c r="VKX28" s="61"/>
      <c r="VKY28" s="61"/>
      <c r="VKZ28" s="61"/>
      <c r="VLA28" s="61"/>
      <c r="VLB28" s="61"/>
      <c r="VLC28" s="61"/>
      <c r="VLD28" s="61"/>
      <c r="VLE28" s="61"/>
      <c r="VLF28" s="61"/>
      <c r="VLG28" s="61"/>
      <c r="VLH28" s="61"/>
      <c r="VLI28" s="61"/>
      <c r="VLJ28" s="61"/>
      <c r="VLK28" s="61"/>
      <c r="VLL28" s="61"/>
      <c r="VLM28" s="61"/>
      <c r="VLN28" s="61"/>
      <c r="VLO28" s="61"/>
      <c r="VLP28" s="61"/>
      <c r="VLQ28" s="61"/>
      <c r="VLR28" s="61"/>
      <c r="VLS28" s="61"/>
      <c r="VLT28" s="61"/>
      <c r="VLU28" s="61"/>
      <c r="VLV28" s="61"/>
      <c r="VLW28" s="61"/>
      <c r="VLX28" s="61"/>
      <c r="VLY28" s="61"/>
      <c r="VLZ28" s="61"/>
      <c r="VMA28" s="61"/>
      <c r="VMB28" s="61"/>
      <c r="VMC28" s="61"/>
      <c r="VMD28" s="61"/>
      <c r="VME28" s="61"/>
      <c r="VMF28" s="61"/>
      <c r="VMG28" s="61"/>
      <c r="VMH28" s="61"/>
      <c r="VMI28" s="61"/>
      <c r="VMJ28" s="61"/>
      <c r="VMK28" s="61"/>
      <c r="VML28" s="61"/>
      <c r="VMM28" s="61"/>
      <c r="VMN28" s="61"/>
      <c r="VMO28" s="61"/>
      <c r="VMP28" s="61"/>
      <c r="VMQ28" s="61"/>
      <c r="VMR28" s="61"/>
      <c r="VMS28" s="61"/>
      <c r="VMT28" s="61"/>
      <c r="VMU28" s="61"/>
      <c r="VMV28" s="61"/>
      <c r="VMW28" s="61"/>
      <c r="VMX28" s="61"/>
      <c r="VMY28" s="61"/>
      <c r="VMZ28" s="61"/>
      <c r="VNA28" s="61"/>
      <c r="VNB28" s="61"/>
      <c r="VNC28" s="61"/>
      <c r="VND28" s="61"/>
      <c r="VNE28" s="61"/>
      <c r="VNF28" s="61"/>
      <c r="VNG28" s="61"/>
      <c r="VNH28" s="61"/>
      <c r="VNI28" s="61"/>
      <c r="VNJ28" s="61"/>
      <c r="VNK28" s="61"/>
      <c r="VNL28" s="61"/>
      <c r="VNM28" s="61"/>
      <c r="VNN28" s="61"/>
      <c r="VNO28" s="61"/>
      <c r="VNP28" s="61"/>
      <c r="VNQ28" s="61"/>
      <c r="VNR28" s="61"/>
      <c r="VNS28" s="61"/>
      <c r="VNT28" s="61"/>
      <c r="VNU28" s="61"/>
      <c r="VNV28" s="61"/>
      <c r="VNW28" s="61"/>
      <c r="VNX28" s="61"/>
      <c r="VNY28" s="61"/>
      <c r="VNZ28" s="61"/>
      <c r="VOA28" s="61"/>
      <c r="VOB28" s="61"/>
      <c r="VOC28" s="61"/>
      <c r="VOD28" s="61"/>
      <c r="VOE28" s="61"/>
      <c r="VOF28" s="61"/>
      <c r="VOG28" s="61"/>
      <c r="VOH28" s="61"/>
      <c r="VOI28" s="61"/>
      <c r="VOJ28" s="61"/>
      <c r="VOK28" s="61"/>
      <c r="VOL28" s="61"/>
      <c r="VOM28" s="61"/>
      <c r="VON28" s="61"/>
      <c r="VOO28" s="61"/>
      <c r="VOP28" s="61"/>
      <c r="VOQ28" s="61"/>
      <c r="VOR28" s="61"/>
      <c r="VOS28" s="61"/>
      <c r="VOT28" s="61"/>
      <c r="VOU28" s="61"/>
      <c r="VOV28" s="61"/>
      <c r="VOW28" s="61"/>
      <c r="VOX28" s="61"/>
      <c r="VOY28" s="61"/>
      <c r="VOZ28" s="61"/>
      <c r="VPA28" s="61"/>
      <c r="VPB28" s="61"/>
      <c r="VPC28" s="61"/>
      <c r="VPD28" s="61"/>
      <c r="VPE28" s="61"/>
      <c r="VPF28" s="61"/>
      <c r="VPG28" s="61"/>
      <c r="VPH28" s="61"/>
      <c r="VPI28" s="61"/>
      <c r="VPJ28" s="61"/>
      <c r="VPK28" s="61"/>
      <c r="VPL28" s="61"/>
      <c r="VPM28" s="61"/>
      <c r="VPN28" s="61"/>
      <c r="VPO28" s="61"/>
      <c r="VPP28" s="61"/>
      <c r="VPQ28" s="61"/>
      <c r="VPR28" s="61"/>
      <c r="VPS28" s="61"/>
      <c r="VPT28" s="61"/>
      <c r="VPU28" s="61"/>
      <c r="VPV28" s="61"/>
      <c r="VPW28" s="61"/>
      <c r="VPX28" s="61"/>
      <c r="VPY28" s="61"/>
      <c r="VPZ28" s="61"/>
      <c r="VQA28" s="61"/>
      <c r="VQB28" s="61"/>
      <c r="VQC28" s="61"/>
      <c r="VQD28" s="61"/>
      <c r="VQE28" s="61"/>
      <c r="VQF28" s="61"/>
      <c r="VQG28" s="61"/>
      <c r="VQH28" s="61"/>
      <c r="VQI28" s="61"/>
      <c r="VQJ28" s="61"/>
      <c r="VQK28" s="61"/>
      <c r="VQL28" s="61"/>
      <c r="VQM28" s="61"/>
      <c r="VQN28" s="61"/>
      <c r="VQO28" s="61"/>
      <c r="VQP28" s="61"/>
      <c r="VQQ28" s="61"/>
      <c r="VQR28" s="61"/>
      <c r="VQS28" s="61"/>
      <c r="VQT28" s="61"/>
      <c r="VQU28" s="61"/>
      <c r="VQV28" s="61"/>
      <c r="VQW28" s="61"/>
      <c r="VQX28" s="61"/>
      <c r="VQY28" s="61"/>
      <c r="VQZ28" s="61"/>
      <c r="VRA28" s="61"/>
      <c r="VRB28" s="61"/>
      <c r="VRC28" s="61"/>
      <c r="VRD28" s="61"/>
      <c r="VRE28" s="61"/>
      <c r="VRF28" s="61"/>
      <c r="VRG28" s="61"/>
      <c r="VRH28" s="61"/>
      <c r="VRI28" s="61"/>
      <c r="VRJ28" s="61"/>
      <c r="VRK28" s="61"/>
      <c r="VRL28" s="61"/>
      <c r="VRM28" s="61"/>
      <c r="VRN28" s="61"/>
      <c r="VRO28" s="61"/>
      <c r="VRP28" s="61"/>
      <c r="VRQ28" s="61"/>
      <c r="VRR28" s="61"/>
      <c r="VRS28" s="61"/>
      <c r="VRT28" s="61"/>
      <c r="VRU28" s="61"/>
      <c r="VRV28" s="61"/>
      <c r="VRW28" s="61"/>
      <c r="VRX28" s="61"/>
      <c r="VRY28" s="61"/>
      <c r="VRZ28" s="61"/>
      <c r="VSA28" s="61"/>
      <c r="VSB28" s="61"/>
      <c r="VSC28" s="61"/>
      <c r="VSD28" s="61"/>
      <c r="VSE28" s="61"/>
      <c r="VSF28" s="61"/>
      <c r="VSG28" s="61"/>
      <c r="VSH28" s="61"/>
      <c r="VSI28" s="61"/>
      <c r="VSJ28" s="61"/>
      <c r="VSK28" s="61"/>
      <c r="VSL28" s="61"/>
      <c r="VSM28" s="61"/>
      <c r="VSN28" s="61"/>
      <c r="VSO28" s="61"/>
      <c r="VSP28" s="61"/>
      <c r="VSQ28" s="61"/>
      <c r="VSR28" s="61"/>
      <c r="VSS28" s="61"/>
      <c r="VST28" s="61"/>
      <c r="VSU28" s="61"/>
      <c r="VSV28" s="61"/>
      <c r="VSW28" s="61"/>
      <c r="VSX28" s="61"/>
      <c r="VSY28" s="61"/>
      <c r="VSZ28" s="61"/>
      <c r="VTA28" s="61"/>
      <c r="VTB28" s="61"/>
      <c r="VTC28" s="61"/>
      <c r="VTD28" s="61"/>
      <c r="VTE28" s="61"/>
      <c r="VTF28" s="61"/>
      <c r="VTG28" s="61"/>
      <c r="VTH28" s="61"/>
      <c r="VTI28" s="61"/>
      <c r="VTJ28" s="61"/>
      <c r="VTK28" s="61"/>
      <c r="VTL28" s="61"/>
      <c r="VTM28" s="61"/>
      <c r="VTN28" s="61"/>
      <c r="VTO28" s="61"/>
      <c r="VTP28" s="61"/>
      <c r="VTQ28" s="61"/>
      <c r="VTR28" s="61"/>
      <c r="VTS28" s="61"/>
      <c r="VTT28" s="61"/>
      <c r="VTU28" s="61"/>
      <c r="VTV28" s="61"/>
      <c r="VTW28" s="61"/>
      <c r="VTX28" s="61"/>
      <c r="VTY28" s="61"/>
      <c r="VTZ28" s="61"/>
      <c r="VUA28" s="61"/>
      <c r="VUB28" s="61"/>
      <c r="VUC28" s="61"/>
      <c r="VUD28" s="61"/>
      <c r="VUE28" s="61"/>
      <c r="VUF28" s="61"/>
      <c r="VUG28" s="61"/>
      <c r="VUH28" s="61"/>
      <c r="VUI28" s="61"/>
      <c r="VUJ28" s="61"/>
      <c r="VUK28" s="61"/>
      <c r="VUL28" s="61"/>
      <c r="VUM28" s="61"/>
      <c r="VUN28" s="61"/>
      <c r="VUO28" s="61"/>
      <c r="VUP28" s="61"/>
      <c r="VUQ28" s="61"/>
      <c r="VUR28" s="61"/>
      <c r="VUS28" s="61"/>
      <c r="VUT28" s="61"/>
      <c r="VUU28" s="61"/>
      <c r="VUV28" s="61"/>
      <c r="VUW28" s="61"/>
      <c r="VUX28" s="61"/>
      <c r="VUY28" s="61"/>
      <c r="VUZ28" s="61"/>
      <c r="VVA28" s="61"/>
      <c r="VVB28" s="61"/>
      <c r="VVC28" s="61"/>
      <c r="VVD28" s="61"/>
      <c r="VVE28" s="61"/>
      <c r="VVF28" s="61"/>
      <c r="VVG28" s="61"/>
      <c r="VVH28" s="61"/>
      <c r="VVI28" s="61"/>
      <c r="VVJ28" s="61"/>
      <c r="VVK28" s="61"/>
      <c r="VVL28" s="61"/>
      <c r="VVM28" s="61"/>
      <c r="VVN28" s="61"/>
      <c r="VVO28" s="61"/>
      <c r="VVP28" s="61"/>
      <c r="VVQ28" s="61"/>
      <c r="VVR28" s="61"/>
      <c r="VVS28" s="61"/>
      <c r="VVT28" s="61"/>
      <c r="VVU28" s="61"/>
      <c r="VVV28" s="61"/>
      <c r="VVW28" s="61"/>
      <c r="VVX28" s="61"/>
      <c r="VVY28" s="61"/>
      <c r="VVZ28" s="61"/>
      <c r="VWA28" s="61"/>
      <c r="VWB28" s="61"/>
      <c r="VWC28" s="61"/>
      <c r="VWD28" s="61"/>
      <c r="VWE28" s="61"/>
      <c r="VWF28" s="61"/>
      <c r="VWG28" s="61"/>
      <c r="VWH28" s="61"/>
      <c r="VWI28" s="61"/>
      <c r="VWJ28" s="61"/>
      <c r="VWK28" s="61"/>
      <c r="VWL28" s="61"/>
      <c r="VWM28" s="61"/>
      <c r="VWN28" s="61"/>
      <c r="VWO28" s="61"/>
      <c r="VWP28" s="61"/>
      <c r="VWQ28" s="61"/>
      <c r="VWR28" s="61"/>
      <c r="VWS28" s="61"/>
      <c r="VWT28" s="61"/>
      <c r="VWU28" s="61"/>
      <c r="VWV28" s="61"/>
      <c r="VWW28" s="61"/>
      <c r="VWX28" s="61"/>
      <c r="VWY28" s="61"/>
      <c r="VWZ28" s="61"/>
      <c r="VXA28" s="61"/>
      <c r="VXB28" s="61"/>
      <c r="VXC28" s="61"/>
      <c r="VXD28" s="61"/>
      <c r="VXE28" s="61"/>
      <c r="VXF28" s="61"/>
      <c r="VXG28" s="61"/>
      <c r="VXH28" s="61"/>
      <c r="VXI28" s="61"/>
      <c r="VXJ28" s="61"/>
      <c r="VXK28" s="61"/>
      <c r="VXL28" s="61"/>
      <c r="VXM28" s="61"/>
      <c r="VXN28" s="61"/>
      <c r="VXO28" s="61"/>
      <c r="VXP28" s="61"/>
      <c r="VXQ28" s="61"/>
      <c r="VXR28" s="61"/>
      <c r="VXS28" s="61"/>
      <c r="VXT28" s="61"/>
      <c r="VXU28" s="61"/>
      <c r="VXV28" s="61"/>
      <c r="VXW28" s="61"/>
      <c r="VXX28" s="61"/>
      <c r="VXY28" s="61"/>
      <c r="VXZ28" s="61"/>
      <c r="VYA28" s="61"/>
      <c r="VYB28" s="61"/>
      <c r="VYC28" s="61"/>
      <c r="VYD28" s="61"/>
      <c r="VYE28" s="61"/>
      <c r="VYF28" s="61"/>
      <c r="VYG28" s="61"/>
      <c r="VYH28" s="61"/>
      <c r="VYI28" s="61"/>
      <c r="VYJ28" s="61"/>
      <c r="VYK28" s="61"/>
      <c r="VYL28" s="61"/>
      <c r="VYM28" s="61"/>
      <c r="VYN28" s="61"/>
      <c r="VYO28" s="61"/>
      <c r="VYP28" s="61"/>
      <c r="VYQ28" s="61"/>
      <c r="VYR28" s="61"/>
      <c r="VYS28" s="61"/>
      <c r="VYT28" s="61"/>
      <c r="VYU28" s="61"/>
      <c r="VYV28" s="61"/>
      <c r="VYW28" s="61"/>
      <c r="VYX28" s="61"/>
      <c r="VYY28" s="61"/>
      <c r="VYZ28" s="61"/>
      <c r="VZA28" s="61"/>
      <c r="VZB28" s="61"/>
      <c r="VZC28" s="61"/>
      <c r="VZD28" s="61"/>
      <c r="VZE28" s="61"/>
      <c r="VZF28" s="61"/>
      <c r="VZG28" s="61"/>
      <c r="VZH28" s="61"/>
      <c r="VZI28" s="61"/>
      <c r="VZJ28" s="61"/>
      <c r="VZK28" s="61"/>
      <c r="VZL28" s="61"/>
      <c r="VZM28" s="61"/>
      <c r="VZN28" s="61"/>
      <c r="VZO28" s="61"/>
      <c r="VZP28" s="61"/>
      <c r="VZQ28" s="61"/>
      <c r="VZR28" s="61"/>
      <c r="VZS28" s="61"/>
      <c r="VZT28" s="61"/>
      <c r="VZU28" s="61"/>
      <c r="VZV28" s="61"/>
      <c r="VZW28" s="61"/>
      <c r="VZX28" s="61"/>
      <c r="VZY28" s="61"/>
      <c r="VZZ28" s="61"/>
      <c r="WAA28" s="61"/>
      <c r="WAB28" s="61"/>
      <c r="WAC28" s="61"/>
      <c r="WAD28" s="61"/>
      <c r="WAE28" s="61"/>
      <c r="WAF28" s="61"/>
      <c r="WAG28" s="61"/>
      <c r="WAH28" s="61"/>
      <c r="WAI28" s="61"/>
      <c r="WAJ28" s="61"/>
      <c r="WAK28" s="61"/>
      <c r="WAL28" s="61"/>
      <c r="WAM28" s="61"/>
      <c r="WAN28" s="61"/>
      <c r="WAO28" s="61"/>
      <c r="WAP28" s="61"/>
      <c r="WAQ28" s="61"/>
      <c r="WAR28" s="61"/>
      <c r="WAS28" s="61"/>
      <c r="WAT28" s="61"/>
      <c r="WAU28" s="61"/>
      <c r="WAV28" s="61"/>
      <c r="WAW28" s="61"/>
      <c r="WAX28" s="61"/>
      <c r="WAY28" s="61"/>
      <c r="WAZ28" s="61"/>
      <c r="WBA28" s="61"/>
      <c r="WBB28" s="61"/>
      <c r="WBC28" s="61"/>
      <c r="WBD28" s="61"/>
      <c r="WBE28" s="61"/>
      <c r="WBF28" s="61"/>
      <c r="WBG28" s="61"/>
      <c r="WBH28" s="61"/>
      <c r="WBI28" s="61"/>
      <c r="WBJ28" s="61"/>
      <c r="WBK28" s="61"/>
      <c r="WBL28" s="61"/>
      <c r="WBM28" s="61"/>
      <c r="WBN28" s="61"/>
      <c r="WBO28" s="61"/>
      <c r="WBP28" s="61"/>
      <c r="WBQ28" s="61"/>
      <c r="WBR28" s="61"/>
      <c r="WBS28" s="61"/>
      <c r="WBT28" s="61"/>
      <c r="WBU28" s="61"/>
      <c r="WBV28" s="61"/>
      <c r="WBW28" s="61"/>
      <c r="WBX28" s="61"/>
      <c r="WBY28" s="61"/>
      <c r="WBZ28" s="61"/>
      <c r="WCA28" s="61"/>
      <c r="WCB28" s="61"/>
      <c r="WCC28" s="61"/>
      <c r="WCD28" s="61"/>
      <c r="WCE28" s="61"/>
      <c r="WCF28" s="61"/>
      <c r="WCG28" s="61"/>
      <c r="WCH28" s="61"/>
      <c r="WCI28" s="61"/>
      <c r="WCJ28" s="61"/>
      <c r="WCK28" s="61"/>
      <c r="WCL28" s="61"/>
      <c r="WCM28" s="61"/>
      <c r="WCN28" s="61"/>
      <c r="WCO28" s="61"/>
      <c r="WCP28" s="61"/>
      <c r="WCQ28" s="61"/>
      <c r="WCR28" s="61"/>
      <c r="WCS28" s="61"/>
      <c r="WCT28" s="61"/>
      <c r="WCU28" s="61"/>
      <c r="WCV28" s="61"/>
      <c r="WCW28" s="61"/>
      <c r="WCX28" s="61"/>
      <c r="WCY28" s="61"/>
      <c r="WCZ28" s="61"/>
      <c r="WDA28" s="61"/>
      <c r="WDB28" s="61"/>
      <c r="WDC28" s="61"/>
      <c r="WDD28" s="61"/>
      <c r="WDE28" s="61"/>
      <c r="WDF28" s="61"/>
      <c r="WDG28" s="61"/>
      <c r="WDH28" s="61"/>
      <c r="WDI28" s="61"/>
      <c r="WDJ28" s="61"/>
      <c r="WDK28" s="61"/>
      <c r="WDL28" s="61"/>
      <c r="WDM28" s="61"/>
      <c r="WDN28" s="61"/>
      <c r="WDO28" s="61"/>
      <c r="WDP28" s="61"/>
      <c r="WDQ28" s="61"/>
      <c r="WDR28" s="61"/>
      <c r="WDS28" s="61"/>
      <c r="WDT28" s="61"/>
      <c r="WDU28" s="61"/>
      <c r="WDV28" s="61"/>
      <c r="WDW28" s="61"/>
      <c r="WDX28" s="61"/>
      <c r="WDY28" s="61"/>
      <c r="WDZ28" s="61"/>
      <c r="WEA28" s="61"/>
      <c r="WEB28" s="61"/>
      <c r="WEC28" s="61"/>
      <c r="WED28" s="61"/>
      <c r="WEE28" s="61"/>
      <c r="WEF28" s="61"/>
      <c r="WEG28" s="61"/>
      <c r="WEH28" s="61"/>
      <c r="WEI28" s="61"/>
      <c r="WEJ28" s="61"/>
      <c r="WEK28" s="61"/>
      <c r="WEL28" s="61"/>
      <c r="WEM28" s="61"/>
      <c r="WEN28" s="61"/>
      <c r="WEO28" s="61"/>
      <c r="WEP28" s="61"/>
      <c r="WEQ28" s="61"/>
      <c r="WER28" s="61"/>
      <c r="WES28" s="61"/>
      <c r="WET28" s="61"/>
      <c r="WEU28" s="61"/>
      <c r="WEV28" s="61"/>
      <c r="WEW28" s="61"/>
      <c r="WEX28" s="61"/>
      <c r="WEY28" s="61"/>
      <c r="WEZ28" s="61"/>
      <c r="WFA28" s="61"/>
      <c r="WFB28" s="61"/>
      <c r="WFC28" s="61"/>
      <c r="WFD28" s="61"/>
      <c r="WFE28" s="61"/>
      <c r="WFF28" s="61"/>
      <c r="WFG28" s="61"/>
      <c r="WFH28" s="61"/>
      <c r="WFI28" s="61"/>
      <c r="WFJ28" s="61"/>
      <c r="WFK28" s="61"/>
      <c r="WFL28" s="61"/>
      <c r="WFM28" s="61"/>
      <c r="WFN28" s="61"/>
      <c r="WFO28" s="61"/>
      <c r="WFP28" s="61"/>
      <c r="WFQ28" s="61"/>
      <c r="WFR28" s="61"/>
      <c r="WFS28" s="61"/>
      <c r="WFT28" s="61"/>
      <c r="WFU28" s="61"/>
      <c r="WFV28" s="61"/>
      <c r="WFW28" s="61"/>
      <c r="WFX28" s="61"/>
      <c r="WFY28" s="61"/>
      <c r="WFZ28" s="61"/>
      <c r="WGA28" s="61"/>
      <c r="WGB28" s="61"/>
      <c r="WGC28" s="61"/>
      <c r="WGD28" s="61"/>
      <c r="WGE28" s="61"/>
      <c r="WGF28" s="61"/>
      <c r="WGG28" s="61"/>
      <c r="WGH28" s="61"/>
      <c r="WGI28" s="61"/>
      <c r="WGJ28" s="61"/>
      <c r="WGK28" s="61"/>
      <c r="WGL28" s="61"/>
      <c r="WGM28" s="61"/>
      <c r="WGN28" s="61"/>
      <c r="WGO28" s="61"/>
      <c r="WGP28" s="61"/>
      <c r="WGQ28" s="61"/>
      <c r="WGR28" s="61"/>
      <c r="WGS28" s="61"/>
      <c r="WGT28" s="61"/>
      <c r="WGU28" s="61"/>
      <c r="WGV28" s="61"/>
      <c r="WGW28" s="61"/>
      <c r="WGX28" s="61"/>
      <c r="WGY28" s="61"/>
      <c r="WGZ28" s="61"/>
      <c r="WHA28" s="61"/>
      <c r="WHB28" s="61"/>
      <c r="WHC28" s="61"/>
      <c r="WHD28" s="61"/>
      <c r="WHE28" s="61"/>
      <c r="WHF28" s="61"/>
      <c r="WHG28" s="61"/>
      <c r="WHH28" s="61"/>
      <c r="WHI28" s="61"/>
      <c r="WHJ28" s="61"/>
      <c r="WHK28" s="61"/>
      <c r="WHL28" s="61"/>
      <c r="WHM28" s="61"/>
      <c r="WHN28" s="61"/>
      <c r="WHO28" s="61"/>
      <c r="WHP28" s="61"/>
      <c r="WHQ28" s="61"/>
      <c r="WHR28" s="61"/>
      <c r="WHS28" s="61"/>
      <c r="WHT28" s="61"/>
      <c r="WHU28" s="61"/>
      <c r="WHV28" s="61"/>
      <c r="WHW28" s="61"/>
      <c r="WHX28" s="61"/>
      <c r="WHY28" s="61"/>
      <c r="WHZ28" s="61"/>
      <c r="WIA28" s="61"/>
      <c r="WIB28" s="61"/>
      <c r="WIC28" s="61"/>
      <c r="WID28" s="61"/>
      <c r="WIE28" s="61"/>
      <c r="WIF28" s="61"/>
      <c r="WIG28" s="61"/>
      <c r="WIH28" s="61"/>
      <c r="WII28" s="61"/>
      <c r="WIJ28" s="61"/>
      <c r="WIK28" s="61"/>
      <c r="WIL28" s="61"/>
      <c r="WIM28" s="61"/>
      <c r="WIN28" s="61"/>
      <c r="WIO28" s="61"/>
      <c r="WIP28" s="61"/>
      <c r="WIQ28" s="61"/>
      <c r="WIR28" s="61"/>
      <c r="WIS28" s="61"/>
      <c r="WIT28" s="61"/>
      <c r="WIU28" s="61"/>
      <c r="WIV28" s="61"/>
      <c r="WIW28" s="61"/>
      <c r="WIX28" s="61"/>
      <c r="WIY28" s="61"/>
      <c r="WIZ28" s="61"/>
      <c r="WJA28" s="61"/>
      <c r="WJB28" s="61"/>
      <c r="WJC28" s="61"/>
      <c r="WJD28" s="61"/>
      <c r="WJE28" s="61"/>
      <c r="WJF28" s="61"/>
      <c r="WJG28" s="61"/>
      <c r="WJH28" s="61"/>
      <c r="WJI28" s="61"/>
      <c r="WJJ28" s="61"/>
      <c r="WJK28" s="61"/>
      <c r="WJL28" s="61"/>
      <c r="WJM28" s="61"/>
      <c r="WJN28" s="61"/>
      <c r="WJO28" s="61"/>
      <c r="WJP28" s="61"/>
      <c r="WJQ28" s="61"/>
      <c r="WJR28" s="61"/>
      <c r="WJS28" s="61"/>
      <c r="WJT28" s="61"/>
      <c r="WJU28" s="61"/>
      <c r="WJV28" s="61"/>
      <c r="WJW28" s="61"/>
      <c r="WJX28" s="61"/>
      <c r="WJY28" s="61"/>
      <c r="WJZ28" s="61"/>
      <c r="WKA28" s="61"/>
      <c r="WKB28" s="61"/>
      <c r="WKC28" s="61"/>
      <c r="WKD28" s="61"/>
      <c r="WKE28" s="61"/>
      <c r="WKF28" s="61"/>
      <c r="WKG28" s="61"/>
      <c r="WKH28" s="61"/>
      <c r="WKI28" s="61"/>
      <c r="WKJ28" s="61"/>
      <c r="WKK28" s="61"/>
      <c r="WKL28" s="61"/>
      <c r="WKM28" s="61"/>
      <c r="WKN28" s="61"/>
      <c r="WKO28" s="61"/>
      <c r="WKP28" s="61"/>
      <c r="WKQ28" s="61"/>
      <c r="WKR28" s="61"/>
      <c r="WKS28" s="61"/>
      <c r="WKT28" s="61"/>
      <c r="WKU28" s="61"/>
      <c r="WKV28" s="61"/>
      <c r="WKW28" s="61"/>
      <c r="WKX28" s="61"/>
      <c r="WKY28" s="61"/>
      <c r="WKZ28" s="61"/>
      <c r="WLA28" s="61"/>
      <c r="WLB28" s="61"/>
      <c r="WLC28" s="61"/>
      <c r="WLD28" s="61"/>
      <c r="WLE28" s="61"/>
      <c r="WLF28" s="61"/>
      <c r="WLG28" s="61"/>
      <c r="WLH28" s="61"/>
      <c r="WLI28" s="61"/>
      <c r="WLJ28" s="61"/>
      <c r="WLK28" s="61"/>
      <c r="WLL28" s="61"/>
      <c r="WLM28" s="61"/>
      <c r="WLN28" s="61"/>
      <c r="WLO28" s="61"/>
      <c r="WLP28" s="61"/>
      <c r="WLQ28" s="61"/>
      <c r="WLR28" s="61"/>
      <c r="WLS28" s="61"/>
      <c r="WLT28" s="61"/>
      <c r="WLU28" s="61"/>
      <c r="WLV28" s="61"/>
      <c r="WLW28" s="61"/>
      <c r="WLX28" s="61"/>
      <c r="WLY28" s="61"/>
      <c r="WLZ28" s="61"/>
      <c r="WMA28" s="61"/>
      <c r="WMB28" s="61"/>
      <c r="WMC28" s="61"/>
      <c r="WMD28" s="61"/>
      <c r="WME28" s="61"/>
      <c r="WMF28" s="61"/>
      <c r="WMG28" s="61"/>
      <c r="WMH28" s="61"/>
      <c r="WMI28" s="61"/>
      <c r="WMJ28" s="61"/>
      <c r="WMK28" s="61"/>
      <c r="WML28" s="61"/>
      <c r="WMM28" s="61"/>
      <c r="WMN28" s="61"/>
      <c r="WMO28" s="61"/>
      <c r="WMP28" s="61"/>
      <c r="WMQ28" s="61"/>
      <c r="WMR28" s="61"/>
      <c r="WMS28" s="61"/>
      <c r="WMT28" s="61"/>
      <c r="WMU28" s="61"/>
      <c r="WMV28" s="61"/>
      <c r="WMW28" s="61"/>
      <c r="WMX28" s="61"/>
      <c r="WMY28" s="61"/>
      <c r="WMZ28" s="61"/>
      <c r="WNA28" s="61"/>
      <c r="WNB28" s="61"/>
      <c r="WNC28" s="61"/>
      <c r="WND28" s="61"/>
      <c r="WNE28" s="61"/>
      <c r="WNF28" s="61"/>
      <c r="WNG28" s="61"/>
      <c r="WNH28" s="61"/>
      <c r="WNI28" s="61"/>
      <c r="WNJ28" s="61"/>
      <c r="WNK28" s="61"/>
      <c r="WNL28" s="61"/>
      <c r="WNM28" s="61"/>
      <c r="WNN28" s="61"/>
      <c r="WNO28" s="61"/>
      <c r="WNP28" s="61"/>
      <c r="WNQ28" s="61"/>
      <c r="WNR28" s="61"/>
      <c r="WNS28" s="61"/>
      <c r="WNT28" s="61"/>
      <c r="WNU28" s="61"/>
      <c r="WNV28" s="61"/>
      <c r="WNW28" s="61"/>
      <c r="WNX28" s="61"/>
      <c r="WNY28" s="61"/>
      <c r="WNZ28" s="61"/>
      <c r="WOA28" s="61"/>
      <c r="WOB28" s="61"/>
      <c r="WOC28" s="61"/>
      <c r="WOD28" s="61"/>
      <c r="WOE28" s="61"/>
      <c r="WOF28" s="61"/>
      <c r="WOG28" s="61"/>
      <c r="WOH28" s="61"/>
      <c r="WOI28" s="61"/>
      <c r="WOJ28" s="61"/>
      <c r="WOK28" s="61"/>
      <c r="WOL28" s="61"/>
      <c r="WOM28" s="61"/>
      <c r="WON28" s="61"/>
      <c r="WOO28" s="61"/>
      <c r="WOP28" s="61"/>
      <c r="WOQ28" s="61"/>
      <c r="WOR28" s="61"/>
      <c r="WOS28" s="61"/>
      <c r="WOT28" s="61"/>
      <c r="WOU28" s="61"/>
      <c r="WOV28" s="61"/>
      <c r="WOW28" s="61"/>
      <c r="WOX28" s="61"/>
      <c r="WOY28" s="61"/>
      <c r="WOZ28" s="61"/>
      <c r="WPA28" s="61"/>
      <c r="WPB28" s="61"/>
      <c r="WPC28" s="61"/>
      <c r="WPD28" s="61"/>
      <c r="WPE28" s="61"/>
      <c r="WPF28" s="61"/>
      <c r="WPG28" s="61"/>
      <c r="WPH28" s="61"/>
      <c r="WPI28" s="61"/>
      <c r="WPJ28" s="61"/>
      <c r="WPK28" s="61"/>
      <c r="WPL28" s="61"/>
      <c r="WPM28" s="61"/>
      <c r="WPN28" s="61"/>
      <c r="WPO28" s="61"/>
      <c r="WPP28" s="61"/>
      <c r="WPQ28" s="61"/>
      <c r="WPR28" s="61"/>
      <c r="WPS28" s="61"/>
      <c r="WPT28" s="61"/>
      <c r="WPU28" s="61"/>
      <c r="WPV28" s="61"/>
      <c r="WPW28" s="61"/>
      <c r="WPX28" s="61"/>
      <c r="WPY28" s="61"/>
      <c r="WPZ28" s="61"/>
      <c r="WQA28" s="61"/>
      <c r="WQB28" s="61"/>
      <c r="WQC28" s="61"/>
      <c r="WQD28" s="61"/>
      <c r="WQE28" s="61"/>
      <c r="WQF28" s="61"/>
      <c r="WQG28" s="61"/>
      <c r="WQH28" s="61"/>
      <c r="WQI28" s="61"/>
      <c r="WQJ28" s="61"/>
      <c r="WQK28" s="61"/>
      <c r="WQL28" s="61"/>
      <c r="WQM28" s="61"/>
      <c r="WQN28" s="61"/>
      <c r="WQO28" s="61"/>
      <c r="WQP28" s="61"/>
      <c r="WQQ28" s="61"/>
      <c r="WQR28" s="61"/>
      <c r="WQS28" s="61"/>
      <c r="WQT28" s="61"/>
      <c r="WQU28" s="61"/>
      <c r="WQV28" s="61"/>
      <c r="WQW28" s="61"/>
      <c r="WQX28" s="61"/>
      <c r="WQY28" s="61"/>
      <c r="WQZ28" s="61"/>
      <c r="WRA28" s="61"/>
      <c r="WRB28" s="61"/>
      <c r="WRC28" s="61"/>
      <c r="WRD28" s="61"/>
      <c r="WRE28" s="61"/>
      <c r="WRF28" s="61"/>
      <c r="WRG28" s="61"/>
      <c r="WRH28" s="61"/>
      <c r="WRI28" s="61"/>
      <c r="WRJ28" s="61"/>
      <c r="WRK28" s="61"/>
      <c r="WRL28" s="61"/>
      <c r="WRM28" s="61"/>
      <c r="WRN28" s="61"/>
      <c r="WRO28" s="61"/>
      <c r="WRP28" s="61"/>
      <c r="WRQ28" s="61"/>
      <c r="WRR28" s="61"/>
      <c r="WRS28" s="61"/>
      <c r="WRT28" s="61"/>
      <c r="WRU28" s="61"/>
      <c r="WRV28" s="61"/>
      <c r="WRW28" s="61"/>
      <c r="WRX28" s="61"/>
      <c r="WRY28" s="61"/>
      <c r="WRZ28" s="61"/>
      <c r="WSA28" s="61"/>
      <c r="WSB28" s="61"/>
      <c r="WSC28" s="61"/>
      <c r="WSD28" s="61"/>
      <c r="WSE28" s="61"/>
      <c r="WSF28" s="61"/>
      <c r="WSG28" s="61"/>
      <c r="WSH28" s="61"/>
      <c r="WSI28" s="61"/>
      <c r="WSJ28" s="61"/>
      <c r="WSK28" s="61"/>
      <c r="WSL28" s="61"/>
      <c r="WSM28" s="61"/>
      <c r="WSN28" s="61"/>
      <c r="WSO28" s="61"/>
      <c r="WSP28" s="61"/>
      <c r="WSQ28" s="61"/>
      <c r="WSR28" s="61"/>
      <c r="WSS28" s="61"/>
      <c r="WST28" s="61"/>
      <c r="WSU28" s="61"/>
      <c r="WSV28" s="61"/>
      <c r="WSW28" s="61"/>
      <c r="WSX28" s="61"/>
      <c r="WSY28" s="61"/>
      <c r="WSZ28" s="61"/>
      <c r="WTA28" s="61"/>
      <c r="WTB28" s="61"/>
      <c r="WTC28" s="61"/>
      <c r="WTD28" s="61"/>
      <c r="WTE28" s="61"/>
      <c r="WTF28" s="61"/>
      <c r="WTG28" s="61"/>
      <c r="WTH28" s="61"/>
      <c r="WTI28" s="61"/>
      <c r="WTJ28" s="61"/>
      <c r="WTK28" s="61"/>
      <c r="WTL28" s="61"/>
      <c r="WTM28" s="61"/>
      <c r="WTN28" s="61"/>
      <c r="WTO28" s="61"/>
      <c r="WTP28" s="61"/>
      <c r="WTQ28" s="61"/>
      <c r="WTR28" s="61"/>
      <c r="WTS28" s="61"/>
      <c r="WTT28" s="61"/>
      <c r="WTU28" s="61"/>
      <c r="WTV28" s="61"/>
      <c r="WTW28" s="61"/>
      <c r="WTX28" s="61"/>
      <c r="WTY28" s="61"/>
      <c r="WTZ28" s="61"/>
      <c r="WUA28" s="61"/>
      <c r="WUB28" s="61"/>
      <c r="WUC28" s="61"/>
      <c r="WUD28" s="61"/>
      <c r="WUE28" s="61"/>
      <c r="WUF28" s="61"/>
      <c r="WUG28" s="61"/>
      <c r="WUH28" s="61"/>
      <c r="WUI28" s="61"/>
      <c r="WUJ28" s="61"/>
      <c r="WUK28" s="61"/>
      <c r="WUL28" s="61"/>
      <c r="WUM28" s="61"/>
      <c r="WUN28" s="61"/>
      <c r="WUO28" s="61"/>
      <c r="WUP28" s="61"/>
      <c r="WUQ28" s="61"/>
      <c r="WUR28" s="61"/>
      <c r="WUS28" s="61"/>
      <c r="WUT28" s="61"/>
      <c r="WUU28" s="61"/>
      <c r="WUV28" s="61"/>
      <c r="WUW28" s="61"/>
      <c r="WUX28" s="61"/>
      <c r="WUY28" s="61"/>
      <c r="WUZ28" s="61"/>
      <c r="WVA28" s="61"/>
      <c r="WVB28" s="61"/>
      <c r="WVC28" s="61"/>
      <c r="WVD28" s="61"/>
      <c r="WVE28" s="61"/>
      <c r="WVF28" s="61"/>
      <c r="WVG28" s="61"/>
      <c r="WVH28" s="61"/>
      <c r="WVI28" s="61"/>
      <c r="WVJ28" s="61"/>
      <c r="WVK28" s="61"/>
      <c r="WVL28" s="61"/>
      <c r="WVM28" s="61"/>
      <c r="WVN28" s="61"/>
      <c r="WVO28" s="61"/>
      <c r="WVP28" s="61"/>
      <c r="WVQ28" s="61"/>
      <c r="WVR28" s="61"/>
      <c r="WVS28" s="61"/>
      <c r="WVT28" s="61"/>
      <c r="WVU28" s="61"/>
      <c r="WVV28" s="61"/>
      <c r="WVW28" s="61"/>
      <c r="WVX28" s="61"/>
      <c r="WVY28" s="61"/>
      <c r="WVZ28" s="61"/>
      <c r="WWA28" s="61"/>
      <c r="WWB28" s="61"/>
      <c r="WWC28" s="61"/>
      <c r="WWD28" s="61"/>
      <c r="WWE28" s="61"/>
      <c r="WWF28" s="61"/>
      <c r="WWG28" s="61"/>
      <c r="WWH28" s="61"/>
      <c r="WWI28" s="61"/>
      <c r="WWJ28" s="61"/>
      <c r="WWK28" s="61"/>
      <c r="WWL28" s="61"/>
      <c r="WWM28" s="61"/>
      <c r="WWN28" s="61"/>
      <c r="WWO28" s="61"/>
      <c r="WWP28" s="61"/>
      <c r="WWQ28" s="61"/>
      <c r="WWR28" s="61"/>
      <c r="WWS28" s="61"/>
      <c r="WWT28" s="61"/>
      <c r="WWU28" s="61"/>
      <c r="WWV28" s="61"/>
      <c r="WWW28" s="61"/>
      <c r="WWX28" s="61"/>
      <c r="WWY28" s="61"/>
      <c r="WWZ28" s="61"/>
      <c r="WXA28" s="61"/>
      <c r="WXB28" s="61"/>
      <c r="WXC28" s="61"/>
      <c r="WXD28" s="61"/>
      <c r="WXE28" s="61"/>
      <c r="WXF28" s="61"/>
      <c r="WXG28" s="61"/>
      <c r="WXH28" s="61"/>
      <c r="WXI28" s="61"/>
      <c r="WXJ28" s="61"/>
      <c r="WXK28" s="61"/>
      <c r="WXL28" s="61"/>
      <c r="WXM28" s="61"/>
      <c r="WXN28" s="61"/>
      <c r="WXO28" s="61"/>
      <c r="WXP28" s="61"/>
      <c r="WXQ28" s="61"/>
      <c r="WXR28" s="61"/>
      <c r="WXS28" s="61"/>
      <c r="WXT28" s="61"/>
      <c r="WXU28" s="61"/>
      <c r="WXV28" s="61"/>
      <c r="WXW28" s="61"/>
      <c r="WXX28" s="61"/>
      <c r="WXY28" s="61"/>
      <c r="WXZ28" s="61"/>
      <c r="WYA28" s="61"/>
      <c r="WYB28" s="61"/>
      <c r="WYC28" s="61"/>
      <c r="WYD28" s="61"/>
      <c r="WYE28" s="61"/>
      <c r="WYF28" s="61"/>
      <c r="WYG28" s="61"/>
      <c r="WYH28" s="61"/>
      <c r="WYI28" s="61"/>
      <c r="WYJ28" s="61"/>
      <c r="WYK28" s="61"/>
      <c r="WYL28" s="61"/>
      <c r="WYM28" s="61"/>
      <c r="WYN28" s="61"/>
      <c r="WYO28" s="61"/>
      <c r="WYP28" s="61"/>
      <c r="WYQ28" s="61"/>
      <c r="WYR28" s="61"/>
      <c r="WYS28" s="61"/>
      <c r="WYT28" s="61"/>
      <c r="WYU28" s="61"/>
      <c r="WYV28" s="61"/>
      <c r="WYW28" s="61"/>
      <c r="WYX28" s="61"/>
      <c r="WYY28" s="61"/>
      <c r="WYZ28" s="61"/>
      <c r="WZA28" s="61"/>
      <c r="WZB28" s="61"/>
      <c r="WZC28" s="61"/>
      <c r="WZD28" s="61"/>
      <c r="WZE28" s="61"/>
      <c r="WZF28" s="61"/>
      <c r="WZG28" s="61"/>
      <c r="WZH28" s="61"/>
      <c r="WZI28" s="61"/>
      <c r="WZJ28" s="61"/>
      <c r="WZK28" s="61"/>
      <c r="WZL28" s="61"/>
      <c r="WZM28" s="61"/>
      <c r="WZN28" s="61"/>
      <c r="WZO28" s="61"/>
      <c r="WZP28" s="61"/>
      <c r="WZQ28" s="61"/>
      <c r="WZR28" s="61"/>
      <c r="WZS28" s="61"/>
      <c r="WZT28" s="61"/>
      <c r="WZU28" s="61"/>
      <c r="WZV28" s="61"/>
      <c r="WZW28" s="61"/>
      <c r="WZX28" s="61"/>
      <c r="WZY28" s="61"/>
      <c r="WZZ28" s="61"/>
      <c r="XAA28" s="61"/>
      <c r="XAB28" s="61"/>
      <c r="XAC28" s="61"/>
      <c r="XAD28" s="61"/>
      <c r="XAE28" s="61"/>
      <c r="XAF28" s="61"/>
      <c r="XAG28" s="61"/>
      <c r="XAH28" s="61"/>
      <c r="XAI28" s="61"/>
      <c r="XAJ28" s="61"/>
      <c r="XAK28" s="61"/>
      <c r="XAL28" s="61"/>
      <c r="XAM28" s="61"/>
      <c r="XAN28" s="61"/>
      <c r="XAO28" s="61"/>
      <c r="XAP28" s="61"/>
      <c r="XAQ28" s="61"/>
      <c r="XAR28" s="61"/>
      <c r="XAS28" s="61"/>
      <c r="XAT28" s="61"/>
      <c r="XAU28" s="61"/>
      <c r="XAV28" s="61"/>
      <c r="XAW28" s="61"/>
      <c r="XAX28" s="61"/>
      <c r="XAY28" s="61"/>
      <c r="XAZ28" s="61"/>
      <c r="XBA28" s="61"/>
      <c r="XBB28" s="61"/>
      <c r="XBC28" s="61"/>
      <c r="XBD28" s="61"/>
      <c r="XBE28" s="61"/>
      <c r="XBF28" s="61"/>
      <c r="XBG28" s="61"/>
      <c r="XBH28" s="61"/>
      <c r="XBI28" s="61"/>
      <c r="XBJ28" s="61"/>
      <c r="XBK28" s="61"/>
      <c r="XBL28" s="61"/>
      <c r="XBM28" s="61"/>
      <c r="XBN28" s="61"/>
      <c r="XBO28" s="61"/>
      <c r="XBP28" s="61"/>
      <c r="XBQ28" s="61"/>
      <c r="XBR28" s="61"/>
      <c r="XBS28" s="61"/>
      <c r="XBT28" s="61"/>
      <c r="XBU28" s="61"/>
      <c r="XBV28" s="61"/>
      <c r="XBW28" s="61"/>
      <c r="XBX28" s="61"/>
      <c r="XBY28" s="61"/>
      <c r="XBZ28" s="61"/>
      <c r="XCA28" s="61"/>
      <c r="XCB28" s="61"/>
      <c r="XCC28" s="61"/>
      <c r="XCD28" s="61"/>
      <c r="XCE28" s="61"/>
      <c r="XCF28" s="61"/>
      <c r="XCG28" s="61"/>
      <c r="XCH28" s="61"/>
      <c r="XCI28" s="61"/>
      <c r="XCJ28" s="61"/>
      <c r="XCK28" s="61"/>
      <c r="XCL28" s="61"/>
      <c r="XCM28" s="61"/>
      <c r="XCN28" s="61"/>
      <c r="XCO28" s="61"/>
      <c r="XCP28" s="61"/>
      <c r="XCQ28" s="61"/>
      <c r="XCR28" s="61"/>
      <c r="XCS28" s="61"/>
      <c r="XCT28" s="61"/>
      <c r="XCU28" s="61"/>
      <c r="XCV28" s="61"/>
      <c r="XCW28" s="61"/>
      <c r="XCX28" s="61"/>
      <c r="XCY28" s="61"/>
      <c r="XCZ28" s="61"/>
      <c r="XDA28" s="61"/>
      <c r="XDB28" s="61"/>
      <c r="XDC28" s="61"/>
      <c r="XDD28" s="61"/>
      <c r="XDE28" s="61"/>
      <c r="XDF28" s="61"/>
      <c r="XDG28" s="61"/>
      <c r="XDH28" s="61"/>
      <c r="XDI28" s="61"/>
      <c r="XDJ28" s="61"/>
      <c r="XDK28" s="61"/>
      <c r="XDL28" s="61"/>
      <c r="XDM28" s="61"/>
      <c r="XDN28" s="61"/>
      <c r="XDO28" s="61"/>
      <c r="XDP28" s="61"/>
      <c r="XDQ28" s="61"/>
      <c r="XDR28" s="61"/>
      <c r="XDS28" s="61"/>
      <c r="XDT28" s="61"/>
      <c r="XDU28" s="61"/>
      <c r="XDV28" s="61"/>
      <c r="XDW28" s="61"/>
      <c r="XDX28" s="61"/>
      <c r="XDY28" s="61"/>
      <c r="XDZ28" s="61"/>
      <c r="XEA28" s="61"/>
      <c r="XEB28" s="61"/>
      <c r="XEC28" s="61"/>
      <c r="XED28" s="61"/>
      <c r="XEE28" s="61"/>
      <c r="XEF28" s="61"/>
      <c r="XEG28" s="61"/>
      <c r="XEH28" s="61"/>
      <c r="XEI28" s="61"/>
      <c r="XEJ28" s="61"/>
      <c r="XEK28" s="61"/>
      <c r="XEL28" s="61"/>
      <c r="XEM28" s="61"/>
      <c r="XEN28" s="61"/>
      <c r="XEO28" s="61"/>
      <c r="XEP28" s="61"/>
      <c r="XEQ28" s="61"/>
      <c r="XER28" s="61"/>
      <c r="XES28" s="61"/>
      <c r="XET28" s="61"/>
      <c r="XEU28" s="61"/>
      <c r="XEV28" s="61"/>
      <c r="XEW28" s="61"/>
    </row>
    <row r="29" spans="1:16377" s="497" customFormat="1" ht="15" customHeight="1" thickTop="1" thickBot="1" x14ac:dyDescent="0.35">
      <c r="A29" s="50"/>
      <c r="B29" s="975" t="s">
        <v>258</v>
      </c>
      <c r="C29" s="976"/>
      <c r="D29" s="976"/>
      <c r="E29" s="976"/>
      <c r="F29" s="976"/>
      <c r="G29" s="976"/>
      <c r="H29" s="976"/>
      <c r="I29" s="977"/>
      <c r="J29" s="66"/>
      <c r="K29" s="85"/>
    </row>
    <row r="30" spans="1:16377" s="108" customFormat="1" ht="30" customHeight="1" thickTop="1" thickBot="1" x14ac:dyDescent="0.4">
      <c r="A30" s="107"/>
      <c r="B30" s="978" t="s">
        <v>34</v>
      </c>
      <c r="C30" s="978"/>
      <c r="D30" s="978"/>
      <c r="E30" s="978"/>
      <c r="F30" s="978"/>
      <c r="G30" s="978"/>
      <c r="H30" s="978"/>
      <c r="I30" s="978"/>
      <c r="J30" s="107"/>
      <c r="K30" s="377"/>
    </row>
    <row r="31" spans="1:16377" s="497" customFormat="1" ht="24" customHeight="1" thickTop="1" thickBot="1" x14ac:dyDescent="0.35">
      <c r="A31" s="69"/>
      <c r="B31" s="900" t="s">
        <v>261</v>
      </c>
      <c r="C31" s="901"/>
      <c r="D31" s="979"/>
      <c r="E31" s="420" t="s">
        <v>406</v>
      </c>
      <c r="F31" s="420" t="s">
        <v>72</v>
      </c>
      <c r="G31" s="420" t="s">
        <v>5</v>
      </c>
      <c r="H31" s="420" t="s">
        <v>6</v>
      </c>
      <c r="I31" s="421" t="s">
        <v>7</v>
      </c>
      <c r="J31" s="66"/>
      <c r="K31" s="85"/>
    </row>
    <row r="32" spans="1:16377" s="387" customFormat="1" ht="24" customHeight="1" thickTop="1" thickBot="1" x14ac:dyDescent="0.4">
      <c r="A32" s="383"/>
      <c r="B32" s="873" t="s">
        <v>414</v>
      </c>
      <c r="C32" s="874"/>
      <c r="D32" s="875"/>
      <c r="E32" s="447" t="str">
        <f>IF(AND(ISNUMBER(F32),ISNUMBER(G32)),G32/F32," ")</f>
        <v xml:space="preserve"> </v>
      </c>
      <c r="F32" s="404"/>
      <c r="G32" s="448"/>
      <c r="H32" s="403"/>
      <c r="I32" s="385" t="str">
        <f>IF(OR(ISNUMBER(G32),ISNUMBER(H32)),ROUND(IF(ISNUMBER(G32),G32,0)-IF(ISNUMBER(H32),H32,0),2)," ")</f>
        <v xml:space="preserve"> </v>
      </c>
      <c r="J32" s="384"/>
      <c r="K32" s="386"/>
    </row>
    <row r="33" spans="1:11" s="387" customFormat="1" ht="24" customHeight="1" thickTop="1" thickBot="1" x14ac:dyDescent="0.4">
      <c r="A33" s="383"/>
      <c r="B33" s="873" t="s">
        <v>410</v>
      </c>
      <c r="C33" s="874"/>
      <c r="D33" s="875"/>
      <c r="E33" s="447" t="str">
        <f t="shared" ref="E33:E36" si="0">IF(AND(ISNUMBER(F33),ISNUMBER(G33)),G33/F33," ")</f>
        <v xml:space="preserve"> </v>
      </c>
      <c r="F33" s="404"/>
      <c r="G33" s="448"/>
      <c r="H33" s="403"/>
      <c r="I33" s="385" t="str">
        <f t="shared" ref="I33:I36" si="1">IF(OR(ISNUMBER(G33),ISNUMBER(H33)),ROUND(IF(ISNUMBER(G33),G33,0)-IF(ISNUMBER(H33),H33,0),2)," ")</f>
        <v xml:space="preserve"> </v>
      </c>
      <c r="J33" s="384"/>
      <c r="K33" s="386"/>
    </row>
    <row r="34" spans="1:11" s="387" customFormat="1" ht="24" customHeight="1" thickTop="1" thickBot="1" x14ac:dyDescent="0.4">
      <c r="A34" s="383"/>
      <c r="B34" s="897" t="s">
        <v>265</v>
      </c>
      <c r="C34" s="898"/>
      <c r="D34" s="899"/>
      <c r="E34" s="452" t="str">
        <f t="shared" si="0"/>
        <v xml:space="preserve"> </v>
      </c>
      <c r="F34" s="404"/>
      <c r="G34" s="448"/>
      <c r="H34" s="403"/>
      <c r="I34" s="455" t="str">
        <f t="shared" si="1"/>
        <v xml:space="preserve"> </v>
      </c>
      <c r="J34" s="384"/>
      <c r="K34" s="386"/>
    </row>
    <row r="35" spans="1:11" s="387" customFormat="1" ht="24" customHeight="1" thickTop="1" thickBot="1" x14ac:dyDescent="0.4">
      <c r="A35" s="383"/>
      <c r="B35" s="873" t="s">
        <v>411</v>
      </c>
      <c r="C35" s="874"/>
      <c r="D35" s="875"/>
      <c r="E35" s="447" t="str">
        <f t="shared" si="0"/>
        <v xml:space="preserve"> </v>
      </c>
      <c r="F35" s="404"/>
      <c r="G35" s="448"/>
      <c r="H35" s="403"/>
      <c r="I35" s="465" t="str">
        <f t="shared" si="1"/>
        <v xml:space="preserve"> </v>
      </c>
      <c r="J35" s="384"/>
      <c r="K35" s="386"/>
    </row>
    <row r="36" spans="1:11" s="387" customFormat="1" ht="24" customHeight="1" thickTop="1" thickBot="1" x14ac:dyDescent="0.4">
      <c r="A36" s="383"/>
      <c r="B36" s="873" t="s">
        <v>408</v>
      </c>
      <c r="C36" s="874"/>
      <c r="D36" s="875"/>
      <c r="E36" s="447" t="str">
        <f t="shared" si="0"/>
        <v xml:space="preserve"> </v>
      </c>
      <c r="F36" s="453"/>
      <c r="G36" s="448"/>
      <c r="H36" s="454"/>
      <c r="I36" s="465" t="str">
        <f t="shared" si="1"/>
        <v xml:space="preserve"> </v>
      </c>
      <c r="J36" s="384"/>
      <c r="K36" s="386"/>
    </row>
    <row r="37" spans="1:11" s="497" customFormat="1" ht="24" customHeight="1" thickTop="1" thickBot="1" x14ac:dyDescent="0.35">
      <c r="A37" s="69"/>
      <c r="B37" s="969" t="s">
        <v>296</v>
      </c>
      <c r="C37" s="970"/>
      <c r="D37" s="970"/>
      <c r="E37" s="970"/>
      <c r="F37" s="971"/>
      <c r="G37" s="448"/>
      <c r="H37" s="403"/>
      <c r="I37" s="466" t="str">
        <f>IF(OR(ISNUMBER(G37),ISNUMBER(H37)),ROUND(IF(ISNUMBER(G37),G37,0)-IF(ISNUMBER(H37),H37,0),2),"")</f>
        <v/>
      </c>
      <c r="J37" s="66"/>
      <c r="K37" s="85"/>
    </row>
    <row r="38" spans="1:11" s="497" customFormat="1" ht="24" customHeight="1" thickTop="1" thickBot="1" x14ac:dyDescent="0.35">
      <c r="A38" s="69"/>
      <c r="B38" s="969" t="s">
        <v>297</v>
      </c>
      <c r="C38" s="970"/>
      <c r="D38" s="970"/>
      <c r="E38" s="970"/>
      <c r="F38" s="971"/>
      <c r="G38" s="448"/>
      <c r="H38" s="403"/>
      <c r="I38" s="466" t="str">
        <f>IF(OR(ISNUMBER(G38),ISNUMBER(H38)),ROUND(IF(ISNUMBER(G38),G38,0)-IF(ISNUMBER(H38),H38,0),2),"")</f>
        <v/>
      </c>
      <c r="J38" s="66"/>
      <c r="K38" s="85"/>
    </row>
    <row r="39" spans="1:11" s="497" customFormat="1" ht="24" customHeight="1" thickTop="1" thickBot="1" x14ac:dyDescent="0.35">
      <c r="A39" s="69"/>
      <c r="B39" s="943" t="s">
        <v>196</v>
      </c>
      <c r="C39" s="944"/>
      <c r="D39" s="944"/>
      <c r="E39" s="944"/>
      <c r="F39" s="945"/>
      <c r="G39" s="448"/>
      <c r="H39" s="457"/>
      <c r="I39" s="464" t="str">
        <f>IF(OR(ISNUMBER(G39),ISNUMBER(H39)),ROUND(IF(ISNUMBER(G39),G39,0)-IF(ISNUMBER(H39),H39,0),2),"")</f>
        <v/>
      </c>
      <c r="J39" s="66"/>
      <c r="K39" s="85"/>
    </row>
    <row r="40" spans="1:11" s="387" customFormat="1" ht="24" customHeight="1" thickTop="1" thickBot="1" x14ac:dyDescent="0.4">
      <c r="A40" s="383"/>
      <c r="B40" s="900" t="s">
        <v>262</v>
      </c>
      <c r="C40" s="901"/>
      <c r="D40" s="979"/>
      <c r="E40" s="420" t="s">
        <v>406</v>
      </c>
      <c r="F40" s="420" t="s">
        <v>72</v>
      </c>
      <c r="G40" s="420" t="s">
        <v>5</v>
      </c>
      <c r="H40" s="420" t="s">
        <v>6</v>
      </c>
      <c r="I40" s="421" t="s">
        <v>7</v>
      </c>
      <c r="J40" s="384"/>
      <c r="K40" s="386"/>
    </row>
    <row r="41" spans="1:11" s="387" customFormat="1" ht="27.65" customHeight="1" thickTop="1" thickBot="1" x14ac:dyDescent="0.4">
      <c r="A41" s="383"/>
      <c r="B41" s="880" t="s">
        <v>412</v>
      </c>
      <c r="C41" s="881"/>
      <c r="D41" s="491" t="s">
        <v>413</v>
      </c>
      <c r="E41" s="447" t="str">
        <f t="shared" ref="E41:E46" si="2">IF(AND(ISNUMBER(F41),ISNUMBER(G41)),G41/F41," ")</f>
        <v xml:space="preserve"> </v>
      </c>
      <c r="F41" s="404"/>
      <c r="G41" s="448"/>
      <c r="H41" s="419"/>
      <c r="I41" s="405" t="str">
        <f t="shared" ref="I41:I46" si="3">IF(OR(ISNUMBER(G41),ISNUMBER(H41)),ROUND(IF(ISNUMBER(G41),G41,0)-IF(ISNUMBER(H41),H41,0),2)," ")</f>
        <v xml:space="preserve"> </v>
      </c>
      <c r="J41" s="384"/>
      <c r="K41" s="386"/>
    </row>
    <row r="42" spans="1:11" s="387" customFormat="1" ht="27.65" customHeight="1" thickTop="1" thickBot="1" x14ac:dyDescent="0.4">
      <c r="A42" s="383"/>
      <c r="B42" s="882"/>
      <c r="C42" s="883"/>
      <c r="D42" s="491" t="s">
        <v>409</v>
      </c>
      <c r="E42" s="447" t="str">
        <f t="shared" si="2"/>
        <v xml:space="preserve"> </v>
      </c>
      <c r="F42" s="404"/>
      <c r="G42" s="448"/>
      <c r="H42" s="419"/>
      <c r="I42" s="405" t="str">
        <f t="shared" si="3"/>
        <v xml:space="preserve"> </v>
      </c>
      <c r="J42" s="384"/>
      <c r="K42" s="386"/>
    </row>
    <row r="43" spans="1:11" s="387" customFormat="1" ht="24" customHeight="1" thickTop="1" thickBot="1" x14ac:dyDescent="0.4">
      <c r="A43" s="383"/>
      <c r="B43" s="873" t="s">
        <v>410</v>
      </c>
      <c r="C43" s="874"/>
      <c r="D43" s="875"/>
      <c r="E43" s="447" t="str">
        <f t="shared" si="2"/>
        <v xml:space="preserve"> </v>
      </c>
      <c r="F43" s="404"/>
      <c r="G43" s="448"/>
      <c r="H43" s="419"/>
      <c r="I43" s="405" t="str">
        <f t="shared" si="3"/>
        <v xml:space="preserve"> </v>
      </c>
      <c r="J43" s="384"/>
      <c r="K43" s="386"/>
    </row>
    <row r="44" spans="1:11" s="387" customFormat="1" ht="24" customHeight="1" thickTop="1" thickBot="1" x14ac:dyDescent="0.4">
      <c r="A44" s="383"/>
      <c r="B44" s="873" t="s">
        <v>265</v>
      </c>
      <c r="C44" s="874"/>
      <c r="D44" s="875"/>
      <c r="E44" s="447" t="str">
        <f>IF(AND(ISNUMBER(F44),ISNUMBER(G44)),G44/F44," ")</f>
        <v xml:space="preserve"> </v>
      </c>
      <c r="F44" s="404"/>
      <c r="G44" s="448"/>
      <c r="H44" s="419"/>
      <c r="I44" s="405" t="str">
        <f t="shared" si="3"/>
        <v xml:space="preserve"> </v>
      </c>
      <c r="J44" s="384"/>
      <c r="K44" s="386"/>
    </row>
    <row r="45" spans="1:11" s="387" customFormat="1" ht="24" customHeight="1" thickTop="1" thickBot="1" x14ac:dyDescent="0.4">
      <c r="A45" s="383"/>
      <c r="B45" s="873" t="s">
        <v>411</v>
      </c>
      <c r="C45" s="874"/>
      <c r="D45" s="875"/>
      <c r="E45" s="447" t="str">
        <f t="shared" si="2"/>
        <v xml:space="preserve"> </v>
      </c>
      <c r="F45" s="404"/>
      <c r="G45" s="448"/>
      <c r="H45" s="419"/>
      <c r="I45" s="405" t="str">
        <f t="shared" si="3"/>
        <v xml:space="preserve"> </v>
      </c>
      <c r="J45" s="384"/>
      <c r="K45" s="386"/>
    </row>
    <row r="46" spans="1:11" s="387" customFormat="1" ht="24" customHeight="1" thickTop="1" thickBot="1" x14ac:dyDescent="0.4">
      <c r="A46" s="383"/>
      <c r="B46" s="897" t="s">
        <v>408</v>
      </c>
      <c r="C46" s="898"/>
      <c r="D46" s="899"/>
      <c r="E46" s="452" t="str">
        <f t="shared" si="2"/>
        <v xml:space="preserve"> </v>
      </c>
      <c r="F46" s="453"/>
      <c r="G46" s="448"/>
      <c r="H46" s="459"/>
      <c r="I46" s="460" t="str">
        <f t="shared" si="3"/>
        <v xml:space="preserve"> </v>
      </c>
      <c r="J46" s="384"/>
      <c r="K46" s="386"/>
    </row>
    <row r="47" spans="1:11" s="497" customFormat="1" ht="24" customHeight="1" thickTop="1" thickBot="1" x14ac:dyDescent="0.35">
      <c r="A47" s="69"/>
      <c r="B47" s="862" t="s">
        <v>42</v>
      </c>
      <c r="C47" s="863"/>
      <c r="D47" s="863"/>
      <c r="E47" s="864"/>
      <c r="F47" s="461">
        <f>SUM(F32:F46)</f>
        <v>0</v>
      </c>
      <c r="G47" s="462">
        <f>SUM(G32:G36,G41:G46,G37:G39)</f>
        <v>0</v>
      </c>
      <c r="H47" s="462">
        <f>SUM(H32:H36,H37:H39)</f>
        <v>0</v>
      </c>
      <c r="I47" s="463">
        <f>SUM(I32:I36,I41:I46,I37:I39)</f>
        <v>0</v>
      </c>
      <c r="J47" s="66"/>
      <c r="K47" s="85"/>
    </row>
    <row r="48" spans="1:11" s="497" customFormat="1" ht="7.9" customHeight="1" thickTop="1" thickBot="1" x14ac:dyDescent="0.35">
      <c r="A48" s="323"/>
      <c r="B48" s="451"/>
      <c r="C48" s="451"/>
      <c r="D48" s="451"/>
      <c r="E48" s="451"/>
      <c r="F48" s="467"/>
      <c r="G48" s="468"/>
      <c r="H48" s="468"/>
      <c r="I48" s="468"/>
      <c r="J48" s="66"/>
      <c r="K48" s="85"/>
    </row>
    <row r="49" spans="1:17" s="497" customFormat="1" ht="30" customHeight="1" thickTop="1" thickBot="1" x14ac:dyDescent="0.35">
      <c r="A49" s="69"/>
      <c r="B49" s="968" t="s">
        <v>268</v>
      </c>
      <c r="C49" s="968"/>
      <c r="D49" s="968"/>
      <c r="E49" s="968"/>
      <c r="F49" s="968"/>
      <c r="G49" s="968"/>
      <c r="H49" s="968"/>
      <c r="I49" s="968"/>
      <c r="J49" s="66"/>
      <c r="K49" s="71"/>
      <c r="L49" s="131"/>
      <c r="M49" s="205"/>
      <c r="N49" s="205"/>
      <c r="O49" s="205"/>
      <c r="P49" s="205"/>
      <c r="Q49" s="205"/>
    </row>
    <row r="50" spans="1:17" s="497" customFormat="1" ht="24" customHeight="1" thickTop="1" thickBot="1" x14ac:dyDescent="0.35">
      <c r="A50" s="69"/>
      <c r="B50" s="870" t="s">
        <v>404</v>
      </c>
      <c r="C50" s="871"/>
      <c r="D50" s="871"/>
      <c r="E50" s="871"/>
      <c r="F50" s="872"/>
      <c r="G50" s="422" t="s">
        <v>5</v>
      </c>
      <c r="H50" s="420" t="s">
        <v>6</v>
      </c>
      <c r="I50" s="421" t="s">
        <v>7</v>
      </c>
      <c r="J50" s="66"/>
      <c r="K50" s="85"/>
    </row>
    <row r="51" spans="1:17" s="497" customFormat="1" ht="24" customHeight="1" thickTop="1" thickBot="1" x14ac:dyDescent="0.35">
      <c r="A51" s="69"/>
      <c r="B51" s="400"/>
      <c r="C51" s="414" t="s">
        <v>260</v>
      </c>
      <c r="D51" s="401"/>
      <c r="E51" s="865" t="s">
        <v>12</v>
      </c>
      <c r="F51" s="866"/>
      <c r="G51" s="415"/>
      <c r="H51" s="406"/>
      <c r="I51" s="407" t="str">
        <f>IF(OR(ISNUMBER(G51),ISNUMBER(H51)),ROUND(IF(ISNUMBER(G51),G51,0)-IF(ISNUMBER(H51),H51,0),2)," ")</f>
        <v xml:space="preserve"> </v>
      </c>
      <c r="J51" s="66"/>
      <c r="K51" s="71"/>
      <c r="L51" s="131"/>
      <c r="M51" s="205"/>
      <c r="N51" s="205"/>
      <c r="O51" s="205"/>
      <c r="P51" s="205"/>
      <c r="Q51" s="205"/>
    </row>
    <row r="52" spans="1:17" s="497" customFormat="1" ht="7.9" customHeight="1" thickTop="1" thickBot="1" x14ac:dyDescent="0.35">
      <c r="A52" s="69"/>
      <c r="B52" s="399"/>
      <c r="C52" s="398"/>
      <c r="D52" s="393"/>
      <c r="E52" s="85"/>
      <c r="F52" s="85"/>
      <c r="G52" s="393"/>
      <c r="H52" s="394"/>
      <c r="I52" s="394"/>
      <c r="J52" s="66"/>
      <c r="K52" s="71"/>
      <c r="L52" s="131"/>
      <c r="M52" s="205"/>
      <c r="N52" s="205"/>
      <c r="O52" s="205"/>
      <c r="P52" s="205"/>
      <c r="Q52" s="205"/>
    </row>
    <row r="53" spans="1:17" s="497" customFormat="1" ht="30" customHeight="1" thickTop="1" thickBot="1" x14ac:dyDescent="0.35">
      <c r="A53" s="69"/>
      <c r="B53" s="968" t="s">
        <v>43</v>
      </c>
      <c r="C53" s="968"/>
      <c r="D53" s="968"/>
      <c r="E53" s="968"/>
      <c r="F53" s="968"/>
      <c r="G53" s="968"/>
      <c r="H53" s="968"/>
      <c r="I53" s="968"/>
      <c r="J53" s="66"/>
      <c r="K53" s="71"/>
      <c r="L53" s="131"/>
      <c r="M53" s="205"/>
      <c r="N53" s="205"/>
      <c r="O53" s="205"/>
      <c r="P53" s="205"/>
      <c r="Q53" s="205"/>
    </row>
    <row r="54" spans="1:17" s="497" customFormat="1" ht="24" customHeight="1" thickTop="1" thickBot="1" x14ac:dyDescent="0.35">
      <c r="A54" s="69"/>
      <c r="B54" s="909"/>
      <c r="C54" s="910"/>
      <c r="D54" s="492"/>
      <c r="E54" s="492"/>
      <c r="F54" s="402"/>
      <c r="G54" s="422" t="s">
        <v>5</v>
      </c>
      <c r="H54" s="420" t="s">
        <v>6</v>
      </c>
      <c r="I54" s="421" t="s">
        <v>7</v>
      </c>
      <c r="J54" s="66"/>
      <c r="K54" s="85"/>
    </row>
    <row r="55" spans="1:17" s="497" customFormat="1" ht="24" customHeight="1" thickTop="1" thickBot="1" x14ac:dyDescent="0.35">
      <c r="A55" s="69"/>
      <c r="B55" s="989" t="s">
        <v>160</v>
      </c>
      <c r="C55" s="990"/>
      <c r="D55" s="990"/>
      <c r="E55" s="990"/>
      <c r="F55" s="991"/>
      <c r="G55" s="409"/>
      <c r="H55" s="412"/>
      <c r="I55" s="32" t="str">
        <f>IF(OR(ISNUMBER(G55),ISNUMBER(H55)),ROUND(IF(ISNUMBER(G55),G55,0)-IF(ISNUMBER(H55),H55,0),2)," ")</f>
        <v xml:space="preserve"> </v>
      </c>
      <c r="J55" s="66"/>
      <c r="K55" s="71"/>
      <c r="L55" s="131"/>
      <c r="M55" s="205"/>
      <c r="N55" s="205"/>
      <c r="O55" s="205"/>
      <c r="P55" s="205"/>
      <c r="Q55" s="205"/>
    </row>
    <row r="56" spans="1:17" s="497" customFormat="1" ht="24" customHeight="1" thickTop="1" thickBot="1" x14ac:dyDescent="0.35">
      <c r="A56" s="69"/>
      <c r="B56" s="981" t="s">
        <v>44</v>
      </c>
      <c r="C56" s="982"/>
      <c r="D56" s="982"/>
      <c r="E56" s="982"/>
      <c r="F56" s="983"/>
      <c r="G56" s="410"/>
      <c r="H56" s="413"/>
      <c r="I56" s="32" t="str">
        <f>IF(OR(ISNUMBER(G56),ISNUMBER(H56)),ROUND(IF(ISNUMBER(G56),G56,0)-IF(ISNUMBER(H56),H56,0),2)," ")</f>
        <v xml:space="preserve"> </v>
      </c>
      <c r="J56" s="66"/>
      <c r="K56" s="71"/>
      <c r="L56" s="131"/>
      <c r="M56" s="205"/>
      <c r="N56" s="205"/>
      <c r="O56" s="205"/>
      <c r="P56" s="205"/>
      <c r="Q56" s="205"/>
    </row>
    <row r="57" spans="1:17" s="497" customFormat="1" ht="24" customHeight="1" thickTop="1" thickBot="1" x14ac:dyDescent="0.35">
      <c r="A57" s="69"/>
      <c r="B57" s="885" t="s">
        <v>161</v>
      </c>
      <c r="C57" s="886"/>
      <c r="D57" s="886"/>
      <c r="E57" s="886"/>
      <c r="F57" s="887"/>
      <c r="G57" s="411"/>
      <c r="H57" s="411"/>
      <c r="I57" s="32" t="str">
        <f>IF(OR(ISNUMBER(G57),ISNUMBER(H57)),ROUND(IF(ISNUMBER(G57),G57,0)-IF(ISNUMBER(H57),H57,0),2)," ")</f>
        <v xml:space="preserve"> </v>
      </c>
      <c r="J57" s="66"/>
      <c r="K57" s="71"/>
      <c r="L57" s="131"/>
      <c r="M57" s="205"/>
      <c r="N57" s="205"/>
      <c r="O57" s="205"/>
      <c r="P57" s="205"/>
      <c r="Q57" s="205"/>
    </row>
    <row r="58" spans="1:17" s="497" customFormat="1" ht="24" customHeight="1" thickTop="1" thickBot="1" x14ac:dyDescent="0.35">
      <c r="A58" s="69"/>
      <c r="B58" s="865" t="s">
        <v>264</v>
      </c>
      <c r="C58" s="888"/>
      <c r="D58" s="888"/>
      <c r="E58" s="888"/>
      <c r="F58" s="888"/>
      <c r="G58" s="423">
        <f>SUM(G55:G57)</f>
        <v>0</v>
      </c>
      <c r="H58" s="423">
        <f>SUM(H55:H57)</f>
        <v>0</v>
      </c>
      <c r="I58" s="424">
        <f>SUM(I55:I57)</f>
        <v>0</v>
      </c>
      <c r="J58" s="66"/>
      <c r="K58" s="71"/>
      <c r="L58" s="131"/>
      <c r="M58" s="205"/>
      <c r="N58" s="205"/>
      <c r="O58" s="205"/>
      <c r="P58" s="205"/>
      <c r="Q58" s="205"/>
    </row>
    <row r="59" spans="1:17" s="85" customFormat="1" ht="7.9" customHeight="1" thickTop="1" thickBot="1" x14ac:dyDescent="0.35">
      <c r="A59" s="323"/>
      <c r="B59" s="389"/>
      <c r="C59" s="389"/>
      <c r="D59" s="389"/>
      <c r="E59" s="389"/>
      <c r="F59" s="389"/>
      <c r="G59" s="394"/>
      <c r="H59" s="394"/>
      <c r="I59" s="394"/>
      <c r="J59" s="301"/>
      <c r="K59" s="71"/>
      <c r="L59" s="227"/>
      <c r="M59" s="228"/>
      <c r="N59" s="228"/>
      <c r="O59" s="228"/>
      <c r="P59" s="228"/>
      <c r="Q59" s="228"/>
    </row>
    <row r="60" spans="1:17" s="497" customFormat="1" ht="30" customHeight="1" thickTop="1" thickBot="1" x14ac:dyDescent="0.35">
      <c r="A60" s="69"/>
      <c r="B60" s="980" t="s">
        <v>259</v>
      </c>
      <c r="C60" s="980"/>
      <c r="D60" s="980"/>
      <c r="E60" s="980"/>
      <c r="F60" s="980"/>
      <c r="G60" s="980"/>
      <c r="H60" s="980"/>
      <c r="I60" s="980"/>
      <c r="J60" s="66"/>
      <c r="K60" s="71"/>
      <c r="L60" s="131"/>
      <c r="M60" s="205"/>
      <c r="N60" s="205"/>
      <c r="O60" s="205"/>
      <c r="P60" s="205"/>
      <c r="Q60" s="205"/>
    </row>
    <row r="61" spans="1:17" s="497" customFormat="1" ht="24" customHeight="1" thickTop="1" thickBot="1" x14ac:dyDescent="0.35">
      <c r="A61" s="69"/>
      <c r="B61" s="984"/>
      <c r="C61" s="985"/>
      <c r="D61" s="495"/>
      <c r="E61" s="495"/>
      <c r="F61" s="392"/>
      <c r="G61" s="422" t="s">
        <v>5</v>
      </c>
      <c r="H61" s="425" t="s">
        <v>6</v>
      </c>
      <c r="I61" s="421" t="s">
        <v>7</v>
      </c>
      <c r="J61" s="66"/>
      <c r="K61" s="85"/>
    </row>
    <row r="62" spans="1:17" s="497" customFormat="1" ht="24" customHeight="1" thickTop="1" thickBot="1" x14ac:dyDescent="0.35">
      <c r="A62" s="69"/>
      <c r="B62" s="865" t="s">
        <v>259</v>
      </c>
      <c r="C62" s="888"/>
      <c r="D62" s="888"/>
      <c r="E62" s="888"/>
      <c r="F62" s="866"/>
      <c r="G62" s="415"/>
      <c r="H62" s="401"/>
      <c r="I62" s="407" t="str">
        <f>IF(OR(ISNUMBER(G62),ISNUMBER(H62)),ROUND(IF(ISNUMBER(G62),G62,0)-IF(ISNUMBER(H62),H62,0),2)," ")</f>
        <v xml:space="preserve"> </v>
      </c>
      <c r="J62" s="66"/>
      <c r="K62" s="71"/>
      <c r="L62" s="131"/>
      <c r="M62" s="205"/>
      <c r="N62" s="205"/>
      <c r="O62" s="205"/>
      <c r="P62" s="205"/>
      <c r="Q62" s="205"/>
    </row>
    <row r="63" spans="1:17" s="497" customFormat="1" ht="7.9" customHeight="1" thickTop="1" thickBot="1" x14ac:dyDescent="0.35">
      <c r="A63" s="69"/>
      <c r="B63" s="389"/>
      <c r="C63" s="389"/>
      <c r="D63" s="389"/>
      <c r="E63" s="389"/>
      <c r="F63" s="389"/>
      <c r="G63" s="394"/>
      <c r="H63" s="394"/>
      <c r="I63" s="394"/>
      <c r="J63" s="301"/>
      <c r="K63" s="71"/>
      <c r="L63" s="227"/>
      <c r="M63" s="205"/>
      <c r="N63" s="205"/>
      <c r="O63" s="205"/>
      <c r="P63" s="205"/>
      <c r="Q63" s="205"/>
    </row>
    <row r="64" spans="1:17" s="497" customFormat="1" ht="29.5" customHeight="1" thickTop="1" thickBot="1" x14ac:dyDescent="0.35">
      <c r="A64" s="69"/>
      <c r="B64" s="980" t="s">
        <v>14</v>
      </c>
      <c r="C64" s="980"/>
      <c r="D64" s="980"/>
      <c r="E64" s="980"/>
      <c r="F64" s="980"/>
      <c r="G64" s="980"/>
      <c r="H64" s="980"/>
      <c r="I64" s="980"/>
      <c r="J64" s="66"/>
      <c r="K64" s="71"/>
      <c r="L64" s="131"/>
      <c r="M64" s="205"/>
      <c r="N64" s="205"/>
      <c r="O64" s="205"/>
      <c r="P64" s="205"/>
      <c r="Q64" s="205"/>
    </row>
    <row r="65" spans="1:17" s="497" customFormat="1" ht="24" customHeight="1" thickTop="1" thickBot="1" x14ac:dyDescent="0.35">
      <c r="A65" s="69"/>
      <c r="B65" s="984"/>
      <c r="C65" s="985"/>
      <c r="D65" s="495"/>
      <c r="E65" s="495"/>
      <c r="F65" s="392"/>
      <c r="G65" s="422" t="s">
        <v>5</v>
      </c>
      <c r="H65" s="425" t="s">
        <v>6</v>
      </c>
      <c r="I65" s="421" t="s">
        <v>7</v>
      </c>
      <c r="J65" s="66"/>
      <c r="K65" s="85"/>
    </row>
    <row r="66" spans="1:17" s="497" customFormat="1" ht="24" customHeight="1" thickTop="1" thickBot="1" x14ac:dyDescent="0.35">
      <c r="A66" s="69"/>
      <c r="B66" s="865" t="s">
        <v>14</v>
      </c>
      <c r="C66" s="888"/>
      <c r="D66" s="888"/>
      <c r="E66" s="888"/>
      <c r="F66" s="866"/>
      <c r="G66" s="415"/>
      <c r="H66" s="401"/>
      <c r="I66" s="407" t="str">
        <f t="shared" ref="I66" si="4">IF(OR(ISNUMBER(G66),ISNUMBER(H66)),ROUND(IF(ISNUMBER(G66),G66,0)-IF(ISNUMBER(H66),H66,0),2)," ")</f>
        <v xml:space="preserve"> </v>
      </c>
      <c r="J66" s="66"/>
      <c r="K66" s="71"/>
      <c r="L66" s="131"/>
      <c r="M66" s="205"/>
      <c r="N66" s="205"/>
      <c r="O66" s="205"/>
      <c r="P66" s="205"/>
      <c r="Q66" s="205"/>
    </row>
    <row r="67" spans="1:17" s="497" customFormat="1" ht="24" customHeight="1" thickTop="1" thickBot="1" x14ac:dyDescent="0.35">
      <c r="A67" s="388"/>
      <c r="B67" s="389"/>
      <c r="C67" s="389"/>
      <c r="D67" s="389"/>
      <c r="E67" s="389"/>
      <c r="F67" s="389"/>
      <c r="G67" s="382"/>
      <c r="H67" s="382"/>
      <c r="I67" s="382"/>
      <c r="J67" s="66"/>
      <c r="K67" s="390"/>
      <c r="L67" s="131"/>
      <c r="M67" s="205"/>
      <c r="N67" s="205"/>
      <c r="O67" s="205"/>
      <c r="P67" s="205"/>
      <c r="Q67" s="205"/>
    </row>
    <row r="68" spans="1:17" s="497" customFormat="1" ht="15" customHeight="1" thickTop="1" thickBot="1" x14ac:dyDescent="0.35">
      <c r="A68" s="50"/>
      <c r="B68" s="588" t="s">
        <v>45</v>
      </c>
      <c r="C68" s="589"/>
      <c r="D68" s="589"/>
      <c r="E68" s="589"/>
      <c r="F68" s="589"/>
      <c r="G68" s="589"/>
      <c r="H68" s="589"/>
      <c r="I68" s="590"/>
      <c r="J68" s="66"/>
      <c r="K68" s="85"/>
    </row>
    <row r="69" spans="1:17" s="497" customFormat="1" ht="15" customHeight="1" thickTop="1" thickBot="1" x14ac:dyDescent="0.35">
      <c r="A69" s="53"/>
      <c r="B69" s="992"/>
      <c r="C69" s="993"/>
      <c r="D69" s="993"/>
      <c r="E69" s="993"/>
      <c r="F69" s="993"/>
      <c r="G69" s="993"/>
      <c r="H69" s="993"/>
      <c r="I69" s="994"/>
      <c r="J69" s="62"/>
      <c r="K69" s="85"/>
    </row>
    <row r="70" spans="1:17" s="497" customFormat="1" ht="24" customHeight="1" thickTop="1" thickBot="1" x14ac:dyDescent="0.35">
      <c r="A70" s="69"/>
      <c r="B70" s="924"/>
      <c r="C70" s="925"/>
      <c r="D70" s="925"/>
      <c r="E70" s="925"/>
      <c r="F70" s="926"/>
      <c r="G70" s="426" t="s">
        <v>46</v>
      </c>
      <c r="H70" s="425" t="s">
        <v>6</v>
      </c>
      <c r="I70" s="427" t="s">
        <v>7</v>
      </c>
      <c r="J70" s="66"/>
      <c r="K70" s="85"/>
    </row>
    <row r="71" spans="1:17" s="497" customFormat="1" ht="24" customHeight="1" thickTop="1" thickBot="1" x14ac:dyDescent="0.35">
      <c r="A71" s="69"/>
      <c r="B71" s="918" t="s">
        <v>164</v>
      </c>
      <c r="C71" s="988"/>
      <c r="D71" s="988"/>
      <c r="E71" s="995"/>
      <c r="F71" s="996"/>
      <c r="G71" s="35">
        <f>SUM(G47,G51,G58,G62,G66)</f>
        <v>0</v>
      </c>
      <c r="H71" s="35">
        <f>SUM(H47,H51,H58,H62,H66)</f>
        <v>0</v>
      </c>
      <c r="I71" s="37">
        <f>SUM(I47,I51,I58,I62,I66)</f>
        <v>0</v>
      </c>
      <c r="J71" s="66"/>
      <c r="K71" s="85"/>
    </row>
    <row r="72" spans="1:17" s="497" customFormat="1" ht="24" customHeight="1" thickTop="1" thickBot="1" x14ac:dyDescent="0.35">
      <c r="A72" s="69"/>
      <c r="B72" s="911" t="str">
        <f xml:space="preserve"> "Frais généraux (max : "&amp;Réglages!I16&amp;"% pour l’ensemble du projet)"</f>
        <v>Frais généraux (max : 20% pour l’ensemble du projet)</v>
      </c>
      <c r="C72" s="988"/>
      <c r="D72" s="988"/>
      <c r="E72" s="443"/>
      <c r="F72" s="469" t="s">
        <v>84</v>
      </c>
      <c r="G72" s="36">
        <f>H72</f>
        <v>0</v>
      </c>
      <c r="H72" s="36">
        <f>IF($M$7,(H71)*E72/100,0)</f>
        <v>0</v>
      </c>
      <c r="I72" s="429"/>
      <c r="J72" s="66"/>
      <c r="K72" s="85"/>
    </row>
    <row r="73" spans="1:17" s="497" customFormat="1" ht="24" customHeight="1" thickTop="1" thickBot="1" x14ac:dyDescent="0.35">
      <c r="A73" s="69"/>
      <c r="B73" s="918" t="s">
        <v>53</v>
      </c>
      <c r="C73" s="988"/>
      <c r="D73" s="988"/>
      <c r="E73" s="444"/>
      <c r="F73" s="95" t="s">
        <v>84</v>
      </c>
      <c r="G73" s="35">
        <f>IF($M$8,(G47-G37)*E73/100,0)</f>
        <v>0</v>
      </c>
      <c r="H73" s="428"/>
      <c r="I73" s="33">
        <f>G73</f>
        <v>0</v>
      </c>
      <c r="J73" s="66"/>
      <c r="K73" s="85"/>
    </row>
    <row r="74" spans="1:17" s="497" customFormat="1" ht="24" customHeight="1" thickTop="1" thickBot="1" x14ac:dyDescent="0.35">
      <c r="A74" s="69"/>
      <c r="B74" s="816" t="s">
        <v>8</v>
      </c>
      <c r="C74" s="817"/>
      <c r="D74" s="817"/>
      <c r="E74" s="817"/>
      <c r="F74" s="818"/>
      <c r="G74" s="81">
        <f>G71+G72+G73</f>
        <v>0</v>
      </c>
      <c r="H74" s="81">
        <f>IF($M$7,H71+H72,0)</f>
        <v>0</v>
      </c>
      <c r="I74" s="82">
        <f>I71+I73</f>
        <v>0</v>
      </c>
      <c r="J74" s="66"/>
      <c r="K74" s="85"/>
    </row>
    <row r="75" spans="1:17" s="85" customFormat="1" ht="15" hidden="1" customHeight="1" thickTop="1" thickBot="1" x14ac:dyDescent="0.35">
      <c r="A75" s="234"/>
      <c r="B75" s="235"/>
      <c r="C75" s="236"/>
      <c r="D75" s="116"/>
      <c r="E75" s="116"/>
      <c r="F75" s="117"/>
      <c r="G75" s="117"/>
      <c r="H75" s="237"/>
      <c r="I75" s="117"/>
      <c r="J75" s="238"/>
      <c r="K75" s="239"/>
      <c r="L75" s="227"/>
      <c r="M75" s="228"/>
      <c r="N75" s="228"/>
      <c r="O75" s="228"/>
      <c r="P75" s="228"/>
      <c r="Q75" s="228"/>
    </row>
    <row r="76" spans="1:17" s="85" customFormat="1" ht="21" hidden="1" customHeight="1" thickTop="1" thickBot="1" x14ac:dyDescent="0.35">
      <c r="B76" s="930" t="s">
        <v>417</v>
      </c>
      <c r="C76" s="930"/>
      <c r="D76" s="930"/>
      <c r="E76" s="930"/>
      <c r="F76" s="930"/>
      <c r="G76" s="480"/>
      <c r="H76" s="241">
        <f>SUM(H32)</f>
        <v>0</v>
      </c>
      <c r="I76" s="233" t="s">
        <v>136</v>
      </c>
      <c r="J76" s="231"/>
      <c r="K76" s="231"/>
      <c r="L76" s="231"/>
      <c r="M76" s="231"/>
      <c r="N76" s="228"/>
      <c r="O76" s="228"/>
      <c r="P76" s="228"/>
      <c r="Q76" s="228"/>
    </row>
    <row r="77" spans="1:17" s="85" customFormat="1" ht="21" hidden="1" customHeight="1" thickTop="1" thickBot="1" x14ac:dyDescent="0.35">
      <c r="B77" s="930" t="str">
        <f>"Aide demandée personnels fonctionnaires de recherche / Aide demandée hors frais généraux (max "&amp;Réglages!$I$19&amp;"%) : "</f>
        <v xml:space="preserve">Aide demandée personnels fonctionnaires de recherche / Aide demandée hors frais généraux (max 40%) : </v>
      </c>
      <c r="C77" s="930"/>
      <c r="D77" s="930"/>
      <c r="E77" s="930"/>
      <c r="F77" s="930"/>
      <c r="G77" s="480"/>
      <c r="H77" s="241">
        <f>H76/(H71+0.0001)*100</f>
        <v>0</v>
      </c>
      <c r="I77" s="233" t="s">
        <v>98</v>
      </c>
      <c r="J77" s="232"/>
      <c r="K77" s="231"/>
      <c r="L77" s="231"/>
      <c r="M77" s="231"/>
      <c r="N77" s="228"/>
      <c r="O77" s="228"/>
      <c r="P77" s="228"/>
      <c r="Q77" s="228"/>
    </row>
    <row r="78" spans="1:17" s="85" customFormat="1" ht="13.15" hidden="1" customHeight="1" thickTop="1" x14ac:dyDescent="0.3">
      <c r="B78" s="804" t="s">
        <v>420</v>
      </c>
      <c r="C78" s="804"/>
      <c r="D78" s="804"/>
      <c r="E78" s="804"/>
      <c r="F78" s="804"/>
      <c r="G78" s="481"/>
      <c r="H78" s="475"/>
      <c r="I78" s="477" t="str">
        <f>I32</f>
        <v xml:space="preserve"> </v>
      </c>
      <c r="J78" s="232"/>
      <c r="K78" s="231"/>
      <c r="L78" s="231"/>
      <c r="M78" s="231"/>
      <c r="N78" s="228"/>
      <c r="O78" s="228"/>
      <c r="P78" s="228"/>
      <c r="Q78" s="228"/>
    </row>
    <row r="79" spans="1:17" s="85" customFormat="1" ht="13.15" hidden="1" customHeight="1" x14ac:dyDescent="0.3">
      <c r="B79" s="805" t="s">
        <v>419</v>
      </c>
      <c r="C79" s="805"/>
      <c r="D79" s="805"/>
      <c r="E79" s="805"/>
      <c r="F79" s="805"/>
      <c r="G79" s="482"/>
      <c r="H79" s="476"/>
      <c r="I79" s="478">
        <f>SUM(I41:I42)</f>
        <v>0</v>
      </c>
      <c r="J79" s="232"/>
      <c r="K79" s="231"/>
      <c r="L79" s="472" t="s">
        <v>416</v>
      </c>
      <c r="M79" s="231"/>
      <c r="N79" s="228"/>
      <c r="O79" s="228"/>
      <c r="P79" s="228"/>
      <c r="Q79" s="228"/>
    </row>
    <row r="80" spans="1:17" s="85" customFormat="1" ht="21" hidden="1" customHeight="1" thickBot="1" x14ac:dyDescent="0.35">
      <c r="B80" s="933" t="s">
        <v>415</v>
      </c>
      <c r="C80" s="933"/>
      <c r="D80" s="933"/>
      <c r="E80" s="933"/>
      <c r="F80" s="933"/>
      <c r="G80" s="483"/>
      <c r="H80" s="473"/>
      <c r="I80" s="479">
        <f>SUM(I78:I79)</f>
        <v>0</v>
      </c>
      <c r="J80" s="231"/>
      <c r="K80" s="231"/>
      <c r="L80" s="474" t="str">
        <f>IF(H76+I80=SUM(G32,G41:G42),"ok","erreur")</f>
        <v>ok</v>
      </c>
      <c r="M80" s="231"/>
      <c r="N80" s="228"/>
      <c r="O80" s="228"/>
      <c r="P80" s="228"/>
      <c r="Q80" s="228"/>
    </row>
    <row r="81" spans="1:17" s="85" customFormat="1" ht="29.5" customHeight="1" thickTop="1" thickBot="1" x14ac:dyDescent="0.35">
      <c r="A81" s="225"/>
      <c r="B81" s="226"/>
      <c r="C81" s="39"/>
      <c r="D81" s="40"/>
      <c r="E81" s="40"/>
      <c r="F81" s="41"/>
      <c r="G81" s="240" t="str">
        <f>IF(G77&gt;Réglages!$I$19,"Attention : taux d’aide des personnels fonctionnaires dépassé","")</f>
        <v/>
      </c>
      <c r="H81" s="815" t="str">
        <f>IF(I74&lt;0.1, "Attention : apport obligatoire pour chaque partenaire", "")</f>
        <v>Attention : apport obligatoire pour chaque partenaire</v>
      </c>
      <c r="I81" s="815"/>
      <c r="J81" s="229"/>
      <c r="K81" s="230"/>
      <c r="L81" s="227"/>
      <c r="M81" s="228"/>
      <c r="N81" s="228"/>
      <c r="O81" s="228"/>
      <c r="P81" s="228"/>
      <c r="Q81" s="228"/>
    </row>
    <row r="82" spans="1:17" s="497" customFormat="1" ht="5.5" customHeight="1" thickTop="1" thickBot="1" x14ac:dyDescent="0.35">
      <c r="A82" s="58"/>
      <c r="B82" s="44"/>
      <c r="C82" s="45"/>
      <c r="D82" s="46"/>
      <c r="E82" s="46"/>
      <c r="F82" s="47"/>
      <c r="G82" s="47"/>
      <c r="H82" s="48"/>
      <c r="I82" s="47"/>
      <c r="J82" s="66"/>
      <c r="K82" s="85"/>
    </row>
    <row r="83" spans="1:17" s="497" customFormat="1" ht="15" customHeight="1" thickTop="1" thickBot="1" x14ac:dyDescent="0.35">
      <c r="A83" s="50"/>
      <c r="B83" s="588" t="s">
        <v>95</v>
      </c>
      <c r="C83" s="589"/>
      <c r="D83" s="589"/>
      <c r="E83" s="589"/>
      <c r="F83" s="589"/>
      <c r="G83" s="589"/>
      <c r="H83" s="589"/>
      <c r="I83" s="590"/>
      <c r="J83" s="66"/>
      <c r="K83" s="71"/>
      <c r="L83" s="131"/>
      <c r="M83" s="205"/>
      <c r="N83" s="205"/>
      <c r="O83" s="205"/>
      <c r="P83" s="205"/>
      <c r="Q83" s="205"/>
    </row>
    <row r="84" spans="1:17" s="497" customFormat="1" ht="6.65" customHeight="1" thickTop="1" thickBot="1" x14ac:dyDescent="0.35">
      <c r="A84" s="53"/>
      <c r="B84" s="109"/>
      <c r="C84" s="216"/>
      <c r="D84" s="217"/>
      <c r="E84" s="217"/>
      <c r="F84" s="218"/>
      <c r="G84" s="218"/>
      <c r="H84" s="218"/>
      <c r="I84" s="218"/>
      <c r="J84" s="66"/>
      <c r="K84" s="71"/>
      <c r="L84" s="131"/>
      <c r="M84" s="205"/>
      <c r="N84" s="205"/>
      <c r="O84" s="205"/>
      <c r="P84" s="205"/>
      <c r="Q84" s="205"/>
    </row>
    <row r="85" spans="1:17" s="497" customFormat="1" ht="15" customHeight="1" thickTop="1" thickBot="1" x14ac:dyDescent="0.35">
      <c r="A85" s="72"/>
      <c r="B85" s="889" t="s">
        <v>47</v>
      </c>
      <c r="C85" s="934"/>
      <c r="D85" s="986" t="s">
        <v>48</v>
      </c>
      <c r="E85" s="987"/>
      <c r="F85" s="987"/>
      <c r="G85" s="987"/>
      <c r="H85" s="494" t="s">
        <v>49</v>
      </c>
      <c r="I85" s="83" t="s">
        <v>35</v>
      </c>
      <c r="J85" s="66"/>
      <c r="K85" s="71"/>
      <c r="L85" s="131"/>
      <c r="M85" s="205"/>
      <c r="N85" s="205"/>
      <c r="O85" s="205"/>
      <c r="P85" s="205"/>
      <c r="Q85" s="205"/>
    </row>
    <row r="86" spans="1:17" s="497" customFormat="1" ht="14.65" customHeight="1" thickTop="1" thickBot="1" x14ac:dyDescent="0.35">
      <c r="A86" s="75"/>
      <c r="B86" s="914" t="s">
        <v>149</v>
      </c>
      <c r="C86" s="915"/>
      <c r="D86" s="915"/>
      <c r="E86" s="915"/>
      <c r="F86" s="915"/>
      <c r="G86" s="915"/>
      <c r="H86" s="915"/>
      <c r="I86" s="916"/>
      <c r="J86" s="76"/>
      <c r="K86" s="85"/>
      <c r="L86" s="131"/>
      <c r="M86" s="141"/>
      <c r="N86" s="141"/>
      <c r="O86" s="141"/>
      <c r="P86" s="141"/>
      <c r="Q86" s="141"/>
    </row>
    <row r="87" spans="1:17" s="497" customFormat="1" ht="15" customHeight="1" thickTop="1" thickBot="1" x14ac:dyDescent="0.35">
      <c r="A87" s="69"/>
      <c r="B87" s="199">
        <v>1</v>
      </c>
      <c r="C87" s="493"/>
      <c r="D87" s="935"/>
      <c r="E87" s="936"/>
      <c r="F87" s="936"/>
      <c r="G87" s="936"/>
      <c r="H87" s="114"/>
      <c r="I87" s="115"/>
      <c r="J87" s="66"/>
      <c r="K87" s="71"/>
      <c r="L87" s="131"/>
      <c r="M87" s="205"/>
      <c r="N87" s="205"/>
      <c r="O87" s="205"/>
      <c r="P87" s="205"/>
      <c r="Q87" s="205"/>
    </row>
    <row r="88" spans="1:17" s="497" customFormat="1" ht="15" customHeight="1" thickTop="1" thickBot="1" x14ac:dyDescent="0.35">
      <c r="A88" s="69"/>
      <c r="B88" s="199">
        <v>2</v>
      </c>
      <c r="C88" s="493"/>
      <c r="D88" s="935"/>
      <c r="E88" s="936"/>
      <c r="F88" s="936"/>
      <c r="G88" s="936"/>
      <c r="H88" s="114"/>
      <c r="I88" s="115"/>
      <c r="J88" s="66"/>
      <c r="K88" s="71"/>
      <c r="L88" s="131"/>
      <c r="M88" s="205"/>
      <c r="N88" s="205"/>
      <c r="O88" s="205"/>
      <c r="P88" s="205"/>
      <c r="Q88" s="205"/>
    </row>
    <row r="89" spans="1:17" s="497" customFormat="1" ht="15" customHeight="1" thickTop="1" thickBot="1" x14ac:dyDescent="0.35">
      <c r="A89" s="69"/>
      <c r="B89" s="199">
        <v>3</v>
      </c>
      <c r="C89" s="493" t="s">
        <v>37</v>
      </c>
      <c r="D89" s="935" t="s">
        <v>37</v>
      </c>
      <c r="E89" s="935"/>
      <c r="F89" s="935"/>
      <c r="G89" s="935"/>
      <c r="H89" s="114"/>
      <c r="I89" s="115" t="s">
        <v>37</v>
      </c>
      <c r="J89" s="66"/>
      <c r="K89" s="71"/>
      <c r="L89" s="131"/>
      <c r="M89" s="205"/>
      <c r="N89" s="205"/>
      <c r="O89" s="205"/>
      <c r="P89" s="205"/>
      <c r="Q89" s="205"/>
    </row>
    <row r="90" spans="1:17" s="497" customFormat="1" ht="15" customHeight="1" thickTop="1" thickBot="1" x14ac:dyDescent="0.35">
      <c r="A90" s="69"/>
      <c r="B90" s="199">
        <v>4</v>
      </c>
      <c r="C90" s="493" t="s">
        <v>37</v>
      </c>
      <c r="D90" s="935" t="s">
        <v>37</v>
      </c>
      <c r="E90" s="935"/>
      <c r="F90" s="935"/>
      <c r="G90" s="935"/>
      <c r="H90" s="114" t="s">
        <v>37</v>
      </c>
      <c r="I90" s="115" t="s">
        <v>37</v>
      </c>
      <c r="J90" s="66"/>
      <c r="K90" s="71"/>
      <c r="L90" s="131"/>
      <c r="M90" s="205"/>
      <c r="N90" s="205"/>
      <c r="O90" s="205"/>
      <c r="P90" s="205"/>
      <c r="Q90" s="205"/>
    </row>
    <row r="91" spans="1:17" s="497" customFormat="1" ht="15" customHeight="1" thickTop="1" thickBot="1" x14ac:dyDescent="0.35">
      <c r="A91" s="69"/>
      <c r="B91" s="199">
        <v>5</v>
      </c>
      <c r="C91" s="493" t="s">
        <v>37</v>
      </c>
      <c r="D91" s="935" t="s">
        <v>37</v>
      </c>
      <c r="E91" s="935"/>
      <c r="F91" s="935"/>
      <c r="G91" s="935"/>
      <c r="H91" s="114" t="s">
        <v>37</v>
      </c>
      <c r="I91" s="115" t="s">
        <v>37</v>
      </c>
      <c r="J91" s="66"/>
      <c r="K91" s="71"/>
      <c r="L91" s="131"/>
      <c r="M91" s="205"/>
      <c r="N91" s="205"/>
      <c r="O91" s="205"/>
      <c r="P91" s="205"/>
      <c r="Q91" s="205"/>
    </row>
    <row r="92" spans="1:17" s="497" customFormat="1" ht="15" customHeight="1" thickTop="1" thickBot="1" x14ac:dyDescent="0.35">
      <c r="A92" s="69"/>
      <c r="B92" s="816" t="s">
        <v>151</v>
      </c>
      <c r="C92" s="817"/>
      <c r="D92" s="817"/>
      <c r="E92" s="817"/>
      <c r="F92" s="817"/>
      <c r="G92" s="818"/>
      <c r="H92" s="70">
        <f>SUM(H87:H91)</f>
        <v>0</v>
      </c>
      <c r="I92" s="84">
        <f>SUM(I87:I91)</f>
        <v>0</v>
      </c>
      <c r="J92" s="66"/>
      <c r="K92" s="71"/>
      <c r="L92" s="131"/>
      <c r="M92" s="205"/>
      <c r="N92" s="205"/>
      <c r="O92" s="205"/>
      <c r="P92" s="205"/>
      <c r="Q92" s="205"/>
    </row>
    <row r="93" spans="1:17" s="497" customFormat="1" ht="15.4" customHeight="1" thickTop="1" thickBot="1" x14ac:dyDescent="0.35">
      <c r="A93" s="75"/>
      <c r="B93" s="914" t="s">
        <v>150</v>
      </c>
      <c r="C93" s="915"/>
      <c r="D93" s="915"/>
      <c r="E93" s="915"/>
      <c r="F93" s="915"/>
      <c r="G93" s="915"/>
      <c r="H93" s="915"/>
      <c r="I93" s="916"/>
      <c r="J93" s="76"/>
      <c r="K93" s="85"/>
      <c r="L93" s="131"/>
      <c r="M93" s="141"/>
      <c r="N93" s="141"/>
      <c r="O93" s="141"/>
      <c r="P93" s="141"/>
      <c r="Q93" s="141"/>
    </row>
    <row r="94" spans="1:17" s="497" customFormat="1" ht="15" customHeight="1" thickTop="1" thickBot="1" x14ac:dyDescent="0.35">
      <c r="A94" s="69"/>
      <c r="B94" s="199">
        <v>1</v>
      </c>
      <c r="C94" s="493"/>
      <c r="D94" s="935"/>
      <c r="E94" s="936"/>
      <c r="F94" s="936"/>
      <c r="G94" s="936"/>
      <c r="H94" s="114"/>
      <c r="I94" s="115"/>
      <c r="J94" s="66"/>
      <c r="K94" s="71"/>
      <c r="L94" s="131"/>
      <c r="M94" s="205"/>
      <c r="N94" s="205"/>
      <c r="O94" s="205"/>
      <c r="P94" s="205"/>
      <c r="Q94" s="205"/>
    </row>
    <row r="95" spans="1:17" s="497" customFormat="1" ht="15" customHeight="1" thickTop="1" thickBot="1" x14ac:dyDescent="0.35">
      <c r="A95" s="69"/>
      <c r="B95" s="199">
        <v>2</v>
      </c>
      <c r="C95" s="493"/>
      <c r="D95" s="935"/>
      <c r="E95" s="936"/>
      <c r="F95" s="936"/>
      <c r="G95" s="936"/>
      <c r="H95" s="114"/>
      <c r="I95" s="115"/>
      <c r="J95" s="66"/>
      <c r="K95" s="71"/>
      <c r="L95" s="131"/>
      <c r="M95" s="205"/>
      <c r="N95" s="205"/>
      <c r="O95" s="205"/>
      <c r="P95" s="205"/>
      <c r="Q95" s="205"/>
    </row>
    <row r="96" spans="1:17" s="497" customFormat="1" ht="15" customHeight="1" thickTop="1" thickBot="1" x14ac:dyDescent="0.35">
      <c r="A96" s="69"/>
      <c r="B96" s="199">
        <v>3</v>
      </c>
      <c r="C96" s="493" t="s">
        <v>37</v>
      </c>
      <c r="D96" s="935" t="s">
        <v>37</v>
      </c>
      <c r="E96" s="935"/>
      <c r="F96" s="935"/>
      <c r="G96" s="935"/>
      <c r="H96" s="114"/>
      <c r="I96" s="115" t="s">
        <v>37</v>
      </c>
      <c r="J96" s="66"/>
      <c r="K96" s="71"/>
      <c r="L96" s="131"/>
      <c r="M96" s="205"/>
      <c r="N96" s="205"/>
      <c r="O96" s="205"/>
      <c r="P96" s="205"/>
      <c r="Q96" s="205"/>
    </row>
    <row r="97" spans="1:17" s="497" customFormat="1" ht="15" customHeight="1" thickTop="1" thickBot="1" x14ac:dyDescent="0.35">
      <c r="A97" s="69"/>
      <c r="B97" s="816" t="s">
        <v>152</v>
      </c>
      <c r="C97" s="817"/>
      <c r="D97" s="817"/>
      <c r="E97" s="817"/>
      <c r="F97" s="817"/>
      <c r="G97" s="818"/>
      <c r="H97" s="70">
        <f>SUM(H94:H96)</f>
        <v>0</v>
      </c>
      <c r="I97" s="84">
        <f>SUM(I94:I96)</f>
        <v>0</v>
      </c>
      <c r="J97" s="66"/>
      <c r="K97" s="71"/>
      <c r="L97" s="131"/>
      <c r="M97" s="205"/>
      <c r="N97" s="205"/>
      <c r="O97" s="205"/>
      <c r="P97" s="205"/>
      <c r="Q97" s="205"/>
    </row>
    <row r="98" spans="1:17" s="497" customFormat="1" ht="15" customHeight="1" thickTop="1" thickBot="1" x14ac:dyDescent="0.35">
      <c r="A98" s="69"/>
      <c r="B98" s="816" t="s">
        <v>177</v>
      </c>
      <c r="C98" s="817"/>
      <c r="D98" s="817"/>
      <c r="E98" s="817"/>
      <c r="F98" s="817"/>
      <c r="G98" s="818"/>
      <c r="H98" s="70">
        <f>H92+H97</f>
        <v>0</v>
      </c>
      <c r="I98" s="84">
        <f>I92+I97</f>
        <v>0</v>
      </c>
      <c r="J98" s="66"/>
      <c r="K98" s="71"/>
      <c r="L98" s="131"/>
      <c r="M98" s="205"/>
      <c r="N98" s="205"/>
      <c r="O98" s="205"/>
      <c r="P98" s="205"/>
      <c r="Q98" s="205"/>
    </row>
    <row r="99" spans="1:17" s="497" customFormat="1" ht="15" customHeight="1" thickTop="1" thickBot="1" x14ac:dyDescent="0.35">
      <c r="A99" s="58"/>
      <c r="B99" s="49"/>
      <c r="C99" s="47"/>
      <c r="D99" s="47"/>
      <c r="E99" s="47"/>
      <c r="F99" s="47"/>
      <c r="G99" s="47"/>
      <c r="H99" s="47"/>
      <c r="I99" s="47"/>
      <c r="J99" s="62"/>
      <c r="K99" s="85"/>
    </row>
    <row r="100" spans="1:17" s="497" customFormat="1" ht="15" customHeight="1" thickTop="1" thickBot="1" x14ac:dyDescent="0.35">
      <c r="A100" s="50"/>
      <c r="B100" s="588" t="s">
        <v>50</v>
      </c>
      <c r="C100" s="589"/>
      <c r="D100" s="589"/>
      <c r="E100" s="589"/>
      <c r="F100" s="589"/>
      <c r="G100" s="589"/>
      <c r="H100" s="589"/>
      <c r="I100" s="590"/>
      <c r="J100" s="66"/>
      <c r="K100" s="85"/>
    </row>
    <row r="101" spans="1:17" s="497" customFormat="1" ht="15" customHeight="1" thickTop="1" thickBot="1" x14ac:dyDescent="0.35">
      <c r="A101" s="53"/>
      <c r="B101" s="57"/>
      <c r="C101" s="57"/>
      <c r="D101" s="57"/>
      <c r="E101" s="57"/>
      <c r="F101" s="57"/>
      <c r="G101" s="57"/>
      <c r="H101" s="57"/>
      <c r="I101" s="57"/>
      <c r="J101" s="62"/>
      <c r="K101" s="85"/>
    </row>
    <row r="102" spans="1:17" s="497" customFormat="1" ht="15" customHeight="1" thickTop="1" thickBot="1" x14ac:dyDescent="0.35">
      <c r="A102" s="74"/>
      <c r="B102" s="734"/>
      <c r="C102" s="735"/>
      <c r="D102" s="735"/>
      <c r="E102" s="735"/>
      <c r="F102" s="735"/>
      <c r="G102" s="735"/>
      <c r="H102" s="735"/>
      <c r="I102" s="736"/>
      <c r="J102" s="66"/>
      <c r="K102" s="85"/>
    </row>
    <row r="103" spans="1:17" s="497" customFormat="1" ht="15" customHeight="1" thickTop="1" thickBot="1" x14ac:dyDescent="0.35">
      <c r="A103" s="74"/>
      <c r="B103" s="835"/>
      <c r="C103" s="836"/>
      <c r="D103" s="836"/>
      <c r="E103" s="836"/>
      <c r="F103" s="836"/>
      <c r="G103" s="836"/>
      <c r="H103" s="836"/>
      <c r="I103" s="837"/>
      <c r="J103" s="66"/>
      <c r="K103" s="85"/>
    </row>
    <row r="104" spans="1:17" s="497" customFormat="1" ht="15" customHeight="1" thickTop="1" thickBot="1" x14ac:dyDescent="0.35">
      <c r="A104" s="74"/>
      <c r="B104" s="835"/>
      <c r="C104" s="836"/>
      <c r="D104" s="836"/>
      <c r="E104" s="836"/>
      <c r="F104" s="836"/>
      <c r="G104" s="836"/>
      <c r="H104" s="836"/>
      <c r="I104" s="837"/>
      <c r="J104" s="66"/>
      <c r="K104" s="85"/>
    </row>
    <row r="105" spans="1:17" s="497" customFormat="1" ht="15" customHeight="1" thickTop="1" thickBot="1" x14ac:dyDescent="0.35">
      <c r="A105" s="74"/>
      <c r="B105" s="835"/>
      <c r="C105" s="836"/>
      <c r="D105" s="836"/>
      <c r="E105" s="836"/>
      <c r="F105" s="836"/>
      <c r="G105" s="836"/>
      <c r="H105" s="836"/>
      <c r="I105" s="837"/>
      <c r="J105" s="66"/>
      <c r="K105" s="85"/>
    </row>
    <row r="106" spans="1:17" s="497" customFormat="1" ht="15" customHeight="1" thickTop="1" thickBot="1" x14ac:dyDescent="0.35">
      <c r="A106" s="74"/>
      <c r="B106" s="835"/>
      <c r="C106" s="836"/>
      <c r="D106" s="836"/>
      <c r="E106" s="836"/>
      <c r="F106" s="836"/>
      <c r="G106" s="836"/>
      <c r="H106" s="836"/>
      <c r="I106" s="837"/>
      <c r="J106" s="66"/>
      <c r="K106" s="85"/>
    </row>
    <row r="107" spans="1:17" s="497" customFormat="1" ht="15" customHeight="1" thickTop="1" thickBot="1" x14ac:dyDescent="0.35">
      <c r="A107" s="74"/>
      <c r="B107" s="835"/>
      <c r="C107" s="836"/>
      <c r="D107" s="836"/>
      <c r="E107" s="836"/>
      <c r="F107" s="836"/>
      <c r="G107" s="836"/>
      <c r="H107" s="836"/>
      <c r="I107" s="837"/>
      <c r="J107" s="66"/>
      <c r="K107" s="85"/>
    </row>
    <row r="108" spans="1:17" s="497" customFormat="1" ht="15" customHeight="1" thickTop="1" thickBot="1" x14ac:dyDescent="0.35">
      <c r="A108" s="74"/>
      <c r="B108" s="838"/>
      <c r="C108" s="839"/>
      <c r="D108" s="839"/>
      <c r="E108" s="839"/>
      <c r="F108" s="839"/>
      <c r="G108" s="839"/>
      <c r="H108" s="839"/>
      <c r="I108" s="840"/>
      <c r="J108" s="66"/>
      <c r="K108" s="85"/>
    </row>
    <row r="109" spans="1:17" ht="15" customHeight="1" thickTop="1" thickBot="1" x14ac:dyDescent="0.3">
      <c r="A109" s="77"/>
      <c r="B109" s="844" t="s">
        <v>51</v>
      </c>
      <c r="C109" s="937"/>
      <c r="D109" s="937"/>
      <c r="E109" s="937"/>
      <c r="F109" s="937"/>
      <c r="G109" s="937"/>
      <c r="H109" s="937"/>
      <c r="I109" s="937"/>
      <c r="J109" s="78"/>
    </row>
    <row r="110" spans="1:17" ht="15" customHeight="1" thickTop="1" thickBot="1" x14ac:dyDescent="0.3">
      <c r="A110" s="77"/>
      <c r="B110" s="938"/>
      <c r="C110" s="939"/>
      <c r="D110" s="939"/>
      <c r="E110" s="939"/>
      <c r="F110" s="939"/>
      <c r="G110" s="939"/>
      <c r="H110" s="939"/>
      <c r="I110" s="939"/>
      <c r="J110" s="78"/>
    </row>
    <row r="111" spans="1:17" ht="15" customHeight="1" thickTop="1" thickBot="1" x14ac:dyDescent="0.3">
      <c r="A111" s="79"/>
      <c r="B111" s="938"/>
      <c r="C111" s="937"/>
      <c r="D111" s="937"/>
      <c r="E111" s="937"/>
      <c r="F111" s="937"/>
      <c r="G111" s="937"/>
      <c r="H111" s="937"/>
      <c r="I111" s="937"/>
      <c r="J111" s="78"/>
    </row>
    <row r="112" spans="1:17" customFormat="1" ht="15" customHeight="1" thickTop="1" x14ac:dyDescent="0.35">
      <c r="A112" s="17"/>
      <c r="B112" s="848" t="s">
        <v>237</v>
      </c>
      <c r="C112" s="848"/>
      <c r="D112" s="848"/>
      <c r="E112" s="848"/>
      <c r="F112" s="848"/>
      <c r="G112" s="848"/>
      <c r="H112" s="848"/>
      <c r="I112" s="848"/>
      <c r="J112" s="848"/>
      <c r="K112" s="88"/>
      <c r="L112" s="498"/>
      <c r="M112" s="498"/>
      <c r="N112" s="498"/>
      <c r="O112" s="271"/>
    </row>
    <row r="113" spans="1:15" customFormat="1" ht="14.5" x14ac:dyDescent="0.35">
      <c r="A113" s="17"/>
      <c r="B113" s="848"/>
      <c r="C113" s="848"/>
      <c r="D113" s="848"/>
      <c r="E113" s="848"/>
      <c r="F113" s="848"/>
      <c r="G113" s="848"/>
      <c r="H113" s="848"/>
      <c r="I113" s="848"/>
      <c r="J113" s="848"/>
      <c r="K113" s="88"/>
      <c r="L113" s="498"/>
      <c r="M113" s="498"/>
      <c r="N113" s="498"/>
      <c r="O113" s="271"/>
    </row>
    <row r="114" spans="1:15" customFormat="1" ht="10.9" customHeight="1" x14ac:dyDescent="0.35">
      <c r="A114" s="17"/>
      <c r="B114" s="17"/>
      <c r="C114" s="17"/>
      <c r="D114" s="17"/>
      <c r="E114" s="17"/>
      <c r="F114" s="17"/>
      <c r="G114" s="17"/>
      <c r="H114" s="17"/>
      <c r="I114" s="17"/>
      <c r="J114" s="17"/>
      <c r="K114" s="17"/>
      <c r="L114" s="17"/>
      <c r="M114" s="17"/>
      <c r="N114" s="17"/>
      <c r="O114" s="271"/>
    </row>
    <row r="115" spans="1:15" customFormat="1" ht="31.15" customHeight="1" x14ac:dyDescent="0.35">
      <c r="A115" s="17"/>
      <c r="B115" s="851" t="s">
        <v>266</v>
      </c>
      <c r="C115" s="851"/>
      <c r="D115" s="851"/>
      <c r="E115" s="851"/>
      <c r="F115" s="851"/>
      <c r="G115" s="851"/>
      <c r="H115" s="851"/>
      <c r="I115" s="851"/>
      <c r="J115" s="371"/>
      <c r="K115" s="371"/>
      <c r="L115" s="371"/>
      <c r="M115" s="371"/>
      <c r="N115" s="371"/>
      <c r="O115" s="271"/>
    </row>
    <row r="116" spans="1:15" customFormat="1" ht="9.65" customHeight="1" x14ac:dyDescent="0.35">
      <c r="A116" s="17"/>
      <c r="B116" s="375"/>
      <c r="C116" s="376"/>
      <c r="D116" s="376"/>
      <c r="E116" s="376"/>
      <c r="F116" s="376"/>
      <c r="G116" s="376"/>
      <c r="H116" s="376"/>
      <c r="I116" s="376"/>
      <c r="J116" s="376"/>
      <c r="K116" s="376"/>
      <c r="L116" s="376"/>
      <c r="M116" s="376"/>
      <c r="N116" s="376"/>
      <c r="O116" s="271"/>
    </row>
    <row r="117" spans="1:15" customFormat="1" ht="33" customHeight="1" x14ac:dyDescent="0.35">
      <c r="A117" s="17"/>
      <c r="B117" s="811" t="s">
        <v>267</v>
      </c>
      <c r="C117" s="811"/>
      <c r="D117" s="811"/>
      <c r="E117" s="811"/>
      <c r="F117" s="811"/>
      <c r="G117" s="811"/>
      <c r="H117" s="811"/>
      <c r="I117" s="811"/>
      <c r="J117" s="371"/>
      <c r="K117" s="371"/>
      <c r="L117" s="371"/>
      <c r="M117" s="371"/>
      <c r="N117" s="371"/>
      <c r="O117" s="271"/>
    </row>
    <row r="118" spans="1:15" customFormat="1" ht="33" customHeight="1" x14ac:dyDescent="0.35">
      <c r="A118" s="17"/>
      <c r="B118" s="850" t="s">
        <v>263</v>
      </c>
      <c r="C118" s="850"/>
      <c r="D118" s="850"/>
      <c r="E118" s="850"/>
      <c r="F118" s="850"/>
      <c r="G118" s="850"/>
      <c r="H118" s="850"/>
      <c r="I118" s="850"/>
      <c r="J118" s="371"/>
      <c r="K118" s="371"/>
      <c r="L118" s="371"/>
      <c r="M118" s="371"/>
      <c r="N118" s="371"/>
      <c r="O118" s="271"/>
    </row>
    <row r="119" spans="1:15" customFormat="1" ht="33" customHeight="1" x14ac:dyDescent="0.35">
      <c r="A119" s="17"/>
      <c r="B119" s="811" t="s">
        <v>250</v>
      </c>
      <c r="C119" s="811"/>
      <c r="D119" s="811"/>
      <c r="E119" s="811"/>
      <c r="F119" s="811"/>
      <c r="G119" s="811"/>
      <c r="H119" s="811"/>
      <c r="I119" s="811"/>
      <c r="J119" s="371"/>
      <c r="K119" s="371"/>
      <c r="L119" s="371"/>
      <c r="M119" s="371"/>
      <c r="N119" s="371"/>
      <c r="O119" s="271"/>
    </row>
    <row r="120" spans="1:15" customFormat="1" ht="21.4" customHeight="1" x14ac:dyDescent="0.35">
      <c r="A120" s="17"/>
      <c r="B120" s="811" t="s">
        <v>251</v>
      </c>
      <c r="C120" s="811"/>
      <c r="D120" s="811"/>
      <c r="E120" s="811"/>
      <c r="F120" s="811"/>
      <c r="G120" s="811"/>
      <c r="H120" s="811"/>
      <c r="I120" s="811"/>
      <c r="J120" s="372"/>
      <c r="K120" s="372"/>
      <c r="L120" s="372"/>
      <c r="M120" s="372"/>
      <c r="N120" s="372"/>
      <c r="O120" s="271"/>
    </row>
    <row r="121" spans="1:15" customFormat="1" ht="45.4" customHeight="1" x14ac:dyDescent="0.35">
      <c r="A121" s="17"/>
      <c r="B121" s="811" t="s">
        <v>235</v>
      </c>
      <c r="C121" s="811"/>
      <c r="D121" s="811"/>
      <c r="E121" s="811"/>
      <c r="F121" s="811"/>
      <c r="G121" s="811"/>
      <c r="H121" s="811"/>
      <c r="I121" s="811"/>
      <c r="J121" s="371"/>
      <c r="K121" s="371"/>
      <c r="L121" s="371"/>
      <c r="M121" s="371"/>
      <c r="N121" s="371"/>
      <c r="O121" s="271"/>
    </row>
    <row r="122" spans="1:15" s="374" customFormat="1" ht="19.899999999999999" customHeight="1" thickBot="1" x14ac:dyDescent="0.4">
      <c r="A122" s="372"/>
      <c r="B122" s="852" t="s">
        <v>236</v>
      </c>
      <c r="C122" s="852"/>
      <c r="D122" s="852"/>
      <c r="E122" s="852"/>
      <c r="F122" s="852"/>
      <c r="G122" s="852"/>
      <c r="H122" s="852"/>
      <c r="I122" s="852"/>
      <c r="J122" s="372"/>
      <c r="K122" s="372"/>
      <c r="L122" s="372"/>
      <c r="M122" s="372"/>
      <c r="N122" s="372"/>
      <c r="O122" s="373"/>
    </row>
    <row r="123" spans="1:15" ht="12" customHeight="1" thickTop="1" thickBot="1" x14ac:dyDescent="0.3">
      <c r="A123" s="58"/>
      <c r="B123" s="58"/>
      <c r="C123" s="64"/>
      <c r="D123" s="64"/>
      <c r="E123" s="58"/>
      <c r="F123" s="58"/>
      <c r="G123" s="58"/>
      <c r="H123" s="58"/>
      <c r="I123" s="58"/>
      <c r="J123" s="58"/>
    </row>
    <row r="124" spans="1:15" ht="13.5" customHeight="1" thickTop="1" thickBot="1" x14ac:dyDescent="0.3">
      <c r="A124" s="58"/>
      <c r="B124" s="110"/>
      <c r="C124" s="38"/>
      <c r="D124" s="672" t="s">
        <v>182</v>
      </c>
      <c r="E124" s="673"/>
      <c r="F124" s="673"/>
      <c r="G124" s="674"/>
      <c r="H124" s="38"/>
      <c r="I124" s="38"/>
      <c r="J124" s="58"/>
    </row>
    <row r="125" spans="1:15" ht="13" thickTop="1" thickBot="1" x14ac:dyDescent="0.3">
      <c r="A125" s="58"/>
      <c r="B125" s="110"/>
      <c r="C125" s="38"/>
      <c r="D125" s="612" t="s">
        <v>2</v>
      </c>
      <c r="E125" s="613"/>
      <c r="F125" s="620" t="s">
        <v>1</v>
      </c>
      <c r="G125" s="621"/>
      <c r="H125" s="38"/>
      <c r="I125" s="38"/>
      <c r="J125" s="58"/>
    </row>
    <row r="126" spans="1:15" ht="21" customHeight="1" thickTop="1" thickBot="1" x14ac:dyDescent="0.3">
      <c r="A126" s="58"/>
      <c r="B126" s="110"/>
      <c r="C126" s="38"/>
      <c r="D126" s="626" t="str">
        <f>IF(D$17="","",D$17)</f>
        <v/>
      </c>
      <c r="E126" s="627"/>
      <c r="F126" s="628" t="str">
        <f>IF(D$16="","",D$16)</f>
        <v/>
      </c>
      <c r="G126" s="629"/>
      <c r="H126" s="38"/>
      <c r="I126" s="38"/>
      <c r="J126" s="111"/>
    </row>
    <row r="127" spans="1:15" ht="13" thickTop="1" thickBot="1" x14ac:dyDescent="0.3">
      <c r="A127" s="58"/>
      <c r="B127" s="110"/>
      <c r="C127" s="38"/>
      <c r="D127" s="607" t="s">
        <v>28</v>
      </c>
      <c r="E127" s="608"/>
      <c r="F127" s="608"/>
      <c r="G127" s="611"/>
      <c r="H127" s="38"/>
      <c r="I127" s="38"/>
      <c r="J127" s="111"/>
    </row>
    <row r="128" spans="1:15" ht="13" thickTop="1" thickBot="1" x14ac:dyDescent="0.3">
      <c r="A128" s="58"/>
      <c r="B128" s="110"/>
      <c r="C128" s="38"/>
      <c r="D128" s="622" t="str">
        <f>IF(D$18="","",D$18)</f>
        <v/>
      </c>
      <c r="E128" s="623"/>
      <c r="F128" s="623"/>
      <c r="G128" s="625"/>
      <c r="H128" s="38"/>
      <c r="I128" s="38"/>
      <c r="J128" s="111"/>
    </row>
    <row r="129" spans="1:13" ht="16.5" customHeight="1" thickTop="1" thickBot="1" x14ac:dyDescent="0.3">
      <c r="A129" s="58"/>
      <c r="B129" s="110"/>
      <c r="C129" s="38"/>
      <c r="D129" s="49"/>
      <c r="E129" s="49"/>
      <c r="F129" s="49"/>
      <c r="G129" s="49"/>
      <c r="H129" s="38"/>
      <c r="I129" s="38"/>
      <c r="J129" s="111"/>
    </row>
    <row r="130" spans="1:13" ht="13.5" customHeight="1" thickTop="1" thickBot="1" x14ac:dyDescent="0.3">
      <c r="A130" s="58"/>
      <c r="B130" s="110"/>
      <c r="C130" s="38"/>
      <c r="D130" s="630" t="s">
        <v>233</v>
      </c>
      <c r="E130" s="631"/>
      <c r="F130" s="631"/>
      <c r="G130" s="632"/>
      <c r="H130" s="38"/>
      <c r="I130" s="38"/>
      <c r="J130" s="58"/>
    </row>
    <row r="131" spans="1:13" ht="16.5" customHeight="1" thickTop="1" thickBot="1" x14ac:dyDescent="0.3">
      <c r="A131" s="58"/>
      <c r="B131" s="110"/>
      <c r="C131" s="38"/>
      <c r="D131" s="340"/>
      <c r="E131" s="341"/>
      <c r="F131" s="341"/>
      <c r="G131" s="342"/>
      <c r="H131" s="38"/>
      <c r="I131" s="38"/>
      <c r="J131" s="58"/>
    </row>
    <row r="132" spans="1:13" ht="16.5" customHeight="1" thickTop="1" thickBot="1" x14ac:dyDescent="0.3">
      <c r="A132" s="58"/>
      <c r="B132" s="110"/>
      <c r="C132" s="38"/>
      <c r="D132" s="343"/>
      <c r="E132" s="344"/>
      <c r="F132" s="344"/>
      <c r="G132" s="345"/>
      <c r="H132" s="38"/>
      <c r="I132" s="38"/>
      <c r="J132" s="58"/>
    </row>
    <row r="133" spans="1:13" ht="16.5" customHeight="1" thickTop="1" thickBot="1" x14ac:dyDescent="0.3">
      <c r="A133" s="58"/>
      <c r="B133" s="110"/>
      <c r="C133" s="38"/>
      <c r="D133" s="343"/>
      <c r="E133" s="344"/>
      <c r="F133" s="344"/>
      <c r="G133" s="345"/>
      <c r="H133" s="38"/>
      <c r="I133" s="38"/>
      <c r="J133" s="58"/>
    </row>
    <row r="134" spans="1:13" ht="16.5" customHeight="1" thickTop="1" thickBot="1" x14ac:dyDescent="0.3">
      <c r="A134" s="58"/>
      <c r="B134" s="110"/>
      <c r="C134" s="38"/>
      <c r="D134" s="343"/>
      <c r="E134" s="344"/>
      <c r="F134" s="344"/>
      <c r="G134" s="345"/>
      <c r="H134" s="38"/>
      <c r="I134" s="38"/>
      <c r="J134" s="58"/>
    </row>
    <row r="135" spans="1:13" ht="16.5" customHeight="1" thickTop="1" thickBot="1" x14ac:dyDescent="0.3">
      <c r="A135" s="58"/>
      <c r="B135" s="110"/>
      <c r="C135" s="38"/>
      <c r="D135" s="343"/>
      <c r="E135" s="344"/>
      <c r="F135" s="344"/>
      <c r="G135" s="345"/>
      <c r="H135" s="38"/>
      <c r="I135" s="38"/>
      <c r="J135" s="58"/>
    </row>
    <row r="136" spans="1:13" ht="16.5" customHeight="1" thickTop="1" thickBot="1" x14ac:dyDescent="0.3">
      <c r="A136" s="64"/>
      <c r="B136" s="110"/>
      <c r="C136" s="38"/>
      <c r="D136" s="346"/>
      <c r="E136" s="347"/>
      <c r="F136" s="347"/>
      <c r="G136" s="348"/>
      <c r="H136" s="38"/>
      <c r="I136" s="38"/>
      <c r="J136" s="58"/>
    </row>
    <row r="137" spans="1:13" ht="12.5" thickTop="1" x14ac:dyDescent="0.25">
      <c r="A137" s="68"/>
      <c r="B137" s="470"/>
      <c r="C137" s="853" t="str">
        <f xml:space="preserve"> "Projet : "&amp;H2</f>
        <v xml:space="preserve">Projet : </v>
      </c>
      <c r="D137" s="854"/>
      <c r="E137" s="854"/>
      <c r="F137" s="854"/>
      <c r="G137" s="854"/>
      <c r="H137" s="854"/>
      <c r="I137" s="855"/>
      <c r="J137" s="68"/>
    </row>
    <row r="138" spans="1:13" s="88" customFormat="1" ht="12" x14ac:dyDescent="0.25">
      <c r="C138" s="854" t="str">
        <f>H3&amp; " - Nom établissement : "&amp;D7</f>
        <v xml:space="preserve">Part9 - Nom établissement : </v>
      </c>
      <c r="D138" s="854"/>
      <c r="E138" s="854"/>
      <c r="F138" s="854"/>
      <c r="G138" s="854"/>
      <c r="H138" s="854"/>
      <c r="I138" s="854"/>
      <c r="J138" s="89"/>
      <c r="L138" s="498"/>
    </row>
    <row r="139" spans="1:13" ht="15" customHeight="1" x14ac:dyDescent="0.25">
      <c r="A139" s="471"/>
      <c r="B139" s="88"/>
      <c r="C139" s="848" t="s">
        <v>231</v>
      </c>
      <c r="D139" s="848"/>
      <c r="E139" s="848"/>
      <c r="F139" s="848"/>
      <c r="G139" s="848"/>
      <c r="H139" s="848"/>
      <c r="I139" s="848"/>
      <c r="J139" s="849"/>
    </row>
    <row r="140" spans="1:13" s="88" customFormat="1" ht="46.5" customHeight="1" x14ac:dyDescent="0.25">
      <c r="A140" s="38"/>
      <c r="B140" s="38"/>
      <c r="C140" s="847" t="s">
        <v>425</v>
      </c>
      <c r="D140" s="847"/>
      <c r="E140" s="847"/>
      <c r="F140" s="847"/>
      <c r="G140" s="847"/>
      <c r="H140" s="847"/>
      <c r="I140" s="847"/>
      <c r="J140" s="847"/>
      <c r="L140" s="498"/>
      <c r="M140" s="498"/>
    </row>
    <row r="141" spans="1:13" s="88" customFormat="1" ht="50.5" customHeight="1" x14ac:dyDescent="0.25">
      <c r="C141" s="496" t="s">
        <v>199</v>
      </c>
      <c r="D141" s="244" t="s">
        <v>197</v>
      </c>
      <c r="E141" s="940" t="s">
        <v>198</v>
      </c>
      <c r="F141" s="940"/>
      <c r="G141" s="827" t="s">
        <v>234</v>
      </c>
      <c r="H141" s="828"/>
      <c r="I141" s="828"/>
      <c r="J141" s="829"/>
      <c r="L141" s="434" t="s">
        <v>275</v>
      </c>
      <c r="M141" s="431"/>
    </row>
    <row r="142" spans="1:13" s="88" customFormat="1" ht="37.9" customHeight="1" x14ac:dyDescent="0.25">
      <c r="C142" s="245" t="str">
        <f>D7&amp;" 
("&amp;D9&amp;")"</f>
        <v xml:space="preserve"> 
()</v>
      </c>
      <c r="D142" s="245" t="str">
        <f>IF(D8="","Étab de la fiche",D8)</f>
        <v>Étab de la fiche</v>
      </c>
      <c r="E142" s="941" t="str">
        <f>IF(D10="","",""&amp;D10)</f>
        <v/>
      </c>
      <c r="F142" s="942"/>
      <c r="G142" s="827"/>
      <c r="H142" s="828"/>
      <c r="I142" s="828"/>
      <c r="J142" s="829"/>
      <c r="L142" s="433">
        <v>1</v>
      </c>
      <c r="M142" s="435" t="s">
        <v>202</v>
      </c>
    </row>
    <row r="143" spans="1:13" s="88" customFormat="1" ht="59.5" customHeight="1" x14ac:dyDescent="0.25">
      <c r="C143" s="246"/>
      <c r="D143" s="246"/>
      <c r="E143" s="806"/>
      <c r="F143" s="807"/>
      <c r="G143" s="808" t="s">
        <v>252</v>
      </c>
      <c r="H143" s="809"/>
      <c r="I143" s="809"/>
      <c r="J143" s="810"/>
      <c r="L143" s="433">
        <v>1</v>
      </c>
      <c r="M143" s="435" t="s">
        <v>203</v>
      </c>
    </row>
    <row r="144" spans="1:13" s="88" customFormat="1" ht="59.5" customHeight="1" x14ac:dyDescent="0.25">
      <c r="C144" s="246"/>
      <c r="D144" s="246"/>
      <c r="E144" s="806"/>
      <c r="F144" s="807"/>
      <c r="G144" s="808" t="s">
        <v>252</v>
      </c>
      <c r="H144" s="809"/>
      <c r="I144" s="809"/>
      <c r="J144" s="810"/>
      <c r="L144" s="433">
        <v>1</v>
      </c>
      <c r="M144" s="435" t="s">
        <v>204</v>
      </c>
    </row>
    <row r="145" spans="3:13" s="88" customFormat="1" ht="59.5" customHeight="1" x14ac:dyDescent="0.25">
      <c r="C145" s="246"/>
      <c r="D145" s="246"/>
      <c r="E145" s="806"/>
      <c r="F145" s="807"/>
      <c r="G145" s="808" t="s">
        <v>252</v>
      </c>
      <c r="H145" s="809"/>
      <c r="I145" s="809"/>
      <c r="J145" s="810"/>
      <c r="L145" s="433">
        <v>1</v>
      </c>
      <c r="M145" s="435" t="s">
        <v>205</v>
      </c>
    </row>
    <row r="146" spans="3:13" s="88" customFormat="1" ht="59.5" customHeight="1" x14ac:dyDescent="0.25">
      <c r="C146" s="246"/>
      <c r="D146" s="246"/>
      <c r="E146" s="806"/>
      <c r="F146" s="807"/>
      <c r="G146" s="808" t="s">
        <v>252</v>
      </c>
      <c r="H146" s="809"/>
      <c r="I146" s="809"/>
      <c r="J146" s="810"/>
      <c r="L146" s="433">
        <v>1</v>
      </c>
      <c r="M146" s="435" t="s">
        <v>206</v>
      </c>
    </row>
    <row r="147" spans="3:13" s="88" customFormat="1" ht="59.5" customHeight="1" x14ac:dyDescent="0.25">
      <c r="C147" s="246"/>
      <c r="D147" s="246"/>
      <c r="E147" s="806"/>
      <c r="F147" s="807"/>
      <c r="G147" s="808" t="s">
        <v>252</v>
      </c>
      <c r="H147" s="809"/>
      <c r="I147" s="809"/>
      <c r="J147" s="810"/>
      <c r="L147" s="433">
        <v>1</v>
      </c>
      <c r="M147" s="435" t="s">
        <v>207</v>
      </c>
    </row>
    <row r="148" spans="3:13" s="88" customFormat="1" ht="59.5" customHeight="1" x14ac:dyDescent="0.25">
      <c r="C148" s="246"/>
      <c r="D148" s="246"/>
      <c r="E148" s="806"/>
      <c r="F148" s="807"/>
      <c r="G148" s="808" t="s">
        <v>252</v>
      </c>
      <c r="H148" s="809"/>
      <c r="I148" s="809"/>
      <c r="J148" s="810"/>
      <c r="L148" s="433">
        <v>1</v>
      </c>
      <c r="M148" s="435" t="s">
        <v>208</v>
      </c>
    </row>
    <row r="149" spans="3:13" s="88" customFormat="1" ht="59.5" customHeight="1" x14ac:dyDescent="0.25">
      <c r="C149" s="246"/>
      <c r="D149" s="246"/>
      <c r="E149" s="806"/>
      <c r="F149" s="807"/>
      <c r="G149" s="808" t="s">
        <v>252</v>
      </c>
      <c r="H149" s="809"/>
      <c r="I149" s="809"/>
      <c r="J149" s="810"/>
      <c r="L149" s="432">
        <v>1</v>
      </c>
      <c r="M149" s="435" t="s">
        <v>209</v>
      </c>
    </row>
    <row r="150" spans="3:13" s="88" customFormat="1" ht="10.5" x14ac:dyDescent="0.25">
      <c r="J150" s="89"/>
      <c r="L150" s="432">
        <v>1</v>
      </c>
      <c r="M150" s="436" t="s">
        <v>276</v>
      </c>
    </row>
    <row r="151" spans="3:13" s="88" customFormat="1" ht="10.5" x14ac:dyDescent="0.25">
      <c r="J151" s="89"/>
      <c r="L151" s="498"/>
      <c r="M151" s="498"/>
    </row>
    <row r="152" spans="3:13" s="88" customFormat="1" ht="10.5" hidden="1" x14ac:dyDescent="0.25">
      <c r="J152" s="89"/>
      <c r="L152" s="498"/>
    </row>
    <row r="153" spans="3:13" s="88" customFormat="1" ht="10.5" hidden="1" x14ac:dyDescent="0.25">
      <c r="J153" s="89"/>
      <c r="L153" s="498"/>
    </row>
    <row r="154" spans="3:13" s="88" customFormat="1" ht="10.5" hidden="1" x14ac:dyDescent="0.25">
      <c r="J154" s="89"/>
    </row>
    <row r="155" spans="3:13" s="88" customFormat="1" ht="10.5" hidden="1" x14ac:dyDescent="0.25">
      <c r="J155" s="89"/>
    </row>
    <row r="156" spans="3:13" s="88" customFormat="1" ht="10.5" hidden="1" x14ac:dyDescent="0.25">
      <c r="J156" s="89"/>
    </row>
    <row r="157" spans="3:13" s="88" customFormat="1" ht="10.5" hidden="1" x14ac:dyDescent="0.25">
      <c r="J157" s="89"/>
    </row>
    <row r="158" spans="3:13" s="88" customFormat="1" ht="10.5" hidden="1" x14ac:dyDescent="0.25">
      <c r="J158" s="89"/>
    </row>
    <row r="159" spans="3:13" s="88" customFormat="1" ht="10.5" hidden="1" x14ac:dyDescent="0.25">
      <c r="J159" s="89"/>
    </row>
    <row r="160" spans="3:13" s="88" customFormat="1" ht="10.5" hidden="1" x14ac:dyDescent="0.25">
      <c r="J160" s="89"/>
    </row>
    <row r="161" spans="10:10" s="88" customFormat="1" ht="10.5" hidden="1" x14ac:dyDescent="0.25">
      <c r="J161" s="89"/>
    </row>
    <row r="162" spans="10:10" s="88" customFormat="1" ht="10.5" hidden="1" x14ac:dyDescent="0.25">
      <c r="J162" s="89"/>
    </row>
    <row r="163" spans="10:10" s="88" customFormat="1" ht="10.5" hidden="1" x14ac:dyDescent="0.25">
      <c r="J163" s="89"/>
    </row>
    <row r="164" spans="10:10" s="88" customFormat="1" ht="10.5" hidden="1" x14ac:dyDescent="0.25">
      <c r="J164" s="89"/>
    </row>
    <row r="165" spans="10:10" s="88" customFormat="1" ht="10.5" hidden="1" x14ac:dyDescent="0.25">
      <c r="J165" s="89"/>
    </row>
    <row r="166" spans="10:10" s="88" customFormat="1" ht="10.5" hidden="1" x14ac:dyDescent="0.25">
      <c r="J166" s="89"/>
    </row>
    <row r="167" spans="10:10" s="88" customFormat="1" ht="10.5" hidden="1" x14ac:dyDescent="0.25">
      <c r="J167" s="89"/>
    </row>
    <row r="168" spans="10:10" s="88" customFormat="1" ht="10.5" hidden="1" x14ac:dyDescent="0.25">
      <c r="J168" s="89"/>
    </row>
    <row r="169" spans="10:10" s="88" customFormat="1" ht="10.5" hidden="1" x14ac:dyDescent="0.25">
      <c r="J169" s="89"/>
    </row>
    <row r="170" spans="10:10" s="88" customFormat="1" ht="10.5" hidden="1" x14ac:dyDescent="0.25">
      <c r="J170" s="89"/>
    </row>
    <row r="171" spans="10:10" s="88" customFormat="1" ht="10.5" hidden="1" x14ac:dyDescent="0.25">
      <c r="J171" s="89"/>
    </row>
    <row r="172" spans="10:10" s="88" customFormat="1" ht="10.5" hidden="1" x14ac:dyDescent="0.25">
      <c r="J172" s="89"/>
    </row>
    <row r="173" spans="10:10" s="88" customFormat="1" ht="10.5" hidden="1" x14ac:dyDescent="0.25">
      <c r="J173" s="89"/>
    </row>
    <row r="174" spans="10:10" s="88" customFormat="1" ht="10.5" hidden="1" x14ac:dyDescent="0.25">
      <c r="J174" s="89"/>
    </row>
    <row r="175" spans="10:10" s="88" customFormat="1" ht="10.5" hidden="1" x14ac:dyDescent="0.25">
      <c r="J175" s="89"/>
    </row>
    <row r="176" spans="10:10" s="88" customFormat="1" ht="10.5" hidden="1" x14ac:dyDescent="0.25">
      <c r="J176" s="89"/>
    </row>
    <row r="177" spans="10:10" s="88" customFormat="1" ht="10.5" hidden="1" x14ac:dyDescent="0.25">
      <c r="J177" s="89"/>
    </row>
    <row r="178" spans="10:10" s="88" customFormat="1" ht="10.5" hidden="1" x14ac:dyDescent="0.25">
      <c r="J178" s="89"/>
    </row>
    <row r="179" spans="10:10" ht="10.5" hidden="1" x14ac:dyDescent="0.25"/>
    <row r="180" spans="10:10" ht="10.5" hidden="1" x14ac:dyDescent="0.25"/>
    <row r="181" spans="10:10" ht="10.5" hidden="1" x14ac:dyDescent="0.25"/>
    <row r="182" spans="10:10" ht="10.5" hidden="1" x14ac:dyDescent="0.25"/>
    <row r="183" spans="10:10" ht="10.5" hidden="1" x14ac:dyDescent="0.25"/>
    <row r="184" spans="10:10" ht="10.5" hidden="1" x14ac:dyDescent="0.25"/>
    <row r="185" spans="10:10" ht="10.5" hidden="1" x14ac:dyDescent="0.25"/>
    <row r="186" spans="10:10" ht="10.5" hidden="1" x14ac:dyDescent="0.25"/>
    <row r="187" spans="10:10" ht="10.5" hidden="1" x14ac:dyDescent="0.25"/>
    <row r="188" spans="10:10" ht="10.5" hidden="1" x14ac:dyDescent="0.25"/>
    <row r="189" spans="10:10" ht="10.5" hidden="1" x14ac:dyDescent="0.25"/>
    <row r="190" spans="10:10" ht="10.5" hidden="1" x14ac:dyDescent="0.25"/>
    <row r="191" spans="10:10" ht="10.5" hidden="1" x14ac:dyDescent="0.25"/>
    <row r="192" spans="10:10" ht="10.5" hidden="1" x14ac:dyDescent="0.25"/>
    <row r="193" ht="10.5" hidden="1" x14ac:dyDescent="0.25"/>
    <row r="194" ht="10.5" hidden="1" x14ac:dyDescent="0.25"/>
    <row r="195" ht="10.5" hidden="1" x14ac:dyDescent="0.25"/>
    <row r="196" ht="10.5" hidden="1" x14ac:dyDescent="0.25"/>
    <row r="197" ht="10.5" hidden="1" x14ac:dyDescent="0.25"/>
    <row r="198" ht="10.5" hidden="1" x14ac:dyDescent="0.25"/>
    <row r="199" ht="10.5" hidden="1" x14ac:dyDescent="0.25"/>
    <row r="200" ht="10.5" hidden="1" x14ac:dyDescent="0.25"/>
    <row r="201" ht="10.5" hidden="1" x14ac:dyDescent="0.25"/>
    <row r="202" ht="10.5" hidden="1" x14ac:dyDescent="0.25"/>
    <row r="203" ht="10.5" hidden="1" x14ac:dyDescent="0.25"/>
    <row r="204" ht="10.5" hidden="1" x14ac:dyDescent="0.25"/>
    <row r="205" ht="10.5" hidden="1" x14ac:dyDescent="0.25"/>
    <row r="206" ht="10.5" hidden="1" x14ac:dyDescent="0.25"/>
    <row r="207" ht="10.5" hidden="1" x14ac:dyDescent="0.25"/>
    <row r="208" ht="10.5" hidden="1" x14ac:dyDescent="0.25"/>
    <row r="209" ht="10.5" hidden="1" x14ac:dyDescent="0.25"/>
    <row r="210" ht="10.5" hidden="1" x14ac:dyDescent="0.25"/>
    <row r="211" ht="10.5" hidden="1" x14ac:dyDescent="0.25"/>
    <row r="212" ht="10.5" hidden="1" x14ac:dyDescent="0.25"/>
    <row r="213" ht="10.5" hidden="1" x14ac:dyDescent="0.25"/>
    <row r="214" ht="10.5" hidden="1" x14ac:dyDescent="0.25"/>
    <row r="215" ht="10.5" hidden="1" x14ac:dyDescent="0.25"/>
    <row r="216" ht="10.5" hidden="1" x14ac:dyDescent="0.25"/>
    <row r="217" ht="10.5" hidden="1" x14ac:dyDescent="0.25"/>
    <row r="218" ht="10.5" hidden="1" x14ac:dyDescent="0.25"/>
    <row r="219" ht="10.5" hidden="1" x14ac:dyDescent="0.25"/>
    <row r="220" ht="10.5" hidden="1" x14ac:dyDescent="0.25"/>
    <row r="221" ht="10.5" hidden="1" x14ac:dyDescent="0.25"/>
    <row r="222" ht="10.5" hidden="1" x14ac:dyDescent="0.25"/>
    <row r="223" ht="10.5" hidden="1" x14ac:dyDescent="0.25"/>
    <row r="224" ht="10.5" hidden="1" x14ac:dyDescent="0.25"/>
    <row r="225" ht="10.5" hidden="1" x14ac:dyDescent="0.25"/>
    <row r="226" ht="10.5" hidden="1" x14ac:dyDescent="0.25"/>
    <row r="227" ht="10.5" hidden="1" x14ac:dyDescent="0.25"/>
    <row r="228" ht="10.5" hidden="1" x14ac:dyDescent="0.25"/>
    <row r="229" ht="10.5" hidden="1" x14ac:dyDescent="0.25"/>
    <row r="230" ht="10.5" hidden="1" x14ac:dyDescent="0.25"/>
    <row r="231" ht="10.5" hidden="1" x14ac:dyDescent="0.25"/>
    <row r="232" ht="10.5" hidden="1" x14ac:dyDescent="0.25"/>
    <row r="233" ht="10.5" hidden="1" x14ac:dyDescent="0.25"/>
    <row r="234" ht="10.5" hidden="1" x14ac:dyDescent="0.25"/>
    <row r="235" ht="10.5" hidden="1" x14ac:dyDescent="0.25"/>
    <row r="236" ht="10.5" hidden="1" x14ac:dyDescent="0.25"/>
    <row r="237" ht="10.5" hidden="1" x14ac:dyDescent="0.25"/>
    <row r="238" ht="10.5" hidden="1" x14ac:dyDescent="0.25"/>
    <row r="239" ht="10.5" hidden="1" x14ac:dyDescent="0.25"/>
    <row r="240" ht="10.5" hidden="1" x14ac:dyDescent="0.25"/>
    <row r="241" ht="10.5" hidden="1" x14ac:dyDescent="0.25"/>
    <row r="242" ht="10.5" hidden="1" x14ac:dyDescent="0.25"/>
    <row r="243" ht="10.5" hidden="1" x14ac:dyDescent="0.25"/>
    <row r="244" ht="10.5" hidden="1" x14ac:dyDescent="0.25"/>
    <row r="245" ht="10.5" hidden="1" x14ac:dyDescent="0.25"/>
    <row r="246" ht="10.5" hidden="1" x14ac:dyDescent="0.25"/>
    <row r="247" ht="10.5" hidden="1" x14ac:dyDescent="0.25"/>
    <row r="248" ht="10.5" hidden="1" x14ac:dyDescent="0.25"/>
    <row r="249" ht="10.5" hidden="1" x14ac:dyDescent="0.25"/>
    <row r="250" ht="10.5" hidden="1" x14ac:dyDescent="0.25"/>
    <row r="251" ht="10.5" hidden="1" x14ac:dyDescent="0.25"/>
    <row r="252" ht="10.5" hidden="1" x14ac:dyDescent="0.25"/>
    <row r="253" ht="10.5" hidden="1" x14ac:dyDescent="0.25"/>
    <row r="254" ht="10.5" hidden="1" x14ac:dyDescent="0.25"/>
    <row r="255" ht="10.5" hidden="1" x14ac:dyDescent="0.25"/>
    <row r="256" ht="10.5" hidden="1" x14ac:dyDescent="0.25"/>
    <row r="257" ht="10.5" hidden="1" x14ac:dyDescent="0.25"/>
    <row r="258" ht="10.5" hidden="1" x14ac:dyDescent="0.25"/>
    <row r="259" ht="10.5" hidden="1" x14ac:dyDescent="0.25"/>
    <row r="260" ht="10.5" hidden="1" x14ac:dyDescent="0.25"/>
    <row r="261" ht="10.5" hidden="1" x14ac:dyDescent="0.25"/>
    <row r="262" ht="10.5" hidden="1" x14ac:dyDescent="0.25"/>
    <row r="263" ht="10.5" hidden="1" x14ac:dyDescent="0.25"/>
    <row r="264" ht="10.5" hidden="1" x14ac:dyDescent="0.25"/>
    <row r="265" ht="10.5" hidden="1" x14ac:dyDescent="0.25"/>
    <row r="266" ht="10.5" hidden="1" x14ac:dyDescent="0.25"/>
    <row r="267" ht="10.5" hidden="1" x14ac:dyDescent="0.25"/>
    <row r="268" ht="10.5" hidden="1" x14ac:dyDescent="0.25"/>
    <row r="269" ht="10.5" hidden="1" x14ac:dyDescent="0.25"/>
    <row r="270" ht="10.5" hidden="1" x14ac:dyDescent="0.25"/>
    <row r="271" ht="10.5" hidden="1" x14ac:dyDescent="0.25"/>
    <row r="272" ht="10.5" hidden="1" x14ac:dyDescent="0.25"/>
    <row r="273" ht="10.5" hidden="1" x14ac:dyDescent="0.25"/>
    <row r="274" ht="10.5" hidden="1" x14ac:dyDescent="0.25"/>
    <row r="275" ht="10.5" hidden="1" x14ac:dyDescent="0.25"/>
    <row r="276" ht="10.5" hidden="1" x14ac:dyDescent="0.25"/>
    <row r="277" ht="10.5" hidden="1" x14ac:dyDescent="0.25"/>
    <row r="278" ht="10.5" hidden="1" x14ac:dyDescent="0.25"/>
    <row r="279" ht="10.5" hidden="1" x14ac:dyDescent="0.25"/>
    <row r="280" ht="10.5" hidden="1" x14ac:dyDescent="0.25"/>
    <row r="281" ht="10.5" hidden="1" x14ac:dyDescent="0.25"/>
    <row r="282" ht="10.5" hidden="1" x14ac:dyDescent="0.25"/>
    <row r="283" ht="10.5" hidden="1" x14ac:dyDescent="0.25"/>
    <row r="284" ht="10.5" hidden="1" x14ac:dyDescent="0.25"/>
    <row r="285" ht="10.5" hidden="1" x14ac:dyDescent="0.25"/>
    <row r="286" ht="10.5" hidden="1" x14ac:dyDescent="0.25"/>
    <row r="287" ht="10.5" hidden="1" x14ac:dyDescent="0.25"/>
    <row r="288" ht="10.5" hidden="1" x14ac:dyDescent="0.25"/>
    <row r="289" ht="10.5" hidden="1" x14ac:dyDescent="0.25"/>
    <row r="290" ht="10.5" hidden="1" x14ac:dyDescent="0.25"/>
    <row r="291" ht="10.5" hidden="1" x14ac:dyDescent="0.25"/>
    <row r="292" ht="10.5" hidden="1" x14ac:dyDescent="0.25"/>
    <row r="293" ht="10.5" hidden="1" x14ac:dyDescent="0.25"/>
    <row r="294" ht="10.5" hidden="1" x14ac:dyDescent="0.25"/>
    <row r="295" ht="10.5" hidden="1" x14ac:dyDescent="0.25"/>
    <row r="296" ht="10.5" hidden="1" x14ac:dyDescent="0.25"/>
    <row r="297" ht="10.5" hidden="1" x14ac:dyDescent="0.25"/>
    <row r="298" ht="10.5" hidden="1" x14ac:dyDescent="0.25"/>
    <row r="299" ht="10.5" hidden="1" x14ac:dyDescent="0.25"/>
    <row r="300" ht="10.5" hidden="1" x14ac:dyDescent="0.25"/>
    <row r="301" ht="10.5" hidden="1" x14ac:dyDescent="0.25"/>
    <row r="302" ht="10.5" hidden="1" x14ac:dyDescent="0.25"/>
    <row r="303" ht="10.5" hidden="1" x14ac:dyDescent="0.25"/>
    <row r="304" ht="10.5" hidden="1" x14ac:dyDescent="0.25"/>
    <row r="305" ht="10.5" hidden="1" x14ac:dyDescent="0.25"/>
    <row r="306" ht="10.5" hidden="1" x14ac:dyDescent="0.25"/>
    <row r="307" ht="10.5" hidden="1" x14ac:dyDescent="0.25"/>
    <row r="308" ht="10.5" hidden="1" x14ac:dyDescent="0.25"/>
    <row r="309" ht="10.5" hidden="1" x14ac:dyDescent="0.25"/>
    <row r="310" ht="10.5" hidden="1" x14ac:dyDescent="0.25"/>
    <row r="311" ht="10.5" hidden="1" x14ac:dyDescent="0.25"/>
    <row r="312" ht="10.5" hidden="1" x14ac:dyDescent="0.25"/>
    <row r="313" ht="10.5" hidden="1" x14ac:dyDescent="0.25"/>
    <row r="314" ht="10.5" hidden="1" x14ac:dyDescent="0.25"/>
    <row r="315" ht="10.5" hidden="1" x14ac:dyDescent="0.25"/>
    <row r="316" ht="10.5" hidden="1" x14ac:dyDescent="0.25"/>
    <row r="317" ht="10.5" hidden="1" x14ac:dyDescent="0.25"/>
    <row r="318" ht="10.5" hidden="1" x14ac:dyDescent="0.25"/>
    <row r="319" ht="10.5" hidden="1" x14ac:dyDescent="0.25"/>
    <row r="320" ht="10.5" hidden="1" x14ac:dyDescent="0.25"/>
    <row r="321" ht="10.5" hidden="1" x14ac:dyDescent="0.25"/>
    <row r="322" ht="10.5" hidden="1" x14ac:dyDescent="0.25"/>
    <row r="323" ht="10.5" hidden="1" x14ac:dyDescent="0.25"/>
    <row r="324" ht="10.5" hidden="1" x14ac:dyDescent="0.25"/>
    <row r="325" ht="10.5" hidden="1" x14ac:dyDescent="0.25"/>
    <row r="326" ht="10.5" hidden="1" x14ac:dyDescent="0.25"/>
    <row r="327" ht="10.5" hidden="1" x14ac:dyDescent="0.25"/>
    <row r="328" ht="10.5" hidden="1" x14ac:dyDescent="0.25"/>
    <row r="329" ht="10.5" hidden="1" x14ac:dyDescent="0.25"/>
    <row r="330" ht="10.5" hidden="1" x14ac:dyDescent="0.25"/>
    <row r="331" ht="10.5" hidden="1" x14ac:dyDescent="0.25"/>
    <row r="332" ht="10.5" hidden="1" x14ac:dyDescent="0.25"/>
    <row r="333" ht="10.5" hidden="1" x14ac:dyDescent="0.25"/>
    <row r="334" ht="10.5" hidden="1" x14ac:dyDescent="0.25"/>
    <row r="335" ht="10.5" hidden="1" x14ac:dyDescent="0.25"/>
    <row r="336" ht="10.5" hidden="1" x14ac:dyDescent="0.25"/>
    <row r="337" ht="10.5" hidden="1" x14ac:dyDescent="0.25"/>
    <row r="338" ht="10.5" hidden="1" x14ac:dyDescent="0.25"/>
    <row r="339" ht="10.5" hidden="1" x14ac:dyDescent="0.25"/>
    <row r="340" ht="10.5" hidden="1" x14ac:dyDescent="0.25"/>
    <row r="341" ht="10.5" hidden="1" x14ac:dyDescent="0.25"/>
    <row r="342" ht="10.5" hidden="1" x14ac:dyDescent="0.25"/>
    <row r="343" ht="10.5" hidden="1" x14ac:dyDescent="0.25"/>
    <row r="344" ht="10.5" hidden="1" x14ac:dyDescent="0.25"/>
    <row r="345" ht="10.5" hidden="1" x14ac:dyDescent="0.25"/>
    <row r="346" ht="10.5" hidden="1" x14ac:dyDescent="0.25"/>
    <row r="347" ht="10.5" hidden="1" x14ac:dyDescent="0.25"/>
    <row r="348" ht="10.5" hidden="1" x14ac:dyDescent="0.25"/>
    <row r="349" ht="10.5" hidden="1" x14ac:dyDescent="0.25"/>
    <row r="350" ht="10.5" hidden="1" x14ac:dyDescent="0.25"/>
    <row r="351" ht="10.5" hidden="1" x14ac:dyDescent="0.25"/>
    <row r="352" ht="10.5" hidden="1" x14ac:dyDescent="0.25"/>
    <row r="353" ht="10.5" hidden="1" x14ac:dyDescent="0.25"/>
    <row r="354" ht="10.5" hidden="1" x14ac:dyDescent="0.25"/>
    <row r="355" ht="10.5" hidden="1" x14ac:dyDescent="0.25"/>
    <row r="356" ht="10.5" hidden="1" x14ac:dyDescent="0.25"/>
    <row r="357" ht="10.5" hidden="1" x14ac:dyDescent="0.25"/>
    <row r="358" ht="10.5" hidden="1" x14ac:dyDescent="0.25"/>
    <row r="359" ht="10.5" hidden="1" x14ac:dyDescent="0.25"/>
    <row r="360" ht="10.5" hidden="1" x14ac:dyDescent="0.25"/>
    <row r="361" ht="10.5" hidden="1" x14ac:dyDescent="0.25"/>
    <row r="362" ht="10.5" hidden="1" x14ac:dyDescent="0.25"/>
    <row r="363" ht="10.5" hidden="1" x14ac:dyDescent="0.25"/>
    <row r="364" ht="10.5" hidden="1" x14ac:dyDescent="0.25"/>
    <row r="365" ht="10.5" hidden="1" x14ac:dyDescent="0.25"/>
    <row r="366" ht="10.5" hidden="1" x14ac:dyDescent="0.25"/>
    <row r="367" ht="10.5" hidden="1" x14ac:dyDescent="0.25"/>
    <row r="368" ht="10.5" hidden="1" x14ac:dyDescent="0.25"/>
    <row r="369" ht="10.5" hidden="1" x14ac:dyDescent="0.25"/>
    <row r="370" ht="10.5" hidden="1" x14ac:dyDescent="0.25"/>
    <row r="371" ht="10.5" hidden="1" x14ac:dyDescent="0.25"/>
    <row r="372" ht="10.5" hidden="1" x14ac:dyDescent="0.25"/>
    <row r="373" ht="10.5" hidden="1" x14ac:dyDescent="0.25"/>
    <row r="374" ht="10.5" hidden="1" x14ac:dyDescent="0.25"/>
    <row r="375" ht="10.5" hidden="1" x14ac:dyDescent="0.25"/>
    <row r="376" ht="10.5" hidden="1" x14ac:dyDescent="0.25"/>
    <row r="377" ht="10.5" hidden="1" x14ac:dyDescent="0.25"/>
    <row r="378" ht="10.5" hidden="1" x14ac:dyDescent="0.25"/>
    <row r="379" ht="10.5" hidden="1" x14ac:dyDescent="0.25"/>
    <row r="380" ht="10.5" hidden="1" x14ac:dyDescent="0.25"/>
    <row r="381" ht="10.5" hidden="1" x14ac:dyDescent="0.25"/>
    <row r="382" ht="10.5" hidden="1" x14ac:dyDescent="0.25"/>
    <row r="383" ht="10.5" hidden="1" x14ac:dyDescent="0.25"/>
    <row r="384" ht="10.5" hidden="1" x14ac:dyDescent="0.25"/>
    <row r="385" ht="10.5" hidden="1" x14ac:dyDescent="0.25"/>
    <row r="386" ht="10.5" hidden="1" x14ac:dyDescent="0.25"/>
    <row r="387" ht="10.5" hidden="1" x14ac:dyDescent="0.25"/>
    <row r="388" ht="10.5" hidden="1" x14ac:dyDescent="0.25"/>
    <row r="389" ht="10.5" hidden="1" x14ac:dyDescent="0.25"/>
    <row r="390" ht="10.5" hidden="1" x14ac:dyDescent="0.25"/>
    <row r="391" ht="10.5" hidden="1" x14ac:dyDescent="0.25"/>
    <row r="392" ht="10.5" hidden="1" x14ac:dyDescent="0.25"/>
    <row r="393" ht="10.5" hidden="1" x14ac:dyDescent="0.25"/>
    <row r="394" ht="10.5" hidden="1" x14ac:dyDescent="0.25"/>
    <row r="395" ht="10.5" hidden="1" x14ac:dyDescent="0.25"/>
    <row r="396" ht="10.5" hidden="1" x14ac:dyDescent="0.25"/>
    <row r="397" ht="10.5" hidden="1" x14ac:dyDescent="0.25"/>
    <row r="398" ht="10.5" hidden="1" x14ac:dyDescent="0.25"/>
    <row r="399" ht="10.5" hidden="1" x14ac:dyDescent="0.25"/>
    <row r="400" ht="10.5" hidden="1" x14ac:dyDescent="0.25"/>
    <row r="401" ht="10.5" hidden="1" x14ac:dyDescent="0.25"/>
    <row r="402" ht="10.5" hidden="1" x14ac:dyDescent="0.25"/>
    <row r="403" ht="10.5" hidden="1" x14ac:dyDescent="0.25"/>
    <row r="404" ht="10.5" hidden="1" x14ac:dyDescent="0.25"/>
    <row r="405" ht="10.5" hidden="1" x14ac:dyDescent="0.25"/>
    <row r="406" ht="10.5" hidden="1" x14ac:dyDescent="0.25"/>
    <row r="407" ht="10.5" hidden="1" x14ac:dyDescent="0.25"/>
    <row r="408" ht="10.5" hidden="1" x14ac:dyDescent="0.25"/>
    <row r="409" ht="10.5" hidden="1" x14ac:dyDescent="0.25"/>
    <row r="410" ht="10.5" hidden="1" x14ac:dyDescent="0.25"/>
    <row r="411" ht="10.5" hidden="1" x14ac:dyDescent="0.25"/>
    <row r="412" ht="10.5" hidden="1" x14ac:dyDescent="0.25"/>
    <row r="413" ht="10.5" hidden="1" x14ac:dyDescent="0.25"/>
    <row r="414" ht="10.5" hidden="1" x14ac:dyDescent="0.25"/>
    <row r="415" ht="10.5" hidden="1" x14ac:dyDescent="0.25"/>
    <row r="416" ht="10.5" hidden="1" x14ac:dyDescent="0.25"/>
    <row r="417" ht="10.5" hidden="1" x14ac:dyDescent="0.25"/>
    <row r="418" ht="10.5" hidden="1" x14ac:dyDescent="0.25"/>
    <row r="419" ht="10.5" hidden="1" x14ac:dyDescent="0.25"/>
    <row r="420" ht="10.5" hidden="1" x14ac:dyDescent="0.25"/>
    <row r="421" ht="10.5" hidden="1" x14ac:dyDescent="0.25"/>
    <row r="422" ht="10.5" hidden="1" x14ac:dyDescent="0.25"/>
    <row r="423" ht="10.5" hidden="1" x14ac:dyDescent="0.25"/>
    <row r="424" ht="10.5" hidden="1" x14ac:dyDescent="0.25"/>
    <row r="425" ht="10.5" hidden="1" x14ac:dyDescent="0.25"/>
    <row r="426" ht="10.5" hidden="1" x14ac:dyDescent="0.25"/>
    <row r="427" ht="10.5" hidden="1" x14ac:dyDescent="0.25"/>
    <row r="428" ht="10.5" hidden="1" x14ac:dyDescent="0.25"/>
    <row r="429" ht="10.5" hidden="1" x14ac:dyDescent="0.25"/>
    <row r="430" ht="10.5" hidden="1" x14ac:dyDescent="0.25"/>
    <row r="431" ht="10.5" hidden="1" x14ac:dyDescent="0.25"/>
    <row r="432" ht="10.5" hidden="1" x14ac:dyDescent="0.25"/>
    <row r="433" ht="10.5" hidden="1" x14ac:dyDescent="0.25"/>
    <row r="434" ht="10.5" hidden="1" x14ac:dyDescent="0.25"/>
    <row r="435" ht="10.5" hidden="1" x14ac:dyDescent="0.25"/>
    <row r="436" ht="10.5" hidden="1" x14ac:dyDescent="0.25"/>
    <row r="437" ht="10.5" hidden="1" x14ac:dyDescent="0.25"/>
    <row r="438" ht="10.5" hidden="1" x14ac:dyDescent="0.25"/>
    <row r="439" ht="10.5" hidden="1" x14ac:dyDescent="0.25"/>
    <row r="440" ht="10.5" hidden="1" x14ac:dyDescent="0.25"/>
    <row r="441" ht="10.5" hidden="1" x14ac:dyDescent="0.25"/>
    <row r="442" ht="10.5" hidden="1" x14ac:dyDescent="0.25"/>
    <row r="443" ht="10.5" hidden="1" x14ac:dyDescent="0.25"/>
    <row r="444" ht="10.5" hidden="1" x14ac:dyDescent="0.25"/>
    <row r="445" ht="10.5" hidden="1" x14ac:dyDescent="0.25"/>
    <row r="446" ht="10.5" hidden="1" x14ac:dyDescent="0.25"/>
    <row r="447" ht="10.5" hidden="1" x14ac:dyDescent="0.25"/>
    <row r="448" ht="10.5" hidden="1" x14ac:dyDescent="0.25"/>
    <row r="449" ht="10.5" hidden="1" x14ac:dyDescent="0.25"/>
    <row r="450" ht="10.5" hidden="1" x14ac:dyDescent="0.25"/>
    <row r="451" ht="10.5" hidden="1" x14ac:dyDescent="0.25"/>
    <row r="452" ht="10.5" hidden="1" x14ac:dyDescent="0.25"/>
    <row r="453" ht="10.5" hidden="1" x14ac:dyDescent="0.25"/>
    <row r="454" ht="10.5" hidden="1" x14ac:dyDescent="0.25"/>
    <row r="455" ht="10.5" hidden="1" x14ac:dyDescent="0.25"/>
    <row r="456" ht="10.5" hidden="1" x14ac:dyDescent="0.25"/>
    <row r="457" ht="10.5" hidden="1" x14ac:dyDescent="0.25"/>
    <row r="458" ht="10.5" hidden="1" x14ac:dyDescent="0.25"/>
    <row r="459" ht="10.5" hidden="1" x14ac:dyDescent="0.25"/>
    <row r="460" ht="10.5" hidden="1" x14ac:dyDescent="0.25"/>
    <row r="461" ht="10.5" hidden="1" x14ac:dyDescent="0.25"/>
    <row r="462" ht="10.5" hidden="1" x14ac:dyDescent="0.25"/>
    <row r="463" ht="10.5" hidden="1" x14ac:dyDescent="0.25"/>
    <row r="464" ht="10.5" hidden="1" x14ac:dyDescent="0.25"/>
    <row r="465" ht="10.5" hidden="1" x14ac:dyDescent="0.25"/>
    <row r="466" ht="10.5" hidden="1" x14ac:dyDescent="0.25"/>
    <row r="467" ht="10.5" hidden="1" x14ac:dyDescent="0.25"/>
    <row r="468" ht="10.5" hidden="1" x14ac:dyDescent="0.25"/>
    <row r="469" ht="10.5" hidden="1" x14ac:dyDescent="0.25"/>
    <row r="470" ht="10.5" hidden="1" x14ac:dyDescent="0.25"/>
    <row r="471" ht="10.5" hidden="1" x14ac:dyDescent="0.25"/>
    <row r="472" ht="10.5" hidden="1" x14ac:dyDescent="0.25"/>
    <row r="473" ht="10.5" hidden="1" x14ac:dyDescent="0.25"/>
    <row r="474" ht="10.5" hidden="1" x14ac:dyDescent="0.25"/>
    <row r="475" ht="10.5" hidden="1" x14ac:dyDescent="0.25"/>
    <row r="476" ht="10.5" hidden="1" x14ac:dyDescent="0.25"/>
    <row r="477" ht="10.5" hidden="1" x14ac:dyDescent="0.25"/>
    <row r="478" ht="10.5" hidden="1" x14ac:dyDescent="0.25"/>
    <row r="479" ht="10.5" hidden="1" x14ac:dyDescent="0.25"/>
    <row r="480" ht="10.5" hidden="1" x14ac:dyDescent="0.25"/>
    <row r="481" ht="10.5" hidden="1" x14ac:dyDescent="0.25"/>
    <row r="482" ht="10.5" hidden="1" x14ac:dyDescent="0.25"/>
    <row r="483" ht="10.5" hidden="1" x14ac:dyDescent="0.25"/>
    <row r="484" ht="10.5" hidden="1" x14ac:dyDescent="0.25"/>
    <row r="485" ht="10.5" hidden="1" x14ac:dyDescent="0.25"/>
    <row r="486" ht="10.5" hidden="1" x14ac:dyDescent="0.25"/>
    <row r="487" ht="10.5" hidden="1" x14ac:dyDescent="0.25"/>
    <row r="488" ht="10.5" hidden="1" x14ac:dyDescent="0.25"/>
    <row r="489" ht="10.5" hidden="1" x14ac:dyDescent="0.25"/>
    <row r="490" ht="10.5" hidden="1" x14ac:dyDescent="0.25"/>
    <row r="491" ht="10.5" hidden="1" x14ac:dyDescent="0.25"/>
    <row r="492" ht="10.5" hidden="1" x14ac:dyDescent="0.25"/>
    <row r="493" ht="10.5" hidden="1" x14ac:dyDescent="0.25"/>
    <row r="494" ht="10.5" hidden="1" x14ac:dyDescent="0.25"/>
    <row r="495" ht="10.5" hidden="1" x14ac:dyDescent="0.25"/>
    <row r="496" ht="10.5" hidden="1" x14ac:dyDescent="0.25"/>
    <row r="497" ht="10.5" hidden="1" x14ac:dyDescent="0.25"/>
    <row r="498" ht="10.5" hidden="1" x14ac:dyDescent="0.25"/>
    <row r="499" ht="10.5" hidden="1" x14ac:dyDescent="0.25"/>
    <row r="500" ht="10.5" hidden="1" x14ac:dyDescent="0.25"/>
    <row r="501" ht="10.5" hidden="1" x14ac:dyDescent="0.25"/>
    <row r="502" ht="10.5" hidden="1" x14ac:dyDescent="0.25"/>
    <row r="503" ht="10.5" hidden="1" x14ac:dyDescent="0.25"/>
    <row r="504" ht="10.5" hidden="1" x14ac:dyDescent="0.25"/>
    <row r="505" ht="10.5" hidden="1" x14ac:dyDescent="0.25"/>
    <row r="506" ht="10.5" hidden="1" x14ac:dyDescent="0.25"/>
    <row r="507" ht="10.5" hidden="1" x14ac:dyDescent="0.25"/>
    <row r="508" ht="10.5" hidden="1" x14ac:dyDescent="0.25"/>
    <row r="509" ht="10.5" hidden="1" x14ac:dyDescent="0.25"/>
    <row r="510" ht="10.5" hidden="1" x14ac:dyDescent="0.25"/>
    <row r="511" ht="10.5" hidden="1" x14ac:dyDescent="0.25"/>
    <row r="512" ht="10.5" hidden="1" x14ac:dyDescent="0.25"/>
    <row r="513" ht="10.5" hidden="1" x14ac:dyDescent="0.25"/>
    <row r="514" ht="10.5" hidden="1" x14ac:dyDescent="0.25"/>
    <row r="515" ht="10.5" hidden="1" x14ac:dyDescent="0.25"/>
    <row r="516" ht="10.5" hidden="1" x14ac:dyDescent="0.25"/>
    <row r="517" ht="10.5" hidden="1" x14ac:dyDescent="0.25"/>
    <row r="518" ht="10.5" hidden="1" x14ac:dyDescent="0.25"/>
    <row r="519" ht="10.5" hidden="1" x14ac:dyDescent="0.25"/>
    <row r="520" ht="10.5" hidden="1" x14ac:dyDescent="0.25"/>
    <row r="521" ht="10.5" hidden="1" x14ac:dyDescent="0.25"/>
    <row r="522" ht="10.5" hidden="1" x14ac:dyDescent="0.25"/>
    <row r="523" ht="10.5" hidden="1" x14ac:dyDescent="0.25"/>
    <row r="524" ht="10.5" hidden="1" x14ac:dyDescent="0.25"/>
    <row r="525" ht="10.5" hidden="1" x14ac:dyDescent="0.25"/>
    <row r="526" ht="10.5" hidden="1" x14ac:dyDescent="0.25"/>
    <row r="527" ht="10.5" hidden="1" x14ac:dyDescent="0.25"/>
    <row r="528" ht="10.5" hidden="1" x14ac:dyDescent="0.25"/>
    <row r="529" ht="10.5" hidden="1" x14ac:dyDescent="0.25"/>
    <row r="530" ht="10.5" hidden="1" x14ac:dyDescent="0.25"/>
    <row r="531" ht="10.5" hidden="1" x14ac:dyDescent="0.25"/>
    <row r="532" ht="10.5" hidden="1" x14ac:dyDescent="0.25"/>
    <row r="533" ht="10.5" hidden="1" x14ac:dyDescent="0.25"/>
    <row r="534" ht="10.5" hidden="1" x14ac:dyDescent="0.25"/>
    <row r="535" ht="10.5" hidden="1" x14ac:dyDescent="0.25"/>
    <row r="536" ht="10.5" hidden="1" x14ac:dyDescent="0.25"/>
    <row r="537" ht="10.5" hidden="1" x14ac:dyDescent="0.25"/>
    <row r="538" ht="10.5" hidden="1" x14ac:dyDescent="0.25"/>
    <row r="539" ht="10.5" hidden="1" x14ac:dyDescent="0.25"/>
    <row r="540" ht="10.5" hidden="1" x14ac:dyDescent="0.25"/>
    <row r="541" ht="10.5" hidden="1" x14ac:dyDescent="0.25"/>
    <row r="542" ht="10.5" hidden="1" x14ac:dyDescent="0.25"/>
    <row r="543" ht="10.5" hidden="1" x14ac:dyDescent="0.25"/>
    <row r="544" ht="10.5" hidden="1" x14ac:dyDescent="0.25"/>
    <row r="545" ht="10.5" hidden="1" x14ac:dyDescent="0.25"/>
    <row r="546" ht="10.5" hidden="1" x14ac:dyDescent="0.25"/>
    <row r="547" ht="10.5" hidden="1" x14ac:dyDescent="0.25"/>
    <row r="548" ht="10.5" hidden="1" x14ac:dyDescent="0.25"/>
    <row r="549" ht="10.5" hidden="1" x14ac:dyDescent="0.25"/>
    <row r="550" ht="10.5" hidden="1" x14ac:dyDescent="0.25"/>
    <row r="551" ht="10.5" hidden="1" x14ac:dyDescent="0.25"/>
    <row r="552" ht="10.5" hidden="1" x14ac:dyDescent="0.25"/>
    <row r="553" ht="10.5" hidden="1" x14ac:dyDescent="0.25"/>
    <row r="554" ht="10.5" hidden="1" x14ac:dyDescent="0.25"/>
    <row r="555" ht="10.5" hidden="1" x14ac:dyDescent="0.25"/>
    <row r="556" ht="10.5" hidden="1" x14ac:dyDescent="0.25"/>
    <row r="557" ht="10.5" hidden="1" x14ac:dyDescent="0.25"/>
    <row r="558" ht="10.5" hidden="1" x14ac:dyDescent="0.25"/>
    <row r="559" ht="10.5" hidden="1" x14ac:dyDescent="0.25"/>
    <row r="560" ht="10.5" hidden="1" x14ac:dyDescent="0.25"/>
    <row r="561" ht="10.5" hidden="1" x14ac:dyDescent="0.25"/>
    <row r="562" ht="10.5" hidden="1" x14ac:dyDescent="0.25"/>
    <row r="563" ht="10.5" hidden="1" x14ac:dyDescent="0.25"/>
    <row r="564" ht="10.5" hidden="1" x14ac:dyDescent="0.25"/>
    <row r="565" ht="10.5" hidden="1" x14ac:dyDescent="0.25"/>
    <row r="566" ht="10.5" hidden="1" x14ac:dyDescent="0.25"/>
    <row r="567" ht="10.5" hidden="1" x14ac:dyDescent="0.25"/>
    <row r="568" ht="10.5" hidden="1" x14ac:dyDescent="0.25"/>
    <row r="569" ht="10.5" hidden="1" x14ac:dyDescent="0.25"/>
    <row r="570" ht="10.5" hidden="1" x14ac:dyDescent="0.25"/>
    <row r="571" ht="10.5" hidden="1" x14ac:dyDescent="0.25"/>
    <row r="572" ht="10.5" hidden="1" x14ac:dyDescent="0.25"/>
    <row r="573" ht="10.5" hidden="1" x14ac:dyDescent="0.25"/>
    <row r="574" ht="10.5" hidden="1" x14ac:dyDescent="0.25"/>
    <row r="575" ht="10.5" hidden="1" x14ac:dyDescent="0.25"/>
    <row r="576" ht="10.5" hidden="1" x14ac:dyDescent="0.25"/>
    <row r="577" ht="10.5" hidden="1" x14ac:dyDescent="0.25"/>
    <row r="578" ht="10.5" hidden="1" x14ac:dyDescent="0.25"/>
    <row r="579" ht="10.5" hidden="1" x14ac:dyDescent="0.25"/>
    <row r="580" ht="10.5" hidden="1" x14ac:dyDescent="0.25"/>
    <row r="581" ht="10.5" hidden="1" x14ac:dyDescent="0.25"/>
    <row r="582" ht="10.5" hidden="1" x14ac:dyDescent="0.25"/>
    <row r="583" ht="10.5" hidden="1" x14ac:dyDescent="0.25"/>
    <row r="584" ht="10.5" hidden="1" x14ac:dyDescent="0.25"/>
    <row r="585" ht="10.5" hidden="1" x14ac:dyDescent="0.25"/>
    <row r="586" ht="10.5" hidden="1" x14ac:dyDescent="0.25"/>
    <row r="587" ht="10.5" hidden="1" x14ac:dyDescent="0.25"/>
    <row r="588" ht="10.5" hidden="1" x14ac:dyDescent="0.25"/>
    <row r="589" ht="10.5" hidden="1" x14ac:dyDescent="0.25"/>
    <row r="590" ht="10.5" hidden="1" x14ac:dyDescent="0.25"/>
    <row r="591" ht="10.5" hidden="1" x14ac:dyDescent="0.25"/>
    <row r="592" ht="10.5" hidden="1" x14ac:dyDescent="0.25"/>
    <row r="593" ht="10.5" hidden="1" x14ac:dyDescent="0.25"/>
    <row r="594" ht="10.5" hidden="1" x14ac:dyDescent="0.25"/>
    <row r="595" ht="10.5" hidden="1" x14ac:dyDescent="0.25"/>
    <row r="596" ht="10.5" hidden="1" x14ac:dyDescent="0.25"/>
    <row r="597" ht="10.5" hidden="1" x14ac:dyDescent="0.25"/>
    <row r="598" ht="10.5" hidden="1" x14ac:dyDescent="0.25"/>
    <row r="599" ht="10.5" hidden="1" x14ac:dyDescent="0.25"/>
    <row r="600" ht="10.5" hidden="1" x14ac:dyDescent="0.25"/>
    <row r="601" ht="10.5" hidden="1" x14ac:dyDescent="0.25"/>
    <row r="602" ht="10.5" hidden="1" x14ac:dyDescent="0.25"/>
    <row r="603" ht="10.5" hidden="1" x14ac:dyDescent="0.25"/>
    <row r="604" ht="10.5" hidden="1" x14ac:dyDescent="0.25"/>
    <row r="605" ht="10.5" hidden="1" x14ac:dyDescent="0.25"/>
    <row r="606" ht="10.5" hidden="1" x14ac:dyDescent="0.25"/>
    <row r="607" ht="10.5" hidden="1" x14ac:dyDescent="0.25"/>
    <row r="608" ht="10.5" hidden="1" x14ac:dyDescent="0.25"/>
    <row r="609" ht="10.5" hidden="1" x14ac:dyDescent="0.25"/>
    <row r="610" ht="10.5" hidden="1" x14ac:dyDescent="0.25"/>
    <row r="611" ht="10.5" hidden="1" x14ac:dyDescent="0.25"/>
    <row r="612" ht="10.5" hidden="1" x14ac:dyDescent="0.25"/>
    <row r="613" ht="10.5" hidden="1" x14ac:dyDescent="0.25"/>
    <row r="614" ht="10.5" hidden="1" x14ac:dyDescent="0.25"/>
    <row r="615" ht="10.5" hidden="1" x14ac:dyDescent="0.25"/>
    <row r="616" ht="10.5" hidden="1" x14ac:dyDescent="0.25"/>
    <row r="617" ht="10.5" hidden="1" x14ac:dyDescent="0.25"/>
    <row r="618" ht="10.5" hidden="1" x14ac:dyDescent="0.25"/>
    <row r="619" ht="10.5" hidden="1" x14ac:dyDescent="0.25"/>
    <row r="620" ht="10.5" hidden="1" x14ac:dyDescent="0.25"/>
    <row r="621" ht="10.5" hidden="1" x14ac:dyDescent="0.25"/>
    <row r="622" ht="10.5" hidden="1" x14ac:dyDescent="0.25"/>
    <row r="623" ht="10.5" hidden="1" x14ac:dyDescent="0.25"/>
    <row r="624" ht="10.5" hidden="1" x14ac:dyDescent="0.25"/>
    <row r="625" ht="10.5" hidden="1" x14ac:dyDescent="0.25"/>
    <row r="626" ht="10.5" hidden="1" x14ac:dyDescent="0.25"/>
    <row r="627" ht="10.5" hidden="1" x14ac:dyDescent="0.25"/>
    <row r="628" ht="10.5" hidden="1" x14ac:dyDescent="0.25"/>
    <row r="629" ht="10.5" hidden="1" x14ac:dyDescent="0.25"/>
    <row r="630" ht="10.5" hidden="1" x14ac:dyDescent="0.25"/>
    <row r="631" ht="10.5" hidden="1" x14ac:dyDescent="0.25"/>
    <row r="632" ht="10.5" hidden="1" x14ac:dyDescent="0.25"/>
    <row r="633" ht="10.5" hidden="1" x14ac:dyDescent="0.25"/>
    <row r="634" ht="10.5" hidden="1" x14ac:dyDescent="0.25"/>
    <row r="635" ht="10.5" hidden="1" x14ac:dyDescent="0.25"/>
    <row r="636" ht="10.5" hidden="1" x14ac:dyDescent="0.25"/>
    <row r="637" ht="10.5" hidden="1" x14ac:dyDescent="0.25"/>
    <row r="638" ht="10.5" hidden="1" x14ac:dyDescent="0.25"/>
    <row r="639" ht="10.5" hidden="1" x14ac:dyDescent="0.25"/>
    <row r="640" ht="10.5" hidden="1" x14ac:dyDescent="0.25"/>
    <row r="641" ht="10.5" hidden="1" x14ac:dyDescent="0.25"/>
    <row r="642" ht="10.5" hidden="1" x14ac:dyDescent="0.25"/>
    <row r="643" ht="10.5" hidden="1" x14ac:dyDescent="0.25"/>
    <row r="644" ht="10.5" hidden="1" x14ac:dyDescent="0.25"/>
    <row r="645" ht="10.5" hidden="1" x14ac:dyDescent="0.25"/>
    <row r="646" ht="10.5" hidden="1" x14ac:dyDescent="0.25"/>
    <row r="647" ht="10.5" hidden="1" x14ac:dyDescent="0.25"/>
    <row r="648" ht="10.5" hidden="1" x14ac:dyDescent="0.25"/>
    <row r="649" ht="10.5" hidden="1" x14ac:dyDescent="0.25"/>
    <row r="650" ht="10.5" hidden="1" x14ac:dyDescent="0.25"/>
    <row r="651" ht="10.5" hidden="1" x14ac:dyDescent="0.25"/>
    <row r="652" ht="10.5" hidden="1" x14ac:dyDescent="0.25"/>
    <row r="653" ht="10.5" hidden="1" x14ac:dyDescent="0.25"/>
    <row r="654" ht="10.5" hidden="1" x14ac:dyDescent="0.25"/>
    <row r="655" ht="10.5" hidden="1" x14ac:dyDescent="0.25"/>
    <row r="656" ht="10.5" hidden="1" x14ac:dyDescent="0.25"/>
    <row r="657" ht="10.5" hidden="1" x14ac:dyDescent="0.25"/>
    <row r="658" ht="10.5" hidden="1" x14ac:dyDescent="0.25"/>
    <row r="659" ht="10.5" hidden="1" x14ac:dyDescent="0.25"/>
    <row r="660" ht="10.5" hidden="1" x14ac:dyDescent="0.25"/>
    <row r="661" ht="10.5" hidden="1" x14ac:dyDescent="0.25"/>
    <row r="662" ht="10.5" hidden="1" x14ac:dyDescent="0.25"/>
    <row r="663" ht="10.5" hidden="1" x14ac:dyDescent="0.25"/>
    <row r="664" ht="10.5" hidden="1" x14ac:dyDescent="0.25"/>
    <row r="665" ht="10.5" hidden="1" x14ac:dyDescent="0.25"/>
    <row r="666" ht="10.5" hidden="1" x14ac:dyDescent="0.25"/>
    <row r="667" ht="10.5" hidden="1" x14ac:dyDescent="0.25"/>
    <row r="668" ht="10.5" hidden="1" x14ac:dyDescent="0.25"/>
    <row r="669" ht="10.5" hidden="1" x14ac:dyDescent="0.25"/>
    <row r="670" ht="10.5" hidden="1" x14ac:dyDescent="0.25"/>
    <row r="671" ht="10.5" hidden="1" x14ac:dyDescent="0.25"/>
    <row r="672" ht="10.5" hidden="1" x14ac:dyDescent="0.25"/>
    <row r="673" ht="10.5" hidden="1" x14ac:dyDescent="0.25"/>
    <row r="674" ht="10.5" hidden="1" x14ac:dyDescent="0.25"/>
    <row r="675" ht="10.5" hidden="1" x14ac:dyDescent="0.25"/>
    <row r="676" ht="10.5" hidden="1" x14ac:dyDescent="0.25"/>
    <row r="677" ht="10.5" hidden="1" x14ac:dyDescent="0.25"/>
    <row r="678" ht="10.5" hidden="1" x14ac:dyDescent="0.25"/>
    <row r="679" ht="10.5" hidden="1" x14ac:dyDescent="0.25"/>
    <row r="680" ht="10.5" hidden="1" x14ac:dyDescent="0.25"/>
    <row r="681" ht="10.5" hidden="1" x14ac:dyDescent="0.25"/>
    <row r="682" ht="10.5" hidden="1" x14ac:dyDescent="0.25"/>
    <row r="683" ht="10.5" hidden="1" x14ac:dyDescent="0.25"/>
    <row r="684" ht="10.5" hidden="1" x14ac:dyDescent="0.25"/>
    <row r="685" ht="10.5" hidden="1" x14ac:dyDescent="0.25"/>
    <row r="686" ht="10.5" hidden="1" x14ac:dyDescent="0.25"/>
    <row r="687" ht="10.5" hidden="1" x14ac:dyDescent="0.25"/>
    <row r="688" ht="10.5" hidden="1" x14ac:dyDescent="0.25"/>
    <row r="689" ht="10.5" hidden="1" x14ac:dyDescent="0.25"/>
    <row r="690" ht="10.5" hidden="1" x14ac:dyDescent="0.25"/>
    <row r="691" ht="10.5" hidden="1" x14ac:dyDescent="0.25"/>
    <row r="692" ht="10.5" hidden="1" x14ac:dyDescent="0.25"/>
    <row r="693" ht="10.5" hidden="1" x14ac:dyDescent="0.25"/>
    <row r="694" ht="10.5" hidden="1" x14ac:dyDescent="0.25"/>
    <row r="695" ht="10.5" hidden="1" x14ac:dyDescent="0.25"/>
    <row r="696" ht="10.5" hidden="1" x14ac:dyDescent="0.25"/>
    <row r="697" ht="10.5" hidden="1" x14ac:dyDescent="0.25"/>
    <row r="698" ht="10.5" hidden="1" x14ac:dyDescent="0.25"/>
    <row r="699" ht="10.5" hidden="1" x14ac:dyDescent="0.25"/>
    <row r="700" ht="10.5" hidden="1" x14ac:dyDescent="0.25"/>
    <row r="701" ht="10.5" hidden="1" x14ac:dyDescent="0.25"/>
    <row r="702" ht="10.5" hidden="1" x14ac:dyDescent="0.25"/>
    <row r="703" ht="10.5" hidden="1" x14ac:dyDescent="0.25"/>
    <row r="704" ht="10.5" hidden="1" x14ac:dyDescent="0.25"/>
    <row r="705" ht="10.5" hidden="1" x14ac:dyDescent="0.25"/>
    <row r="706" ht="10.5" hidden="1" x14ac:dyDescent="0.25"/>
    <row r="707" ht="10.5" hidden="1" x14ac:dyDescent="0.25"/>
    <row r="708" ht="10.5" hidden="1" x14ac:dyDescent="0.25"/>
    <row r="709" ht="10.5" hidden="1" x14ac:dyDescent="0.25"/>
    <row r="710" ht="10.5" hidden="1" x14ac:dyDescent="0.25"/>
    <row r="711" ht="10.5" hidden="1" x14ac:dyDescent="0.25"/>
    <row r="712" ht="10.5" hidden="1" x14ac:dyDescent="0.25"/>
    <row r="713" ht="10.5" hidden="1" x14ac:dyDescent="0.25"/>
    <row r="714" ht="10.5" hidden="1" x14ac:dyDescent="0.25"/>
    <row r="715" ht="10.5" hidden="1" x14ac:dyDescent="0.25"/>
    <row r="716" ht="10.5" hidden="1" x14ac:dyDescent="0.25"/>
    <row r="717" ht="10.5" hidden="1" x14ac:dyDescent="0.25"/>
    <row r="718" ht="10.5" hidden="1" x14ac:dyDescent="0.25"/>
    <row r="719" ht="10.5" hidden="1" x14ac:dyDescent="0.25"/>
    <row r="720" ht="10.5" hidden="1" x14ac:dyDescent="0.25"/>
    <row r="721" ht="10.5" hidden="1" x14ac:dyDescent="0.25"/>
    <row r="722" ht="10.5" hidden="1" x14ac:dyDescent="0.25"/>
    <row r="723" ht="10.5" hidden="1" x14ac:dyDescent="0.25"/>
    <row r="724" ht="10.5" hidden="1" x14ac:dyDescent="0.25"/>
    <row r="725" ht="10.5" hidden="1" x14ac:dyDescent="0.25"/>
    <row r="726" ht="10.5" hidden="1" x14ac:dyDescent="0.25"/>
    <row r="727" ht="10.5" hidden="1" x14ac:dyDescent="0.25"/>
    <row r="728" ht="10.5" hidden="1" x14ac:dyDescent="0.25"/>
    <row r="729" ht="10.5" hidden="1" x14ac:dyDescent="0.25"/>
    <row r="730" ht="10.5" hidden="1" x14ac:dyDescent="0.25"/>
    <row r="731" ht="10.5" hidden="1" x14ac:dyDescent="0.25"/>
    <row r="732" ht="10.5" hidden="1" x14ac:dyDescent="0.25"/>
    <row r="733" ht="10.5" hidden="1" x14ac:dyDescent="0.25"/>
    <row r="734" ht="10.5" hidden="1" x14ac:dyDescent="0.25"/>
    <row r="735" ht="10.5" hidden="1" x14ac:dyDescent="0.25"/>
    <row r="736" ht="10.5" hidden="1" x14ac:dyDescent="0.25"/>
    <row r="737" ht="10.5" hidden="1" x14ac:dyDescent="0.25"/>
    <row r="738" ht="10.5" hidden="1" x14ac:dyDescent="0.25"/>
    <row r="739" ht="10.5" hidden="1" x14ac:dyDescent="0.25"/>
    <row r="740" ht="10.5" hidden="1" x14ac:dyDescent="0.25"/>
    <row r="741" ht="10.5" hidden="1" x14ac:dyDescent="0.25"/>
    <row r="742" ht="10.5" hidden="1" x14ac:dyDescent="0.25"/>
    <row r="743" ht="10.5" hidden="1" x14ac:dyDescent="0.25"/>
    <row r="744" ht="10.5" hidden="1" x14ac:dyDescent="0.25"/>
    <row r="745" ht="10.5" hidden="1" x14ac:dyDescent="0.25"/>
    <row r="746" ht="10.5" hidden="1" x14ac:dyDescent="0.25"/>
    <row r="747" ht="10.5" hidden="1" x14ac:dyDescent="0.25"/>
    <row r="748" ht="10.5" hidden="1" x14ac:dyDescent="0.25"/>
    <row r="749" ht="10.5" hidden="1" x14ac:dyDescent="0.25"/>
    <row r="750" ht="10.5" hidden="1" x14ac:dyDescent="0.25"/>
    <row r="751" ht="10.5" hidden="1" x14ac:dyDescent="0.25"/>
    <row r="752" ht="10.5" hidden="1" x14ac:dyDescent="0.25"/>
    <row r="753" ht="10.5" hidden="1" x14ac:dyDescent="0.25"/>
    <row r="754" ht="10.5" hidden="1" x14ac:dyDescent="0.25"/>
    <row r="755" ht="10.5" hidden="1" x14ac:dyDescent="0.25"/>
    <row r="756" ht="10.5" hidden="1" x14ac:dyDescent="0.25"/>
    <row r="757" ht="10.5" hidden="1" x14ac:dyDescent="0.25"/>
    <row r="758" ht="10.5" hidden="1" x14ac:dyDescent="0.25"/>
    <row r="759" ht="10.5" hidden="1" x14ac:dyDescent="0.25"/>
    <row r="760" ht="10.5" hidden="1" x14ac:dyDescent="0.25"/>
    <row r="761" ht="10.5" hidden="1" x14ac:dyDescent="0.25"/>
    <row r="762" ht="10.5" hidden="1" x14ac:dyDescent="0.25"/>
    <row r="763" ht="10.5" hidden="1" x14ac:dyDescent="0.25"/>
    <row r="764" ht="10.5" hidden="1" x14ac:dyDescent="0.25"/>
    <row r="765" ht="10.5" hidden="1" x14ac:dyDescent="0.25"/>
    <row r="766" ht="10.5" hidden="1" x14ac:dyDescent="0.25"/>
    <row r="767" ht="10.5" hidden="1" x14ac:dyDescent="0.25"/>
    <row r="768" ht="10.5" hidden="1" x14ac:dyDescent="0.25"/>
    <row r="769" ht="10.5" hidden="1" x14ac:dyDescent="0.25"/>
    <row r="770" ht="10.5" hidden="1" x14ac:dyDescent="0.25"/>
    <row r="771" ht="10.5" hidden="1" x14ac:dyDescent="0.25"/>
    <row r="772" ht="10.5" hidden="1" x14ac:dyDescent="0.25"/>
    <row r="773" ht="10.5" hidden="1" x14ac:dyDescent="0.25"/>
    <row r="774" ht="10.5" hidden="1" x14ac:dyDescent="0.25"/>
    <row r="775" ht="10.5" hidden="1" x14ac:dyDescent="0.25"/>
    <row r="776" ht="10.5" hidden="1" x14ac:dyDescent="0.25"/>
    <row r="777" ht="10.5" hidden="1" x14ac:dyDescent="0.25"/>
    <row r="778" ht="10.5" hidden="1" x14ac:dyDescent="0.25"/>
    <row r="779" ht="10.5" hidden="1" x14ac:dyDescent="0.25"/>
    <row r="780" ht="10.5" hidden="1" x14ac:dyDescent="0.25"/>
    <row r="781" ht="10.5" hidden="1" x14ac:dyDescent="0.25"/>
    <row r="782" ht="10.5" hidden="1" x14ac:dyDescent="0.25"/>
    <row r="783" ht="10.5" hidden="1" x14ac:dyDescent="0.25"/>
    <row r="784" ht="10.5" hidden="1" x14ac:dyDescent="0.25"/>
    <row r="785" ht="10.5" hidden="1" x14ac:dyDescent="0.25"/>
    <row r="786" ht="10.5" hidden="1" x14ac:dyDescent="0.25"/>
    <row r="787" ht="10.5" hidden="1" x14ac:dyDescent="0.25"/>
    <row r="788" ht="10.5" hidden="1" x14ac:dyDescent="0.25"/>
    <row r="789" ht="10.5" hidden="1" x14ac:dyDescent="0.25"/>
    <row r="790" ht="10.5" hidden="1" x14ac:dyDescent="0.25"/>
    <row r="791" ht="10.5" hidden="1" x14ac:dyDescent="0.25"/>
    <row r="792" ht="10.5" hidden="1" x14ac:dyDescent="0.25"/>
    <row r="793" ht="10.5" hidden="1" x14ac:dyDescent="0.25"/>
    <row r="794" ht="10.5" hidden="1" x14ac:dyDescent="0.25"/>
    <row r="795" ht="10.5" hidden="1" x14ac:dyDescent="0.25"/>
    <row r="796" ht="10.5" hidden="1" x14ac:dyDescent="0.25"/>
    <row r="797" ht="10.5" hidden="1" x14ac:dyDescent="0.25"/>
    <row r="798" ht="10.5" hidden="1" x14ac:dyDescent="0.25"/>
    <row r="799" ht="10.5" hidden="1" x14ac:dyDescent="0.25"/>
    <row r="800" ht="10.5" hidden="1" x14ac:dyDescent="0.25"/>
    <row r="801" ht="10.5" hidden="1" x14ac:dyDescent="0.25"/>
    <row r="802" ht="10.5" hidden="1" x14ac:dyDescent="0.25"/>
    <row r="803" ht="10.5" hidden="1" x14ac:dyDescent="0.25"/>
    <row r="804" ht="10.5" hidden="1" x14ac:dyDescent="0.25"/>
    <row r="805" ht="10.5" hidden="1" x14ac:dyDescent="0.25"/>
    <row r="806" ht="10.5" hidden="1" x14ac:dyDescent="0.25"/>
    <row r="807" ht="10.5" hidden="1" x14ac:dyDescent="0.25"/>
    <row r="808" ht="10.5" hidden="1" x14ac:dyDescent="0.25"/>
    <row r="809" ht="10.5" hidden="1" x14ac:dyDescent="0.25"/>
    <row r="810" ht="10.5" hidden="1" x14ac:dyDescent="0.25"/>
    <row r="811" ht="10.5" hidden="1" x14ac:dyDescent="0.25"/>
    <row r="812" ht="10.5" hidden="1" x14ac:dyDescent="0.25"/>
    <row r="813" ht="10.5" hidden="1" x14ac:dyDescent="0.25"/>
    <row r="814" ht="10.5" hidden="1" x14ac:dyDescent="0.25"/>
    <row r="815" ht="10.5" hidden="1" x14ac:dyDescent="0.25"/>
    <row r="816" ht="10.5" hidden="1" x14ac:dyDescent="0.25"/>
    <row r="817" ht="10.5" hidden="1" x14ac:dyDescent="0.25"/>
    <row r="818" ht="10.5" hidden="1" x14ac:dyDescent="0.25"/>
    <row r="819" ht="10.5" hidden="1" x14ac:dyDescent="0.25"/>
    <row r="820" ht="10.5" hidden="1" x14ac:dyDescent="0.25"/>
    <row r="821" ht="10.5" hidden="1" x14ac:dyDescent="0.25"/>
    <row r="822" ht="10.5" hidden="1" x14ac:dyDescent="0.25"/>
    <row r="823" ht="10.5" hidden="1" x14ac:dyDescent="0.25"/>
    <row r="824" ht="10.5" hidden="1" x14ac:dyDescent="0.25"/>
    <row r="825" ht="10.5" hidden="1" x14ac:dyDescent="0.25"/>
    <row r="826" ht="10.5" hidden="1" x14ac:dyDescent="0.25"/>
    <row r="827" ht="10.5" hidden="1" x14ac:dyDescent="0.25"/>
    <row r="828" ht="10.5" hidden="1" x14ac:dyDescent="0.25"/>
    <row r="829" ht="10.5" hidden="1" x14ac:dyDescent="0.25"/>
    <row r="830" ht="10.5" hidden="1" x14ac:dyDescent="0.25"/>
    <row r="831" ht="10.5" hidden="1" x14ac:dyDescent="0.25"/>
    <row r="832" ht="10.5" hidden="1" x14ac:dyDescent="0.25"/>
    <row r="833" ht="10.5" hidden="1" x14ac:dyDescent="0.25"/>
    <row r="834" ht="10.5" hidden="1" x14ac:dyDescent="0.25"/>
    <row r="835" ht="10.5" hidden="1" x14ac:dyDescent="0.25"/>
    <row r="836" ht="10.5" hidden="1" x14ac:dyDescent="0.25"/>
    <row r="837" ht="10.5" hidden="1" x14ac:dyDescent="0.25"/>
    <row r="838" ht="10.5" hidden="1" x14ac:dyDescent="0.25"/>
    <row r="839" ht="10.5" hidden="1" x14ac:dyDescent="0.25"/>
    <row r="840" ht="10.5" hidden="1" x14ac:dyDescent="0.25"/>
    <row r="841" ht="10.5" hidden="1" x14ac:dyDescent="0.25"/>
    <row r="842" ht="10.5" hidden="1" x14ac:dyDescent="0.25"/>
    <row r="843" ht="10.5" hidden="1" x14ac:dyDescent="0.25"/>
    <row r="844" ht="10.5" hidden="1" x14ac:dyDescent="0.25"/>
    <row r="845" ht="10.5" hidden="1" x14ac:dyDescent="0.25"/>
    <row r="846" ht="10.5" hidden="1" x14ac:dyDescent="0.25"/>
    <row r="847" ht="10.5" hidden="1" x14ac:dyDescent="0.25"/>
    <row r="848" ht="10.5" hidden="1" x14ac:dyDescent="0.25"/>
    <row r="849" ht="10.5" hidden="1" x14ac:dyDescent="0.25"/>
    <row r="850" ht="10.5" hidden="1" x14ac:dyDescent="0.25"/>
    <row r="851" ht="10.5" hidden="1" x14ac:dyDescent="0.25"/>
    <row r="852" ht="10.5" hidden="1" x14ac:dyDescent="0.25"/>
    <row r="853" ht="10.5" hidden="1" x14ac:dyDescent="0.25"/>
    <row r="854" ht="10.5" hidden="1" x14ac:dyDescent="0.25"/>
    <row r="855" ht="10.5" hidden="1" x14ac:dyDescent="0.25"/>
    <row r="856" ht="10.5" hidden="1" x14ac:dyDescent="0.25"/>
    <row r="857" ht="10.5" hidden="1" x14ac:dyDescent="0.25"/>
    <row r="858" ht="10.5" hidden="1" x14ac:dyDescent="0.25"/>
    <row r="859" ht="10.5" hidden="1" x14ac:dyDescent="0.25"/>
    <row r="860" ht="10.5" hidden="1" x14ac:dyDescent="0.25"/>
    <row r="861" ht="10.5" hidden="1" x14ac:dyDescent="0.25"/>
    <row r="862" ht="10.5" hidden="1" x14ac:dyDescent="0.25"/>
    <row r="863" ht="10.5" hidden="1" x14ac:dyDescent="0.25"/>
    <row r="864" ht="10.5" hidden="1" x14ac:dyDescent="0.25"/>
    <row r="865" ht="10.5" hidden="1" x14ac:dyDescent="0.25"/>
    <row r="866" ht="10.5" hidden="1" x14ac:dyDescent="0.25"/>
    <row r="867" ht="10.5" hidden="1" x14ac:dyDescent="0.25"/>
    <row r="868" ht="10.5" hidden="1" x14ac:dyDescent="0.25"/>
    <row r="869" ht="10.5" hidden="1" x14ac:dyDescent="0.25"/>
    <row r="870" ht="10.5" hidden="1" x14ac:dyDescent="0.25"/>
    <row r="871" ht="10.5" hidden="1" x14ac:dyDescent="0.25"/>
    <row r="872" ht="10.5" hidden="1" x14ac:dyDescent="0.25"/>
    <row r="873" ht="10.5" hidden="1" x14ac:dyDescent="0.25"/>
    <row r="874" ht="10.5" hidden="1" x14ac:dyDescent="0.25"/>
    <row r="875" ht="10.5" hidden="1" x14ac:dyDescent="0.25"/>
    <row r="876" ht="10.5" hidden="1" x14ac:dyDescent="0.25"/>
    <row r="877" ht="10.5" hidden="1" x14ac:dyDescent="0.25"/>
    <row r="878" ht="10.5" hidden="1" x14ac:dyDescent="0.25"/>
    <row r="879" ht="10.5" hidden="1" x14ac:dyDescent="0.25"/>
    <row r="880" ht="10.5" hidden="1" x14ac:dyDescent="0.25"/>
    <row r="881" ht="10.5" hidden="1" x14ac:dyDescent="0.25"/>
    <row r="882" ht="10.5" hidden="1" x14ac:dyDescent="0.25"/>
    <row r="883" ht="10.5" hidden="1" x14ac:dyDescent="0.25"/>
    <row r="884" ht="10.5" hidden="1" x14ac:dyDescent="0.25"/>
    <row r="885" ht="10.5" hidden="1" x14ac:dyDescent="0.25"/>
    <row r="886" ht="10.5" hidden="1" x14ac:dyDescent="0.25"/>
    <row r="887" ht="10.5" hidden="1" x14ac:dyDescent="0.25"/>
    <row r="888" ht="10.5" hidden="1" x14ac:dyDescent="0.25"/>
    <row r="889" ht="10.5" hidden="1" x14ac:dyDescent="0.25"/>
    <row r="890" ht="10.5" hidden="1" x14ac:dyDescent="0.25"/>
    <row r="891" ht="10.5" hidden="1" x14ac:dyDescent="0.25"/>
    <row r="892" ht="10.5" hidden="1" x14ac:dyDescent="0.25"/>
    <row r="893" ht="10.5" hidden="1" x14ac:dyDescent="0.25"/>
    <row r="894" ht="10.5" hidden="1" x14ac:dyDescent="0.25"/>
    <row r="895" ht="10.5" hidden="1" x14ac:dyDescent="0.25"/>
    <row r="896" ht="10.5" hidden="1" x14ac:dyDescent="0.25"/>
    <row r="897" ht="10.5" hidden="1" x14ac:dyDescent="0.25"/>
    <row r="898" ht="10.5" hidden="1" x14ac:dyDescent="0.25"/>
    <row r="899" ht="10.5" hidden="1" x14ac:dyDescent="0.25"/>
    <row r="900" ht="10.5" hidden="1" x14ac:dyDescent="0.25"/>
    <row r="901" ht="10.5" hidden="1" x14ac:dyDescent="0.25"/>
    <row r="902" ht="10.5" hidden="1" x14ac:dyDescent="0.25"/>
    <row r="903" ht="10.5" hidden="1" x14ac:dyDescent="0.25"/>
    <row r="904" ht="10.5" hidden="1" x14ac:dyDescent="0.25"/>
    <row r="905" ht="10.5" hidden="1" x14ac:dyDescent="0.25"/>
    <row r="906" ht="10.5" hidden="1" x14ac:dyDescent="0.25"/>
    <row r="907" ht="10.5" hidden="1" x14ac:dyDescent="0.25"/>
    <row r="908" ht="10.5" hidden="1" x14ac:dyDescent="0.25"/>
    <row r="909" ht="10.5" hidden="1" x14ac:dyDescent="0.25"/>
    <row r="910" ht="10.5" hidden="1" x14ac:dyDescent="0.25"/>
    <row r="911" ht="10.5" hidden="1" x14ac:dyDescent="0.25"/>
    <row r="912" ht="10.5" hidden="1" x14ac:dyDescent="0.25"/>
    <row r="913" ht="10.5" hidden="1" x14ac:dyDescent="0.25"/>
    <row r="914" ht="10.5" hidden="1" x14ac:dyDescent="0.25"/>
    <row r="915" ht="10.5" hidden="1" x14ac:dyDescent="0.25"/>
    <row r="916" ht="10.5" hidden="1" x14ac:dyDescent="0.25"/>
    <row r="917" ht="10.5" hidden="1" x14ac:dyDescent="0.25"/>
    <row r="918" ht="10.5" hidden="1" x14ac:dyDescent="0.25"/>
    <row r="919" ht="10.5" hidden="1" x14ac:dyDescent="0.25"/>
    <row r="920" ht="10.5" hidden="1" x14ac:dyDescent="0.25"/>
    <row r="921" ht="10.5" hidden="1" x14ac:dyDescent="0.25"/>
    <row r="922" ht="10.5" hidden="1" x14ac:dyDescent="0.25"/>
    <row r="923" ht="10.5" hidden="1" x14ac:dyDescent="0.25"/>
    <row r="924" ht="10.5" hidden="1" x14ac:dyDescent="0.25"/>
    <row r="925" ht="10.5" hidden="1" x14ac:dyDescent="0.25"/>
    <row r="926" ht="10.5" hidden="1" x14ac:dyDescent="0.25"/>
    <row r="927" ht="10.5" hidden="1" x14ac:dyDescent="0.25"/>
    <row r="928" ht="10.5" hidden="1" x14ac:dyDescent="0.25"/>
    <row r="929" ht="10.5" hidden="1" x14ac:dyDescent="0.25"/>
    <row r="930" ht="10.5" hidden="1" x14ac:dyDescent="0.25"/>
    <row r="931" ht="10.5" hidden="1" x14ac:dyDescent="0.25"/>
    <row r="932" ht="10.5" hidden="1" x14ac:dyDescent="0.25"/>
    <row r="933" ht="10.5" hidden="1" x14ac:dyDescent="0.25"/>
    <row r="934" ht="10.5" hidden="1" x14ac:dyDescent="0.25"/>
    <row r="935" ht="10.5" hidden="1" x14ac:dyDescent="0.25"/>
    <row r="936" ht="10.5" hidden="1" x14ac:dyDescent="0.25"/>
    <row r="937" ht="10.5" hidden="1" x14ac:dyDescent="0.25"/>
    <row r="938" ht="10.5" hidden="1" x14ac:dyDescent="0.25"/>
    <row r="939" ht="10.5" hidden="1" x14ac:dyDescent="0.25"/>
    <row r="940" ht="10.5" hidden="1" x14ac:dyDescent="0.25"/>
    <row r="941" ht="10.5" hidden="1" x14ac:dyDescent="0.25"/>
    <row r="942" ht="10.5" hidden="1" x14ac:dyDescent="0.25"/>
    <row r="943" ht="10.5" hidden="1" x14ac:dyDescent="0.25"/>
    <row r="944" ht="10.5" hidden="1" x14ac:dyDescent="0.25"/>
    <row r="945" ht="10.5" hidden="1" x14ac:dyDescent="0.25"/>
    <row r="946" ht="10.5" hidden="1" x14ac:dyDescent="0.25"/>
    <row r="947" ht="10.5" hidden="1" x14ac:dyDescent="0.25"/>
    <row r="948" ht="10.5" hidden="1" x14ac:dyDescent="0.25"/>
    <row r="949" ht="10.5" hidden="1" x14ac:dyDescent="0.25"/>
    <row r="950" ht="10.5" hidden="1" x14ac:dyDescent="0.25"/>
    <row r="951" ht="10.5" hidden="1" x14ac:dyDescent="0.25"/>
    <row r="952" ht="10.5" hidden="1" x14ac:dyDescent="0.25"/>
    <row r="953" ht="10.5" hidden="1" x14ac:dyDescent="0.25"/>
    <row r="954" ht="10.5" hidden="1" x14ac:dyDescent="0.25"/>
    <row r="955" ht="10.5" hidden="1" x14ac:dyDescent="0.25"/>
    <row r="956" ht="10.5" hidden="1" x14ac:dyDescent="0.25"/>
    <row r="957" ht="10.5" hidden="1" x14ac:dyDescent="0.25"/>
    <row r="958" ht="10.5" hidden="1" x14ac:dyDescent="0.25"/>
    <row r="959" ht="10.5" hidden="1" x14ac:dyDescent="0.25"/>
    <row r="960" ht="10.5" hidden="1" x14ac:dyDescent="0.25"/>
    <row r="961" ht="10.5" hidden="1" x14ac:dyDescent="0.25"/>
    <row r="962" ht="10.5" hidden="1" x14ac:dyDescent="0.25"/>
    <row r="963" ht="10.5" hidden="1" x14ac:dyDescent="0.25"/>
    <row r="964" ht="10.5" hidden="1" x14ac:dyDescent="0.25"/>
    <row r="965" ht="10.5" hidden="1" x14ac:dyDescent="0.25"/>
    <row r="966" ht="10.5" hidden="1" x14ac:dyDescent="0.25"/>
    <row r="967" ht="10.5" hidden="1" x14ac:dyDescent="0.25"/>
    <row r="968" ht="10.5" hidden="1" x14ac:dyDescent="0.25"/>
    <row r="969" ht="10.5" hidden="1" x14ac:dyDescent="0.25"/>
    <row r="970" ht="10.5" hidden="1" x14ac:dyDescent="0.25"/>
    <row r="971" ht="10.5" hidden="1" x14ac:dyDescent="0.25"/>
    <row r="972" ht="10.5" hidden="1" x14ac:dyDescent="0.25"/>
    <row r="973" ht="10.5" hidden="1" x14ac:dyDescent="0.25"/>
    <row r="974" ht="10.5" hidden="1" x14ac:dyDescent="0.25"/>
    <row r="975" ht="10.5" hidden="1" x14ac:dyDescent="0.25"/>
    <row r="976" ht="10.5" hidden="1" x14ac:dyDescent="0.25"/>
    <row r="977" ht="10.5" hidden="1" x14ac:dyDescent="0.25"/>
    <row r="978" ht="10.5" hidden="1" x14ac:dyDescent="0.25"/>
    <row r="979" ht="10.5" hidden="1" x14ac:dyDescent="0.25"/>
    <row r="980" ht="10.5" hidden="1" x14ac:dyDescent="0.25"/>
    <row r="981" ht="10.5" hidden="1" x14ac:dyDescent="0.25"/>
    <row r="982" ht="10.5" hidden="1" x14ac:dyDescent="0.25"/>
    <row r="983" ht="10.5" hidden="1" x14ac:dyDescent="0.25"/>
    <row r="984" ht="10.5" hidden="1" x14ac:dyDescent="0.25"/>
    <row r="985" ht="10.5" hidden="1" x14ac:dyDescent="0.25"/>
    <row r="986" ht="10.5" hidden="1" x14ac:dyDescent="0.25"/>
    <row r="987" ht="10.5" hidden="1" x14ac:dyDescent="0.25"/>
    <row r="988" ht="10.5" hidden="1" x14ac:dyDescent="0.25"/>
    <row r="989" ht="10.5" hidden="1" x14ac:dyDescent="0.25"/>
    <row r="990" ht="10.5" hidden="1" x14ac:dyDescent="0.25"/>
    <row r="991" ht="10.5" hidden="1" x14ac:dyDescent="0.25"/>
    <row r="992" ht="10.5" hidden="1" x14ac:dyDescent="0.25"/>
    <row r="993" ht="10.5" hidden="1" x14ac:dyDescent="0.25"/>
    <row r="994" ht="10.5" hidden="1" x14ac:dyDescent="0.25"/>
    <row r="995" ht="17.25" hidden="1" customHeight="1" x14ac:dyDescent="0.25"/>
    <row r="996" ht="17.25" hidden="1" customHeight="1" x14ac:dyDescent="0.25"/>
    <row r="997" ht="17.25" hidden="1" customHeight="1" x14ac:dyDescent="0.25"/>
    <row r="998" ht="17.25" hidden="1" customHeight="1" x14ac:dyDescent="0.25"/>
    <row r="999" ht="17.25" hidden="1" customHeight="1" x14ac:dyDescent="0.25"/>
    <row r="1000" ht="17.25" hidden="1" customHeight="1" x14ac:dyDescent="0.25"/>
    <row r="1001" ht="17.25" hidden="1" customHeight="1" x14ac:dyDescent="0.25"/>
    <row r="1002" ht="17.25" hidden="1" customHeight="1" x14ac:dyDescent="0.25"/>
  </sheetData>
  <sheetProtection algorithmName="SHA-512" hashValue="n5vmiiejiQzy/hWcIUTNDd9XGPvDCrx+VgtiA22PGPEtlk9QTw75LUo2ZK/s/j8mzbH2ZFzJeN+KJ5Y4vnEoOQ==" saltValue="P0j234zJGptP2wQMyRnc1Q==" spinCount="100000" sheet="1" objects="1" scenarios="1" selectLockedCells="1"/>
  <dataConsolidate/>
  <mergeCells count="133">
    <mergeCell ref="A1:E3"/>
    <mergeCell ref="F1:G1"/>
    <mergeCell ref="H1:I1"/>
    <mergeCell ref="F2:G2"/>
    <mergeCell ref="H2:I2"/>
    <mergeCell ref="F3:G3"/>
    <mergeCell ref="H3:I3"/>
    <mergeCell ref="D12:I12"/>
    <mergeCell ref="B13:I13"/>
    <mergeCell ref="D15:I15"/>
    <mergeCell ref="D16:I16"/>
    <mergeCell ref="D17:I17"/>
    <mergeCell ref="D18:I18"/>
    <mergeCell ref="B5:I5"/>
    <mergeCell ref="D7:I7"/>
    <mergeCell ref="D8:I8"/>
    <mergeCell ref="D9:I9"/>
    <mergeCell ref="D10:I10"/>
    <mergeCell ref="C11:I11"/>
    <mergeCell ref="B26:C26"/>
    <mergeCell ref="D26:I26"/>
    <mergeCell ref="B27:C27"/>
    <mergeCell ref="D27:I27"/>
    <mergeCell ref="B29:I29"/>
    <mergeCell ref="B30:I30"/>
    <mergeCell ref="D19:I19"/>
    <mergeCell ref="D20:I20"/>
    <mergeCell ref="B22:I22"/>
    <mergeCell ref="B24:C24"/>
    <mergeCell ref="D24:I24"/>
    <mergeCell ref="B25:C25"/>
    <mergeCell ref="D25:I25"/>
    <mergeCell ref="B37:F37"/>
    <mergeCell ref="B38:F38"/>
    <mergeCell ref="B39:F39"/>
    <mergeCell ref="B40:D40"/>
    <mergeCell ref="B41:C42"/>
    <mergeCell ref="B43:D43"/>
    <mergeCell ref="B31:D31"/>
    <mergeCell ref="B32:D32"/>
    <mergeCell ref="B33:D33"/>
    <mergeCell ref="B34:D34"/>
    <mergeCell ref="B35:D35"/>
    <mergeCell ref="B36:D36"/>
    <mergeCell ref="E51:F51"/>
    <mergeCell ref="B53:I53"/>
    <mergeCell ref="B54:C54"/>
    <mergeCell ref="B55:F55"/>
    <mergeCell ref="B56:F56"/>
    <mergeCell ref="B57:F57"/>
    <mergeCell ref="B44:D44"/>
    <mergeCell ref="B45:D45"/>
    <mergeCell ref="B46:D46"/>
    <mergeCell ref="B47:E47"/>
    <mergeCell ref="B49:I49"/>
    <mergeCell ref="B50:F50"/>
    <mergeCell ref="B66:F66"/>
    <mergeCell ref="B68:I68"/>
    <mergeCell ref="B69:I69"/>
    <mergeCell ref="B70:F70"/>
    <mergeCell ref="B71:F71"/>
    <mergeCell ref="B72:D72"/>
    <mergeCell ref="B58:F58"/>
    <mergeCell ref="B60:I60"/>
    <mergeCell ref="B61:C61"/>
    <mergeCell ref="B62:F62"/>
    <mergeCell ref="B64:I64"/>
    <mergeCell ref="B65:C65"/>
    <mergeCell ref="B80:F80"/>
    <mergeCell ref="B83:I83"/>
    <mergeCell ref="B85:C85"/>
    <mergeCell ref="D85:G85"/>
    <mergeCell ref="B86:I86"/>
    <mergeCell ref="D87:G87"/>
    <mergeCell ref="B73:D73"/>
    <mergeCell ref="B74:F74"/>
    <mergeCell ref="B76:F76"/>
    <mergeCell ref="B77:F77"/>
    <mergeCell ref="B78:F78"/>
    <mergeCell ref="B79:F79"/>
    <mergeCell ref="H81:I81"/>
    <mergeCell ref="D94:G94"/>
    <mergeCell ref="D95:G95"/>
    <mergeCell ref="D96:G96"/>
    <mergeCell ref="B97:G97"/>
    <mergeCell ref="B98:G98"/>
    <mergeCell ref="B100:I100"/>
    <mergeCell ref="D88:G88"/>
    <mergeCell ref="D89:G89"/>
    <mergeCell ref="D90:G90"/>
    <mergeCell ref="D91:G91"/>
    <mergeCell ref="B92:G92"/>
    <mergeCell ref="B93:I93"/>
    <mergeCell ref="B119:I119"/>
    <mergeCell ref="B120:I120"/>
    <mergeCell ref="B121:I121"/>
    <mergeCell ref="B122:I122"/>
    <mergeCell ref="D124:G124"/>
    <mergeCell ref="D125:E125"/>
    <mergeCell ref="F125:G125"/>
    <mergeCell ref="B102:I108"/>
    <mergeCell ref="B109:I111"/>
    <mergeCell ref="B112:J113"/>
    <mergeCell ref="B115:I115"/>
    <mergeCell ref="B117:I117"/>
    <mergeCell ref="B118:I118"/>
    <mergeCell ref="C138:I138"/>
    <mergeCell ref="C139:J139"/>
    <mergeCell ref="C140:J140"/>
    <mergeCell ref="E141:F141"/>
    <mergeCell ref="G141:J141"/>
    <mergeCell ref="E142:F142"/>
    <mergeCell ref="G142:J142"/>
    <mergeCell ref="D126:E126"/>
    <mergeCell ref="F126:G126"/>
    <mergeCell ref="D127:G127"/>
    <mergeCell ref="D128:G128"/>
    <mergeCell ref="D130:G130"/>
    <mergeCell ref="C137:I137"/>
    <mergeCell ref="E149:F149"/>
    <mergeCell ref="G149:J149"/>
    <mergeCell ref="E146:F146"/>
    <mergeCell ref="G146:J146"/>
    <mergeCell ref="E147:F147"/>
    <mergeCell ref="G147:J147"/>
    <mergeCell ref="E148:F148"/>
    <mergeCell ref="G148:J148"/>
    <mergeCell ref="E143:F143"/>
    <mergeCell ref="G143:J143"/>
    <mergeCell ref="E144:F144"/>
    <mergeCell ref="G144:J144"/>
    <mergeCell ref="E145:F145"/>
    <mergeCell ref="G145:J145"/>
  </mergeCells>
  <conditionalFormatting sqref="C141:G149">
    <cfRule type="expression" dxfId="71" priority="4">
      <formula>NOT($M$7)</formula>
    </cfRule>
  </conditionalFormatting>
  <conditionalFormatting sqref="E73">
    <cfRule type="expression" dxfId="70" priority="6">
      <formula>NOT($M$8)</formula>
    </cfRule>
  </conditionalFormatting>
  <conditionalFormatting sqref="H32:H39">
    <cfRule type="expression" dxfId="69" priority="1">
      <formula>NOT($M$7)</formula>
    </cfRule>
  </conditionalFormatting>
  <conditionalFormatting sqref="H51">
    <cfRule type="expression" dxfId="68" priority="3">
      <formula>NOT($M$7)</formula>
    </cfRule>
  </conditionalFormatting>
  <conditionalFormatting sqref="H55:H57 H62 E72">
    <cfRule type="expression" dxfId="67" priority="5">
      <formula>NOT($M$7)</formula>
    </cfRule>
  </conditionalFormatting>
  <conditionalFormatting sqref="H66">
    <cfRule type="expression" dxfId="66" priority="2">
      <formula>NOT($M$7)</formula>
    </cfRule>
  </conditionalFormatting>
  <dataValidations count="7">
    <dataValidation type="textLength" operator="equal" allowBlank="1" showInputMessage="1" showErrorMessage="1" sqref="E143:F149" xr:uid="{C2085E5F-40DD-4B22-9D2A-FB6CE6A1DBAC}">
      <formula1>14</formula1>
    </dataValidation>
    <dataValidation type="custom" allowBlank="1" showInputMessage="1" showErrorMessage="1" error="Valeur impossible (suppérieure au taux maximum ou partenaire inéligible)." sqref="E72" xr:uid="{44D5F947-3AD7-434F-8DC3-C4C318A1D135}">
      <formula1>$N$10</formula1>
    </dataValidation>
    <dataValidation type="custom" allowBlank="1" showInputMessage="1" showErrorMessage="1" errorTitle=" Partenaire non éligible" error="Le type de partenaire choisi n'est pas eligible au financement._x000a_Veuillez laisser vide la colonne « Aide demandée »." sqref="H66 H51 H55:H57 H62 H37:H39" xr:uid="{44E94B66-09D2-438D-8439-34C2AEC9ECF2}">
      <formula1>($M$7)</formula1>
    </dataValidation>
    <dataValidation type="list" allowBlank="1" showInputMessage="1" showErrorMessage="1" prompt="- Menu déroulant" sqref="D15:I15" xr:uid="{8B7F768A-A578-4E38-AE53-937D3F7946C4}">
      <formula1>list_civilité</formula1>
    </dataValidation>
    <dataValidation type="custom" allowBlank="1" showInputMessage="1" showErrorMessage="1" sqref="E73" xr:uid="{16DD9574-1F30-4DE7-8461-E993A7B5AB4F}">
      <formula1>$M$8</formula1>
    </dataValidation>
    <dataValidation type="list" allowBlank="1" showInputMessage="1" showErrorMessage="1" prompt="- Menu déroulant" sqref="D9:I9" xr:uid="{4137EA80-2927-45BF-9DEA-800CB33052FE}">
      <formula1>list_type_etab_part</formula1>
    </dataValidation>
    <dataValidation type="textLength" operator="equal" allowBlank="1" showInputMessage="1" showErrorMessage="1" error="Veuillez renseigner un numéro de SIRET valide." sqref="D10" xr:uid="{54410DE8-AB12-4D62-919D-E42DF1AB3F03}">
      <formula1>14</formula1>
    </dataValidation>
  </dataValidations>
  <pageMargins left="0.23622047244094491" right="0.23622047244094491" top="0.94488188976377963" bottom="0.74803149606299213" header="0.31496062992125984" footer="0.31496062992125984"/>
  <pageSetup paperSize="9" scale="70" fitToHeight="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0E4DE-6362-4D87-B4CF-0BF4352786C3}">
  <sheetPr codeName="Feuil15">
    <pageSetUpPr fitToPage="1"/>
  </sheetPr>
  <dimension ref="A1:XEW1002"/>
  <sheetViews>
    <sheetView zoomScaleNormal="100" zoomScaleSheetLayoutView="100" workbookViewId="0">
      <selection activeCell="C87" sqref="C87"/>
    </sheetView>
  </sheetViews>
  <sheetFormatPr baseColWidth="10" defaultColWidth="0" defaultRowHeight="0" customHeight="1" zeroHeight="1" x14ac:dyDescent="0.25"/>
  <cols>
    <col min="1" max="2" width="1.453125" style="498" customWidth="1"/>
    <col min="3" max="3" width="26.54296875" style="498" customWidth="1"/>
    <col min="4" max="4" width="19" style="498" customWidth="1"/>
    <col min="5" max="5" width="13.7265625" style="498" customWidth="1"/>
    <col min="6" max="6" width="14.7265625" style="498" customWidth="1"/>
    <col min="7" max="7" width="19.81640625" style="498" customWidth="1"/>
    <col min="8" max="8" width="19.54296875" style="498" customWidth="1"/>
    <col min="9" max="9" width="19.81640625" style="498" customWidth="1"/>
    <col min="10" max="10" width="2.1796875" style="80" customWidth="1"/>
    <col min="11" max="11" width="2.26953125" style="88" customWidth="1"/>
    <col min="12" max="16377" width="0" style="498" hidden="1"/>
    <col min="16378" max="16384" width="11.453125" style="498" hidden="1"/>
  </cols>
  <sheetData>
    <row r="1" spans="1:15" customFormat="1" ht="15.75" customHeight="1" thickTop="1" thickBot="1" x14ac:dyDescent="0.4">
      <c r="A1" s="891" t="s">
        <v>52</v>
      </c>
      <c r="B1" s="892"/>
      <c r="C1" s="892"/>
      <c r="D1" s="892"/>
      <c r="E1" s="892"/>
      <c r="F1" s="742"/>
      <c r="G1" s="743"/>
      <c r="H1" s="744"/>
      <c r="I1" s="743"/>
      <c r="J1" s="19"/>
      <c r="K1" s="17"/>
    </row>
    <row r="2" spans="1:15" customFormat="1" ht="15.75" customHeight="1" thickTop="1" thickBot="1" x14ac:dyDescent="0.4">
      <c r="A2" s="893"/>
      <c r="B2" s="894"/>
      <c r="C2" s="894"/>
      <c r="D2" s="894"/>
      <c r="E2" s="894"/>
      <c r="F2" s="742" t="s">
        <v>0</v>
      </c>
      <c r="G2" s="743"/>
      <c r="H2" s="744" t="str">
        <f>IF(VoletGeneral!H10&lt;&gt;"",VoletGeneral!H10,"")</f>
        <v/>
      </c>
      <c r="I2" s="743"/>
      <c r="J2" s="19"/>
      <c r="K2" s="17"/>
    </row>
    <row r="3" spans="1:15" customFormat="1" ht="15.75" customHeight="1" thickTop="1" thickBot="1" x14ac:dyDescent="0.4">
      <c r="A3" s="895"/>
      <c r="B3" s="896"/>
      <c r="C3" s="896"/>
      <c r="D3" s="896"/>
      <c r="E3" s="896"/>
      <c r="F3" s="742" t="s">
        <v>229</v>
      </c>
      <c r="G3" s="743"/>
      <c r="H3" s="946" t="s">
        <v>285</v>
      </c>
      <c r="I3" s="947"/>
      <c r="J3" s="19"/>
      <c r="K3" s="17"/>
    </row>
    <row r="4" spans="1:15" customFormat="1" ht="15.75" customHeight="1" thickTop="1" thickBot="1" x14ac:dyDescent="0.4">
      <c r="A4" s="15"/>
      <c r="B4" s="12"/>
      <c r="C4" s="13">
        <v>20408</v>
      </c>
      <c r="D4" s="6" t="str">
        <f>C4&amp;"-0"</f>
        <v>20408-0</v>
      </c>
      <c r="E4" s="6"/>
      <c r="F4" s="14"/>
      <c r="G4" s="14"/>
      <c r="H4" s="14"/>
      <c r="I4" s="14"/>
      <c r="J4" s="19"/>
      <c r="K4" s="17"/>
    </row>
    <row r="5" spans="1:15" s="497" customFormat="1" ht="15" customHeight="1" thickTop="1" thickBot="1" x14ac:dyDescent="0.35">
      <c r="A5" s="50"/>
      <c r="B5" s="588" t="s">
        <v>36</v>
      </c>
      <c r="C5" s="589"/>
      <c r="D5" s="589"/>
      <c r="E5" s="589"/>
      <c r="F5" s="589"/>
      <c r="G5" s="589"/>
      <c r="H5" s="589"/>
      <c r="I5" s="590"/>
      <c r="J5" s="19"/>
      <c r="K5" s="85"/>
    </row>
    <row r="6" spans="1:15" s="497" customFormat="1" ht="7.9" customHeight="1" thickTop="1" thickBot="1" x14ac:dyDescent="0.35">
      <c r="A6" s="53"/>
      <c r="B6" s="54"/>
      <c r="C6" s="55"/>
      <c r="D6" s="56"/>
      <c r="E6" s="34"/>
      <c r="F6" s="34"/>
      <c r="G6" s="34"/>
      <c r="H6" s="57"/>
      <c r="I6" s="57"/>
      <c r="J6" s="19"/>
      <c r="K6" s="85"/>
    </row>
    <row r="7" spans="1:15" s="497" customFormat="1" ht="15" customHeight="1" thickTop="1" thickBot="1" x14ac:dyDescent="0.35">
      <c r="A7" s="58"/>
      <c r="B7" s="58"/>
      <c r="C7" s="489" t="s">
        <v>36</v>
      </c>
      <c r="D7" s="948"/>
      <c r="E7" s="949"/>
      <c r="F7" s="949"/>
      <c r="G7" s="949"/>
      <c r="H7" s="949"/>
      <c r="I7" s="950"/>
      <c r="J7" s="19"/>
      <c r="K7" s="85"/>
      <c r="L7" s="159" t="s">
        <v>129</v>
      </c>
      <c r="M7" s="161" t="b">
        <f>(SUMIF(Table_type_part[Type étab partenaire],D9,Table_type_part[Eligible]))&gt;0</f>
        <v>0</v>
      </c>
      <c r="N7" s="160" t="s">
        <v>130</v>
      </c>
    </row>
    <row r="8" spans="1:15" s="497" customFormat="1" ht="15" customHeight="1" thickTop="1" thickBot="1" x14ac:dyDescent="0.35">
      <c r="A8" s="58"/>
      <c r="B8" s="58"/>
      <c r="C8" s="490" t="s">
        <v>38</v>
      </c>
      <c r="D8" s="951"/>
      <c r="E8" s="954"/>
      <c r="F8" s="954"/>
      <c r="G8" s="954"/>
      <c r="H8" s="954"/>
      <c r="I8" s="955"/>
      <c r="J8" s="62"/>
      <c r="K8" s="85"/>
      <c r="L8" s="159" t="s">
        <v>132</v>
      </c>
      <c r="M8" s="161" t="b">
        <f>(SUMIF(Table_type_part[Type étab partenaire],D9,Table_type_part[frais env]))&gt;0</f>
        <v>0</v>
      </c>
      <c r="N8" s="160" t="s">
        <v>130</v>
      </c>
    </row>
    <row r="9" spans="1:15" s="497" customFormat="1" ht="15" customHeight="1" thickTop="1" thickBot="1" x14ac:dyDescent="0.35">
      <c r="A9" s="58"/>
      <c r="B9" s="58"/>
      <c r="C9" s="490" t="s">
        <v>29</v>
      </c>
      <c r="D9" s="956"/>
      <c r="E9" s="956"/>
      <c r="F9" s="956"/>
      <c r="G9" s="956"/>
      <c r="H9" s="956"/>
      <c r="I9" s="956"/>
      <c r="J9" s="66"/>
      <c r="K9" s="85"/>
    </row>
    <row r="10" spans="1:15" s="497" customFormat="1" ht="15" customHeight="1" thickTop="1" thickBot="1" x14ac:dyDescent="0.35">
      <c r="A10" s="64"/>
      <c r="B10" s="64"/>
      <c r="C10" s="489" t="s">
        <v>39</v>
      </c>
      <c r="D10" s="959"/>
      <c r="E10" s="959"/>
      <c r="F10" s="959"/>
      <c r="G10" s="959"/>
      <c r="H10" s="959"/>
      <c r="I10" s="959"/>
      <c r="J10" s="66"/>
      <c r="K10" s="85"/>
      <c r="M10" s="159" t="s">
        <v>277</v>
      </c>
      <c r="N10" s="161" t="b">
        <f>AND(M7)</f>
        <v>0</v>
      </c>
      <c r="O10" s="160" t="s">
        <v>186</v>
      </c>
    </row>
    <row r="11" spans="1:15" s="497" customFormat="1" ht="16.5" hidden="1" customHeight="1" thickTop="1" thickBot="1" x14ac:dyDescent="0.35">
      <c r="A11" s="58"/>
      <c r="B11" s="42"/>
      <c r="C11" s="960" t="str">
        <f>IF(AND(NOT(M7),(COUNT(aide_à_bloquer)&lt;&gt;0))," Etablissement non éligible au financement, veuillez effacer les données dans les colonnes « Aide demandée ».", "")</f>
        <v/>
      </c>
      <c r="D11" s="961"/>
      <c r="E11" s="961"/>
      <c r="F11" s="961"/>
      <c r="G11" s="961"/>
      <c r="H11" s="961"/>
      <c r="I11" s="962"/>
      <c r="J11" s="62"/>
      <c r="K11" s="85"/>
    </row>
    <row r="12" spans="1:15" s="497" customFormat="1" ht="71" customHeight="1" thickTop="1" thickBot="1" x14ac:dyDescent="0.35">
      <c r="A12" s="58"/>
      <c r="B12" s="42"/>
      <c r="C12" s="499"/>
      <c r="D12" s="966" t="s">
        <v>432</v>
      </c>
      <c r="E12" s="966"/>
      <c r="F12" s="966"/>
      <c r="G12" s="966"/>
      <c r="H12" s="966"/>
      <c r="I12" s="967"/>
      <c r="J12" s="62"/>
      <c r="K12" s="85"/>
    </row>
    <row r="13" spans="1:15" s="497" customFormat="1" ht="15" customHeight="1" thickTop="1" thickBot="1" x14ac:dyDescent="0.35">
      <c r="A13" s="50"/>
      <c r="B13" s="588" t="s">
        <v>40</v>
      </c>
      <c r="C13" s="589"/>
      <c r="D13" s="589"/>
      <c r="E13" s="589"/>
      <c r="F13" s="589"/>
      <c r="G13" s="589"/>
      <c r="H13" s="589"/>
      <c r="I13" s="590"/>
      <c r="J13" s="66"/>
      <c r="K13" s="85"/>
    </row>
    <row r="14" spans="1:15" s="497" customFormat="1" ht="7.9" customHeight="1" thickTop="1" thickBot="1" x14ac:dyDescent="0.35">
      <c r="A14" s="53"/>
      <c r="B14" s="54"/>
      <c r="C14" s="67"/>
      <c r="D14" s="57"/>
      <c r="E14" s="57"/>
      <c r="F14" s="57"/>
      <c r="G14" s="57"/>
      <c r="H14" s="57"/>
      <c r="I14" s="57"/>
      <c r="J14" s="62"/>
      <c r="K14" s="85"/>
    </row>
    <row r="15" spans="1:15" s="497" customFormat="1" ht="15" customHeight="1" thickTop="1" thickBot="1" x14ac:dyDescent="0.35">
      <c r="A15" s="58"/>
      <c r="B15" s="58"/>
      <c r="C15" s="490" t="s">
        <v>33</v>
      </c>
      <c r="D15" s="951"/>
      <c r="E15" s="964"/>
      <c r="F15" s="964"/>
      <c r="G15" s="964"/>
      <c r="H15" s="964"/>
      <c r="I15" s="965"/>
      <c r="J15" s="66"/>
      <c r="K15" s="85"/>
    </row>
    <row r="16" spans="1:15" s="497" customFormat="1" ht="15" customHeight="1" thickTop="1" thickBot="1" x14ac:dyDescent="0.35">
      <c r="A16" s="58"/>
      <c r="B16" s="58"/>
      <c r="C16" s="490" t="s">
        <v>1</v>
      </c>
      <c r="D16" s="951"/>
      <c r="E16" s="952"/>
      <c r="F16" s="952"/>
      <c r="G16" s="952"/>
      <c r="H16" s="952"/>
      <c r="I16" s="953"/>
      <c r="J16" s="66"/>
      <c r="K16" s="85"/>
    </row>
    <row r="17" spans="1:16377" s="497" customFormat="1" ht="15" customHeight="1" thickTop="1" thickBot="1" x14ac:dyDescent="0.35">
      <c r="A17" s="58"/>
      <c r="B17" s="58"/>
      <c r="C17" s="490" t="s">
        <v>2</v>
      </c>
      <c r="D17" s="951"/>
      <c r="E17" s="952"/>
      <c r="F17" s="952"/>
      <c r="G17" s="952"/>
      <c r="H17" s="952"/>
      <c r="I17" s="953"/>
      <c r="J17" s="66"/>
      <c r="K17" s="85"/>
    </row>
    <row r="18" spans="1:16377" s="497" customFormat="1" ht="15" customHeight="1" thickTop="1" thickBot="1" x14ac:dyDescent="0.35">
      <c r="A18" s="58"/>
      <c r="B18" s="58"/>
      <c r="C18" s="490" t="s">
        <v>28</v>
      </c>
      <c r="D18" s="951"/>
      <c r="E18" s="952"/>
      <c r="F18" s="952"/>
      <c r="G18" s="952"/>
      <c r="H18" s="952"/>
      <c r="I18" s="953"/>
      <c r="J18" s="66"/>
      <c r="K18" s="85"/>
    </row>
    <row r="19" spans="1:16377" s="497" customFormat="1" ht="15" customHeight="1" thickTop="1" thickBot="1" x14ac:dyDescent="0.35">
      <c r="A19" s="58"/>
      <c r="B19" s="58"/>
      <c r="C19" s="490" t="s">
        <v>4</v>
      </c>
      <c r="D19" s="957"/>
      <c r="E19" s="952"/>
      <c r="F19" s="952"/>
      <c r="G19" s="952"/>
      <c r="H19" s="952"/>
      <c r="I19" s="953"/>
      <c r="J19" s="66"/>
      <c r="K19" s="85"/>
    </row>
    <row r="20" spans="1:16377" s="497" customFormat="1" ht="15" customHeight="1" thickTop="1" thickBot="1" x14ac:dyDescent="0.35">
      <c r="A20" s="58"/>
      <c r="B20" s="58"/>
      <c r="C20" s="490" t="s">
        <v>3</v>
      </c>
      <c r="D20" s="958"/>
      <c r="E20" s="958"/>
      <c r="F20" s="958"/>
      <c r="G20" s="958"/>
      <c r="H20" s="958"/>
      <c r="I20" s="958"/>
      <c r="J20" s="66"/>
      <c r="K20" s="85"/>
    </row>
    <row r="21" spans="1:16377" s="497" customFormat="1" ht="15" customHeight="1" thickTop="1" thickBot="1" x14ac:dyDescent="0.35">
      <c r="A21" s="58"/>
      <c r="B21" s="64"/>
      <c r="C21" s="42"/>
      <c r="D21" s="46"/>
      <c r="E21" s="46"/>
      <c r="F21" s="47"/>
      <c r="G21" s="47"/>
      <c r="H21" s="47"/>
      <c r="I21" s="47"/>
      <c r="J21" s="66"/>
      <c r="K21" s="85"/>
    </row>
    <row r="22" spans="1:16377" s="61" customFormat="1" ht="15" customHeight="1" thickTop="1" thickBot="1" x14ac:dyDescent="0.4">
      <c r="B22" s="588" t="s">
        <v>162</v>
      </c>
      <c r="C22" s="589"/>
      <c r="D22" s="589"/>
      <c r="E22" s="589"/>
      <c r="F22" s="589"/>
      <c r="G22" s="589"/>
      <c r="H22" s="589"/>
      <c r="I22" s="589"/>
      <c r="K22" s="381"/>
    </row>
    <row r="23" spans="1:16377" s="61" customFormat="1" ht="7.9" customHeight="1" thickTop="1" thickBot="1" x14ac:dyDescent="0.4">
      <c r="K23" s="381"/>
    </row>
    <row r="24" spans="1:16377" s="85" customFormat="1" ht="15" customHeight="1" thickTop="1" thickBot="1" x14ac:dyDescent="0.35">
      <c r="A24" s="74"/>
      <c r="B24" s="712" t="s">
        <v>1</v>
      </c>
      <c r="C24" s="713"/>
      <c r="D24" s="782"/>
      <c r="E24" s="783"/>
      <c r="F24" s="783"/>
      <c r="G24" s="783"/>
      <c r="H24" s="783"/>
      <c r="I24" s="784"/>
      <c r="J24" s="60"/>
    </row>
    <row r="25" spans="1:16377" s="85" customFormat="1" ht="15" customHeight="1" thickTop="1" thickBot="1" x14ac:dyDescent="0.35">
      <c r="A25" s="74"/>
      <c r="B25" s="712" t="s">
        <v>2</v>
      </c>
      <c r="C25" s="713"/>
      <c r="D25" s="782"/>
      <c r="E25" s="783"/>
      <c r="F25" s="783"/>
      <c r="G25" s="783"/>
      <c r="H25" s="783"/>
      <c r="I25" s="784"/>
      <c r="J25" s="60"/>
    </row>
    <row r="26" spans="1:16377" s="85" customFormat="1" ht="15" customHeight="1" thickTop="1" thickBot="1" x14ac:dyDescent="0.35">
      <c r="A26" s="74"/>
      <c r="B26" s="712" t="s">
        <v>4</v>
      </c>
      <c r="C26" s="713"/>
      <c r="D26" s="782"/>
      <c r="E26" s="783"/>
      <c r="F26" s="783"/>
      <c r="G26" s="783"/>
      <c r="H26" s="783"/>
      <c r="I26" s="784"/>
      <c r="J26" s="60"/>
    </row>
    <row r="27" spans="1:16377" s="85" customFormat="1" ht="15" customHeight="1" thickTop="1" thickBot="1" x14ac:dyDescent="0.35">
      <c r="A27" s="74"/>
      <c r="B27" s="714" t="s">
        <v>3</v>
      </c>
      <c r="C27" s="963"/>
      <c r="D27" s="972"/>
      <c r="E27" s="973"/>
      <c r="F27" s="973"/>
      <c r="G27" s="973"/>
      <c r="H27" s="973"/>
      <c r="I27" s="974"/>
      <c r="J27" s="73"/>
    </row>
    <row r="28" spans="1:16377" s="105" customFormat="1" ht="15" customHeight="1" thickTop="1" thickBot="1" x14ac:dyDescent="0.4">
      <c r="A28" s="61"/>
      <c r="B28" s="61"/>
      <c r="C28" s="61"/>
      <c r="D28" s="61"/>
      <c r="E28" s="61"/>
      <c r="F28" s="61"/>
      <c r="G28" s="61"/>
      <c r="H28" s="61"/>
      <c r="I28" s="61"/>
      <c r="J28" s="61"/>
      <c r="K28" s="38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c r="HN28" s="61"/>
      <c r="HO28" s="61"/>
      <c r="HP28" s="61"/>
      <c r="HQ28" s="61"/>
      <c r="HR28" s="61"/>
      <c r="HS28" s="61"/>
      <c r="HT28" s="61"/>
      <c r="HU28" s="61"/>
      <c r="HV28" s="61"/>
      <c r="HW28" s="61"/>
      <c r="HX28" s="61"/>
      <c r="HY28" s="61"/>
      <c r="HZ28" s="61"/>
      <c r="IA28" s="61"/>
      <c r="IB28" s="61"/>
      <c r="IC28" s="61"/>
      <c r="ID28" s="61"/>
      <c r="IE28" s="61"/>
      <c r="IF28" s="61"/>
      <c r="IG28" s="61"/>
      <c r="IH28" s="61"/>
      <c r="II28" s="61"/>
      <c r="IJ28" s="61"/>
      <c r="IK28" s="61"/>
      <c r="IL28" s="61"/>
      <c r="IM28" s="61"/>
      <c r="IN28" s="61"/>
      <c r="IO28" s="61"/>
      <c r="IP28" s="61"/>
      <c r="IQ28" s="61"/>
      <c r="IR28" s="61"/>
      <c r="IS28" s="61"/>
      <c r="IT28" s="61"/>
      <c r="IU28" s="61"/>
      <c r="IV28" s="61"/>
      <c r="IW28" s="61"/>
      <c r="IX28" s="61"/>
      <c r="IY28" s="61"/>
      <c r="IZ28" s="61"/>
      <c r="JA28" s="61"/>
      <c r="JB28" s="61"/>
      <c r="JC28" s="61"/>
      <c r="JD28" s="61"/>
      <c r="JE28" s="61"/>
      <c r="JF28" s="61"/>
      <c r="JG28" s="61"/>
      <c r="JH28" s="61"/>
      <c r="JI28" s="61"/>
      <c r="JJ28" s="61"/>
      <c r="JK28" s="61"/>
      <c r="JL28" s="61"/>
      <c r="JM28" s="61"/>
      <c r="JN28" s="61"/>
      <c r="JO28" s="61"/>
      <c r="JP28" s="61"/>
      <c r="JQ28" s="61"/>
      <c r="JR28" s="61"/>
      <c r="JS28" s="61"/>
      <c r="JT28" s="61"/>
      <c r="JU28" s="61"/>
      <c r="JV28" s="61"/>
      <c r="JW28" s="61"/>
      <c r="JX28" s="61"/>
      <c r="JY28" s="61"/>
      <c r="JZ28" s="61"/>
      <c r="KA28" s="61"/>
      <c r="KB28" s="61"/>
      <c r="KC28" s="61"/>
      <c r="KD28" s="61"/>
      <c r="KE28" s="61"/>
      <c r="KF28" s="61"/>
      <c r="KG28" s="61"/>
      <c r="KH28" s="61"/>
      <c r="KI28" s="61"/>
      <c r="KJ28" s="61"/>
      <c r="KK28" s="61"/>
      <c r="KL28" s="61"/>
      <c r="KM28" s="61"/>
      <c r="KN28" s="61"/>
      <c r="KO28" s="61"/>
      <c r="KP28" s="61"/>
      <c r="KQ28" s="61"/>
      <c r="KR28" s="61"/>
      <c r="KS28" s="61"/>
      <c r="KT28" s="61"/>
      <c r="KU28" s="61"/>
      <c r="KV28" s="61"/>
      <c r="KW28" s="61"/>
      <c r="KX28" s="61"/>
      <c r="KY28" s="61"/>
      <c r="KZ28" s="61"/>
      <c r="LA28" s="61"/>
      <c r="LB28" s="61"/>
      <c r="LC28" s="61"/>
      <c r="LD28" s="61"/>
      <c r="LE28" s="61"/>
      <c r="LF28" s="61"/>
      <c r="LG28" s="61"/>
      <c r="LH28" s="61"/>
      <c r="LI28" s="61"/>
      <c r="LJ28" s="61"/>
      <c r="LK28" s="61"/>
      <c r="LL28" s="61"/>
      <c r="LM28" s="61"/>
      <c r="LN28" s="61"/>
      <c r="LO28" s="61"/>
      <c r="LP28" s="61"/>
      <c r="LQ28" s="61"/>
      <c r="LR28" s="61"/>
      <c r="LS28" s="61"/>
      <c r="LT28" s="61"/>
      <c r="LU28" s="61"/>
      <c r="LV28" s="61"/>
      <c r="LW28" s="61"/>
      <c r="LX28" s="61"/>
      <c r="LY28" s="61"/>
      <c r="LZ28" s="61"/>
      <c r="MA28" s="61"/>
      <c r="MB28" s="61"/>
      <c r="MC28" s="61"/>
      <c r="MD28" s="61"/>
      <c r="ME28" s="61"/>
      <c r="MF28" s="61"/>
      <c r="MG28" s="61"/>
      <c r="MH28" s="61"/>
      <c r="MI28" s="61"/>
      <c r="MJ28" s="61"/>
      <c r="MK28" s="61"/>
      <c r="ML28" s="61"/>
      <c r="MM28" s="61"/>
      <c r="MN28" s="61"/>
      <c r="MO28" s="61"/>
      <c r="MP28" s="61"/>
      <c r="MQ28" s="61"/>
      <c r="MR28" s="61"/>
      <c r="MS28" s="61"/>
      <c r="MT28" s="61"/>
      <c r="MU28" s="61"/>
      <c r="MV28" s="61"/>
      <c r="MW28" s="61"/>
      <c r="MX28" s="61"/>
      <c r="MY28" s="61"/>
      <c r="MZ28" s="61"/>
      <c r="NA28" s="61"/>
      <c r="NB28" s="61"/>
      <c r="NC28" s="61"/>
      <c r="ND28" s="61"/>
      <c r="NE28" s="61"/>
      <c r="NF28" s="61"/>
      <c r="NG28" s="61"/>
      <c r="NH28" s="61"/>
      <c r="NI28" s="61"/>
      <c r="NJ28" s="61"/>
      <c r="NK28" s="61"/>
      <c r="NL28" s="61"/>
      <c r="NM28" s="61"/>
      <c r="NN28" s="61"/>
      <c r="NO28" s="61"/>
      <c r="NP28" s="61"/>
      <c r="NQ28" s="61"/>
      <c r="NR28" s="61"/>
      <c r="NS28" s="61"/>
      <c r="NT28" s="61"/>
      <c r="NU28" s="61"/>
      <c r="NV28" s="61"/>
      <c r="NW28" s="61"/>
      <c r="NX28" s="61"/>
      <c r="NY28" s="61"/>
      <c r="NZ28" s="61"/>
      <c r="OA28" s="61"/>
      <c r="OB28" s="61"/>
      <c r="OC28" s="61"/>
      <c r="OD28" s="61"/>
      <c r="OE28" s="61"/>
      <c r="OF28" s="61"/>
      <c r="OG28" s="61"/>
      <c r="OH28" s="61"/>
      <c r="OI28" s="61"/>
      <c r="OJ28" s="61"/>
      <c r="OK28" s="61"/>
      <c r="OL28" s="61"/>
      <c r="OM28" s="61"/>
      <c r="ON28" s="61"/>
      <c r="OO28" s="61"/>
      <c r="OP28" s="61"/>
      <c r="OQ28" s="61"/>
      <c r="OR28" s="61"/>
      <c r="OS28" s="61"/>
      <c r="OT28" s="61"/>
      <c r="OU28" s="61"/>
      <c r="OV28" s="61"/>
      <c r="OW28" s="61"/>
      <c r="OX28" s="61"/>
      <c r="OY28" s="61"/>
      <c r="OZ28" s="61"/>
      <c r="PA28" s="61"/>
      <c r="PB28" s="61"/>
      <c r="PC28" s="61"/>
      <c r="PD28" s="61"/>
      <c r="PE28" s="61"/>
      <c r="PF28" s="61"/>
      <c r="PG28" s="61"/>
      <c r="PH28" s="61"/>
      <c r="PI28" s="61"/>
      <c r="PJ28" s="61"/>
      <c r="PK28" s="61"/>
      <c r="PL28" s="61"/>
      <c r="PM28" s="61"/>
      <c r="PN28" s="61"/>
      <c r="PO28" s="61"/>
      <c r="PP28" s="61"/>
      <c r="PQ28" s="61"/>
      <c r="PR28" s="61"/>
      <c r="PS28" s="61"/>
      <c r="PT28" s="61"/>
      <c r="PU28" s="61"/>
      <c r="PV28" s="61"/>
      <c r="PW28" s="61"/>
      <c r="PX28" s="61"/>
      <c r="PY28" s="61"/>
      <c r="PZ28" s="61"/>
      <c r="QA28" s="61"/>
      <c r="QB28" s="61"/>
      <c r="QC28" s="61"/>
      <c r="QD28" s="61"/>
      <c r="QE28" s="61"/>
      <c r="QF28" s="61"/>
      <c r="QG28" s="61"/>
      <c r="QH28" s="61"/>
      <c r="QI28" s="61"/>
      <c r="QJ28" s="61"/>
      <c r="QK28" s="61"/>
      <c r="QL28" s="61"/>
      <c r="QM28" s="61"/>
      <c r="QN28" s="61"/>
      <c r="QO28" s="61"/>
      <c r="QP28" s="61"/>
      <c r="QQ28" s="61"/>
      <c r="QR28" s="61"/>
      <c r="QS28" s="61"/>
      <c r="QT28" s="61"/>
      <c r="QU28" s="61"/>
      <c r="QV28" s="61"/>
      <c r="QW28" s="61"/>
      <c r="QX28" s="61"/>
      <c r="QY28" s="61"/>
      <c r="QZ28" s="61"/>
      <c r="RA28" s="61"/>
      <c r="RB28" s="61"/>
      <c r="RC28" s="61"/>
      <c r="RD28" s="61"/>
      <c r="RE28" s="61"/>
      <c r="RF28" s="61"/>
      <c r="RG28" s="61"/>
      <c r="RH28" s="61"/>
      <c r="RI28" s="61"/>
      <c r="RJ28" s="61"/>
      <c r="RK28" s="61"/>
      <c r="RL28" s="61"/>
      <c r="RM28" s="61"/>
      <c r="RN28" s="61"/>
      <c r="RO28" s="61"/>
      <c r="RP28" s="61"/>
      <c r="RQ28" s="61"/>
      <c r="RR28" s="61"/>
      <c r="RS28" s="61"/>
      <c r="RT28" s="61"/>
      <c r="RU28" s="61"/>
      <c r="RV28" s="61"/>
      <c r="RW28" s="61"/>
      <c r="RX28" s="61"/>
      <c r="RY28" s="61"/>
      <c r="RZ28" s="61"/>
      <c r="SA28" s="61"/>
      <c r="SB28" s="61"/>
      <c r="SC28" s="61"/>
      <c r="SD28" s="61"/>
      <c r="SE28" s="61"/>
      <c r="SF28" s="61"/>
      <c r="SG28" s="61"/>
      <c r="SH28" s="61"/>
      <c r="SI28" s="61"/>
      <c r="SJ28" s="61"/>
      <c r="SK28" s="61"/>
      <c r="SL28" s="61"/>
      <c r="SM28" s="61"/>
      <c r="SN28" s="61"/>
      <c r="SO28" s="61"/>
      <c r="SP28" s="61"/>
      <c r="SQ28" s="61"/>
      <c r="SR28" s="61"/>
      <c r="SS28" s="61"/>
      <c r="ST28" s="61"/>
      <c r="SU28" s="61"/>
      <c r="SV28" s="61"/>
      <c r="SW28" s="61"/>
      <c r="SX28" s="61"/>
      <c r="SY28" s="61"/>
      <c r="SZ28" s="61"/>
      <c r="TA28" s="61"/>
      <c r="TB28" s="61"/>
      <c r="TC28" s="61"/>
      <c r="TD28" s="61"/>
      <c r="TE28" s="61"/>
      <c r="TF28" s="61"/>
      <c r="TG28" s="61"/>
      <c r="TH28" s="61"/>
      <c r="TI28" s="61"/>
      <c r="TJ28" s="61"/>
      <c r="TK28" s="61"/>
      <c r="TL28" s="61"/>
      <c r="TM28" s="61"/>
      <c r="TN28" s="61"/>
      <c r="TO28" s="61"/>
      <c r="TP28" s="61"/>
      <c r="TQ28" s="61"/>
      <c r="TR28" s="61"/>
      <c r="TS28" s="61"/>
      <c r="TT28" s="61"/>
      <c r="TU28" s="61"/>
      <c r="TV28" s="61"/>
      <c r="TW28" s="61"/>
      <c r="TX28" s="61"/>
      <c r="TY28" s="61"/>
      <c r="TZ28" s="61"/>
      <c r="UA28" s="61"/>
      <c r="UB28" s="61"/>
      <c r="UC28" s="61"/>
      <c r="UD28" s="61"/>
      <c r="UE28" s="61"/>
      <c r="UF28" s="61"/>
      <c r="UG28" s="61"/>
      <c r="UH28" s="61"/>
      <c r="UI28" s="61"/>
      <c r="UJ28" s="61"/>
      <c r="UK28" s="61"/>
      <c r="UL28" s="61"/>
      <c r="UM28" s="61"/>
      <c r="UN28" s="61"/>
      <c r="UO28" s="61"/>
      <c r="UP28" s="61"/>
      <c r="UQ28" s="61"/>
      <c r="UR28" s="61"/>
      <c r="US28" s="61"/>
      <c r="UT28" s="61"/>
      <c r="UU28" s="61"/>
      <c r="UV28" s="61"/>
      <c r="UW28" s="61"/>
      <c r="UX28" s="61"/>
      <c r="UY28" s="61"/>
      <c r="UZ28" s="61"/>
      <c r="VA28" s="61"/>
      <c r="VB28" s="61"/>
      <c r="VC28" s="61"/>
      <c r="VD28" s="61"/>
      <c r="VE28" s="61"/>
      <c r="VF28" s="61"/>
      <c r="VG28" s="61"/>
      <c r="VH28" s="61"/>
      <c r="VI28" s="61"/>
      <c r="VJ28" s="61"/>
      <c r="VK28" s="61"/>
      <c r="VL28" s="61"/>
      <c r="VM28" s="61"/>
      <c r="VN28" s="61"/>
      <c r="VO28" s="61"/>
      <c r="VP28" s="61"/>
      <c r="VQ28" s="61"/>
      <c r="VR28" s="61"/>
      <c r="VS28" s="61"/>
      <c r="VT28" s="61"/>
      <c r="VU28" s="61"/>
      <c r="VV28" s="61"/>
      <c r="VW28" s="61"/>
      <c r="VX28" s="61"/>
      <c r="VY28" s="61"/>
      <c r="VZ28" s="61"/>
      <c r="WA28" s="61"/>
      <c r="WB28" s="61"/>
      <c r="WC28" s="61"/>
      <c r="WD28" s="61"/>
      <c r="WE28" s="61"/>
      <c r="WF28" s="61"/>
      <c r="WG28" s="61"/>
      <c r="WH28" s="61"/>
      <c r="WI28" s="61"/>
      <c r="WJ28" s="61"/>
      <c r="WK28" s="61"/>
      <c r="WL28" s="61"/>
      <c r="WM28" s="61"/>
      <c r="WN28" s="61"/>
      <c r="WO28" s="61"/>
      <c r="WP28" s="61"/>
      <c r="WQ28" s="61"/>
      <c r="WR28" s="61"/>
      <c r="WS28" s="61"/>
      <c r="WT28" s="61"/>
      <c r="WU28" s="61"/>
      <c r="WV28" s="61"/>
      <c r="WW28" s="61"/>
      <c r="WX28" s="61"/>
      <c r="WY28" s="61"/>
      <c r="WZ28" s="61"/>
      <c r="XA28" s="61"/>
      <c r="XB28" s="61"/>
      <c r="XC28" s="61"/>
      <c r="XD28" s="61"/>
      <c r="XE28" s="61"/>
      <c r="XF28" s="61"/>
      <c r="XG28" s="61"/>
      <c r="XH28" s="61"/>
      <c r="XI28" s="61"/>
      <c r="XJ28" s="61"/>
      <c r="XK28" s="61"/>
      <c r="XL28" s="61"/>
      <c r="XM28" s="61"/>
      <c r="XN28" s="61"/>
      <c r="XO28" s="61"/>
      <c r="XP28" s="61"/>
      <c r="XQ28" s="61"/>
      <c r="XR28" s="61"/>
      <c r="XS28" s="61"/>
      <c r="XT28" s="61"/>
      <c r="XU28" s="61"/>
      <c r="XV28" s="61"/>
      <c r="XW28" s="61"/>
      <c r="XX28" s="61"/>
      <c r="XY28" s="61"/>
      <c r="XZ28" s="61"/>
      <c r="YA28" s="61"/>
      <c r="YB28" s="61"/>
      <c r="YC28" s="61"/>
      <c r="YD28" s="61"/>
      <c r="YE28" s="61"/>
      <c r="YF28" s="61"/>
      <c r="YG28" s="61"/>
      <c r="YH28" s="61"/>
      <c r="YI28" s="61"/>
      <c r="YJ28" s="61"/>
      <c r="YK28" s="61"/>
      <c r="YL28" s="61"/>
      <c r="YM28" s="61"/>
      <c r="YN28" s="61"/>
      <c r="YO28" s="61"/>
      <c r="YP28" s="61"/>
      <c r="YQ28" s="61"/>
      <c r="YR28" s="61"/>
      <c r="YS28" s="61"/>
      <c r="YT28" s="61"/>
      <c r="YU28" s="61"/>
      <c r="YV28" s="61"/>
      <c r="YW28" s="61"/>
      <c r="YX28" s="61"/>
      <c r="YY28" s="61"/>
      <c r="YZ28" s="61"/>
      <c r="ZA28" s="61"/>
      <c r="ZB28" s="61"/>
      <c r="ZC28" s="61"/>
      <c r="ZD28" s="61"/>
      <c r="ZE28" s="61"/>
      <c r="ZF28" s="61"/>
      <c r="ZG28" s="61"/>
      <c r="ZH28" s="61"/>
      <c r="ZI28" s="61"/>
      <c r="ZJ28" s="61"/>
      <c r="ZK28" s="61"/>
      <c r="ZL28" s="61"/>
      <c r="ZM28" s="61"/>
      <c r="ZN28" s="61"/>
      <c r="ZO28" s="61"/>
      <c r="ZP28" s="61"/>
      <c r="ZQ28" s="61"/>
      <c r="ZR28" s="61"/>
      <c r="ZS28" s="61"/>
      <c r="ZT28" s="61"/>
      <c r="ZU28" s="61"/>
      <c r="ZV28" s="61"/>
      <c r="ZW28" s="61"/>
      <c r="ZX28" s="61"/>
      <c r="ZY28" s="61"/>
      <c r="ZZ28" s="61"/>
      <c r="AAA28" s="61"/>
      <c r="AAB28" s="61"/>
      <c r="AAC28" s="61"/>
      <c r="AAD28" s="61"/>
      <c r="AAE28" s="61"/>
      <c r="AAF28" s="61"/>
      <c r="AAG28" s="61"/>
      <c r="AAH28" s="61"/>
      <c r="AAI28" s="61"/>
      <c r="AAJ28" s="61"/>
      <c r="AAK28" s="61"/>
      <c r="AAL28" s="61"/>
      <c r="AAM28" s="61"/>
      <c r="AAN28" s="61"/>
      <c r="AAO28" s="61"/>
      <c r="AAP28" s="61"/>
      <c r="AAQ28" s="61"/>
      <c r="AAR28" s="61"/>
      <c r="AAS28" s="61"/>
      <c r="AAT28" s="61"/>
      <c r="AAU28" s="61"/>
      <c r="AAV28" s="61"/>
      <c r="AAW28" s="61"/>
      <c r="AAX28" s="61"/>
      <c r="AAY28" s="61"/>
      <c r="AAZ28" s="61"/>
      <c r="ABA28" s="61"/>
      <c r="ABB28" s="61"/>
      <c r="ABC28" s="61"/>
      <c r="ABD28" s="61"/>
      <c r="ABE28" s="61"/>
      <c r="ABF28" s="61"/>
      <c r="ABG28" s="61"/>
      <c r="ABH28" s="61"/>
      <c r="ABI28" s="61"/>
      <c r="ABJ28" s="61"/>
      <c r="ABK28" s="61"/>
      <c r="ABL28" s="61"/>
      <c r="ABM28" s="61"/>
      <c r="ABN28" s="61"/>
      <c r="ABO28" s="61"/>
      <c r="ABP28" s="61"/>
      <c r="ABQ28" s="61"/>
      <c r="ABR28" s="61"/>
      <c r="ABS28" s="61"/>
      <c r="ABT28" s="61"/>
      <c r="ABU28" s="61"/>
      <c r="ABV28" s="61"/>
      <c r="ABW28" s="61"/>
      <c r="ABX28" s="61"/>
      <c r="ABY28" s="61"/>
      <c r="ABZ28" s="61"/>
      <c r="ACA28" s="61"/>
      <c r="ACB28" s="61"/>
      <c r="ACC28" s="61"/>
      <c r="ACD28" s="61"/>
      <c r="ACE28" s="61"/>
      <c r="ACF28" s="61"/>
      <c r="ACG28" s="61"/>
      <c r="ACH28" s="61"/>
      <c r="ACI28" s="61"/>
      <c r="ACJ28" s="61"/>
      <c r="ACK28" s="61"/>
      <c r="ACL28" s="61"/>
      <c r="ACM28" s="61"/>
      <c r="ACN28" s="61"/>
      <c r="ACO28" s="61"/>
      <c r="ACP28" s="61"/>
      <c r="ACQ28" s="61"/>
      <c r="ACR28" s="61"/>
      <c r="ACS28" s="61"/>
      <c r="ACT28" s="61"/>
      <c r="ACU28" s="61"/>
      <c r="ACV28" s="61"/>
      <c r="ACW28" s="61"/>
      <c r="ACX28" s="61"/>
      <c r="ACY28" s="61"/>
      <c r="ACZ28" s="61"/>
      <c r="ADA28" s="61"/>
      <c r="ADB28" s="61"/>
      <c r="ADC28" s="61"/>
      <c r="ADD28" s="61"/>
      <c r="ADE28" s="61"/>
      <c r="ADF28" s="61"/>
      <c r="ADG28" s="61"/>
      <c r="ADH28" s="61"/>
      <c r="ADI28" s="61"/>
      <c r="ADJ28" s="61"/>
      <c r="ADK28" s="61"/>
      <c r="ADL28" s="61"/>
      <c r="ADM28" s="61"/>
      <c r="ADN28" s="61"/>
      <c r="ADO28" s="61"/>
      <c r="ADP28" s="61"/>
      <c r="ADQ28" s="61"/>
      <c r="ADR28" s="61"/>
      <c r="ADS28" s="61"/>
      <c r="ADT28" s="61"/>
      <c r="ADU28" s="61"/>
      <c r="ADV28" s="61"/>
      <c r="ADW28" s="61"/>
      <c r="ADX28" s="61"/>
      <c r="ADY28" s="61"/>
      <c r="ADZ28" s="61"/>
      <c r="AEA28" s="61"/>
      <c r="AEB28" s="61"/>
      <c r="AEC28" s="61"/>
      <c r="AED28" s="61"/>
      <c r="AEE28" s="61"/>
      <c r="AEF28" s="61"/>
      <c r="AEG28" s="61"/>
      <c r="AEH28" s="61"/>
      <c r="AEI28" s="61"/>
      <c r="AEJ28" s="61"/>
      <c r="AEK28" s="61"/>
      <c r="AEL28" s="61"/>
      <c r="AEM28" s="61"/>
      <c r="AEN28" s="61"/>
      <c r="AEO28" s="61"/>
      <c r="AEP28" s="61"/>
      <c r="AEQ28" s="61"/>
      <c r="AER28" s="61"/>
      <c r="AES28" s="61"/>
      <c r="AET28" s="61"/>
      <c r="AEU28" s="61"/>
      <c r="AEV28" s="61"/>
      <c r="AEW28" s="61"/>
      <c r="AEX28" s="61"/>
      <c r="AEY28" s="61"/>
      <c r="AEZ28" s="61"/>
      <c r="AFA28" s="61"/>
      <c r="AFB28" s="61"/>
      <c r="AFC28" s="61"/>
      <c r="AFD28" s="61"/>
      <c r="AFE28" s="61"/>
      <c r="AFF28" s="61"/>
      <c r="AFG28" s="61"/>
      <c r="AFH28" s="61"/>
      <c r="AFI28" s="61"/>
      <c r="AFJ28" s="61"/>
      <c r="AFK28" s="61"/>
      <c r="AFL28" s="61"/>
      <c r="AFM28" s="61"/>
      <c r="AFN28" s="61"/>
      <c r="AFO28" s="61"/>
      <c r="AFP28" s="61"/>
      <c r="AFQ28" s="61"/>
      <c r="AFR28" s="61"/>
      <c r="AFS28" s="61"/>
      <c r="AFT28" s="61"/>
      <c r="AFU28" s="61"/>
      <c r="AFV28" s="61"/>
      <c r="AFW28" s="61"/>
      <c r="AFX28" s="61"/>
      <c r="AFY28" s="61"/>
      <c r="AFZ28" s="61"/>
      <c r="AGA28" s="61"/>
      <c r="AGB28" s="61"/>
      <c r="AGC28" s="61"/>
      <c r="AGD28" s="61"/>
      <c r="AGE28" s="61"/>
      <c r="AGF28" s="61"/>
      <c r="AGG28" s="61"/>
      <c r="AGH28" s="61"/>
      <c r="AGI28" s="61"/>
      <c r="AGJ28" s="61"/>
      <c r="AGK28" s="61"/>
      <c r="AGL28" s="61"/>
      <c r="AGM28" s="61"/>
      <c r="AGN28" s="61"/>
      <c r="AGO28" s="61"/>
      <c r="AGP28" s="61"/>
      <c r="AGQ28" s="61"/>
      <c r="AGR28" s="61"/>
      <c r="AGS28" s="61"/>
      <c r="AGT28" s="61"/>
      <c r="AGU28" s="61"/>
      <c r="AGV28" s="61"/>
      <c r="AGW28" s="61"/>
      <c r="AGX28" s="61"/>
      <c r="AGY28" s="61"/>
      <c r="AGZ28" s="61"/>
      <c r="AHA28" s="61"/>
      <c r="AHB28" s="61"/>
      <c r="AHC28" s="61"/>
      <c r="AHD28" s="61"/>
      <c r="AHE28" s="61"/>
      <c r="AHF28" s="61"/>
      <c r="AHG28" s="61"/>
      <c r="AHH28" s="61"/>
      <c r="AHI28" s="61"/>
      <c r="AHJ28" s="61"/>
      <c r="AHK28" s="61"/>
      <c r="AHL28" s="61"/>
      <c r="AHM28" s="61"/>
      <c r="AHN28" s="61"/>
      <c r="AHO28" s="61"/>
      <c r="AHP28" s="61"/>
      <c r="AHQ28" s="61"/>
      <c r="AHR28" s="61"/>
      <c r="AHS28" s="61"/>
      <c r="AHT28" s="61"/>
      <c r="AHU28" s="61"/>
      <c r="AHV28" s="61"/>
      <c r="AHW28" s="61"/>
      <c r="AHX28" s="61"/>
      <c r="AHY28" s="61"/>
      <c r="AHZ28" s="61"/>
      <c r="AIA28" s="61"/>
      <c r="AIB28" s="61"/>
      <c r="AIC28" s="61"/>
      <c r="AID28" s="61"/>
      <c r="AIE28" s="61"/>
      <c r="AIF28" s="61"/>
      <c r="AIG28" s="61"/>
      <c r="AIH28" s="61"/>
      <c r="AII28" s="61"/>
      <c r="AIJ28" s="61"/>
      <c r="AIK28" s="61"/>
      <c r="AIL28" s="61"/>
      <c r="AIM28" s="61"/>
      <c r="AIN28" s="61"/>
      <c r="AIO28" s="61"/>
      <c r="AIP28" s="61"/>
      <c r="AIQ28" s="61"/>
      <c r="AIR28" s="61"/>
      <c r="AIS28" s="61"/>
      <c r="AIT28" s="61"/>
      <c r="AIU28" s="61"/>
      <c r="AIV28" s="61"/>
      <c r="AIW28" s="61"/>
      <c r="AIX28" s="61"/>
      <c r="AIY28" s="61"/>
      <c r="AIZ28" s="61"/>
      <c r="AJA28" s="61"/>
      <c r="AJB28" s="61"/>
      <c r="AJC28" s="61"/>
      <c r="AJD28" s="61"/>
      <c r="AJE28" s="61"/>
      <c r="AJF28" s="61"/>
      <c r="AJG28" s="61"/>
      <c r="AJH28" s="61"/>
      <c r="AJI28" s="61"/>
      <c r="AJJ28" s="61"/>
      <c r="AJK28" s="61"/>
      <c r="AJL28" s="61"/>
      <c r="AJM28" s="61"/>
      <c r="AJN28" s="61"/>
      <c r="AJO28" s="61"/>
      <c r="AJP28" s="61"/>
      <c r="AJQ28" s="61"/>
      <c r="AJR28" s="61"/>
      <c r="AJS28" s="61"/>
      <c r="AJT28" s="61"/>
      <c r="AJU28" s="61"/>
      <c r="AJV28" s="61"/>
      <c r="AJW28" s="61"/>
      <c r="AJX28" s="61"/>
      <c r="AJY28" s="61"/>
      <c r="AJZ28" s="61"/>
      <c r="AKA28" s="61"/>
      <c r="AKB28" s="61"/>
      <c r="AKC28" s="61"/>
      <c r="AKD28" s="61"/>
      <c r="AKE28" s="61"/>
      <c r="AKF28" s="61"/>
      <c r="AKG28" s="61"/>
      <c r="AKH28" s="61"/>
      <c r="AKI28" s="61"/>
      <c r="AKJ28" s="61"/>
      <c r="AKK28" s="61"/>
      <c r="AKL28" s="61"/>
      <c r="AKM28" s="61"/>
      <c r="AKN28" s="61"/>
      <c r="AKO28" s="61"/>
      <c r="AKP28" s="61"/>
      <c r="AKQ28" s="61"/>
      <c r="AKR28" s="61"/>
      <c r="AKS28" s="61"/>
      <c r="AKT28" s="61"/>
      <c r="AKU28" s="61"/>
      <c r="AKV28" s="61"/>
      <c r="AKW28" s="61"/>
      <c r="AKX28" s="61"/>
      <c r="AKY28" s="61"/>
      <c r="AKZ28" s="61"/>
      <c r="ALA28" s="61"/>
      <c r="ALB28" s="61"/>
      <c r="ALC28" s="61"/>
      <c r="ALD28" s="61"/>
      <c r="ALE28" s="61"/>
      <c r="ALF28" s="61"/>
      <c r="ALG28" s="61"/>
      <c r="ALH28" s="61"/>
      <c r="ALI28" s="61"/>
      <c r="ALJ28" s="61"/>
      <c r="ALK28" s="61"/>
      <c r="ALL28" s="61"/>
      <c r="ALM28" s="61"/>
      <c r="ALN28" s="61"/>
      <c r="ALO28" s="61"/>
      <c r="ALP28" s="61"/>
      <c r="ALQ28" s="61"/>
      <c r="ALR28" s="61"/>
      <c r="ALS28" s="61"/>
      <c r="ALT28" s="61"/>
      <c r="ALU28" s="61"/>
      <c r="ALV28" s="61"/>
      <c r="ALW28" s="61"/>
      <c r="ALX28" s="61"/>
      <c r="ALY28" s="61"/>
      <c r="ALZ28" s="61"/>
      <c r="AMA28" s="61"/>
      <c r="AMB28" s="61"/>
      <c r="AMC28" s="61"/>
      <c r="AMD28" s="61"/>
      <c r="AME28" s="61"/>
      <c r="AMF28" s="61"/>
      <c r="AMG28" s="61"/>
      <c r="AMH28" s="61"/>
      <c r="AMI28" s="61"/>
      <c r="AMJ28" s="61"/>
      <c r="AMK28" s="61"/>
      <c r="AML28" s="61"/>
      <c r="AMM28" s="61"/>
      <c r="AMN28" s="61"/>
      <c r="AMO28" s="61"/>
      <c r="AMP28" s="61"/>
      <c r="AMQ28" s="61"/>
      <c r="AMR28" s="61"/>
      <c r="AMS28" s="61"/>
      <c r="AMT28" s="61"/>
      <c r="AMU28" s="61"/>
      <c r="AMV28" s="61"/>
      <c r="AMW28" s="61"/>
      <c r="AMX28" s="61"/>
      <c r="AMY28" s="61"/>
      <c r="AMZ28" s="61"/>
      <c r="ANA28" s="61"/>
      <c r="ANB28" s="61"/>
      <c r="ANC28" s="61"/>
      <c r="AND28" s="61"/>
      <c r="ANE28" s="61"/>
      <c r="ANF28" s="61"/>
      <c r="ANG28" s="61"/>
      <c r="ANH28" s="61"/>
      <c r="ANI28" s="61"/>
      <c r="ANJ28" s="61"/>
      <c r="ANK28" s="61"/>
      <c r="ANL28" s="61"/>
      <c r="ANM28" s="61"/>
      <c r="ANN28" s="61"/>
      <c r="ANO28" s="61"/>
      <c r="ANP28" s="61"/>
      <c r="ANQ28" s="61"/>
      <c r="ANR28" s="61"/>
      <c r="ANS28" s="61"/>
      <c r="ANT28" s="61"/>
      <c r="ANU28" s="61"/>
      <c r="ANV28" s="61"/>
      <c r="ANW28" s="61"/>
      <c r="ANX28" s="61"/>
      <c r="ANY28" s="61"/>
      <c r="ANZ28" s="61"/>
      <c r="AOA28" s="61"/>
      <c r="AOB28" s="61"/>
      <c r="AOC28" s="61"/>
      <c r="AOD28" s="61"/>
      <c r="AOE28" s="61"/>
      <c r="AOF28" s="61"/>
      <c r="AOG28" s="61"/>
      <c r="AOH28" s="61"/>
      <c r="AOI28" s="61"/>
      <c r="AOJ28" s="61"/>
      <c r="AOK28" s="61"/>
      <c r="AOL28" s="61"/>
      <c r="AOM28" s="61"/>
      <c r="AON28" s="61"/>
      <c r="AOO28" s="61"/>
      <c r="AOP28" s="61"/>
      <c r="AOQ28" s="61"/>
      <c r="AOR28" s="61"/>
      <c r="AOS28" s="61"/>
      <c r="AOT28" s="61"/>
      <c r="AOU28" s="61"/>
      <c r="AOV28" s="61"/>
      <c r="AOW28" s="61"/>
      <c r="AOX28" s="61"/>
      <c r="AOY28" s="61"/>
      <c r="AOZ28" s="61"/>
      <c r="APA28" s="61"/>
      <c r="APB28" s="61"/>
      <c r="APC28" s="61"/>
      <c r="APD28" s="61"/>
      <c r="APE28" s="61"/>
      <c r="APF28" s="61"/>
      <c r="APG28" s="61"/>
      <c r="APH28" s="61"/>
      <c r="API28" s="61"/>
      <c r="APJ28" s="61"/>
      <c r="APK28" s="61"/>
      <c r="APL28" s="61"/>
      <c r="APM28" s="61"/>
      <c r="APN28" s="61"/>
      <c r="APO28" s="61"/>
      <c r="APP28" s="61"/>
      <c r="APQ28" s="61"/>
      <c r="APR28" s="61"/>
      <c r="APS28" s="61"/>
      <c r="APT28" s="61"/>
      <c r="APU28" s="61"/>
      <c r="APV28" s="61"/>
      <c r="APW28" s="61"/>
      <c r="APX28" s="61"/>
      <c r="APY28" s="61"/>
      <c r="APZ28" s="61"/>
      <c r="AQA28" s="61"/>
      <c r="AQB28" s="61"/>
      <c r="AQC28" s="61"/>
      <c r="AQD28" s="61"/>
      <c r="AQE28" s="61"/>
      <c r="AQF28" s="61"/>
      <c r="AQG28" s="61"/>
      <c r="AQH28" s="61"/>
      <c r="AQI28" s="61"/>
      <c r="AQJ28" s="61"/>
      <c r="AQK28" s="61"/>
      <c r="AQL28" s="61"/>
      <c r="AQM28" s="61"/>
      <c r="AQN28" s="61"/>
      <c r="AQO28" s="61"/>
      <c r="AQP28" s="61"/>
      <c r="AQQ28" s="61"/>
      <c r="AQR28" s="61"/>
      <c r="AQS28" s="61"/>
      <c r="AQT28" s="61"/>
      <c r="AQU28" s="61"/>
      <c r="AQV28" s="61"/>
      <c r="AQW28" s="61"/>
      <c r="AQX28" s="61"/>
      <c r="AQY28" s="61"/>
      <c r="AQZ28" s="61"/>
      <c r="ARA28" s="61"/>
      <c r="ARB28" s="61"/>
      <c r="ARC28" s="61"/>
      <c r="ARD28" s="61"/>
      <c r="ARE28" s="61"/>
      <c r="ARF28" s="61"/>
      <c r="ARG28" s="61"/>
      <c r="ARH28" s="61"/>
      <c r="ARI28" s="61"/>
      <c r="ARJ28" s="61"/>
      <c r="ARK28" s="61"/>
      <c r="ARL28" s="61"/>
      <c r="ARM28" s="61"/>
      <c r="ARN28" s="61"/>
      <c r="ARO28" s="61"/>
      <c r="ARP28" s="61"/>
      <c r="ARQ28" s="61"/>
      <c r="ARR28" s="61"/>
      <c r="ARS28" s="61"/>
      <c r="ART28" s="61"/>
      <c r="ARU28" s="61"/>
      <c r="ARV28" s="61"/>
      <c r="ARW28" s="61"/>
      <c r="ARX28" s="61"/>
      <c r="ARY28" s="61"/>
      <c r="ARZ28" s="61"/>
      <c r="ASA28" s="61"/>
      <c r="ASB28" s="61"/>
      <c r="ASC28" s="61"/>
      <c r="ASD28" s="61"/>
      <c r="ASE28" s="61"/>
      <c r="ASF28" s="61"/>
      <c r="ASG28" s="61"/>
      <c r="ASH28" s="61"/>
      <c r="ASI28" s="61"/>
      <c r="ASJ28" s="61"/>
      <c r="ASK28" s="61"/>
      <c r="ASL28" s="61"/>
      <c r="ASM28" s="61"/>
      <c r="ASN28" s="61"/>
      <c r="ASO28" s="61"/>
      <c r="ASP28" s="61"/>
      <c r="ASQ28" s="61"/>
      <c r="ASR28" s="61"/>
      <c r="ASS28" s="61"/>
      <c r="AST28" s="61"/>
      <c r="ASU28" s="61"/>
      <c r="ASV28" s="61"/>
      <c r="ASW28" s="61"/>
      <c r="ASX28" s="61"/>
      <c r="ASY28" s="61"/>
      <c r="ASZ28" s="61"/>
      <c r="ATA28" s="61"/>
      <c r="ATB28" s="61"/>
      <c r="ATC28" s="61"/>
      <c r="ATD28" s="61"/>
      <c r="ATE28" s="61"/>
      <c r="ATF28" s="61"/>
      <c r="ATG28" s="61"/>
      <c r="ATH28" s="61"/>
      <c r="ATI28" s="61"/>
      <c r="ATJ28" s="61"/>
      <c r="ATK28" s="61"/>
      <c r="ATL28" s="61"/>
      <c r="ATM28" s="61"/>
      <c r="ATN28" s="61"/>
      <c r="ATO28" s="61"/>
      <c r="ATP28" s="61"/>
      <c r="ATQ28" s="61"/>
      <c r="ATR28" s="61"/>
      <c r="ATS28" s="61"/>
      <c r="ATT28" s="61"/>
      <c r="ATU28" s="61"/>
      <c r="ATV28" s="61"/>
      <c r="ATW28" s="61"/>
      <c r="ATX28" s="61"/>
      <c r="ATY28" s="61"/>
      <c r="ATZ28" s="61"/>
      <c r="AUA28" s="61"/>
      <c r="AUB28" s="61"/>
      <c r="AUC28" s="61"/>
      <c r="AUD28" s="61"/>
      <c r="AUE28" s="61"/>
      <c r="AUF28" s="61"/>
      <c r="AUG28" s="61"/>
      <c r="AUH28" s="61"/>
      <c r="AUI28" s="61"/>
      <c r="AUJ28" s="61"/>
      <c r="AUK28" s="61"/>
      <c r="AUL28" s="61"/>
      <c r="AUM28" s="61"/>
      <c r="AUN28" s="61"/>
      <c r="AUO28" s="61"/>
      <c r="AUP28" s="61"/>
      <c r="AUQ28" s="61"/>
      <c r="AUR28" s="61"/>
      <c r="AUS28" s="61"/>
      <c r="AUT28" s="61"/>
      <c r="AUU28" s="61"/>
      <c r="AUV28" s="61"/>
      <c r="AUW28" s="61"/>
      <c r="AUX28" s="61"/>
      <c r="AUY28" s="61"/>
      <c r="AUZ28" s="61"/>
      <c r="AVA28" s="61"/>
      <c r="AVB28" s="61"/>
      <c r="AVC28" s="61"/>
      <c r="AVD28" s="61"/>
      <c r="AVE28" s="61"/>
      <c r="AVF28" s="61"/>
      <c r="AVG28" s="61"/>
      <c r="AVH28" s="61"/>
      <c r="AVI28" s="61"/>
      <c r="AVJ28" s="61"/>
      <c r="AVK28" s="61"/>
      <c r="AVL28" s="61"/>
      <c r="AVM28" s="61"/>
      <c r="AVN28" s="61"/>
      <c r="AVO28" s="61"/>
      <c r="AVP28" s="61"/>
      <c r="AVQ28" s="61"/>
      <c r="AVR28" s="61"/>
      <c r="AVS28" s="61"/>
      <c r="AVT28" s="61"/>
      <c r="AVU28" s="61"/>
      <c r="AVV28" s="61"/>
      <c r="AVW28" s="61"/>
      <c r="AVX28" s="61"/>
      <c r="AVY28" s="61"/>
      <c r="AVZ28" s="61"/>
      <c r="AWA28" s="61"/>
      <c r="AWB28" s="61"/>
      <c r="AWC28" s="61"/>
      <c r="AWD28" s="61"/>
      <c r="AWE28" s="61"/>
      <c r="AWF28" s="61"/>
      <c r="AWG28" s="61"/>
      <c r="AWH28" s="61"/>
      <c r="AWI28" s="61"/>
      <c r="AWJ28" s="61"/>
      <c r="AWK28" s="61"/>
      <c r="AWL28" s="61"/>
      <c r="AWM28" s="61"/>
      <c r="AWN28" s="61"/>
      <c r="AWO28" s="61"/>
      <c r="AWP28" s="61"/>
      <c r="AWQ28" s="61"/>
      <c r="AWR28" s="61"/>
      <c r="AWS28" s="61"/>
      <c r="AWT28" s="61"/>
      <c r="AWU28" s="61"/>
      <c r="AWV28" s="61"/>
      <c r="AWW28" s="61"/>
      <c r="AWX28" s="61"/>
      <c r="AWY28" s="61"/>
      <c r="AWZ28" s="61"/>
      <c r="AXA28" s="61"/>
      <c r="AXB28" s="61"/>
      <c r="AXC28" s="61"/>
      <c r="AXD28" s="61"/>
      <c r="AXE28" s="61"/>
      <c r="AXF28" s="61"/>
      <c r="AXG28" s="61"/>
      <c r="AXH28" s="61"/>
      <c r="AXI28" s="61"/>
      <c r="AXJ28" s="61"/>
      <c r="AXK28" s="61"/>
      <c r="AXL28" s="61"/>
      <c r="AXM28" s="61"/>
      <c r="AXN28" s="61"/>
      <c r="AXO28" s="61"/>
      <c r="AXP28" s="61"/>
      <c r="AXQ28" s="61"/>
      <c r="AXR28" s="61"/>
      <c r="AXS28" s="61"/>
      <c r="AXT28" s="61"/>
      <c r="AXU28" s="61"/>
      <c r="AXV28" s="61"/>
      <c r="AXW28" s="61"/>
      <c r="AXX28" s="61"/>
      <c r="AXY28" s="61"/>
      <c r="AXZ28" s="61"/>
      <c r="AYA28" s="61"/>
      <c r="AYB28" s="61"/>
      <c r="AYC28" s="61"/>
      <c r="AYD28" s="61"/>
      <c r="AYE28" s="61"/>
      <c r="AYF28" s="61"/>
      <c r="AYG28" s="61"/>
      <c r="AYH28" s="61"/>
      <c r="AYI28" s="61"/>
      <c r="AYJ28" s="61"/>
      <c r="AYK28" s="61"/>
      <c r="AYL28" s="61"/>
      <c r="AYM28" s="61"/>
      <c r="AYN28" s="61"/>
      <c r="AYO28" s="61"/>
      <c r="AYP28" s="61"/>
      <c r="AYQ28" s="61"/>
      <c r="AYR28" s="61"/>
      <c r="AYS28" s="61"/>
      <c r="AYT28" s="61"/>
      <c r="AYU28" s="61"/>
      <c r="AYV28" s="61"/>
      <c r="AYW28" s="61"/>
      <c r="AYX28" s="61"/>
      <c r="AYY28" s="61"/>
      <c r="AYZ28" s="61"/>
      <c r="AZA28" s="61"/>
      <c r="AZB28" s="61"/>
      <c r="AZC28" s="61"/>
      <c r="AZD28" s="61"/>
      <c r="AZE28" s="61"/>
      <c r="AZF28" s="61"/>
      <c r="AZG28" s="61"/>
      <c r="AZH28" s="61"/>
      <c r="AZI28" s="61"/>
      <c r="AZJ28" s="61"/>
      <c r="AZK28" s="61"/>
      <c r="AZL28" s="61"/>
      <c r="AZM28" s="61"/>
      <c r="AZN28" s="61"/>
      <c r="AZO28" s="61"/>
      <c r="AZP28" s="61"/>
      <c r="AZQ28" s="61"/>
      <c r="AZR28" s="61"/>
      <c r="AZS28" s="61"/>
      <c r="AZT28" s="61"/>
      <c r="AZU28" s="61"/>
      <c r="AZV28" s="61"/>
      <c r="AZW28" s="61"/>
      <c r="AZX28" s="61"/>
      <c r="AZY28" s="61"/>
      <c r="AZZ28" s="61"/>
      <c r="BAA28" s="61"/>
      <c r="BAB28" s="61"/>
      <c r="BAC28" s="61"/>
      <c r="BAD28" s="61"/>
      <c r="BAE28" s="61"/>
      <c r="BAF28" s="61"/>
      <c r="BAG28" s="61"/>
      <c r="BAH28" s="61"/>
      <c r="BAI28" s="61"/>
      <c r="BAJ28" s="61"/>
      <c r="BAK28" s="61"/>
      <c r="BAL28" s="61"/>
      <c r="BAM28" s="61"/>
      <c r="BAN28" s="61"/>
      <c r="BAO28" s="61"/>
      <c r="BAP28" s="61"/>
      <c r="BAQ28" s="61"/>
      <c r="BAR28" s="61"/>
      <c r="BAS28" s="61"/>
      <c r="BAT28" s="61"/>
      <c r="BAU28" s="61"/>
      <c r="BAV28" s="61"/>
      <c r="BAW28" s="61"/>
      <c r="BAX28" s="61"/>
      <c r="BAY28" s="61"/>
      <c r="BAZ28" s="61"/>
      <c r="BBA28" s="61"/>
      <c r="BBB28" s="61"/>
      <c r="BBC28" s="61"/>
      <c r="BBD28" s="61"/>
      <c r="BBE28" s="61"/>
      <c r="BBF28" s="61"/>
      <c r="BBG28" s="61"/>
      <c r="BBH28" s="61"/>
      <c r="BBI28" s="61"/>
      <c r="BBJ28" s="61"/>
      <c r="BBK28" s="61"/>
      <c r="BBL28" s="61"/>
      <c r="BBM28" s="61"/>
      <c r="BBN28" s="61"/>
      <c r="BBO28" s="61"/>
      <c r="BBP28" s="61"/>
      <c r="BBQ28" s="61"/>
      <c r="BBR28" s="61"/>
      <c r="BBS28" s="61"/>
      <c r="BBT28" s="61"/>
      <c r="BBU28" s="61"/>
      <c r="BBV28" s="61"/>
      <c r="BBW28" s="61"/>
      <c r="BBX28" s="61"/>
      <c r="BBY28" s="61"/>
      <c r="BBZ28" s="61"/>
      <c r="BCA28" s="61"/>
      <c r="BCB28" s="61"/>
      <c r="BCC28" s="61"/>
      <c r="BCD28" s="61"/>
      <c r="BCE28" s="61"/>
      <c r="BCF28" s="61"/>
      <c r="BCG28" s="61"/>
      <c r="BCH28" s="61"/>
      <c r="BCI28" s="61"/>
      <c r="BCJ28" s="61"/>
      <c r="BCK28" s="61"/>
      <c r="BCL28" s="61"/>
      <c r="BCM28" s="61"/>
      <c r="BCN28" s="61"/>
      <c r="BCO28" s="61"/>
      <c r="BCP28" s="61"/>
      <c r="BCQ28" s="61"/>
      <c r="BCR28" s="61"/>
      <c r="BCS28" s="61"/>
      <c r="BCT28" s="61"/>
      <c r="BCU28" s="61"/>
      <c r="BCV28" s="61"/>
      <c r="BCW28" s="61"/>
      <c r="BCX28" s="61"/>
      <c r="BCY28" s="61"/>
      <c r="BCZ28" s="61"/>
      <c r="BDA28" s="61"/>
      <c r="BDB28" s="61"/>
      <c r="BDC28" s="61"/>
      <c r="BDD28" s="61"/>
      <c r="BDE28" s="61"/>
      <c r="BDF28" s="61"/>
      <c r="BDG28" s="61"/>
      <c r="BDH28" s="61"/>
      <c r="BDI28" s="61"/>
      <c r="BDJ28" s="61"/>
      <c r="BDK28" s="61"/>
      <c r="BDL28" s="61"/>
      <c r="BDM28" s="61"/>
      <c r="BDN28" s="61"/>
      <c r="BDO28" s="61"/>
      <c r="BDP28" s="61"/>
      <c r="BDQ28" s="61"/>
      <c r="BDR28" s="61"/>
      <c r="BDS28" s="61"/>
      <c r="BDT28" s="61"/>
      <c r="BDU28" s="61"/>
      <c r="BDV28" s="61"/>
      <c r="BDW28" s="61"/>
      <c r="BDX28" s="61"/>
      <c r="BDY28" s="61"/>
      <c r="BDZ28" s="61"/>
      <c r="BEA28" s="61"/>
      <c r="BEB28" s="61"/>
      <c r="BEC28" s="61"/>
      <c r="BED28" s="61"/>
      <c r="BEE28" s="61"/>
      <c r="BEF28" s="61"/>
      <c r="BEG28" s="61"/>
      <c r="BEH28" s="61"/>
      <c r="BEI28" s="61"/>
      <c r="BEJ28" s="61"/>
      <c r="BEK28" s="61"/>
      <c r="BEL28" s="61"/>
      <c r="BEM28" s="61"/>
      <c r="BEN28" s="61"/>
      <c r="BEO28" s="61"/>
      <c r="BEP28" s="61"/>
      <c r="BEQ28" s="61"/>
      <c r="BER28" s="61"/>
      <c r="BES28" s="61"/>
      <c r="BET28" s="61"/>
      <c r="BEU28" s="61"/>
      <c r="BEV28" s="61"/>
      <c r="BEW28" s="61"/>
      <c r="BEX28" s="61"/>
      <c r="BEY28" s="61"/>
      <c r="BEZ28" s="61"/>
      <c r="BFA28" s="61"/>
      <c r="BFB28" s="61"/>
      <c r="BFC28" s="61"/>
      <c r="BFD28" s="61"/>
      <c r="BFE28" s="61"/>
      <c r="BFF28" s="61"/>
      <c r="BFG28" s="61"/>
      <c r="BFH28" s="61"/>
      <c r="BFI28" s="61"/>
      <c r="BFJ28" s="61"/>
      <c r="BFK28" s="61"/>
      <c r="BFL28" s="61"/>
      <c r="BFM28" s="61"/>
      <c r="BFN28" s="61"/>
      <c r="BFO28" s="61"/>
      <c r="BFP28" s="61"/>
      <c r="BFQ28" s="61"/>
      <c r="BFR28" s="61"/>
      <c r="BFS28" s="61"/>
      <c r="BFT28" s="61"/>
      <c r="BFU28" s="61"/>
      <c r="BFV28" s="61"/>
      <c r="BFW28" s="61"/>
      <c r="BFX28" s="61"/>
      <c r="BFY28" s="61"/>
      <c r="BFZ28" s="61"/>
      <c r="BGA28" s="61"/>
      <c r="BGB28" s="61"/>
      <c r="BGC28" s="61"/>
      <c r="BGD28" s="61"/>
      <c r="BGE28" s="61"/>
      <c r="BGF28" s="61"/>
      <c r="BGG28" s="61"/>
      <c r="BGH28" s="61"/>
      <c r="BGI28" s="61"/>
      <c r="BGJ28" s="61"/>
      <c r="BGK28" s="61"/>
      <c r="BGL28" s="61"/>
      <c r="BGM28" s="61"/>
      <c r="BGN28" s="61"/>
      <c r="BGO28" s="61"/>
      <c r="BGP28" s="61"/>
      <c r="BGQ28" s="61"/>
      <c r="BGR28" s="61"/>
      <c r="BGS28" s="61"/>
      <c r="BGT28" s="61"/>
      <c r="BGU28" s="61"/>
      <c r="BGV28" s="61"/>
      <c r="BGW28" s="61"/>
      <c r="BGX28" s="61"/>
      <c r="BGY28" s="61"/>
      <c r="BGZ28" s="61"/>
      <c r="BHA28" s="61"/>
      <c r="BHB28" s="61"/>
      <c r="BHC28" s="61"/>
      <c r="BHD28" s="61"/>
      <c r="BHE28" s="61"/>
      <c r="BHF28" s="61"/>
      <c r="BHG28" s="61"/>
      <c r="BHH28" s="61"/>
      <c r="BHI28" s="61"/>
      <c r="BHJ28" s="61"/>
      <c r="BHK28" s="61"/>
      <c r="BHL28" s="61"/>
      <c r="BHM28" s="61"/>
      <c r="BHN28" s="61"/>
      <c r="BHO28" s="61"/>
      <c r="BHP28" s="61"/>
      <c r="BHQ28" s="61"/>
      <c r="BHR28" s="61"/>
      <c r="BHS28" s="61"/>
      <c r="BHT28" s="61"/>
      <c r="BHU28" s="61"/>
      <c r="BHV28" s="61"/>
      <c r="BHW28" s="61"/>
      <c r="BHX28" s="61"/>
      <c r="BHY28" s="61"/>
      <c r="BHZ28" s="61"/>
      <c r="BIA28" s="61"/>
      <c r="BIB28" s="61"/>
      <c r="BIC28" s="61"/>
      <c r="BID28" s="61"/>
      <c r="BIE28" s="61"/>
      <c r="BIF28" s="61"/>
      <c r="BIG28" s="61"/>
      <c r="BIH28" s="61"/>
      <c r="BII28" s="61"/>
      <c r="BIJ28" s="61"/>
      <c r="BIK28" s="61"/>
      <c r="BIL28" s="61"/>
      <c r="BIM28" s="61"/>
      <c r="BIN28" s="61"/>
      <c r="BIO28" s="61"/>
      <c r="BIP28" s="61"/>
      <c r="BIQ28" s="61"/>
      <c r="BIR28" s="61"/>
      <c r="BIS28" s="61"/>
      <c r="BIT28" s="61"/>
      <c r="BIU28" s="61"/>
      <c r="BIV28" s="61"/>
      <c r="BIW28" s="61"/>
      <c r="BIX28" s="61"/>
      <c r="BIY28" s="61"/>
      <c r="BIZ28" s="61"/>
      <c r="BJA28" s="61"/>
      <c r="BJB28" s="61"/>
      <c r="BJC28" s="61"/>
      <c r="BJD28" s="61"/>
      <c r="BJE28" s="61"/>
      <c r="BJF28" s="61"/>
      <c r="BJG28" s="61"/>
      <c r="BJH28" s="61"/>
      <c r="BJI28" s="61"/>
      <c r="BJJ28" s="61"/>
      <c r="BJK28" s="61"/>
      <c r="BJL28" s="61"/>
      <c r="BJM28" s="61"/>
      <c r="BJN28" s="61"/>
      <c r="BJO28" s="61"/>
      <c r="BJP28" s="61"/>
      <c r="BJQ28" s="61"/>
      <c r="BJR28" s="61"/>
      <c r="BJS28" s="61"/>
      <c r="BJT28" s="61"/>
      <c r="BJU28" s="61"/>
      <c r="BJV28" s="61"/>
      <c r="BJW28" s="61"/>
      <c r="BJX28" s="61"/>
      <c r="BJY28" s="61"/>
      <c r="BJZ28" s="61"/>
      <c r="BKA28" s="61"/>
      <c r="BKB28" s="61"/>
      <c r="BKC28" s="61"/>
      <c r="BKD28" s="61"/>
      <c r="BKE28" s="61"/>
      <c r="BKF28" s="61"/>
      <c r="BKG28" s="61"/>
      <c r="BKH28" s="61"/>
      <c r="BKI28" s="61"/>
      <c r="BKJ28" s="61"/>
      <c r="BKK28" s="61"/>
      <c r="BKL28" s="61"/>
      <c r="BKM28" s="61"/>
      <c r="BKN28" s="61"/>
      <c r="BKO28" s="61"/>
      <c r="BKP28" s="61"/>
      <c r="BKQ28" s="61"/>
      <c r="BKR28" s="61"/>
      <c r="BKS28" s="61"/>
      <c r="BKT28" s="61"/>
      <c r="BKU28" s="61"/>
      <c r="BKV28" s="61"/>
      <c r="BKW28" s="61"/>
      <c r="BKX28" s="61"/>
      <c r="BKY28" s="61"/>
      <c r="BKZ28" s="61"/>
      <c r="BLA28" s="61"/>
      <c r="BLB28" s="61"/>
      <c r="BLC28" s="61"/>
      <c r="BLD28" s="61"/>
      <c r="BLE28" s="61"/>
      <c r="BLF28" s="61"/>
      <c r="BLG28" s="61"/>
      <c r="BLH28" s="61"/>
      <c r="BLI28" s="61"/>
      <c r="BLJ28" s="61"/>
      <c r="BLK28" s="61"/>
      <c r="BLL28" s="61"/>
      <c r="BLM28" s="61"/>
      <c r="BLN28" s="61"/>
      <c r="BLO28" s="61"/>
      <c r="BLP28" s="61"/>
      <c r="BLQ28" s="61"/>
      <c r="BLR28" s="61"/>
      <c r="BLS28" s="61"/>
      <c r="BLT28" s="61"/>
      <c r="BLU28" s="61"/>
      <c r="BLV28" s="61"/>
      <c r="BLW28" s="61"/>
      <c r="BLX28" s="61"/>
      <c r="BLY28" s="61"/>
      <c r="BLZ28" s="61"/>
      <c r="BMA28" s="61"/>
      <c r="BMB28" s="61"/>
      <c r="BMC28" s="61"/>
      <c r="BMD28" s="61"/>
      <c r="BME28" s="61"/>
      <c r="BMF28" s="61"/>
      <c r="BMG28" s="61"/>
      <c r="BMH28" s="61"/>
      <c r="BMI28" s="61"/>
      <c r="BMJ28" s="61"/>
      <c r="BMK28" s="61"/>
      <c r="BML28" s="61"/>
      <c r="BMM28" s="61"/>
      <c r="BMN28" s="61"/>
      <c r="BMO28" s="61"/>
      <c r="BMP28" s="61"/>
      <c r="BMQ28" s="61"/>
      <c r="BMR28" s="61"/>
      <c r="BMS28" s="61"/>
      <c r="BMT28" s="61"/>
      <c r="BMU28" s="61"/>
      <c r="BMV28" s="61"/>
      <c r="BMW28" s="61"/>
      <c r="BMX28" s="61"/>
      <c r="BMY28" s="61"/>
      <c r="BMZ28" s="61"/>
      <c r="BNA28" s="61"/>
      <c r="BNB28" s="61"/>
      <c r="BNC28" s="61"/>
      <c r="BND28" s="61"/>
      <c r="BNE28" s="61"/>
      <c r="BNF28" s="61"/>
      <c r="BNG28" s="61"/>
      <c r="BNH28" s="61"/>
      <c r="BNI28" s="61"/>
      <c r="BNJ28" s="61"/>
      <c r="BNK28" s="61"/>
      <c r="BNL28" s="61"/>
      <c r="BNM28" s="61"/>
      <c r="BNN28" s="61"/>
      <c r="BNO28" s="61"/>
      <c r="BNP28" s="61"/>
      <c r="BNQ28" s="61"/>
      <c r="BNR28" s="61"/>
      <c r="BNS28" s="61"/>
      <c r="BNT28" s="61"/>
      <c r="BNU28" s="61"/>
      <c r="BNV28" s="61"/>
      <c r="BNW28" s="61"/>
      <c r="BNX28" s="61"/>
      <c r="BNY28" s="61"/>
      <c r="BNZ28" s="61"/>
      <c r="BOA28" s="61"/>
      <c r="BOB28" s="61"/>
      <c r="BOC28" s="61"/>
      <c r="BOD28" s="61"/>
      <c r="BOE28" s="61"/>
      <c r="BOF28" s="61"/>
      <c r="BOG28" s="61"/>
      <c r="BOH28" s="61"/>
      <c r="BOI28" s="61"/>
      <c r="BOJ28" s="61"/>
      <c r="BOK28" s="61"/>
      <c r="BOL28" s="61"/>
      <c r="BOM28" s="61"/>
      <c r="BON28" s="61"/>
      <c r="BOO28" s="61"/>
      <c r="BOP28" s="61"/>
      <c r="BOQ28" s="61"/>
      <c r="BOR28" s="61"/>
      <c r="BOS28" s="61"/>
      <c r="BOT28" s="61"/>
      <c r="BOU28" s="61"/>
      <c r="BOV28" s="61"/>
      <c r="BOW28" s="61"/>
      <c r="BOX28" s="61"/>
      <c r="BOY28" s="61"/>
      <c r="BOZ28" s="61"/>
      <c r="BPA28" s="61"/>
      <c r="BPB28" s="61"/>
      <c r="BPC28" s="61"/>
      <c r="BPD28" s="61"/>
      <c r="BPE28" s="61"/>
      <c r="BPF28" s="61"/>
      <c r="BPG28" s="61"/>
      <c r="BPH28" s="61"/>
      <c r="BPI28" s="61"/>
      <c r="BPJ28" s="61"/>
      <c r="BPK28" s="61"/>
      <c r="BPL28" s="61"/>
      <c r="BPM28" s="61"/>
      <c r="BPN28" s="61"/>
      <c r="BPO28" s="61"/>
      <c r="BPP28" s="61"/>
      <c r="BPQ28" s="61"/>
      <c r="BPR28" s="61"/>
      <c r="BPS28" s="61"/>
      <c r="BPT28" s="61"/>
      <c r="BPU28" s="61"/>
      <c r="BPV28" s="61"/>
      <c r="BPW28" s="61"/>
      <c r="BPX28" s="61"/>
      <c r="BPY28" s="61"/>
      <c r="BPZ28" s="61"/>
      <c r="BQA28" s="61"/>
      <c r="BQB28" s="61"/>
      <c r="BQC28" s="61"/>
      <c r="BQD28" s="61"/>
      <c r="BQE28" s="61"/>
      <c r="BQF28" s="61"/>
      <c r="BQG28" s="61"/>
      <c r="BQH28" s="61"/>
      <c r="BQI28" s="61"/>
      <c r="BQJ28" s="61"/>
      <c r="BQK28" s="61"/>
      <c r="BQL28" s="61"/>
      <c r="BQM28" s="61"/>
      <c r="BQN28" s="61"/>
      <c r="BQO28" s="61"/>
      <c r="BQP28" s="61"/>
      <c r="BQQ28" s="61"/>
      <c r="BQR28" s="61"/>
      <c r="BQS28" s="61"/>
      <c r="BQT28" s="61"/>
      <c r="BQU28" s="61"/>
      <c r="BQV28" s="61"/>
      <c r="BQW28" s="61"/>
      <c r="BQX28" s="61"/>
      <c r="BQY28" s="61"/>
      <c r="BQZ28" s="61"/>
      <c r="BRA28" s="61"/>
      <c r="BRB28" s="61"/>
      <c r="BRC28" s="61"/>
      <c r="BRD28" s="61"/>
      <c r="BRE28" s="61"/>
      <c r="BRF28" s="61"/>
      <c r="BRG28" s="61"/>
      <c r="BRH28" s="61"/>
      <c r="BRI28" s="61"/>
      <c r="BRJ28" s="61"/>
      <c r="BRK28" s="61"/>
      <c r="BRL28" s="61"/>
      <c r="BRM28" s="61"/>
      <c r="BRN28" s="61"/>
      <c r="BRO28" s="61"/>
      <c r="BRP28" s="61"/>
      <c r="BRQ28" s="61"/>
      <c r="BRR28" s="61"/>
      <c r="BRS28" s="61"/>
      <c r="BRT28" s="61"/>
      <c r="BRU28" s="61"/>
      <c r="BRV28" s="61"/>
      <c r="BRW28" s="61"/>
      <c r="BRX28" s="61"/>
      <c r="BRY28" s="61"/>
      <c r="BRZ28" s="61"/>
      <c r="BSA28" s="61"/>
      <c r="BSB28" s="61"/>
      <c r="BSC28" s="61"/>
      <c r="BSD28" s="61"/>
      <c r="BSE28" s="61"/>
      <c r="BSF28" s="61"/>
      <c r="BSG28" s="61"/>
      <c r="BSH28" s="61"/>
      <c r="BSI28" s="61"/>
      <c r="BSJ28" s="61"/>
      <c r="BSK28" s="61"/>
      <c r="BSL28" s="61"/>
      <c r="BSM28" s="61"/>
      <c r="BSN28" s="61"/>
      <c r="BSO28" s="61"/>
      <c r="BSP28" s="61"/>
      <c r="BSQ28" s="61"/>
      <c r="BSR28" s="61"/>
      <c r="BSS28" s="61"/>
      <c r="BST28" s="61"/>
      <c r="BSU28" s="61"/>
      <c r="BSV28" s="61"/>
      <c r="BSW28" s="61"/>
      <c r="BSX28" s="61"/>
      <c r="BSY28" s="61"/>
      <c r="BSZ28" s="61"/>
      <c r="BTA28" s="61"/>
      <c r="BTB28" s="61"/>
      <c r="BTC28" s="61"/>
      <c r="BTD28" s="61"/>
      <c r="BTE28" s="61"/>
      <c r="BTF28" s="61"/>
      <c r="BTG28" s="61"/>
      <c r="BTH28" s="61"/>
      <c r="BTI28" s="61"/>
      <c r="BTJ28" s="61"/>
      <c r="BTK28" s="61"/>
      <c r="BTL28" s="61"/>
      <c r="BTM28" s="61"/>
      <c r="BTN28" s="61"/>
      <c r="BTO28" s="61"/>
      <c r="BTP28" s="61"/>
      <c r="BTQ28" s="61"/>
      <c r="BTR28" s="61"/>
      <c r="BTS28" s="61"/>
      <c r="BTT28" s="61"/>
      <c r="BTU28" s="61"/>
      <c r="BTV28" s="61"/>
      <c r="BTW28" s="61"/>
      <c r="BTX28" s="61"/>
      <c r="BTY28" s="61"/>
      <c r="BTZ28" s="61"/>
      <c r="BUA28" s="61"/>
      <c r="BUB28" s="61"/>
      <c r="BUC28" s="61"/>
      <c r="BUD28" s="61"/>
      <c r="BUE28" s="61"/>
      <c r="BUF28" s="61"/>
      <c r="BUG28" s="61"/>
      <c r="BUH28" s="61"/>
      <c r="BUI28" s="61"/>
      <c r="BUJ28" s="61"/>
      <c r="BUK28" s="61"/>
      <c r="BUL28" s="61"/>
      <c r="BUM28" s="61"/>
      <c r="BUN28" s="61"/>
      <c r="BUO28" s="61"/>
      <c r="BUP28" s="61"/>
      <c r="BUQ28" s="61"/>
      <c r="BUR28" s="61"/>
      <c r="BUS28" s="61"/>
      <c r="BUT28" s="61"/>
      <c r="BUU28" s="61"/>
      <c r="BUV28" s="61"/>
      <c r="BUW28" s="61"/>
      <c r="BUX28" s="61"/>
      <c r="BUY28" s="61"/>
      <c r="BUZ28" s="61"/>
      <c r="BVA28" s="61"/>
      <c r="BVB28" s="61"/>
      <c r="BVC28" s="61"/>
      <c r="BVD28" s="61"/>
      <c r="BVE28" s="61"/>
      <c r="BVF28" s="61"/>
      <c r="BVG28" s="61"/>
      <c r="BVH28" s="61"/>
      <c r="BVI28" s="61"/>
      <c r="BVJ28" s="61"/>
      <c r="BVK28" s="61"/>
      <c r="BVL28" s="61"/>
      <c r="BVM28" s="61"/>
      <c r="BVN28" s="61"/>
      <c r="BVO28" s="61"/>
      <c r="BVP28" s="61"/>
      <c r="BVQ28" s="61"/>
      <c r="BVR28" s="61"/>
      <c r="BVS28" s="61"/>
      <c r="BVT28" s="61"/>
      <c r="BVU28" s="61"/>
      <c r="BVV28" s="61"/>
      <c r="BVW28" s="61"/>
      <c r="BVX28" s="61"/>
      <c r="BVY28" s="61"/>
      <c r="BVZ28" s="61"/>
      <c r="BWA28" s="61"/>
      <c r="BWB28" s="61"/>
      <c r="BWC28" s="61"/>
      <c r="BWD28" s="61"/>
      <c r="BWE28" s="61"/>
      <c r="BWF28" s="61"/>
      <c r="BWG28" s="61"/>
      <c r="BWH28" s="61"/>
      <c r="BWI28" s="61"/>
      <c r="BWJ28" s="61"/>
      <c r="BWK28" s="61"/>
      <c r="BWL28" s="61"/>
      <c r="BWM28" s="61"/>
      <c r="BWN28" s="61"/>
      <c r="BWO28" s="61"/>
      <c r="BWP28" s="61"/>
      <c r="BWQ28" s="61"/>
      <c r="BWR28" s="61"/>
      <c r="BWS28" s="61"/>
      <c r="BWT28" s="61"/>
      <c r="BWU28" s="61"/>
      <c r="BWV28" s="61"/>
      <c r="BWW28" s="61"/>
      <c r="BWX28" s="61"/>
      <c r="BWY28" s="61"/>
      <c r="BWZ28" s="61"/>
      <c r="BXA28" s="61"/>
      <c r="BXB28" s="61"/>
      <c r="BXC28" s="61"/>
      <c r="BXD28" s="61"/>
      <c r="BXE28" s="61"/>
      <c r="BXF28" s="61"/>
      <c r="BXG28" s="61"/>
      <c r="BXH28" s="61"/>
      <c r="BXI28" s="61"/>
      <c r="BXJ28" s="61"/>
      <c r="BXK28" s="61"/>
      <c r="BXL28" s="61"/>
      <c r="BXM28" s="61"/>
      <c r="BXN28" s="61"/>
      <c r="BXO28" s="61"/>
      <c r="BXP28" s="61"/>
      <c r="BXQ28" s="61"/>
      <c r="BXR28" s="61"/>
      <c r="BXS28" s="61"/>
      <c r="BXT28" s="61"/>
      <c r="BXU28" s="61"/>
      <c r="BXV28" s="61"/>
      <c r="BXW28" s="61"/>
      <c r="BXX28" s="61"/>
      <c r="BXY28" s="61"/>
      <c r="BXZ28" s="61"/>
      <c r="BYA28" s="61"/>
      <c r="BYB28" s="61"/>
      <c r="BYC28" s="61"/>
      <c r="BYD28" s="61"/>
      <c r="BYE28" s="61"/>
      <c r="BYF28" s="61"/>
      <c r="BYG28" s="61"/>
      <c r="BYH28" s="61"/>
      <c r="BYI28" s="61"/>
      <c r="BYJ28" s="61"/>
      <c r="BYK28" s="61"/>
      <c r="BYL28" s="61"/>
      <c r="BYM28" s="61"/>
      <c r="BYN28" s="61"/>
      <c r="BYO28" s="61"/>
      <c r="BYP28" s="61"/>
      <c r="BYQ28" s="61"/>
      <c r="BYR28" s="61"/>
      <c r="BYS28" s="61"/>
      <c r="BYT28" s="61"/>
      <c r="BYU28" s="61"/>
      <c r="BYV28" s="61"/>
      <c r="BYW28" s="61"/>
      <c r="BYX28" s="61"/>
      <c r="BYY28" s="61"/>
      <c r="BYZ28" s="61"/>
      <c r="BZA28" s="61"/>
      <c r="BZB28" s="61"/>
      <c r="BZC28" s="61"/>
      <c r="BZD28" s="61"/>
      <c r="BZE28" s="61"/>
      <c r="BZF28" s="61"/>
      <c r="BZG28" s="61"/>
      <c r="BZH28" s="61"/>
      <c r="BZI28" s="61"/>
      <c r="BZJ28" s="61"/>
      <c r="BZK28" s="61"/>
      <c r="BZL28" s="61"/>
      <c r="BZM28" s="61"/>
      <c r="BZN28" s="61"/>
      <c r="BZO28" s="61"/>
      <c r="BZP28" s="61"/>
      <c r="BZQ28" s="61"/>
      <c r="BZR28" s="61"/>
      <c r="BZS28" s="61"/>
      <c r="BZT28" s="61"/>
      <c r="BZU28" s="61"/>
      <c r="BZV28" s="61"/>
      <c r="BZW28" s="61"/>
      <c r="BZX28" s="61"/>
      <c r="BZY28" s="61"/>
      <c r="BZZ28" s="61"/>
      <c r="CAA28" s="61"/>
      <c r="CAB28" s="61"/>
      <c r="CAC28" s="61"/>
      <c r="CAD28" s="61"/>
      <c r="CAE28" s="61"/>
      <c r="CAF28" s="61"/>
      <c r="CAG28" s="61"/>
      <c r="CAH28" s="61"/>
      <c r="CAI28" s="61"/>
      <c r="CAJ28" s="61"/>
      <c r="CAK28" s="61"/>
      <c r="CAL28" s="61"/>
      <c r="CAM28" s="61"/>
      <c r="CAN28" s="61"/>
      <c r="CAO28" s="61"/>
      <c r="CAP28" s="61"/>
      <c r="CAQ28" s="61"/>
      <c r="CAR28" s="61"/>
      <c r="CAS28" s="61"/>
      <c r="CAT28" s="61"/>
      <c r="CAU28" s="61"/>
      <c r="CAV28" s="61"/>
      <c r="CAW28" s="61"/>
      <c r="CAX28" s="61"/>
      <c r="CAY28" s="61"/>
      <c r="CAZ28" s="61"/>
      <c r="CBA28" s="61"/>
      <c r="CBB28" s="61"/>
      <c r="CBC28" s="61"/>
      <c r="CBD28" s="61"/>
      <c r="CBE28" s="61"/>
      <c r="CBF28" s="61"/>
      <c r="CBG28" s="61"/>
      <c r="CBH28" s="61"/>
      <c r="CBI28" s="61"/>
      <c r="CBJ28" s="61"/>
      <c r="CBK28" s="61"/>
      <c r="CBL28" s="61"/>
      <c r="CBM28" s="61"/>
      <c r="CBN28" s="61"/>
      <c r="CBO28" s="61"/>
      <c r="CBP28" s="61"/>
      <c r="CBQ28" s="61"/>
      <c r="CBR28" s="61"/>
      <c r="CBS28" s="61"/>
      <c r="CBT28" s="61"/>
      <c r="CBU28" s="61"/>
      <c r="CBV28" s="61"/>
      <c r="CBW28" s="61"/>
      <c r="CBX28" s="61"/>
      <c r="CBY28" s="61"/>
      <c r="CBZ28" s="61"/>
      <c r="CCA28" s="61"/>
      <c r="CCB28" s="61"/>
      <c r="CCC28" s="61"/>
      <c r="CCD28" s="61"/>
      <c r="CCE28" s="61"/>
      <c r="CCF28" s="61"/>
      <c r="CCG28" s="61"/>
      <c r="CCH28" s="61"/>
      <c r="CCI28" s="61"/>
      <c r="CCJ28" s="61"/>
      <c r="CCK28" s="61"/>
      <c r="CCL28" s="61"/>
      <c r="CCM28" s="61"/>
      <c r="CCN28" s="61"/>
      <c r="CCO28" s="61"/>
      <c r="CCP28" s="61"/>
      <c r="CCQ28" s="61"/>
      <c r="CCR28" s="61"/>
      <c r="CCS28" s="61"/>
      <c r="CCT28" s="61"/>
      <c r="CCU28" s="61"/>
      <c r="CCV28" s="61"/>
      <c r="CCW28" s="61"/>
      <c r="CCX28" s="61"/>
      <c r="CCY28" s="61"/>
      <c r="CCZ28" s="61"/>
      <c r="CDA28" s="61"/>
      <c r="CDB28" s="61"/>
      <c r="CDC28" s="61"/>
      <c r="CDD28" s="61"/>
      <c r="CDE28" s="61"/>
      <c r="CDF28" s="61"/>
      <c r="CDG28" s="61"/>
      <c r="CDH28" s="61"/>
      <c r="CDI28" s="61"/>
      <c r="CDJ28" s="61"/>
      <c r="CDK28" s="61"/>
      <c r="CDL28" s="61"/>
      <c r="CDM28" s="61"/>
      <c r="CDN28" s="61"/>
      <c r="CDO28" s="61"/>
      <c r="CDP28" s="61"/>
      <c r="CDQ28" s="61"/>
      <c r="CDR28" s="61"/>
      <c r="CDS28" s="61"/>
      <c r="CDT28" s="61"/>
      <c r="CDU28" s="61"/>
      <c r="CDV28" s="61"/>
      <c r="CDW28" s="61"/>
      <c r="CDX28" s="61"/>
      <c r="CDY28" s="61"/>
      <c r="CDZ28" s="61"/>
      <c r="CEA28" s="61"/>
      <c r="CEB28" s="61"/>
      <c r="CEC28" s="61"/>
      <c r="CED28" s="61"/>
      <c r="CEE28" s="61"/>
      <c r="CEF28" s="61"/>
      <c r="CEG28" s="61"/>
      <c r="CEH28" s="61"/>
      <c r="CEI28" s="61"/>
      <c r="CEJ28" s="61"/>
      <c r="CEK28" s="61"/>
      <c r="CEL28" s="61"/>
      <c r="CEM28" s="61"/>
      <c r="CEN28" s="61"/>
      <c r="CEO28" s="61"/>
      <c r="CEP28" s="61"/>
      <c r="CEQ28" s="61"/>
      <c r="CER28" s="61"/>
      <c r="CES28" s="61"/>
      <c r="CET28" s="61"/>
      <c r="CEU28" s="61"/>
      <c r="CEV28" s="61"/>
      <c r="CEW28" s="61"/>
      <c r="CEX28" s="61"/>
      <c r="CEY28" s="61"/>
      <c r="CEZ28" s="61"/>
      <c r="CFA28" s="61"/>
      <c r="CFB28" s="61"/>
      <c r="CFC28" s="61"/>
      <c r="CFD28" s="61"/>
      <c r="CFE28" s="61"/>
      <c r="CFF28" s="61"/>
      <c r="CFG28" s="61"/>
      <c r="CFH28" s="61"/>
      <c r="CFI28" s="61"/>
      <c r="CFJ28" s="61"/>
      <c r="CFK28" s="61"/>
      <c r="CFL28" s="61"/>
      <c r="CFM28" s="61"/>
      <c r="CFN28" s="61"/>
      <c r="CFO28" s="61"/>
      <c r="CFP28" s="61"/>
      <c r="CFQ28" s="61"/>
      <c r="CFR28" s="61"/>
      <c r="CFS28" s="61"/>
      <c r="CFT28" s="61"/>
      <c r="CFU28" s="61"/>
      <c r="CFV28" s="61"/>
      <c r="CFW28" s="61"/>
      <c r="CFX28" s="61"/>
      <c r="CFY28" s="61"/>
      <c r="CFZ28" s="61"/>
      <c r="CGA28" s="61"/>
      <c r="CGB28" s="61"/>
      <c r="CGC28" s="61"/>
      <c r="CGD28" s="61"/>
      <c r="CGE28" s="61"/>
      <c r="CGF28" s="61"/>
      <c r="CGG28" s="61"/>
      <c r="CGH28" s="61"/>
      <c r="CGI28" s="61"/>
      <c r="CGJ28" s="61"/>
      <c r="CGK28" s="61"/>
      <c r="CGL28" s="61"/>
      <c r="CGM28" s="61"/>
      <c r="CGN28" s="61"/>
      <c r="CGO28" s="61"/>
      <c r="CGP28" s="61"/>
      <c r="CGQ28" s="61"/>
      <c r="CGR28" s="61"/>
      <c r="CGS28" s="61"/>
      <c r="CGT28" s="61"/>
      <c r="CGU28" s="61"/>
      <c r="CGV28" s="61"/>
      <c r="CGW28" s="61"/>
      <c r="CGX28" s="61"/>
      <c r="CGY28" s="61"/>
      <c r="CGZ28" s="61"/>
      <c r="CHA28" s="61"/>
      <c r="CHB28" s="61"/>
      <c r="CHC28" s="61"/>
      <c r="CHD28" s="61"/>
      <c r="CHE28" s="61"/>
      <c r="CHF28" s="61"/>
      <c r="CHG28" s="61"/>
      <c r="CHH28" s="61"/>
      <c r="CHI28" s="61"/>
      <c r="CHJ28" s="61"/>
      <c r="CHK28" s="61"/>
      <c r="CHL28" s="61"/>
      <c r="CHM28" s="61"/>
      <c r="CHN28" s="61"/>
      <c r="CHO28" s="61"/>
      <c r="CHP28" s="61"/>
      <c r="CHQ28" s="61"/>
      <c r="CHR28" s="61"/>
      <c r="CHS28" s="61"/>
      <c r="CHT28" s="61"/>
      <c r="CHU28" s="61"/>
      <c r="CHV28" s="61"/>
      <c r="CHW28" s="61"/>
      <c r="CHX28" s="61"/>
      <c r="CHY28" s="61"/>
      <c r="CHZ28" s="61"/>
      <c r="CIA28" s="61"/>
      <c r="CIB28" s="61"/>
      <c r="CIC28" s="61"/>
      <c r="CID28" s="61"/>
      <c r="CIE28" s="61"/>
      <c r="CIF28" s="61"/>
      <c r="CIG28" s="61"/>
      <c r="CIH28" s="61"/>
      <c r="CII28" s="61"/>
      <c r="CIJ28" s="61"/>
      <c r="CIK28" s="61"/>
      <c r="CIL28" s="61"/>
      <c r="CIM28" s="61"/>
      <c r="CIN28" s="61"/>
      <c r="CIO28" s="61"/>
      <c r="CIP28" s="61"/>
      <c r="CIQ28" s="61"/>
      <c r="CIR28" s="61"/>
      <c r="CIS28" s="61"/>
      <c r="CIT28" s="61"/>
      <c r="CIU28" s="61"/>
      <c r="CIV28" s="61"/>
      <c r="CIW28" s="61"/>
      <c r="CIX28" s="61"/>
      <c r="CIY28" s="61"/>
      <c r="CIZ28" s="61"/>
      <c r="CJA28" s="61"/>
      <c r="CJB28" s="61"/>
      <c r="CJC28" s="61"/>
      <c r="CJD28" s="61"/>
      <c r="CJE28" s="61"/>
      <c r="CJF28" s="61"/>
      <c r="CJG28" s="61"/>
      <c r="CJH28" s="61"/>
      <c r="CJI28" s="61"/>
      <c r="CJJ28" s="61"/>
      <c r="CJK28" s="61"/>
      <c r="CJL28" s="61"/>
      <c r="CJM28" s="61"/>
      <c r="CJN28" s="61"/>
      <c r="CJO28" s="61"/>
      <c r="CJP28" s="61"/>
      <c r="CJQ28" s="61"/>
      <c r="CJR28" s="61"/>
      <c r="CJS28" s="61"/>
      <c r="CJT28" s="61"/>
      <c r="CJU28" s="61"/>
      <c r="CJV28" s="61"/>
      <c r="CJW28" s="61"/>
      <c r="CJX28" s="61"/>
      <c r="CJY28" s="61"/>
      <c r="CJZ28" s="61"/>
      <c r="CKA28" s="61"/>
      <c r="CKB28" s="61"/>
      <c r="CKC28" s="61"/>
      <c r="CKD28" s="61"/>
      <c r="CKE28" s="61"/>
      <c r="CKF28" s="61"/>
      <c r="CKG28" s="61"/>
      <c r="CKH28" s="61"/>
      <c r="CKI28" s="61"/>
      <c r="CKJ28" s="61"/>
      <c r="CKK28" s="61"/>
      <c r="CKL28" s="61"/>
      <c r="CKM28" s="61"/>
      <c r="CKN28" s="61"/>
      <c r="CKO28" s="61"/>
      <c r="CKP28" s="61"/>
      <c r="CKQ28" s="61"/>
      <c r="CKR28" s="61"/>
      <c r="CKS28" s="61"/>
      <c r="CKT28" s="61"/>
      <c r="CKU28" s="61"/>
      <c r="CKV28" s="61"/>
      <c r="CKW28" s="61"/>
      <c r="CKX28" s="61"/>
      <c r="CKY28" s="61"/>
      <c r="CKZ28" s="61"/>
      <c r="CLA28" s="61"/>
      <c r="CLB28" s="61"/>
      <c r="CLC28" s="61"/>
      <c r="CLD28" s="61"/>
      <c r="CLE28" s="61"/>
      <c r="CLF28" s="61"/>
      <c r="CLG28" s="61"/>
      <c r="CLH28" s="61"/>
      <c r="CLI28" s="61"/>
      <c r="CLJ28" s="61"/>
      <c r="CLK28" s="61"/>
      <c r="CLL28" s="61"/>
      <c r="CLM28" s="61"/>
      <c r="CLN28" s="61"/>
      <c r="CLO28" s="61"/>
      <c r="CLP28" s="61"/>
      <c r="CLQ28" s="61"/>
      <c r="CLR28" s="61"/>
      <c r="CLS28" s="61"/>
      <c r="CLT28" s="61"/>
      <c r="CLU28" s="61"/>
      <c r="CLV28" s="61"/>
      <c r="CLW28" s="61"/>
      <c r="CLX28" s="61"/>
      <c r="CLY28" s="61"/>
      <c r="CLZ28" s="61"/>
      <c r="CMA28" s="61"/>
      <c r="CMB28" s="61"/>
      <c r="CMC28" s="61"/>
      <c r="CMD28" s="61"/>
      <c r="CME28" s="61"/>
      <c r="CMF28" s="61"/>
      <c r="CMG28" s="61"/>
      <c r="CMH28" s="61"/>
      <c r="CMI28" s="61"/>
      <c r="CMJ28" s="61"/>
      <c r="CMK28" s="61"/>
      <c r="CML28" s="61"/>
      <c r="CMM28" s="61"/>
      <c r="CMN28" s="61"/>
      <c r="CMO28" s="61"/>
      <c r="CMP28" s="61"/>
      <c r="CMQ28" s="61"/>
      <c r="CMR28" s="61"/>
      <c r="CMS28" s="61"/>
      <c r="CMT28" s="61"/>
      <c r="CMU28" s="61"/>
      <c r="CMV28" s="61"/>
      <c r="CMW28" s="61"/>
      <c r="CMX28" s="61"/>
      <c r="CMY28" s="61"/>
      <c r="CMZ28" s="61"/>
      <c r="CNA28" s="61"/>
      <c r="CNB28" s="61"/>
      <c r="CNC28" s="61"/>
      <c r="CND28" s="61"/>
      <c r="CNE28" s="61"/>
      <c r="CNF28" s="61"/>
      <c r="CNG28" s="61"/>
      <c r="CNH28" s="61"/>
      <c r="CNI28" s="61"/>
      <c r="CNJ28" s="61"/>
      <c r="CNK28" s="61"/>
      <c r="CNL28" s="61"/>
      <c r="CNM28" s="61"/>
      <c r="CNN28" s="61"/>
      <c r="CNO28" s="61"/>
      <c r="CNP28" s="61"/>
      <c r="CNQ28" s="61"/>
      <c r="CNR28" s="61"/>
      <c r="CNS28" s="61"/>
      <c r="CNT28" s="61"/>
      <c r="CNU28" s="61"/>
      <c r="CNV28" s="61"/>
      <c r="CNW28" s="61"/>
      <c r="CNX28" s="61"/>
      <c r="CNY28" s="61"/>
      <c r="CNZ28" s="61"/>
      <c r="COA28" s="61"/>
      <c r="COB28" s="61"/>
      <c r="COC28" s="61"/>
      <c r="COD28" s="61"/>
      <c r="COE28" s="61"/>
      <c r="COF28" s="61"/>
      <c r="COG28" s="61"/>
      <c r="COH28" s="61"/>
      <c r="COI28" s="61"/>
      <c r="COJ28" s="61"/>
      <c r="COK28" s="61"/>
      <c r="COL28" s="61"/>
      <c r="COM28" s="61"/>
      <c r="CON28" s="61"/>
      <c r="COO28" s="61"/>
      <c r="COP28" s="61"/>
      <c r="COQ28" s="61"/>
      <c r="COR28" s="61"/>
      <c r="COS28" s="61"/>
      <c r="COT28" s="61"/>
      <c r="COU28" s="61"/>
      <c r="COV28" s="61"/>
      <c r="COW28" s="61"/>
      <c r="COX28" s="61"/>
      <c r="COY28" s="61"/>
      <c r="COZ28" s="61"/>
      <c r="CPA28" s="61"/>
      <c r="CPB28" s="61"/>
      <c r="CPC28" s="61"/>
      <c r="CPD28" s="61"/>
      <c r="CPE28" s="61"/>
      <c r="CPF28" s="61"/>
      <c r="CPG28" s="61"/>
      <c r="CPH28" s="61"/>
      <c r="CPI28" s="61"/>
      <c r="CPJ28" s="61"/>
      <c r="CPK28" s="61"/>
      <c r="CPL28" s="61"/>
      <c r="CPM28" s="61"/>
      <c r="CPN28" s="61"/>
      <c r="CPO28" s="61"/>
      <c r="CPP28" s="61"/>
      <c r="CPQ28" s="61"/>
      <c r="CPR28" s="61"/>
      <c r="CPS28" s="61"/>
      <c r="CPT28" s="61"/>
      <c r="CPU28" s="61"/>
      <c r="CPV28" s="61"/>
      <c r="CPW28" s="61"/>
      <c r="CPX28" s="61"/>
      <c r="CPY28" s="61"/>
      <c r="CPZ28" s="61"/>
      <c r="CQA28" s="61"/>
      <c r="CQB28" s="61"/>
      <c r="CQC28" s="61"/>
      <c r="CQD28" s="61"/>
      <c r="CQE28" s="61"/>
      <c r="CQF28" s="61"/>
      <c r="CQG28" s="61"/>
      <c r="CQH28" s="61"/>
      <c r="CQI28" s="61"/>
      <c r="CQJ28" s="61"/>
      <c r="CQK28" s="61"/>
      <c r="CQL28" s="61"/>
      <c r="CQM28" s="61"/>
      <c r="CQN28" s="61"/>
      <c r="CQO28" s="61"/>
      <c r="CQP28" s="61"/>
      <c r="CQQ28" s="61"/>
      <c r="CQR28" s="61"/>
      <c r="CQS28" s="61"/>
      <c r="CQT28" s="61"/>
      <c r="CQU28" s="61"/>
      <c r="CQV28" s="61"/>
      <c r="CQW28" s="61"/>
      <c r="CQX28" s="61"/>
      <c r="CQY28" s="61"/>
      <c r="CQZ28" s="61"/>
      <c r="CRA28" s="61"/>
      <c r="CRB28" s="61"/>
      <c r="CRC28" s="61"/>
      <c r="CRD28" s="61"/>
      <c r="CRE28" s="61"/>
      <c r="CRF28" s="61"/>
      <c r="CRG28" s="61"/>
      <c r="CRH28" s="61"/>
      <c r="CRI28" s="61"/>
      <c r="CRJ28" s="61"/>
      <c r="CRK28" s="61"/>
      <c r="CRL28" s="61"/>
      <c r="CRM28" s="61"/>
      <c r="CRN28" s="61"/>
      <c r="CRO28" s="61"/>
      <c r="CRP28" s="61"/>
      <c r="CRQ28" s="61"/>
      <c r="CRR28" s="61"/>
      <c r="CRS28" s="61"/>
      <c r="CRT28" s="61"/>
      <c r="CRU28" s="61"/>
      <c r="CRV28" s="61"/>
      <c r="CRW28" s="61"/>
      <c r="CRX28" s="61"/>
      <c r="CRY28" s="61"/>
      <c r="CRZ28" s="61"/>
      <c r="CSA28" s="61"/>
      <c r="CSB28" s="61"/>
      <c r="CSC28" s="61"/>
      <c r="CSD28" s="61"/>
      <c r="CSE28" s="61"/>
      <c r="CSF28" s="61"/>
      <c r="CSG28" s="61"/>
      <c r="CSH28" s="61"/>
      <c r="CSI28" s="61"/>
      <c r="CSJ28" s="61"/>
      <c r="CSK28" s="61"/>
      <c r="CSL28" s="61"/>
      <c r="CSM28" s="61"/>
      <c r="CSN28" s="61"/>
      <c r="CSO28" s="61"/>
      <c r="CSP28" s="61"/>
      <c r="CSQ28" s="61"/>
      <c r="CSR28" s="61"/>
      <c r="CSS28" s="61"/>
      <c r="CST28" s="61"/>
      <c r="CSU28" s="61"/>
      <c r="CSV28" s="61"/>
      <c r="CSW28" s="61"/>
      <c r="CSX28" s="61"/>
      <c r="CSY28" s="61"/>
      <c r="CSZ28" s="61"/>
      <c r="CTA28" s="61"/>
      <c r="CTB28" s="61"/>
      <c r="CTC28" s="61"/>
      <c r="CTD28" s="61"/>
      <c r="CTE28" s="61"/>
      <c r="CTF28" s="61"/>
      <c r="CTG28" s="61"/>
      <c r="CTH28" s="61"/>
      <c r="CTI28" s="61"/>
      <c r="CTJ28" s="61"/>
      <c r="CTK28" s="61"/>
      <c r="CTL28" s="61"/>
      <c r="CTM28" s="61"/>
      <c r="CTN28" s="61"/>
      <c r="CTO28" s="61"/>
      <c r="CTP28" s="61"/>
      <c r="CTQ28" s="61"/>
      <c r="CTR28" s="61"/>
      <c r="CTS28" s="61"/>
      <c r="CTT28" s="61"/>
      <c r="CTU28" s="61"/>
      <c r="CTV28" s="61"/>
      <c r="CTW28" s="61"/>
      <c r="CTX28" s="61"/>
      <c r="CTY28" s="61"/>
      <c r="CTZ28" s="61"/>
      <c r="CUA28" s="61"/>
      <c r="CUB28" s="61"/>
      <c r="CUC28" s="61"/>
      <c r="CUD28" s="61"/>
      <c r="CUE28" s="61"/>
      <c r="CUF28" s="61"/>
      <c r="CUG28" s="61"/>
      <c r="CUH28" s="61"/>
      <c r="CUI28" s="61"/>
      <c r="CUJ28" s="61"/>
      <c r="CUK28" s="61"/>
      <c r="CUL28" s="61"/>
      <c r="CUM28" s="61"/>
      <c r="CUN28" s="61"/>
      <c r="CUO28" s="61"/>
      <c r="CUP28" s="61"/>
      <c r="CUQ28" s="61"/>
      <c r="CUR28" s="61"/>
      <c r="CUS28" s="61"/>
      <c r="CUT28" s="61"/>
      <c r="CUU28" s="61"/>
      <c r="CUV28" s="61"/>
      <c r="CUW28" s="61"/>
      <c r="CUX28" s="61"/>
      <c r="CUY28" s="61"/>
      <c r="CUZ28" s="61"/>
      <c r="CVA28" s="61"/>
      <c r="CVB28" s="61"/>
      <c r="CVC28" s="61"/>
      <c r="CVD28" s="61"/>
      <c r="CVE28" s="61"/>
      <c r="CVF28" s="61"/>
      <c r="CVG28" s="61"/>
      <c r="CVH28" s="61"/>
      <c r="CVI28" s="61"/>
      <c r="CVJ28" s="61"/>
      <c r="CVK28" s="61"/>
      <c r="CVL28" s="61"/>
      <c r="CVM28" s="61"/>
      <c r="CVN28" s="61"/>
      <c r="CVO28" s="61"/>
      <c r="CVP28" s="61"/>
      <c r="CVQ28" s="61"/>
      <c r="CVR28" s="61"/>
      <c r="CVS28" s="61"/>
      <c r="CVT28" s="61"/>
      <c r="CVU28" s="61"/>
      <c r="CVV28" s="61"/>
      <c r="CVW28" s="61"/>
      <c r="CVX28" s="61"/>
      <c r="CVY28" s="61"/>
      <c r="CVZ28" s="61"/>
      <c r="CWA28" s="61"/>
      <c r="CWB28" s="61"/>
      <c r="CWC28" s="61"/>
      <c r="CWD28" s="61"/>
      <c r="CWE28" s="61"/>
      <c r="CWF28" s="61"/>
      <c r="CWG28" s="61"/>
      <c r="CWH28" s="61"/>
      <c r="CWI28" s="61"/>
      <c r="CWJ28" s="61"/>
      <c r="CWK28" s="61"/>
      <c r="CWL28" s="61"/>
      <c r="CWM28" s="61"/>
      <c r="CWN28" s="61"/>
      <c r="CWO28" s="61"/>
      <c r="CWP28" s="61"/>
      <c r="CWQ28" s="61"/>
      <c r="CWR28" s="61"/>
      <c r="CWS28" s="61"/>
      <c r="CWT28" s="61"/>
      <c r="CWU28" s="61"/>
      <c r="CWV28" s="61"/>
      <c r="CWW28" s="61"/>
      <c r="CWX28" s="61"/>
      <c r="CWY28" s="61"/>
      <c r="CWZ28" s="61"/>
      <c r="CXA28" s="61"/>
      <c r="CXB28" s="61"/>
      <c r="CXC28" s="61"/>
      <c r="CXD28" s="61"/>
      <c r="CXE28" s="61"/>
      <c r="CXF28" s="61"/>
      <c r="CXG28" s="61"/>
      <c r="CXH28" s="61"/>
      <c r="CXI28" s="61"/>
      <c r="CXJ28" s="61"/>
      <c r="CXK28" s="61"/>
      <c r="CXL28" s="61"/>
      <c r="CXM28" s="61"/>
      <c r="CXN28" s="61"/>
      <c r="CXO28" s="61"/>
      <c r="CXP28" s="61"/>
      <c r="CXQ28" s="61"/>
      <c r="CXR28" s="61"/>
      <c r="CXS28" s="61"/>
      <c r="CXT28" s="61"/>
      <c r="CXU28" s="61"/>
      <c r="CXV28" s="61"/>
      <c r="CXW28" s="61"/>
      <c r="CXX28" s="61"/>
      <c r="CXY28" s="61"/>
      <c r="CXZ28" s="61"/>
      <c r="CYA28" s="61"/>
      <c r="CYB28" s="61"/>
      <c r="CYC28" s="61"/>
      <c r="CYD28" s="61"/>
      <c r="CYE28" s="61"/>
      <c r="CYF28" s="61"/>
      <c r="CYG28" s="61"/>
      <c r="CYH28" s="61"/>
      <c r="CYI28" s="61"/>
      <c r="CYJ28" s="61"/>
      <c r="CYK28" s="61"/>
      <c r="CYL28" s="61"/>
      <c r="CYM28" s="61"/>
      <c r="CYN28" s="61"/>
      <c r="CYO28" s="61"/>
      <c r="CYP28" s="61"/>
      <c r="CYQ28" s="61"/>
      <c r="CYR28" s="61"/>
      <c r="CYS28" s="61"/>
      <c r="CYT28" s="61"/>
      <c r="CYU28" s="61"/>
      <c r="CYV28" s="61"/>
      <c r="CYW28" s="61"/>
      <c r="CYX28" s="61"/>
      <c r="CYY28" s="61"/>
      <c r="CYZ28" s="61"/>
      <c r="CZA28" s="61"/>
      <c r="CZB28" s="61"/>
      <c r="CZC28" s="61"/>
      <c r="CZD28" s="61"/>
      <c r="CZE28" s="61"/>
      <c r="CZF28" s="61"/>
      <c r="CZG28" s="61"/>
      <c r="CZH28" s="61"/>
      <c r="CZI28" s="61"/>
      <c r="CZJ28" s="61"/>
      <c r="CZK28" s="61"/>
      <c r="CZL28" s="61"/>
      <c r="CZM28" s="61"/>
      <c r="CZN28" s="61"/>
      <c r="CZO28" s="61"/>
      <c r="CZP28" s="61"/>
      <c r="CZQ28" s="61"/>
      <c r="CZR28" s="61"/>
      <c r="CZS28" s="61"/>
      <c r="CZT28" s="61"/>
      <c r="CZU28" s="61"/>
      <c r="CZV28" s="61"/>
      <c r="CZW28" s="61"/>
      <c r="CZX28" s="61"/>
      <c r="CZY28" s="61"/>
      <c r="CZZ28" s="61"/>
      <c r="DAA28" s="61"/>
      <c r="DAB28" s="61"/>
      <c r="DAC28" s="61"/>
      <c r="DAD28" s="61"/>
      <c r="DAE28" s="61"/>
      <c r="DAF28" s="61"/>
      <c r="DAG28" s="61"/>
      <c r="DAH28" s="61"/>
      <c r="DAI28" s="61"/>
      <c r="DAJ28" s="61"/>
      <c r="DAK28" s="61"/>
      <c r="DAL28" s="61"/>
      <c r="DAM28" s="61"/>
      <c r="DAN28" s="61"/>
      <c r="DAO28" s="61"/>
      <c r="DAP28" s="61"/>
      <c r="DAQ28" s="61"/>
      <c r="DAR28" s="61"/>
      <c r="DAS28" s="61"/>
      <c r="DAT28" s="61"/>
      <c r="DAU28" s="61"/>
      <c r="DAV28" s="61"/>
      <c r="DAW28" s="61"/>
      <c r="DAX28" s="61"/>
      <c r="DAY28" s="61"/>
      <c r="DAZ28" s="61"/>
      <c r="DBA28" s="61"/>
      <c r="DBB28" s="61"/>
      <c r="DBC28" s="61"/>
      <c r="DBD28" s="61"/>
      <c r="DBE28" s="61"/>
      <c r="DBF28" s="61"/>
      <c r="DBG28" s="61"/>
      <c r="DBH28" s="61"/>
      <c r="DBI28" s="61"/>
      <c r="DBJ28" s="61"/>
      <c r="DBK28" s="61"/>
      <c r="DBL28" s="61"/>
      <c r="DBM28" s="61"/>
      <c r="DBN28" s="61"/>
      <c r="DBO28" s="61"/>
      <c r="DBP28" s="61"/>
      <c r="DBQ28" s="61"/>
      <c r="DBR28" s="61"/>
      <c r="DBS28" s="61"/>
      <c r="DBT28" s="61"/>
      <c r="DBU28" s="61"/>
      <c r="DBV28" s="61"/>
      <c r="DBW28" s="61"/>
      <c r="DBX28" s="61"/>
      <c r="DBY28" s="61"/>
      <c r="DBZ28" s="61"/>
      <c r="DCA28" s="61"/>
      <c r="DCB28" s="61"/>
      <c r="DCC28" s="61"/>
      <c r="DCD28" s="61"/>
      <c r="DCE28" s="61"/>
      <c r="DCF28" s="61"/>
      <c r="DCG28" s="61"/>
      <c r="DCH28" s="61"/>
      <c r="DCI28" s="61"/>
      <c r="DCJ28" s="61"/>
      <c r="DCK28" s="61"/>
      <c r="DCL28" s="61"/>
      <c r="DCM28" s="61"/>
      <c r="DCN28" s="61"/>
      <c r="DCO28" s="61"/>
      <c r="DCP28" s="61"/>
      <c r="DCQ28" s="61"/>
      <c r="DCR28" s="61"/>
      <c r="DCS28" s="61"/>
      <c r="DCT28" s="61"/>
      <c r="DCU28" s="61"/>
      <c r="DCV28" s="61"/>
      <c r="DCW28" s="61"/>
      <c r="DCX28" s="61"/>
      <c r="DCY28" s="61"/>
      <c r="DCZ28" s="61"/>
      <c r="DDA28" s="61"/>
      <c r="DDB28" s="61"/>
      <c r="DDC28" s="61"/>
      <c r="DDD28" s="61"/>
      <c r="DDE28" s="61"/>
      <c r="DDF28" s="61"/>
      <c r="DDG28" s="61"/>
      <c r="DDH28" s="61"/>
      <c r="DDI28" s="61"/>
      <c r="DDJ28" s="61"/>
      <c r="DDK28" s="61"/>
      <c r="DDL28" s="61"/>
      <c r="DDM28" s="61"/>
      <c r="DDN28" s="61"/>
      <c r="DDO28" s="61"/>
      <c r="DDP28" s="61"/>
      <c r="DDQ28" s="61"/>
      <c r="DDR28" s="61"/>
      <c r="DDS28" s="61"/>
      <c r="DDT28" s="61"/>
      <c r="DDU28" s="61"/>
      <c r="DDV28" s="61"/>
      <c r="DDW28" s="61"/>
      <c r="DDX28" s="61"/>
      <c r="DDY28" s="61"/>
      <c r="DDZ28" s="61"/>
      <c r="DEA28" s="61"/>
      <c r="DEB28" s="61"/>
      <c r="DEC28" s="61"/>
      <c r="DED28" s="61"/>
      <c r="DEE28" s="61"/>
      <c r="DEF28" s="61"/>
      <c r="DEG28" s="61"/>
      <c r="DEH28" s="61"/>
      <c r="DEI28" s="61"/>
      <c r="DEJ28" s="61"/>
      <c r="DEK28" s="61"/>
      <c r="DEL28" s="61"/>
      <c r="DEM28" s="61"/>
      <c r="DEN28" s="61"/>
      <c r="DEO28" s="61"/>
      <c r="DEP28" s="61"/>
      <c r="DEQ28" s="61"/>
      <c r="DER28" s="61"/>
      <c r="DES28" s="61"/>
      <c r="DET28" s="61"/>
      <c r="DEU28" s="61"/>
      <c r="DEV28" s="61"/>
      <c r="DEW28" s="61"/>
      <c r="DEX28" s="61"/>
      <c r="DEY28" s="61"/>
      <c r="DEZ28" s="61"/>
      <c r="DFA28" s="61"/>
      <c r="DFB28" s="61"/>
      <c r="DFC28" s="61"/>
      <c r="DFD28" s="61"/>
      <c r="DFE28" s="61"/>
      <c r="DFF28" s="61"/>
      <c r="DFG28" s="61"/>
      <c r="DFH28" s="61"/>
      <c r="DFI28" s="61"/>
      <c r="DFJ28" s="61"/>
      <c r="DFK28" s="61"/>
      <c r="DFL28" s="61"/>
      <c r="DFM28" s="61"/>
      <c r="DFN28" s="61"/>
      <c r="DFO28" s="61"/>
      <c r="DFP28" s="61"/>
      <c r="DFQ28" s="61"/>
      <c r="DFR28" s="61"/>
      <c r="DFS28" s="61"/>
      <c r="DFT28" s="61"/>
      <c r="DFU28" s="61"/>
      <c r="DFV28" s="61"/>
      <c r="DFW28" s="61"/>
      <c r="DFX28" s="61"/>
      <c r="DFY28" s="61"/>
      <c r="DFZ28" s="61"/>
      <c r="DGA28" s="61"/>
      <c r="DGB28" s="61"/>
      <c r="DGC28" s="61"/>
      <c r="DGD28" s="61"/>
      <c r="DGE28" s="61"/>
      <c r="DGF28" s="61"/>
      <c r="DGG28" s="61"/>
      <c r="DGH28" s="61"/>
      <c r="DGI28" s="61"/>
      <c r="DGJ28" s="61"/>
      <c r="DGK28" s="61"/>
      <c r="DGL28" s="61"/>
      <c r="DGM28" s="61"/>
      <c r="DGN28" s="61"/>
      <c r="DGO28" s="61"/>
      <c r="DGP28" s="61"/>
      <c r="DGQ28" s="61"/>
      <c r="DGR28" s="61"/>
      <c r="DGS28" s="61"/>
      <c r="DGT28" s="61"/>
      <c r="DGU28" s="61"/>
      <c r="DGV28" s="61"/>
      <c r="DGW28" s="61"/>
      <c r="DGX28" s="61"/>
      <c r="DGY28" s="61"/>
      <c r="DGZ28" s="61"/>
      <c r="DHA28" s="61"/>
      <c r="DHB28" s="61"/>
      <c r="DHC28" s="61"/>
      <c r="DHD28" s="61"/>
      <c r="DHE28" s="61"/>
      <c r="DHF28" s="61"/>
      <c r="DHG28" s="61"/>
      <c r="DHH28" s="61"/>
      <c r="DHI28" s="61"/>
      <c r="DHJ28" s="61"/>
      <c r="DHK28" s="61"/>
      <c r="DHL28" s="61"/>
      <c r="DHM28" s="61"/>
      <c r="DHN28" s="61"/>
      <c r="DHO28" s="61"/>
      <c r="DHP28" s="61"/>
      <c r="DHQ28" s="61"/>
      <c r="DHR28" s="61"/>
      <c r="DHS28" s="61"/>
      <c r="DHT28" s="61"/>
      <c r="DHU28" s="61"/>
      <c r="DHV28" s="61"/>
      <c r="DHW28" s="61"/>
      <c r="DHX28" s="61"/>
      <c r="DHY28" s="61"/>
      <c r="DHZ28" s="61"/>
      <c r="DIA28" s="61"/>
      <c r="DIB28" s="61"/>
      <c r="DIC28" s="61"/>
      <c r="DID28" s="61"/>
      <c r="DIE28" s="61"/>
      <c r="DIF28" s="61"/>
      <c r="DIG28" s="61"/>
      <c r="DIH28" s="61"/>
      <c r="DII28" s="61"/>
      <c r="DIJ28" s="61"/>
      <c r="DIK28" s="61"/>
      <c r="DIL28" s="61"/>
      <c r="DIM28" s="61"/>
      <c r="DIN28" s="61"/>
      <c r="DIO28" s="61"/>
      <c r="DIP28" s="61"/>
      <c r="DIQ28" s="61"/>
      <c r="DIR28" s="61"/>
      <c r="DIS28" s="61"/>
      <c r="DIT28" s="61"/>
      <c r="DIU28" s="61"/>
      <c r="DIV28" s="61"/>
      <c r="DIW28" s="61"/>
      <c r="DIX28" s="61"/>
      <c r="DIY28" s="61"/>
      <c r="DIZ28" s="61"/>
      <c r="DJA28" s="61"/>
      <c r="DJB28" s="61"/>
      <c r="DJC28" s="61"/>
      <c r="DJD28" s="61"/>
      <c r="DJE28" s="61"/>
      <c r="DJF28" s="61"/>
      <c r="DJG28" s="61"/>
      <c r="DJH28" s="61"/>
      <c r="DJI28" s="61"/>
      <c r="DJJ28" s="61"/>
      <c r="DJK28" s="61"/>
      <c r="DJL28" s="61"/>
      <c r="DJM28" s="61"/>
      <c r="DJN28" s="61"/>
      <c r="DJO28" s="61"/>
      <c r="DJP28" s="61"/>
      <c r="DJQ28" s="61"/>
      <c r="DJR28" s="61"/>
      <c r="DJS28" s="61"/>
      <c r="DJT28" s="61"/>
      <c r="DJU28" s="61"/>
      <c r="DJV28" s="61"/>
      <c r="DJW28" s="61"/>
      <c r="DJX28" s="61"/>
      <c r="DJY28" s="61"/>
      <c r="DJZ28" s="61"/>
      <c r="DKA28" s="61"/>
      <c r="DKB28" s="61"/>
      <c r="DKC28" s="61"/>
      <c r="DKD28" s="61"/>
      <c r="DKE28" s="61"/>
      <c r="DKF28" s="61"/>
      <c r="DKG28" s="61"/>
      <c r="DKH28" s="61"/>
      <c r="DKI28" s="61"/>
      <c r="DKJ28" s="61"/>
      <c r="DKK28" s="61"/>
      <c r="DKL28" s="61"/>
      <c r="DKM28" s="61"/>
      <c r="DKN28" s="61"/>
      <c r="DKO28" s="61"/>
      <c r="DKP28" s="61"/>
      <c r="DKQ28" s="61"/>
      <c r="DKR28" s="61"/>
      <c r="DKS28" s="61"/>
      <c r="DKT28" s="61"/>
      <c r="DKU28" s="61"/>
      <c r="DKV28" s="61"/>
      <c r="DKW28" s="61"/>
      <c r="DKX28" s="61"/>
      <c r="DKY28" s="61"/>
      <c r="DKZ28" s="61"/>
      <c r="DLA28" s="61"/>
      <c r="DLB28" s="61"/>
      <c r="DLC28" s="61"/>
      <c r="DLD28" s="61"/>
      <c r="DLE28" s="61"/>
      <c r="DLF28" s="61"/>
      <c r="DLG28" s="61"/>
      <c r="DLH28" s="61"/>
      <c r="DLI28" s="61"/>
      <c r="DLJ28" s="61"/>
      <c r="DLK28" s="61"/>
      <c r="DLL28" s="61"/>
      <c r="DLM28" s="61"/>
      <c r="DLN28" s="61"/>
      <c r="DLO28" s="61"/>
      <c r="DLP28" s="61"/>
      <c r="DLQ28" s="61"/>
      <c r="DLR28" s="61"/>
      <c r="DLS28" s="61"/>
      <c r="DLT28" s="61"/>
      <c r="DLU28" s="61"/>
      <c r="DLV28" s="61"/>
      <c r="DLW28" s="61"/>
      <c r="DLX28" s="61"/>
      <c r="DLY28" s="61"/>
      <c r="DLZ28" s="61"/>
      <c r="DMA28" s="61"/>
      <c r="DMB28" s="61"/>
      <c r="DMC28" s="61"/>
      <c r="DMD28" s="61"/>
      <c r="DME28" s="61"/>
      <c r="DMF28" s="61"/>
      <c r="DMG28" s="61"/>
      <c r="DMH28" s="61"/>
      <c r="DMI28" s="61"/>
      <c r="DMJ28" s="61"/>
      <c r="DMK28" s="61"/>
      <c r="DML28" s="61"/>
      <c r="DMM28" s="61"/>
      <c r="DMN28" s="61"/>
      <c r="DMO28" s="61"/>
      <c r="DMP28" s="61"/>
      <c r="DMQ28" s="61"/>
      <c r="DMR28" s="61"/>
      <c r="DMS28" s="61"/>
      <c r="DMT28" s="61"/>
      <c r="DMU28" s="61"/>
      <c r="DMV28" s="61"/>
      <c r="DMW28" s="61"/>
      <c r="DMX28" s="61"/>
      <c r="DMY28" s="61"/>
      <c r="DMZ28" s="61"/>
      <c r="DNA28" s="61"/>
      <c r="DNB28" s="61"/>
      <c r="DNC28" s="61"/>
      <c r="DND28" s="61"/>
      <c r="DNE28" s="61"/>
      <c r="DNF28" s="61"/>
      <c r="DNG28" s="61"/>
      <c r="DNH28" s="61"/>
      <c r="DNI28" s="61"/>
      <c r="DNJ28" s="61"/>
      <c r="DNK28" s="61"/>
      <c r="DNL28" s="61"/>
      <c r="DNM28" s="61"/>
      <c r="DNN28" s="61"/>
      <c r="DNO28" s="61"/>
      <c r="DNP28" s="61"/>
      <c r="DNQ28" s="61"/>
      <c r="DNR28" s="61"/>
      <c r="DNS28" s="61"/>
      <c r="DNT28" s="61"/>
      <c r="DNU28" s="61"/>
      <c r="DNV28" s="61"/>
      <c r="DNW28" s="61"/>
      <c r="DNX28" s="61"/>
      <c r="DNY28" s="61"/>
      <c r="DNZ28" s="61"/>
      <c r="DOA28" s="61"/>
      <c r="DOB28" s="61"/>
      <c r="DOC28" s="61"/>
      <c r="DOD28" s="61"/>
      <c r="DOE28" s="61"/>
      <c r="DOF28" s="61"/>
      <c r="DOG28" s="61"/>
      <c r="DOH28" s="61"/>
      <c r="DOI28" s="61"/>
      <c r="DOJ28" s="61"/>
      <c r="DOK28" s="61"/>
      <c r="DOL28" s="61"/>
      <c r="DOM28" s="61"/>
      <c r="DON28" s="61"/>
      <c r="DOO28" s="61"/>
      <c r="DOP28" s="61"/>
      <c r="DOQ28" s="61"/>
      <c r="DOR28" s="61"/>
      <c r="DOS28" s="61"/>
      <c r="DOT28" s="61"/>
      <c r="DOU28" s="61"/>
      <c r="DOV28" s="61"/>
      <c r="DOW28" s="61"/>
      <c r="DOX28" s="61"/>
      <c r="DOY28" s="61"/>
      <c r="DOZ28" s="61"/>
      <c r="DPA28" s="61"/>
      <c r="DPB28" s="61"/>
      <c r="DPC28" s="61"/>
      <c r="DPD28" s="61"/>
      <c r="DPE28" s="61"/>
      <c r="DPF28" s="61"/>
      <c r="DPG28" s="61"/>
      <c r="DPH28" s="61"/>
      <c r="DPI28" s="61"/>
      <c r="DPJ28" s="61"/>
      <c r="DPK28" s="61"/>
      <c r="DPL28" s="61"/>
      <c r="DPM28" s="61"/>
      <c r="DPN28" s="61"/>
      <c r="DPO28" s="61"/>
      <c r="DPP28" s="61"/>
      <c r="DPQ28" s="61"/>
      <c r="DPR28" s="61"/>
      <c r="DPS28" s="61"/>
      <c r="DPT28" s="61"/>
      <c r="DPU28" s="61"/>
      <c r="DPV28" s="61"/>
      <c r="DPW28" s="61"/>
      <c r="DPX28" s="61"/>
      <c r="DPY28" s="61"/>
      <c r="DPZ28" s="61"/>
      <c r="DQA28" s="61"/>
      <c r="DQB28" s="61"/>
      <c r="DQC28" s="61"/>
      <c r="DQD28" s="61"/>
      <c r="DQE28" s="61"/>
      <c r="DQF28" s="61"/>
      <c r="DQG28" s="61"/>
      <c r="DQH28" s="61"/>
      <c r="DQI28" s="61"/>
      <c r="DQJ28" s="61"/>
      <c r="DQK28" s="61"/>
      <c r="DQL28" s="61"/>
      <c r="DQM28" s="61"/>
      <c r="DQN28" s="61"/>
      <c r="DQO28" s="61"/>
      <c r="DQP28" s="61"/>
      <c r="DQQ28" s="61"/>
      <c r="DQR28" s="61"/>
      <c r="DQS28" s="61"/>
      <c r="DQT28" s="61"/>
      <c r="DQU28" s="61"/>
      <c r="DQV28" s="61"/>
      <c r="DQW28" s="61"/>
      <c r="DQX28" s="61"/>
      <c r="DQY28" s="61"/>
      <c r="DQZ28" s="61"/>
      <c r="DRA28" s="61"/>
      <c r="DRB28" s="61"/>
      <c r="DRC28" s="61"/>
      <c r="DRD28" s="61"/>
      <c r="DRE28" s="61"/>
      <c r="DRF28" s="61"/>
      <c r="DRG28" s="61"/>
      <c r="DRH28" s="61"/>
      <c r="DRI28" s="61"/>
      <c r="DRJ28" s="61"/>
      <c r="DRK28" s="61"/>
      <c r="DRL28" s="61"/>
      <c r="DRM28" s="61"/>
      <c r="DRN28" s="61"/>
      <c r="DRO28" s="61"/>
      <c r="DRP28" s="61"/>
      <c r="DRQ28" s="61"/>
      <c r="DRR28" s="61"/>
      <c r="DRS28" s="61"/>
      <c r="DRT28" s="61"/>
      <c r="DRU28" s="61"/>
      <c r="DRV28" s="61"/>
      <c r="DRW28" s="61"/>
      <c r="DRX28" s="61"/>
      <c r="DRY28" s="61"/>
      <c r="DRZ28" s="61"/>
      <c r="DSA28" s="61"/>
      <c r="DSB28" s="61"/>
      <c r="DSC28" s="61"/>
      <c r="DSD28" s="61"/>
      <c r="DSE28" s="61"/>
      <c r="DSF28" s="61"/>
      <c r="DSG28" s="61"/>
      <c r="DSH28" s="61"/>
      <c r="DSI28" s="61"/>
      <c r="DSJ28" s="61"/>
      <c r="DSK28" s="61"/>
      <c r="DSL28" s="61"/>
      <c r="DSM28" s="61"/>
      <c r="DSN28" s="61"/>
      <c r="DSO28" s="61"/>
      <c r="DSP28" s="61"/>
      <c r="DSQ28" s="61"/>
      <c r="DSR28" s="61"/>
      <c r="DSS28" s="61"/>
      <c r="DST28" s="61"/>
      <c r="DSU28" s="61"/>
      <c r="DSV28" s="61"/>
      <c r="DSW28" s="61"/>
      <c r="DSX28" s="61"/>
      <c r="DSY28" s="61"/>
      <c r="DSZ28" s="61"/>
      <c r="DTA28" s="61"/>
      <c r="DTB28" s="61"/>
      <c r="DTC28" s="61"/>
      <c r="DTD28" s="61"/>
      <c r="DTE28" s="61"/>
      <c r="DTF28" s="61"/>
      <c r="DTG28" s="61"/>
      <c r="DTH28" s="61"/>
      <c r="DTI28" s="61"/>
      <c r="DTJ28" s="61"/>
      <c r="DTK28" s="61"/>
      <c r="DTL28" s="61"/>
      <c r="DTM28" s="61"/>
      <c r="DTN28" s="61"/>
      <c r="DTO28" s="61"/>
      <c r="DTP28" s="61"/>
      <c r="DTQ28" s="61"/>
      <c r="DTR28" s="61"/>
      <c r="DTS28" s="61"/>
      <c r="DTT28" s="61"/>
      <c r="DTU28" s="61"/>
      <c r="DTV28" s="61"/>
      <c r="DTW28" s="61"/>
      <c r="DTX28" s="61"/>
      <c r="DTY28" s="61"/>
      <c r="DTZ28" s="61"/>
      <c r="DUA28" s="61"/>
      <c r="DUB28" s="61"/>
      <c r="DUC28" s="61"/>
      <c r="DUD28" s="61"/>
      <c r="DUE28" s="61"/>
      <c r="DUF28" s="61"/>
      <c r="DUG28" s="61"/>
      <c r="DUH28" s="61"/>
      <c r="DUI28" s="61"/>
      <c r="DUJ28" s="61"/>
      <c r="DUK28" s="61"/>
      <c r="DUL28" s="61"/>
      <c r="DUM28" s="61"/>
      <c r="DUN28" s="61"/>
      <c r="DUO28" s="61"/>
      <c r="DUP28" s="61"/>
      <c r="DUQ28" s="61"/>
      <c r="DUR28" s="61"/>
      <c r="DUS28" s="61"/>
      <c r="DUT28" s="61"/>
      <c r="DUU28" s="61"/>
      <c r="DUV28" s="61"/>
      <c r="DUW28" s="61"/>
      <c r="DUX28" s="61"/>
      <c r="DUY28" s="61"/>
      <c r="DUZ28" s="61"/>
      <c r="DVA28" s="61"/>
      <c r="DVB28" s="61"/>
      <c r="DVC28" s="61"/>
      <c r="DVD28" s="61"/>
      <c r="DVE28" s="61"/>
      <c r="DVF28" s="61"/>
      <c r="DVG28" s="61"/>
      <c r="DVH28" s="61"/>
      <c r="DVI28" s="61"/>
      <c r="DVJ28" s="61"/>
      <c r="DVK28" s="61"/>
      <c r="DVL28" s="61"/>
      <c r="DVM28" s="61"/>
      <c r="DVN28" s="61"/>
      <c r="DVO28" s="61"/>
      <c r="DVP28" s="61"/>
      <c r="DVQ28" s="61"/>
      <c r="DVR28" s="61"/>
      <c r="DVS28" s="61"/>
      <c r="DVT28" s="61"/>
      <c r="DVU28" s="61"/>
      <c r="DVV28" s="61"/>
      <c r="DVW28" s="61"/>
      <c r="DVX28" s="61"/>
      <c r="DVY28" s="61"/>
      <c r="DVZ28" s="61"/>
      <c r="DWA28" s="61"/>
      <c r="DWB28" s="61"/>
      <c r="DWC28" s="61"/>
      <c r="DWD28" s="61"/>
      <c r="DWE28" s="61"/>
      <c r="DWF28" s="61"/>
      <c r="DWG28" s="61"/>
      <c r="DWH28" s="61"/>
      <c r="DWI28" s="61"/>
      <c r="DWJ28" s="61"/>
      <c r="DWK28" s="61"/>
      <c r="DWL28" s="61"/>
      <c r="DWM28" s="61"/>
      <c r="DWN28" s="61"/>
      <c r="DWO28" s="61"/>
      <c r="DWP28" s="61"/>
      <c r="DWQ28" s="61"/>
      <c r="DWR28" s="61"/>
      <c r="DWS28" s="61"/>
      <c r="DWT28" s="61"/>
      <c r="DWU28" s="61"/>
      <c r="DWV28" s="61"/>
      <c r="DWW28" s="61"/>
      <c r="DWX28" s="61"/>
      <c r="DWY28" s="61"/>
      <c r="DWZ28" s="61"/>
      <c r="DXA28" s="61"/>
      <c r="DXB28" s="61"/>
      <c r="DXC28" s="61"/>
      <c r="DXD28" s="61"/>
      <c r="DXE28" s="61"/>
      <c r="DXF28" s="61"/>
      <c r="DXG28" s="61"/>
      <c r="DXH28" s="61"/>
      <c r="DXI28" s="61"/>
      <c r="DXJ28" s="61"/>
      <c r="DXK28" s="61"/>
      <c r="DXL28" s="61"/>
      <c r="DXM28" s="61"/>
      <c r="DXN28" s="61"/>
      <c r="DXO28" s="61"/>
      <c r="DXP28" s="61"/>
      <c r="DXQ28" s="61"/>
      <c r="DXR28" s="61"/>
      <c r="DXS28" s="61"/>
      <c r="DXT28" s="61"/>
      <c r="DXU28" s="61"/>
      <c r="DXV28" s="61"/>
      <c r="DXW28" s="61"/>
      <c r="DXX28" s="61"/>
      <c r="DXY28" s="61"/>
      <c r="DXZ28" s="61"/>
      <c r="DYA28" s="61"/>
      <c r="DYB28" s="61"/>
      <c r="DYC28" s="61"/>
      <c r="DYD28" s="61"/>
      <c r="DYE28" s="61"/>
      <c r="DYF28" s="61"/>
      <c r="DYG28" s="61"/>
      <c r="DYH28" s="61"/>
      <c r="DYI28" s="61"/>
      <c r="DYJ28" s="61"/>
      <c r="DYK28" s="61"/>
      <c r="DYL28" s="61"/>
      <c r="DYM28" s="61"/>
      <c r="DYN28" s="61"/>
      <c r="DYO28" s="61"/>
      <c r="DYP28" s="61"/>
      <c r="DYQ28" s="61"/>
      <c r="DYR28" s="61"/>
      <c r="DYS28" s="61"/>
      <c r="DYT28" s="61"/>
      <c r="DYU28" s="61"/>
      <c r="DYV28" s="61"/>
      <c r="DYW28" s="61"/>
      <c r="DYX28" s="61"/>
      <c r="DYY28" s="61"/>
      <c r="DYZ28" s="61"/>
      <c r="DZA28" s="61"/>
      <c r="DZB28" s="61"/>
      <c r="DZC28" s="61"/>
      <c r="DZD28" s="61"/>
      <c r="DZE28" s="61"/>
      <c r="DZF28" s="61"/>
      <c r="DZG28" s="61"/>
      <c r="DZH28" s="61"/>
      <c r="DZI28" s="61"/>
      <c r="DZJ28" s="61"/>
      <c r="DZK28" s="61"/>
      <c r="DZL28" s="61"/>
      <c r="DZM28" s="61"/>
      <c r="DZN28" s="61"/>
      <c r="DZO28" s="61"/>
      <c r="DZP28" s="61"/>
      <c r="DZQ28" s="61"/>
      <c r="DZR28" s="61"/>
      <c r="DZS28" s="61"/>
      <c r="DZT28" s="61"/>
      <c r="DZU28" s="61"/>
      <c r="DZV28" s="61"/>
      <c r="DZW28" s="61"/>
      <c r="DZX28" s="61"/>
      <c r="DZY28" s="61"/>
      <c r="DZZ28" s="61"/>
      <c r="EAA28" s="61"/>
      <c r="EAB28" s="61"/>
      <c r="EAC28" s="61"/>
      <c r="EAD28" s="61"/>
      <c r="EAE28" s="61"/>
      <c r="EAF28" s="61"/>
      <c r="EAG28" s="61"/>
      <c r="EAH28" s="61"/>
      <c r="EAI28" s="61"/>
      <c r="EAJ28" s="61"/>
      <c r="EAK28" s="61"/>
      <c r="EAL28" s="61"/>
      <c r="EAM28" s="61"/>
      <c r="EAN28" s="61"/>
      <c r="EAO28" s="61"/>
      <c r="EAP28" s="61"/>
      <c r="EAQ28" s="61"/>
      <c r="EAR28" s="61"/>
      <c r="EAS28" s="61"/>
      <c r="EAT28" s="61"/>
      <c r="EAU28" s="61"/>
      <c r="EAV28" s="61"/>
      <c r="EAW28" s="61"/>
      <c r="EAX28" s="61"/>
      <c r="EAY28" s="61"/>
      <c r="EAZ28" s="61"/>
      <c r="EBA28" s="61"/>
      <c r="EBB28" s="61"/>
      <c r="EBC28" s="61"/>
      <c r="EBD28" s="61"/>
      <c r="EBE28" s="61"/>
      <c r="EBF28" s="61"/>
      <c r="EBG28" s="61"/>
      <c r="EBH28" s="61"/>
      <c r="EBI28" s="61"/>
      <c r="EBJ28" s="61"/>
      <c r="EBK28" s="61"/>
      <c r="EBL28" s="61"/>
      <c r="EBM28" s="61"/>
      <c r="EBN28" s="61"/>
      <c r="EBO28" s="61"/>
      <c r="EBP28" s="61"/>
      <c r="EBQ28" s="61"/>
      <c r="EBR28" s="61"/>
      <c r="EBS28" s="61"/>
      <c r="EBT28" s="61"/>
      <c r="EBU28" s="61"/>
      <c r="EBV28" s="61"/>
      <c r="EBW28" s="61"/>
      <c r="EBX28" s="61"/>
      <c r="EBY28" s="61"/>
      <c r="EBZ28" s="61"/>
      <c r="ECA28" s="61"/>
      <c r="ECB28" s="61"/>
      <c r="ECC28" s="61"/>
      <c r="ECD28" s="61"/>
      <c r="ECE28" s="61"/>
      <c r="ECF28" s="61"/>
      <c r="ECG28" s="61"/>
      <c r="ECH28" s="61"/>
      <c r="ECI28" s="61"/>
      <c r="ECJ28" s="61"/>
      <c r="ECK28" s="61"/>
      <c r="ECL28" s="61"/>
      <c r="ECM28" s="61"/>
      <c r="ECN28" s="61"/>
      <c r="ECO28" s="61"/>
      <c r="ECP28" s="61"/>
      <c r="ECQ28" s="61"/>
      <c r="ECR28" s="61"/>
      <c r="ECS28" s="61"/>
      <c r="ECT28" s="61"/>
      <c r="ECU28" s="61"/>
      <c r="ECV28" s="61"/>
      <c r="ECW28" s="61"/>
      <c r="ECX28" s="61"/>
      <c r="ECY28" s="61"/>
      <c r="ECZ28" s="61"/>
      <c r="EDA28" s="61"/>
      <c r="EDB28" s="61"/>
      <c r="EDC28" s="61"/>
      <c r="EDD28" s="61"/>
      <c r="EDE28" s="61"/>
      <c r="EDF28" s="61"/>
      <c r="EDG28" s="61"/>
      <c r="EDH28" s="61"/>
      <c r="EDI28" s="61"/>
      <c r="EDJ28" s="61"/>
      <c r="EDK28" s="61"/>
      <c r="EDL28" s="61"/>
      <c r="EDM28" s="61"/>
      <c r="EDN28" s="61"/>
      <c r="EDO28" s="61"/>
      <c r="EDP28" s="61"/>
      <c r="EDQ28" s="61"/>
      <c r="EDR28" s="61"/>
      <c r="EDS28" s="61"/>
      <c r="EDT28" s="61"/>
      <c r="EDU28" s="61"/>
      <c r="EDV28" s="61"/>
      <c r="EDW28" s="61"/>
      <c r="EDX28" s="61"/>
      <c r="EDY28" s="61"/>
      <c r="EDZ28" s="61"/>
      <c r="EEA28" s="61"/>
      <c r="EEB28" s="61"/>
      <c r="EEC28" s="61"/>
      <c r="EED28" s="61"/>
      <c r="EEE28" s="61"/>
      <c r="EEF28" s="61"/>
      <c r="EEG28" s="61"/>
      <c r="EEH28" s="61"/>
      <c r="EEI28" s="61"/>
      <c r="EEJ28" s="61"/>
      <c r="EEK28" s="61"/>
      <c r="EEL28" s="61"/>
      <c r="EEM28" s="61"/>
      <c r="EEN28" s="61"/>
      <c r="EEO28" s="61"/>
      <c r="EEP28" s="61"/>
      <c r="EEQ28" s="61"/>
      <c r="EER28" s="61"/>
      <c r="EES28" s="61"/>
      <c r="EET28" s="61"/>
      <c r="EEU28" s="61"/>
      <c r="EEV28" s="61"/>
      <c r="EEW28" s="61"/>
      <c r="EEX28" s="61"/>
      <c r="EEY28" s="61"/>
      <c r="EEZ28" s="61"/>
      <c r="EFA28" s="61"/>
      <c r="EFB28" s="61"/>
      <c r="EFC28" s="61"/>
      <c r="EFD28" s="61"/>
      <c r="EFE28" s="61"/>
      <c r="EFF28" s="61"/>
      <c r="EFG28" s="61"/>
      <c r="EFH28" s="61"/>
      <c r="EFI28" s="61"/>
      <c r="EFJ28" s="61"/>
      <c r="EFK28" s="61"/>
      <c r="EFL28" s="61"/>
      <c r="EFM28" s="61"/>
      <c r="EFN28" s="61"/>
      <c r="EFO28" s="61"/>
      <c r="EFP28" s="61"/>
      <c r="EFQ28" s="61"/>
      <c r="EFR28" s="61"/>
      <c r="EFS28" s="61"/>
      <c r="EFT28" s="61"/>
      <c r="EFU28" s="61"/>
      <c r="EFV28" s="61"/>
      <c r="EFW28" s="61"/>
      <c r="EFX28" s="61"/>
      <c r="EFY28" s="61"/>
      <c r="EFZ28" s="61"/>
      <c r="EGA28" s="61"/>
      <c r="EGB28" s="61"/>
      <c r="EGC28" s="61"/>
      <c r="EGD28" s="61"/>
      <c r="EGE28" s="61"/>
      <c r="EGF28" s="61"/>
      <c r="EGG28" s="61"/>
      <c r="EGH28" s="61"/>
      <c r="EGI28" s="61"/>
      <c r="EGJ28" s="61"/>
      <c r="EGK28" s="61"/>
      <c r="EGL28" s="61"/>
      <c r="EGM28" s="61"/>
      <c r="EGN28" s="61"/>
      <c r="EGO28" s="61"/>
      <c r="EGP28" s="61"/>
      <c r="EGQ28" s="61"/>
      <c r="EGR28" s="61"/>
      <c r="EGS28" s="61"/>
      <c r="EGT28" s="61"/>
      <c r="EGU28" s="61"/>
      <c r="EGV28" s="61"/>
      <c r="EGW28" s="61"/>
      <c r="EGX28" s="61"/>
      <c r="EGY28" s="61"/>
      <c r="EGZ28" s="61"/>
      <c r="EHA28" s="61"/>
      <c r="EHB28" s="61"/>
      <c r="EHC28" s="61"/>
      <c r="EHD28" s="61"/>
      <c r="EHE28" s="61"/>
      <c r="EHF28" s="61"/>
      <c r="EHG28" s="61"/>
      <c r="EHH28" s="61"/>
      <c r="EHI28" s="61"/>
      <c r="EHJ28" s="61"/>
      <c r="EHK28" s="61"/>
      <c r="EHL28" s="61"/>
      <c r="EHM28" s="61"/>
      <c r="EHN28" s="61"/>
      <c r="EHO28" s="61"/>
      <c r="EHP28" s="61"/>
      <c r="EHQ28" s="61"/>
      <c r="EHR28" s="61"/>
      <c r="EHS28" s="61"/>
      <c r="EHT28" s="61"/>
      <c r="EHU28" s="61"/>
      <c r="EHV28" s="61"/>
      <c r="EHW28" s="61"/>
      <c r="EHX28" s="61"/>
      <c r="EHY28" s="61"/>
      <c r="EHZ28" s="61"/>
      <c r="EIA28" s="61"/>
      <c r="EIB28" s="61"/>
      <c r="EIC28" s="61"/>
      <c r="EID28" s="61"/>
      <c r="EIE28" s="61"/>
      <c r="EIF28" s="61"/>
      <c r="EIG28" s="61"/>
      <c r="EIH28" s="61"/>
      <c r="EII28" s="61"/>
      <c r="EIJ28" s="61"/>
      <c r="EIK28" s="61"/>
      <c r="EIL28" s="61"/>
      <c r="EIM28" s="61"/>
      <c r="EIN28" s="61"/>
      <c r="EIO28" s="61"/>
      <c r="EIP28" s="61"/>
      <c r="EIQ28" s="61"/>
      <c r="EIR28" s="61"/>
      <c r="EIS28" s="61"/>
      <c r="EIT28" s="61"/>
      <c r="EIU28" s="61"/>
      <c r="EIV28" s="61"/>
      <c r="EIW28" s="61"/>
      <c r="EIX28" s="61"/>
      <c r="EIY28" s="61"/>
      <c r="EIZ28" s="61"/>
      <c r="EJA28" s="61"/>
      <c r="EJB28" s="61"/>
      <c r="EJC28" s="61"/>
      <c r="EJD28" s="61"/>
      <c r="EJE28" s="61"/>
      <c r="EJF28" s="61"/>
      <c r="EJG28" s="61"/>
      <c r="EJH28" s="61"/>
      <c r="EJI28" s="61"/>
      <c r="EJJ28" s="61"/>
      <c r="EJK28" s="61"/>
      <c r="EJL28" s="61"/>
      <c r="EJM28" s="61"/>
      <c r="EJN28" s="61"/>
      <c r="EJO28" s="61"/>
      <c r="EJP28" s="61"/>
      <c r="EJQ28" s="61"/>
      <c r="EJR28" s="61"/>
      <c r="EJS28" s="61"/>
      <c r="EJT28" s="61"/>
      <c r="EJU28" s="61"/>
      <c r="EJV28" s="61"/>
      <c r="EJW28" s="61"/>
      <c r="EJX28" s="61"/>
      <c r="EJY28" s="61"/>
      <c r="EJZ28" s="61"/>
      <c r="EKA28" s="61"/>
      <c r="EKB28" s="61"/>
      <c r="EKC28" s="61"/>
      <c r="EKD28" s="61"/>
      <c r="EKE28" s="61"/>
      <c r="EKF28" s="61"/>
      <c r="EKG28" s="61"/>
      <c r="EKH28" s="61"/>
      <c r="EKI28" s="61"/>
      <c r="EKJ28" s="61"/>
      <c r="EKK28" s="61"/>
      <c r="EKL28" s="61"/>
      <c r="EKM28" s="61"/>
      <c r="EKN28" s="61"/>
      <c r="EKO28" s="61"/>
      <c r="EKP28" s="61"/>
      <c r="EKQ28" s="61"/>
      <c r="EKR28" s="61"/>
      <c r="EKS28" s="61"/>
      <c r="EKT28" s="61"/>
      <c r="EKU28" s="61"/>
      <c r="EKV28" s="61"/>
      <c r="EKW28" s="61"/>
      <c r="EKX28" s="61"/>
      <c r="EKY28" s="61"/>
      <c r="EKZ28" s="61"/>
      <c r="ELA28" s="61"/>
      <c r="ELB28" s="61"/>
      <c r="ELC28" s="61"/>
      <c r="ELD28" s="61"/>
      <c r="ELE28" s="61"/>
      <c r="ELF28" s="61"/>
      <c r="ELG28" s="61"/>
      <c r="ELH28" s="61"/>
      <c r="ELI28" s="61"/>
      <c r="ELJ28" s="61"/>
      <c r="ELK28" s="61"/>
      <c r="ELL28" s="61"/>
      <c r="ELM28" s="61"/>
      <c r="ELN28" s="61"/>
      <c r="ELO28" s="61"/>
      <c r="ELP28" s="61"/>
      <c r="ELQ28" s="61"/>
      <c r="ELR28" s="61"/>
      <c r="ELS28" s="61"/>
      <c r="ELT28" s="61"/>
      <c r="ELU28" s="61"/>
      <c r="ELV28" s="61"/>
      <c r="ELW28" s="61"/>
      <c r="ELX28" s="61"/>
      <c r="ELY28" s="61"/>
      <c r="ELZ28" s="61"/>
      <c r="EMA28" s="61"/>
      <c r="EMB28" s="61"/>
      <c r="EMC28" s="61"/>
      <c r="EMD28" s="61"/>
      <c r="EME28" s="61"/>
      <c r="EMF28" s="61"/>
      <c r="EMG28" s="61"/>
      <c r="EMH28" s="61"/>
      <c r="EMI28" s="61"/>
      <c r="EMJ28" s="61"/>
      <c r="EMK28" s="61"/>
      <c r="EML28" s="61"/>
      <c r="EMM28" s="61"/>
      <c r="EMN28" s="61"/>
      <c r="EMO28" s="61"/>
      <c r="EMP28" s="61"/>
      <c r="EMQ28" s="61"/>
      <c r="EMR28" s="61"/>
      <c r="EMS28" s="61"/>
      <c r="EMT28" s="61"/>
      <c r="EMU28" s="61"/>
      <c r="EMV28" s="61"/>
      <c r="EMW28" s="61"/>
      <c r="EMX28" s="61"/>
      <c r="EMY28" s="61"/>
      <c r="EMZ28" s="61"/>
      <c r="ENA28" s="61"/>
      <c r="ENB28" s="61"/>
      <c r="ENC28" s="61"/>
      <c r="END28" s="61"/>
      <c r="ENE28" s="61"/>
      <c r="ENF28" s="61"/>
      <c r="ENG28" s="61"/>
      <c r="ENH28" s="61"/>
      <c r="ENI28" s="61"/>
      <c r="ENJ28" s="61"/>
      <c r="ENK28" s="61"/>
      <c r="ENL28" s="61"/>
      <c r="ENM28" s="61"/>
      <c r="ENN28" s="61"/>
      <c r="ENO28" s="61"/>
      <c r="ENP28" s="61"/>
      <c r="ENQ28" s="61"/>
      <c r="ENR28" s="61"/>
      <c r="ENS28" s="61"/>
      <c r="ENT28" s="61"/>
      <c r="ENU28" s="61"/>
      <c r="ENV28" s="61"/>
      <c r="ENW28" s="61"/>
      <c r="ENX28" s="61"/>
      <c r="ENY28" s="61"/>
      <c r="ENZ28" s="61"/>
      <c r="EOA28" s="61"/>
      <c r="EOB28" s="61"/>
      <c r="EOC28" s="61"/>
      <c r="EOD28" s="61"/>
      <c r="EOE28" s="61"/>
      <c r="EOF28" s="61"/>
      <c r="EOG28" s="61"/>
      <c r="EOH28" s="61"/>
      <c r="EOI28" s="61"/>
      <c r="EOJ28" s="61"/>
      <c r="EOK28" s="61"/>
      <c r="EOL28" s="61"/>
      <c r="EOM28" s="61"/>
      <c r="EON28" s="61"/>
      <c r="EOO28" s="61"/>
      <c r="EOP28" s="61"/>
      <c r="EOQ28" s="61"/>
      <c r="EOR28" s="61"/>
      <c r="EOS28" s="61"/>
      <c r="EOT28" s="61"/>
      <c r="EOU28" s="61"/>
      <c r="EOV28" s="61"/>
      <c r="EOW28" s="61"/>
      <c r="EOX28" s="61"/>
      <c r="EOY28" s="61"/>
      <c r="EOZ28" s="61"/>
      <c r="EPA28" s="61"/>
      <c r="EPB28" s="61"/>
      <c r="EPC28" s="61"/>
      <c r="EPD28" s="61"/>
      <c r="EPE28" s="61"/>
      <c r="EPF28" s="61"/>
      <c r="EPG28" s="61"/>
      <c r="EPH28" s="61"/>
      <c r="EPI28" s="61"/>
      <c r="EPJ28" s="61"/>
      <c r="EPK28" s="61"/>
      <c r="EPL28" s="61"/>
      <c r="EPM28" s="61"/>
      <c r="EPN28" s="61"/>
      <c r="EPO28" s="61"/>
      <c r="EPP28" s="61"/>
      <c r="EPQ28" s="61"/>
      <c r="EPR28" s="61"/>
      <c r="EPS28" s="61"/>
      <c r="EPT28" s="61"/>
      <c r="EPU28" s="61"/>
      <c r="EPV28" s="61"/>
      <c r="EPW28" s="61"/>
      <c r="EPX28" s="61"/>
      <c r="EPY28" s="61"/>
      <c r="EPZ28" s="61"/>
      <c r="EQA28" s="61"/>
      <c r="EQB28" s="61"/>
      <c r="EQC28" s="61"/>
      <c r="EQD28" s="61"/>
      <c r="EQE28" s="61"/>
      <c r="EQF28" s="61"/>
      <c r="EQG28" s="61"/>
      <c r="EQH28" s="61"/>
      <c r="EQI28" s="61"/>
      <c r="EQJ28" s="61"/>
      <c r="EQK28" s="61"/>
      <c r="EQL28" s="61"/>
      <c r="EQM28" s="61"/>
      <c r="EQN28" s="61"/>
      <c r="EQO28" s="61"/>
      <c r="EQP28" s="61"/>
      <c r="EQQ28" s="61"/>
      <c r="EQR28" s="61"/>
      <c r="EQS28" s="61"/>
      <c r="EQT28" s="61"/>
      <c r="EQU28" s="61"/>
      <c r="EQV28" s="61"/>
      <c r="EQW28" s="61"/>
      <c r="EQX28" s="61"/>
      <c r="EQY28" s="61"/>
      <c r="EQZ28" s="61"/>
      <c r="ERA28" s="61"/>
      <c r="ERB28" s="61"/>
      <c r="ERC28" s="61"/>
      <c r="ERD28" s="61"/>
      <c r="ERE28" s="61"/>
      <c r="ERF28" s="61"/>
      <c r="ERG28" s="61"/>
      <c r="ERH28" s="61"/>
      <c r="ERI28" s="61"/>
      <c r="ERJ28" s="61"/>
      <c r="ERK28" s="61"/>
      <c r="ERL28" s="61"/>
      <c r="ERM28" s="61"/>
      <c r="ERN28" s="61"/>
      <c r="ERO28" s="61"/>
      <c r="ERP28" s="61"/>
      <c r="ERQ28" s="61"/>
      <c r="ERR28" s="61"/>
      <c r="ERS28" s="61"/>
      <c r="ERT28" s="61"/>
      <c r="ERU28" s="61"/>
      <c r="ERV28" s="61"/>
      <c r="ERW28" s="61"/>
      <c r="ERX28" s="61"/>
      <c r="ERY28" s="61"/>
      <c r="ERZ28" s="61"/>
      <c r="ESA28" s="61"/>
      <c r="ESB28" s="61"/>
      <c r="ESC28" s="61"/>
      <c r="ESD28" s="61"/>
      <c r="ESE28" s="61"/>
      <c r="ESF28" s="61"/>
      <c r="ESG28" s="61"/>
      <c r="ESH28" s="61"/>
      <c r="ESI28" s="61"/>
      <c r="ESJ28" s="61"/>
      <c r="ESK28" s="61"/>
      <c r="ESL28" s="61"/>
      <c r="ESM28" s="61"/>
      <c r="ESN28" s="61"/>
      <c r="ESO28" s="61"/>
      <c r="ESP28" s="61"/>
      <c r="ESQ28" s="61"/>
      <c r="ESR28" s="61"/>
      <c r="ESS28" s="61"/>
      <c r="EST28" s="61"/>
      <c r="ESU28" s="61"/>
      <c r="ESV28" s="61"/>
      <c r="ESW28" s="61"/>
      <c r="ESX28" s="61"/>
      <c r="ESY28" s="61"/>
      <c r="ESZ28" s="61"/>
      <c r="ETA28" s="61"/>
      <c r="ETB28" s="61"/>
      <c r="ETC28" s="61"/>
      <c r="ETD28" s="61"/>
      <c r="ETE28" s="61"/>
      <c r="ETF28" s="61"/>
      <c r="ETG28" s="61"/>
      <c r="ETH28" s="61"/>
      <c r="ETI28" s="61"/>
      <c r="ETJ28" s="61"/>
      <c r="ETK28" s="61"/>
      <c r="ETL28" s="61"/>
      <c r="ETM28" s="61"/>
      <c r="ETN28" s="61"/>
      <c r="ETO28" s="61"/>
      <c r="ETP28" s="61"/>
      <c r="ETQ28" s="61"/>
      <c r="ETR28" s="61"/>
      <c r="ETS28" s="61"/>
      <c r="ETT28" s="61"/>
      <c r="ETU28" s="61"/>
      <c r="ETV28" s="61"/>
      <c r="ETW28" s="61"/>
      <c r="ETX28" s="61"/>
      <c r="ETY28" s="61"/>
      <c r="ETZ28" s="61"/>
      <c r="EUA28" s="61"/>
      <c r="EUB28" s="61"/>
      <c r="EUC28" s="61"/>
      <c r="EUD28" s="61"/>
      <c r="EUE28" s="61"/>
      <c r="EUF28" s="61"/>
      <c r="EUG28" s="61"/>
      <c r="EUH28" s="61"/>
      <c r="EUI28" s="61"/>
      <c r="EUJ28" s="61"/>
      <c r="EUK28" s="61"/>
      <c r="EUL28" s="61"/>
      <c r="EUM28" s="61"/>
      <c r="EUN28" s="61"/>
      <c r="EUO28" s="61"/>
      <c r="EUP28" s="61"/>
      <c r="EUQ28" s="61"/>
      <c r="EUR28" s="61"/>
      <c r="EUS28" s="61"/>
      <c r="EUT28" s="61"/>
      <c r="EUU28" s="61"/>
      <c r="EUV28" s="61"/>
      <c r="EUW28" s="61"/>
      <c r="EUX28" s="61"/>
      <c r="EUY28" s="61"/>
      <c r="EUZ28" s="61"/>
      <c r="EVA28" s="61"/>
      <c r="EVB28" s="61"/>
      <c r="EVC28" s="61"/>
      <c r="EVD28" s="61"/>
      <c r="EVE28" s="61"/>
      <c r="EVF28" s="61"/>
      <c r="EVG28" s="61"/>
      <c r="EVH28" s="61"/>
      <c r="EVI28" s="61"/>
      <c r="EVJ28" s="61"/>
      <c r="EVK28" s="61"/>
      <c r="EVL28" s="61"/>
      <c r="EVM28" s="61"/>
      <c r="EVN28" s="61"/>
      <c r="EVO28" s="61"/>
      <c r="EVP28" s="61"/>
      <c r="EVQ28" s="61"/>
      <c r="EVR28" s="61"/>
      <c r="EVS28" s="61"/>
      <c r="EVT28" s="61"/>
      <c r="EVU28" s="61"/>
      <c r="EVV28" s="61"/>
      <c r="EVW28" s="61"/>
      <c r="EVX28" s="61"/>
      <c r="EVY28" s="61"/>
      <c r="EVZ28" s="61"/>
      <c r="EWA28" s="61"/>
      <c r="EWB28" s="61"/>
      <c r="EWC28" s="61"/>
      <c r="EWD28" s="61"/>
      <c r="EWE28" s="61"/>
      <c r="EWF28" s="61"/>
      <c r="EWG28" s="61"/>
      <c r="EWH28" s="61"/>
      <c r="EWI28" s="61"/>
      <c r="EWJ28" s="61"/>
      <c r="EWK28" s="61"/>
      <c r="EWL28" s="61"/>
      <c r="EWM28" s="61"/>
      <c r="EWN28" s="61"/>
      <c r="EWO28" s="61"/>
      <c r="EWP28" s="61"/>
      <c r="EWQ28" s="61"/>
      <c r="EWR28" s="61"/>
      <c r="EWS28" s="61"/>
      <c r="EWT28" s="61"/>
      <c r="EWU28" s="61"/>
      <c r="EWV28" s="61"/>
      <c r="EWW28" s="61"/>
      <c r="EWX28" s="61"/>
      <c r="EWY28" s="61"/>
      <c r="EWZ28" s="61"/>
      <c r="EXA28" s="61"/>
      <c r="EXB28" s="61"/>
      <c r="EXC28" s="61"/>
      <c r="EXD28" s="61"/>
      <c r="EXE28" s="61"/>
      <c r="EXF28" s="61"/>
      <c r="EXG28" s="61"/>
      <c r="EXH28" s="61"/>
      <c r="EXI28" s="61"/>
      <c r="EXJ28" s="61"/>
      <c r="EXK28" s="61"/>
      <c r="EXL28" s="61"/>
      <c r="EXM28" s="61"/>
      <c r="EXN28" s="61"/>
      <c r="EXO28" s="61"/>
      <c r="EXP28" s="61"/>
      <c r="EXQ28" s="61"/>
      <c r="EXR28" s="61"/>
      <c r="EXS28" s="61"/>
      <c r="EXT28" s="61"/>
      <c r="EXU28" s="61"/>
      <c r="EXV28" s="61"/>
      <c r="EXW28" s="61"/>
      <c r="EXX28" s="61"/>
      <c r="EXY28" s="61"/>
      <c r="EXZ28" s="61"/>
      <c r="EYA28" s="61"/>
      <c r="EYB28" s="61"/>
      <c r="EYC28" s="61"/>
      <c r="EYD28" s="61"/>
      <c r="EYE28" s="61"/>
      <c r="EYF28" s="61"/>
      <c r="EYG28" s="61"/>
      <c r="EYH28" s="61"/>
      <c r="EYI28" s="61"/>
      <c r="EYJ28" s="61"/>
      <c r="EYK28" s="61"/>
      <c r="EYL28" s="61"/>
      <c r="EYM28" s="61"/>
      <c r="EYN28" s="61"/>
      <c r="EYO28" s="61"/>
      <c r="EYP28" s="61"/>
      <c r="EYQ28" s="61"/>
      <c r="EYR28" s="61"/>
      <c r="EYS28" s="61"/>
      <c r="EYT28" s="61"/>
      <c r="EYU28" s="61"/>
      <c r="EYV28" s="61"/>
      <c r="EYW28" s="61"/>
      <c r="EYX28" s="61"/>
      <c r="EYY28" s="61"/>
      <c r="EYZ28" s="61"/>
      <c r="EZA28" s="61"/>
      <c r="EZB28" s="61"/>
      <c r="EZC28" s="61"/>
      <c r="EZD28" s="61"/>
      <c r="EZE28" s="61"/>
      <c r="EZF28" s="61"/>
      <c r="EZG28" s="61"/>
      <c r="EZH28" s="61"/>
      <c r="EZI28" s="61"/>
      <c r="EZJ28" s="61"/>
      <c r="EZK28" s="61"/>
      <c r="EZL28" s="61"/>
      <c r="EZM28" s="61"/>
      <c r="EZN28" s="61"/>
      <c r="EZO28" s="61"/>
      <c r="EZP28" s="61"/>
      <c r="EZQ28" s="61"/>
      <c r="EZR28" s="61"/>
      <c r="EZS28" s="61"/>
      <c r="EZT28" s="61"/>
      <c r="EZU28" s="61"/>
      <c r="EZV28" s="61"/>
      <c r="EZW28" s="61"/>
      <c r="EZX28" s="61"/>
      <c r="EZY28" s="61"/>
      <c r="EZZ28" s="61"/>
      <c r="FAA28" s="61"/>
      <c r="FAB28" s="61"/>
      <c r="FAC28" s="61"/>
      <c r="FAD28" s="61"/>
      <c r="FAE28" s="61"/>
      <c r="FAF28" s="61"/>
      <c r="FAG28" s="61"/>
      <c r="FAH28" s="61"/>
      <c r="FAI28" s="61"/>
      <c r="FAJ28" s="61"/>
      <c r="FAK28" s="61"/>
      <c r="FAL28" s="61"/>
      <c r="FAM28" s="61"/>
      <c r="FAN28" s="61"/>
      <c r="FAO28" s="61"/>
      <c r="FAP28" s="61"/>
      <c r="FAQ28" s="61"/>
      <c r="FAR28" s="61"/>
      <c r="FAS28" s="61"/>
      <c r="FAT28" s="61"/>
      <c r="FAU28" s="61"/>
      <c r="FAV28" s="61"/>
      <c r="FAW28" s="61"/>
      <c r="FAX28" s="61"/>
      <c r="FAY28" s="61"/>
      <c r="FAZ28" s="61"/>
      <c r="FBA28" s="61"/>
      <c r="FBB28" s="61"/>
      <c r="FBC28" s="61"/>
      <c r="FBD28" s="61"/>
      <c r="FBE28" s="61"/>
      <c r="FBF28" s="61"/>
      <c r="FBG28" s="61"/>
      <c r="FBH28" s="61"/>
      <c r="FBI28" s="61"/>
      <c r="FBJ28" s="61"/>
      <c r="FBK28" s="61"/>
      <c r="FBL28" s="61"/>
      <c r="FBM28" s="61"/>
      <c r="FBN28" s="61"/>
      <c r="FBO28" s="61"/>
      <c r="FBP28" s="61"/>
      <c r="FBQ28" s="61"/>
      <c r="FBR28" s="61"/>
      <c r="FBS28" s="61"/>
      <c r="FBT28" s="61"/>
      <c r="FBU28" s="61"/>
      <c r="FBV28" s="61"/>
      <c r="FBW28" s="61"/>
      <c r="FBX28" s="61"/>
      <c r="FBY28" s="61"/>
      <c r="FBZ28" s="61"/>
      <c r="FCA28" s="61"/>
      <c r="FCB28" s="61"/>
      <c r="FCC28" s="61"/>
      <c r="FCD28" s="61"/>
      <c r="FCE28" s="61"/>
      <c r="FCF28" s="61"/>
      <c r="FCG28" s="61"/>
      <c r="FCH28" s="61"/>
      <c r="FCI28" s="61"/>
      <c r="FCJ28" s="61"/>
      <c r="FCK28" s="61"/>
      <c r="FCL28" s="61"/>
      <c r="FCM28" s="61"/>
      <c r="FCN28" s="61"/>
      <c r="FCO28" s="61"/>
      <c r="FCP28" s="61"/>
      <c r="FCQ28" s="61"/>
      <c r="FCR28" s="61"/>
      <c r="FCS28" s="61"/>
      <c r="FCT28" s="61"/>
      <c r="FCU28" s="61"/>
      <c r="FCV28" s="61"/>
      <c r="FCW28" s="61"/>
      <c r="FCX28" s="61"/>
      <c r="FCY28" s="61"/>
      <c r="FCZ28" s="61"/>
      <c r="FDA28" s="61"/>
      <c r="FDB28" s="61"/>
      <c r="FDC28" s="61"/>
      <c r="FDD28" s="61"/>
      <c r="FDE28" s="61"/>
      <c r="FDF28" s="61"/>
      <c r="FDG28" s="61"/>
      <c r="FDH28" s="61"/>
      <c r="FDI28" s="61"/>
      <c r="FDJ28" s="61"/>
      <c r="FDK28" s="61"/>
      <c r="FDL28" s="61"/>
      <c r="FDM28" s="61"/>
      <c r="FDN28" s="61"/>
      <c r="FDO28" s="61"/>
      <c r="FDP28" s="61"/>
      <c r="FDQ28" s="61"/>
      <c r="FDR28" s="61"/>
      <c r="FDS28" s="61"/>
      <c r="FDT28" s="61"/>
      <c r="FDU28" s="61"/>
      <c r="FDV28" s="61"/>
      <c r="FDW28" s="61"/>
      <c r="FDX28" s="61"/>
      <c r="FDY28" s="61"/>
      <c r="FDZ28" s="61"/>
      <c r="FEA28" s="61"/>
      <c r="FEB28" s="61"/>
      <c r="FEC28" s="61"/>
      <c r="FED28" s="61"/>
      <c r="FEE28" s="61"/>
      <c r="FEF28" s="61"/>
      <c r="FEG28" s="61"/>
      <c r="FEH28" s="61"/>
      <c r="FEI28" s="61"/>
      <c r="FEJ28" s="61"/>
      <c r="FEK28" s="61"/>
      <c r="FEL28" s="61"/>
      <c r="FEM28" s="61"/>
      <c r="FEN28" s="61"/>
      <c r="FEO28" s="61"/>
      <c r="FEP28" s="61"/>
      <c r="FEQ28" s="61"/>
      <c r="FER28" s="61"/>
      <c r="FES28" s="61"/>
      <c r="FET28" s="61"/>
      <c r="FEU28" s="61"/>
      <c r="FEV28" s="61"/>
      <c r="FEW28" s="61"/>
      <c r="FEX28" s="61"/>
      <c r="FEY28" s="61"/>
      <c r="FEZ28" s="61"/>
      <c r="FFA28" s="61"/>
      <c r="FFB28" s="61"/>
      <c r="FFC28" s="61"/>
      <c r="FFD28" s="61"/>
      <c r="FFE28" s="61"/>
      <c r="FFF28" s="61"/>
      <c r="FFG28" s="61"/>
      <c r="FFH28" s="61"/>
      <c r="FFI28" s="61"/>
      <c r="FFJ28" s="61"/>
      <c r="FFK28" s="61"/>
      <c r="FFL28" s="61"/>
      <c r="FFM28" s="61"/>
      <c r="FFN28" s="61"/>
      <c r="FFO28" s="61"/>
      <c r="FFP28" s="61"/>
      <c r="FFQ28" s="61"/>
      <c r="FFR28" s="61"/>
      <c r="FFS28" s="61"/>
      <c r="FFT28" s="61"/>
      <c r="FFU28" s="61"/>
      <c r="FFV28" s="61"/>
      <c r="FFW28" s="61"/>
      <c r="FFX28" s="61"/>
      <c r="FFY28" s="61"/>
      <c r="FFZ28" s="61"/>
      <c r="FGA28" s="61"/>
      <c r="FGB28" s="61"/>
      <c r="FGC28" s="61"/>
      <c r="FGD28" s="61"/>
      <c r="FGE28" s="61"/>
      <c r="FGF28" s="61"/>
      <c r="FGG28" s="61"/>
      <c r="FGH28" s="61"/>
      <c r="FGI28" s="61"/>
      <c r="FGJ28" s="61"/>
      <c r="FGK28" s="61"/>
      <c r="FGL28" s="61"/>
      <c r="FGM28" s="61"/>
      <c r="FGN28" s="61"/>
      <c r="FGO28" s="61"/>
      <c r="FGP28" s="61"/>
      <c r="FGQ28" s="61"/>
      <c r="FGR28" s="61"/>
      <c r="FGS28" s="61"/>
      <c r="FGT28" s="61"/>
      <c r="FGU28" s="61"/>
      <c r="FGV28" s="61"/>
      <c r="FGW28" s="61"/>
      <c r="FGX28" s="61"/>
      <c r="FGY28" s="61"/>
      <c r="FGZ28" s="61"/>
      <c r="FHA28" s="61"/>
      <c r="FHB28" s="61"/>
      <c r="FHC28" s="61"/>
      <c r="FHD28" s="61"/>
      <c r="FHE28" s="61"/>
      <c r="FHF28" s="61"/>
      <c r="FHG28" s="61"/>
      <c r="FHH28" s="61"/>
      <c r="FHI28" s="61"/>
      <c r="FHJ28" s="61"/>
      <c r="FHK28" s="61"/>
      <c r="FHL28" s="61"/>
      <c r="FHM28" s="61"/>
      <c r="FHN28" s="61"/>
      <c r="FHO28" s="61"/>
      <c r="FHP28" s="61"/>
      <c r="FHQ28" s="61"/>
      <c r="FHR28" s="61"/>
      <c r="FHS28" s="61"/>
      <c r="FHT28" s="61"/>
      <c r="FHU28" s="61"/>
      <c r="FHV28" s="61"/>
      <c r="FHW28" s="61"/>
      <c r="FHX28" s="61"/>
      <c r="FHY28" s="61"/>
      <c r="FHZ28" s="61"/>
      <c r="FIA28" s="61"/>
      <c r="FIB28" s="61"/>
      <c r="FIC28" s="61"/>
      <c r="FID28" s="61"/>
      <c r="FIE28" s="61"/>
      <c r="FIF28" s="61"/>
      <c r="FIG28" s="61"/>
      <c r="FIH28" s="61"/>
      <c r="FII28" s="61"/>
      <c r="FIJ28" s="61"/>
      <c r="FIK28" s="61"/>
      <c r="FIL28" s="61"/>
      <c r="FIM28" s="61"/>
      <c r="FIN28" s="61"/>
      <c r="FIO28" s="61"/>
      <c r="FIP28" s="61"/>
      <c r="FIQ28" s="61"/>
      <c r="FIR28" s="61"/>
      <c r="FIS28" s="61"/>
      <c r="FIT28" s="61"/>
      <c r="FIU28" s="61"/>
      <c r="FIV28" s="61"/>
      <c r="FIW28" s="61"/>
      <c r="FIX28" s="61"/>
      <c r="FIY28" s="61"/>
      <c r="FIZ28" s="61"/>
      <c r="FJA28" s="61"/>
      <c r="FJB28" s="61"/>
      <c r="FJC28" s="61"/>
      <c r="FJD28" s="61"/>
      <c r="FJE28" s="61"/>
      <c r="FJF28" s="61"/>
      <c r="FJG28" s="61"/>
      <c r="FJH28" s="61"/>
      <c r="FJI28" s="61"/>
      <c r="FJJ28" s="61"/>
      <c r="FJK28" s="61"/>
      <c r="FJL28" s="61"/>
      <c r="FJM28" s="61"/>
      <c r="FJN28" s="61"/>
      <c r="FJO28" s="61"/>
      <c r="FJP28" s="61"/>
      <c r="FJQ28" s="61"/>
      <c r="FJR28" s="61"/>
      <c r="FJS28" s="61"/>
      <c r="FJT28" s="61"/>
      <c r="FJU28" s="61"/>
      <c r="FJV28" s="61"/>
      <c r="FJW28" s="61"/>
      <c r="FJX28" s="61"/>
      <c r="FJY28" s="61"/>
      <c r="FJZ28" s="61"/>
      <c r="FKA28" s="61"/>
      <c r="FKB28" s="61"/>
      <c r="FKC28" s="61"/>
      <c r="FKD28" s="61"/>
      <c r="FKE28" s="61"/>
      <c r="FKF28" s="61"/>
      <c r="FKG28" s="61"/>
      <c r="FKH28" s="61"/>
      <c r="FKI28" s="61"/>
      <c r="FKJ28" s="61"/>
      <c r="FKK28" s="61"/>
      <c r="FKL28" s="61"/>
      <c r="FKM28" s="61"/>
      <c r="FKN28" s="61"/>
      <c r="FKO28" s="61"/>
      <c r="FKP28" s="61"/>
      <c r="FKQ28" s="61"/>
      <c r="FKR28" s="61"/>
      <c r="FKS28" s="61"/>
      <c r="FKT28" s="61"/>
      <c r="FKU28" s="61"/>
      <c r="FKV28" s="61"/>
      <c r="FKW28" s="61"/>
      <c r="FKX28" s="61"/>
      <c r="FKY28" s="61"/>
      <c r="FKZ28" s="61"/>
      <c r="FLA28" s="61"/>
      <c r="FLB28" s="61"/>
      <c r="FLC28" s="61"/>
      <c r="FLD28" s="61"/>
      <c r="FLE28" s="61"/>
      <c r="FLF28" s="61"/>
      <c r="FLG28" s="61"/>
      <c r="FLH28" s="61"/>
      <c r="FLI28" s="61"/>
      <c r="FLJ28" s="61"/>
      <c r="FLK28" s="61"/>
      <c r="FLL28" s="61"/>
      <c r="FLM28" s="61"/>
      <c r="FLN28" s="61"/>
      <c r="FLO28" s="61"/>
      <c r="FLP28" s="61"/>
      <c r="FLQ28" s="61"/>
      <c r="FLR28" s="61"/>
      <c r="FLS28" s="61"/>
      <c r="FLT28" s="61"/>
      <c r="FLU28" s="61"/>
      <c r="FLV28" s="61"/>
      <c r="FLW28" s="61"/>
      <c r="FLX28" s="61"/>
      <c r="FLY28" s="61"/>
      <c r="FLZ28" s="61"/>
      <c r="FMA28" s="61"/>
      <c r="FMB28" s="61"/>
      <c r="FMC28" s="61"/>
      <c r="FMD28" s="61"/>
      <c r="FME28" s="61"/>
      <c r="FMF28" s="61"/>
      <c r="FMG28" s="61"/>
      <c r="FMH28" s="61"/>
      <c r="FMI28" s="61"/>
      <c r="FMJ28" s="61"/>
      <c r="FMK28" s="61"/>
      <c r="FML28" s="61"/>
      <c r="FMM28" s="61"/>
      <c r="FMN28" s="61"/>
      <c r="FMO28" s="61"/>
      <c r="FMP28" s="61"/>
      <c r="FMQ28" s="61"/>
      <c r="FMR28" s="61"/>
      <c r="FMS28" s="61"/>
      <c r="FMT28" s="61"/>
      <c r="FMU28" s="61"/>
      <c r="FMV28" s="61"/>
      <c r="FMW28" s="61"/>
      <c r="FMX28" s="61"/>
      <c r="FMY28" s="61"/>
      <c r="FMZ28" s="61"/>
      <c r="FNA28" s="61"/>
      <c r="FNB28" s="61"/>
      <c r="FNC28" s="61"/>
      <c r="FND28" s="61"/>
      <c r="FNE28" s="61"/>
      <c r="FNF28" s="61"/>
      <c r="FNG28" s="61"/>
      <c r="FNH28" s="61"/>
      <c r="FNI28" s="61"/>
      <c r="FNJ28" s="61"/>
      <c r="FNK28" s="61"/>
      <c r="FNL28" s="61"/>
      <c r="FNM28" s="61"/>
      <c r="FNN28" s="61"/>
      <c r="FNO28" s="61"/>
      <c r="FNP28" s="61"/>
      <c r="FNQ28" s="61"/>
      <c r="FNR28" s="61"/>
      <c r="FNS28" s="61"/>
      <c r="FNT28" s="61"/>
      <c r="FNU28" s="61"/>
      <c r="FNV28" s="61"/>
      <c r="FNW28" s="61"/>
      <c r="FNX28" s="61"/>
      <c r="FNY28" s="61"/>
      <c r="FNZ28" s="61"/>
      <c r="FOA28" s="61"/>
      <c r="FOB28" s="61"/>
      <c r="FOC28" s="61"/>
      <c r="FOD28" s="61"/>
      <c r="FOE28" s="61"/>
      <c r="FOF28" s="61"/>
      <c r="FOG28" s="61"/>
      <c r="FOH28" s="61"/>
      <c r="FOI28" s="61"/>
      <c r="FOJ28" s="61"/>
      <c r="FOK28" s="61"/>
      <c r="FOL28" s="61"/>
      <c r="FOM28" s="61"/>
      <c r="FON28" s="61"/>
      <c r="FOO28" s="61"/>
      <c r="FOP28" s="61"/>
      <c r="FOQ28" s="61"/>
      <c r="FOR28" s="61"/>
      <c r="FOS28" s="61"/>
      <c r="FOT28" s="61"/>
      <c r="FOU28" s="61"/>
      <c r="FOV28" s="61"/>
      <c r="FOW28" s="61"/>
      <c r="FOX28" s="61"/>
      <c r="FOY28" s="61"/>
      <c r="FOZ28" s="61"/>
      <c r="FPA28" s="61"/>
      <c r="FPB28" s="61"/>
      <c r="FPC28" s="61"/>
      <c r="FPD28" s="61"/>
      <c r="FPE28" s="61"/>
      <c r="FPF28" s="61"/>
      <c r="FPG28" s="61"/>
      <c r="FPH28" s="61"/>
      <c r="FPI28" s="61"/>
      <c r="FPJ28" s="61"/>
      <c r="FPK28" s="61"/>
      <c r="FPL28" s="61"/>
      <c r="FPM28" s="61"/>
      <c r="FPN28" s="61"/>
      <c r="FPO28" s="61"/>
      <c r="FPP28" s="61"/>
      <c r="FPQ28" s="61"/>
      <c r="FPR28" s="61"/>
      <c r="FPS28" s="61"/>
      <c r="FPT28" s="61"/>
      <c r="FPU28" s="61"/>
      <c r="FPV28" s="61"/>
      <c r="FPW28" s="61"/>
      <c r="FPX28" s="61"/>
      <c r="FPY28" s="61"/>
      <c r="FPZ28" s="61"/>
      <c r="FQA28" s="61"/>
      <c r="FQB28" s="61"/>
      <c r="FQC28" s="61"/>
      <c r="FQD28" s="61"/>
      <c r="FQE28" s="61"/>
      <c r="FQF28" s="61"/>
      <c r="FQG28" s="61"/>
      <c r="FQH28" s="61"/>
      <c r="FQI28" s="61"/>
      <c r="FQJ28" s="61"/>
      <c r="FQK28" s="61"/>
      <c r="FQL28" s="61"/>
      <c r="FQM28" s="61"/>
      <c r="FQN28" s="61"/>
      <c r="FQO28" s="61"/>
      <c r="FQP28" s="61"/>
      <c r="FQQ28" s="61"/>
      <c r="FQR28" s="61"/>
      <c r="FQS28" s="61"/>
      <c r="FQT28" s="61"/>
      <c r="FQU28" s="61"/>
      <c r="FQV28" s="61"/>
      <c r="FQW28" s="61"/>
      <c r="FQX28" s="61"/>
      <c r="FQY28" s="61"/>
      <c r="FQZ28" s="61"/>
      <c r="FRA28" s="61"/>
      <c r="FRB28" s="61"/>
      <c r="FRC28" s="61"/>
      <c r="FRD28" s="61"/>
      <c r="FRE28" s="61"/>
      <c r="FRF28" s="61"/>
      <c r="FRG28" s="61"/>
      <c r="FRH28" s="61"/>
      <c r="FRI28" s="61"/>
      <c r="FRJ28" s="61"/>
      <c r="FRK28" s="61"/>
      <c r="FRL28" s="61"/>
      <c r="FRM28" s="61"/>
      <c r="FRN28" s="61"/>
      <c r="FRO28" s="61"/>
      <c r="FRP28" s="61"/>
      <c r="FRQ28" s="61"/>
      <c r="FRR28" s="61"/>
      <c r="FRS28" s="61"/>
      <c r="FRT28" s="61"/>
      <c r="FRU28" s="61"/>
      <c r="FRV28" s="61"/>
      <c r="FRW28" s="61"/>
      <c r="FRX28" s="61"/>
      <c r="FRY28" s="61"/>
      <c r="FRZ28" s="61"/>
      <c r="FSA28" s="61"/>
      <c r="FSB28" s="61"/>
      <c r="FSC28" s="61"/>
      <c r="FSD28" s="61"/>
      <c r="FSE28" s="61"/>
      <c r="FSF28" s="61"/>
      <c r="FSG28" s="61"/>
      <c r="FSH28" s="61"/>
      <c r="FSI28" s="61"/>
      <c r="FSJ28" s="61"/>
      <c r="FSK28" s="61"/>
      <c r="FSL28" s="61"/>
      <c r="FSM28" s="61"/>
      <c r="FSN28" s="61"/>
      <c r="FSO28" s="61"/>
      <c r="FSP28" s="61"/>
      <c r="FSQ28" s="61"/>
      <c r="FSR28" s="61"/>
      <c r="FSS28" s="61"/>
      <c r="FST28" s="61"/>
      <c r="FSU28" s="61"/>
      <c r="FSV28" s="61"/>
      <c r="FSW28" s="61"/>
      <c r="FSX28" s="61"/>
      <c r="FSY28" s="61"/>
      <c r="FSZ28" s="61"/>
      <c r="FTA28" s="61"/>
      <c r="FTB28" s="61"/>
      <c r="FTC28" s="61"/>
      <c r="FTD28" s="61"/>
      <c r="FTE28" s="61"/>
      <c r="FTF28" s="61"/>
      <c r="FTG28" s="61"/>
      <c r="FTH28" s="61"/>
      <c r="FTI28" s="61"/>
      <c r="FTJ28" s="61"/>
      <c r="FTK28" s="61"/>
      <c r="FTL28" s="61"/>
      <c r="FTM28" s="61"/>
      <c r="FTN28" s="61"/>
      <c r="FTO28" s="61"/>
      <c r="FTP28" s="61"/>
      <c r="FTQ28" s="61"/>
      <c r="FTR28" s="61"/>
      <c r="FTS28" s="61"/>
      <c r="FTT28" s="61"/>
      <c r="FTU28" s="61"/>
      <c r="FTV28" s="61"/>
      <c r="FTW28" s="61"/>
      <c r="FTX28" s="61"/>
      <c r="FTY28" s="61"/>
      <c r="FTZ28" s="61"/>
      <c r="FUA28" s="61"/>
      <c r="FUB28" s="61"/>
      <c r="FUC28" s="61"/>
      <c r="FUD28" s="61"/>
      <c r="FUE28" s="61"/>
      <c r="FUF28" s="61"/>
      <c r="FUG28" s="61"/>
      <c r="FUH28" s="61"/>
      <c r="FUI28" s="61"/>
      <c r="FUJ28" s="61"/>
      <c r="FUK28" s="61"/>
      <c r="FUL28" s="61"/>
      <c r="FUM28" s="61"/>
      <c r="FUN28" s="61"/>
      <c r="FUO28" s="61"/>
      <c r="FUP28" s="61"/>
      <c r="FUQ28" s="61"/>
      <c r="FUR28" s="61"/>
      <c r="FUS28" s="61"/>
      <c r="FUT28" s="61"/>
      <c r="FUU28" s="61"/>
      <c r="FUV28" s="61"/>
      <c r="FUW28" s="61"/>
      <c r="FUX28" s="61"/>
      <c r="FUY28" s="61"/>
      <c r="FUZ28" s="61"/>
      <c r="FVA28" s="61"/>
      <c r="FVB28" s="61"/>
      <c r="FVC28" s="61"/>
      <c r="FVD28" s="61"/>
      <c r="FVE28" s="61"/>
      <c r="FVF28" s="61"/>
      <c r="FVG28" s="61"/>
      <c r="FVH28" s="61"/>
      <c r="FVI28" s="61"/>
      <c r="FVJ28" s="61"/>
      <c r="FVK28" s="61"/>
      <c r="FVL28" s="61"/>
      <c r="FVM28" s="61"/>
      <c r="FVN28" s="61"/>
      <c r="FVO28" s="61"/>
      <c r="FVP28" s="61"/>
      <c r="FVQ28" s="61"/>
      <c r="FVR28" s="61"/>
      <c r="FVS28" s="61"/>
      <c r="FVT28" s="61"/>
      <c r="FVU28" s="61"/>
      <c r="FVV28" s="61"/>
      <c r="FVW28" s="61"/>
      <c r="FVX28" s="61"/>
      <c r="FVY28" s="61"/>
      <c r="FVZ28" s="61"/>
      <c r="FWA28" s="61"/>
      <c r="FWB28" s="61"/>
      <c r="FWC28" s="61"/>
      <c r="FWD28" s="61"/>
      <c r="FWE28" s="61"/>
      <c r="FWF28" s="61"/>
      <c r="FWG28" s="61"/>
      <c r="FWH28" s="61"/>
      <c r="FWI28" s="61"/>
      <c r="FWJ28" s="61"/>
      <c r="FWK28" s="61"/>
      <c r="FWL28" s="61"/>
      <c r="FWM28" s="61"/>
      <c r="FWN28" s="61"/>
      <c r="FWO28" s="61"/>
      <c r="FWP28" s="61"/>
      <c r="FWQ28" s="61"/>
      <c r="FWR28" s="61"/>
      <c r="FWS28" s="61"/>
      <c r="FWT28" s="61"/>
      <c r="FWU28" s="61"/>
      <c r="FWV28" s="61"/>
      <c r="FWW28" s="61"/>
      <c r="FWX28" s="61"/>
      <c r="FWY28" s="61"/>
      <c r="FWZ28" s="61"/>
      <c r="FXA28" s="61"/>
      <c r="FXB28" s="61"/>
      <c r="FXC28" s="61"/>
      <c r="FXD28" s="61"/>
      <c r="FXE28" s="61"/>
      <c r="FXF28" s="61"/>
      <c r="FXG28" s="61"/>
      <c r="FXH28" s="61"/>
      <c r="FXI28" s="61"/>
      <c r="FXJ28" s="61"/>
      <c r="FXK28" s="61"/>
      <c r="FXL28" s="61"/>
      <c r="FXM28" s="61"/>
      <c r="FXN28" s="61"/>
      <c r="FXO28" s="61"/>
      <c r="FXP28" s="61"/>
      <c r="FXQ28" s="61"/>
      <c r="FXR28" s="61"/>
      <c r="FXS28" s="61"/>
      <c r="FXT28" s="61"/>
      <c r="FXU28" s="61"/>
      <c r="FXV28" s="61"/>
      <c r="FXW28" s="61"/>
      <c r="FXX28" s="61"/>
      <c r="FXY28" s="61"/>
      <c r="FXZ28" s="61"/>
      <c r="FYA28" s="61"/>
      <c r="FYB28" s="61"/>
      <c r="FYC28" s="61"/>
      <c r="FYD28" s="61"/>
      <c r="FYE28" s="61"/>
      <c r="FYF28" s="61"/>
      <c r="FYG28" s="61"/>
      <c r="FYH28" s="61"/>
      <c r="FYI28" s="61"/>
      <c r="FYJ28" s="61"/>
      <c r="FYK28" s="61"/>
      <c r="FYL28" s="61"/>
      <c r="FYM28" s="61"/>
      <c r="FYN28" s="61"/>
      <c r="FYO28" s="61"/>
      <c r="FYP28" s="61"/>
      <c r="FYQ28" s="61"/>
      <c r="FYR28" s="61"/>
      <c r="FYS28" s="61"/>
      <c r="FYT28" s="61"/>
      <c r="FYU28" s="61"/>
      <c r="FYV28" s="61"/>
      <c r="FYW28" s="61"/>
      <c r="FYX28" s="61"/>
      <c r="FYY28" s="61"/>
      <c r="FYZ28" s="61"/>
      <c r="FZA28" s="61"/>
      <c r="FZB28" s="61"/>
      <c r="FZC28" s="61"/>
      <c r="FZD28" s="61"/>
      <c r="FZE28" s="61"/>
      <c r="FZF28" s="61"/>
      <c r="FZG28" s="61"/>
      <c r="FZH28" s="61"/>
      <c r="FZI28" s="61"/>
      <c r="FZJ28" s="61"/>
      <c r="FZK28" s="61"/>
      <c r="FZL28" s="61"/>
      <c r="FZM28" s="61"/>
      <c r="FZN28" s="61"/>
      <c r="FZO28" s="61"/>
      <c r="FZP28" s="61"/>
      <c r="FZQ28" s="61"/>
      <c r="FZR28" s="61"/>
      <c r="FZS28" s="61"/>
      <c r="FZT28" s="61"/>
      <c r="FZU28" s="61"/>
      <c r="FZV28" s="61"/>
      <c r="FZW28" s="61"/>
      <c r="FZX28" s="61"/>
      <c r="FZY28" s="61"/>
      <c r="FZZ28" s="61"/>
      <c r="GAA28" s="61"/>
      <c r="GAB28" s="61"/>
      <c r="GAC28" s="61"/>
      <c r="GAD28" s="61"/>
      <c r="GAE28" s="61"/>
      <c r="GAF28" s="61"/>
      <c r="GAG28" s="61"/>
      <c r="GAH28" s="61"/>
      <c r="GAI28" s="61"/>
      <c r="GAJ28" s="61"/>
      <c r="GAK28" s="61"/>
      <c r="GAL28" s="61"/>
      <c r="GAM28" s="61"/>
      <c r="GAN28" s="61"/>
      <c r="GAO28" s="61"/>
      <c r="GAP28" s="61"/>
      <c r="GAQ28" s="61"/>
      <c r="GAR28" s="61"/>
      <c r="GAS28" s="61"/>
      <c r="GAT28" s="61"/>
      <c r="GAU28" s="61"/>
      <c r="GAV28" s="61"/>
      <c r="GAW28" s="61"/>
      <c r="GAX28" s="61"/>
      <c r="GAY28" s="61"/>
      <c r="GAZ28" s="61"/>
      <c r="GBA28" s="61"/>
      <c r="GBB28" s="61"/>
      <c r="GBC28" s="61"/>
      <c r="GBD28" s="61"/>
      <c r="GBE28" s="61"/>
      <c r="GBF28" s="61"/>
      <c r="GBG28" s="61"/>
      <c r="GBH28" s="61"/>
      <c r="GBI28" s="61"/>
      <c r="GBJ28" s="61"/>
      <c r="GBK28" s="61"/>
      <c r="GBL28" s="61"/>
      <c r="GBM28" s="61"/>
      <c r="GBN28" s="61"/>
      <c r="GBO28" s="61"/>
      <c r="GBP28" s="61"/>
      <c r="GBQ28" s="61"/>
      <c r="GBR28" s="61"/>
      <c r="GBS28" s="61"/>
      <c r="GBT28" s="61"/>
      <c r="GBU28" s="61"/>
      <c r="GBV28" s="61"/>
      <c r="GBW28" s="61"/>
      <c r="GBX28" s="61"/>
      <c r="GBY28" s="61"/>
      <c r="GBZ28" s="61"/>
      <c r="GCA28" s="61"/>
      <c r="GCB28" s="61"/>
      <c r="GCC28" s="61"/>
      <c r="GCD28" s="61"/>
      <c r="GCE28" s="61"/>
      <c r="GCF28" s="61"/>
      <c r="GCG28" s="61"/>
      <c r="GCH28" s="61"/>
      <c r="GCI28" s="61"/>
      <c r="GCJ28" s="61"/>
      <c r="GCK28" s="61"/>
      <c r="GCL28" s="61"/>
      <c r="GCM28" s="61"/>
      <c r="GCN28" s="61"/>
      <c r="GCO28" s="61"/>
      <c r="GCP28" s="61"/>
      <c r="GCQ28" s="61"/>
      <c r="GCR28" s="61"/>
      <c r="GCS28" s="61"/>
      <c r="GCT28" s="61"/>
      <c r="GCU28" s="61"/>
      <c r="GCV28" s="61"/>
      <c r="GCW28" s="61"/>
      <c r="GCX28" s="61"/>
      <c r="GCY28" s="61"/>
      <c r="GCZ28" s="61"/>
      <c r="GDA28" s="61"/>
      <c r="GDB28" s="61"/>
      <c r="GDC28" s="61"/>
      <c r="GDD28" s="61"/>
      <c r="GDE28" s="61"/>
      <c r="GDF28" s="61"/>
      <c r="GDG28" s="61"/>
      <c r="GDH28" s="61"/>
      <c r="GDI28" s="61"/>
      <c r="GDJ28" s="61"/>
      <c r="GDK28" s="61"/>
      <c r="GDL28" s="61"/>
      <c r="GDM28" s="61"/>
      <c r="GDN28" s="61"/>
      <c r="GDO28" s="61"/>
      <c r="GDP28" s="61"/>
      <c r="GDQ28" s="61"/>
      <c r="GDR28" s="61"/>
      <c r="GDS28" s="61"/>
      <c r="GDT28" s="61"/>
      <c r="GDU28" s="61"/>
      <c r="GDV28" s="61"/>
      <c r="GDW28" s="61"/>
      <c r="GDX28" s="61"/>
      <c r="GDY28" s="61"/>
      <c r="GDZ28" s="61"/>
      <c r="GEA28" s="61"/>
      <c r="GEB28" s="61"/>
      <c r="GEC28" s="61"/>
      <c r="GED28" s="61"/>
      <c r="GEE28" s="61"/>
      <c r="GEF28" s="61"/>
      <c r="GEG28" s="61"/>
      <c r="GEH28" s="61"/>
      <c r="GEI28" s="61"/>
      <c r="GEJ28" s="61"/>
      <c r="GEK28" s="61"/>
      <c r="GEL28" s="61"/>
      <c r="GEM28" s="61"/>
      <c r="GEN28" s="61"/>
      <c r="GEO28" s="61"/>
      <c r="GEP28" s="61"/>
      <c r="GEQ28" s="61"/>
      <c r="GER28" s="61"/>
      <c r="GES28" s="61"/>
      <c r="GET28" s="61"/>
      <c r="GEU28" s="61"/>
      <c r="GEV28" s="61"/>
      <c r="GEW28" s="61"/>
      <c r="GEX28" s="61"/>
      <c r="GEY28" s="61"/>
      <c r="GEZ28" s="61"/>
      <c r="GFA28" s="61"/>
      <c r="GFB28" s="61"/>
      <c r="GFC28" s="61"/>
      <c r="GFD28" s="61"/>
      <c r="GFE28" s="61"/>
      <c r="GFF28" s="61"/>
      <c r="GFG28" s="61"/>
      <c r="GFH28" s="61"/>
      <c r="GFI28" s="61"/>
      <c r="GFJ28" s="61"/>
      <c r="GFK28" s="61"/>
      <c r="GFL28" s="61"/>
      <c r="GFM28" s="61"/>
      <c r="GFN28" s="61"/>
      <c r="GFO28" s="61"/>
      <c r="GFP28" s="61"/>
      <c r="GFQ28" s="61"/>
      <c r="GFR28" s="61"/>
      <c r="GFS28" s="61"/>
      <c r="GFT28" s="61"/>
      <c r="GFU28" s="61"/>
      <c r="GFV28" s="61"/>
      <c r="GFW28" s="61"/>
      <c r="GFX28" s="61"/>
      <c r="GFY28" s="61"/>
      <c r="GFZ28" s="61"/>
      <c r="GGA28" s="61"/>
      <c r="GGB28" s="61"/>
      <c r="GGC28" s="61"/>
      <c r="GGD28" s="61"/>
      <c r="GGE28" s="61"/>
      <c r="GGF28" s="61"/>
      <c r="GGG28" s="61"/>
      <c r="GGH28" s="61"/>
      <c r="GGI28" s="61"/>
      <c r="GGJ28" s="61"/>
      <c r="GGK28" s="61"/>
      <c r="GGL28" s="61"/>
      <c r="GGM28" s="61"/>
      <c r="GGN28" s="61"/>
      <c r="GGO28" s="61"/>
      <c r="GGP28" s="61"/>
      <c r="GGQ28" s="61"/>
      <c r="GGR28" s="61"/>
      <c r="GGS28" s="61"/>
      <c r="GGT28" s="61"/>
      <c r="GGU28" s="61"/>
      <c r="GGV28" s="61"/>
      <c r="GGW28" s="61"/>
      <c r="GGX28" s="61"/>
      <c r="GGY28" s="61"/>
      <c r="GGZ28" s="61"/>
      <c r="GHA28" s="61"/>
      <c r="GHB28" s="61"/>
      <c r="GHC28" s="61"/>
      <c r="GHD28" s="61"/>
      <c r="GHE28" s="61"/>
      <c r="GHF28" s="61"/>
      <c r="GHG28" s="61"/>
      <c r="GHH28" s="61"/>
      <c r="GHI28" s="61"/>
      <c r="GHJ28" s="61"/>
      <c r="GHK28" s="61"/>
      <c r="GHL28" s="61"/>
      <c r="GHM28" s="61"/>
      <c r="GHN28" s="61"/>
      <c r="GHO28" s="61"/>
      <c r="GHP28" s="61"/>
      <c r="GHQ28" s="61"/>
      <c r="GHR28" s="61"/>
      <c r="GHS28" s="61"/>
      <c r="GHT28" s="61"/>
      <c r="GHU28" s="61"/>
      <c r="GHV28" s="61"/>
      <c r="GHW28" s="61"/>
      <c r="GHX28" s="61"/>
      <c r="GHY28" s="61"/>
      <c r="GHZ28" s="61"/>
      <c r="GIA28" s="61"/>
      <c r="GIB28" s="61"/>
      <c r="GIC28" s="61"/>
      <c r="GID28" s="61"/>
      <c r="GIE28" s="61"/>
      <c r="GIF28" s="61"/>
      <c r="GIG28" s="61"/>
      <c r="GIH28" s="61"/>
      <c r="GII28" s="61"/>
      <c r="GIJ28" s="61"/>
      <c r="GIK28" s="61"/>
      <c r="GIL28" s="61"/>
      <c r="GIM28" s="61"/>
      <c r="GIN28" s="61"/>
      <c r="GIO28" s="61"/>
      <c r="GIP28" s="61"/>
      <c r="GIQ28" s="61"/>
      <c r="GIR28" s="61"/>
      <c r="GIS28" s="61"/>
      <c r="GIT28" s="61"/>
      <c r="GIU28" s="61"/>
      <c r="GIV28" s="61"/>
      <c r="GIW28" s="61"/>
      <c r="GIX28" s="61"/>
      <c r="GIY28" s="61"/>
      <c r="GIZ28" s="61"/>
      <c r="GJA28" s="61"/>
      <c r="GJB28" s="61"/>
      <c r="GJC28" s="61"/>
      <c r="GJD28" s="61"/>
      <c r="GJE28" s="61"/>
      <c r="GJF28" s="61"/>
      <c r="GJG28" s="61"/>
      <c r="GJH28" s="61"/>
      <c r="GJI28" s="61"/>
      <c r="GJJ28" s="61"/>
      <c r="GJK28" s="61"/>
      <c r="GJL28" s="61"/>
      <c r="GJM28" s="61"/>
      <c r="GJN28" s="61"/>
      <c r="GJO28" s="61"/>
      <c r="GJP28" s="61"/>
      <c r="GJQ28" s="61"/>
      <c r="GJR28" s="61"/>
      <c r="GJS28" s="61"/>
      <c r="GJT28" s="61"/>
      <c r="GJU28" s="61"/>
      <c r="GJV28" s="61"/>
      <c r="GJW28" s="61"/>
      <c r="GJX28" s="61"/>
      <c r="GJY28" s="61"/>
      <c r="GJZ28" s="61"/>
      <c r="GKA28" s="61"/>
      <c r="GKB28" s="61"/>
      <c r="GKC28" s="61"/>
      <c r="GKD28" s="61"/>
      <c r="GKE28" s="61"/>
      <c r="GKF28" s="61"/>
      <c r="GKG28" s="61"/>
      <c r="GKH28" s="61"/>
      <c r="GKI28" s="61"/>
      <c r="GKJ28" s="61"/>
      <c r="GKK28" s="61"/>
      <c r="GKL28" s="61"/>
      <c r="GKM28" s="61"/>
      <c r="GKN28" s="61"/>
      <c r="GKO28" s="61"/>
      <c r="GKP28" s="61"/>
      <c r="GKQ28" s="61"/>
      <c r="GKR28" s="61"/>
      <c r="GKS28" s="61"/>
      <c r="GKT28" s="61"/>
      <c r="GKU28" s="61"/>
      <c r="GKV28" s="61"/>
      <c r="GKW28" s="61"/>
      <c r="GKX28" s="61"/>
      <c r="GKY28" s="61"/>
      <c r="GKZ28" s="61"/>
      <c r="GLA28" s="61"/>
      <c r="GLB28" s="61"/>
      <c r="GLC28" s="61"/>
      <c r="GLD28" s="61"/>
      <c r="GLE28" s="61"/>
      <c r="GLF28" s="61"/>
      <c r="GLG28" s="61"/>
      <c r="GLH28" s="61"/>
      <c r="GLI28" s="61"/>
      <c r="GLJ28" s="61"/>
      <c r="GLK28" s="61"/>
      <c r="GLL28" s="61"/>
      <c r="GLM28" s="61"/>
      <c r="GLN28" s="61"/>
      <c r="GLO28" s="61"/>
      <c r="GLP28" s="61"/>
      <c r="GLQ28" s="61"/>
      <c r="GLR28" s="61"/>
      <c r="GLS28" s="61"/>
      <c r="GLT28" s="61"/>
      <c r="GLU28" s="61"/>
      <c r="GLV28" s="61"/>
      <c r="GLW28" s="61"/>
      <c r="GLX28" s="61"/>
      <c r="GLY28" s="61"/>
      <c r="GLZ28" s="61"/>
      <c r="GMA28" s="61"/>
      <c r="GMB28" s="61"/>
      <c r="GMC28" s="61"/>
      <c r="GMD28" s="61"/>
      <c r="GME28" s="61"/>
      <c r="GMF28" s="61"/>
      <c r="GMG28" s="61"/>
      <c r="GMH28" s="61"/>
      <c r="GMI28" s="61"/>
      <c r="GMJ28" s="61"/>
      <c r="GMK28" s="61"/>
      <c r="GML28" s="61"/>
      <c r="GMM28" s="61"/>
      <c r="GMN28" s="61"/>
      <c r="GMO28" s="61"/>
      <c r="GMP28" s="61"/>
      <c r="GMQ28" s="61"/>
      <c r="GMR28" s="61"/>
      <c r="GMS28" s="61"/>
      <c r="GMT28" s="61"/>
      <c r="GMU28" s="61"/>
      <c r="GMV28" s="61"/>
      <c r="GMW28" s="61"/>
      <c r="GMX28" s="61"/>
      <c r="GMY28" s="61"/>
      <c r="GMZ28" s="61"/>
      <c r="GNA28" s="61"/>
      <c r="GNB28" s="61"/>
      <c r="GNC28" s="61"/>
      <c r="GND28" s="61"/>
      <c r="GNE28" s="61"/>
      <c r="GNF28" s="61"/>
      <c r="GNG28" s="61"/>
      <c r="GNH28" s="61"/>
      <c r="GNI28" s="61"/>
      <c r="GNJ28" s="61"/>
      <c r="GNK28" s="61"/>
      <c r="GNL28" s="61"/>
      <c r="GNM28" s="61"/>
      <c r="GNN28" s="61"/>
      <c r="GNO28" s="61"/>
      <c r="GNP28" s="61"/>
      <c r="GNQ28" s="61"/>
      <c r="GNR28" s="61"/>
      <c r="GNS28" s="61"/>
      <c r="GNT28" s="61"/>
      <c r="GNU28" s="61"/>
      <c r="GNV28" s="61"/>
      <c r="GNW28" s="61"/>
      <c r="GNX28" s="61"/>
      <c r="GNY28" s="61"/>
      <c r="GNZ28" s="61"/>
      <c r="GOA28" s="61"/>
      <c r="GOB28" s="61"/>
      <c r="GOC28" s="61"/>
      <c r="GOD28" s="61"/>
      <c r="GOE28" s="61"/>
      <c r="GOF28" s="61"/>
      <c r="GOG28" s="61"/>
      <c r="GOH28" s="61"/>
      <c r="GOI28" s="61"/>
      <c r="GOJ28" s="61"/>
      <c r="GOK28" s="61"/>
      <c r="GOL28" s="61"/>
      <c r="GOM28" s="61"/>
      <c r="GON28" s="61"/>
      <c r="GOO28" s="61"/>
      <c r="GOP28" s="61"/>
      <c r="GOQ28" s="61"/>
      <c r="GOR28" s="61"/>
      <c r="GOS28" s="61"/>
      <c r="GOT28" s="61"/>
      <c r="GOU28" s="61"/>
      <c r="GOV28" s="61"/>
      <c r="GOW28" s="61"/>
      <c r="GOX28" s="61"/>
      <c r="GOY28" s="61"/>
      <c r="GOZ28" s="61"/>
      <c r="GPA28" s="61"/>
      <c r="GPB28" s="61"/>
      <c r="GPC28" s="61"/>
      <c r="GPD28" s="61"/>
      <c r="GPE28" s="61"/>
      <c r="GPF28" s="61"/>
      <c r="GPG28" s="61"/>
      <c r="GPH28" s="61"/>
      <c r="GPI28" s="61"/>
      <c r="GPJ28" s="61"/>
      <c r="GPK28" s="61"/>
      <c r="GPL28" s="61"/>
      <c r="GPM28" s="61"/>
      <c r="GPN28" s="61"/>
      <c r="GPO28" s="61"/>
      <c r="GPP28" s="61"/>
      <c r="GPQ28" s="61"/>
      <c r="GPR28" s="61"/>
      <c r="GPS28" s="61"/>
      <c r="GPT28" s="61"/>
      <c r="GPU28" s="61"/>
      <c r="GPV28" s="61"/>
      <c r="GPW28" s="61"/>
      <c r="GPX28" s="61"/>
      <c r="GPY28" s="61"/>
      <c r="GPZ28" s="61"/>
      <c r="GQA28" s="61"/>
      <c r="GQB28" s="61"/>
      <c r="GQC28" s="61"/>
      <c r="GQD28" s="61"/>
      <c r="GQE28" s="61"/>
      <c r="GQF28" s="61"/>
      <c r="GQG28" s="61"/>
      <c r="GQH28" s="61"/>
      <c r="GQI28" s="61"/>
      <c r="GQJ28" s="61"/>
      <c r="GQK28" s="61"/>
      <c r="GQL28" s="61"/>
      <c r="GQM28" s="61"/>
      <c r="GQN28" s="61"/>
      <c r="GQO28" s="61"/>
      <c r="GQP28" s="61"/>
      <c r="GQQ28" s="61"/>
      <c r="GQR28" s="61"/>
      <c r="GQS28" s="61"/>
      <c r="GQT28" s="61"/>
      <c r="GQU28" s="61"/>
      <c r="GQV28" s="61"/>
      <c r="GQW28" s="61"/>
      <c r="GQX28" s="61"/>
      <c r="GQY28" s="61"/>
      <c r="GQZ28" s="61"/>
      <c r="GRA28" s="61"/>
      <c r="GRB28" s="61"/>
      <c r="GRC28" s="61"/>
      <c r="GRD28" s="61"/>
      <c r="GRE28" s="61"/>
      <c r="GRF28" s="61"/>
      <c r="GRG28" s="61"/>
      <c r="GRH28" s="61"/>
      <c r="GRI28" s="61"/>
      <c r="GRJ28" s="61"/>
      <c r="GRK28" s="61"/>
      <c r="GRL28" s="61"/>
      <c r="GRM28" s="61"/>
      <c r="GRN28" s="61"/>
      <c r="GRO28" s="61"/>
      <c r="GRP28" s="61"/>
      <c r="GRQ28" s="61"/>
      <c r="GRR28" s="61"/>
      <c r="GRS28" s="61"/>
      <c r="GRT28" s="61"/>
      <c r="GRU28" s="61"/>
      <c r="GRV28" s="61"/>
      <c r="GRW28" s="61"/>
      <c r="GRX28" s="61"/>
      <c r="GRY28" s="61"/>
      <c r="GRZ28" s="61"/>
      <c r="GSA28" s="61"/>
      <c r="GSB28" s="61"/>
      <c r="GSC28" s="61"/>
      <c r="GSD28" s="61"/>
      <c r="GSE28" s="61"/>
      <c r="GSF28" s="61"/>
      <c r="GSG28" s="61"/>
      <c r="GSH28" s="61"/>
      <c r="GSI28" s="61"/>
      <c r="GSJ28" s="61"/>
      <c r="GSK28" s="61"/>
      <c r="GSL28" s="61"/>
      <c r="GSM28" s="61"/>
      <c r="GSN28" s="61"/>
      <c r="GSO28" s="61"/>
      <c r="GSP28" s="61"/>
      <c r="GSQ28" s="61"/>
      <c r="GSR28" s="61"/>
      <c r="GSS28" s="61"/>
      <c r="GST28" s="61"/>
      <c r="GSU28" s="61"/>
      <c r="GSV28" s="61"/>
      <c r="GSW28" s="61"/>
      <c r="GSX28" s="61"/>
      <c r="GSY28" s="61"/>
      <c r="GSZ28" s="61"/>
      <c r="GTA28" s="61"/>
      <c r="GTB28" s="61"/>
      <c r="GTC28" s="61"/>
      <c r="GTD28" s="61"/>
      <c r="GTE28" s="61"/>
      <c r="GTF28" s="61"/>
      <c r="GTG28" s="61"/>
      <c r="GTH28" s="61"/>
      <c r="GTI28" s="61"/>
      <c r="GTJ28" s="61"/>
      <c r="GTK28" s="61"/>
      <c r="GTL28" s="61"/>
      <c r="GTM28" s="61"/>
      <c r="GTN28" s="61"/>
      <c r="GTO28" s="61"/>
      <c r="GTP28" s="61"/>
      <c r="GTQ28" s="61"/>
      <c r="GTR28" s="61"/>
      <c r="GTS28" s="61"/>
      <c r="GTT28" s="61"/>
      <c r="GTU28" s="61"/>
      <c r="GTV28" s="61"/>
      <c r="GTW28" s="61"/>
      <c r="GTX28" s="61"/>
      <c r="GTY28" s="61"/>
      <c r="GTZ28" s="61"/>
      <c r="GUA28" s="61"/>
      <c r="GUB28" s="61"/>
      <c r="GUC28" s="61"/>
      <c r="GUD28" s="61"/>
      <c r="GUE28" s="61"/>
      <c r="GUF28" s="61"/>
      <c r="GUG28" s="61"/>
      <c r="GUH28" s="61"/>
      <c r="GUI28" s="61"/>
      <c r="GUJ28" s="61"/>
      <c r="GUK28" s="61"/>
      <c r="GUL28" s="61"/>
      <c r="GUM28" s="61"/>
      <c r="GUN28" s="61"/>
      <c r="GUO28" s="61"/>
      <c r="GUP28" s="61"/>
      <c r="GUQ28" s="61"/>
      <c r="GUR28" s="61"/>
      <c r="GUS28" s="61"/>
      <c r="GUT28" s="61"/>
      <c r="GUU28" s="61"/>
      <c r="GUV28" s="61"/>
      <c r="GUW28" s="61"/>
      <c r="GUX28" s="61"/>
      <c r="GUY28" s="61"/>
      <c r="GUZ28" s="61"/>
      <c r="GVA28" s="61"/>
      <c r="GVB28" s="61"/>
      <c r="GVC28" s="61"/>
      <c r="GVD28" s="61"/>
      <c r="GVE28" s="61"/>
      <c r="GVF28" s="61"/>
      <c r="GVG28" s="61"/>
      <c r="GVH28" s="61"/>
      <c r="GVI28" s="61"/>
      <c r="GVJ28" s="61"/>
      <c r="GVK28" s="61"/>
      <c r="GVL28" s="61"/>
      <c r="GVM28" s="61"/>
      <c r="GVN28" s="61"/>
      <c r="GVO28" s="61"/>
      <c r="GVP28" s="61"/>
      <c r="GVQ28" s="61"/>
      <c r="GVR28" s="61"/>
      <c r="GVS28" s="61"/>
      <c r="GVT28" s="61"/>
      <c r="GVU28" s="61"/>
      <c r="GVV28" s="61"/>
      <c r="GVW28" s="61"/>
      <c r="GVX28" s="61"/>
      <c r="GVY28" s="61"/>
      <c r="GVZ28" s="61"/>
      <c r="GWA28" s="61"/>
      <c r="GWB28" s="61"/>
      <c r="GWC28" s="61"/>
      <c r="GWD28" s="61"/>
      <c r="GWE28" s="61"/>
      <c r="GWF28" s="61"/>
      <c r="GWG28" s="61"/>
      <c r="GWH28" s="61"/>
      <c r="GWI28" s="61"/>
      <c r="GWJ28" s="61"/>
      <c r="GWK28" s="61"/>
      <c r="GWL28" s="61"/>
      <c r="GWM28" s="61"/>
      <c r="GWN28" s="61"/>
      <c r="GWO28" s="61"/>
      <c r="GWP28" s="61"/>
      <c r="GWQ28" s="61"/>
      <c r="GWR28" s="61"/>
      <c r="GWS28" s="61"/>
      <c r="GWT28" s="61"/>
      <c r="GWU28" s="61"/>
      <c r="GWV28" s="61"/>
      <c r="GWW28" s="61"/>
      <c r="GWX28" s="61"/>
      <c r="GWY28" s="61"/>
      <c r="GWZ28" s="61"/>
      <c r="GXA28" s="61"/>
      <c r="GXB28" s="61"/>
      <c r="GXC28" s="61"/>
      <c r="GXD28" s="61"/>
      <c r="GXE28" s="61"/>
      <c r="GXF28" s="61"/>
      <c r="GXG28" s="61"/>
      <c r="GXH28" s="61"/>
      <c r="GXI28" s="61"/>
      <c r="GXJ28" s="61"/>
      <c r="GXK28" s="61"/>
      <c r="GXL28" s="61"/>
      <c r="GXM28" s="61"/>
      <c r="GXN28" s="61"/>
      <c r="GXO28" s="61"/>
      <c r="GXP28" s="61"/>
      <c r="GXQ28" s="61"/>
      <c r="GXR28" s="61"/>
      <c r="GXS28" s="61"/>
      <c r="GXT28" s="61"/>
      <c r="GXU28" s="61"/>
      <c r="GXV28" s="61"/>
      <c r="GXW28" s="61"/>
      <c r="GXX28" s="61"/>
      <c r="GXY28" s="61"/>
      <c r="GXZ28" s="61"/>
      <c r="GYA28" s="61"/>
      <c r="GYB28" s="61"/>
      <c r="GYC28" s="61"/>
      <c r="GYD28" s="61"/>
      <c r="GYE28" s="61"/>
      <c r="GYF28" s="61"/>
      <c r="GYG28" s="61"/>
      <c r="GYH28" s="61"/>
      <c r="GYI28" s="61"/>
      <c r="GYJ28" s="61"/>
      <c r="GYK28" s="61"/>
      <c r="GYL28" s="61"/>
      <c r="GYM28" s="61"/>
      <c r="GYN28" s="61"/>
      <c r="GYO28" s="61"/>
      <c r="GYP28" s="61"/>
      <c r="GYQ28" s="61"/>
      <c r="GYR28" s="61"/>
      <c r="GYS28" s="61"/>
      <c r="GYT28" s="61"/>
      <c r="GYU28" s="61"/>
      <c r="GYV28" s="61"/>
      <c r="GYW28" s="61"/>
      <c r="GYX28" s="61"/>
      <c r="GYY28" s="61"/>
      <c r="GYZ28" s="61"/>
      <c r="GZA28" s="61"/>
      <c r="GZB28" s="61"/>
      <c r="GZC28" s="61"/>
      <c r="GZD28" s="61"/>
      <c r="GZE28" s="61"/>
      <c r="GZF28" s="61"/>
      <c r="GZG28" s="61"/>
      <c r="GZH28" s="61"/>
      <c r="GZI28" s="61"/>
      <c r="GZJ28" s="61"/>
      <c r="GZK28" s="61"/>
      <c r="GZL28" s="61"/>
      <c r="GZM28" s="61"/>
      <c r="GZN28" s="61"/>
      <c r="GZO28" s="61"/>
      <c r="GZP28" s="61"/>
      <c r="GZQ28" s="61"/>
      <c r="GZR28" s="61"/>
      <c r="GZS28" s="61"/>
      <c r="GZT28" s="61"/>
      <c r="GZU28" s="61"/>
      <c r="GZV28" s="61"/>
      <c r="GZW28" s="61"/>
      <c r="GZX28" s="61"/>
      <c r="GZY28" s="61"/>
      <c r="GZZ28" s="61"/>
      <c r="HAA28" s="61"/>
      <c r="HAB28" s="61"/>
      <c r="HAC28" s="61"/>
      <c r="HAD28" s="61"/>
      <c r="HAE28" s="61"/>
      <c r="HAF28" s="61"/>
      <c r="HAG28" s="61"/>
      <c r="HAH28" s="61"/>
      <c r="HAI28" s="61"/>
      <c r="HAJ28" s="61"/>
      <c r="HAK28" s="61"/>
      <c r="HAL28" s="61"/>
      <c r="HAM28" s="61"/>
      <c r="HAN28" s="61"/>
      <c r="HAO28" s="61"/>
      <c r="HAP28" s="61"/>
      <c r="HAQ28" s="61"/>
      <c r="HAR28" s="61"/>
      <c r="HAS28" s="61"/>
      <c r="HAT28" s="61"/>
      <c r="HAU28" s="61"/>
      <c r="HAV28" s="61"/>
      <c r="HAW28" s="61"/>
      <c r="HAX28" s="61"/>
      <c r="HAY28" s="61"/>
      <c r="HAZ28" s="61"/>
      <c r="HBA28" s="61"/>
      <c r="HBB28" s="61"/>
      <c r="HBC28" s="61"/>
      <c r="HBD28" s="61"/>
      <c r="HBE28" s="61"/>
      <c r="HBF28" s="61"/>
      <c r="HBG28" s="61"/>
      <c r="HBH28" s="61"/>
      <c r="HBI28" s="61"/>
      <c r="HBJ28" s="61"/>
      <c r="HBK28" s="61"/>
      <c r="HBL28" s="61"/>
      <c r="HBM28" s="61"/>
      <c r="HBN28" s="61"/>
      <c r="HBO28" s="61"/>
      <c r="HBP28" s="61"/>
      <c r="HBQ28" s="61"/>
      <c r="HBR28" s="61"/>
      <c r="HBS28" s="61"/>
      <c r="HBT28" s="61"/>
      <c r="HBU28" s="61"/>
      <c r="HBV28" s="61"/>
      <c r="HBW28" s="61"/>
      <c r="HBX28" s="61"/>
      <c r="HBY28" s="61"/>
      <c r="HBZ28" s="61"/>
      <c r="HCA28" s="61"/>
      <c r="HCB28" s="61"/>
      <c r="HCC28" s="61"/>
      <c r="HCD28" s="61"/>
      <c r="HCE28" s="61"/>
      <c r="HCF28" s="61"/>
      <c r="HCG28" s="61"/>
      <c r="HCH28" s="61"/>
      <c r="HCI28" s="61"/>
      <c r="HCJ28" s="61"/>
      <c r="HCK28" s="61"/>
      <c r="HCL28" s="61"/>
      <c r="HCM28" s="61"/>
      <c r="HCN28" s="61"/>
      <c r="HCO28" s="61"/>
      <c r="HCP28" s="61"/>
      <c r="HCQ28" s="61"/>
      <c r="HCR28" s="61"/>
      <c r="HCS28" s="61"/>
      <c r="HCT28" s="61"/>
      <c r="HCU28" s="61"/>
      <c r="HCV28" s="61"/>
      <c r="HCW28" s="61"/>
      <c r="HCX28" s="61"/>
      <c r="HCY28" s="61"/>
      <c r="HCZ28" s="61"/>
      <c r="HDA28" s="61"/>
      <c r="HDB28" s="61"/>
      <c r="HDC28" s="61"/>
      <c r="HDD28" s="61"/>
      <c r="HDE28" s="61"/>
      <c r="HDF28" s="61"/>
      <c r="HDG28" s="61"/>
      <c r="HDH28" s="61"/>
      <c r="HDI28" s="61"/>
      <c r="HDJ28" s="61"/>
      <c r="HDK28" s="61"/>
      <c r="HDL28" s="61"/>
      <c r="HDM28" s="61"/>
      <c r="HDN28" s="61"/>
      <c r="HDO28" s="61"/>
      <c r="HDP28" s="61"/>
      <c r="HDQ28" s="61"/>
      <c r="HDR28" s="61"/>
      <c r="HDS28" s="61"/>
      <c r="HDT28" s="61"/>
      <c r="HDU28" s="61"/>
      <c r="HDV28" s="61"/>
      <c r="HDW28" s="61"/>
      <c r="HDX28" s="61"/>
      <c r="HDY28" s="61"/>
      <c r="HDZ28" s="61"/>
      <c r="HEA28" s="61"/>
      <c r="HEB28" s="61"/>
      <c r="HEC28" s="61"/>
      <c r="HED28" s="61"/>
      <c r="HEE28" s="61"/>
      <c r="HEF28" s="61"/>
      <c r="HEG28" s="61"/>
      <c r="HEH28" s="61"/>
      <c r="HEI28" s="61"/>
      <c r="HEJ28" s="61"/>
      <c r="HEK28" s="61"/>
      <c r="HEL28" s="61"/>
      <c r="HEM28" s="61"/>
      <c r="HEN28" s="61"/>
      <c r="HEO28" s="61"/>
      <c r="HEP28" s="61"/>
      <c r="HEQ28" s="61"/>
      <c r="HER28" s="61"/>
      <c r="HES28" s="61"/>
      <c r="HET28" s="61"/>
      <c r="HEU28" s="61"/>
      <c r="HEV28" s="61"/>
      <c r="HEW28" s="61"/>
      <c r="HEX28" s="61"/>
      <c r="HEY28" s="61"/>
      <c r="HEZ28" s="61"/>
      <c r="HFA28" s="61"/>
      <c r="HFB28" s="61"/>
      <c r="HFC28" s="61"/>
      <c r="HFD28" s="61"/>
      <c r="HFE28" s="61"/>
      <c r="HFF28" s="61"/>
      <c r="HFG28" s="61"/>
      <c r="HFH28" s="61"/>
      <c r="HFI28" s="61"/>
      <c r="HFJ28" s="61"/>
      <c r="HFK28" s="61"/>
      <c r="HFL28" s="61"/>
      <c r="HFM28" s="61"/>
      <c r="HFN28" s="61"/>
      <c r="HFO28" s="61"/>
      <c r="HFP28" s="61"/>
      <c r="HFQ28" s="61"/>
      <c r="HFR28" s="61"/>
      <c r="HFS28" s="61"/>
      <c r="HFT28" s="61"/>
      <c r="HFU28" s="61"/>
      <c r="HFV28" s="61"/>
      <c r="HFW28" s="61"/>
      <c r="HFX28" s="61"/>
      <c r="HFY28" s="61"/>
      <c r="HFZ28" s="61"/>
      <c r="HGA28" s="61"/>
      <c r="HGB28" s="61"/>
      <c r="HGC28" s="61"/>
      <c r="HGD28" s="61"/>
      <c r="HGE28" s="61"/>
      <c r="HGF28" s="61"/>
      <c r="HGG28" s="61"/>
      <c r="HGH28" s="61"/>
      <c r="HGI28" s="61"/>
      <c r="HGJ28" s="61"/>
      <c r="HGK28" s="61"/>
      <c r="HGL28" s="61"/>
      <c r="HGM28" s="61"/>
      <c r="HGN28" s="61"/>
      <c r="HGO28" s="61"/>
      <c r="HGP28" s="61"/>
      <c r="HGQ28" s="61"/>
      <c r="HGR28" s="61"/>
      <c r="HGS28" s="61"/>
      <c r="HGT28" s="61"/>
      <c r="HGU28" s="61"/>
      <c r="HGV28" s="61"/>
      <c r="HGW28" s="61"/>
      <c r="HGX28" s="61"/>
      <c r="HGY28" s="61"/>
      <c r="HGZ28" s="61"/>
      <c r="HHA28" s="61"/>
      <c r="HHB28" s="61"/>
      <c r="HHC28" s="61"/>
      <c r="HHD28" s="61"/>
      <c r="HHE28" s="61"/>
      <c r="HHF28" s="61"/>
      <c r="HHG28" s="61"/>
      <c r="HHH28" s="61"/>
      <c r="HHI28" s="61"/>
      <c r="HHJ28" s="61"/>
      <c r="HHK28" s="61"/>
      <c r="HHL28" s="61"/>
      <c r="HHM28" s="61"/>
      <c r="HHN28" s="61"/>
      <c r="HHO28" s="61"/>
      <c r="HHP28" s="61"/>
      <c r="HHQ28" s="61"/>
      <c r="HHR28" s="61"/>
      <c r="HHS28" s="61"/>
      <c r="HHT28" s="61"/>
      <c r="HHU28" s="61"/>
      <c r="HHV28" s="61"/>
      <c r="HHW28" s="61"/>
      <c r="HHX28" s="61"/>
      <c r="HHY28" s="61"/>
      <c r="HHZ28" s="61"/>
      <c r="HIA28" s="61"/>
      <c r="HIB28" s="61"/>
      <c r="HIC28" s="61"/>
      <c r="HID28" s="61"/>
      <c r="HIE28" s="61"/>
      <c r="HIF28" s="61"/>
      <c r="HIG28" s="61"/>
      <c r="HIH28" s="61"/>
      <c r="HII28" s="61"/>
      <c r="HIJ28" s="61"/>
      <c r="HIK28" s="61"/>
      <c r="HIL28" s="61"/>
      <c r="HIM28" s="61"/>
      <c r="HIN28" s="61"/>
      <c r="HIO28" s="61"/>
      <c r="HIP28" s="61"/>
      <c r="HIQ28" s="61"/>
      <c r="HIR28" s="61"/>
      <c r="HIS28" s="61"/>
      <c r="HIT28" s="61"/>
      <c r="HIU28" s="61"/>
      <c r="HIV28" s="61"/>
      <c r="HIW28" s="61"/>
      <c r="HIX28" s="61"/>
      <c r="HIY28" s="61"/>
      <c r="HIZ28" s="61"/>
      <c r="HJA28" s="61"/>
      <c r="HJB28" s="61"/>
      <c r="HJC28" s="61"/>
      <c r="HJD28" s="61"/>
      <c r="HJE28" s="61"/>
      <c r="HJF28" s="61"/>
      <c r="HJG28" s="61"/>
      <c r="HJH28" s="61"/>
      <c r="HJI28" s="61"/>
      <c r="HJJ28" s="61"/>
      <c r="HJK28" s="61"/>
      <c r="HJL28" s="61"/>
      <c r="HJM28" s="61"/>
      <c r="HJN28" s="61"/>
      <c r="HJO28" s="61"/>
      <c r="HJP28" s="61"/>
      <c r="HJQ28" s="61"/>
      <c r="HJR28" s="61"/>
      <c r="HJS28" s="61"/>
      <c r="HJT28" s="61"/>
      <c r="HJU28" s="61"/>
      <c r="HJV28" s="61"/>
      <c r="HJW28" s="61"/>
      <c r="HJX28" s="61"/>
      <c r="HJY28" s="61"/>
      <c r="HJZ28" s="61"/>
      <c r="HKA28" s="61"/>
      <c r="HKB28" s="61"/>
      <c r="HKC28" s="61"/>
      <c r="HKD28" s="61"/>
      <c r="HKE28" s="61"/>
      <c r="HKF28" s="61"/>
      <c r="HKG28" s="61"/>
      <c r="HKH28" s="61"/>
      <c r="HKI28" s="61"/>
      <c r="HKJ28" s="61"/>
      <c r="HKK28" s="61"/>
      <c r="HKL28" s="61"/>
      <c r="HKM28" s="61"/>
      <c r="HKN28" s="61"/>
      <c r="HKO28" s="61"/>
      <c r="HKP28" s="61"/>
      <c r="HKQ28" s="61"/>
      <c r="HKR28" s="61"/>
      <c r="HKS28" s="61"/>
      <c r="HKT28" s="61"/>
      <c r="HKU28" s="61"/>
      <c r="HKV28" s="61"/>
      <c r="HKW28" s="61"/>
      <c r="HKX28" s="61"/>
      <c r="HKY28" s="61"/>
      <c r="HKZ28" s="61"/>
      <c r="HLA28" s="61"/>
      <c r="HLB28" s="61"/>
      <c r="HLC28" s="61"/>
      <c r="HLD28" s="61"/>
      <c r="HLE28" s="61"/>
      <c r="HLF28" s="61"/>
      <c r="HLG28" s="61"/>
      <c r="HLH28" s="61"/>
      <c r="HLI28" s="61"/>
      <c r="HLJ28" s="61"/>
      <c r="HLK28" s="61"/>
      <c r="HLL28" s="61"/>
      <c r="HLM28" s="61"/>
      <c r="HLN28" s="61"/>
      <c r="HLO28" s="61"/>
      <c r="HLP28" s="61"/>
      <c r="HLQ28" s="61"/>
      <c r="HLR28" s="61"/>
      <c r="HLS28" s="61"/>
      <c r="HLT28" s="61"/>
      <c r="HLU28" s="61"/>
      <c r="HLV28" s="61"/>
      <c r="HLW28" s="61"/>
      <c r="HLX28" s="61"/>
      <c r="HLY28" s="61"/>
      <c r="HLZ28" s="61"/>
      <c r="HMA28" s="61"/>
      <c r="HMB28" s="61"/>
      <c r="HMC28" s="61"/>
      <c r="HMD28" s="61"/>
      <c r="HME28" s="61"/>
      <c r="HMF28" s="61"/>
      <c r="HMG28" s="61"/>
      <c r="HMH28" s="61"/>
      <c r="HMI28" s="61"/>
      <c r="HMJ28" s="61"/>
      <c r="HMK28" s="61"/>
      <c r="HML28" s="61"/>
      <c r="HMM28" s="61"/>
      <c r="HMN28" s="61"/>
      <c r="HMO28" s="61"/>
      <c r="HMP28" s="61"/>
      <c r="HMQ28" s="61"/>
      <c r="HMR28" s="61"/>
      <c r="HMS28" s="61"/>
      <c r="HMT28" s="61"/>
      <c r="HMU28" s="61"/>
      <c r="HMV28" s="61"/>
      <c r="HMW28" s="61"/>
      <c r="HMX28" s="61"/>
      <c r="HMY28" s="61"/>
      <c r="HMZ28" s="61"/>
      <c r="HNA28" s="61"/>
      <c r="HNB28" s="61"/>
      <c r="HNC28" s="61"/>
      <c r="HND28" s="61"/>
      <c r="HNE28" s="61"/>
      <c r="HNF28" s="61"/>
      <c r="HNG28" s="61"/>
      <c r="HNH28" s="61"/>
      <c r="HNI28" s="61"/>
      <c r="HNJ28" s="61"/>
      <c r="HNK28" s="61"/>
      <c r="HNL28" s="61"/>
      <c r="HNM28" s="61"/>
      <c r="HNN28" s="61"/>
      <c r="HNO28" s="61"/>
      <c r="HNP28" s="61"/>
      <c r="HNQ28" s="61"/>
      <c r="HNR28" s="61"/>
      <c r="HNS28" s="61"/>
      <c r="HNT28" s="61"/>
      <c r="HNU28" s="61"/>
      <c r="HNV28" s="61"/>
      <c r="HNW28" s="61"/>
      <c r="HNX28" s="61"/>
      <c r="HNY28" s="61"/>
      <c r="HNZ28" s="61"/>
      <c r="HOA28" s="61"/>
      <c r="HOB28" s="61"/>
      <c r="HOC28" s="61"/>
      <c r="HOD28" s="61"/>
      <c r="HOE28" s="61"/>
      <c r="HOF28" s="61"/>
      <c r="HOG28" s="61"/>
      <c r="HOH28" s="61"/>
      <c r="HOI28" s="61"/>
      <c r="HOJ28" s="61"/>
      <c r="HOK28" s="61"/>
      <c r="HOL28" s="61"/>
      <c r="HOM28" s="61"/>
      <c r="HON28" s="61"/>
      <c r="HOO28" s="61"/>
      <c r="HOP28" s="61"/>
      <c r="HOQ28" s="61"/>
      <c r="HOR28" s="61"/>
      <c r="HOS28" s="61"/>
      <c r="HOT28" s="61"/>
      <c r="HOU28" s="61"/>
      <c r="HOV28" s="61"/>
      <c r="HOW28" s="61"/>
      <c r="HOX28" s="61"/>
      <c r="HOY28" s="61"/>
      <c r="HOZ28" s="61"/>
      <c r="HPA28" s="61"/>
      <c r="HPB28" s="61"/>
      <c r="HPC28" s="61"/>
      <c r="HPD28" s="61"/>
      <c r="HPE28" s="61"/>
      <c r="HPF28" s="61"/>
      <c r="HPG28" s="61"/>
      <c r="HPH28" s="61"/>
      <c r="HPI28" s="61"/>
      <c r="HPJ28" s="61"/>
      <c r="HPK28" s="61"/>
      <c r="HPL28" s="61"/>
      <c r="HPM28" s="61"/>
      <c r="HPN28" s="61"/>
      <c r="HPO28" s="61"/>
      <c r="HPP28" s="61"/>
      <c r="HPQ28" s="61"/>
      <c r="HPR28" s="61"/>
      <c r="HPS28" s="61"/>
      <c r="HPT28" s="61"/>
      <c r="HPU28" s="61"/>
      <c r="HPV28" s="61"/>
      <c r="HPW28" s="61"/>
      <c r="HPX28" s="61"/>
      <c r="HPY28" s="61"/>
      <c r="HPZ28" s="61"/>
      <c r="HQA28" s="61"/>
      <c r="HQB28" s="61"/>
      <c r="HQC28" s="61"/>
      <c r="HQD28" s="61"/>
      <c r="HQE28" s="61"/>
      <c r="HQF28" s="61"/>
      <c r="HQG28" s="61"/>
      <c r="HQH28" s="61"/>
      <c r="HQI28" s="61"/>
      <c r="HQJ28" s="61"/>
      <c r="HQK28" s="61"/>
      <c r="HQL28" s="61"/>
      <c r="HQM28" s="61"/>
      <c r="HQN28" s="61"/>
      <c r="HQO28" s="61"/>
      <c r="HQP28" s="61"/>
      <c r="HQQ28" s="61"/>
      <c r="HQR28" s="61"/>
      <c r="HQS28" s="61"/>
      <c r="HQT28" s="61"/>
      <c r="HQU28" s="61"/>
      <c r="HQV28" s="61"/>
      <c r="HQW28" s="61"/>
      <c r="HQX28" s="61"/>
      <c r="HQY28" s="61"/>
      <c r="HQZ28" s="61"/>
      <c r="HRA28" s="61"/>
      <c r="HRB28" s="61"/>
      <c r="HRC28" s="61"/>
      <c r="HRD28" s="61"/>
      <c r="HRE28" s="61"/>
      <c r="HRF28" s="61"/>
      <c r="HRG28" s="61"/>
      <c r="HRH28" s="61"/>
      <c r="HRI28" s="61"/>
      <c r="HRJ28" s="61"/>
      <c r="HRK28" s="61"/>
      <c r="HRL28" s="61"/>
      <c r="HRM28" s="61"/>
      <c r="HRN28" s="61"/>
      <c r="HRO28" s="61"/>
      <c r="HRP28" s="61"/>
      <c r="HRQ28" s="61"/>
      <c r="HRR28" s="61"/>
      <c r="HRS28" s="61"/>
      <c r="HRT28" s="61"/>
      <c r="HRU28" s="61"/>
      <c r="HRV28" s="61"/>
      <c r="HRW28" s="61"/>
      <c r="HRX28" s="61"/>
      <c r="HRY28" s="61"/>
      <c r="HRZ28" s="61"/>
      <c r="HSA28" s="61"/>
      <c r="HSB28" s="61"/>
      <c r="HSC28" s="61"/>
      <c r="HSD28" s="61"/>
      <c r="HSE28" s="61"/>
      <c r="HSF28" s="61"/>
      <c r="HSG28" s="61"/>
      <c r="HSH28" s="61"/>
      <c r="HSI28" s="61"/>
      <c r="HSJ28" s="61"/>
      <c r="HSK28" s="61"/>
      <c r="HSL28" s="61"/>
      <c r="HSM28" s="61"/>
      <c r="HSN28" s="61"/>
      <c r="HSO28" s="61"/>
      <c r="HSP28" s="61"/>
      <c r="HSQ28" s="61"/>
      <c r="HSR28" s="61"/>
      <c r="HSS28" s="61"/>
      <c r="HST28" s="61"/>
      <c r="HSU28" s="61"/>
      <c r="HSV28" s="61"/>
      <c r="HSW28" s="61"/>
      <c r="HSX28" s="61"/>
      <c r="HSY28" s="61"/>
      <c r="HSZ28" s="61"/>
      <c r="HTA28" s="61"/>
      <c r="HTB28" s="61"/>
      <c r="HTC28" s="61"/>
      <c r="HTD28" s="61"/>
      <c r="HTE28" s="61"/>
      <c r="HTF28" s="61"/>
      <c r="HTG28" s="61"/>
      <c r="HTH28" s="61"/>
      <c r="HTI28" s="61"/>
      <c r="HTJ28" s="61"/>
      <c r="HTK28" s="61"/>
      <c r="HTL28" s="61"/>
      <c r="HTM28" s="61"/>
      <c r="HTN28" s="61"/>
      <c r="HTO28" s="61"/>
      <c r="HTP28" s="61"/>
      <c r="HTQ28" s="61"/>
      <c r="HTR28" s="61"/>
      <c r="HTS28" s="61"/>
      <c r="HTT28" s="61"/>
      <c r="HTU28" s="61"/>
      <c r="HTV28" s="61"/>
      <c r="HTW28" s="61"/>
      <c r="HTX28" s="61"/>
      <c r="HTY28" s="61"/>
      <c r="HTZ28" s="61"/>
      <c r="HUA28" s="61"/>
      <c r="HUB28" s="61"/>
      <c r="HUC28" s="61"/>
      <c r="HUD28" s="61"/>
      <c r="HUE28" s="61"/>
      <c r="HUF28" s="61"/>
      <c r="HUG28" s="61"/>
      <c r="HUH28" s="61"/>
      <c r="HUI28" s="61"/>
      <c r="HUJ28" s="61"/>
      <c r="HUK28" s="61"/>
      <c r="HUL28" s="61"/>
      <c r="HUM28" s="61"/>
      <c r="HUN28" s="61"/>
      <c r="HUO28" s="61"/>
      <c r="HUP28" s="61"/>
      <c r="HUQ28" s="61"/>
      <c r="HUR28" s="61"/>
      <c r="HUS28" s="61"/>
      <c r="HUT28" s="61"/>
      <c r="HUU28" s="61"/>
      <c r="HUV28" s="61"/>
      <c r="HUW28" s="61"/>
      <c r="HUX28" s="61"/>
      <c r="HUY28" s="61"/>
      <c r="HUZ28" s="61"/>
      <c r="HVA28" s="61"/>
      <c r="HVB28" s="61"/>
      <c r="HVC28" s="61"/>
      <c r="HVD28" s="61"/>
      <c r="HVE28" s="61"/>
      <c r="HVF28" s="61"/>
      <c r="HVG28" s="61"/>
      <c r="HVH28" s="61"/>
      <c r="HVI28" s="61"/>
      <c r="HVJ28" s="61"/>
      <c r="HVK28" s="61"/>
      <c r="HVL28" s="61"/>
      <c r="HVM28" s="61"/>
      <c r="HVN28" s="61"/>
      <c r="HVO28" s="61"/>
      <c r="HVP28" s="61"/>
      <c r="HVQ28" s="61"/>
      <c r="HVR28" s="61"/>
      <c r="HVS28" s="61"/>
      <c r="HVT28" s="61"/>
      <c r="HVU28" s="61"/>
      <c r="HVV28" s="61"/>
      <c r="HVW28" s="61"/>
      <c r="HVX28" s="61"/>
      <c r="HVY28" s="61"/>
      <c r="HVZ28" s="61"/>
      <c r="HWA28" s="61"/>
      <c r="HWB28" s="61"/>
      <c r="HWC28" s="61"/>
      <c r="HWD28" s="61"/>
      <c r="HWE28" s="61"/>
      <c r="HWF28" s="61"/>
      <c r="HWG28" s="61"/>
      <c r="HWH28" s="61"/>
      <c r="HWI28" s="61"/>
      <c r="HWJ28" s="61"/>
      <c r="HWK28" s="61"/>
      <c r="HWL28" s="61"/>
      <c r="HWM28" s="61"/>
      <c r="HWN28" s="61"/>
      <c r="HWO28" s="61"/>
      <c r="HWP28" s="61"/>
      <c r="HWQ28" s="61"/>
      <c r="HWR28" s="61"/>
      <c r="HWS28" s="61"/>
      <c r="HWT28" s="61"/>
      <c r="HWU28" s="61"/>
      <c r="HWV28" s="61"/>
      <c r="HWW28" s="61"/>
      <c r="HWX28" s="61"/>
      <c r="HWY28" s="61"/>
      <c r="HWZ28" s="61"/>
      <c r="HXA28" s="61"/>
      <c r="HXB28" s="61"/>
      <c r="HXC28" s="61"/>
      <c r="HXD28" s="61"/>
      <c r="HXE28" s="61"/>
      <c r="HXF28" s="61"/>
      <c r="HXG28" s="61"/>
      <c r="HXH28" s="61"/>
      <c r="HXI28" s="61"/>
      <c r="HXJ28" s="61"/>
      <c r="HXK28" s="61"/>
      <c r="HXL28" s="61"/>
      <c r="HXM28" s="61"/>
      <c r="HXN28" s="61"/>
      <c r="HXO28" s="61"/>
      <c r="HXP28" s="61"/>
      <c r="HXQ28" s="61"/>
      <c r="HXR28" s="61"/>
      <c r="HXS28" s="61"/>
      <c r="HXT28" s="61"/>
      <c r="HXU28" s="61"/>
      <c r="HXV28" s="61"/>
      <c r="HXW28" s="61"/>
      <c r="HXX28" s="61"/>
      <c r="HXY28" s="61"/>
      <c r="HXZ28" s="61"/>
      <c r="HYA28" s="61"/>
      <c r="HYB28" s="61"/>
      <c r="HYC28" s="61"/>
      <c r="HYD28" s="61"/>
      <c r="HYE28" s="61"/>
      <c r="HYF28" s="61"/>
      <c r="HYG28" s="61"/>
      <c r="HYH28" s="61"/>
      <c r="HYI28" s="61"/>
      <c r="HYJ28" s="61"/>
      <c r="HYK28" s="61"/>
      <c r="HYL28" s="61"/>
      <c r="HYM28" s="61"/>
      <c r="HYN28" s="61"/>
      <c r="HYO28" s="61"/>
      <c r="HYP28" s="61"/>
      <c r="HYQ28" s="61"/>
      <c r="HYR28" s="61"/>
      <c r="HYS28" s="61"/>
      <c r="HYT28" s="61"/>
      <c r="HYU28" s="61"/>
      <c r="HYV28" s="61"/>
      <c r="HYW28" s="61"/>
      <c r="HYX28" s="61"/>
      <c r="HYY28" s="61"/>
      <c r="HYZ28" s="61"/>
      <c r="HZA28" s="61"/>
      <c r="HZB28" s="61"/>
      <c r="HZC28" s="61"/>
      <c r="HZD28" s="61"/>
      <c r="HZE28" s="61"/>
      <c r="HZF28" s="61"/>
      <c r="HZG28" s="61"/>
      <c r="HZH28" s="61"/>
      <c r="HZI28" s="61"/>
      <c r="HZJ28" s="61"/>
      <c r="HZK28" s="61"/>
      <c r="HZL28" s="61"/>
      <c r="HZM28" s="61"/>
      <c r="HZN28" s="61"/>
      <c r="HZO28" s="61"/>
      <c r="HZP28" s="61"/>
      <c r="HZQ28" s="61"/>
      <c r="HZR28" s="61"/>
      <c r="HZS28" s="61"/>
      <c r="HZT28" s="61"/>
      <c r="HZU28" s="61"/>
      <c r="HZV28" s="61"/>
      <c r="HZW28" s="61"/>
      <c r="HZX28" s="61"/>
      <c r="HZY28" s="61"/>
      <c r="HZZ28" s="61"/>
      <c r="IAA28" s="61"/>
      <c r="IAB28" s="61"/>
      <c r="IAC28" s="61"/>
      <c r="IAD28" s="61"/>
      <c r="IAE28" s="61"/>
      <c r="IAF28" s="61"/>
      <c r="IAG28" s="61"/>
      <c r="IAH28" s="61"/>
      <c r="IAI28" s="61"/>
      <c r="IAJ28" s="61"/>
      <c r="IAK28" s="61"/>
      <c r="IAL28" s="61"/>
      <c r="IAM28" s="61"/>
      <c r="IAN28" s="61"/>
      <c r="IAO28" s="61"/>
      <c r="IAP28" s="61"/>
      <c r="IAQ28" s="61"/>
      <c r="IAR28" s="61"/>
      <c r="IAS28" s="61"/>
      <c r="IAT28" s="61"/>
      <c r="IAU28" s="61"/>
      <c r="IAV28" s="61"/>
      <c r="IAW28" s="61"/>
      <c r="IAX28" s="61"/>
      <c r="IAY28" s="61"/>
      <c r="IAZ28" s="61"/>
      <c r="IBA28" s="61"/>
      <c r="IBB28" s="61"/>
      <c r="IBC28" s="61"/>
      <c r="IBD28" s="61"/>
      <c r="IBE28" s="61"/>
      <c r="IBF28" s="61"/>
      <c r="IBG28" s="61"/>
      <c r="IBH28" s="61"/>
      <c r="IBI28" s="61"/>
      <c r="IBJ28" s="61"/>
      <c r="IBK28" s="61"/>
      <c r="IBL28" s="61"/>
      <c r="IBM28" s="61"/>
      <c r="IBN28" s="61"/>
      <c r="IBO28" s="61"/>
      <c r="IBP28" s="61"/>
      <c r="IBQ28" s="61"/>
      <c r="IBR28" s="61"/>
      <c r="IBS28" s="61"/>
      <c r="IBT28" s="61"/>
      <c r="IBU28" s="61"/>
      <c r="IBV28" s="61"/>
      <c r="IBW28" s="61"/>
      <c r="IBX28" s="61"/>
      <c r="IBY28" s="61"/>
      <c r="IBZ28" s="61"/>
      <c r="ICA28" s="61"/>
      <c r="ICB28" s="61"/>
      <c r="ICC28" s="61"/>
      <c r="ICD28" s="61"/>
      <c r="ICE28" s="61"/>
      <c r="ICF28" s="61"/>
      <c r="ICG28" s="61"/>
      <c r="ICH28" s="61"/>
      <c r="ICI28" s="61"/>
      <c r="ICJ28" s="61"/>
      <c r="ICK28" s="61"/>
      <c r="ICL28" s="61"/>
      <c r="ICM28" s="61"/>
      <c r="ICN28" s="61"/>
      <c r="ICO28" s="61"/>
      <c r="ICP28" s="61"/>
      <c r="ICQ28" s="61"/>
      <c r="ICR28" s="61"/>
      <c r="ICS28" s="61"/>
      <c r="ICT28" s="61"/>
      <c r="ICU28" s="61"/>
      <c r="ICV28" s="61"/>
      <c r="ICW28" s="61"/>
      <c r="ICX28" s="61"/>
      <c r="ICY28" s="61"/>
      <c r="ICZ28" s="61"/>
      <c r="IDA28" s="61"/>
      <c r="IDB28" s="61"/>
      <c r="IDC28" s="61"/>
      <c r="IDD28" s="61"/>
      <c r="IDE28" s="61"/>
      <c r="IDF28" s="61"/>
      <c r="IDG28" s="61"/>
      <c r="IDH28" s="61"/>
      <c r="IDI28" s="61"/>
      <c r="IDJ28" s="61"/>
      <c r="IDK28" s="61"/>
      <c r="IDL28" s="61"/>
      <c r="IDM28" s="61"/>
      <c r="IDN28" s="61"/>
      <c r="IDO28" s="61"/>
      <c r="IDP28" s="61"/>
      <c r="IDQ28" s="61"/>
      <c r="IDR28" s="61"/>
      <c r="IDS28" s="61"/>
      <c r="IDT28" s="61"/>
      <c r="IDU28" s="61"/>
      <c r="IDV28" s="61"/>
      <c r="IDW28" s="61"/>
      <c r="IDX28" s="61"/>
      <c r="IDY28" s="61"/>
      <c r="IDZ28" s="61"/>
      <c r="IEA28" s="61"/>
      <c r="IEB28" s="61"/>
      <c r="IEC28" s="61"/>
      <c r="IED28" s="61"/>
      <c r="IEE28" s="61"/>
      <c r="IEF28" s="61"/>
      <c r="IEG28" s="61"/>
      <c r="IEH28" s="61"/>
      <c r="IEI28" s="61"/>
      <c r="IEJ28" s="61"/>
      <c r="IEK28" s="61"/>
      <c r="IEL28" s="61"/>
      <c r="IEM28" s="61"/>
      <c r="IEN28" s="61"/>
      <c r="IEO28" s="61"/>
      <c r="IEP28" s="61"/>
      <c r="IEQ28" s="61"/>
      <c r="IER28" s="61"/>
      <c r="IES28" s="61"/>
      <c r="IET28" s="61"/>
      <c r="IEU28" s="61"/>
      <c r="IEV28" s="61"/>
      <c r="IEW28" s="61"/>
      <c r="IEX28" s="61"/>
      <c r="IEY28" s="61"/>
      <c r="IEZ28" s="61"/>
      <c r="IFA28" s="61"/>
      <c r="IFB28" s="61"/>
      <c r="IFC28" s="61"/>
      <c r="IFD28" s="61"/>
      <c r="IFE28" s="61"/>
      <c r="IFF28" s="61"/>
      <c r="IFG28" s="61"/>
      <c r="IFH28" s="61"/>
      <c r="IFI28" s="61"/>
      <c r="IFJ28" s="61"/>
      <c r="IFK28" s="61"/>
      <c r="IFL28" s="61"/>
      <c r="IFM28" s="61"/>
      <c r="IFN28" s="61"/>
      <c r="IFO28" s="61"/>
      <c r="IFP28" s="61"/>
      <c r="IFQ28" s="61"/>
      <c r="IFR28" s="61"/>
      <c r="IFS28" s="61"/>
      <c r="IFT28" s="61"/>
      <c r="IFU28" s="61"/>
      <c r="IFV28" s="61"/>
      <c r="IFW28" s="61"/>
      <c r="IFX28" s="61"/>
      <c r="IFY28" s="61"/>
      <c r="IFZ28" s="61"/>
      <c r="IGA28" s="61"/>
      <c r="IGB28" s="61"/>
      <c r="IGC28" s="61"/>
      <c r="IGD28" s="61"/>
      <c r="IGE28" s="61"/>
      <c r="IGF28" s="61"/>
      <c r="IGG28" s="61"/>
      <c r="IGH28" s="61"/>
      <c r="IGI28" s="61"/>
      <c r="IGJ28" s="61"/>
      <c r="IGK28" s="61"/>
      <c r="IGL28" s="61"/>
      <c r="IGM28" s="61"/>
      <c r="IGN28" s="61"/>
      <c r="IGO28" s="61"/>
      <c r="IGP28" s="61"/>
      <c r="IGQ28" s="61"/>
      <c r="IGR28" s="61"/>
      <c r="IGS28" s="61"/>
      <c r="IGT28" s="61"/>
      <c r="IGU28" s="61"/>
      <c r="IGV28" s="61"/>
      <c r="IGW28" s="61"/>
      <c r="IGX28" s="61"/>
      <c r="IGY28" s="61"/>
      <c r="IGZ28" s="61"/>
      <c r="IHA28" s="61"/>
      <c r="IHB28" s="61"/>
      <c r="IHC28" s="61"/>
      <c r="IHD28" s="61"/>
      <c r="IHE28" s="61"/>
      <c r="IHF28" s="61"/>
      <c r="IHG28" s="61"/>
      <c r="IHH28" s="61"/>
      <c r="IHI28" s="61"/>
      <c r="IHJ28" s="61"/>
      <c r="IHK28" s="61"/>
      <c r="IHL28" s="61"/>
      <c r="IHM28" s="61"/>
      <c r="IHN28" s="61"/>
      <c r="IHO28" s="61"/>
      <c r="IHP28" s="61"/>
      <c r="IHQ28" s="61"/>
      <c r="IHR28" s="61"/>
      <c r="IHS28" s="61"/>
      <c r="IHT28" s="61"/>
      <c r="IHU28" s="61"/>
      <c r="IHV28" s="61"/>
      <c r="IHW28" s="61"/>
      <c r="IHX28" s="61"/>
      <c r="IHY28" s="61"/>
      <c r="IHZ28" s="61"/>
      <c r="IIA28" s="61"/>
      <c r="IIB28" s="61"/>
      <c r="IIC28" s="61"/>
      <c r="IID28" s="61"/>
      <c r="IIE28" s="61"/>
      <c r="IIF28" s="61"/>
      <c r="IIG28" s="61"/>
      <c r="IIH28" s="61"/>
      <c r="III28" s="61"/>
      <c r="IIJ28" s="61"/>
      <c r="IIK28" s="61"/>
      <c r="IIL28" s="61"/>
      <c r="IIM28" s="61"/>
      <c r="IIN28" s="61"/>
      <c r="IIO28" s="61"/>
      <c r="IIP28" s="61"/>
      <c r="IIQ28" s="61"/>
      <c r="IIR28" s="61"/>
      <c r="IIS28" s="61"/>
      <c r="IIT28" s="61"/>
      <c r="IIU28" s="61"/>
      <c r="IIV28" s="61"/>
      <c r="IIW28" s="61"/>
      <c r="IIX28" s="61"/>
      <c r="IIY28" s="61"/>
      <c r="IIZ28" s="61"/>
      <c r="IJA28" s="61"/>
      <c r="IJB28" s="61"/>
      <c r="IJC28" s="61"/>
      <c r="IJD28" s="61"/>
      <c r="IJE28" s="61"/>
      <c r="IJF28" s="61"/>
      <c r="IJG28" s="61"/>
      <c r="IJH28" s="61"/>
      <c r="IJI28" s="61"/>
      <c r="IJJ28" s="61"/>
      <c r="IJK28" s="61"/>
      <c r="IJL28" s="61"/>
      <c r="IJM28" s="61"/>
      <c r="IJN28" s="61"/>
      <c r="IJO28" s="61"/>
      <c r="IJP28" s="61"/>
      <c r="IJQ28" s="61"/>
      <c r="IJR28" s="61"/>
      <c r="IJS28" s="61"/>
      <c r="IJT28" s="61"/>
      <c r="IJU28" s="61"/>
      <c r="IJV28" s="61"/>
      <c r="IJW28" s="61"/>
      <c r="IJX28" s="61"/>
      <c r="IJY28" s="61"/>
      <c r="IJZ28" s="61"/>
      <c r="IKA28" s="61"/>
      <c r="IKB28" s="61"/>
      <c r="IKC28" s="61"/>
      <c r="IKD28" s="61"/>
      <c r="IKE28" s="61"/>
      <c r="IKF28" s="61"/>
      <c r="IKG28" s="61"/>
      <c r="IKH28" s="61"/>
      <c r="IKI28" s="61"/>
      <c r="IKJ28" s="61"/>
      <c r="IKK28" s="61"/>
      <c r="IKL28" s="61"/>
      <c r="IKM28" s="61"/>
      <c r="IKN28" s="61"/>
      <c r="IKO28" s="61"/>
      <c r="IKP28" s="61"/>
      <c r="IKQ28" s="61"/>
      <c r="IKR28" s="61"/>
      <c r="IKS28" s="61"/>
      <c r="IKT28" s="61"/>
      <c r="IKU28" s="61"/>
      <c r="IKV28" s="61"/>
      <c r="IKW28" s="61"/>
      <c r="IKX28" s="61"/>
      <c r="IKY28" s="61"/>
      <c r="IKZ28" s="61"/>
      <c r="ILA28" s="61"/>
      <c r="ILB28" s="61"/>
      <c r="ILC28" s="61"/>
      <c r="ILD28" s="61"/>
      <c r="ILE28" s="61"/>
      <c r="ILF28" s="61"/>
      <c r="ILG28" s="61"/>
      <c r="ILH28" s="61"/>
      <c r="ILI28" s="61"/>
      <c r="ILJ28" s="61"/>
      <c r="ILK28" s="61"/>
      <c r="ILL28" s="61"/>
      <c r="ILM28" s="61"/>
      <c r="ILN28" s="61"/>
      <c r="ILO28" s="61"/>
      <c r="ILP28" s="61"/>
      <c r="ILQ28" s="61"/>
      <c r="ILR28" s="61"/>
      <c r="ILS28" s="61"/>
      <c r="ILT28" s="61"/>
      <c r="ILU28" s="61"/>
      <c r="ILV28" s="61"/>
      <c r="ILW28" s="61"/>
      <c r="ILX28" s="61"/>
      <c r="ILY28" s="61"/>
      <c r="ILZ28" s="61"/>
      <c r="IMA28" s="61"/>
      <c r="IMB28" s="61"/>
      <c r="IMC28" s="61"/>
      <c r="IMD28" s="61"/>
      <c r="IME28" s="61"/>
      <c r="IMF28" s="61"/>
      <c r="IMG28" s="61"/>
      <c r="IMH28" s="61"/>
      <c r="IMI28" s="61"/>
      <c r="IMJ28" s="61"/>
      <c r="IMK28" s="61"/>
      <c r="IML28" s="61"/>
      <c r="IMM28" s="61"/>
      <c r="IMN28" s="61"/>
      <c r="IMO28" s="61"/>
      <c r="IMP28" s="61"/>
      <c r="IMQ28" s="61"/>
      <c r="IMR28" s="61"/>
      <c r="IMS28" s="61"/>
      <c r="IMT28" s="61"/>
      <c r="IMU28" s="61"/>
      <c r="IMV28" s="61"/>
      <c r="IMW28" s="61"/>
      <c r="IMX28" s="61"/>
      <c r="IMY28" s="61"/>
      <c r="IMZ28" s="61"/>
      <c r="INA28" s="61"/>
      <c r="INB28" s="61"/>
      <c r="INC28" s="61"/>
      <c r="IND28" s="61"/>
      <c r="INE28" s="61"/>
      <c r="INF28" s="61"/>
      <c r="ING28" s="61"/>
      <c r="INH28" s="61"/>
      <c r="INI28" s="61"/>
      <c r="INJ28" s="61"/>
      <c r="INK28" s="61"/>
      <c r="INL28" s="61"/>
      <c r="INM28" s="61"/>
      <c r="INN28" s="61"/>
      <c r="INO28" s="61"/>
      <c r="INP28" s="61"/>
      <c r="INQ28" s="61"/>
      <c r="INR28" s="61"/>
      <c r="INS28" s="61"/>
      <c r="INT28" s="61"/>
      <c r="INU28" s="61"/>
      <c r="INV28" s="61"/>
      <c r="INW28" s="61"/>
      <c r="INX28" s="61"/>
      <c r="INY28" s="61"/>
      <c r="INZ28" s="61"/>
      <c r="IOA28" s="61"/>
      <c r="IOB28" s="61"/>
      <c r="IOC28" s="61"/>
      <c r="IOD28" s="61"/>
      <c r="IOE28" s="61"/>
      <c r="IOF28" s="61"/>
      <c r="IOG28" s="61"/>
      <c r="IOH28" s="61"/>
      <c r="IOI28" s="61"/>
      <c r="IOJ28" s="61"/>
      <c r="IOK28" s="61"/>
      <c r="IOL28" s="61"/>
      <c r="IOM28" s="61"/>
      <c r="ION28" s="61"/>
      <c r="IOO28" s="61"/>
      <c r="IOP28" s="61"/>
      <c r="IOQ28" s="61"/>
      <c r="IOR28" s="61"/>
      <c r="IOS28" s="61"/>
      <c r="IOT28" s="61"/>
      <c r="IOU28" s="61"/>
      <c r="IOV28" s="61"/>
      <c r="IOW28" s="61"/>
      <c r="IOX28" s="61"/>
      <c r="IOY28" s="61"/>
      <c r="IOZ28" s="61"/>
      <c r="IPA28" s="61"/>
      <c r="IPB28" s="61"/>
      <c r="IPC28" s="61"/>
      <c r="IPD28" s="61"/>
      <c r="IPE28" s="61"/>
      <c r="IPF28" s="61"/>
      <c r="IPG28" s="61"/>
      <c r="IPH28" s="61"/>
      <c r="IPI28" s="61"/>
      <c r="IPJ28" s="61"/>
      <c r="IPK28" s="61"/>
      <c r="IPL28" s="61"/>
      <c r="IPM28" s="61"/>
      <c r="IPN28" s="61"/>
      <c r="IPO28" s="61"/>
      <c r="IPP28" s="61"/>
      <c r="IPQ28" s="61"/>
      <c r="IPR28" s="61"/>
      <c r="IPS28" s="61"/>
      <c r="IPT28" s="61"/>
      <c r="IPU28" s="61"/>
      <c r="IPV28" s="61"/>
      <c r="IPW28" s="61"/>
      <c r="IPX28" s="61"/>
      <c r="IPY28" s="61"/>
      <c r="IPZ28" s="61"/>
      <c r="IQA28" s="61"/>
      <c r="IQB28" s="61"/>
      <c r="IQC28" s="61"/>
      <c r="IQD28" s="61"/>
      <c r="IQE28" s="61"/>
      <c r="IQF28" s="61"/>
      <c r="IQG28" s="61"/>
      <c r="IQH28" s="61"/>
      <c r="IQI28" s="61"/>
      <c r="IQJ28" s="61"/>
      <c r="IQK28" s="61"/>
      <c r="IQL28" s="61"/>
      <c r="IQM28" s="61"/>
      <c r="IQN28" s="61"/>
      <c r="IQO28" s="61"/>
      <c r="IQP28" s="61"/>
      <c r="IQQ28" s="61"/>
      <c r="IQR28" s="61"/>
      <c r="IQS28" s="61"/>
      <c r="IQT28" s="61"/>
      <c r="IQU28" s="61"/>
      <c r="IQV28" s="61"/>
      <c r="IQW28" s="61"/>
      <c r="IQX28" s="61"/>
      <c r="IQY28" s="61"/>
      <c r="IQZ28" s="61"/>
      <c r="IRA28" s="61"/>
      <c r="IRB28" s="61"/>
      <c r="IRC28" s="61"/>
      <c r="IRD28" s="61"/>
      <c r="IRE28" s="61"/>
      <c r="IRF28" s="61"/>
      <c r="IRG28" s="61"/>
      <c r="IRH28" s="61"/>
      <c r="IRI28" s="61"/>
      <c r="IRJ28" s="61"/>
      <c r="IRK28" s="61"/>
      <c r="IRL28" s="61"/>
      <c r="IRM28" s="61"/>
      <c r="IRN28" s="61"/>
      <c r="IRO28" s="61"/>
      <c r="IRP28" s="61"/>
      <c r="IRQ28" s="61"/>
      <c r="IRR28" s="61"/>
      <c r="IRS28" s="61"/>
      <c r="IRT28" s="61"/>
      <c r="IRU28" s="61"/>
      <c r="IRV28" s="61"/>
      <c r="IRW28" s="61"/>
      <c r="IRX28" s="61"/>
      <c r="IRY28" s="61"/>
      <c r="IRZ28" s="61"/>
      <c r="ISA28" s="61"/>
      <c r="ISB28" s="61"/>
      <c r="ISC28" s="61"/>
      <c r="ISD28" s="61"/>
      <c r="ISE28" s="61"/>
      <c r="ISF28" s="61"/>
      <c r="ISG28" s="61"/>
      <c r="ISH28" s="61"/>
      <c r="ISI28" s="61"/>
      <c r="ISJ28" s="61"/>
      <c r="ISK28" s="61"/>
      <c r="ISL28" s="61"/>
      <c r="ISM28" s="61"/>
      <c r="ISN28" s="61"/>
      <c r="ISO28" s="61"/>
      <c r="ISP28" s="61"/>
      <c r="ISQ28" s="61"/>
      <c r="ISR28" s="61"/>
      <c r="ISS28" s="61"/>
      <c r="IST28" s="61"/>
      <c r="ISU28" s="61"/>
      <c r="ISV28" s="61"/>
      <c r="ISW28" s="61"/>
      <c r="ISX28" s="61"/>
      <c r="ISY28" s="61"/>
      <c r="ISZ28" s="61"/>
      <c r="ITA28" s="61"/>
      <c r="ITB28" s="61"/>
      <c r="ITC28" s="61"/>
      <c r="ITD28" s="61"/>
      <c r="ITE28" s="61"/>
      <c r="ITF28" s="61"/>
      <c r="ITG28" s="61"/>
      <c r="ITH28" s="61"/>
      <c r="ITI28" s="61"/>
      <c r="ITJ28" s="61"/>
      <c r="ITK28" s="61"/>
      <c r="ITL28" s="61"/>
      <c r="ITM28" s="61"/>
      <c r="ITN28" s="61"/>
      <c r="ITO28" s="61"/>
      <c r="ITP28" s="61"/>
      <c r="ITQ28" s="61"/>
      <c r="ITR28" s="61"/>
      <c r="ITS28" s="61"/>
      <c r="ITT28" s="61"/>
      <c r="ITU28" s="61"/>
      <c r="ITV28" s="61"/>
      <c r="ITW28" s="61"/>
      <c r="ITX28" s="61"/>
      <c r="ITY28" s="61"/>
      <c r="ITZ28" s="61"/>
      <c r="IUA28" s="61"/>
      <c r="IUB28" s="61"/>
      <c r="IUC28" s="61"/>
      <c r="IUD28" s="61"/>
      <c r="IUE28" s="61"/>
      <c r="IUF28" s="61"/>
      <c r="IUG28" s="61"/>
      <c r="IUH28" s="61"/>
      <c r="IUI28" s="61"/>
      <c r="IUJ28" s="61"/>
      <c r="IUK28" s="61"/>
      <c r="IUL28" s="61"/>
      <c r="IUM28" s="61"/>
      <c r="IUN28" s="61"/>
      <c r="IUO28" s="61"/>
      <c r="IUP28" s="61"/>
      <c r="IUQ28" s="61"/>
      <c r="IUR28" s="61"/>
      <c r="IUS28" s="61"/>
      <c r="IUT28" s="61"/>
      <c r="IUU28" s="61"/>
      <c r="IUV28" s="61"/>
      <c r="IUW28" s="61"/>
      <c r="IUX28" s="61"/>
      <c r="IUY28" s="61"/>
      <c r="IUZ28" s="61"/>
      <c r="IVA28" s="61"/>
      <c r="IVB28" s="61"/>
      <c r="IVC28" s="61"/>
      <c r="IVD28" s="61"/>
      <c r="IVE28" s="61"/>
      <c r="IVF28" s="61"/>
      <c r="IVG28" s="61"/>
      <c r="IVH28" s="61"/>
      <c r="IVI28" s="61"/>
      <c r="IVJ28" s="61"/>
      <c r="IVK28" s="61"/>
      <c r="IVL28" s="61"/>
      <c r="IVM28" s="61"/>
      <c r="IVN28" s="61"/>
      <c r="IVO28" s="61"/>
      <c r="IVP28" s="61"/>
      <c r="IVQ28" s="61"/>
      <c r="IVR28" s="61"/>
      <c r="IVS28" s="61"/>
      <c r="IVT28" s="61"/>
      <c r="IVU28" s="61"/>
      <c r="IVV28" s="61"/>
      <c r="IVW28" s="61"/>
      <c r="IVX28" s="61"/>
      <c r="IVY28" s="61"/>
      <c r="IVZ28" s="61"/>
      <c r="IWA28" s="61"/>
      <c r="IWB28" s="61"/>
      <c r="IWC28" s="61"/>
      <c r="IWD28" s="61"/>
      <c r="IWE28" s="61"/>
      <c r="IWF28" s="61"/>
      <c r="IWG28" s="61"/>
      <c r="IWH28" s="61"/>
      <c r="IWI28" s="61"/>
      <c r="IWJ28" s="61"/>
      <c r="IWK28" s="61"/>
      <c r="IWL28" s="61"/>
      <c r="IWM28" s="61"/>
      <c r="IWN28" s="61"/>
      <c r="IWO28" s="61"/>
      <c r="IWP28" s="61"/>
      <c r="IWQ28" s="61"/>
      <c r="IWR28" s="61"/>
      <c r="IWS28" s="61"/>
      <c r="IWT28" s="61"/>
      <c r="IWU28" s="61"/>
      <c r="IWV28" s="61"/>
      <c r="IWW28" s="61"/>
      <c r="IWX28" s="61"/>
      <c r="IWY28" s="61"/>
      <c r="IWZ28" s="61"/>
      <c r="IXA28" s="61"/>
      <c r="IXB28" s="61"/>
      <c r="IXC28" s="61"/>
      <c r="IXD28" s="61"/>
      <c r="IXE28" s="61"/>
      <c r="IXF28" s="61"/>
      <c r="IXG28" s="61"/>
      <c r="IXH28" s="61"/>
      <c r="IXI28" s="61"/>
      <c r="IXJ28" s="61"/>
      <c r="IXK28" s="61"/>
      <c r="IXL28" s="61"/>
      <c r="IXM28" s="61"/>
      <c r="IXN28" s="61"/>
      <c r="IXO28" s="61"/>
      <c r="IXP28" s="61"/>
      <c r="IXQ28" s="61"/>
      <c r="IXR28" s="61"/>
      <c r="IXS28" s="61"/>
      <c r="IXT28" s="61"/>
      <c r="IXU28" s="61"/>
      <c r="IXV28" s="61"/>
      <c r="IXW28" s="61"/>
      <c r="IXX28" s="61"/>
      <c r="IXY28" s="61"/>
      <c r="IXZ28" s="61"/>
      <c r="IYA28" s="61"/>
      <c r="IYB28" s="61"/>
      <c r="IYC28" s="61"/>
      <c r="IYD28" s="61"/>
      <c r="IYE28" s="61"/>
      <c r="IYF28" s="61"/>
      <c r="IYG28" s="61"/>
      <c r="IYH28" s="61"/>
      <c r="IYI28" s="61"/>
      <c r="IYJ28" s="61"/>
      <c r="IYK28" s="61"/>
      <c r="IYL28" s="61"/>
      <c r="IYM28" s="61"/>
      <c r="IYN28" s="61"/>
      <c r="IYO28" s="61"/>
      <c r="IYP28" s="61"/>
      <c r="IYQ28" s="61"/>
      <c r="IYR28" s="61"/>
      <c r="IYS28" s="61"/>
      <c r="IYT28" s="61"/>
      <c r="IYU28" s="61"/>
      <c r="IYV28" s="61"/>
      <c r="IYW28" s="61"/>
      <c r="IYX28" s="61"/>
      <c r="IYY28" s="61"/>
      <c r="IYZ28" s="61"/>
      <c r="IZA28" s="61"/>
      <c r="IZB28" s="61"/>
      <c r="IZC28" s="61"/>
      <c r="IZD28" s="61"/>
      <c r="IZE28" s="61"/>
      <c r="IZF28" s="61"/>
      <c r="IZG28" s="61"/>
      <c r="IZH28" s="61"/>
      <c r="IZI28" s="61"/>
      <c r="IZJ28" s="61"/>
      <c r="IZK28" s="61"/>
      <c r="IZL28" s="61"/>
      <c r="IZM28" s="61"/>
      <c r="IZN28" s="61"/>
      <c r="IZO28" s="61"/>
      <c r="IZP28" s="61"/>
      <c r="IZQ28" s="61"/>
      <c r="IZR28" s="61"/>
      <c r="IZS28" s="61"/>
      <c r="IZT28" s="61"/>
      <c r="IZU28" s="61"/>
      <c r="IZV28" s="61"/>
      <c r="IZW28" s="61"/>
      <c r="IZX28" s="61"/>
      <c r="IZY28" s="61"/>
      <c r="IZZ28" s="61"/>
      <c r="JAA28" s="61"/>
      <c r="JAB28" s="61"/>
      <c r="JAC28" s="61"/>
      <c r="JAD28" s="61"/>
      <c r="JAE28" s="61"/>
      <c r="JAF28" s="61"/>
      <c r="JAG28" s="61"/>
      <c r="JAH28" s="61"/>
      <c r="JAI28" s="61"/>
      <c r="JAJ28" s="61"/>
      <c r="JAK28" s="61"/>
      <c r="JAL28" s="61"/>
      <c r="JAM28" s="61"/>
      <c r="JAN28" s="61"/>
      <c r="JAO28" s="61"/>
      <c r="JAP28" s="61"/>
      <c r="JAQ28" s="61"/>
      <c r="JAR28" s="61"/>
      <c r="JAS28" s="61"/>
      <c r="JAT28" s="61"/>
      <c r="JAU28" s="61"/>
      <c r="JAV28" s="61"/>
      <c r="JAW28" s="61"/>
      <c r="JAX28" s="61"/>
      <c r="JAY28" s="61"/>
      <c r="JAZ28" s="61"/>
      <c r="JBA28" s="61"/>
      <c r="JBB28" s="61"/>
      <c r="JBC28" s="61"/>
      <c r="JBD28" s="61"/>
      <c r="JBE28" s="61"/>
      <c r="JBF28" s="61"/>
      <c r="JBG28" s="61"/>
      <c r="JBH28" s="61"/>
      <c r="JBI28" s="61"/>
      <c r="JBJ28" s="61"/>
      <c r="JBK28" s="61"/>
      <c r="JBL28" s="61"/>
      <c r="JBM28" s="61"/>
      <c r="JBN28" s="61"/>
      <c r="JBO28" s="61"/>
      <c r="JBP28" s="61"/>
      <c r="JBQ28" s="61"/>
      <c r="JBR28" s="61"/>
      <c r="JBS28" s="61"/>
      <c r="JBT28" s="61"/>
      <c r="JBU28" s="61"/>
      <c r="JBV28" s="61"/>
      <c r="JBW28" s="61"/>
      <c r="JBX28" s="61"/>
      <c r="JBY28" s="61"/>
      <c r="JBZ28" s="61"/>
      <c r="JCA28" s="61"/>
      <c r="JCB28" s="61"/>
      <c r="JCC28" s="61"/>
      <c r="JCD28" s="61"/>
      <c r="JCE28" s="61"/>
      <c r="JCF28" s="61"/>
      <c r="JCG28" s="61"/>
      <c r="JCH28" s="61"/>
      <c r="JCI28" s="61"/>
      <c r="JCJ28" s="61"/>
      <c r="JCK28" s="61"/>
      <c r="JCL28" s="61"/>
      <c r="JCM28" s="61"/>
      <c r="JCN28" s="61"/>
      <c r="JCO28" s="61"/>
      <c r="JCP28" s="61"/>
      <c r="JCQ28" s="61"/>
      <c r="JCR28" s="61"/>
      <c r="JCS28" s="61"/>
      <c r="JCT28" s="61"/>
      <c r="JCU28" s="61"/>
      <c r="JCV28" s="61"/>
      <c r="JCW28" s="61"/>
      <c r="JCX28" s="61"/>
      <c r="JCY28" s="61"/>
      <c r="JCZ28" s="61"/>
      <c r="JDA28" s="61"/>
      <c r="JDB28" s="61"/>
      <c r="JDC28" s="61"/>
      <c r="JDD28" s="61"/>
      <c r="JDE28" s="61"/>
      <c r="JDF28" s="61"/>
      <c r="JDG28" s="61"/>
      <c r="JDH28" s="61"/>
      <c r="JDI28" s="61"/>
      <c r="JDJ28" s="61"/>
      <c r="JDK28" s="61"/>
      <c r="JDL28" s="61"/>
      <c r="JDM28" s="61"/>
      <c r="JDN28" s="61"/>
      <c r="JDO28" s="61"/>
      <c r="JDP28" s="61"/>
      <c r="JDQ28" s="61"/>
      <c r="JDR28" s="61"/>
      <c r="JDS28" s="61"/>
      <c r="JDT28" s="61"/>
      <c r="JDU28" s="61"/>
      <c r="JDV28" s="61"/>
      <c r="JDW28" s="61"/>
      <c r="JDX28" s="61"/>
      <c r="JDY28" s="61"/>
      <c r="JDZ28" s="61"/>
      <c r="JEA28" s="61"/>
      <c r="JEB28" s="61"/>
      <c r="JEC28" s="61"/>
      <c r="JED28" s="61"/>
      <c r="JEE28" s="61"/>
      <c r="JEF28" s="61"/>
      <c r="JEG28" s="61"/>
      <c r="JEH28" s="61"/>
      <c r="JEI28" s="61"/>
      <c r="JEJ28" s="61"/>
      <c r="JEK28" s="61"/>
      <c r="JEL28" s="61"/>
      <c r="JEM28" s="61"/>
      <c r="JEN28" s="61"/>
      <c r="JEO28" s="61"/>
      <c r="JEP28" s="61"/>
      <c r="JEQ28" s="61"/>
      <c r="JER28" s="61"/>
      <c r="JES28" s="61"/>
      <c r="JET28" s="61"/>
      <c r="JEU28" s="61"/>
      <c r="JEV28" s="61"/>
      <c r="JEW28" s="61"/>
      <c r="JEX28" s="61"/>
      <c r="JEY28" s="61"/>
      <c r="JEZ28" s="61"/>
      <c r="JFA28" s="61"/>
      <c r="JFB28" s="61"/>
      <c r="JFC28" s="61"/>
      <c r="JFD28" s="61"/>
      <c r="JFE28" s="61"/>
      <c r="JFF28" s="61"/>
      <c r="JFG28" s="61"/>
      <c r="JFH28" s="61"/>
      <c r="JFI28" s="61"/>
      <c r="JFJ28" s="61"/>
      <c r="JFK28" s="61"/>
      <c r="JFL28" s="61"/>
      <c r="JFM28" s="61"/>
      <c r="JFN28" s="61"/>
      <c r="JFO28" s="61"/>
      <c r="JFP28" s="61"/>
      <c r="JFQ28" s="61"/>
      <c r="JFR28" s="61"/>
      <c r="JFS28" s="61"/>
      <c r="JFT28" s="61"/>
      <c r="JFU28" s="61"/>
      <c r="JFV28" s="61"/>
      <c r="JFW28" s="61"/>
      <c r="JFX28" s="61"/>
      <c r="JFY28" s="61"/>
      <c r="JFZ28" s="61"/>
      <c r="JGA28" s="61"/>
      <c r="JGB28" s="61"/>
      <c r="JGC28" s="61"/>
      <c r="JGD28" s="61"/>
      <c r="JGE28" s="61"/>
      <c r="JGF28" s="61"/>
      <c r="JGG28" s="61"/>
      <c r="JGH28" s="61"/>
      <c r="JGI28" s="61"/>
      <c r="JGJ28" s="61"/>
      <c r="JGK28" s="61"/>
      <c r="JGL28" s="61"/>
      <c r="JGM28" s="61"/>
      <c r="JGN28" s="61"/>
      <c r="JGO28" s="61"/>
      <c r="JGP28" s="61"/>
      <c r="JGQ28" s="61"/>
      <c r="JGR28" s="61"/>
      <c r="JGS28" s="61"/>
      <c r="JGT28" s="61"/>
      <c r="JGU28" s="61"/>
      <c r="JGV28" s="61"/>
      <c r="JGW28" s="61"/>
      <c r="JGX28" s="61"/>
      <c r="JGY28" s="61"/>
      <c r="JGZ28" s="61"/>
      <c r="JHA28" s="61"/>
      <c r="JHB28" s="61"/>
      <c r="JHC28" s="61"/>
      <c r="JHD28" s="61"/>
      <c r="JHE28" s="61"/>
      <c r="JHF28" s="61"/>
      <c r="JHG28" s="61"/>
      <c r="JHH28" s="61"/>
      <c r="JHI28" s="61"/>
      <c r="JHJ28" s="61"/>
      <c r="JHK28" s="61"/>
      <c r="JHL28" s="61"/>
      <c r="JHM28" s="61"/>
      <c r="JHN28" s="61"/>
      <c r="JHO28" s="61"/>
      <c r="JHP28" s="61"/>
      <c r="JHQ28" s="61"/>
      <c r="JHR28" s="61"/>
      <c r="JHS28" s="61"/>
      <c r="JHT28" s="61"/>
      <c r="JHU28" s="61"/>
      <c r="JHV28" s="61"/>
      <c r="JHW28" s="61"/>
      <c r="JHX28" s="61"/>
      <c r="JHY28" s="61"/>
      <c r="JHZ28" s="61"/>
      <c r="JIA28" s="61"/>
      <c r="JIB28" s="61"/>
      <c r="JIC28" s="61"/>
      <c r="JID28" s="61"/>
      <c r="JIE28" s="61"/>
      <c r="JIF28" s="61"/>
      <c r="JIG28" s="61"/>
      <c r="JIH28" s="61"/>
      <c r="JII28" s="61"/>
      <c r="JIJ28" s="61"/>
      <c r="JIK28" s="61"/>
      <c r="JIL28" s="61"/>
      <c r="JIM28" s="61"/>
      <c r="JIN28" s="61"/>
      <c r="JIO28" s="61"/>
      <c r="JIP28" s="61"/>
      <c r="JIQ28" s="61"/>
      <c r="JIR28" s="61"/>
      <c r="JIS28" s="61"/>
      <c r="JIT28" s="61"/>
      <c r="JIU28" s="61"/>
      <c r="JIV28" s="61"/>
      <c r="JIW28" s="61"/>
      <c r="JIX28" s="61"/>
      <c r="JIY28" s="61"/>
      <c r="JIZ28" s="61"/>
      <c r="JJA28" s="61"/>
      <c r="JJB28" s="61"/>
      <c r="JJC28" s="61"/>
      <c r="JJD28" s="61"/>
      <c r="JJE28" s="61"/>
      <c r="JJF28" s="61"/>
      <c r="JJG28" s="61"/>
      <c r="JJH28" s="61"/>
      <c r="JJI28" s="61"/>
      <c r="JJJ28" s="61"/>
      <c r="JJK28" s="61"/>
      <c r="JJL28" s="61"/>
      <c r="JJM28" s="61"/>
      <c r="JJN28" s="61"/>
      <c r="JJO28" s="61"/>
      <c r="JJP28" s="61"/>
      <c r="JJQ28" s="61"/>
      <c r="JJR28" s="61"/>
      <c r="JJS28" s="61"/>
      <c r="JJT28" s="61"/>
      <c r="JJU28" s="61"/>
      <c r="JJV28" s="61"/>
      <c r="JJW28" s="61"/>
      <c r="JJX28" s="61"/>
      <c r="JJY28" s="61"/>
      <c r="JJZ28" s="61"/>
      <c r="JKA28" s="61"/>
      <c r="JKB28" s="61"/>
      <c r="JKC28" s="61"/>
      <c r="JKD28" s="61"/>
      <c r="JKE28" s="61"/>
      <c r="JKF28" s="61"/>
      <c r="JKG28" s="61"/>
      <c r="JKH28" s="61"/>
      <c r="JKI28" s="61"/>
      <c r="JKJ28" s="61"/>
      <c r="JKK28" s="61"/>
      <c r="JKL28" s="61"/>
      <c r="JKM28" s="61"/>
      <c r="JKN28" s="61"/>
      <c r="JKO28" s="61"/>
      <c r="JKP28" s="61"/>
      <c r="JKQ28" s="61"/>
      <c r="JKR28" s="61"/>
      <c r="JKS28" s="61"/>
      <c r="JKT28" s="61"/>
      <c r="JKU28" s="61"/>
      <c r="JKV28" s="61"/>
      <c r="JKW28" s="61"/>
      <c r="JKX28" s="61"/>
      <c r="JKY28" s="61"/>
      <c r="JKZ28" s="61"/>
      <c r="JLA28" s="61"/>
      <c r="JLB28" s="61"/>
      <c r="JLC28" s="61"/>
      <c r="JLD28" s="61"/>
      <c r="JLE28" s="61"/>
      <c r="JLF28" s="61"/>
      <c r="JLG28" s="61"/>
      <c r="JLH28" s="61"/>
      <c r="JLI28" s="61"/>
      <c r="JLJ28" s="61"/>
      <c r="JLK28" s="61"/>
      <c r="JLL28" s="61"/>
      <c r="JLM28" s="61"/>
      <c r="JLN28" s="61"/>
      <c r="JLO28" s="61"/>
      <c r="JLP28" s="61"/>
      <c r="JLQ28" s="61"/>
      <c r="JLR28" s="61"/>
      <c r="JLS28" s="61"/>
      <c r="JLT28" s="61"/>
      <c r="JLU28" s="61"/>
      <c r="JLV28" s="61"/>
      <c r="JLW28" s="61"/>
      <c r="JLX28" s="61"/>
      <c r="JLY28" s="61"/>
      <c r="JLZ28" s="61"/>
      <c r="JMA28" s="61"/>
      <c r="JMB28" s="61"/>
      <c r="JMC28" s="61"/>
      <c r="JMD28" s="61"/>
      <c r="JME28" s="61"/>
      <c r="JMF28" s="61"/>
      <c r="JMG28" s="61"/>
      <c r="JMH28" s="61"/>
      <c r="JMI28" s="61"/>
      <c r="JMJ28" s="61"/>
      <c r="JMK28" s="61"/>
      <c r="JML28" s="61"/>
      <c r="JMM28" s="61"/>
      <c r="JMN28" s="61"/>
      <c r="JMO28" s="61"/>
      <c r="JMP28" s="61"/>
      <c r="JMQ28" s="61"/>
      <c r="JMR28" s="61"/>
      <c r="JMS28" s="61"/>
      <c r="JMT28" s="61"/>
      <c r="JMU28" s="61"/>
      <c r="JMV28" s="61"/>
      <c r="JMW28" s="61"/>
      <c r="JMX28" s="61"/>
      <c r="JMY28" s="61"/>
      <c r="JMZ28" s="61"/>
      <c r="JNA28" s="61"/>
      <c r="JNB28" s="61"/>
      <c r="JNC28" s="61"/>
      <c r="JND28" s="61"/>
      <c r="JNE28" s="61"/>
      <c r="JNF28" s="61"/>
      <c r="JNG28" s="61"/>
      <c r="JNH28" s="61"/>
      <c r="JNI28" s="61"/>
      <c r="JNJ28" s="61"/>
      <c r="JNK28" s="61"/>
      <c r="JNL28" s="61"/>
      <c r="JNM28" s="61"/>
      <c r="JNN28" s="61"/>
      <c r="JNO28" s="61"/>
      <c r="JNP28" s="61"/>
      <c r="JNQ28" s="61"/>
      <c r="JNR28" s="61"/>
      <c r="JNS28" s="61"/>
      <c r="JNT28" s="61"/>
      <c r="JNU28" s="61"/>
      <c r="JNV28" s="61"/>
      <c r="JNW28" s="61"/>
      <c r="JNX28" s="61"/>
      <c r="JNY28" s="61"/>
      <c r="JNZ28" s="61"/>
      <c r="JOA28" s="61"/>
      <c r="JOB28" s="61"/>
      <c r="JOC28" s="61"/>
      <c r="JOD28" s="61"/>
      <c r="JOE28" s="61"/>
      <c r="JOF28" s="61"/>
      <c r="JOG28" s="61"/>
      <c r="JOH28" s="61"/>
      <c r="JOI28" s="61"/>
      <c r="JOJ28" s="61"/>
      <c r="JOK28" s="61"/>
      <c r="JOL28" s="61"/>
      <c r="JOM28" s="61"/>
      <c r="JON28" s="61"/>
      <c r="JOO28" s="61"/>
      <c r="JOP28" s="61"/>
      <c r="JOQ28" s="61"/>
      <c r="JOR28" s="61"/>
      <c r="JOS28" s="61"/>
      <c r="JOT28" s="61"/>
      <c r="JOU28" s="61"/>
      <c r="JOV28" s="61"/>
      <c r="JOW28" s="61"/>
      <c r="JOX28" s="61"/>
      <c r="JOY28" s="61"/>
      <c r="JOZ28" s="61"/>
      <c r="JPA28" s="61"/>
      <c r="JPB28" s="61"/>
      <c r="JPC28" s="61"/>
      <c r="JPD28" s="61"/>
      <c r="JPE28" s="61"/>
      <c r="JPF28" s="61"/>
      <c r="JPG28" s="61"/>
      <c r="JPH28" s="61"/>
      <c r="JPI28" s="61"/>
      <c r="JPJ28" s="61"/>
      <c r="JPK28" s="61"/>
      <c r="JPL28" s="61"/>
      <c r="JPM28" s="61"/>
      <c r="JPN28" s="61"/>
      <c r="JPO28" s="61"/>
      <c r="JPP28" s="61"/>
      <c r="JPQ28" s="61"/>
      <c r="JPR28" s="61"/>
      <c r="JPS28" s="61"/>
      <c r="JPT28" s="61"/>
      <c r="JPU28" s="61"/>
      <c r="JPV28" s="61"/>
      <c r="JPW28" s="61"/>
      <c r="JPX28" s="61"/>
      <c r="JPY28" s="61"/>
      <c r="JPZ28" s="61"/>
      <c r="JQA28" s="61"/>
      <c r="JQB28" s="61"/>
      <c r="JQC28" s="61"/>
      <c r="JQD28" s="61"/>
      <c r="JQE28" s="61"/>
      <c r="JQF28" s="61"/>
      <c r="JQG28" s="61"/>
      <c r="JQH28" s="61"/>
      <c r="JQI28" s="61"/>
      <c r="JQJ28" s="61"/>
      <c r="JQK28" s="61"/>
      <c r="JQL28" s="61"/>
      <c r="JQM28" s="61"/>
      <c r="JQN28" s="61"/>
      <c r="JQO28" s="61"/>
      <c r="JQP28" s="61"/>
      <c r="JQQ28" s="61"/>
      <c r="JQR28" s="61"/>
      <c r="JQS28" s="61"/>
      <c r="JQT28" s="61"/>
      <c r="JQU28" s="61"/>
      <c r="JQV28" s="61"/>
      <c r="JQW28" s="61"/>
      <c r="JQX28" s="61"/>
      <c r="JQY28" s="61"/>
      <c r="JQZ28" s="61"/>
      <c r="JRA28" s="61"/>
      <c r="JRB28" s="61"/>
      <c r="JRC28" s="61"/>
      <c r="JRD28" s="61"/>
      <c r="JRE28" s="61"/>
      <c r="JRF28" s="61"/>
      <c r="JRG28" s="61"/>
      <c r="JRH28" s="61"/>
      <c r="JRI28" s="61"/>
      <c r="JRJ28" s="61"/>
      <c r="JRK28" s="61"/>
      <c r="JRL28" s="61"/>
      <c r="JRM28" s="61"/>
      <c r="JRN28" s="61"/>
      <c r="JRO28" s="61"/>
      <c r="JRP28" s="61"/>
      <c r="JRQ28" s="61"/>
      <c r="JRR28" s="61"/>
      <c r="JRS28" s="61"/>
      <c r="JRT28" s="61"/>
      <c r="JRU28" s="61"/>
      <c r="JRV28" s="61"/>
      <c r="JRW28" s="61"/>
      <c r="JRX28" s="61"/>
      <c r="JRY28" s="61"/>
      <c r="JRZ28" s="61"/>
      <c r="JSA28" s="61"/>
      <c r="JSB28" s="61"/>
      <c r="JSC28" s="61"/>
      <c r="JSD28" s="61"/>
      <c r="JSE28" s="61"/>
      <c r="JSF28" s="61"/>
      <c r="JSG28" s="61"/>
      <c r="JSH28" s="61"/>
      <c r="JSI28" s="61"/>
      <c r="JSJ28" s="61"/>
      <c r="JSK28" s="61"/>
      <c r="JSL28" s="61"/>
      <c r="JSM28" s="61"/>
      <c r="JSN28" s="61"/>
      <c r="JSO28" s="61"/>
      <c r="JSP28" s="61"/>
      <c r="JSQ28" s="61"/>
      <c r="JSR28" s="61"/>
      <c r="JSS28" s="61"/>
      <c r="JST28" s="61"/>
      <c r="JSU28" s="61"/>
      <c r="JSV28" s="61"/>
      <c r="JSW28" s="61"/>
      <c r="JSX28" s="61"/>
      <c r="JSY28" s="61"/>
      <c r="JSZ28" s="61"/>
      <c r="JTA28" s="61"/>
      <c r="JTB28" s="61"/>
      <c r="JTC28" s="61"/>
      <c r="JTD28" s="61"/>
      <c r="JTE28" s="61"/>
      <c r="JTF28" s="61"/>
      <c r="JTG28" s="61"/>
      <c r="JTH28" s="61"/>
      <c r="JTI28" s="61"/>
      <c r="JTJ28" s="61"/>
      <c r="JTK28" s="61"/>
      <c r="JTL28" s="61"/>
      <c r="JTM28" s="61"/>
      <c r="JTN28" s="61"/>
      <c r="JTO28" s="61"/>
      <c r="JTP28" s="61"/>
      <c r="JTQ28" s="61"/>
      <c r="JTR28" s="61"/>
      <c r="JTS28" s="61"/>
      <c r="JTT28" s="61"/>
      <c r="JTU28" s="61"/>
      <c r="JTV28" s="61"/>
      <c r="JTW28" s="61"/>
      <c r="JTX28" s="61"/>
      <c r="JTY28" s="61"/>
      <c r="JTZ28" s="61"/>
      <c r="JUA28" s="61"/>
      <c r="JUB28" s="61"/>
      <c r="JUC28" s="61"/>
      <c r="JUD28" s="61"/>
      <c r="JUE28" s="61"/>
      <c r="JUF28" s="61"/>
      <c r="JUG28" s="61"/>
      <c r="JUH28" s="61"/>
      <c r="JUI28" s="61"/>
      <c r="JUJ28" s="61"/>
      <c r="JUK28" s="61"/>
      <c r="JUL28" s="61"/>
      <c r="JUM28" s="61"/>
      <c r="JUN28" s="61"/>
      <c r="JUO28" s="61"/>
      <c r="JUP28" s="61"/>
      <c r="JUQ28" s="61"/>
      <c r="JUR28" s="61"/>
      <c r="JUS28" s="61"/>
      <c r="JUT28" s="61"/>
      <c r="JUU28" s="61"/>
      <c r="JUV28" s="61"/>
      <c r="JUW28" s="61"/>
      <c r="JUX28" s="61"/>
      <c r="JUY28" s="61"/>
      <c r="JUZ28" s="61"/>
      <c r="JVA28" s="61"/>
      <c r="JVB28" s="61"/>
      <c r="JVC28" s="61"/>
      <c r="JVD28" s="61"/>
      <c r="JVE28" s="61"/>
      <c r="JVF28" s="61"/>
      <c r="JVG28" s="61"/>
      <c r="JVH28" s="61"/>
      <c r="JVI28" s="61"/>
      <c r="JVJ28" s="61"/>
      <c r="JVK28" s="61"/>
      <c r="JVL28" s="61"/>
      <c r="JVM28" s="61"/>
      <c r="JVN28" s="61"/>
      <c r="JVO28" s="61"/>
      <c r="JVP28" s="61"/>
      <c r="JVQ28" s="61"/>
      <c r="JVR28" s="61"/>
      <c r="JVS28" s="61"/>
      <c r="JVT28" s="61"/>
      <c r="JVU28" s="61"/>
      <c r="JVV28" s="61"/>
      <c r="JVW28" s="61"/>
      <c r="JVX28" s="61"/>
      <c r="JVY28" s="61"/>
      <c r="JVZ28" s="61"/>
      <c r="JWA28" s="61"/>
      <c r="JWB28" s="61"/>
      <c r="JWC28" s="61"/>
      <c r="JWD28" s="61"/>
      <c r="JWE28" s="61"/>
      <c r="JWF28" s="61"/>
      <c r="JWG28" s="61"/>
      <c r="JWH28" s="61"/>
      <c r="JWI28" s="61"/>
      <c r="JWJ28" s="61"/>
      <c r="JWK28" s="61"/>
      <c r="JWL28" s="61"/>
      <c r="JWM28" s="61"/>
      <c r="JWN28" s="61"/>
      <c r="JWO28" s="61"/>
      <c r="JWP28" s="61"/>
      <c r="JWQ28" s="61"/>
      <c r="JWR28" s="61"/>
      <c r="JWS28" s="61"/>
      <c r="JWT28" s="61"/>
      <c r="JWU28" s="61"/>
      <c r="JWV28" s="61"/>
      <c r="JWW28" s="61"/>
      <c r="JWX28" s="61"/>
      <c r="JWY28" s="61"/>
      <c r="JWZ28" s="61"/>
      <c r="JXA28" s="61"/>
      <c r="JXB28" s="61"/>
      <c r="JXC28" s="61"/>
      <c r="JXD28" s="61"/>
      <c r="JXE28" s="61"/>
      <c r="JXF28" s="61"/>
      <c r="JXG28" s="61"/>
      <c r="JXH28" s="61"/>
      <c r="JXI28" s="61"/>
      <c r="JXJ28" s="61"/>
      <c r="JXK28" s="61"/>
      <c r="JXL28" s="61"/>
      <c r="JXM28" s="61"/>
      <c r="JXN28" s="61"/>
      <c r="JXO28" s="61"/>
      <c r="JXP28" s="61"/>
      <c r="JXQ28" s="61"/>
      <c r="JXR28" s="61"/>
      <c r="JXS28" s="61"/>
      <c r="JXT28" s="61"/>
      <c r="JXU28" s="61"/>
      <c r="JXV28" s="61"/>
      <c r="JXW28" s="61"/>
      <c r="JXX28" s="61"/>
      <c r="JXY28" s="61"/>
      <c r="JXZ28" s="61"/>
      <c r="JYA28" s="61"/>
      <c r="JYB28" s="61"/>
      <c r="JYC28" s="61"/>
      <c r="JYD28" s="61"/>
      <c r="JYE28" s="61"/>
      <c r="JYF28" s="61"/>
      <c r="JYG28" s="61"/>
      <c r="JYH28" s="61"/>
      <c r="JYI28" s="61"/>
      <c r="JYJ28" s="61"/>
      <c r="JYK28" s="61"/>
      <c r="JYL28" s="61"/>
      <c r="JYM28" s="61"/>
      <c r="JYN28" s="61"/>
      <c r="JYO28" s="61"/>
      <c r="JYP28" s="61"/>
      <c r="JYQ28" s="61"/>
      <c r="JYR28" s="61"/>
      <c r="JYS28" s="61"/>
      <c r="JYT28" s="61"/>
      <c r="JYU28" s="61"/>
      <c r="JYV28" s="61"/>
      <c r="JYW28" s="61"/>
      <c r="JYX28" s="61"/>
      <c r="JYY28" s="61"/>
      <c r="JYZ28" s="61"/>
      <c r="JZA28" s="61"/>
      <c r="JZB28" s="61"/>
      <c r="JZC28" s="61"/>
      <c r="JZD28" s="61"/>
      <c r="JZE28" s="61"/>
      <c r="JZF28" s="61"/>
      <c r="JZG28" s="61"/>
      <c r="JZH28" s="61"/>
      <c r="JZI28" s="61"/>
      <c r="JZJ28" s="61"/>
      <c r="JZK28" s="61"/>
      <c r="JZL28" s="61"/>
      <c r="JZM28" s="61"/>
      <c r="JZN28" s="61"/>
      <c r="JZO28" s="61"/>
      <c r="JZP28" s="61"/>
      <c r="JZQ28" s="61"/>
      <c r="JZR28" s="61"/>
      <c r="JZS28" s="61"/>
      <c r="JZT28" s="61"/>
      <c r="JZU28" s="61"/>
      <c r="JZV28" s="61"/>
      <c r="JZW28" s="61"/>
      <c r="JZX28" s="61"/>
      <c r="JZY28" s="61"/>
      <c r="JZZ28" s="61"/>
      <c r="KAA28" s="61"/>
      <c r="KAB28" s="61"/>
      <c r="KAC28" s="61"/>
      <c r="KAD28" s="61"/>
      <c r="KAE28" s="61"/>
      <c r="KAF28" s="61"/>
      <c r="KAG28" s="61"/>
      <c r="KAH28" s="61"/>
      <c r="KAI28" s="61"/>
      <c r="KAJ28" s="61"/>
      <c r="KAK28" s="61"/>
      <c r="KAL28" s="61"/>
      <c r="KAM28" s="61"/>
      <c r="KAN28" s="61"/>
      <c r="KAO28" s="61"/>
      <c r="KAP28" s="61"/>
      <c r="KAQ28" s="61"/>
      <c r="KAR28" s="61"/>
      <c r="KAS28" s="61"/>
      <c r="KAT28" s="61"/>
      <c r="KAU28" s="61"/>
      <c r="KAV28" s="61"/>
      <c r="KAW28" s="61"/>
      <c r="KAX28" s="61"/>
      <c r="KAY28" s="61"/>
      <c r="KAZ28" s="61"/>
      <c r="KBA28" s="61"/>
      <c r="KBB28" s="61"/>
      <c r="KBC28" s="61"/>
      <c r="KBD28" s="61"/>
      <c r="KBE28" s="61"/>
      <c r="KBF28" s="61"/>
      <c r="KBG28" s="61"/>
      <c r="KBH28" s="61"/>
      <c r="KBI28" s="61"/>
      <c r="KBJ28" s="61"/>
      <c r="KBK28" s="61"/>
      <c r="KBL28" s="61"/>
      <c r="KBM28" s="61"/>
      <c r="KBN28" s="61"/>
      <c r="KBO28" s="61"/>
      <c r="KBP28" s="61"/>
      <c r="KBQ28" s="61"/>
      <c r="KBR28" s="61"/>
      <c r="KBS28" s="61"/>
      <c r="KBT28" s="61"/>
      <c r="KBU28" s="61"/>
      <c r="KBV28" s="61"/>
      <c r="KBW28" s="61"/>
      <c r="KBX28" s="61"/>
      <c r="KBY28" s="61"/>
      <c r="KBZ28" s="61"/>
      <c r="KCA28" s="61"/>
      <c r="KCB28" s="61"/>
      <c r="KCC28" s="61"/>
      <c r="KCD28" s="61"/>
      <c r="KCE28" s="61"/>
      <c r="KCF28" s="61"/>
      <c r="KCG28" s="61"/>
      <c r="KCH28" s="61"/>
      <c r="KCI28" s="61"/>
      <c r="KCJ28" s="61"/>
      <c r="KCK28" s="61"/>
      <c r="KCL28" s="61"/>
      <c r="KCM28" s="61"/>
      <c r="KCN28" s="61"/>
      <c r="KCO28" s="61"/>
      <c r="KCP28" s="61"/>
      <c r="KCQ28" s="61"/>
      <c r="KCR28" s="61"/>
      <c r="KCS28" s="61"/>
      <c r="KCT28" s="61"/>
      <c r="KCU28" s="61"/>
      <c r="KCV28" s="61"/>
      <c r="KCW28" s="61"/>
      <c r="KCX28" s="61"/>
      <c r="KCY28" s="61"/>
      <c r="KCZ28" s="61"/>
      <c r="KDA28" s="61"/>
      <c r="KDB28" s="61"/>
      <c r="KDC28" s="61"/>
      <c r="KDD28" s="61"/>
      <c r="KDE28" s="61"/>
      <c r="KDF28" s="61"/>
      <c r="KDG28" s="61"/>
      <c r="KDH28" s="61"/>
      <c r="KDI28" s="61"/>
      <c r="KDJ28" s="61"/>
      <c r="KDK28" s="61"/>
      <c r="KDL28" s="61"/>
      <c r="KDM28" s="61"/>
      <c r="KDN28" s="61"/>
      <c r="KDO28" s="61"/>
      <c r="KDP28" s="61"/>
      <c r="KDQ28" s="61"/>
      <c r="KDR28" s="61"/>
      <c r="KDS28" s="61"/>
      <c r="KDT28" s="61"/>
      <c r="KDU28" s="61"/>
      <c r="KDV28" s="61"/>
      <c r="KDW28" s="61"/>
      <c r="KDX28" s="61"/>
      <c r="KDY28" s="61"/>
      <c r="KDZ28" s="61"/>
      <c r="KEA28" s="61"/>
      <c r="KEB28" s="61"/>
      <c r="KEC28" s="61"/>
      <c r="KED28" s="61"/>
      <c r="KEE28" s="61"/>
      <c r="KEF28" s="61"/>
      <c r="KEG28" s="61"/>
      <c r="KEH28" s="61"/>
      <c r="KEI28" s="61"/>
      <c r="KEJ28" s="61"/>
      <c r="KEK28" s="61"/>
      <c r="KEL28" s="61"/>
      <c r="KEM28" s="61"/>
      <c r="KEN28" s="61"/>
      <c r="KEO28" s="61"/>
      <c r="KEP28" s="61"/>
      <c r="KEQ28" s="61"/>
      <c r="KER28" s="61"/>
      <c r="KES28" s="61"/>
      <c r="KET28" s="61"/>
      <c r="KEU28" s="61"/>
      <c r="KEV28" s="61"/>
      <c r="KEW28" s="61"/>
      <c r="KEX28" s="61"/>
      <c r="KEY28" s="61"/>
      <c r="KEZ28" s="61"/>
      <c r="KFA28" s="61"/>
      <c r="KFB28" s="61"/>
      <c r="KFC28" s="61"/>
      <c r="KFD28" s="61"/>
      <c r="KFE28" s="61"/>
      <c r="KFF28" s="61"/>
      <c r="KFG28" s="61"/>
      <c r="KFH28" s="61"/>
      <c r="KFI28" s="61"/>
      <c r="KFJ28" s="61"/>
      <c r="KFK28" s="61"/>
      <c r="KFL28" s="61"/>
      <c r="KFM28" s="61"/>
      <c r="KFN28" s="61"/>
      <c r="KFO28" s="61"/>
      <c r="KFP28" s="61"/>
      <c r="KFQ28" s="61"/>
      <c r="KFR28" s="61"/>
      <c r="KFS28" s="61"/>
      <c r="KFT28" s="61"/>
      <c r="KFU28" s="61"/>
      <c r="KFV28" s="61"/>
      <c r="KFW28" s="61"/>
      <c r="KFX28" s="61"/>
      <c r="KFY28" s="61"/>
      <c r="KFZ28" s="61"/>
      <c r="KGA28" s="61"/>
      <c r="KGB28" s="61"/>
      <c r="KGC28" s="61"/>
      <c r="KGD28" s="61"/>
      <c r="KGE28" s="61"/>
      <c r="KGF28" s="61"/>
      <c r="KGG28" s="61"/>
      <c r="KGH28" s="61"/>
      <c r="KGI28" s="61"/>
      <c r="KGJ28" s="61"/>
      <c r="KGK28" s="61"/>
      <c r="KGL28" s="61"/>
      <c r="KGM28" s="61"/>
      <c r="KGN28" s="61"/>
      <c r="KGO28" s="61"/>
      <c r="KGP28" s="61"/>
      <c r="KGQ28" s="61"/>
      <c r="KGR28" s="61"/>
      <c r="KGS28" s="61"/>
      <c r="KGT28" s="61"/>
      <c r="KGU28" s="61"/>
      <c r="KGV28" s="61"/>
      <c r="KGW28" s="61"/>
      <c r="KGX28" s="61"/>
      <c r="KGY28" s="61"/>
      <c r="KGZ28" s="61"/>
      <c r="KHA28" s="61"/>
      <c r="KHB28" s="61"/>
      <c r="KHC28" s="61"/>
      <c r="KHD28" s="61"/>
      <c r="KHE28" s="61"/>
      <c r="KHF28" s="61"/>
      <c r="KHG28" s="61"/>
      <c r="KHH28" s="61"/>
      <c r="KHI28" s="61"/>
      <c r="KHJ28" s="61"/>
      <c r="KHK28" s="61"/>
      <c r="KHL28" s="61"/>
      <c r="KHM28" s="61"/>
      <c r="KHN28" s="61"/>
      <c r="KHO28" s="61"/>
      <c r="KHP28" s="61"/>
      <c r="KHQ28" s="61"/>
      <c r="KHR28" s="61"/>
      <c r="KHS28" s="61"/>
      <c r="KHT28" s="61"/>
      <c r="KHU28" s="61"/>
      <c r="KHV28" s="61"/>
      <c r="KHW28" s="61"/>
      <c r="KHX28" s="61"/>
      <c r="KHY28" s="61"/>
      <c r="KHZ28" s="61"/>
      <c r="KIA28" s="61"/>
      <c r="KIB28" s="61"/>
      <c r="KIC28" s="61"/>
      <c r="KID28" s="61"/>
      <c r="KIE28" s="61"/>
      <c r="KIF28" s="61"/>
      <c r="KIG28" s="61"/>
      <c r="KIH28" s="61"/>
      <c r="KII28" s="61"/>
      <c r="KIJ28" s="61"/>
      <c r="KIK28" s="61"/>
      <c r="KIL28" s="61"/>
      <c r="KIM28" s="61"/>
      <c r="KIN28" s="61"/>
      <c r="KIO28" s="61"/>
      <c r="KIP28" s="61"/>
      <c r="KIQ28" s="61"/>
      <c r="KIR28" s="61"/>
      <c r="KIS28" s="61"/>
      <c r="KIT28" s="61"/>
      <c r="KIU28" s="61"/>
      <c r="KIV28" s="61"/>
      <c r="KIW28" s="61"/>
      <c r="KIX28" s="61"/>
      <c r="KIY28" s="61"/>
      <c r="KIZ28" s="61"/>
      <c r="KJA28" s="61"/>
      <c r="KJB28" s="61"/>
      <c r="KJC28" s="61"/>
      <c r="KJD28" s="61"/>
      <c r="KJE28" s="61"/>
      <c r="KJF28" s="61"/>
      <c r="KJG28" s="61"/>
      <c r="KJH28" s="61"/>
      <c r="KJI28" s="61"/>
      <c r="KJJ28" s="61"/>
      <c r="KJK28" s="61"/>
      <c r="KJL28" s="61"/>
      <c r="KJM28" s="61"/>
      <c r="KJN28" s="61"/>
      <c r="KJO28" s="61"/>
      <c r="KJP28" s="61"/>
      <c r="KJQ28" s="61"/>
      <c r="KJR28" s="61"/>
      <c r="KJS28" s="61"/>
      <c r="KJT28" s="61"/>
      <c r="KJU28" s="61"/>
      <c r="KJV28" s="61"/>
      <c r="KJW28" s="61"/>
      <c r="KJX28" s="61"/>
      <c r="KJY28" s="61"/>
      <c r="KJZ28" s="61"/>
      <c r="KKA28" s="61"/>
      <c r="KKB28" s="61"/>
      <c r="KKC28" s="61"/>
      <c r="KKD28" s="61"/>
      <c r="KKE28" s="61"/>
      <c r="KKF28" s="61"/>
      <c r="KKG28" s="61"/>
      <c r="KKH28" s="61"/>
      <c r="KKI28" s="61"/>
      <c r="KKJ28" s="61"/>
      <c r="KKK28" s="61"/>
      <c r="KKL28" s="61"/>
      <c r="KKM28" s="61"/>
      <c r="KKN28" s="61"/>
      <c r="KKO28" s="61"/>
      <c r="KKP28" s="61"/>
      <c r="KKQ28" s="61"/>
      <c r="KKR28" s="61"/>
      <c r="KKS28" s="61"/>
      <c r="KKT28" s="61"/>
      <c r="KKU28" s="61"/>
      <c r="KKV28" s="61"/>
      <c r="KKW28" s="61"/>
      <c r="KKX28" s="61"/>
      <c r="KKY28" s="61"/>
      <c r="KKZ28" s="61"/>
      <c r="KLA28" s="61"/>
      <c r="KLB28" s="61"/>
      <c r="KLC28" s="61"/>
      <c r="KLD28" s="61"/>
      <c r="KLE28" s="61"/>
      <c r="KLF28" s="61"/>
      <c r="KLG28" s="61"/>
      <c r="KLH28" s="61"/>
      <c r="KLI28" s="61"/>
      <c r="KLJ28" s="61"/>
      <c r="KLK28" s="61"/>
      <c r="KLL28" s="61"/>
      <c r="KLM28" s="61"/>
      <c r="KLN28" s="61"/>
      <c r="KLO28" s="61"/>
      <c r="KLP28" s="61"/>
      <c r="KLQ28" s="61"/>
      <c r="KLR28" s="61"/>
      <c r="KLS28" s="61"/>
      <c r="KLT28" s="61"/>
      <c r="KLU28" s="61"/>
      <c r="KLV28" s="61"/>
      <c r="KLW28" s="61"/>
      <c r="KLX28" s="61"/>
      <c r="KLY28" s="61"/>
      <c r="KLZ28" s="61"/>
      <c r="KMA28" s="61"/>
      <c r="KMB28" s="61"/>
      <c r="KMC28" s="61"/>
      <c r="KMD28" s="61"/>
      <c r="KME28" s="61"/>
      <c r="KMF28" s="61"/>
      <c r="KMG28" s="61"/>
      <c r="KMH28" s="61"/>
      <c r="KMI28" s="61"/>
      <c r="KMJ28" s="61"/>
      <c r="KMK28" s="61"/>
      <c r="KML28" s="61"/>
      <c r="KMM28" s="61"/>
      <c r="KMN28" s="61"/>
      <c r="KMO28" s="61"/>
      <c r="KMP28" s="61"/>
      <c r="KMQ28" s="61"/>
      <c r="KMR28" s="61"/>
      <c r="KMS28" s="61"/>
      <c r="KMT28" s="61"/>
      <c r="KMU28" s="61"/>
      <c r="KMV28" s="61"/>
      <c r="KMW28" s="61"/>
      <c r="KMX28" s="61"/>
      <c r="KMY28" s="61"/>
      <c r="KMZ28" s="61"/>
      <c r="KNA28" s="61"/>
      <c r="KNB28" s="61"/>
      <c r="KNC28" s="61"/>
      <c r="KND28" s="61"/>
      <c r="KNE28" s="61"/>
      <c r="KNF28" s="61"/>
      <c r="KNG28" s="61"/>
      <c r="KNH28" s="61"/>
      <c r="KNI28" s="61"/>
      <c r="KNJ28" s="61"/>
      <c r="KNK28" s="61"/>
      <c r="KNL28" s="61"/>
      <c r="KNM28" s="61"/>
      <c r="KNN28" s="61"/>
      <c r="KNO28" s="61"/>
      <c r="KNP28" s="61"/>
      <c r="KNQ28" s="61"/>
      <c r="KNR28" s="61"/>
      <c r="KNS28" s="61"/>
      <c r="KNT28" s="61"/>
      <c r="KNU28" s="61"/>
      <c r="KNV28" s="61"/>
      <c r="KNW28" s="61"/>
      <c r="KNX28" s="61"/>
      <c r="KNY28" s="61"/>
      <c r="KNZ28" s="61"/>
      <c r="KOA28" s="61"/>
      <c r="KOB28" s="61"/>
      <c r="KOC28" s="61"/>
      <c r="KOD28" s="61"/>
      <c r="KOE28" s="61"/>
      <c r="KOF28" s="61"/>
      <c r="KOG28" s="61"/>
      <c r="KOH28" s="61"/>
      <c r="KOI28" s="61"/>
      <c r="KOJ28" s="61"/>
      <c r="KOK28" s="61"/>
      <c r="KOL28" s="61"/>
      <c r="KOM28" s="61"/>
      <c r="KON28" s="61"/>
      <c r="KOO28" s="61"/>
      <c r="KOP28" s="61"/>
      <c r="KOQ28" s="61"/>
      <c r="KOR28" s="61"/>
      <c r="KOS28" s="61"/>
      <c r="KOT28" s="61"/>
      <c r="KOU28" s="61"/>
      <c r="KOV28" s="61"/>
      <c r="KOW28" s="61"/>
      <c r="KOX28" s="61"/>
      <c r="KOY28" s="61"/>
      <c r="KOZ28" s="61"/>
      <c r="KPA28" s="61"/>
      <c r="KPB28" s="61"/>
      <c r="KPC28" s="61"/>
      <c r="KPD28" s="61"/>
      <c r="KPE28" s="61"/>
      <c r="KPF28" s="61"/>
      <c r="KPG28" s="61"/>
      <c r="KPH28" s="61"/>
      <c r="KPI28" s="61"/>
      <c r="KPJ28" s="61"/>
      <c r="KPK28" s="61"/>
      <c r="KPL28" s="61"/>
      <c r="KPM28" s="61"/>
      <c r="KPN28" s="61"/>
      <c r="KPO28" s="61"/>
      <c r="KPP28" s="61"/>
      <c r="KPQ28" s="61"/>
      <c r="KPR28" s="61"/>
      <c r="KPS28" s="61"/>
      <c r="KPT28" s="61"/>
      <c r="KPU28" s="61"/>
      <c r="KPV28" s="61"/>
      <c r="KPW28" s="61"/>
      <c r="KPX28" s="61"/>
      <c r="KPY28" s="61"/>
      <c r="KPZ28" s="61"/>
      <c r="KQA28" s="61"/>
      <c r="KQB28" s="61"/>
      <c r="KQC28" s="61"/>
      <c r="KQD28" s="61"/>
      <c r="KQE28" s="61"/>
      <c r="KQF28" s="61"/>
      <c r="KQG28" s="61"/>
      <c r="KQH28" s="61"/>
      <c r="KQI28" s="61"/>
      <c r="KQJ28" s="61"/>
      <c r="KQK28" s="61"/>
      <c r="KQL28" s="61"/>
      <c r="KQM28" s="61"/>
      <c r="KQN28" s="61"/>
      <c r="KQO28" s="61"/>
      <c r="KQP28" s="61"/>
      <c r="KQQ28" s="61"/>
      <c r="KQR28" s="61"/>
      <c r="KQS28" s="61"/>
      <c r="KQT28" s="61"/>
      <c r="KQU28" s="61"/>
      <c r="KQV28" s="61"/>
      <c r="KQW28" s="61"/>
      <c r="KQX28" s="61"/>
      <c r="KQY28" s="61"/>
      <c r="KQZ28" s="61"/>
      <c r="KRA28" s="61"/>
      <c r="KRB28" s="61"/>
      <c r="KRC28" s="61"/>
      <c r="KRD28" s="61"/>
      <c r="KRE28" s="61"/>
      <c r="KRF28" s="61"/>
      <c r="KRG28" s="61"/>
      <c r="KRH28" s="61"/>
      <c r="KRI28" s="61"/>
      <c r="KRJ28" s="61"/>
      <c r="KRK28" s="61"/>
      <c r="KRL28" s="61"/>
      <c r="KRM28" s="61"/>
      <c r="KRN28" s="61"/>
      <c r="KRO28" s="61"/>
      <c r="KRP28" s="61"/>
      <c r="KRQ28" s="61"/>
      <c r="KRR28" s="61"/>
      <c r="KRS28" s="61"/>
      <c r="KRT28" s="61"/>
      <c r="KRU28" s="61"/>
      <c r="KRV28" s="61"/>
      <c r="KRW28" s="61"/>
      <c r="KRX28" s="61"/>
      <c r="KRY28" s="61"/>
      <c r="KRZ28" s="61"/>
      <c r="KSA28" s="61"/>
      <c r="KSB28" s="61"/>
      <c r="KSC28" s="61"/>
      <c r="KSD28" s="61"/>
      <c r="KSE28" s="61"/>
      <c r="KSF28" s="61"/>
      <c r="KSG28" s="61"/>
      <c r="KSH28" s="61"/>
      <c r="KSI28" s="61"/>
      <c r="KSJ28" s="61"/>
      <c r="KSK28" s="61"/>
      <c r="KSL28" s="61"/>
      <c r="KSM28" s="61"/>
      <c r="KSN28" s="61"/>
      <c r="KSO28" s="61"/>
      <c r="KSP28" s="61"/>
      <c r="KSQ28" s="61"/>
      <c r="KSR28" s="61"/>
      <c r="KSS28" s="61"/>
      <c r="KST28" s="61"/>
      <c r="KSU28" s="61"/>
      <c r="KSV28" s="61"/>
      <c r="KSW28" s="61"/>
      <c r="KSX28" s="61"/>
      <c r="KSY28" s="61"/>
      <c r="KSZ28" s="61"/>
      <c r="KTA28" s="61"/>
      <c r="KTB28" s="61"/>
      <c r="KTC28" s="61"/>
      <c r="KTD28" s="61"/>
      <c r="KTE28" s="61"/>
      <c r="KTF28" s="61"/>
      <c r="KTG28" s="61"/>
      <c r="KTH28" s="61"/>
      <c r="KTI28" s="61"/>
      <c r="KTJ28" s="61"/>
      <c r="KTK28" s="61"/>
      <c r="KTL28" s="61"/>
      <c r="KTM28" s="61"/>
      <c r="KTN28" s="61"/>
      <c r="KTO28" s="61"/>
      <c r="KTP28" s="61"/>
      <c r="KTQ28" s="61"/>
      <c r="KTR28" s="61"/>
      <c r="KTS28" s="61"/>
      <c r="KTT28" s="61"/>
      <c r="KTU28" s="61"/>
      <c r="KTV28" s="61"/>
      <c r="KTW28" s="61"/>
      <c r="KTX28" s="61"/>
      <c r="KTY28" s="61"/>
      <c r="KTZ28" s="61"/>
      <c r="KUA28" s="61"/>
      <c r="KUB28" s="61"/>
      <c r="KUC28" s="61"/>
      <c r="KUD28" s="61"/>
      <c r="KUE28" s="61"/>
      <c r="KUF28" s="61"/>
      <c r="KUG28" s="61"/>
      <c r="KUH28" s="61"/>
      <c r="KUI28" s="61"/>
      <c r="KUJ28" s="61"/>
      <c r="KUK28" s="61"/>
      <c r="KUL28" s="61"/>
      <c r="KUM28" s="61"/>
      <c r="KUN28" s="61"/>
      <c r="KUO28" s="61"/>
      <c r="KUP28" s="61"/>
      <c r="KUQ28" s="61"/>
      <c r="KUR28" s="61"/>
      <c r="KUS28" s="61"/>
      <c r="KUT28" s="61"/>
      <c r="KUU28" s="61"/>
      <c r="KUV28" s="61"/>
      <c r="KUW28" s="61"/>
      <c r="KUX28" s="61"/>
      <c r="KUY28" s="61"/>
      <c r="KUZ28" s="61"/>
      <c r="KVA28" s="61"/>
      <c r="KVB28" s="61"/>
      <c r="KVC28" s="61"/>
      <c r="KVD28" s="61"/>
      <c r="KVE28" s="61"/>
      <c r="KVF28" s="61"/>
      <c r="KVG28" s="61"/>
      <c r="KVH28" s="61"/>
      <c r="KVI28" s="61"/>
      <c r="KVJ28" s="61"/>
      <c r="KVK28" s="61"/>
      <c r="KVL28" s="61"/>
      <c r="KVM28" s="61"/>
      <c r="KVN28" s="61"/>
      <c r="KVO28" s="61"/>
      <c r="KVP28" s="61"/>
      <c r="KVQ28" s="61"/>
      <c r="KVR28" s="61"/>
      <c r="KVS28" s="61"/>
      <c r="KVT28" s="61"/>
      <c r="KVU28" s="61"/>
      <c r="KVV28" s="61"/>
      <c r="KVW28" s="61"/>
      <c r="KVX28" s="61"/>
      <c r="KVY28" s="61"/>
      <c r="KVZ28" s="61"/>
      <c r="KWA28" s="61"/>
      <c r="KWB28" s="61"/>
      <c r="KWC28" s="61"/>
      <c r="KWD28" s="61"/>
      <c r="KWE28" s="61"/>
      <c r="KWF28" s="61"/>
      <c r="KWG28" s="61"/>
      <c r="KWH28" s="61"/>
      <c r="KWI28" s="61"/>
      <c r="KWJ28" s="61"/>
      <c r="KWK28" s="61"/>
      <c r="KWL28" s="61"/>
      <c r="KWM28" s="61"/>
      <c r="KWN28" s="61"/>
      <c r="KWO28" s="61"/>
      <c r="KWP28" s="61"/>
      <c r="KWQ28" s="61"/>
      <c r="KWR28" s="61"/>
      <c r="KWS28" s="61"/>
      <c r="KWT28" s="61"/>
      <c r="KWU28" s="61"/>
      <c r="KWV28" s="61"/>
      <c r="KWW28" s="61"/>
      <c r="KWX28" s="61"/>
      <c r="KWY28" s="61"/>
      <c r="KWZ28" s="61"/>
      <c r="KXA28" s="61"/>
      <c r="KXB28" s="61"/>
      <c r="KXC28" s="61"/>
      <c r="KXD28" s="61"/>
      <c r="KXE28" s="61"/>
      <c r="KXF28" s="61"/>
      <c r="KXG28" s="61"/>
      <c r="KXH28" s="61"/>
      <c r="KXI28" s="61"/>
      <c r="KXJ28" s="61"/>
      <c r="KXK28" s="61"/>
      <c r="KXL28" s="61"/>
      <c r="KXM28" s="61"/>
      <c r="KXN28" s="61"/>
      <c r="KXO28" s="61"/>
      <c r="KXP28" s="61"/>
      <c r="KXQ28" s="61"/>
      <c r="KXR28" s="61"/>
      <c r="KXS28" s="61"/>
      <c r="KXT28" s="61"/>
      <c r="KXU28" s="61"/>
      <c r="KXV28" s="61"/>
      <c r="KXW28" s="61"/>
      <c r="KXX28" s="61"/>
      <c r="KXY28" s="61"/>
      <c r="KXZ28" s="61"/>
      <c r="KYA28" s="61"/>
      <c r="KYB28" s="61"/>
      <c r="KYC28" s="61"/>
      <c r="KYD28" s="61"/>
      <c r="KYE28" s="61"/>
      <c r="KYF28" s="61"/>
      <c r="KYG28" s="61"/>
      <c r="KYH28" s="61"/>
      <c r="KYI28" s="61"/>
      <c r="KYJ28" s="61"/>
      <c r="KYK28" s="61"/>
      <c r="KYL28" s="61"/>
      <c r="KYM28" s="61"/>
      <c r="KYN28" s="61"/>
      <c r="KYO28" s="61"/>
      <c r="KYP28" s="61"/>
      <c r="KYQ28" s="61"/>
      <c r="KYR28" s="61"/>
      <c r="KYS28" s="61"/>
      <c r="KYT28" s="61"/>
      <c r="KYU28" s="61"/>
      <c r="KYV28" s="61"/>
      <c r="KYW28" s="61"/>
      <c r="KYX28" s="61"/>
      <c r="KYY28" s="61"/>
      <c r="KYZ28" s="61"/>
      <c r="KZA28" s="61"/>
      <c r="KZB28" s="61"/>
      <c r="KZC28" s="61"/>
      <c r="KZD28" s="61"/>
      <c r="KZE28" s="61"/>
      <c r="KZF28" s="61"/>
      <c r="KZG28" s="61"/>
      <c r="KZH28" s="61"/>
      <c r="KZI28" s="61"/>
      <c r="KZJ28" s="61"/>
      <c r="KZK28" s="61"/>
      <c r="KZL28" s="61"/>
      <c r="KZM28" s="61"/>
      <c r="KZN28" s="61"/>
      <c r="KZO28" s="61"/>
      <c r="KZP28" s="61"/>
      <c r="KZQ28" s="61"/>
      <c r="KZR28" s="61"/>
      <c r="KZS28" s="61"/>
      <c r="KZT28" s="61"/>
      <c r="KZU28" s="61"/>
      <c r="KZV28" s="61"/>
      <c r="KZW28" s="61"/>
      <c r="KZX28" s="61"/>
      <c r="KZY28" s="61"/>
      <c r="KZZ28" s="61"/>
      <c r="LAA28" s="61"/>
      <c r="LAB28" s="61"/>
      <c r="LAC28" s="61"/>
      <c r="LAD28" s="61"/>
      <c r="LAE28" s="61"/>
      <c r="LAF28" s="61"/>
      <c r="LAG28" s="61"/>
      <c r="LAH28" s="61"/>
      <c r="LAI28" s="61"/>
      <c r="LAJ28" s="61"/>
      <c r="LAK28" s="61"/>
      <c r="LAL28" s="61"/>
      <c r="LAM28" s="61"/>
      <c r="LAN28" s="61"/>
      <c r="LAO28" s="61"/>
      <c r="LAP28" s="61"/>
      <c r="LAQ28" s="61"/>
      <c r="LAR28" s="61"/>
      <c r="LAS28" s="61"/>
      <c r="LAT28" s="61"/>
      <c r="LAU28" s="61"/>
      <c r="LAV28" s="61"/>
      <c r="LAW28" s="61"/>
      <c r="LAX28" s="61"/>
      <c r="LAY28" s="61"/>
      <c r="LAZ28" s="61"/>
      <c r="LBA28" s="61"/>
      <c r="LBB28" s="61"/>
      <c r="LBC28" s="61"/>
      <c r="LBD28" s="61"/>
      <c r="LBE28" s="61"/>
      <c r="LBF28" s="61"/>
      <c r="LBG28" s="61"/>
      <c r="LBH28" s="61"/>
      <c r="LBI28" s="61"/>
      <c r="LBJ28" s="61"/>
      <c r="LBK28" s="61"/>
      <c r="LBL28" s="61"/>
      <c r="LBM28" s="61"/>
      <c r="LBN28" s="61"/>
      <c r="LBO28" s="61"/>
      <c r="LBP28" s="61"/>
      <c r="LBQ28" s="61"/>
      <c r="LBR28" s="61"/>
      <c r="LBS28" s="61"/>
      <c r="LBT28" s="61"/>
      <c r="LBU28" s="61"/>
      <c r="LBV28" s="61"/>
      <c r="LBW28" s="61"/>
      <c r="LBX28" s="61"/>
      <c r="LBY28" s="61"/>
      <c r="LBZ28" s="61"/>
      <c r="LCA28" s="61"/>
      <c r="LCB28" s="61"/>
      <c r="LCC28" s="61"/>
      <c r="LCD28" s="61"/>
      <c r="LCE28" s="61"/>
      <c r="LCF28" s="61"/>
      <c r="LCG28" s="61"/>
      <c r="LCH28" s="61"/>
      <c r="LCI28" s="61"/>
      <c r="LCJ28" s="61"/>
      <c r="LCK28" s="61"/>
      <c r="LCL28" s="61"/>
      <c r="LCM28" s="61"/>
      <c r="LCN28" s="61"/>
      <c r="LCO28" s="61"/>
      <c r="LCP28" s="61"/>
      <c r="LCQ28" s="61"/>
      <c r="LCR28" s="61"/>
      <c r="LCS28" s="61"/>
      <c r="LCT28" s="61"/>
      <c r="LCU28" s="61"/>
      <c r="LCV28" s="61"/>
      <c r="LCW28" s="61"/>
      <c r="LCX28" s="61"/>
      <c r="LCY28" s="61"/>
      <c r="LCZ28" s="61"/>
      <c r="LDA28" s="61"/>
      <c r="LDB28" s="61"/>
      <c r="LDC28" s="61"/>
      <c r="LDD28" s="61"/>
      <c r="LDE28" s="61"/>
      <c r="LDF28" s="61"/>
      <c r="LDG28" s="61"/>
      <c r="LDH28" s="61"/>
      <c r="LDI28" s="61"/>
      <c r="LDJ28" s="61"/>
      <c r="LDK28" s="61"/>
      <c r="LDL28" s="61"/>
      <c r="LDM28" s="61"/>
      <c r="LDN28" s="61"/>
      <c r="LDO28" s="61"/>
      <c r="LDP28" s="61"/>
      <c r="LDQ28" s="61"/>
      <c r="LDR28" s="61"/>
      <c r="LDS28" s="61"/>
      <c r="LDT28" s="61"/>
      <c r="LDU28" s="61"/>
      <c r="LDV28" s="61"/>
      <c r="LDW28" s="61"/>
      <c r="LDX28" s="61"/>
      <c r="LDY28" s="61"/>
      <c r="LDZ28" s="61"/>
      <c r="LEA28" s="61"/>
      <c r="LEB28" s="61"/>
      <c r="LEC28" s="61"/>
      <c r="LED28" s="61"/>
      <c r="LEE28" s="61"/>
      <c r="LEF28" s="61"/>
      <c r="LEG28" s="61"/>
      <c r="LEH28" s="61"/>
      <c r="LEI28" s="61"/>
      <c r="LEJ28" s="61"/>
      <c r="LEK28" s="61"/>
      <c r="LEL28" s="61"/>
      <c r="LEM28" s="61"/>
      <c r="LEN28" s="61"/>
      <c r="LEO28" s="61"/>
      <c r="LEP28" s="61"/>
      <c r="LEQ28" s="61"/>
      <c r="LER28" s="61"/>
      <c r="LES28" s="61"/>
      <c r="LET28" s="61"/>
      <c r="LEU28" s="61"/>
      <c r="LEV28" s="61"/>
      <c r="LEW28" s="61"/>
      <c r="LEX28" s="61"/>
      <c r="LEY28" s="61"/>
      <c r="LEZ28" s="61"/>
      <c r="LFA28" s="61"/>
      <c r="LFB28" s="61"/>
      <c r="LFC28" s="61"/>
      <c r="LFD28" s="61"/>
      <c r="LFE28" s="61"/>
      <c r="LFF28" s="61"/>
      <c r="LFG28" s="61"/>
      <c r="LFH28" s="61"/>
      <c r="LFI28" s="61"/>
      <c r="LFJ28" s="61"/>
      <c r="LFK28" s="61"/>
      <c r="LFL28" s="61"/>
      <c r="LFM28" s="61"/>
      <c r="LFN28" s="61"/>
      <c r="LFO28" s="61"/>
      <c r="LFP28" s="61"/>
      <c r="LFQ28" s="61"/>
      <c r="LFR28" s="61"/>
      <c r="LFS28" s="61"/>
      <c r="LFT28" s="61"/>
      <c r="LFU28" s="61"/>
      <c r="LFV28" s="61"/>
      <c r="LFW28" s="61"/>
      <c r="LFX28" s="61"/>
      <c r="LFY28" s="61"/>
      <c r="LFZ28" s="61"/>
      <c r="LGA28" s="61"/>
      <c r="LGB28" s="61"/>
      <c r="LGC28" s="61"/>
      <c r="LGD28" s="61"/>
      <c r="LGE28" s="61"/>
      <c r="LGF28" s="61"/>
      <c r="LGG28" s="61"/>
      <c r="LGH28" s="61"/>
      <c r="LGI28" s="61"/>
      <c r="LGJ28" s="61"/>
      <c r="LGK28" s="61"/>
      <c r="LGL28" s="61"/>
      <c r="LGM28" s="61"/>
      <c r="LGN28" s="61"/>
      <c r="LGO28" s="61"/>
      <c r="LGP28" s="61"/>
      <c r="LGQ28" s="61"/>
      <c r="LGR28" s="61"/>
      <c r="LGS28" s="61"/>
      <c r="LGT28" s="61"/>
      <c r="LGU28" s="61"/>
      <c r="LGV28" s="61"/>
      <c r="LGW28" s="61"/>
      <c r="LGX28" s="61"/>
      <c r="LGY28" s="61"/>
      <c r="LGZ28" s="61"/>
      <c r="LHA28" s="61"/>
      <c r="LHB28" s="61"/>
      <c r="LHC28" s="61"/>
      <c r="LHD28" s="61"/>
      <c r="LHE28" s="61"/>
      <c r="LHF28" s="61"/>
      <c r="LHG28" s="61"/>
      <c r="LHH28" s="61"/>
      <c r="LHI28" s="61"/>
      <c r="LHJ28" s="61"/>
      <c r="LHK28" s="61"/>
      <c r="LHL28" s="61"/>
      <c r="LHM28" s="61"/>
      <c r="LHN28" s="61"/>
      <c r="LHO28" s="61"/>
      <c r="LHP28" s="61"/>
      <c r="LHQ28" s="61"/>
      <c r="LHR28" s="61"/>
      <c r="LHS28" s="61"/>
      <c r="LHT28" s="61"/>
      <c r="LHU28" s="61"/>
      <c r="LHV28" s="61"/>
      <c r="LHW28" s="61"/>
      <c r="LHX28" s="61"/>
      <c r="LHY28" s="61"/>
      <c r="LHZ28" s="61"/>
      <c r="LIA28" s="61"/>
      <c r="LIB28" s="61"/>
      <c r="LIC28" s="61"/>
      <c r="LID28" s="61"/>
      <c r="LIE28" s="61"/>
      <c r="LIF28" s="61"/>
      <c r="LIG28" s="61"/>
      <c r="LIH28" s="61"/>
      <c r="LII28" s="61"/>
      <c r="LIJ28" s="61"/>
      <c r="LIK28" s="61"/>
      <c r="LIL28" s="61"/>
      <c r="LIM28" s="61"/>
      <c r="LIN28" s="61"/>
      <c r="LIO28" s="61"/>
      <c r="LIP28" s="61"/>
      <c r="LIQ28" s="61"/>
      <c r="LIR28" s="61"/>
      <c r="LIS28" s="61"/>
      <c r="LIT28" s="61"/>
      <c r="LIU28" s="61"/>
      <c r="LIV28" s="61"/>
      <c r="LIW28" s="61"/>
      <c r="LIX28" s="61"/>
      <c r="LIY28" s="61"/>
      <c r="LIZ28" s="61"/>
      <c r="LJA28" s="61"/>
      <c r="LJB28" s="61"/>
      <c r="LJC28" s="61"/>
      <c r="LJD28" s="61"/>
      <c r="LJE28" s="61"/>
      <c r="LJF28" s="61"/>
      <c r="LJG28" s="61"/>
      <c r="LJH28" s="61"/>
      <c r="LJI28" s="61"/>
      <c r="LJJ28" s="61"/>
      <c r="LJK28" s="61"/>
      <c r="LJL28" s="61"/>
      <c r="LJM28" s="61"/>
      <c r="LJN28" s="61"/>
      <c r="LJO28" s="61"/>
      <c r="LJP28" s="61"/>
      <c r="LJQ28" s="61"/>
      <c r="LJR28" s="61"/>
      <c r="LJS28" s="61"/>
      <c r="LJT28" s="61"/>
      <c r="LJU28" s="61"/>
      <c r="LJV28" s="61"/>
      <c r="LJW28" s="61"/>
      <c r="LJX28" s="61"/>
      <c r="LJY28" s="61"/>
      <c r="LJZ28" s="61"/>
      <c r="LKA28" s="61"/>
      <c r="LKB28" s="61"/>
      <c r="LKC28" s="61"/>
      <c r="LKD28" s="61"/>
      <c r="LKE28" s="61"/>
      <c r="LKF28" s="61"/>
      <c r="LKG28" s="61"/>
      <c r="LKH28" s="61"/>
      <c r="LKI28" s="61"/>
      <c r="LKJ28" s="61"/>
      <c r="LKK28" s="61"/>
      <c r="LKL28" s="61"/>
      <c r="LKM28" s="61"/>
      <c r="LKN28" s="61"/>
      <c r="LKO28" s="61"/>
      <c r="LKP28" s="61"/>
      <c r="LKQ28" s="61"/>
      <c r="LKR28" s="61"/>
      <c r="LKS28" s="61"/>
      <c r="LKT28" s="61"/>
      <c r="LKU28" s="61"/>
      <c r="LKV28" s="61"/>
      <c r="LKW28" s="61"/>
      <c r="LKX28" s="61"/>
      <c r="LKY28" s="61"/>
      <c r="LKZ28" s="61"/>
      <c r="LLA28" s="61"/>
      <c r="LLB28" s="61"/>
      <c r="LLC28" s="61"/>
      <c r="LLD28" s="61"/>
      <c r="LLE28" s="61"/>
      <c r="LLF28" s="61"/>
      <c r="LLG28" s="61"/>
      <c r="LLH28" s="61"/>
      <c r="LLI28" s="61"/>
      <c r="LLJ28" s="61"/>
      <c r="LLK28" s="61"/>
      <c r="LLL28" s="61"/>
      <c r="LLM28" s="61"/>
      <c r="LLN28" s="61"/>
      <c r="LLO28" s="61"/>
      <c r="LLP28" s="61"/>
      <c r="LLQ28" s="61"/>
      <c r="LLR28" s="61"/>
      <c r="LLS28" s="61"/>
      <c r="LLT28" s="61"/>
      <c r="LLU28" s="61"/>
      <c r="LLV28" s="61"/>
      <c r="LLW28" s="61"/>
      <c r="LLX28" s="61"/>
      <c r="LLY28" s="61"/>
      <c r="LLZ28" s="61"/>
      <c r="LMA28" s="61"/>
      <c r="LMB28" s="61"/>
      <c r="LMC28" s="61"/>
      <c r="LMD28" s="61"/>
      <c r="LME28" s="61"/>
      <c r="LMF28" s="61"/>
      <c r="LMG28" s="61"/>
      <c r="LMH28" s="61"/>
      <c r="LMI28" s="61"/>
      <c r="LMJ28" s="61"/>
      <c r="LMK28" s="61"/>
      <c r="LML28" s="61"/>
      <c r="LMM28" s="61"/>
      <c r="LMN28" s="61"/>
      <c r="LMO28" s="61"/>
      <c r="LMP28" s="61"/>
      <c r="LMQ28" s="61"/>
      <c r="LMR28" s="61"/>
      <c r="LMS28" s="61"/>
      <c r="LMT28" s="61"/>
      <c r="LMU28" s="61"/>
      <c r="LMV28" s="61"/>
      <c r="LMW28" s="61"/>
      <c r="LMX28" s="61"/>
      <c r="LMY28" s="61"/>
      <c r="LMZ28" s="61"/>
      <c r="LNA28" s="61"/>
      <c r="LNB28" s="61"/>
      <c r="LNC28" s="61"/>
      <c r="LND28" s="61"/>
      <c r="LNE28" s="61"/>
      <c r="LNF28" s="61"/>
      <c r="LNG28" s="61"/>
      <c r="LNH28" s="61"/>
      <c r="LNI28" s="61"/>
      <c r="LNJ28" s="61"/>
      <c r="LNK28" s="61"/>
      <c r="LNL28" s="61"/>
      <c r="LNM28" s="61"/>
      <c r="LNN28" s="61"/>
      <c r="LNO28" s="61"/>
      <c r="LNP28" s="61"/>
      <c r="LNQ28" s="61"/>
      <c r="LNR28" s="61"/>
      <c r="LNS28" s="61"/>
      <c r="LNT28" s="61"/>
      <c r="LNU28" s="61"/>
      <c r="LNV28" s="61"/>
      <c r="LNW28" s="61"/>
      <c r="LNX28" s="61"/>
      <c r="LNY28" s="61"/>
      <c r="LNZ28" s="61"/>
      <c r="LOA28" s="61"/>
      <c r="LOB28" s="61"/>
      <c r="LOC28" s="61"/>
      <c r="LOD28" s="61"/>
      <c r="LOE28" s="61"/>
      <c r="LOF28" s="61"/>
      <c r="LOG28" s="61"/>
      <c r="LOH28" s="61"/>
      <c r="LOI28" s="61"/>
      <c r="LOJ28" s="61"/>
      <c r="LOK28" s="61"/>
      <c r="LOL28" s="61"/>
      <c r="LOM28" s="61"/>
      <c r="LON28" s="61"/>
      <c r="LOO28" s="61"/>
      <c r="LOP28" s="61"/>
      <c r="LOQ28" s="61"/>
      <c r="LOR28" s="61"/>
      <c r="LOS28" s="61"/>
      <c r="LOT28" s="61"/>
      <c r="LOU28" s="61"/>
      <c r="LOV28" s="61"/>
      <c r="LOW28" s="61"/>
      <c r="LOX28" s="61"/>
      <c r="LOY28" s="61"/>
      <c r="LOZ28" s="61"/>
      <c r="LPA28" s="61"/>
      <c r="LPB28" s="61"/>
      <c r="LPC28" s="61"/>
      <c r="LPD28" s="61"/>
      <c r="LPE28" s="61"/>
      <c r="LPF28" s="61"/>
      <c r="LPG28" s="61"/>
      <c r="LPH28" s="61"/>
      <c r="LPI28" s="61"/>
      <c r="LPJ28" s="61"/>
      <c r="LPK28" s="61"/>
      <c r="LPL28" s="61"/>
      <c r="LPM28" s="61"/>
      <c r="LPN28" s="61"/>
      <c r="LPO28" s="61"/>
      <c r="LPP28" s="61"/>
      <c r="LPQ28" s="61"/>
      <c r="LPR28" s="61"/>
      <c r="LPS28" s="61"/>
      <c r="LPT28" s="61"/>
      <c r="LPU28" s="61"/>
      <c r="LPV28" s="61"/>
      <c r="LPW28" s="61"/>
      <c r="LPX28" s="61"/>
      <c r="LPY28" s="61"/>
      <c r="LPZ28" s="61"/>
      <c r="LQA28" s="61"/>
      <c r="LQB28" s="61"/>
      <c r="LQC28" s="61"/>
      <c r="LQD28" s="61"/>
      <c r="LQE28" s="61"/>
      <c r="LQF28" s="61"/>
      <c r="LQG28" s="61"/>
      <c r="LQH28" s="61"/>
      <c r="LQI28" s="61"/>
      <c r="LQJ28" s="61"/>
      <c r="LQK28" s="61"/>
      <c r="LQL28" s="61"/>
      <c r="LQM28" s="61"/>
      <c r="LQN28" s="61"/>
      <c r="LQO28" s="61"/>
      <c r="LQP28" s="61"/>
      <c r="LQQ28" s="61"/>
      <c r="LQR28" s="61"/>
      <c r="LQS28" s="61"/>
      <c r="LQT28" s="61"/>
      <c r="LQU28" s="61"/>
      <c r="LQV28" s="61"/>
      <c r="LQW28" s="61"/>
      <c r="LQX28" s="61"/>
      <c r="LQY28" s="61"/>
      <c r="LQZ28" s="61"/>
      <c r="LRA28" s="61"/>
      <c r="LRB28" s="61"/>
      <c r="LRC28" s="61"/>
      <c r="LRD28" s="61"/>
      <c r="LRE28" s="61"/>
      <c r="LRF28" s="61"/>
      <c r="LRG28" s="61"/>
      <c r="LRH28" s="61"/>
      <c r="LRI28" s="61"/>
      <c r="LRJ28" s="61"/>
      <c r="LRK28" s="61"/>
      <c r="LRL28" s="61"/>
      <c r="LRM28" s="61"/>
      <c r="LRN28" s="61"/>
      <c r="LRO28" s="61"/>
      <c r="LRP28" s="61"/>
      <c r="LRQ28" s="61"/>
      <c r="LRR28" s="61"/>
      <c r="LRS28" s="61"/>
      <c r="LRT28" s="61"/>
      <c r="LRU28" s="61"/>
      <c r="LRV28" s="61"/>
      <c r="LRW28" s="61"/>
      <c r="LRX28" s="61"/>
      <c r="LRY28" s="61"/>
      <c r="LRZ28" s="61"/>
      <c r="LSA28" s="61"/>
      <c r="LSB28" s="61"/>
      <c r="LSC28" s="61"/>
      <c r="LSD28" s="61"/>
      <c r="LSE28" s="61"/>
      <c r="LSF28" s="61"/>
      <c r="LSG28" s="61"/>
      <c r="LSH28" s="61"/>
      <c r="LSI28" s="61"/>
      <c r="LSJ28" s="61"/>
      <c r="LSK28" s="61"/>
      <c r="LSL28" s="61"/>
      <c r="LSM28" s="61"/>
      <c r="LSN28" s="61"/>
      <c r="LSO28" s="61"/>
      <c r="LSP28" s="61"/>
      <c r="LSQ28" s="61"/>
      <c r="LSR28" s="61"/>
      <c r="LSS28" s="61"/>
      <c r="LST28" s="61"/>
      <c r="LSU28" s="61"/>
      <c r="LSV28" s="61"/>
      <c r="LSW28" s="61"/>
      <c r="LSX28" s="61"/>
      <c r="LSY28" s="61"/>
      <c r="LSZ28" s="61"/>
      <c r="LTA28" s="61"/>
      <c r="LTB28" s="61"/>
      <c r="LTC28" s="61"/>
      <c r="LTD28" s="61"/>
      <c r="LTE28" s="61"/>
      <c r="LTF28" s="61"/>
      <c r="LTG28" s="61"/>
      <c r="LTH28" s="61"/>
      <c r="LTI28" s="61"/>
      <c r="LTJ28" s="61"/>
      <c r="LTK28" s="61"/>
      <c r="LTL28" s="61"/>
      <c r="LTM28" s="61"/>
      <c r="LTN28" s="61"/>
      <c r="LTO28" s="61"/>
      <c r="LTP28" s="61"/>
      <c r="LTQ28" s="61"/>
      <c r="LTR28" s="61"/>
      <c r="LTS28" s="61"/>
      <c r="LTT28" s="61"/>
      <c r="LTU28" s="61"/>
      <c r="LTV28" s="61"/>
      <c r="LTW28" s="61"/>
      <c r="LTX28" s="61"/>
      <c r="LTY28" s="61"/>
      <c r="LTZ28" s="61"/>
      <c r="LUA28" s="61"/>
      <c r="LUB28" s="61"/>
      <c r="LUC28" s="61"/>
      <c r="LUD28" s="61"/>
      <c r="LUE28" s="61"/>
      <c r="LUF28" s="61"/>
      <c r="LUG28" s="61"/>
      <c r="LUH28" s="61"/>
      <c r="LUI28" s="61"/>
      <c r="LUJ28" s="61"/>
      <c r="LUK28" s="61"/>
      <c r="LUL28" s="61"/>
      <c r="LUM28" s="61"/>
      <c r="LUN28" s="61"/>
      <c r="LUO28" s="61"/>
      <c r="LUP28" s="61"/>
      <c r="LUQ28" s="61"/>
      <c r="LUR28" s="61"/>
      <c r="LUS28" s="61"/>
      <c r="LUT28" s="61"/>
      <c r="LUU28" s="61"/>
      <c r="LUV28" s="61"/>
      <c r="LUW28" s="61"/>
      <c r="LUX28" s="61"/>
      <c r="LUY28" s="61"/>
      <c r="LUZ28" s="61"/>
      <c r="LVA28" s="61"/>
      <c r="LVB28" s="61"/>
      <c r="LVC28" s="61"/>
      <c r="LVD28" s="61"/>
      <c r="LVE28" s="61"/>
      <c r="LVF28" s="61"/>
      <c r="LVG28" s="61"/>
      <c r="LVH28" s="61"/>
      <c r="LVI28" s="61"/>
      <c r="LVJ28" s="61"/>
      <c r="LVK28" s="61"/>
      <c r="LVL28" s="61"/>
      <c r="LVM28" s="61"/>
      <c r="LVN28" s="61"/>
      <c r="LVO28" s="61"/>
      <c r="LVP28" s="61"/>
      <c r="LVQ28" s="61"/>
      <c r="LVR28" s="61"/>
      <c r="LVS28" s="61"/>
      <c r="LVT28" s="61"/>
      <c r="LVU28" s="61"/>
      <c r="LVV28" s="61"/>
      <c r="LVW28" s="61"/>
      <c r="LVX28" s="61"/>
      <c r="LVY28" s="61"/>
      <c r="LVZ28" s="61"/>
      <c r="LWA28" s="61"/>
      <c r="LWB28" s="61"/>
      <c r="LWC28" s="61"/>
      <c r="LWD28" s="61"/>
      <c r="LWE28" s="61"/>
      <c r="LWF28" s="61"/>
      <c r="LWG28" s="61"/>
      <c r="LWH28" s="61"/>
      <c r="LWI28" s="61"/>
      <c r="LWJ28" s="61"/>
      <c r="LWK28" s="61"/>
      <c r="LWL28" s="61"/>
      <c r="LWM28" s="61"/>
      <c r="LWN28" s="61"/>
      <c r="LWO28" s="61"/>
      <c r="LWP28" s="61"/>
      <c r="LWQ28" s="61"/>
      <c r="LWR28" s="61"/>
      <c r="LWS28" s="61"/>
      <c r="LWT28" s="61"/>
      <c r="LWU28" s="61"/>
      <c r="LWV28" s="61"/>
      <c r="LWW28" s="61"/>
      <c r="LWX28" s="61"/>
      <c r="LWY28" s="61"/>
      <c r="LWZ28" s="61"/>
      <c r="LXA28" s="61"/>
      <c r="LXB28" s="61"/>
      <c r="LXC28" s="61"/>
      <c r="LXD28" s="61"/>
      <c r="LXE28" s="61"/>
      <c r="LXF28" s="61"/>
      <c r="LXG28" s="61"/>
      <c r="LXH28" s="61"/>
      <c r="LXI28" s="61"/>
      <c r="LXJ28" s="61"/>
      <c r="LXK28" s="61"/>
      <c r="LXL28" s="61"/>
      <c r="LXM28" s="61"/>
      <c r="LXN28" s="61"/>
      <c r="LXO28" s="61"/>
      <c r="LXP28" s="61"/>
      <c r="LXQ28" s="61"/>
      <c r="LXR28" s="61"/>
      <c r="LXS28" s="61"/>
      <c r="LXT28" s="61"/>
      <c r="LXU28" s="61"/>
      <c r="LXV28" s="61"/>
      <c r="LXW28" s="61"/>
      <c r="LXX28" s="61"/>
      <c r="LXY28" s="61"/>
      <c r="LXZ28" s="61"/>
      <c r="LYA28" s="61"/>
      <c r="LYB28" s="61"/>
      <c r="LYC28" s="61"/>
      <c r="LYD28" s="61"/>
      <c r="LYE28" s="61"/>
      <c r="LYF28" s="61"/>
      <c r="LYG28" s="61"/>
      <c r="LYH28" s="61"/>
      <c r="LYI28" s="61"/>
      <c r="LYJ28" s="61"/>
      <c r="LYK28" s="61"/>
      <c r="LYL28" s="61"/>
      <c r="LYM28" s="61"/>
      <c r="LYN28" s="61"/>
      <c r="LYO28" s="61"/>
      <c r="LYP28" s="61"/>
      <c r="LYQ28" s="61"/>
      <c r="LYR28" s="61"/>
      <c r="LYS28" s="61"/>
      <c r="LYT28" s="61"/>
      <c r="LYU28" s="61"/>
      <c r="LYV28" s="61"/>
      <c r="LYW28" s="61"/>
      <c r="LYX28" s="61"/>
      <c r="LYY28" s="61"/>
      <c r="LYZ28" s="61"/>
      <c r="LZA28" s="61"/>
      <c r="LZB28" s="61"/>
      <c r="LZC28" s="61"/>
      <c r="LZD28" s="61"/>
      <c r="LZE28" s="61"/>
      <c r="LZF28" s="61"/>
      <c r="LZG28" s="61"/>
      <c r="LZH28" s="61"/>
      <c r="LZI28" s="61"/>
      <c r="LZJ28" s="61"/>
      <c r="LZK28" s="61"/>
      <c r="LZL28" s="61"/>
      <c r="LZM28" s="61"/>
      <c r="LZN28" s="61"/>
      <c r="LZO28" s="61"/>
      <c r="LZP28" s="61"/>
      <c r="LZQ28" s="61"/>
      <c r="LZR28" s="61"/>
      <c r="LZS28" s="61"/>
      <c r="LZT28" s="61"/>
      <c r="LZU28" s="61"/>
      <c r="LZV28" s="61"/>
      <c r="LZW28" s="61"/>
      <c r="LZX28" s="61"/>
      <c r="LZY28" s="61"/>
      <c r="LZZ28" s="61"/>
      <c r="MAA28" s="61"/>
      <c r="MAB28" s="61"/>
      <c r="MAC28" s="61"/>
      <c r="MAD28" s="61"/>
      <c r="MAE28" s="61"/>
      <c r="MAF28" s="61"/>
      <c r="MAG28" s="61"/>
      <c r="MAH28" s="61"/>
      <c r="MAI28" s="61"/>
      <c r="MAJ28" s="61"/>
      <c r="MAK28" s="61"/>
      <c r="MAL28" s="61"/>
      <c r="MAM28" s="61"/>
      <c r="MAN28" s="61"/>
      <c r="MAO28" s="61"/>
      <c r="MAP28" s="61"/>
      <c r="MAQ28" s="61"/>
      <c r="MAR28" s="61"/>
      <c r="MAS28" s="61"/>
      <c r="MAT28" s="61"/>
      <c r="MAU28" s="61"/>
      <c r="MAV28" s="61"/>
      <c r="MAW28" s="61"/>
      <c r="MAX28" s="61"/>
      <c r="MAY28" s="61"/>
      <c r="MAZ28" s="61"/>
      <c r="MBA28" s="61"/>
      <c r="MBB28" s="61"/>
      <c r="MBC28" s="61"/>
      <c r="MBD28" s="61"/>
      <c r="MBE28" s="61"/>
      <c r="MBF28" s="61"/>
      <c r="MBG28" s="61"/>
      <c r="MBH28" s="61"/>
      <c r="MBI28" s="61"/>
      <c r="MBJ28" s="61"/>
      <c r="MBK28" s="61"/>
      <c r="MBL28" s="61"/>
      <c r="MBM28" s="61"/>
      <c r="MBN28" s="61"/>
      <c r="MBO28" s="61"/>
      <c r="MBP28" s="61"/>
      <c r="MBQ28" s="61"/>
      <c r="MBR28" s="61"/>
      <c r="MBS28" s="61"/>
      <c r="MBT28" s="61"/>
      <c r="MBU28" s="61"/>
      <c r="MBV28" s="61"/>
      <c r="MBW28" s="61"/>
      <c r="MBX28" s="61"/>
      <c r="MBY28" s="61"/>
      <c r="MBZ28" s="61"/>
      <c r="MCA28" s="61"/>
      <c r="MCB28" s="61"/>
      <c r="MCC28" s="61"/>
      <c r="MCD28" s="61"/>
      <c r="MCE28" s="61"/>
      <c r="MCF28" s="61"/>
      <c r="MCG28" s="61"/>
      <c r="MCH28" s="61"/>
      <c r="MCI28" s="61"/>
      <c r="MCJ28" s="61"/>
      <c r="MCK28" s="61"/>
      <c r="MCL28" s="61"/>
      <c r="MCM28" s="61"/>
      <c r="MCN28" s="61"/>
      <c r="MCO28" s="61"/>
      <c r="MCP28" s="61"/>
      <c r="MCQ28" s="61"/>
      <c r="MCR28" s="61"/>
      <c r="MCS28" s="61"/>
      <c r="MCT28" s="61"/>
      <c r="MCU28" s="61"/>
      <c r="MCV28" s="61"/>
      <c r="MCW28" s="61"/>
      <c r="MCX28" s="61"/>
      <c r="MCY28" s="61"/>
      <c r="MCZ28" s="61"/>
      <c r="MDA28" s="61"/>
      <c r="MDB28" s="61"/>
      <c r="MDC28" s="61"/>
      <c r="MDD28" s="61"/>
      <c r="MDE28" s="61"/>
      <c r="MDF28" s="61"/>
      <c r="MDG28" s="61"/>
      <c r="MDH28" s="61"/>
      <c r="MDI28" s="61"/>
      <c r="MDJ28" s="61"/>
      <c r="MDK28" s="61"/>
      <c r="MDL28" s="61"/>
      <c r="MDM28" s="61"/>
      <c r="MDN28" s="61"/>
      <c r="MDO28" s="61"/>
      <c r="MDP28" s="61"/>
      <c r="MDQ28" s="61"/>
      <c r="MDR28" s="61"/>
      <c r="MDS28" s="61"/>
      <c r="MDT28" s="61"/>
      <c r="MDU28" s="61"/>
      <c r="MDV28" s="61"/>
      <c r="MDW28" s="61"/>
      <c r="MDX28" s="61"/>
      <c r="MDY28" s="61"/>
      <c r="MDZ28" s="61"/>
      <c r="MEA28" s="61"/>
      <c r="MEB28" s="61"/>
      <c r="MEC28" s="61"/>
      <c r="MED28" s="61"/>
      <c r="MEE28" s="61"/>
      <c r="MEF28" s="61"/>
      <c r="MEG28" s="61"/>
      <c r="MEH28" s="61"/>
      <c r="MEI28" s="61"/>
      <c r="MEJ28" s="61"/>
      <c r="MEK28" s="61"/>
      <c r="MEL28" s="61"/>
      <c r="MEM28" s="61"/>
      <c r="MEN28" s="61"/>
      <c r="MEO28" s="61"/>
      <c r="MEP28" s="61"/>
      <c r="MEQ28" s="61"/>
      <c r="MER28" s="61"/>
      <c r="MES28" s="61"/>
      <c r="MET28" s="61"/>
      <c r="MEU28" s="61"/>
      <c r="MEV28" s="61"/>
      <c r="MEW28" s="61"/>
      <c r="MEX28" s="61"/>
      <c r="MEY28" s="61"/>
      <c r="MEZ28" s="61"/>
      <c r="MFA28" s="61"/>
      <c r="MFB28" s="61"/>
      <c r="MFC28" s="61"/>
      <c r="MFD28" s="61"/>
      <c r="MFE28" s="61"/>
      <c r="MFF28" s="61"/>
      <c r="MFG28" s="61"/>
      <c r="MFH28" s="61"/>
      <c r="MFI28" s="61"/>
      <c r="MFJ28" s="61"/>
      <c r="MFK28" s="61"/>
      <c r="MFL28" s="61"/>
      <c r="MFM28" s="61"/>
      <c r="MFN28" s="61"/>
      <c r="MFO28" s="61"/>
      <c r="MFP28" s="61"/>
      <c r="MFQ28" s="61"/>
      <c r="MFR28" s="61"/>
      <c r="MFS28" s="61"/>
      <c r="MFT28" s="61"/>
      <c r="MFU28" s="61"/>
      <c r="MFV28" s="61"/>
      <c r="MFW28" s="61"/>
      <c r="MFX28" s="61"/>
      <c r="MFY28" s="61"/>
      <c r="MFZ28" s="61"/>
      <c r="MGA28" s="61"/>
      <c r="MGB28" s="61"/>
      <c r="MGC28" s="61"/>
      <c r="MGD28" s="61"/>
      <c r="MGE28" s="61"/>
      <c r="MGF28" s="61"/>
      <c r="MGG28" s="61"/>
      <c r="MGH28" s="61"/>
      <c r="MGI28" s="61"/>
      <c r="MGJ28" s="61"/>
      <c r="MGK28" s="61"/>
      <c r="MGL28" s="61"/>
      <c r="MGM28" s="61"/>
      <c r="MGN28" s="61"/>
      <c r="MGO28" s="61"/>
      <c r="MGP28" s="61"/>
      <c r="MGQ28" s="61"/>
      <c r="MGR28" s="61"/>
      <c r="MGS28" s="61"/>
      <c r="MGT28" s="61"/>
      <c r="MGU28" s="61"/>
      <c r="MGV28" s="61"/>
      <c r="MGW28" s="61"/>
      <c r="MGX28" s="61"/>
      <c r="MGY28" s="61"/>
      <c r="MGZ28" s="61"/>
      <c r="MHA28" s="61"/>
      <c r="MHB28" s="61"/>
      <c r="MHC28" s="61"/>
      <c r="MHD28" s="61"/>
      <c r="MHE28" s="61"/>
      <c r="MHF28" s="61"/>
      <c r="MHG28" s="61"/>
      <c r="MHH28" s="61"/>
      <c r="MHI28" s="61"/>
      <c r="MHJ28" s="61"/>
      <c r="MHK28" s="61"/>
      <c r="MHL28" s="61"/>
      <c r="MHM28" s="61"/>
      <c r="MHN28" s="61"/>
      <c r="MHO28" s="61"/>
      <c r="MHP28" s="61"/>
      <c r="MHQ28" s="61"/>
      <c r="MHR28" s="61"/>
      <c r="MHS28" s="61"/>
      <c r="MHT28" s="61"/>
      <c r="MHU28" s="61"/>
      <c r="MHV28" s="61"/>
      <c r="MHW28" s="61"/>
      <c r="MHX28" s="61"/>
      <c r="MHY28" s="61"/>
      <c r="MHZ28" s="61"/>
      <c r="MIA28" s="61"/>
      <c r="MIB28" s="61"/>
      <c r="MIC28" s="61"/>
      <c r="MID28" s="61"/>
      <c r="MIE28" s="61"/>
      <c r="MIF28" s="61"/>
      <c r="MIG28" s="61"/>
      <c r="MIH28" s="61"/>
      <c r="MII28" s="61"/>
      <c r="MIJ28" s="61"/>
      <c r="MIK28" s="61"/>
      <c r="MIL28" s="61"/>
      <c r="MIM28" s="61"/>
      <c r="MIN28" s="61"/>
      <c r="MIO28" s="61"/>
      <c r="MIP28" s="61"/>
      <c r="MIQ28" s="61"/>
      <c r="MIR28" s="61"/>
      <c r="MIS28" s="61"/>
      <c r="MIT28" s="61"/>
      <c r="MIU28" s="61"/>
      <c r="MIV28" s="61"/>
      <c r="MIW28" s="61"/>
      <c r="MIX28" s="61"/>
      <c r="MIY28" s="61"/>
      <c r="MIZ28" s="61"/>
      <c r="MJA28" s="61"/>
      <c r="MJB28" s="61"/>
      <c r="MJC28" s="61"/>
      <c r="MJD28" s="61"/>
      <c r="MJE28" s="61"/>
      <c r="MJF28" s="61"/>
      <c r="MJG28" s="61"/>
      <c r="MJH28" s="61"/>
      <c r="MJI28" s="61"/>
      <c r="MJJ28" s="61"/>
      <c r="MJK28" s="61"/>
      <c r="MJL28" s="61"/>
      <c r="MJM28" s="61"/>
      <c r="MJN28" s="61"/>
      <c r="MJO28" s="61"/>
      <c r="MJP28" s="61"/>
      <c r="MJQ28" s="61"/>
      <c r="MJR28" s="61"/>
      <c r="MJS28" s="61"/>
      <c r="MJT28" s="61"/>
      <c r="MJU28" s="61"/>
      <c r="MJV28" s="61"/>
      <c r="MJW28" s="61"/>
      <c r="MJX28" s="61"/>
      <c r="MJY28" s="61"/>
      <c r="MJZ28" s="61"/>
      <c r="MKA28" s="61"/>
      <c r="MKB28" s="61"/>
      <c r="MKC28" s="61"/>
      <c r="MKD28" s="61"/>
      <c r="MKE28" s="61"/>
      <c r="MKF28" s="61"/>
      <c r="MKG28" s="61"/>
      <c r="MKH28" s="61"/>
      <c r="MKI28" s="61"/>
      <c r="MKJ28" s="61"/>
      <c r="MKK28" s="61"/>
      <c r="MKL28" s="61"/>
      <c r="MKM28" s="61"/>
      <c r="MKN28" s="61"/>
      <c r="MKO28" s="61"/>
      <c r="MKP28" s="61"/>
      <c r="MKQ28" s="61"/>
      <c r="MKR28" s="61"/>
      <c r="MKS28" s="61"/>
      <c r="MKT28" s="61"/>
      <c r="MKU28" s="61"/>
      <c r="MKV28" s="61"/>
      <c r="MKW28" s="61"/>
      <c r="MKX28" s="61"/>
      <c r="MKY28" s="61"/>
      <c r="MKZ28" s="61"/>
      <c r="MLA28" s="61"/>
      <c r="MLB28" s="61"/>
      <c r="MLC28" s="61"/>
      <c r="MLD28" s="61"/>
      <c r="MLE28" s="61"/>
      <c r="MLF28" s="61"/>
      <c r="MLG28" s="61"/>
      <c r="MLH28" s="61"/>
      <c r="MLI28" s="61"/>
      <c r="MLJ28" s="61"/>
      <c r="MLK28" s="61"/>
      <c r="MLL28" s="61"/>
      <c r="MLM28" s="61"/>
      <c r="MLN28" s="61"/>
      <c r="MLO28" s="61"/>
      <c r="MLP28" s="61"/>
      <c r="MLQ28" s="61"/>
      <c r="MLR28" s="61"/>
      <c r="MLS28" s="61"/>
      <c r="MLT28" s="61"/>
      <c r="MLU28" s="61"/>
      <c r="MLV28" s="61"/>
      <c r="MLW28" s="61"/>
      <c r="MLX28" s="61"/>
      <c r="MLY28" s="61"/>
      <c r="MLZ28" s="61"/>
      <c r="MMA28" s="61"/>
      <c r="MMB28" s="61"/>
      <c r="MMC28" s="61"/>
      <c r="MMD28" s="61"/>
      <c r="MME28" s="61"/>
      <c r="MMF28" s="61"/>
      <c r="MMG28" s="61"/>
      <c r="MMH28" s="61"/>
      <c r="MMI28" s="61"/>
      <c r="MMJ28" s="61"/>
      <c r="MMK28" s="61"/>
      <c r="MML28" s="61"/>
      <c r="MMM28" s="61"/>
      <c r="MMN28" s="61"/>
      <c r="MMO28" s="61"/>
      <c r="MMP28" s="61"/>
      <c r="MMQ28" s="61"/>
      <c r="MMR28" s="61"/>
      <c r="MMS28" s="61"/>
      <c r="MMT28" s="61"/>
      <c r="MMU28" s="61"/>
      <c r="MMV28" s="61"/>
      <c r="MMW28" s="61"/>
      <c r="MMX28" s="61"/>
      <c r="MMY28" s="61"/>
      <c r="MMZ28" s="61"/>
      <c r="MNA28" s="61"/>
      <c r="MNB28" s="61"/>
      <c r="MNC28" s="61"/>
      <c r="MND28" s="61"/>
      <c r="MNE28" s="61"/>
      <c r="MNF28" s="61"/>
      <c r="MNG28" s="61"/>
      <c r="MNH28" s="61"/>
      <c r="MNI28" s="61"/>
      <c r="MNJ28" s="61"/>
      <c r="MNK28" s="61"/>
      <c r="MNL28" s="61"/>
      <c r="MNM28" s="61"/>
      <c r="MNN28" s="61"/>
      <c r="MNO28" s="61"/>
      <c r="MNP28" s="61"/>
      <c r="MNQ28" s="61"/>
      <c r="MNR28" s="61"/>
      <c r="MNS28" s="61"/>
      <c r="MNT28" s="61"/>
      <c r="MNU28" s="61"/>
      <c r="MNV28" s="61"/>
      <c r="MNW28" s="61"/>
      <c r="MNX28" s="61"/>
      <c r="MNY28" s="61"/>
      <c r="MNZ28" s="61"/>
      <c r="MOA28" s="61"/>
      <c r="MOB28" s="61"/>
      <c r="MOC28" s="61"/>
      <c r="MOD28" s="61"/>
      <c r="MOE28" s="61"/>
      <c r="MOF28" s="61"/>
      <c r="MOG28" s="61"/>
      <c r="MOH28" s="61"/>
      <c r="MOI28" s="61"/>
      <c r="MOJ28" s="61"/>
      <c r="MOK28" s="61"/>
      <c r="MOL28" s="61"/>
      <c r="MOM28" s="61"/>
      <c r="MON28" s="61"/>
      <c r="MOO28" s="61"/>
      <c r="MOP28" s="61"/>
      <c r="MOQ28" s="61"/>
      <c r="MOR28" s="61"/>
      <c r="MOS28" s="61"/>
      <c r="MOT28" s="61"/>
      <c r="MOU28" s="61"/>
      <c r="MOV28" s="61"/>
      <c r="MOW28" s="61"/>
      <c r="MOX28" s="61"/>
      <c r="MOY28" s="61"/>
      <c r="MOZ28" s="61"/>
      <c r="MPA28" s="61"/>
      <c r="MPB28" s="61"/>
      <c r="MPC28" s="61"/>
      <c r="MPD28" s="61"/>
      <c r="MPE28" s="61"/>
      <c r="MPF28" s="61"/>
      <c r="MPG28" s="61"/>
      <c r="MPH28" s="61"/>
      <c r="MPI28" s="61"/>
      <c r="MPJ28" s="61"/>
      <c r="MPK28" s="61"/>
      <c r="MPL28" s="61"/>
      <c r="MPM28" s="61"/>
      <c r="MPN28" s="61"/>
      <c r="MPO28" s="61"/>
      <c r="MPP28" s="61"/>
      <c r="MPQ28" s="61"/>
      <c r="MPR28" s="61"/>
      <c r="MPS28" s="61"/>
      <c r="MPT28" s="61"/>
      <c r="MPU28" s="61"/>
      <c r="MPV28" s="61"/>
      <c r="MPW28" s="61"/>
      <c r="MPX28" s="61"/>
      <c r="MPY28" s="61"/>
      <c r="MPZ28" s="61"/>
      <c r="MQA28" s="61"/>
      <c r="MQB28" s="61"/>
      <c r="MQC28" s="61"/>
      <c r="MQD28" s="61"/>
      <c r="MQE28" s="61"/>
      <c r="MQF28" s="61"/>
      <c r="MQG28" s="61"/>
      <c r="MQH28" s="61"/>
      <c r="MQI28" s="61"/>
      <c r="MQJ28" s="61"/>
      <c r="MQK28" s="61"/>
      <c r="MQL28" s="61"/>
      <c r="MQM28" s="61"/>
      <c r="MQN28" s="61"/>
      <c r="MQO28" s="61"/>
      <c r="MQP28" s="61"/>
      <c r="MQQ28" s="61"/>
      <c r="MQR28" s="61"/>
      <c r="MQS28" s="61"/>
      <c r="MQT28" s="61"/>
      <c r="MQU28" s="61"/>
      <c r="MQV28" s="61"/>
      <c r="MQW28" s="61"/>
      <c r="MQX28" s="61"/>
      <c r="MQY28" s="61"/>
      <c r="MQZ28" s="61"/>
      <c r="MRA28" s="61"/>
      <c r="MRB28" s="61"/>
      <c r="MRC28" s="61"/>
      <c r="MRD28" s="61"/>
      <c r="MRE28" s="61"/>
      <c r="MRF28" s="61"/>
      <c r="MRG28" s="61"/>
      <c r="MRH28" s="61"/>
      <c r="MRI28" s="61"/>
      <c r="MRJ28" s="61"/>
      <c r="MRK28" s="61"/>
      <c r="MRL28" s="61"/>
      <c r="MRM28" s="61"/>
      <c r="MRN28" s="61"/>
      <c r="MRO28" s="61"/>
      <c r="MRP28" s="61"/>
      <c r="MRQ28" s="61"/>
      <c r="MRR28" s="61"/>
      <c r="MRS28" s="61"/>
      <c r="MRT28" s="61"/>
      <c r="MRU28" s="61"/>
      <c r="MRV28" s="61"/>
      <c r="MRW28" s="61"/>
      <c r="MRX28" s="61"/>
      <c r="MRY28" s="61"/>
      <c r="MRZ28" s="61"/>
      <c r="MSA28" s="61"/>
      <c r="MSB28" s="61"/>
      <c r="MSC28" s="61"/>
      <c r="MSD28" s="61"/>
      <c r="MSE28" s="61"/>
      <c r="MSF28" s="61"/>
      <c r="MSG28" s="61"/>
      <c r="MSH28" s="61"/>
      <c r="MSI28" s="61"/>
      <c r="MSJ28" s="61"/>
      <c r="MSK28" s="61"/>
      <c r="MSL28" s="61"/>
      <c r="MSM28" s="61"/>
      <c r="MSN28" s="61"/>
      <c r="MSO28" s="61"/>
      <c r="MSP28" s="61"/>
      <c r="MSQ28" s="61"/>
      <c r="MSR28" s="61"/>
      <c r="MSS28" s="61"/>
      <c r="MST28" s="61"/>
      <c r="MSU28" s="61"/>
      <c r="MSV28" s="61"/>
      <c r="MSW28" s="61"/>
      <c r="MSX28" s="61"/>
      <c r="MSY28" s="61"/>
      <c r="MSZ28" s="61"/>
      <c r="MTA28" s="61"/>
      <c r="MTB28" s="61"/>
      <c r="MTC28" s="61"/>
      <c r="MTD28" s="61"/>
      <c r="MTE28" s="61"/>
      <c r="MTF28" s="61"/>
      <c r="MTG28" s="61"/>
      <c r="MTH28" s="61"/>
      <c r="MTI28" s="61"/>
      <c r="MTJ28" s="61"/>
      <c r="MTK28" s="61"/>
      <c r="MTL28" s="61"/>
      <c r="MTM28" s="61"/>
      <c r="MTN28" s="61"/>
      <c r="MTO28" s="61"/>
      <c r="MTP28" s="61"/>
      <c r="MTQ28" s="61"/>
      <c r="MTR28" s="61"/>
      <c r="MTS28" s="61"/>
      <c r="MTT28" s="61"/>
      <c r="MTU28" s="61"/>
      <c r="MTV28" s="61"/>
      <c r="MTW28" s="61"/>
      <c r="MTX28" s="61"/>
      <c r="MTY28" s="61"/>
      <c r="MTZ28" s="61"/>
      <c r="MUA28" s="61"/>
      <c r="MUB28" s="61"/>
      <c r="MUC28" s="61"/>
      <c r="MUD28" s="61"/>
      <c r="MUE28" s="61"/>
      <c r="MUF28" s="61"/>
      <c r="MUG28" s="61"/>
      <c r="MUH28" s="61"/>
      <c r="MUI28" s="61"/>
      <c r="MUJ28" s="61"/>
      <c r="MUK28" s="61"/>
      <c r="MUL28" s="61"/>
      <c r="MUM28" s="61"/>
      <c r="MUN28" s="61"/>
      <c r="MUO28" s="61"/>
      <c r="MUP28" s="61"/>
      <c r="MUQ28" s="61"/>
      <c r="MUR28" s="61"/>
      <c r="MUS28" s="61"/>
      <c r="MUT28" s="61"/>
      <c r="MUU28" s="61"/>
      <c r="MUV28" s="61"/>
      <c r="MUW28" s="61"/>
      <c r="MUX28" s="61"/>
      <c r="MUY28" s="61"/>
      <c r="MUZ28" s="61"/>
      <c r="MVA28" s="61"/>
      <c r="MVB28" s="61"/>
      <c r="MVC28" s="61"/>
      <c r="MVD28" s="61"/>
      <c r="MVE28" s="61"/>
      <c r="MVF28" s="61"/>
      <c r="MVG28" s="61"/>
      <c r="MVH28" s="61"/>
      <c r="MVI28" s="61"/>
      <c r="MVJ28" s="61"/>
      <c r="MVK28" s="61"/>
      <c r="MVL28" s="61"/>
      <c r="MVM28" s="61"/>
      <c r="MVN28" s="61"/>
      <c r="MVO28" s="61"/>
      <c r="MVP28" s="61"/>
      <c r="MVQ28" s="61"/>
      <c r="MVR28" s="61"/>
      <c r="MVS28" s="61"/>
      <c r="MVT28" s="61"/>
      <c r="MVU28" s="61"/>
      <c r="MVV28" s="61"/>
      <c r="MVW28" s="61"/>
      <c r="MVX28" s="61"/>
      <c r="MVY28" s="61"/>
      <c r="MVZ28" s="61"/>
      <c r="MWA28" s="61"/>
      <c r="MWB28" s="61"/>
      <c r="MWC28" s="61"/>
      <c r="MWD28" s="61"/>
      <c r="MWE28" s="61"/>
      <c r="MWF28" s="61"/>
      <c r="MWG28" s="61"/>
      <c r="MWH28" s="61"/>
      <c r="MWI28" s="61"/>
      <c r="MWJ28" s="61"/>
      <c r="MWK28" s="61"/>
      <c r="MWL28" s="61"/>
      <c r="MWM28" s="61"/>
      <c r="MWN28" s="61"/>
      <c r="MWO28" s="61"/>
      <c r="MWP28" s="61"/>
      <c r="MWQ28" s="61"/>
      <c r="MWR28" s="61"/>
      <c r="MWS28" s="61"/>
      <c r="MWT28" s="61"/>
      <c r="MWU28" s="61"/>
      <c r="MWV28" s="61"/>
      <c r="MWW28" s="61"/>
      <c r="MWX28" s="61"/>
      <c r="MWY28" s="61"/>
      <c r="MWZ28" s="61"/>
      <c r="MXA28" s="61"/>
      <c r="MXB28" s="61"/>
      <c r="MXC28" s="61"/>
      <c r="MXD28" s="61"/>
      <c r="MXE28" s="61"/>
      <c r="MXF28" s="61"/>
      <c r="MXG28" s="61"/>
      <c r="MXH28" s="61"/>
      <c r="MXI28" s="61"/>
      <c r="MXJ28" s="61"/>
      <c r="MXK28" s="61"/>
      <c r="MXL28" s="61"/>
      <c r="MXM28" s="61"/>
      <c r="MXN28" s="61"/>
      <c r="MXO28" s="61"/>
      <c r="MXP28" s="61"/>
      <c r="MXQ28" s="61"/>
      <c r="MXR28" s="61"/>
      <c r="MXS28" s="61"/>
      <c r="MXT28" s="61"/>
      <c r="MXU28" s="61"/>
      <c r="MXV28" s="61"/>
      <c r="MXW28" s="61"/>
      <c r="MXX28" s="61"/>
      <c r="MXY28" s="61"/>
      <c r="MXZ28" s="61"/>
      <c r="MYA28" s="61"/>
      <c r="MYB28" s="61"/>
      <c r="MYC28" s="61"/>
      <c r="MYD28" s="61"/>
      <c r="MYE28" s="61"/>
      <c r="MYF28" s="61"/>
      <c r="MYG28" s="61"/>
      <c r="MYH28" s="61"/>
      <c r="MYI28" s="61"/>
      <c r="MYJ28" s="61"/>
      <c r="MYK28" s="61"/>
      <c r="MYL28" s="61"/>
      <c r="MYM28" s="61"/>
      <c r="MYN28" s="61"/>
      <c r="MYO28" s="61"/>
      <c r="MYP28" s="61"/>
      <c r="MYQ28" s="61"/>
      <c r="MYR28" s="61"/>
      <c r="MYS28" s="61"/>
      <c r="MYT28" s="61"/>
      <c r="MYU28" s="61"/>
      <c r="MYV28" s="61"/>
      <c r="MYW28" s="61"/>
      <c r="MYX28" s="61"/>
      <c r="MYY28" s="61"/>
      <c r="MYZ28" s="61"/>
      <c r="MZA28" s="61"/>
      <c r="MZB28" s="61"/>
      <c r="MZC28" s="61"/>
      <c r="MZD28" s="61"/>
      <c r="MZE28" s="61"/>
      <c r="MZF28" s="61"/>
      <c r="MZG28" s="61"/>
      <c r="MZH28" s="61"/>
      <c r="MZI28" s="61"/>
      <c r="MZJ28" s="61"/>
      <c r="MZK28" s="61"/>
      <c r="MZL28" s="61"/>
      <c r="MZM28" s="61"/>
      <c r="MZN28" s="61"/>
      <c r="MZO28" s="61"/>
      <c r="MZP28" s="61"/>
      <c r="MZQ28" s="61"/>
      <c r="MZR28" s="61"/>
      <c r="MZS28" s="61"/>
      <c r="MZT28" s="61"/>
      <c r="MZU28" s="61"/>
      <c r="MZV28" s="61"/>
      <c r="MZW28" s="61"/>
      <c r="MZX28" s="61"/>
      <c r="MZY28" s="61"/>
      <c r="MZZ28" s="61"/>
      <c r="NAA28" s="61"/>
      <c r="NAB28" s="61"/>
      <c r="NAC28" s="61"/>
      <c r="NAD28" s="61"/>
      <c r="NAE28" s="61"/>
      <c r="NAF28" s="61"/>
      <c r="NAG28" s="61"/>
      <c r="NAH28" s="61"/>
      <c r="NAI28" s="61"/>
      <c r="NAJ28" s="61"/>
      <c r="NAK28" s="61"/>
      <c r="NAL28" s="61"/>
      <c r="NAM28" s="61"/>
      <c r="NAN28" s="61"/>
      <c r="NAO28" s="61"/>
      <c r="NAP28" s="61"/>
      <c r="NAQ28" s="61"/>
      <c r="NAR28" s="61"/>
      <c r="NAS28" s="61"/>
      <c r="NAT28" s="61"/>
      <c r="NAU28" s="61"/>
      <c r="NAV28" s="61"/>
      <c r="NAW28" s="61"/>
      <c r="NAX28" s="61"/>
      <c r="NAY28" s="61"/>
      <c r="NAZ28" s="61"/>
      <c r="NBA28" s="61"/>
      <c r="NBB28" s="61"/>
      <c r="NBC28" s="61"/>
      <c r="NBD28" s="61"/>
      <c r="NBE28" s="61"/>
      <c r="NBF28" s="61"/>
      <c r="NBG28" s="61"/>
      <c r="NBH28" s="61"/>
      <c r="NBI28" s="61"/>
      <c r="NBJ28" s="61"/>
      <c r="NBK28" s="61"/>
      <c r="NBL28" s="61"/>
      <c r="NBM28" s="61"/>
      <c r="NBN28" s="61"/>
      <c r="NBO28" s="61"/>
      <c r="NBP28" s="61"/>
      <c r="NBQ28" s="61"/>
      <c r="NBR28" s="61"/>
      <c r="NBS28" s="61"/>
      <c r="NBT28" s="61"/>
      <c r="NBU28" s="61"/>
      <c r="NBV28" s="61"/>
      <c r="NBW28" s="61"/>
      <c r="NBX28" s="61"/>
      <c r="NBY28" s="61"/>
      <c r="NBZ28" s="61"/>
      <c r="NCA28" s="61"/>
      <c r="NCB28" s="61"/>
      <c r="NCC28" s="61"/>
      <c r="NCD28" s="61"/>
      <c r="NCE28" s="61"/>
      <c r="NCF28" s="61"/>
      <c r="NCG28" s="61"/>
      <c r="NCH28" s="61"/>
      <c r="NCI28" s="61"/>
      <c r="NCJ28" s="61"/>
      <c r="NCK28" s="61"/>
      <c r="NCL28" s="61"/>
      <c r="NCM28" s="61"/>
      <c r="NCN28" s="61"/>
      <c r="NCO28" s="61"/>
      <c r="NCP28" s="61"/>
      <c r="NCQ28" s="61"/>
      <c r="NCR28" s="61"/>
      <c r="NCS28" s="61"/>
      <c r="NCT28" s="61"/>
      <c r="NCU28" s="61"/>
      <c r="NCV28" s="61"/>
      <c r="NCW28" s="61"/>
      <c r="NCX28" s="61"/>
      <c r="NCY28" s="61"/>
      <c r="NCZ28" s="61"/>
      <c r="NDA28" s="61"/>
      <c r="NDB28" s="61"/>
      <c r="NDC28" s="61"/>
      <c r="NDD28" s="61"/>
      <c r="NDE28" s="61"/>
      <c r="NDF28" s="61"/>
      <c r="NDG28" s="61"/>
      <c r="NDH28" s="61"/>
      <c r="NDI28" s="61"/>
      <c r="NDJ28" s="61"/>
      <c r="NDK28" s="61"/>
      <c r="NDL28" s="61"/>
      <c r="NDM28" s="61"/>
      <c r="NDN28" s="61"/>
      <c r="NDO28" s="61"/>
      <c r="NDP28" s="61"/>
      <c r="NDQ28" s="61"/>
      <c r="NDR28" s="61"/>
      <c r="NDS28" s="61"/>
      <c r="NDT28" s="61"/>
      <c r="NDU28" s="61"/>
      <c r="NDV28" s="61"/>
      <c r="NDW28" s="61"/>
      <c r="NDX28" s="61"/>
      <c r="NDY28" s="61"/>
      <c r="NDZ28" s="61"/>
      <c r="NEA28" s="61"/>
      <c r="NEB28" s="61"/>
      <c r="NEC28" s="61"/>
      <c r="NED28" s="61"/>
      <c r="NEE28" s="61"/>
      <c r="NEF28" s="61"/>
      <c r="NEG28" s="61"/>
      <c r="NEH28" s="61"/>
      <c r="NEI28" s="61"/>
      <c r="NEJ28" s="61"/>
      <c r="NEK28" s="61"/>
      <c r="NEL28" s="61"/>
      <c r="NEM28" s="61"/>
      <c r="NEN28" s="61"/>
      <c r="NEO28" s="61"/>
      <c r="NEP28" s="61"/>
      <c r="NEQ28" s="61"/>
      <c r="NER28" s="61"/>
      <c r="NES28" s="61"/>
      <c r="NET28" s="61"/>
      <c r="NEU28" s="61"/>
      <c r="NEV28" s="61"/>
      <c r="NEW28" s="61"/>
      <c r="NEX28" s="61"/>
      <c r="NEY28" s="61"/>
      <c r="NEZ28" s="61"/>
      <c r="NFA28" s="61"/>
      <c r="NFB28" s="61"/>
      <c r="NFC28" s="61"/>
      <c r="NFD28" s="61"/>
      <c r="NFE28" s="61"/>
      <c r="NFF28" s="61"/>
      <c r="NFG28" s="61"/>
      <c r="NFH28" s="61"/>
      <c r="NFI28" s="61"/>
      <c r="NFJ28" s="61"/>
      <c r="NFK28" s="61"/>
      <c r="NFL28" s="61"/>
      <c r="NFM28" s="61"/>
      <c r="NFN28" s="61"/>
      <c r="NFO28" s="61"/>
      <c r="NFP28" s="61"/>
      <c r="NFQ28" s="61"/>
      <c r="NFR28" s="61"/>
      <c r="NFS28" s="61"/>
      <c r="NFT28" s="61"/>
      <c r="NFU28" s="61"/>
      <c r="NFV28" s="61"/>
      <c r="NFW28" s="61"/>
      <c r="NFX28" s="61"/>
      <c r="NFY28" s="61"/>
      <c r="NFZ28" s="61"/>
      <c r="NGA28" s="61"/>
      <c r="NGB28" s="61"/>
      <c r="NGC28" s="61"/>
      <c r="NGD28" s="61"/>
      <c r="NGE28" s="61"/>
      <c r="NGF28" s="61"/>
      <c r="NGG28" s="61"/>
      <c r="NGH28" s="61"/>
      <c r="NGI28" s="61"/>
      <c r="NGJ28" s="61"/>
      <c r="NGK28" s="61"/>
      <c r="NGL28" s="61"/>
      <c r="NGM28" s="61"/>
      <c r="NGN28" s="61"/>
      <c r="NGO28" s="61"/>
      <c r="NGP28" s="61"/>
      <c r="NGQ28" s="61"/>
      <c r="NGR28" s="61"/>
      <c r="NGS28" s="61"/>
      <c r="NGT28" s="61"/>
      <c r="NGU28" s="61"/>
      <c r="NGV28" s="61"/>
      <c r="NGW28" s="61"/>
      <c r="NGX28" s="61"/>
      <c r="NGY28" s="61"/>
      <c r="NGZ28" s="61"/>
      <c r="NHA28" s="61"/>
      <c r="NHB28" s="61"/>
      <c r="NHC28" s="61"/>
      <c r="NHD28" s="61"/>
      <c r="NHE28" s="61"/>
      <c r="NHF28" s="61"/>
      <c r="NHG28" s="61"/>
      <c r="NHH28" s="61"/>
      <c r="NHI28" s="61"/>
      <c r="NHJ28" s="61"/>
      <c r="NHK28" s="61"/>
      <c r="NHL28" s="61"/>
      <c r="NHM28" s="61"/>
      <c r="NHN28" s="61"/>
      <c r="NHO28" s="61"/>
      <c r="NHP28" s="61"/>
      <c r="NHQ28" s="61"/>
      <c r="NHR28" s="61"/>
      <c r="NHS28" s="61"/>
      <c r="NHT28" s="61"/>
      <c r="NHU28" s="61"/>
      <c r="NHV28" s="61"/>
      <c r="NHW28" s="61"/>
      <c r="NHX28" s="61"/>
      <c r="NHY28" s="61"/>
      <c r="NHZ28" s="61"/>
      <c r="NIA28" s="61"/>
      <c r="NIB28" s="61"/>
      <c r="NIC28" s="61"/>
      <c r="NID28" s="61"/>
      <c r="NIE28" s="61"/>
      <c r="NIF28" s="61"/>
      <c r="NIG28" s="61"/>
      <c r="NIH28" s="61"/>
      <c r="NII28" s="61"/>
      <c r="NIJ28" s="61"/>
      <c r="NIK28" s="61"/>
      <c r="NIL28" s="61"/>
      <c r="NIM28" s="61"/>
      <c r="NIN28" s="61"/>
      <c r="NIO28" s="61"/>
      <c r="NIP28" s="61"/>
      <c r="NIQ28" s="61"/>
      <c r="NIR28" s="61"/>
      <c r="NIS28" s="61"/>
      <c r="NIT28" s="61"/>
      <c r="NIU28" s="61"/>
      <c r="NIV28" s="61"/>
      <c r="NIW28" s="61"/>
      <c r="NIX28" s="61"/>
      <c r="NIY28" s="61"/>
      <c r="NIZ28" s="61"/>
      <c r="NJA28" s="61"/>
      <c r="NJB28" s="61"/>
      <c r="NJC28" s="61"/>
      <c r="NJD28" s="61"/>
      <c r="NJE28" s="61"/>
      <c r="NJF28" s="61"/>
      <c r="NJG28" s="61"/>
      <c r="NJH28" s="61"/>
      <c r="NJI28" s="61"/>
      <c r="NJJ28" s="61"/>
      <c r="NJK28" s="61"/>
      <c r="NJL28" s="61"/>
      <c r="NJM28" s="61"/>
      <c r="NJN28" s="61"/>
      <c r="NJO28" s="61"/>
      <c r="NJP28" s="61"/>
      <c r="NJQ28" s="61"/>
      <c r="NJR28" s="61"/>
      <c r="NJS28" s="61"/>
      <c r="NJT28" s="61"/>
      <c r="NJU28" s="61"/>
      <c r="NJV28" s="61"/>
      <c r="NJW28" s="61"/>
      <c r="NJX28" s="61"/>
      <c r="NJY28" s="61"/>
      <c r="NJZ28" s="61"/>
      <c r="NKA28" s="61"/>
      <c r="NKB28" s="61"/>
      <c r="NKC28" s="61"/>
      <c r="NKD28" s="61"/>
      <c r="NKE28" s="61"/>
      <c r="NKF28" s="61"/>
      <c r="NKG28" s="61"/>
      <c r="NKH28" s="61"/>
      <c r="NKI28" s="61"/>
      <c r="NKJ28" s="61"/>
      <c r="NKK28" s="61"/>
      <c r="NKL28" s="61"/>
      <c r="NKM28" s="61"/>
      <c r="NKN28" s="61"/>
      <c r="NKO28" s="61"/>
      <c r="NKP28" s="61"/>
      <c r="NKQ28" s="61"/>
      <c r="NKR28" s="61"/>
      <c r="NKS28" s="61"/>
      <c r="NKT28" s="61"/>
      <c r="NKU28" s="61"/>
      <c r="NKV28" s="61"/>
      <c r="NKW28" s="61"/>
      <c r="NKX28" s="61"/>
      <c r="NKY28" s="61"/>
      <c r="NKZ28" s="61"/>
      <c r="NLA28" s="61"/>
      <c r="NLB28" s="61"/>
      <c r="NLC28" s="61"/>
      <c r="NLD28" s="61"/>
      <c r="NLE28" s="61"/>
      <c r="NLF28" s="61"/>
      <c r="NLG28" s="61"/>
      <c r="NLH28" s="61"/>
      <c r="NLI28" s="61"/>
      <c r="NLJ28" s="61"/>
      <c r="NLK28" s="61"/>
      <c r="NLL28" s="61"/>
      <c r="NLM28" s="61"/>
      <c r="NLN28" s="61"/>
      <c r="NLO28" s="61"/>
      <c r="NLP28" s="61"/>
      <c r="NLQ28" s="61"/>
      <c r="NLR28" s="61"/>
      <c r="NLS28" s="61"/>
      <c r="NLT28" s="61"/>
      <c r="NLU28" s="61"/>
      <c r="NLV28" s="61"/>
      <c r="NLW28" s="61"/>
      <c r="NLX28" s="61"/>
      <c r="NLY28" s="61"/>
      <c r="NLZ28" s="61"/>
      <c r="NMA28" s="61"/>
      <c r="NMB28" s="61"/>
      <c r="NMC28" s="61"/>
      <c r="NMD28" s="61"/>
      <c r="NME28" s="61"/>
      <c r="NMF28" s="61"/>
      <c r="NMG28" s="61"/>
      <c r="NMH28" s="61"/>
      <c r="NMI28" s="61"/>
      <c r="NMJ28" s="61"/>
      <c r="NMK28" s="61"/>
      <c r="NML28" s="61"/>
      <c r="NMM28" s="61"/>
      <c r="NMN28" s="61"/>
      <c r="NMO28" s="61"/>
      <c r="NMP28" s="61"/>
      <c r="NMQ28" s="61"/>
      <c r="NMR28" s="61"/>
      <c r="NMS28" s="61"/>
      <c r="NMT28" s="61"/>
      <c r="NMU28" s="61"/>
      <c r="NMV28" s="61"/>
      <c r="NMW28" s="61"/>
      <c r="NMX28" s="61"/>
      <c r="NMY28" s="61"/>
      <c r="NMZ28" s="61"/>
      <c r="NNA28" s="61"/>
      <c r="NNB28" s="61"/>
      <c r="NNC28" s="61"/>
      <c r="NND28" s="61"/>
      <c r="NNE28" s="61"/>
      <c r="NNF28" s="61"/>
      <c r="NNG28" s="61"/>
      <c r="NNH28" s="61"/>
      <c r="NNI28" s="61"/>
      <c r="NNJ28" s="61"/>
      <c r="NNK28" s="61"/>
      <c r="NNL28" s="61"/>
      <c r="NNM28" s="61"/>
      <c r="NNN28" s="61"/>
      <c r="NNO28" s="61"/>
      <c r="NNP28" s="61"/>
      <c r="NNQ28" s="61"/>
      <c r="NNR28" s="61"/>
      <c r="NNS28" s="61"/>
      <c r="NNT28" s="61"/>
      <c r="NNU28" s="61"/>
      <c r="NNV28" s="61"/>
      <c r="NNW28" s="61"/>
      <c r="NNX28" s="61"/>
      <c r="NNY28" s="61"/>
      <c r="NNZ28" s="61"/>
      <c r="NOA28" s="61"/>
      <c r="NOB28" s="61"/>
      <c r="NOC28" s="61"/>
      <c r="NOD28" s="61"/>
      <c r="NOE28" s="61"/>
      <c r="NOF28" s="61"/>
      <c r="NOG28" s="61"/>
      <c r="NOH28" s="61"/>
      <c r="NOI28" s="61"/>
      <c r="NOJ28" s="61"/>
      <c r="NOK28" s="61"/>
      <c r="NOL28" s="61"/>
      <c r="NOM28" s="61"/>
      <c r="NON28" s="61"/>
      <c r="NOO28" s="61"/>
      <c r="NOP28" s="61"/>
      <c r="NOQ28" s="61"/>
      <c r="NOR28" s="61"/>
      <c r="NOS28" s="61"/>
      <c r="NOT28" s="61"/>
      <c r="NOU28" s="61"/>
      <c r="NOV28" s="61"/>
      <c r="NOW28" s="61"/>
      <c r="NOX28" s="61"/>
      <c r="NOY28" s="61"/>
      <c r="NOZ28" s="61"/>
      <c r="NPA28" s="61"/>
      <c r="NPB28" s="61"/>
      <c r="NPC28" s="61"/>
      <c r="NPD28" s="61"/>
      <c r="NPE28" s="61"/>
      <c r="NPF28" s="61"/>
      <c r="NPG28" s="61"/>
      <c r="NPH28" s="61"/>
      <c r="NPI28" s="61"/>
      <c r="NPJ28" s="61"/>
      <c r="NPK28" s="61"/>
      <c r="NPL28" s="61"/>
      <c r="NPM28" s="61"/>
      <c r="NPN28" s="61"/>
      <c r="NPO28" s="61"/>
      <c r="NPP28" s="61"/>
      <c r="NPQ28" s="61"/>
      <c r="NPR28" s="61"/>
      <c r="NPS28" s="61"/>
      <c r="NPT28" s="61"/>
      <c r="NPU28" s="61"/>
      <c r="NPV28" s="61"/>
      <c r="NPW28" s="61"/>
      <c r="NPX28" s="61"/>
      <c r="NPY28" s="61"/>
      <c r="NPZ28" s="61"/>
      <c r="NQA28" s="61"/>
      <c r="NQB28" s="61"/>
      <c r="NQC28" s="61"/>
      <c r="NQD28" s="61"/>
      <c r="NQE28" s="61"/>
      <c r="NQF28" s="61"/>
      <c r="NQG28" s="61"/>
      <c r="NQH28" s="61"/>
      <c r="NQI28" s="61"/>
      <c r="NQJ28" s="61"/>
      <c r="NQK28" s="61"/>
      <c r="NQL28" s="61"/>
      <c r="NQM28" s="61"/>
      <c r="NQN28" s="61"/>
      <c r="NQO28" s="61"/>
      <c r="NQP28" s="61"/>
      <c r="NQQ28" s="61"/>
      <c r="NQR28" s="61"/>
      <c r="NQS28" s="61"/>
      <c r="NQT28" s="61"/>
      <c r="NQU28" s="61"/>
      <c r="NQV28" s="61"/>
      <c r="NQW28" s="61"/>
      <c r="NQX28" s="61"/>
      <c r="NQY28" s="61"/>
      <c r="NQZ28" s="61"/>
      <c r="NRA28" s="61"/>
      <c r="NRB28" s="61"/>
      <c r="NRC28" s="61"/>
      <c r="NRD28" s="61"/>
      <c r="NRE28" s="61"/>
      <c r="NRF28" s="61"/>
      <c r="NRG28" s="61"/>
      <c r="NRH28" s="61"/>
      <c r="NRI28" s="61"/>
      <c r="NRJ28" s="61"/>
      <c r="NRK28" s="61"/>
      <c r="NRL28" s="61"/>
      <c r="NRM28" s="61"/>
      <c r="NRN28" s="61"/>
      <c r="NRO28" s="61"/>
      <c r="NRP28" s="61"/>
      <c r="NRQ28" s="61"/>
      <c r="NRR28" s="61"/>
      <c r="NRS28" s="61"/>
      <c r="NRT28" s="61"/>
      <c r="NRU28" s="61"/>
      <c r="NRV28" s="61"/>
      <c r="NRW28" s="61"/>
      <c r="NRX28" s="61"/>
      <c r="NRY28" s="61"/>
      <c r="NRZ28" s="61"/>
      <c r="NSA28" s="61"/>
      <c r="NSB28" s="61"/>
      <c r="NSC28" s="61"/>
      <c r="NSD28" s="61"/>
      <c r="NSE28" s="61"/>
      <c r="NSF28" s="61"/>
      <c r="NSG28" s="61"/>
      <c r="NSH28" s="61"/>
      <c r="NSI28" s="61"/>
      <c r="NSJ28" s="61"/>
      <c r="NSK28" s="61"/>
      <c r="NSL28" s="61"/>
      <c r="NSM28" s="61"/>
      <c r="NSN28" s="61"/>
      <c r="NSO28" s="61"/>
      <c r="NSP28" s="61"/>
      <c r="NSQ28" s="61"/>
      <c r="NSR28" s="61"/>
      <c r="NSS28" s="61"/>
      <c r="NST28" s="61"/>
      <c r="NSU28" s="61"/>
      <c r="NSV28" s="61"/>
      <c r="NSW28" s="61"/>
      <c r="NSX28" s="61"/>
      <c r="NSY28" s="61"/>
      <c r="NSZ28" s="61"/>
      <c r="NTA28" s="61"/>
      <c r="NTB28" s="61"/>
      <c r="NTC28" s="61"/>
      <c r="NTD28" s="61"/>
      <c r="NTE28" s="61"/>
      <c r="NTF28" s="61"/>
      <c r="NTG28" s="61"/>
      <c r="NTH28" s="61"/>
      <c r="NTI28" s="61"/>
      <c r="NTJ28" s="61"/>
      <c r="NTK28" s="61"/>
      <c r="NTL28" s="61"/>
      <c r="NTM28" s="61"/>
      <c r="NTN28" s="61"/>
      <c r="NTO28" s="61"/>
      <c r="NTP28" s="61"/>
      <c r="NTQ28" s="61"/>
      <c r="NTR28" s="61"/>
      <c r="NTS28" s="61"/>
      <c r="NTT28" s="61"/>
      <c r="NTU28" s="61"/>
      <c r="NTV28" s="61"/>
      <c r="NTW28" s="61"/>
      <c r="NTX28" s="61"/>
      <c r="NTY28" s="61"/>
      <c r="NTZ28" s="61"/>
      <c r="NUA28" s="61"/>
      <c r="NUB28" s="61"/>
      <c r="NUC28" s="61"/>
      <c r="NUD28" s="61"/>
      <c r="NUE28" s="61"/>
      <c r="NUF28" s="61"/>
      <c r="NUG28" s="61"/>
      <c r="NUH28" s="61"/>
      <c r="NUI28" s="61"/>
      <c r="NUJ28" s="61"/>
      <c r="NUK28" s="61"/>
      <c r="NUL28" s="61"/>
      <c r="NUM28" s="61"/>
      <c r="NUN28" s="61"/>
      <c r="NUO28" s="61"/>
      <c r="NUP28" s="61"/>
      <c r="NUQ28" s="61"/>
      <c r="NUR28" s="61"/>
      <c r="NUS28" s="61"/>
      <c r="NUT28" s="61"/>
      <c r="NUU28" s="61"/>
      <c r="NUV28" s="61"/>
      <c r="NUW28" s="61"/>
      <c r="NUX28" s="61"/>
      <c r="NUY28" s="61"/>
      <c r="NUZ28" s="61"/>
      <c r="NVA28" s="61"/>
      <c r="NVB28" s="61"/>
      <c r="NVC28" s="61"/>
      <c r="NVD28" s="61"/>
      <c r="NVE28" s="61"/>
      <c r="NVF28" s="61"/>
      <c r="NVG28" s="61"/>
      <c r="NVH28" s="61"/>
      <c r="NVI28" s="61"/>
      <c r="NVJ28" s="61"/>
      <c r="NVK28" s="61"/>
      <c r="NVL28" s="61"/>
      <c r="NVM28" s="61"/>
      <c r="NVN28" s="61"/>
      <c r="NVO28" s="61"/>
      <c r="NVP28" s="61"/>
      <c r="NVQ28" s="61"/>
      <c r="NVR28" s="61"/>
      <c r="NVS28" s="61"/>
      <c r="NVT28" s="61"/>
      <c r="NVU28" s="61"/>
      <c r="NVV28" s="61"/>
      <c r="NVW28" s="61"/>
      <c r="NVX28" s="61"/>
      <c r="NVY28" s="61"/>
      <c r="NVZ28" s="61"/>
      <c r="NWA28" s="61"/>
      <c r="NWB28" s="61"/>
      <c r="NWC28" s="61"/>
      <c r="NWD28" s="61"/>
      <c r="NWE28" s="61"/>
      <c r="NWF28" s="61"/>
      <c r="NWG28" s="61"/>
      <c r="NWH28" s="61"/>
      <c r="NWI28" s="61"/>
      <c r="NWJ28" s="61"/>
      <c r="NWK28" s="61"/>
      <c r="NWL28" s="61"/>
      <c r="NWM28" s="61"/>
      <c r="NWN28" s="61"/>
      <c r="NWO28" s="61"/>
      <c r="NWP28" s="61"/>
      <c r="NWQ28" s="61"/>
      <c r="NWR28" s="61"/>
      <c r="NWS28" s="61"/>
      <c r="NWT28" s="61"/>
      <c r="NWU28" s="61"/>
      <c r="NWV28" s="61"/>
      <c r="NWW28" s="61"/>
      <c r="NWX28" s="61"/>
      <c r="NWY28" s="61"/>
      <c r="NWZ28" s="61"/>
      <c r="NXA28" s="61"/>
      <c r="NXB28" s="61"/>
      <c r="NXC28" s="61"/>
      <c r="NXD28" s="61"/>
      <c r="NXE28" s="61"/>
      <c r="NXF28" s="61"/>
      <c r="NXG28" s="61"/>
      <c r="NXH28" s="61"/>
      <c r="NXI28" s="61"/>
      <c r="NXJ28" s="61"/>
      <c r="NXK28" s="61"/>
      <c r="NXL28" s="61"/>
      <c r="NXM28" s="61"/>
      <c r="NXN28" s="61"/>
      <c r="NXO28" s="61"/>
      <c r="NXP28" s="61"/>
      <c r="NXQ28" s="61"/>
      <c r="NXR28" s="61"/>
      <c r="NXS28" s="61"/>
      <c r="NXT28" s="61"/>
      <c r="NXU28" s="61"/>
      <c r="NXV28" s="61"/>
      <c r="NXW28" s="61"/>
      <c r="NXX28" s="61"/>
      <c r="NXY28" s="61"/>
      <c r="NXZ28" s="61"/>
      <c r="NYA28" s="61"/>
      <c r="NYB28" s="61"/>
      <c r="NYC28" s="61"/>
      <c r="NYD28" s="61"/>
      <c r="NYE28" s="61"/>
      <c r="NYF28" s="61"/>
      <c r="NYG28" s="61"/>
      <c r="NYH28" s="61"/>
      <c r="NYI28" s="61"/>
      <c r="NYJ28" s="61"/>
      <c r="NYK28" s="61"/>
      <c r="NYL28" s="61"/>
      <c r="NYM28" s="61"/>
      <c r="NYN28" s="61"/>
      <c r="NYO28" s="61"/>
      <c r="NYP28" s="61"/>
      <c r="NYQ28" s="61"/>
      <c r="NYR28" s="61"/>
      <c r="NYS28" s="61"/>
      <c r="NYT28" s="61"/>
      <c r="NYU28" s="61"/>
      <c r="NYV28" s="61"/>
      <c r="NYW28" s="61"/>
      <c r="NYX28" s="61"/>
      <c r="NYY28" s="61"/>
      <c r="NYZ28" s="61"/>
      <c r="NZA28" s="61"/>
      <c r="NZB28" s="61"/>
      <c r="NZC28" s="61"/>
      <c r="NZD28" s="61"/>
      <c r="NZE28" s="61"/>
      <c r="NZF28" s="61"/>
      <c r="NZG28" s="61"/>
      <c r="NZH28" s="61"/>
      <c r="NZI28" s="61"/>
      <c r="NZJ28" s="61"/>
      <c r="NZK28" s="61"/>
      <c r="NZL28" s="61"/>
      <c r="NZM28" s="61"/>
      <c r="NZN28" s="61"/>
      <c r="NZO28" s="61"/>
      <c r="NZP28" s="61"/>
      <c r="NZQ28" s="61"/>
      <c r="NZR28" s="61"/>
      <c r="NZS28" s="61"/>
      <c r="NZT28" s="61"/>
      <c r="NZU28" s="61"/>
      <c r="NZV28" s="61"/>
      <c r="NZW28" s="61"/>
      <c r="NZX28" s="61"/>
      <c r="NZY28" s="61"/>
      <c r="NZZ28" s="61"/>
      <c r="OAA28" s="61"/>
      <c r="OAB28" s="61"/>
      <c r="OAC28" s="61"/>
      <c r="OAD28" s="61"/>
      <c r="OAE28" s="61"/>
      <c r="OAF28" s="61"/>
      <c r="OAG28" s="61"/>
      <c r="OAH28" s="61"/>
      <c r="OAI28" s="61"/>
      <c r="OAJ28" s="61"/>
      <c r="OAK28" s="61"/>
      <c r="OAL28" s="61"/>
      <c r="OAM28" s="61"/>
      <c r="OAN28" s="61"/>
      <c r="OAO28" s="61"/>
      <c r="OAP28" s="61"/>
      <c r="OAQ28" s="61"/>
      <c r="OAR28" s="61"/>
      <c r="OAS28" s="61"/>
      <c r="OAT28" s="61"/>
      <c r="OAU28" s="61"/>
      <c r="OAV28" s="61"/>
      <c r="OAW28" s="61"/>
      <c r="OAX28" s="61"/>
      <c r="OAY28" s="61"/>
      <c r="OAZ28" s="61"/>
      <c r="OBA28" s="61"/>
      <c r="OBB28" s="61"/>
      <c r="OBC28" s="61"/>
      <c r="OBD28" s="61"/>
      <c r="OBE28" s="61"/>
      <c r="OBF28" s="61"/>
      <c r="OBG28" s="61"/>
      <c r="OBH28" s="61"/>
      <c r="OBI28" s="61"/>
      <c r="OBJ28" s="61"/>
      <c r="OBK28" s="61"/>
      <c r="OBL28" s="61"/>
      <c r="OBM28" s="61"/>
      <c r="OBN28" s="61"/>
      <c r="OBO28" s="61"/>
      <c r="OBP28" s="61"/>
      <c r="OBQ28" s="61"/>
      <c r="OBR28" s="61"/>
      <c r="OBS28" s="61"/>
      <c r="OBT28" s="61"/>
      <c r="OBU28" s="61"/>
      <c r="OBV28" s="61"/>
      <c r="OBW28" s="61"/>
      <c r="OBX28" s="61"/>
      <c r="OBY28" s="61"/>
      <c r="OBZ28" s="61"/>
      <c r="OCA28" s="61"/>
      <c r="OCB28" s="61"/>
      <c r="OCC28" s="61"/>
      <c r="OCD28" s="61"/>
      <c r="OCE28" s="61"/>
      <c r="OCF28" s="61"/>
      <c r="OCG28" s="61"/>
      <c r="OCH28" s="61"/>
      <c r="OCI28" s="61"/>
      <c r="OCJ28" s="61"/>
      <c r="OCK28" s="61"/>
      <c r="OCL28" s="61"/>
      <c r="OCM28" s="61"/>
      <c r="OCN28" s="61"/>
      <c r="OCO28" s="61"/>
      <c r="OCP28" s="61"/>
      <c r="OCQ28" s="61"/>
      <c r="OCR28" s="61"/>
      <c r="OCS28" s="61"/>
      <c r="OCT28" s="61"/>
      <c r="OCU28" s="61"/>
      <c r="OCV28" s="61"/>
      <c r="OCW28" s="61"/>
      <c r="OCX28" s="61"/>
      <c r="OCY28" s="61"/>
      <c r="OCZ28" s="61"/>
      <c r="ODA28" s="61"/>
      <c r="ODB28" s="61"/>
      <c r="ODC28" s="61"/>
      <c r="ODD28" s="61"/>
      <c r="ODE28" s="61"/>
      <c r="ODF28" s="61"/>
      <c r="ODG28" s="61"/>
      <c r="ODH28" s="61"/>
      <c r="ODI28" s="61"/>
      <c r="ODJ28" s="61"/>
      <c r="ODK28" s="61"/>
      <c r="ODL28" s="61"/>
      <c r="ODM28" s="61"/>
      <c r="ODN28" s="61"/>
      <c r="ODO28" s="61"/>
      <c r="ODP28" s="61"/>
      <c r="ODQ28" s="61"/>
      <c r="ODR28" s="61"/>
      <c r="ODS28" s="61"/>
      <c r="ODT28" s="61"/>
      <c r="ODU28" s="61"/>
      <c r="ODV28" s="61"/>
      <c r="ODW28" s="61"/>
      <c r="ODX28" s="61"/>
      <c r="ODY28" s="61"/>
      <c r="ODZ28" s="61"/>
      <c r="OEA28" s="61"/>
      <c r="OEB28" s="61"/>
      <c r="OEC28" s="61"/>
      <c r="OED28" s="61"/>
      <c r="OEE28" s="61"/>
      <c r="OEF28" s="61"/>
      <c r="OEG28" s="61"/>
      <c r="OEH28" s="61"/>
      <c r="OEI28" s="61"/>
      <c r="OEJ28" s="61"/>
      <c r="OEK28" s="61"/>
      <c r="OEL28" s="61"/>
      <c r="OEM28" s="61"/>
      <c r="OEN28" s="61"/>
      <c r="OEO28" s="61"/>
      <c r="OEP28" s="61"/>
      <c r="OEQ28" s="61"/>
      <c r="OER28" s="61"/>
      <c r="OES28" s="61"/>
      <c r="OET28" s="61"/>
      <c r="OEU28" s="61"/>
      <c r="OEV28" s="61"/>
      <c r="OEW28" s="61"/>
      <c r="OEX28" s="61"/>
      <c r="OEY28" s="61"/>
      <c r="OEZ28" s="61"/>
      <c r="OFA28" s="61"/>
      <c r="OFB28" s="61"/>
      <c r="OFC28" s="61"/>
      <c r="OFD28" s="61"/>
      <c r="OFE28" s="61"/>
      <c r="OFF28" s="61"/>
      <c r="OFG28" s="61"/>
      <c r="OFH28" s="61"/>
      <c r="OFI28" s="61"/>
      <c r="OFJ28" s="61"/>
      <c r="OFK28" s="61"/>
      <c r="OFL28" s="61"/>
      <c r="OFM28" s="61"/>
      <c r="OFN28" s="61"/>
      <c r="OFO28" s="61"/>
      <c r="OFP28" s="61"/>
      <c r="OFQ28" s="61"/>
      <c r="OFR28" s="61"/>
      <c r="OFS28" s="61"/>
      <c r="OFT28" s="61"/>
      <c r="OFU28" s="61"/>
      <c r="OFV28" s="61"/>
      <c r="OFW28" s="61"/>
      <c r="OFX28" s="61"/>
      <c r="OFY28" s="61"/>
      <c r="OFZ28" s="61"/>
      <c r="OGA28" s="61"/>
      <c r="OGB28" s="61"/>
      <c r="OGC28" s="61"/>
      <c r="OGD28" s="61"/>
      <c r="OGE28" s="61"/>
      <c r="OGF28" s="61"/>
      <c r="OGG28" s="61"/>
      <c r="OGH28" s="61"/>
      <c r="OGI28" s="61"/>
      <c r="OGJ28" s="61"/>
      <c r="OGK28" s="61"/>
      <c r="OGL28" s="61"/>
      <c r="OGM28" s="61"/>
      <c r="OGN28" s="61"/>
      <c r="OGO28" s="61"/>
      <c r="OGP28" s="61"/>
      <c r="OGQ28" s="61"/>
      <c r="OGR28" s="61"/>
      <c r="OGS28" s="61"/>
      <c r="OGT28" s="61"/>
      <c r="OGU28" s="61"/>
      <c r="OGV28" s="61"/>
      <c r="OGW28" s="61"/>
      <c r="OGX28" s="61"/>
      <c r="OGY28" s="61"/>
      <c r="OGZ28" s="61"/>
      <c r="OHA28" s="61"/>
      <c r="OHB28" s="61"/>
      <c r="OHC28" s="61"/>
      <c r="OHD28" s="61"/>
      <c r="OHE28" s="61"/>
      <c r="OHF28" s="61"/>
      <c r="OHG28" s="61"/>
      <c r="OHH28" s="61"/>
      <c r="OHI28" s="61"/>
      <c r="OHJ28" s="61"/>
      <c r="OHK28" s="61"/>
      <c r="OHL28" s="61"/>
      <c r="OHM28" s="61"/>
      <c r="OHN28" s="61"/>
      <c r="OHO28" s="61"/>
      <c r="OHP28" s="61"/>
      <c r="OHQ28" s="61"/>
      <c r="OHR28" s="61"/>
      <c r="OHS28" s="61"/>
      <c r="OHT28" s="61"/>
      <c r="OHU28" s="61"/>
      <c r="OHV28" s="61"/>
      <c r="OHW28" s="61"/>
      <c r="OHX28" s="61"/>
      <c r="OHY28" s="61"/>
      <c r="OHZ28" s="61"/>
      <c r="OIA28" s="61"/>
      <c r="OIB28" s="61"/>
      <c r="OIC28" s="61"/>
      <c r="OID28" s="61"/>
      <c r="OIE28" s="61"/>
      <c r="OIF28" s="61"/>
      <c r="OIG28" s="61"/>
      <c r="OIH28" s="61"/>
      <c r="OII28" s="61"/>
      <c r="OIJ28" s="61"/>
      <c r="OIK28" s="61"/>
      <c r="OIL28" s="61"/>
      <c r="OIM28" s="61"/>
      <c r="OIN28" s="61"/>
      <c r="OIO28" s="61"/>
      <c r="OIP28" s="61"/>
      <c r="OIQ28" s="61"/>
      <c r="OIR28" s="61"/>
      <c r="OIS28" s="61"/>
      <c r="OIT28" s="61"/>
      <c r="OIU28" s="61"/>
      <c r="OIV28" s="61"/>
      <c r="OIW28" s="61"/>
      <c r="OIX28" s="61"/>
      <c r="OIY28" s="61"/>
      <c r="OIZ28" s="61"/>
      <c r="OJA28" s="61"/>
      <c r="OJB28" s="61"/>
      <c r="OJC28" s="61"/>
      <c r="OJD28" s="61"/>
      <c r="OJE28" s="61"/>
      <c r="OJF28" s="61"/>
      <c r="OJG28" s="61"/>
      <c r="OJH28" s="61"/>
      <c r="OJI28" s="61"/>
      <c r="OJJ28" s="61"/>
      <c r="OJK28" s="61"/>
      <c r="OJL28" s="61"/>
      <c r="OJM28" s="61"/>
      <c r="OJN28" s="61"/>
      <c r="OJO28" s="61"/>
      <c r="OJP28" s="61"/>
      <c r="OJQ28" s="61"/>
      <c r="OJR28" s="61"/>
      <c r="OJS28" s="61"/>
      <c r="OJT28" s="61"/>
      <c r="OJU28" s="61"/>
      <c r="OJV28" s="61"/>
      <c r="OJW28" s="61"/>
      <c r="OJX28" s="61"/>
      <c r="OJY28" s="61"/>
      <c r="OJZ28" s="61"/>
      <c r="OKA28" s="61"/>
      <c r="OKB28" s="61"/>
      <c r="OKC28" s="61"/>
      <c r="OKD28" s="61"/>
      <c r="OKE28" s="61"/>
      <c r="OKF28" s="61"/>
      <c r="OKG28" s="61"/>
      <c r="OKH28" s="61"/>
      <c r="OKI28" s="61"/>
      <c r="OKJ28" s="61"/>
      <c r="OKK28" s="61"/>
      <c r="OKL28" s="61"/>
      <c r="OKM28" s="61"/>
      <c r="OKN28" s="61"/>
      <c r="OKO28" s="61"/>
      <c r="OKP28" s="61"/>
      <c r="OKQ28" s="61"/>
      <c r="OKR28" s="61"/>
      <c r="OKS28" s="61"/>
      <c r="OKT28" s="61"/>
      <c r="OKU28" s="61"/>
      <c r="OKV28" s="61"/>
      <c r="OKW28" s="61"/>
      <c r="OKX28" s="61"/>
      <c r="OKY28" s="61"/>
      <c r="OKZ28" s="61"/>
      <c r="OLA28" s="61"/>
      <c r="OLB28" s="61"/>
      <c r="OLC28" s="61"/>
      <c r="OLD28" s="61"/>
      <c r="OLE28" s="61"/>
      <c r="OLF28" s="61"/>
      <c r="OLG28" s="61"/>
      <c r="OLH28" s="61"/>
      <c r="OLI28" s="61"/>
      <c r="OLJ28" s="61"/>
      <c r="OLK28" s="61"/>
      <c r="OLL28" s="61"/>
      <c r="OLM28" s="61"/>
      <c r="OLN28" s="61"/>
      <c r="OLO28" s="61"/>
      <c r="OLP28" s="61"/>
      <c r="OLQ28" s="61"/>
      <c r="OLR28" s="61"/>
      <c r="OLS28" s="61"/>
      <c r="OLT28" s="61"/>
      <c r="OLU28" s="61"/>
      <c r="OLV28" s="61"/>
      <c r="OLW28" s="61"/>
      <c r="OLX28" s="61"/>
      <c r="OLY28" s="61"/>
      <c r="OLZ28" s="61"/>
      <c r="OMA28" s="61"/>
      <c r="OMB28" s="61"/>
      <c r="OMC28" s="61"/>
      <c r="OMD28" s="61"/>
      <c r="OME28" s="61"/>
      <c r="OMF28" s="61"/>
      <c r="OMG28" s="61"/>
      <c r="OMH28" s="61"/>
      <c r="OMI28" s="61"/>
      <c r="OMJ28" s="61"/>
      <c r="OMK28" s="61"/>
      <c r="OML28" s="61"/>
      <c r="OMM28" s="61"/>
      <c r="OMN28" s="61"/>
      <c r="OMO28" s="61"/>
      <c r="OMP28" s="61"/>
      <c r="OMQ28" s="61"/>
      <c r="OMR28" s="61"/>
      <c r="OMS28" s="61"/>
      <c r="OMT28" s="61"/>
      <c r="OMU28" s="61"/>
      <c r="OMV28" s="61"/>
      <c r="OMW28" s="61"/>
      <c r="OMX28" s="61"/>
      <c r="OMY28" s="61"/>
      <c r="OMZ28" s="61"/>
      <c r="ONA28" s="61"/>
      <c r="ONB28" s="61"/>
      <c r="ONC28" s="61"/>
      <c r="OND28" s="61"/>
      <c r="ONE28" s="61"/>
      <c r="ONF28" s="61"/>
      <c r="ONG28" s="61"/>
      <c r="ONH28" s="61"/>
      <c r="ONI28" s="61"/>
      <c r="ONJ28" s="61"/>
      <c r="ONK28" s="61"/>
      <c r="ONL28" s="61"/>
      <c r="ONM28" s="61"/>
      <c r="ONN28" s="61"/>
      <c r="ONO28" s="61"/>
      <c r="ONP28" s="61"/>
      <c r="ONQ28" s="61"/>
      <c r="ONR28" s="61"/>
      <c r="ONS28" s="61"/>
      <c r="ONT28" s="61"/>
      <c r="ONU28" s="61"/>
      <c r="ONV28" s="61"/>
      <c r="ONW28" s="61"/>
      <c r="ONX28" s="61"/>
      <c r="ONY28" s="61"/>
      <c r="ONZ28" s="61"/>
      <c r="OOA28" s="61"/>
      <c r="OOB28" s="61"/>
      <c r="OOC28" s="61"/>
      <c r="OOD28" s="61"/>
      <c r="OOE28" s="61"/>
      <c r="OOF28" s="61"/>
      <c r="OOG28" s="61"/>
      <c r="OOH28" s="61"/>
      <c r="OOI28" s="61"/>
      <c r="OOJ28" s="61"/>
      <c r="OOK28" s="61"/>
      <c r="OOL28" s="61"/>
      <c r="OOM28" s="61"/>
      <c r="OON28" s="61"/>
      <c r="OOO28" s="61"/>
      <c r="OOP28" s="61"/>
      <c r="OOQ28" s="61"/>
      <c r="OOR28" s="61"/>
      <c r="OOS28" s="61"/>
      <c r="OOT28" s="61"/>
      <c r="OOU28" s="61"/>
      <c r="OOV28" s="61"/>
      <c r="OOW28" s="61"/>
      <c r="OOX28" s="61"/>
      <c r="OOY28" s="61"/>
      <c r="OOZ28" s="61"/>
      <c r="OPA28" s="61"/>
      <c r="OPB28" s="61"/>
      <c r="OPC28" s="61"/>
      <c r="OPD28" s="61"/>
      <c r="OPE28" s="61"/>
      <c r="OPF28" s="61"/>
      <c r="OPG28" s="61"/>
      <c r="OPH28" s="61"/>
      <c r="OPI28" s="61"/>
      <c r="OPJ28" s="61"/>
      <c r="OPK28" s="61"/>
      <c r="OPL28" s="61"/>
      <c r="OPM28" s="61"/>
      <c r="OPN28" s="61"/>
      <c r="OPO28" s="61"/>
      <c r="OPP28" s="61"/>
      <c r="OPQ28" s="61"/>
      <c r="OPR28" s="61"/>
      <c r="OPS28" s="61"/>
      <c r="OPT28" s="61"/>
      <c r="OPU28" s="61"/>
      <c r="OPV28" s="61"/>
      <c r="OPW28" s="61"/>
      <c r="OPX28" s="61"/>
      <c r="OPY28" s="61"/>
      <c r="OPZ28" s="61"/>
      <c r="OQA28" s="61"/>
      <c r="OQB28" s="61"/>
      <c r="OQC28" s="61"/>
      <c r="OQD28" s="61"/>
      <c r="OQE28" s="61"/>
      <c r="OQF28" s="61"/>
      <c r="OQG28" s="61"/>
      <c r="OQH28" s="61"/>
      <c r="OQI28" s="61"/>
      <c r="OQJ28" s="61"/>
      <c r="OQK28" s="61"/>
      <c r="OQL28" s="61"/>
      <c r="OQM28" s="61"/>
      <c r="OQN28" s="61"/>
      <c r="OQO28" s="61"/>
      <c r="OQP28" s="61"/>
      <c r="OQQ28" s="61"/>
      <c r="OQR28" s="61"/>
      <c r="OQS28" s="61"/>
      <c r="OQT28" s="61"/>
      <c r="OQU28" s="61"/>
      <c r="OQV28" s="61"/>
      <c r="OQW28" s="61"/>
      <c r="OQX28" s="61"/>
      <c r="OQY28" s="61"/>
      <c r="OQZ28" s="61"/>
      <c r="ORA28" s="61"/>
      <c r="ORB28" s="61"/>
      <c r="ORC28" s="61"/>
      <c r="ORD28" s="61"/>
      <c r="ORE28" s="61"/>
      <c r="ORF28" s="61"/>
      <c r="ORG28" s="61"/>
      <c r="ORH28" s="61"/>
      <c r="ORI28" s="61"/>
      <c r="ORJ28" s="61"/>
      <c r="ORK28" s="61"/>
      <c r="ORL28" s="61"/>
      <c r="ORM28" s="61"/>
      <c r="ORN28" s="61"/>
      <c r="ORO28" s="61"/>
      <c r="ORP28" s="61"/>
      <c r="ORQ28" s="61"/>
      <c r="ORR28" s="61"/>
      <c r="ORS28" s="61"/>
      <c r="ORT28" s="61"/>
      <c r="ORU28" s="61"/>
      <c r="ORV28" s="61"/>
      <c r="ORW28" s="61"/>
      <c r="ORX28" s="61"/>
      <c r="ORY28" s="61"/>
      <c r="ORZ28" s="61"/>
      <c r="OSA28" s="61"/>
      <c r="OSB28" s="61"/>
      <c r="OSC28" s="61"/>
      <c r="OSD28" s="61"/>
      <c r="OSE28" s="61"/>
      <c r="OSF28" s="61"/>
      <c r="OSG28" s="61"/>
      <c r="OSH28" s="61"/>
      <c r="OSI28" s="61"/>
      <c r="OSJ28" s="61"/>
      <c r="OSK28" s="61"/>
      <c r="OSL28" s="61"/>
      <c r="OSM28" s="61"/>
      <c r="OSN28" s="61"/>
      <c r="OSO28" s="61"/>
      <c r="OSP28" s="61"/>
      <c r="OSQ28" s="61"/>
      <c r="OSR28" s="61"/>
      <c r="OSS28" s="61"/>
      <c r="OST28" s="61"/>
      <c r="OSU28" s="61"/>
      <c r="OSV28" s="61"/>
      <c r="OSW28" s="61"/>
      <c r="OSX28" s="61"/>
      <c r="OSY28" s="61"/>
      <c r="OSZ28" s="61"/>
      <c r="OTA28" s="61"/>
      <c r="OTB28" s="61"/>
      <c r="OTC28" s="61"/>
      <c r="OTD28" s="61"/>
      <c r="OTE28" s="61"/>
      <c r="OTF28" s="61"/>
      <c r="OTG28" s="61"/>
      <c r="OTH28" s="61"/>
      <c r="OTI28" s="61"/>
      <c r="OTJ28" s="61"/>
      <c r="OTK28" s="61"/>
      <c r="OTL28" s="61"/>
      <c r="OTM28" s="61"/>
      <c r="OTN28" s="61"/>
      <c r="OTO28" s="61"/>
      <c r="OTP28" s="61"/>
      <c r="OTQ28" s="61"/>
      <c r="OTR28" s="61"/>
      <c r="OTS28" s="61"/>
      <c r="OTT28" s="61"/>
      <c r="OTU28" s="61"/>
      <c r="OTV28" s="61"/>
      <c r="OTW28" s="61"/>
      <c r="OTX28" s="61"/>
      <c r="OTY28" s="61"/>
      <c r="OTZ28" s="61"/>
      <c r="OUA28" s="61"/>
      <c r="OUB28" s="61"/>
      <c r="OUC28" s="61"/>
      <c r="OUD28" s="61"/>
      <c r="OUE28" s="61"/>
      <c r="OUF28" s="61"/>
      <c r="OUG28" s="61"/>
      <c r="OUH28" s="61"/>
      <c r="OUI28" s="61"/>
      <c r="OUJ28" s="61"/>
      <c r="OUK28" s="61"/>
      <c r="OUL28" s="61"/>
      <c r="OUM28" s="61"/>
      <c r="OUN28" s="61"/>
      <c r="OUO28" s="61"/>
      <c r="OUP28" s="61"/>
      <c r="OUQ28" s="61"/>
      <c r="OUR28" s="61"/>
      <c r="OUS28" s="61"/>
      <c r="OUT28" s="61"/>
      <c r="OUU28" s="61"/>
      <c r="OUV28" s="61"/>
      <c r="OUW28" s="61"/>
      <c r="OUX28" s="61"/>
      <c r="OUY28" s="61"/>
      <c r="OUZ28" s="61"/>
      <c r="OVA28" s="61"/>
      <c r="OVB28" s="61"/>
      <c r="OVC28" s="61"/>
      <c r="OVD28" s="61"/>
      <c r="OVE28" s="61"/>
      <c r="OVF28" s="61"/>
      <c r="OVG28" s="61"/>
      <c r="OVH28" s="61"/>
      <c r="OVI28" s="61"/>
      <c r="OVJ28" s="61"/>
      <c r="OVK28" s="61"/>
      <c r="OVL28" s="61"/>
      <c r="OVM28" s="61"/>
      <c r="OVN28" s="61"/>
      <c r="OVO28" s="61"/>
      <c r="OVP28" s="61"/>
      <c r="OVQ28" s="61"/>
      <c r="OVR28" s="61"/>
      <c r="OVS28" s="61"/>
      <c r="OVT28" s="61"/>
      <c r="OVU28" s="61"/>
      <c r="OVV28" s="61"/>
      <c r="OVW28" s="61"/>
      <c r="OVX28" s="61"/>
      <c r="OVY28" s="61"/>
      <c r="OVZ28" s="61"/>
      <c r="OWA28" s="61"/>
      <c r="OWB28" s="61"/>
      <c r="OWC28" s="61"/>
      <c r="OWD28" s="61"/>
      <c r="OWE28" s="61"/>
      <c r="OWF28" s="61"/>
      <c r="OWG28" s="61"/>
      <c r="OWH28" s="61"/>
      <c r="OWI28" s="61"/>
      <c r="OWJ28" s="61"/>
      <c r="OWK28" s="61"/>
      <c r="OWL28" s="61"/>
      <c r="OWM28" s="61"/>
      <c r="OWN28" s="61"/>
      <c r="OWO28" s="61"/>
      <c r="OWP28" s="61"/>
      <c r="OWQ28" s="61"/>
      <c r="OWR28" s="61"/>
      <c r="OWS28" s="61"/>
      <c r="OWT28" s="61"/>
      <c r="OWU28" s="61"/>
      <c r="OWV28" s="61"/>
      <c r="OWW28" s="61"/>
      <c r="OWX28" s="61"/>
      <c r="OWY28" s="61"/>
      <c r="OWZ28" s="61"/>
      <c r="OXA28" s="61"/>
      <c r="OXB28" s="61"/>
      <c r="OXC28" s="61"/>
      <c r="OXD28" s="61"/>
      <c r="OXE28" s="61"/>
      <c r="OXF28" s="61"/>
      <c r="OXG28" s="61"/>
      <c r="OXH28" s="61"/>
      <c r="OXI28" s="61"/>
      <c r="OXJ28" s="61"/>
      <c r="OXK28" s="61"/>
      <c r="OXL28" s="61"/>
      <c r="OXM28" s="61"/>
      <c r="OXN28" s="61"/>
      <c r="OXO28" s="61"/>
      <c r="OXP28" s="61"/>
      <c r="OXQ28" s="61"/>
      <c r="OXR28" s="61"/>
      <c r="OXS28" s="61"/>
      <c r="OXT28" s="61"/>
      <c r="OXU28" s="61"/>
      <c r="OXV28" s="61"/>
      <c r="OXW28" s="61"/>
      <c r="OXX28" s="61"/>
      <c r="OXY28" s="61"/>
      <c r="OXZ28" s="61"/>
      <c r="OYA28" s="61"/>
      <c r="OYB28" s="61"/>
      <c r="OYC28" s="61"/>
      <c r="OYD28" s="61"/>
      <c r="OYE28" s="61"/>
      <c r="OYF28" s="61"/>
      <c r="OYG28" s="61"/>
      <c r="OYH28" s="61"/>
      <c r="OYI28" s="61"/>
      <c r="OYJ28" s="61"/>
      <c r="OYK28" s="61"/>
      <c r="OYL28" s="61"/>
      <c r="OYM28" s="61"/>
      <c r="OYN28" s="61"/>
      <c r="OYO28" s="61"/>
      <c r="OYP28" s="61"/>
      <c r="OYQ28" s="61"/>
      <c r="OYR28" s="61"/>
      <c r="OYS28" s="61"/>
      <c r="OYT28" s="61"/>
      <c r="OYU28" s="61"/>
      <c r="OYV28" s="61"/>
      <c r="OYW28" s="61"/>
      <c r="OYX28" s="61"/>
      <c r="OYY28" s="61"/>
      <c r="OYZ28" s="61"/>
      <c r="OZA28" s="61"/>
      <c r="OZB28" s="61"/>
      <c r="OZC28" s="61"/>
      <c r="OZD28" s="61"/>
      <c r="OZE28" s="61"/>
      <c r="OZF28" s="61"/>
      <c r="OZG28" s="61"/>
      <c r="OZH28" s="61"/>
      <c r="OZI28" s="61"/>
      <c r="OZJ28" s="61"/>
      <c r="OZK28" s="61"/>
      <c r="OZL28" s="61"/>
      <c r="OZM28" s="61"/>
      <c r="OZN28" s="61"/>
      <c r="OZO28" s="61"/>
      <c r="OZP28" s="61"/>
      <c r="OZQ28" s="61"/>
      <c r="OZR28" s="61"/>
      <c r="OZS28" s="61"/>
      <c r="OZT28" s="61"/>
      <c r="OZU28" s="61"/>
      <c r="OZV28" s="61"/>
      <c r="OZW28" s="61"/>
      <c r="OZX28" s="61"/>
      <c r="OZY28" s="61"/>
      <c r="OZZ28" s="61"/>
      <c r="PAA28" s="61"/>
      <c r="PAB28" s="61"/>
      <c r="PAC28" s="61"/>
      <c r="PAD28" s="61"/>
      <c r="PAE28" s="61"/>
      <c r="PAF28" s="61"/>
      <c r="PAG28" s="61"/>
      <c r="PAH28" s="61"/>
      <c r="PAI28" s="61"/>
      <c r="PAJ28" s="61"/>
      <c r="PAK28" s="61"/>
      <c r="PAL28" s="61"/>
      <c r="PAM28" s="61"/>
      <c r="PAN28" s="61"/>
      <c r="PAO28" s="61"/>
      <c r="PAP28" s="61"/>
      <c r="PAQ28" s="61"/>
      <c r="PAR28" s="61"/>
      <c r="PAS28" s="61"/>
      <c r="PAT28" s="61"/>
      <c r="PAU28" s="61"/>
      <c r="PAV28" s="61"/>
      <c r="PAW28" s="61"/>
      <c r="PAX28" s="61"/>
      <c r="PAY28" s="61"/>
      <c r="PAZ28" s="61"/>
      <c r="PBA28" s="61"/>
      <c r="PBB28" s="61"/>
      <c r="PBC28" s="61"/>
      <c r="PBD28" s="61"/>
      <c r="PBE28" s="61"/>
      <c r="PBF28" s="61"/>
      <c r="PBG28" s="61"/>
      <c r="PBH28" s="61"/>
      <c r="PBI28" s="61"/>
      <c r="PBJ28" s="61"/>
      <c r="PBK28" s="61"/>
      <c r="PBL28" s="61"/>
      <c r="PBM28" s="61"/>
      <c r="PBN28" s="61"/>
      <c r="PBO28" s="61"/>
      <c r="PBP28" s="61"/>
      <c r="PBQ28" s="61"/>
      <c r="PBR28" s="61"/>
      <c r="PBS28" s="61"/>
      <c r="PBT28" s="61"/>
      <c r="PBU28" s="61"/>
      <c r="PBV28" s="61"/>
      <c r="PBW28" s="61"/>
      <c r="PBX28" s="61"/>
      <c r="PBY28" s="61"/>
      <c r="PBZ28" s="61"/>
      <c r="PCA28" s="61"/>
      <c r="PCB28" s="61"/>
      <c r="PCC28" s="61"/>
      <c r="PCD28" s="61"/>
      <c r="PCE28" s="61"/>
      <c r="PCF28" s="61"/>
      <c r="PCG28" s="61"/>
      <c r="PCH28" s="61"/>
      <c r="PCI28" s="61"/>
      <c r="PCJ28" s="61"/>
      <c r="PCK28" s="61"/>
      <c r="PCL28" s="61"/>
      <c r="PCM28" s="61"/>
      <c r="PCN28" s="61"/>
      <c r="PCO28" s="61"/>
      <c r="PCP28" s="61"/>
      <c r="PCQ28" s="61"/>
      <c r="PCR28" s="61"/>
      <c r="PCS28" s="61"/>
      <c r="PCT28" s="61"/>
      <c r="PCU28" s="61"/>
      <c r="PCV28" s="61"/>
      <c r="PCW28" s="61"/>
      <c r="PCX28" s="61"/>
      <c r="PCY28" s="61"/>
      <c r="PCZ28" s="61"/>
      <c r="PDA28" s="61"/>
      <c r="PDB28" s="61"/>
      <c r="PDC28" s="61"/>
      <c r="PDD28" s="61"/>
      <c r="PDE28" s="61"/>
      <c r="PDF28" s="61"/>
      <c r="PDG28" s="61"/>
      <c r="PDH28" s="61"/>
      <c r="PDI28" s="61"/>
      <c r="PDJ28" s="61"/>
      <c r="PDK28" s="61"/>
      <c r="PDL28" s="61"/>
      <c r="PDM28" s="61"/>
      <c r="PDN28" s="61"/>
      <c r="PDO28" s="61"/>
      <c r="PDP28" s="61"/>
      <c r="PDQ28" s="61"/>
      <c r="PDR28" s="61"/>
      <c r="PDS28" s="61"/>
      <c r="PDT28" s="61"/>
      <c r="PDU28" s="61"/>
      <c r="PDV28" s="61"/>
      <c r="PDW28" s="61"/>
      <c r="PDX28" s="61"/>
      <c r="PDY28" s="61"/>
      <c r="PDZ28" s="61"/>
      <c r="PEA28" s="61"/>
      <c r="PEB28" s="61"/>
      <c r="PEC28" s="61"/>
      <c r="PED28" s="61"/>
      <c r="PEE28" s="61"/>
      <c r="PEF28" s="61"/>
      <c r="PEG28" s="61"/>
      <c r="PEH28" s="61"/>
      <c r="PEI28" s="61"/>
      <c r="PEJ28" s="61"/>
      <c r="PEK28" s="61"/>
      <c r="PEL28" s="61"/>
      <c r="PEM28" s="61"/>
      <c r="PEN28" s="61"/>
      <c r="PEO28" s="61"/>
      <c r="PEP28" s="61"/>
      <c r="PEQ28" s="61"/>
      <c r="PER28" s="61"/>
      <c r="PES28" s="61"/>
      <c r="PET28" s="61"/>
      <c r="PEU28" s="61"/>
      <c r="PEV28" s="61"/>
      <c r="PEW28" s="61"/>
      <c r="PEX28" s="61"/>
      <c r="PEY28" s="61"/>
      <c r="PEZ28" s="61"/>
      <c r="PFA28" s="61"/>
      <c r="PFB28" s="61"/>
      <c r="PFC28" s="61"/>
      <c r="PFD28" s="61"/>
      <c r="PFE28" s="61"/>
      <c r="PFF28" s="61"/>
      <c r="PFG28" s="61"/>
      <c r="PFH28" s="61"/>
      <c r="PFI28" s="61"/>
      <c r="PFJ28" s="61"/>
      <c r="PFK28" s="61"/>
      <c r="PFL28" s="61"/>
      <c r="PFM28" s="61"/>
      <c r="PFN28" s="61"/>
      <c r="PFO28" s="61"/>
      <c r="PFP28" s="61"/>
      <c r="PFQ28" s="61"/>
      <c r="PFR28" s="61"/>
      <c r="PFS28" s="61"/>
      <c r="PFT28" s="61"/>
      <c r="PFU28" s="61"/>
      <c r="PFV28" s="61"/>
      <c r="PFW28" s="61"/>
      <c r="PFX28" s="61"/>
      <c r="PFY28" s="61"/>
      <c r="PFZ28" s="61"/>
      <c r="PGA28" s="61"/>
      <c r="PGB28" s="61"/>
      <c r="PGC28" s="61"/>
      <c r="PGD28" s="61"/>
      <c r="PGE28" s="61"/>
      <c r="PGF28" s="61"/>
      <c r="PGG28" s="61"/>
      <c r="PGH28" s="61"/>
      <c r="PGI28" s="61"/>
      <c r="PGJ28" s="61"/>
      <c r="PGK28" s="61"/>
      <c r="PGL28" s="61"/>
      <c r="PGM28" s="61"/>
      <c r="PGN28" s="61"/>
      <c r="PGO28" s="61"/>
      <c r="PGP28" s="61"/>
      <c r="PGQ28" s="61"/>
      <c r="PGR28" s="61"/>
      <c r="PGS28" s="61"/>
      <c r="PGT28" s="61"/>
      <c r="PGU28" s="61"/>
      <c r="PGV28" s="61"/>
      <c r="PGW28" s="61"/>
      <c r="PGX28" s="61"/>
      <c r="PGY28" s="61"/>
      <c r="PGZ28" s="61"/>
      <c r="PHA28" s="61"/>
      <c r="PHB28" s="61"/>
      <c r="PHC28" s="61"/>
      <c r="PHD28" s="61"/>
      <c r="PHE28" s="61"/>
      <c r="PHF28" s="61"/>
      <c r="PHG28" s="61"/>
      <c r="PHH28" s="61"/>
      <c r="PHI28" s="61"/>
      <c r="PHJ28" s="61"/>
      <c r="PHK28" s="61"/>
      <c r="PHL28" s="61"/>
      <c r="PHM28" s="61"/>
      <c r="PHN28" s="61"/>
      <c r="PHO28" s="61"/>
      <c r="PHP28" s="61"/>
      <c r="PHQ28" s="61"/>
      <c r="PHR28" s="61"/>
      <c r="PHS28" s="61"/>
      <c r="PHT28" s="61"/>
      <c r="PHU28" s="61"/>
      <c r="PHV28" s="61"/>
      <c r="PHW28" s="61"/>
      <c r="PHX28" s="61"/>
      <c r="PHY28" s="61"/>
      <c r="PHZ28" s="61"/>
      <c r="PIA28" s="61"/>
      <c r="PIB28" s="61"/>
      <c r="PIC28" s="61"/>
      <c r="PID28" s="61"/>
      <c r="PIE28" s="61"/>
      <c r="PIF28" s="61"/>
      <c r="PIG28" s="61"/>
      <c r="PIH28" s="61"/>
      <c r="PII28" s="61"/>
      <c r="PIJ28" s="61"/>
      <c r="PIK28" s="61"/>
      <c r="PIL28" s="61"/>
      <c r="PIM28" s="61"/>
      <c r="PIN28" s="61"/>
      <c r="PIO28" s="61"/>
      <c r="PIP28" s="61"/>
      <c r="PIQ28" s="61"/>
      <c r="PIR28" s="61"/>
      <c r="PIS28" s="61"/>
      <c r="PIT28" s="61"/>
      <c r="PIU28" s="61"/>
      <c r="PIV28" s="61"/>
      <c r="PIW28" s="61"/>
      <c r="PIX28" s="61"/>
      <c r="PIY28" s="61"/>
      <c r="PIZ28" s="61"/>
      <c r="PJA28" s="61"/>
      <c r="PJB28" s="61"/>
      <c r="PJC28" s="61"/>
      <c r="PJD28" s="61"/>
      <c r="PJE28" s="61"/>
      <c r="PJF28" s="61"/>
      <c r="PJG28" s="61"/>
      <c r="PJH28" s="61"/>
      <c r="PJI28" s="61"/>
      <c r="PJJ28" s="61"/>
      <c r="PJK28" s="61"/>
      <c r="PJL28" s="61"/>
      <c r="PJM28" s="61"/>
      <c r="PJN28" s="61"/>
      <c r="PJO28" s="61"/>
      <c r="PJP28" s="61"/>
      <c r="PJQ28" s="61"/>
      <c r="PJR28" s="61"/>
      <c r="PJS28" s="61"/>
      <c r="PJT28" s="61"/>
      <c r="PJU28" s="61"/>
      <c r="PJV28" s="61"/>
      <c r="PJW28" s="61"/>
      <c r="PJX28" s="61"/>
      <c r="PJY28" s="61"/>
      <c r="PJZ28" s="61"/>
      <c r="PKA28" s="61"/>
      <c r="PKB28" s="61"/>
      <c r="PKC28" s="61"/>
      <c r="PKD28" s="61"/>
      <c r="PKE28" s="61"/>
      <c r="PKF28" s="61"/>
      <c r="PKG28" s="61"/>
      <c r="PKH28" s="61"/>
      <c r="PKI28" s="61"/>
      <c r="PKJ28" s="61"/>
      <c r="PKK28" s="61"/>
      <c r="PKL28" s="61"/>
      <c r="PKM28" s="61"/>
      <c r="PKN28" s="61"/>
      <c r="PKO28" s="61"/>
      <c r="PKP28" s="61"/>
      <c r="PKQ28" s="61"/>
      <c r="PKR28" s="61"/>
      <c r="PKS28" s="61"/>
      <c r="PKT28" s="61"/>
      <c r="PKU28" s="61"/>
      <c r="PKV28" s="61"/>
      <c r="PKW28" s="61"/>
      <c r="PKX28" s="61"/>
      <c r="PKY28" s="61"/>
      <c r="PKZ28" s="61"/>
      <c r="PLA28" s="61"/>
      <c r="PLB28" s="61"/>
      <c r="PLC28" s="61"/>
      <c r="PLD28" s="61"/>
      <c r="PLE28" s="61"/>
      <c r="PLF28" s="61"/>
      <c r="PLG28" s="61"/>
      <c r="PLH28" s="61"/>
      <c r="PLI28" s="61"/>
      <c r="PLJ28" s="61"/>
      <c r="PLK28" s="61"/>
      <c r="PLL28" s="61"/>
      <c r="PLM28" s="61"/>
      <c r="PLN28" s="61"/>
      <c r="PLO28" s="61"/>
      <c r="PLP28" s="61"/>
      <c r="PLQ28" s="61"/>
      <c r="PLR28" s="61"/>
      <c r="PLS28" s="61"/>
      <c r="PLT28" s="61"/>
      <c r="PLU28" s="61"/>
      <c r="PLV28" s="61"/>
      <c r="PLW28" s="61"/>
      <c r="PLX28" s="61"/>
      <c r="PLY28" s="61"/>
      <c r="PLZ28" s="61"/>
      <c r="PMA28" s="61"/>
      <c r="PMB28" s="61"/>
      <c r="PMC28" s="61"/>
      <c r="PMD28" s="61"/>
      <c r="PME28" s="61"/>
      <c r="PMF28" s="61"/>
      <c r="PMG28" s="61"/>
      <c r="PMH28" s="61"/>
      <c r="PMI28" s="61"/>
      <c r="PMJ28" s="61"/>
      <c r="PMK28" s="61"/>
      <c r="PML28" s="61"/>
      <c r="PMM28" s="61"/>
      <c r="PMN28" s="61"/>
      <c r="PMO28" s="61"/>
      <c r="PMP28" s="61"/>
      <c r="PMQ28" s="61"/>
      <c r="PMR28" s="61"/>
      <c r="PMS28" s="61"/>
      <c r="PMT28" s="61"/>
      <c r="PMU28" s="61"/>
      <c r="PMV28" s="61"/>
      <c r="PMW28" s="61"/>
      <c r="PMX28" s="61"/>
      <c r="PMY28" s="61"/>
      <c r="PMZ28" s="61"/>
      <c r="PNA28" s="61"/>
      <c r="PNB28" s="61"/>
      <c r="PNC28" s="61"/>
      <c r="PND28" s="61"/>
      <c r="PNE28" s="61"/>
      <c r="PNF28" s="61"/>
      <c r="PNG28" s="61"/>
      <c r="PNH28" s="61"/>
      <c r="PNI28" s="61"/>
      <c r="PNJ28" s="61"/>
      <c r="PNK28" s="61"/>
      <c r="PNL28" s="61"/>
      <c r="PNM28" s="61"/>
      <c r="PNN28" s="61"/>
      <c r="PNO28" s="61"/>
      <c r="PNP28" s="61"/>
      <c r="PNQ28" s="61"/>
      <c r="PNR28" s="61"/>
      <c r="PNS28" s="61"/>
      <c r="PNT28" s="61"/>
      <c r="PNU28" s="61"/>
      <c r="PNV28" s="61"/>
      <c r="PNW28" s="61"/>
      <c r="PNX28" s="61"/>
      <c r="PNY28" s="61"/>
      <c r="PNZ28" s="61"/>
      <c r="POA28" s="61"/>
      <c r="POB28" s="61"/>
      <c r="POC28" s="61"/>
      <c r="POD28" s="61"/>
      <c r="POE28" s="61"/>
      <c r="POF28" s="61"/>
      <c r="POG28" s="61"/>
      <c r="POH28" s="61"/>
      <c r="POI28" s="61"/>
      <c r="POJ28" s="61"/>
      <c r="POK28" s="61"/>
      <c r="POL28" s="61"/>
      <c r="POM28" s="61"/>
      <c r="PON28" s="61"/>
      <c r="POO28" s="61"/>
      <c r="POP28" s="61"/>
      <c r="POQ28" s="61"/>
      <c r="POR28" s="61"/>
      <c r="POS28" s="61"/>
      <c r="POT28" s="61"/>
      <c r="POU28" s="61"/>
      <c r="POV28" s="61"/>
      <c r="POW28" s="61"/>
      <c r="POX28" s="61"/>
      <c r="POY28" s="61"/>
      <c r="POZ28" s="61"/>
      <c r="PPA28" s="61"/>
      <c r="PPB28" s="61"/>
      <c r="PPC28" s="61"/>
      <c r="PPD28" s="61"/>
      <c r="PPE28" s="61"/>
      <c r="PPF28" s="61"/>
      <c r="PPG28" s="61"/>
      <c r="PPH28" s="61"/>
      <c r="PPI28" s="61"/>
      <c r="PPJ28" s="61"/>
      <c r="PPK28" s="61"/>
      <c r="PPL28" s="61"/>
      <c r="PPM28" s="61"/>
      <c r="PPN28" s="61"/>
      <c r="PPO28" s="61"/>
      <c r="PPP28" s="61"/>
      <c r="PPQ28" s="61"/>
      <c r="PPR28" s="61"/>
      <c r="PPS28" s="61"/>
      <c r="PPT28" s="61"/>
      <c r="PPU28" s="61"/>
      <c r="PPV28" s="61"/>
      <c r="PPW28" s="61"/>
      <c r="PPX28" s="61"/>
      <c r="PPY28" s="61"/>
      <c r="PPZ28" s="61"/>
      <c r="PQA28" s="61"/>
      <c r="PQB28" s="61"/>
      <c r="PQC28" s="61"/>
      <c r="PQD28" s="61"/>
      <c r="PQE28" s="61"/>
      <c r="PQF28" s="61"/>
      <c r="PQG28" s="61"/>
      <c r="PQH28" s="61"/>
      <c r="PQI28" s="61"/>
      <c r="PQJ28" s="61"/>
      <c r="PQK28" s="61"/>
      <c r="PQL28" s="61"/>
      <c r="PQM28" s="61"/>
      <c r="PQN28" s="61"/>
      <c r="PQO28" s="61"/>
      <c r="PQP28" s="61"/>
      <c r="PQQ28" s="61"/>
      <c r="PQR28" s="61"/>
      <c r="PQS28" s="61"/>
      <c r="PQT28" s="61"/>
      <c r="PQU28" s="61"/>
      <c r="PQV28" s="61"/>
      <c r="PQW28" s="61"/>
      <c r="PQX28" s="61"/>
      <c r="PQY28" s="61"/>
      <c r="PQZ28" s="61"/>
      <c r="PRA28" s="61"/>
      <c r="PRB28" s="61"/>
      <c r="PRC28" s="61"/>
      <c r="PRD28" s="61"/>
      <c r="PRE28" s="61"/>
      <c r="PRF28" s="61"/>
      <c r="PRG28" s="61"/>
      <c r="PRH28" s="61"/>
      <c r="PRI28" s="61"/>
      <c r="PRJ28" s="61"/>
      <c r="PRK28" s="61"/>
      <c r="PRL28" s="61"/>
      <c r="PRM28" s="61"/>
      <c r="PRN28" s="61"/>
      <c r="PRO28" s="61"/>
      <c r="PRP28" s="61"/>
      <c r="PRQ28" s="61"/>
      <c r="PRR28" s="61"/>
      <c r="PRS28" s="61"/>
      <c r="PRT28" s="61"/>
      <c r="PRU28" s="61"/>
      <c r="PRV28" s="61"/>
      <c r="PRW28" s="61"/>
      <c r="PRX28" s="61"/>
      <c r="PRY28" s="61"/>
      <c r="PRZ28" s="61"/>
      <c r="PSA28" s="61"/>
      <c r="PSB28" s="61"/>
      <c r="PSC28" s="61"/>
      <c r="PSD28" s="61"/>
      <c r="PSE28" s="61"/>
      <c r="PSF28" s="61"/>
      <c r="PSG28" s="61"/>
      <c r="PSH28" s="61"/>
      <c r="PSI28" s="61"/>
      <c r="PSJ28" s="61"/>
      <c r="PSK28" s="61"/>
      <c r="PSL28" s="61"/>
      <c r="PSM28" s="61"/>
      <c r="PSN28" s="61"/>
      <c r="PSO28" s="61"/>
      <c r="PSP28" s="61"/>
      <c r="PSQ28" s="61"/>
      <c r="PSR28" s="61"/>
      <c r="PSS28" s="61"/>
      <c r="PST28" s="61"/>
      <c r="PSU28" s="61"/>
      <c r="PSV28" s="61"/>
      <c r="PSW28" s="61"/>
      <c r="PSX28" s="61"/>
      <c r="PSY28" s="61"/>
      <c r="PSZ28" s="61"/>
      <c r="PTA28" s="61"/>
      <c r="PTB28" s="61"/>
      <c r="PTC28" s="61"/>
      <c r="PTD28" s="61"/>
      <c r="PTE28" s="61"/>
      <c r="PTF28" s="61"/>
      <c r="PTG28" s="61"/>
      <c r="PTH28" s="61"/>
      <c r="PTI28" s="61"/>
      <c r="PTJ28" s="61"/>
      <c r="PTK28" s="61"/>
      <c r="PTL28" s="61"/>
      <c r="PTM28" s="61"/>
      <c r="PTN28" s="61"/>
      <c r="PTO28" s="61"/>
      <c r="PTP28" s="61"/>
      <c r="PTQ28" s="61"/>
      <c r="PTR28" s="61"/>
      <c r="PTS28" s="61"/>
      <c r="PTT28" s="61"/>
      <c r="PTU28" s="61"/>
      <c r="PTV28" s="61"/>
      <c r="PTW28" s="61"/>
      <c r="PTX28" s="61"/>
      <c r="PTY28" s="61"/>
      <c r="PTZ28" s="61"/>
      <c r="PUA28" s="61"/>
      <c r="PUB28" s="61"/>
      <c r="PUC28" s="61"/>
      <c r="PUD28" s="61"/>
      <c r="PUE28" s="61"/>
      <c r="PUF28" s="61"/>
      <c r="PUG28" s="61"/>
      <c r="PUH28" s="61"/>
      <c r="PUI28" s="61"/>
      <c r="PUJ28" s="61"/>
      <c r="PUK28" s="61"/>
      <c r="PUL28" s="61"/>
      <c r="PUM28" s="61"/>
      <c r="PUN28" s="61"/>
      <c r="PUO28" s="61"/>
      <c r="PUP28" s="61"/>
      <c r="PUQ28" s="61"/>
      <c r="PUR28" s="61"/>
      <c r="PUS28" s="61"/>
      <c r="PUT28" s="61"/>
      <c r="PUU28" s="61"/>
      <c r="PUV28" s="61"/>
      <c r="PUW28" s="61"/>
      <c r="PUX28" s="61"/>
      <c r="PUY28" s="61"/>
      <c r="PUZ28" s="61"/>
      <c r="PVA28" s="61"/>
      <c r="PVB28" s="61"/>
      <c r="PVC28" s="61"/>
      <c r="PVD28" s="61"/>
      <c r="PVE28" s="61"/>
      <c r="PVF28" s="61"/>
      <c r="PVG28" s="61"/>
      <c r="PVH28" s="61"/>
      <c r="PVI28" s="61"/>
      <c r="PVJ28" s="61"/>
      <c r="PVK28" s="61"/>
      <c r="PVL28" s="61"/>
      <c r="PVM28" s="61"/>
      <c r="PVN28" s="61"/>
      <c r="PVO28" s="61"/>
      <c r="PVP28" s="61"/>
      <c r="PVQ28" s="61"/>
      <c r="PVR28" s="61"/>
      <c r="PVS28" s="61"/>
      <c r="PVT28" s="61"/>
      <c r="PVU28" s="61"/>
      <c r="PVV28" s="61"/>
      <c r="PVW28" s="61"/>
      <c r="PVX28" s="61"/>
      <c r="PVY28" s="61"/>
      <c r="PVZ28" s="61"/>
      <c r="PWA28" s="61"/>
      <c r="PWB28" s="61"/>
      <c r="PWC28" s="61"/>
      <c r="PWD28" s="61"/>
      <c r="PWE28" s="61"/>
      <c r="PWF28" s="61"/>
      <c r="PWG28" s="61"/>
      <c r="PWH28" s="61"/>
      <c r="PWI28" s="61"/>
      <c r="PWJ28" s="61"/>
      <c r="PWK28" s="61"/>
      <c r="PWL28" s="61"/>
      <c r="PWM28" s="61"/>
      <c r="PWN28" s="61"/>
      <c r="PWO28" s="61"/>
      <c r="PWP28" s="61"/>
      <c r="PWQ28" s="61"/>
      <c r="PWR28" s="61"/>
      <c r="PWS28" s="61"/>
      <c r="PWT28" s="61"/>
      <c r="PWU28" s="61"/>
      <c r="PWV28" s="61"/>
      <c r="PWW28" s="61"/>
      <c r="PWX28" s="61"/>
      <c r="PWY28" s="61"/>
      <c r="PWZ28" s="61"/>
      <c r="PXA28" s="61"/>
      <c r="PXB28" s="61"/>
      <c r="PXC28" s="61"/>
      <c r="PXD28" s="61"/>
      <c r="PXE28" s="61"/>
      <c r="PXF28" s="61"/>
      <c r="PXG28" s="61"/>
      <c r="PXH28" s="61"/>
      <c r="PXI28" s="61"/>
      <c r="PXJ28" s="61"/>
      <c r="PXK28" s="61"/>
      <c r="PXL28" s="61"/>
      <c r="PXM28" s="61"/>
      <c r="PXN28" s="61"/>
      <c r="PXO28" s="61"/>
      <c r="PXP28" s="61"/>
      <c r="PXQ28" s="61"/>
      <c r="PXR28" s="61"/>
      <c r="PXS28" s="61"/>
      <c r="PXT28" s="61"/>
      <c r="PXU28" s="61"/>
      <c r="PXV28" s="61"/>
      <c r="PXW28" s="61"/>
      <c r="PXX28" s="61"/>
      <c r="PXY28" s="61"/>
      <c r="PXZ28" s="61"/>
      <c r="PYA28" s="61"/>
      <c r="PYB28" s="61"/>
      <c r="PYC28" s="61"/>
      <c r="PYD28" s="61"/>
      <c r="PYE28" s="61"/>
      <c r="PYF28" s="61"/>
      <c r="PYG28" s="61"/>
      <c r="PYH28" s="61"/>
      <c r="PYI28" s="61"/>
      <c r="PYJ28" s="61"/>
      <c r="PYK28" s="61"/>
      <c r="PYL28" s="61"/>
      <c r="PYM28" s="61"/>
      <c r="PYN28" s="61"/>
      <c r="PYO28" s="61"/>
      <c r="PYP28" s="61"/>
      <c r="PYQ28" s="61"/>
      <c r="PYR28" s="61"/>
      <c r="PYS28" s="61"/>
      <c r="PYT28" s="61"/>
      <c r="PYU28" s="61"/>
      <c r="PYV28" s="61"/>
      <c r="PYW28" s="61"/>
      <c r="PYX28" s="61"/>
      <c r="PYY28" s="61"/>
      <c r="PYZ28" s="61"/>
      <c r="PZA28" s="61"/>
      <c r="PZB28" s="61"/>
      <c r="PZC28" s="61"/>
      <c r="PZD28" s="61"/>
      <c r="PZE28" s="61"/>
      <c r="PZF28" s="61"/>
      <c r="PZG28" s="61"/>
      <c r="PZH28" s="61"/>
      <c r="PZI28" s="61"/>
      <c r="PZJ28" s="61"/>
      <c r="PZK28" s="61"/>
      <c r="PZL28" s="61"/>
      <c r="PZM28" s="61"/>
      <c r="PZN28" s="61"/>
      <c r="PZO28" s="61"/>
      <c r="PZP28" s="61"/>
      <c r="PZQ28" s="61"/>
      <c r="PZR28" s="61"/>
      <c r="PZS28" s="61"/>
      <c r="PZT28" s="61"/>
      <c r="PZU28" s="61"/>
      <c r="PZV28" s="61"/>
      <c r="PZW28" s="61"/>
      <c r="PZX28" s="61"/>
      <c r="PZY28" s="61"/>
      <c r="PZZ28" s="61"/>
      <c r="QAA28" s="61"/>
      <c r="QAB28" s="61"/>
      <c r="QAC28" s="61"/>
      <c r="QAD28" s="61"/>
      <c r="QAE28" s="61"/>
      <c r="QAF28" s="61"/>
      <c r="QAG28" s="61"/>
      <c r="QAH28" s="61"/>
      <c r="QAI28" s="61"/>
      <c r="QAJ28" s="61"/>
      <c r="QAK28" s="61"/>
      <c r="QAL28" s="61"/>
      <c r="QAM28" s="61"/>
      <c r="QAN28" s="61"/>
      <c r="QAO28" s="61"/>
      <c r="QAP28" s="61"/>
      <c r="QAQ28" s="61"/>
      <c r="QAR28" s="61"/>
      <c r="QAS28" s="61"/>
      <c r="QAT28" s="61"/>
      <c r="QAU28" s="61"/>
      <c r="QAV28" s="61"/>
      <c r="QAW28" s="61"/>
      <c r="QAX28" s="61"/>
      <c r="QAY28" s="61"/>
      <c r="QAZ28" s="61"/>
      <c r="QBA28" s="61"/>
      <c r="QBB28" s="61"/>
      <c r="QBC28" s="61"/>
      <c r="QBD28" s="61"/>
      <c r="QBE28" s="61"/>
      <c r="QBF28" s="61"/>
      <c r="QBG28" s="61"/>
      <c r="QBH28" s="61"/>
      <c r="QBI28" s="61"/>
      <c r="QBJ28" s="61"/>
      <c r="QBK28" s="61"/>
      <c r="QBL28" s="61"/>
      <c r="QBM28" s="61"/>
      <c r="QBN28" s="61"/>
      <c r="QBO28" s="61"/>
      <c r="QBP28" s="61"/>
      <c r="QBQ28" s="61"/>
      <c r="QBR28" s="61"/>
      <c r="QBS28" s="61"/>
      <c r="QBT28" s="61"/>
      <c r="QBU28" s="61"/>
      <c r="QBV28" s="61"/>
      <c r="QBW28" s="61"/>
      <c r="QBX28" s="61"/>
      <c r="QBY28" s="61"/>
      <c r="QBZ28" s="61"/>
      <c r="QCA28" s="61"/>
      <c r="QCB28" s="61"/>
      <c r="QCC28" s="61"/>
      <c r="QCD28" s="61"/>
      <c r="QCE28" s="61"/>
      <c r="QCF28" s="61"/>
      <c r="QCG28" s="61"/>
      <c r="QCH28" s="61"/>
      <c r="QCI28" s="61"/>
      <c r="QCJ28" s="61"/>
      <c r="QCK28" s="61"/>
      <c r="QCL28" s="61"/>
      <c r="QCM28" s="61"/>
      <c r="QCN28" s="61"/>
      <c r="QCO28" s="61"/>
      <c r="QCP28" s="61"/>
      <c r="QCQ28" s="61"/>
      <c r="QCR28" s="61"/>
      <c r="QCS28" s="61"/>
      <c r="QCT28" s="61"/>
      <c r="QCU28" s="61"/>
      <c r="QCV28" s="61"/>
      <c r="QCW28" s="61"/>
      <c r="QCX28" s="61"/>
      <c r="QCY28" s="61"/>
      <c r="QCZ28" s="61"/>
      <c r="QDA28" s="61"/>
      <c r="QDB28" s="61"/>
      <c r="QDC28" s="61"/>
      <c r="QDD28" s="61"/>
      <c r="QDE28" s="61"/>
      <c r="QDF28" s="61"/>
      <c r="QDG28" s="61"/>
      <c r="QDH28" s="61"/>
      <c r="QDI28" s="61"/>
      <c r="QDJ28" s="61"/>
      <c r="QDK28" s="61"/>
      <c r="QDL28" s="61"/>
      <c r="QDM28" s="61"/>
      <c r="QDN28" s="61"/>
      <c r="QDO28" s="61"/>
      <c r="QDP28" s="61"/>
      <c r="QDQ28" s="61"/>
      <c r="QDR28" s="61"/>
      <c r="QDS28" s="61"/>
      <c r="QDT28" s="61"/>
      <c r="QDU28" s="61"/>
      <c r="QDV28" s="61"/>
      <c r="QDW28" s="61"/>
      <c r="QDX28" s="61"/>
      <c r="QDY28" s="61"/>
      <c r="QDZ28" s="61"/>
      <c r="QEA28" s="61"/>
      <c r="QEB28" s="61"/>
      <c r="QEC28" s="61"/>
      <c r="QED28" s="61"/>
      <c r="QEE28" s="61"/>
      <c r="QEF28" s="61"/>
      <c r="QEG28" s="61"/>
      <c r="QEH28" s="61"/>
      <c r="QEI28" s="61"/>
      <c r="QEJ28" s="61"/>
      <c r="QEK28" s="61"/>
      <c r="QEL28" s="61"/>
      <c r="QEM28" s="61"/>
      <c r="QEN28" s="61"/>
      <c r="QEO28" s="61"/>
      <c r="QEP28" s="61"/>
      <c r="QEQ28" s="61"/>
      <c r="QER28" s="61"/>
      <c r="QES28" s="61"/>
      <c r="QET28" s="61"/>
      <c r="QEU28" s="61"/>
      <c r="QEV28" s="61"/>
      <c r="QEW28" s="61"/>
      <c r="QEX28" s="61"/>
      <c r="QEY28" s="61"/>
      <c r="QEZ28" s="61"/>
      <c r="QFA28" s="61"/>
      <c r="QFB28" s="61"/>
      <c r="QFC28" s="61"/>
      <c r="QFD28" s="61"/>
      <c r="QFE28" s="61"/>
      <c r="QFF28" s="61"/>
      <c r="QFG28" s="61"/>
      <c r="QFH28" s="61"/>
      <c r="QFI28" s="61"/>
      <c r="QFJ28" s="61"/>
      <c r="QFK28" s="61"/>
      <c r="QFL28" s="61"/>
      <c r="QFM28" s="61"/>
      <c r="QFN28" s="61"/>
      <c r="QFO28" s="61"/>
      <c r="QFP28" s="61"/>
      <c r="QFQ28" s="61"/>
      <c r="QFR28" s="61"/>
      <c r="QFS28" s="61"/>
      <c r="QFT28" s="61"/>
      <c r="QFU28" s="61"/>
      <c r="QFV28" s="61"/>
      <c r="QFW28" s="61"/>
      <c r="QFX28" s="61"/>
      <c r="QFY28" s="61"/>
      <c r="QFZ28" s="61"/>
      <c r="QGA28" s="61"/>
      <c r="QGB28" s="61"/>
      <c r="QGC28" s="61"/>
      <c r="QGD28" s="61"/>
      <c r="QGE28" s="61"/>
      <c r="QGF28" s="61"/>
      <c r="QGG28" s="61"/>
      <c r="QGH28" s="61"/>
      <c r="QGI28" s="61"/>
      <c r="QGJ28" s="61"/>
      <c r="QGK28" s="61"/>
      <c r="QGL28" s="61"/>
      <c r="QGM28" s="61"/>
      <c r="QGN28" s="61"/>
      <c r="QGO28" s="61"/>
      <c r="QGP28" s="61"/>
      <c r="QGQ28" s="61"/>
      <c r="QGR28" s="61"/>
      <c r="QGS28" s="61"/>
      <c r="QGT28" s="61"/>
      <c r="QGU28" s="61"/>
      <c r="QGV28" s="61"/>
      <c r="QGW28" s="61"/>
      <c r="QGX28" s="61"/>
      <c r="QGY28" s="61"/>
      <c r="QGZ28" s="61"/>
      <c r="QHA28" s="61"/>
      <c r="QHB28" s="61"/>
      <c r="QHC28" s="61"/>
      <c r="QHD28" s="61"/>
      <c r="QHE28" s="61"/>
      <c r="QHF28" s="61"/>
      <c r="QHG28" s="61"/>
      <c r="QHH28" s="61"/>
      <c r="QHI28" s="61"/>
      <c r="QHJ28" s="61"/>
      <c r="QHK28" s="61"/>
      <c r="QHL28" s="61"/>
      <c r="QHM28" s="61"/>
      <c r="QHN28" s="61"/>
      <c r="QHO28" s="61"/>
      <c r="QHP28" s="61"/>
      <c r="QHQ28" s="61"/>
      <c r="QHR28" s="61"/>
      <c r="QHS28" s="61"/>
      <c r="QHT28" s="61"/>
      <c r="QHU28" s="61"/>
      <c r="QHV28" s="61"/>
      <c r="QHW28" s="61"/>
      <c r="QHX28" s="61"/>
      <c r="QHY28" s="61"/>
      <c r="QHZ28" s="61"/>
      <c r="QIA28" s="61"/>
      <c r="QIB28" s="61"/>
      <c r="QIC28" s="61"/>
      <c r="QID28" s="61"/>
      <c r="QIE28" s="61"/>
      <c r="QIF28" s="61"/>
      <c r="QIG28" s="61"/>
      <c r="QIH28" s="61"/>
      <c r="QII28" s="61"/>
      <c r="QIJ28" s="61"/>
      <c r="QIK28" s="61"/>
      <c r="QIL28" s="61"/>
      <c r="QIM28" s="61"/>
      <c r="QIN28" s="61"/>
      <c r="QIO28" s="61"/>
      <c r="QIP28" s="61"/>
      <c r="QIQ28" s="61"/>
      <c r="QIR28" s="61"/>
      <c r="QIS28" s="61"/>
      <c r="QIT28" s="61"/>
      <c r="QIU28" s="61"/>
      <c r="QIV28" s="61"/>
      <c r="QIW28" s="61"/>
      <c r="QIX28" s="61"/>
      <c r="QIY28" s="61"/>
      <c r="QIZ28" s="61"/>
      <c r="QJA28" s="61"/>
      <c r="QJB28" s="61"/>
      <c r="QJC28" s="61"/>
      <c r="QJD28" s="61"/>
      <c r="QJE28" s="61"/>
      <c r="QJF28" s="61"/>
      <c r="QJG28" s="61"/>
      <c r="QJH28" s="61"/>
      <c r="QJI28" s="61"/>
      <c r="QJJ28" s="61"/>
      <c r="QJK28" s="61"/>
      <c r="QJL28" s="61"/>
      <c r="QJM28" s="61"/>
      <c r="QJN28" s="61"/>
      <c r="QJO28" s="61"/>
      <c r="QJP28" s="61"/>
      <c r="QJQ28" s="61"/>
      <c r="QJR28" s="61"/>
      <c r="QJS28" s="61"/>
      <c r="QJT28" s="61"/>
      <c r="QJU28" s="61"/>
      <c r="QJV28" s="61"/>
      <c r="QJW28" s="61"/>
      <c r="QJX28" s="61"/>
      <c r="QJY28" s="61"/>
      <c r="QJZ28" s="61"/>
      <c r="QKA28" s="61"/>
      <c r="QKB28" s="61"/>
      <c r="QKC28" s="61"/>
      <c r="QKD28" s="61"/>
      <c r="QKE28" s="61"/>
      <c r="QKF28" s="61"/>
      <c r="QKG28" s="61"/>
      <c r="QKH28" s="61"/>
      <c r="QKI28" s="61"/>
      <c r="QKJ28" s="61"/>
      <c r="QKK28" s="61"/>
      <c r="QKL28" s="61"/>
      <c r="QKM28" s="61"/>
      <c r="QKN28" s="61"/>
      <c r="QKO28" s="61"/>
      <c r="QKP28" s="61"/>
      <c r="QKQ28" s="61"/>
      <c r="QKR28" s="61"/>
      <c r="QKS28" s="61"/>
      <c r="QKT28" s="61"/>
      <c r="QKU28" s="61"/>
      <c r="QKV28" s="61"/>
      <c r="QKW28" s="61"/>
      <c r="QKX28" s="61"/>
      <c r="QKY28" s="61"/>
      <c r="QKZ28" s="61"/>
      <c r="QLA28" s="61"/>
      <c r="QLB28" s="61"/>
      <c r="QLC28" s="61"/>
      <c r="QLD28" s="61"/>
      <c r="QLE28" s="61"/>
      <c r="QLF28" s="61"/>
      <c r="QLG28" s="61"/>
      <c r="QLH28" s="61"/>
      <c r="QLI28" s="61"/>
      <c r="QLJ28" s="61"/>
      <c r="QLK28" s="61"/>
      <c r="QLL28" s="61"/>
      <c r="QLM28" s="61"/>
      <c r="QLN28" s="61"/>
      <c r="QLO28" s="61"/>
      <c r="QLP28" s="61"/>
      <c r="QLQ28" s="61"/>
      <c r="QLR28" s="61"/>
      <c r="QLS28" s="61"/>
      <c r="QLT28" s="61"/>
      <c r="QLU28" s="61"/>
      <c r="QLV28" s="61"/>
      <c r="QLW28" s="61"/>
      <c r="QLX28" s="61"/>
      <c r="QLY28" s="61"/>
      <c r="QLZ28" s="61"/>
      <c r="QMA28" s="61"/>
      <c r="QMB28" s="61"/>
      <c r="QMC28" s="61"/>
      <c r="QMD28" s="61"/>
      <c r="QME28" s="61"/>
      <c r="QMF28" s="61"/>
      <c r="QMG28" s="61"/>
      <c r="QMH28" s="61"/>
      <c r="QMI28" s="61"/>
      <c r="QMJ28" s="61"/>
      <c r="QMK28" s="61"/>
      <c r="QML28" s="61"/>
      <c r="QMM28" s="61"/>
      <c r="QMN28" s="61"/>
      <c r="QMO28" s="61"/>
      <c r="QMP28" s="61"/>
      <c r="QMQ28" s="61"/>
      <c r="QMR28" s="61"/>
      <c r="QMS28" s="61"/>
      <c r="QMT28" s="61"/>
      <c r="QMU28" s="61"/>
      <c r="QMV28" s="61"/>
      <c r="QMW28" s="61"/>
      <c r="QMX28" s="61"/>
      <c r="QMY28" s="61"/>
      <c r="QMZ28" s="61"/>
      <c r="QNA28" s="61"/>
      <c r="QNB28" s="61"/>
      <c r="QNC28" s="61"/>
      <c r="QND28" s="61"/>
      <c r="QNE28" s="61"/>
      <c r="QNF28" s="61"/>
      <c r="QNG28" s="61"/>
      <c r="QNH28" s="61"/>
      <c r="QNI28" s="61"/>
      <c r="QNJ28" s="61"/>
      <c r="QNK28" s="61"/>
      <c r="QNL28" s="61"/>
      <c r="QNM28" s="61"/>
      <c r="QNN28" s="61"/>
      <c r="QNO28" s="61"/>
      <c r="QNP28" s="61"/>
      <c r="QNQ28" s="61"/>
      <c r="QNR28" s="61"/>
      <c r="QNS28" s="61"/>
      <c r="QNT28" s="61"/>
      <c r="QNU28" s="61"/>
      <c r="QNV28" s="61"/>
      <c r="QNW28" s="61"/>
      <c r="QNX28" s="61"/>
      <c r="QNY28" s="61"/>
      <c r="QNZ28" s="61"/>
      <c r="QOA28" s="61"/>
      <c r="QOB28" s="61"/>
      <c r="QOC28" s="61"/>
      <c r="QOD28" s="61"/>
      <c r="QOE28" s="61"/>
      <c r="QOF28" s="61"/>
      <c r="QOG28" s="61"/>
      <c r="QOH28" s="61"/>
      <c r="QOI28" s="61"/>
      <c r="QOJ28" s="61"/>
      <c r="QOK28" s="61"/>
      <c r="QOL28" s="61"/>
      <c r="QOM28" s="61"/>
      <c r="QON28" s="61"/>
      <c r="QOO28" s="61"/>
      <c r="QOP28" s="61"/>
      <c r="QOQ28" s="61"/>
      <c r="QOR28" s="61"/>
      <c r="QOS28" s="61"/>
      <c r="QOT28" s="61"/>
      <c r="QOU28" s="61"/>
      <c r="QOV28" s="61"/>
      <c r="QOW28" s="61"/>
      <c r="QOX28" s="61"/>
      <c r="QOY28" s="61"/>
      <c r="QOZ28" s="61"/>
      <c r="QPA28" s="61"/>
      <c r="QPB28" s="61"/>
      <c r="QPC28" s="61"/>
      <c r="QPD28" s="61"/>
      <c r="QPE28" s="61"/>
      <c r="QPF28" s="61"/>
      <c r="QPG28" s="61"/>
      <c r="QPH28" s="61"/>
      <c r="QPI28" s="61"/>
      <c r="QPJ28" s="61"/>
      <c r="QPK28" s="61"/>
      <c r="QPL28" s="61"/>
      <c r="QPM28" s="61"/>
      <c r="QPN28" s="61"/>
      <c r="QPO28" s="61"/>
      <c r="QPP28" s="61"/>
      <c r="QPQ28" s="61"/>
      <c r="QPR28" s="61"/>
      <c r="QPS28" s="61"/>
      <c r="QPT28" s="61"/>
      <c r="QPU28" s="61"/>
      <c r="QPV28" s="61"/>
      <c r="QPW28" s="61"/>
      <c r="QPX28" s="61"/>
      <c r="QPY28" s="61"/>
      <c r="QPZ28" s="61"/>
      <c r="QQA28" s="61"/>
      <c r="QQB28" s="61"/>
      <c r="QQC28" s="61"/>
      <c r="QQD28" s="61"/>
      <c r="QQE28" s="61"/>
      <c r="QQF28" s="61"/>
      <c r="QQG28" s="61"/>
      <c r="QQH28" s="61"/>
      <c r="QQI28" s="61"/>
      <c r="QQJ28" s="61"/>
      <c r="QQK28" s="61"/>
      <c r="QQL28" s="61"/>
      <c r="QQM28" s="61"/>
      <c r="QQN28" s="61"/>
      <c r="QQO28" s="61"/>
      <c r="QQP28" s="61"/>
      <c r="QQQ28" s="61"/>
      <c r="QQR28" s="61"/>
      <c r="QQS28" s="61"/>
      <c r="QQT28" s="61"/>
      <c r="QQU28" s="61"/>
      <c r="QQV28" s="61"/>
      <c r="QQW28" s="61"/>
      <c r="QQX28" s="61"/>
      <c r="QQY28" s="61"/>
      <c r="QQZ28" s="61"/>
      <c r="QRA28" s="61"/>
      <c r="QRB28" s="61"/>
      <c r="QRC28" s="61"/>
      <c r="QRD28" s="61"/>
      <c r="QRE28" s="61"/>
      <c r="QRF28" s="61"/>
      <c r="QRG28" s="61"/>
      <c r="QRH28" s="61"/>
      <c r="QRI28" s="61"/>
      <c r="QRJ28" s="61"/>
      <c r="QRK28" s="61"/>
      <c r="QRL28" s="61"/>
      <c r="QRM28" s="61"/>
      <c r="QRN28" s="61"/>
      <c r="QRO28" s="61"/>
      <c r="QRP28" s="61"/>
      <c r="QRQ28" s="61"/>
      <c r="QRR28" s="61"/>
      <c r="QRS28" s="61"/>
      <c r="QRT28" s="61"/>
      <c r="QRU28" s="61"/>
      <c r="QRV28" s="61"/>
      <c r="QRW28" s="61"/>
      <c r="QRX28" s="61"/>
      <c r="QRY28" s="61"/>
      <c r="QRZ28" s="61"/>
      <c r="QSA28" s="61"/>
      <c r="QSB28" s="61"/>
      <c r="QSC28" s="61"/>
      <c r="QSD28" s="61"/>
      <c r="QSE28" s="61"/>
      <c r="QSF28" s="61"/>
      <c r="QSG28" s="61"/>
      <c r="QSH28" s="61"/>
      <c r="QSI28" s="61"/>
      <c r="QSJ28" s="61"/>
      <c r="QSK28" s="61"/>
      <c r="QSL28" s="61"/>
      <c r="QSM28" s="61"/>
      <c r="QSN28" s="61"/>
      <c r="QSO28" s="61"/>
      <c r="QSP28" s="61"/>
      <c r="QSQ28" s="61"/>
      <c r="QSR28" s="61"/>
      <c r="QSS28" s="61"/>
      <c r="QST28" s="61"/>
      <c r="QSU28" s="61"/>
      <c r="QSV28" s="61"/>
      <c r="QSW28" s="61"/>
      <c r="QSX28" s="61"/>
      <c r="QSY28" s="61"/>
      <c r="QSZ28" s="61"/>
      <c r="QTA28" s="61"/>
      <c r="QTB28" s="61"/>
      <c r="QTC28" s="61"/>
      <c r="QTD28" s="61"/>
      <c r="QTE28" s="61"/>
      <c r="QTF28" s="61"/>
      <c r="QTG28" s="61"/>
      <c r="QTH28" s="61"/>
      <c r="QTI28" s="61"/>
      <c r="QTJ28" s="61"/>
      <c r="QTK28" s="61"/>
      <c r="QTL28" s="61"/>
      <c r="QTM28" s="61"/>
      <c r="QTN28" s="61"/>
      <c r="QTO28" s="61"/>
      <c r="QTP28" s="61"/>
      <c r="QTQ28" s="61"/>
      <c r="QTR28" s="61"/>
      <c r="QTS28" s="61"/>
      <c r="QTT28" s="61"/>
      <c r="QTU28" s="61"/>
      <c r="QTV28" s="61"/>
      <c r="QTW28" s="61"/>
      <c r="QTX28" s="61"/>
      <c r="QTY28" s="61"/>
      <c r="QTZ28" s="61"/>
      <c r="QUA28" s="61"/>
      <c r="QUB28" s="61"/>
      <c r="QUC28" s="61"/>
      <c r="QUD28" s="61"/>
      <c r="QUE28" s="61"/>
      <c r="QUF28" s="61"/>
      <c r="QUG28" s="61"/>
      <c r="QUH28" s="61"/>
      <c r="QUI28" s="61"/>
      <c r="QUJ28" s="61"/>
      <c r="QUK28" s="61"/>
      <c r="QUL28" s="61"/>
      <c r="QUM28" s="61"/>
      <c r="QUN28" s="61"/>
      <c r="QUO28" s="61"/>
      <c r="QUP28" s="61"/>
      <c r="QUQ28" s="61"/>
      <c r="QUR28" s="61"/>
      <c r="QUS28" s="61"/>
      <c r="QUT28" s="61"/>
      <c r="QUU28" s="61"/>
      <c r="QUV28" s="61"/>
      <c r="QUW28" s="61"/>
      <c r="QUX28" s="61"/>
      <c r="QUY28" s="61"/>
      <c r="QUZ28" s="61"/>
      <c r="QVA28" s="61"/>
      <c r="QVB28" s="61"/>
      <c r="QVC28" s="61"/>
      <c r="QVD28" s="61"/>
      <c r="QVE28" s="61"/>
      <c r="QVF28" s="61"/>
      <c r="QVG28" s="61"/>
      <c r="QVH28" s="61"/>
      <c r="QVI28" s="61"/>
      <c r="QVJ28" s="61"/>
      <c r="QVK28" s="61"/>
      <c r="QVL28" s="61"/>
      <c r="QVM28" s="61"/>
      <c r="QVN28" s="61"/>
      <c r="QVO28" s="61"/>
      <c r="QVP28" s="61"/>
      <c r="QVQ28" s="61"/>
      <c r="QVR28" s="61"/>
      <c r="QVS28" s="61"/>
      <c r="QVT28" s="61"/>
      <c r="QVU28" s="61"/>
      <c r="QVV28" s="61"/>
      <c r="QVW28" s="61"/>
      <c r="QVX28" s="61"/>
      <c r="QVY28" s="61"/>
      <c r="QVZ28" s="61"/>
      <c r="QWA28" s="61"/>
      <c r="QWB28" s="61"/>
      <c r="QWC28" s="61"/>
      <c r="QWD28" s="61"/>
      <c r="QWE28" s="61"/>
      <c r="QWF28" s="61"/>
      <c r="QWG28" s="61"/>
      <c r="QWH28" s="61"/>
      <c r="QWI28" s="61"/>
      <c r="QWJ28" s="61"/>
      <c r="QWK28" s="61"/>
      <c r="QWL28" s="61"/>
      <c r="QWM28" s="61"/>
      <c r="QWN28" s="61"/>
      <c r="QWO28" s="61"/>
      <c r="QWP28" s="61"/>
      <c r="QWQ28" s="61"/>
      <c r="QWR28" s="61"/>
      <c r="QWS28" s="61"/>
      <c r="QWT28" s="61"/>
      <c r="QWU28" s="61"/>
      <c r="QWV28" s="61"/>
      <c r="QWW28" s="61"/>
      <c r="QWX28" s="61"/>
      <c r="QWY28" s="61"/>
      <c r="QWZ28" s="61"/>
      <c r="QXA28" s="61"/>
      <c r="QXB28" s="61"/>
      <c r="QXC28" s="61"/>
      <c r="QXD28" s="61"/>
      <c r="QXE28" s="61"/>
      <c r="QXF28" s="61"/>
      <c r="QXG28" s="61"/>
      <c r="QXH28" s="61"/>
      <c r="QXI28" s="61"/>
      <c r="QXJ28" s="61"/>
      <c r="QXK28" s="61"/>
      <c r="QXL28" s="61"/>
      <c r="QXM28" s="61"/>
      <c r="QXN28" s="61"/>
      <c r="QXO28" s="61"/>
      <c r="QXP28" s="61"/>
      <c r="QXQ28" s="61"/>
      <c r="QXR28" s="61"/>
      <c r="QXS28" s="61"/>
      <c r="QXT28" s="61"/>
      <c r="QXU28" s="61"/>
      <c r="QXV28" s="61"/>
      <c r="QXW28" s="61"/>
      <c r="QXX28" s="61"/>
      <c r="QXY28" s="61"/>
      <c r="QXZ28" s="61"/>
      <c r="QYA28" s="61"/>
      <c r="QYB28" s="61"/>
      <c r="QYC28" s="61"/>
      <c r="QYD28" s="61"/>
      <c r="QYE28" s="61"/>
      <c r="QYF28" s="61"/>
      <c r="QYG28" s="61"/>
      <c r="QYH28" s="61"/>
      <c r="QYI28" s="61"/>
      <c r="QYJ28" s="61"/>
      <c r="QYK28" s="61"/>
      <c r="QYL28" s="61"/>
      <c r="QYM28" s="61"/>
      <c r="QYN28" s="61"/>
      <c r="QYO28" s="61"/>
      <c r="QYP28" s="61"/>
      <c r="QYQ28" s="61"/>
      <c r="QYR28" s="61"/>
      <c r="QYS28" s="61"/>
      <c r="QYT28" s="61"/>
      <c r="QYU28" s="61"/>
      <c r="QYV28" s="61"/>
      <c r="QYW28" s="61"/>
      <c r="QYX28" s="61"/>
      <c r="QYY28" s="61"/>
      <c r="QYZ28" s="61"/>
      <c r="QZA28" s="61"/>
      <c r="QZB28" s="61"/>
      <c r="QZC28" s="61"/>
      <c r="QZD28" s="61"/>
      <c r="QZE28" s="61"/>
      <c r="QZF28" s="61"/>
      <c r="QZG28" s="61"/>
      <c r="QZH28" s="61"/>
      <c r="QZI28" s="61"/>
      <c r="QZJ28" s="61"/>
      <c r="QZK28" s="61"/>
      <c r="QZL28" s="61"/>
      <c r="QZM28" s="61"/>
      <c r="QZN28" s="61"/>
      <c r="QZO28" s="61"/>
      <c r="QZP28" s="61"/>
      <c r="QZQ28" s="61"/>
      <c r="QZR28" s="61"/>
      <c r="QZS28" s="61"/>
      <c r="QZT28" s="61"/>
      <c r="QZU28" s="61"/>
      <c r="QZV28" s="61"/>
      <c r="QZW28" s="61"/>
      <c r="QZX28" s="61"/>
      <c r="QZY28" s="61"/>
      <c r="QZZ28" s="61"/>
      <c r="RAA28" s="61"/>
      <c r="RAB28" s="61"/>
      <c r="RAC28" s="61"/>
      <c r="RAD28" s="61"/>
      <c r="RAE28" s="61"/>
      <c r="RAF28" s="61"/>
      <c r="RAG28" s="61"/>
      <c r="RAH28" s="61"/>
      <c r="RAI28" s="61"/>
      <c r="RAJ28" s="61"/>
      <c r="RAK28" s="61"/>
      <c r="RAL28" s="61"/>
      <c r="RAM28" s="61"/>
      <c r="RAN28" s="61"/>
      <c r="RAO28" s="61"/>
      <c r="RAP28" s="61"/>
      <c r="RAQ28" s="61"/>
      <c r="RAR28" s="61"/>
      <c r="RAS28" s="61"/>
      <c r="RAT28" s="61"/>
      <c r="RAU28" s="61"/>
      <c r="RAV28" s="61"/>
      <c r="RAW28" s="61"/>
      <c r="RAX28" s="61"/>
      <c r="RAY28" s="61"/>
      <c r="RAZ28" s="61"/>
      <c r="RBA28" s="61"/>
      <c r="RBB28" s="61"/>
      <c r="RBC28" s="61"/>
      <c r="RBD28" s="61"/>
      <c r="RBE28" s="61"/>
      <c r="RBF28" s="61"/>
      <c r="RBG28" s="61"/>
      <c r="RBH28" s="61"/>
      <c r="RBI28" s="61"/>
      <c r="RBJ28" s="61"/>
      <c r="RBK28" s="61"/>
      <c r="RBL28" s="61"/>
      <c r="RBM28" s="61"/>
      <c r="RBN28" s="61"/>
      <c r="RBO28" s="61"/>
      <c r="RBP28" s="61"/>
      <c r="RBQ28" s="61"/>
      <c r="RBR28" s="61"/>
      <c r="RBS28" s="61"/>
      <c r="RBT28" s="61"/>
      <c r="RBU28" s="61"/>
      <c r="RBV28" s="61"/>
      <c r="RBW28" s="61"/>
      <c r="RBX28" s="61"/>
      <c r="RBY28" s="61"/>
      <c r="RBZ28" s="61"/>
      <c r="RCA28" s="61"/>
      <c r="RCB28" s="61"/>
      <c r="RCC28" s="61"/>
      <c r="RCD28" s="61"/>
      <c r="RCE28" s="61"/>
      <c r="RCF28" s="61"/>
      <c r="RCG28" s="61"/>
      <c r="RCH28" s="61"/>
      <c r="RCI28" s="61"/>
      <c r="RCJ28" s="61"/>
      <c r="RCK28" s="61"/>
      <c r="RCL28" s="61"/>
      <c r="RCM28" s="61"/>
      <c r="RCN28" s="61"/>
      <c r="RCO28" s="61"/>
      <c r="RCP28" s="61"/>
      <c r="RCQ28" s="61"/>
      <c r="RCR28" s="61"/>
      <c r="RCS28" s="61"/>
      <c r="RCT28" s="61"/>
      <c r="RCU28" s="61"/>
      <c r="RCV28" s="61"/>
      <c r="RCW28" s="61"/>
      <c r="RCX28" s="61"/>
      <c r="RCY28" s="61"/>
      <c r="RCZ28" s="61"/>
      <c r="RDA28" s="61"/>
      <c r="RDB28" s="61"/>
      <c r="RDC28" s="61"/>
      <c r="RDD28" s="61"/>
      <c r="RDE28" s="61"/>
      <c r="RDF28" s="61"/>
      <c r="RDG28" s="61"/>
      <c r="RDH28" s="61"/>
      <c r="RDI28" s="61"/>
      <c r="RDJ28" s="61"/>
      <c r="RDK28" s="61"/>
      <c r="RDL28" s="61"/>
      <c r="RDM28" s="61"/>
      <c r="RDN28" s="61"/>
      <c r="RDO28" s="61"/>
      <c r="RDP28" s="61"/>
      <c r="RDQ28" s="61"/>
      <c r="RDR28" s="61"/>
      <c r="RDS28" s="61"/>
      <c r="RDT28" s="61"/>
      <c r="RDU28" s="61"/>
      <c r="RDV28" s="61"/>
      <c r="RDW28" s="61"/>
      <c r="RDX28" s="61"/>
      <c r="RDY28" s="61"/>
      <c r="RDZ28" s="61"/>
      <c r="REA28" s="61"/>
      <c r="REB28" s="61"/>
      <c r="REC28" s="61"/>
      <c r="RED28" s="61"/>
      <c r="REE28" s="61"/>
      <c r="REF28" s="61"/>
      <c r="REG28" s="61"/>
      <c r="REH28" s="61"/>
      <c r="REI28" s="61"/>
      <c r="REJ28" s="61"/>
      <c r="REK28" s="61"/>
      <c r="REL28" s="61"/>
      <c r="REM28" s="61"/>
      <c r="REN28" s="61"/>
      <c r="REO28" s="61"/>
      <c r="REP28" s="61"/>
      <c r="REQ28" s="61"/>
      <c r="RER28" s="61"/>
      <c r="RES28" s="61"/>
      <c r="RET28" s="61"/>
      <c r="REU28" s="61"/>
      <c r="REV28" s="61"/>
      <c r="REW28" s="61"/>
      <c r="REX28" s="61"/>
      <c r="REY28" s="61"/>
      <c r="REZ28" s="61"/>
      <c r="RFA28" s="61"/>
      <c r="RFB28" s="61"/>
      <c r="RFC28" s="61"/>
      <c r="RFD28" s="61"/>
      <c r="RFE28" s="61"/>
      <c r="RFF28" s="61"/>
      <c r="RFG28" s="61"/>
      <c r="RFH28" s="61"/>
      <c r="RFI28" s="61"/>
      <c r="RFJ28" s="61"/>
      <c r="RFK28" s="61"/>
      <c r="RFL28" s="61"/>
      <c r="RFM28" s="61"/>
      <c r="RFN28" s="61"/>
      <c r="RFO28" s="61"/>
      <c r="RFP28" s="61"/>
      <c r="RFQ28" s="61"/>
      <c r="RFR28" s="61"/>
      <c r="RFS28" s="61"/>
      <c r="RFT28" s="61"/>
      <c r="RFU28" s="61"/>
      <c r="RFV28" s="61"/>
      <c r="RFW28" s="61"/>
      <c r="RFX28" s="61"/>
      <c r="RFY28" s="61"/>
      <c r="RFZ28" s="61"/>
      <c r="RGA28" s="61"/>
      <c r="RGB28" s="61"/>
      <c r="RGC28" s="61"/>
      <c r="RGD28" s="61"/>
      <c r="RGE28" s="61"/>
      <c r="RGF28" s="61"/>
      <c r="RGG28" s="61"/>
      <c r="RGH28" s="61"/>
      <c r="RGI28" s="61"/>
      <c r="RGJ28" s="61"/>
      <c r="RGK28" s="61"/>
      <c r="RGL28" s="61"/>
      <c r="RGM28" s="61"/>
      <c r="RGN28" s="61"/>
      <c r="RGO28" s="61"/>
      <c r="RGP28" s="61"/>
      <c r="RGQ28" s="61"/>
      <c r="RGR28" s="61"/>
      <c r="RGS28" s="61"/>
      <c r="RGT28" s="61"/>
      <c r="RGU28" s="61"/>
      <c r="RGV28" s="61"/>
      <c r="RGW28" s="61"/>
      <c r="RGX28" s="61"/>
      <c r="RGY28" s="61"/>
      <c r="RGZ28" s="61"/>
      <c r="RHA28" s="61"/>
      <c r="RHB28" s="61"/>
      <c r="RHC28" s="61"/>
      <c r="RHD28" s="61"/>
      <c r="RHE28" s="61"/>
      <c r="RHF28" s="61"/>
      <c r="RHG28" s="61"/>
      <c r="RHH28" s="61"/>
      <c r="RHI28" s="61"/>
      <c r="RHJ28" s="61"/>
      <c r="RHK28" s="61"/>
      <c r="RHL28" s="61"/>
      <c r="RHM28" s="61"/>
      <c r="RHN28" s="61"/>
      <c r="RHO28" s="61"/>
      <c r="RHP28" s="61"/>
      <c r="RHQ28" s="61"/>
      <c r="RHR28" s="61"/>
      <c r="RHS28" s="61"/>
      <c r="RHT28" s="61"/>
      <c r="RHU28" s="61"/>
      <c r="RHV28" s="61"/>
      <c r="RHW28" s="61"/>
      <c r="RHX28" s="61"/>
      <c r="RHY28" s="61"/>
      <c r="RHZ28" s="61"/>
      <c r="RIA28" s="61"/>
      <c r="RIB28" s="61"/>
      <c r="RIC28" s="61"/>
      <c r="RID28" s="61"/>
      <c r="RIE28" s="61"/>
      <c r="RIF28" s="61"/>
      <c r="RIG28" s="61"/>
      <c r="RIH28" s="61"/>
      <c r="RII28" s="61"/>
      <c r="RIJ28" s="61"/>
      <c r="RIK28" s="61"/>
      <c r="RIL28" s="61"/>
      <c r="RIM28" s="61"/>
      <c r="RIN28" s="61"/>
      <c r="RIO28" s="61"/>
      <c r="RIP28" s="61"/>
      <c r="RIQ28" s="61"/>
      <c r="RIR28" s="61"/>
      <c r="RIS28" s="61"/>
      <c r="RIT28" s="61"/>
      <c r="RIU28" s="61"/>
      <c r="RIV28" s="61"/>
      <c r="RIW28" s="61"/>
      <c r="RIX28" s="61"/>
      <c r="RIY28" s="61"/>
      <c r="RIZ28" s="61"/>
      <c r="RJA28" s="61"/>
      <c r="RJB28" s="61"/>
      <c r="RJC28" s="61"/>
      <c r="RJD28" s="61"/>
      <c r="RJE28" s="61"/>
      <c r="RJF28" s="61"/>
      <c r="RJG28" s="61"/>
      <c r="RJH28" s="61"/>
      <c r="RJI28" s="61"/>
      <c r="RJJ28" s="61"/>
      <c r="RJK28" s="61"/>
      <c r="RJL28" s="61"/>
      <c r="RJM28" s="61"/>
      <c r="RJN28" s="61"/>
      <c r="RJO28" s="61"/>
      <c r="RJP28" s="61"/>
      <c r="RJQ28" s="61"/>
      <c r="RJR28" s="61"/>
      <c r="RJS28" s="61"/>
      <c r="RJT28" s="61"/>
      <c r="RJU28" s="61"/>
      <c r="RJV28" s="61"/>
      <c r="RJW28" s="61"/>
      <c r="RJX28" s="61"/>
      <c r="RJY28" s="61"/>
      <c r="RJZ28" s="61"/>
      <c r="RKA28" s="61"/>
      <c r="RKB28" s="61"/>
      <c r="RKC28" s="61"/>
      <c r="RKD28" s="61"/>
      <c r="RKE28" s="61"/>
      <c r="RKF28" s="61"/>
      <c r="RKG28" s="61"/>
      <c r="RKH28" s="61"/>
      <c r="RKI28" s="61"/>
      <c r="RKJ28" s="61"/>
      <c r="RKK28" s="61"/>
      <c r="RKL28" s="61"/>
      <c r="RKM28" s="61"/>
      <c r="RKN28" s="61"/>
      <c r="RKO28" s="61"/>
      <c r="RKP28" s="61"/>
      <c r="RKQ28" s="61"/>
      <c r="RKR28" s="61"/>
      <c r="RKS28" s="61"/>
      <c r="RKT28" s="61"/>
      <c r="RKU28" s="61"/>
      <c r="RKV28" s="61"/>
      <c r="RKW28" s="61"/>
      <c r="RKX28" s="61"/>
      <c r="RKY28" s="61"/>
      <c r="RKZ28" s="61"/>
      <c r="RLA28" s="61"/>
      <c r="RLB28" s="61"/>
      <c r="RLC28" s="61"/>
      <c r="RLD28" s="61"/>
      <c r="RLE28" s="61"/>
      <c r="RLF28" s="61"/>
      <c r="RLG28" s="61"/>
      <c r="RLH28" s="61"/>
      <c r="RLI28" s="61"/>
      <c r="RLJ28" s="61"/>
      <c r="RLK28" s="61"/>
      <c r="RLL28" s="61"/>
      <c r="RLM28" s="61"/>
      <c r="RLN28" s="61"/>
      <c r="RLO28" s="61"/>
      <c r="RLP28" s="61"/>
      <c r="RLQ28" s="61"/>
      <c r="RLR28" s="61"/>
      <c r="RLS28" s="61"/>
      <c r="RLT28" s="61"/>
      <c r="RLU28" s="61"/>
      <c r="RLV28" s="61"/>
      <c r="RLW28" s="61"/>
      <c r="RLX28" s="61"/>
      <c r="RLY28" s="61"/>
      <c r="RLZ28" s="61"/>
      <c r="RMA28" s="61"/>
      <c r="RMB28" s="61"/>
      <c r="RMC28" s="61"/>
      <c r="RMD28" s="61"/>
      <c r="RME28" s="61"/>
      <c r="RMF28" s="61"/>
      <c r="RMG28" s="61"/>
      <c r="RMH28" s="61"/>
      <c r="RMI28" s="61"/>
      <c r="RMJ28" s="61"/>
      <c r="RMK28" s="61"/>
      <c r="RML28" s="61"/>
      <c r="RMM28" s="61"/>
      <c r="RMN28" s="61"/>
      <c r="RMO28" s="61"/>
      <c r="RMP28" s="61"/>
      <c r="RMQ28" s="61"/>
      <c r="RMR28" s="61"/>
      <c r="RMS28" s="61"/>
      <c r="RMT28" s="61"/>
      <c r="RMU28" s="61"/>
      <c r="RMV28" s="61"/>
      <c r="RMW28" s="61"/>
      <c r="RMX28" s="61"/>
      <c r="RMY28" s="61"/>
      <c r="RMZ28" s="61"/>
      <c r="RNA28" s="61"/>
      <c r="RNB28" s="61"/>
      <c r="RNC28" s="61"/>
      <c r="RND28" s="61"/>
      <c r="RNE28" s="61"/>
      <c r="RNF28" s="61"/>
      <c r="RNG28" s="61"/>
      <c r="RNH28" s="61"/>
      <c r="RNI28" s="61"/>
      <c r="RNJ28" s="61"/>
      <c r="RNK28" s="61"/>
      <c r="RNL28" s="61"/>
      <c r="RNM28" s="61"/>
      <c r="RNN28" s="61"/>
      <c r="RNO28" s="61"/>
      <c r="RNP28" s="61"/>
      <c r="RNQ28" s="61"/>
      <c r="RNR28" s="61"/>
      <c r="RNS28" s="61"/>
      <c r="RNT28" s="61"/>
      <c r="RNU28" s="61"/>
      <c r="RNV28" s="61"/>
      <c r="RNW28" s="61"/>
      <c r="RNX28" s="61"/>
      <c r="RNY28" s="61"/>
      <c r="RNZ28" s="61"/>
      <c r="ROA28" s="61"/>
      <c r="ROB28" s="61"/>
      <c r="ROC28" s="61"/>
      <c r="ROD28" s="61"/>
      <c r="ROE28" s="61"/>
      <c r="ROF28" s="61"/>
      <c r="ROG28" s="61"/>
      <c r="ROH28" s="61"/>
      <c r="ROI28" s="61"/>
      <c r="ROJ28" s="61"/>
      <c r="ROK28" s="61"/>
      <c r="ROL28" s="61"/>
      <c r="ROM28" s="61"/>
      <c r="RON28" s="61"/>
      <c r="ROO28" s="61"/>
      <c r="ROP28" s="61"/>
      <c r="ROQ28" s="61"/>
      <c r="ROR28" s="61"/>
      <c r="ROS28" s="61"/>
      <c r="ROT28" s="61"/>
      <c r="ROU28" s="61"/>
      <c r="ROV28" s="61"/>
      <c r="ROW28" s="61"/>
      <c r="ROX28" s="61"/>
      <c r="ROY28" s="61"/>
      <c r="ROZ28" s="61"/>
      <c r="RPA28" s="61"/>
      <c r="RPB28" s="61"/>
      <c r="RPC28" s="61"/>
      <c r="RPD28" s="61"/>
      <c r="RPE28" s="61"/>
      <c r="RPF28" s="61"/>
      <c r="RPG28" s="61"/>
      <c r="RPH28" s="61"/>
      <c r="RPI28" s="61"/>
      <c r="RPJ28" s="61"/>
      <c r="RPK28" s="61"/>
      <c r="RPL28" s="61"/>
      <c r="RPM28" s="61"/>
      <c r="RPN28" s="61"/>
      <c r="RPO28" s="61"/>
      <c r="RPP28" s="61"/>
      <c r="RPQ28" s="61"/>
      <c r="RPR28" s="61"/>
      <c r="RPS28" s="61"/>
      <c r="RPT28" s="61"/>
      <c r="RPU28" s="61"/>
      <c r="RPV28" s="61"/>
      <c r="RPW28" s="61"/>
      <c r="RPX28" s="61"/>
      <c r="RPY28" s="61"/>
      <c r="RPZ28" s="61"/>
      <c r="RQA28" s="61"/>
      <c r="RQB28" s="61"/>
      <c r="RQC28" s="61"/>
      <c r="RQD28" s="61"/>
      <c r="RQE28" s="61"/>
      <c r="RQF28" s="61"/>
      <c r="RQG28" s="61"/>
      <c r="RQH28" s="61"/>
      <c r="RQI28" s="61"/>
      <c r="RQJ28" s="61"/>
      <c r="RQK28" s="61"/>
      <c r="RQL28" s="61"/>
      <c r="RQM28" s="61"/>
      <c r="RQN28" s="61"/>
      <c r="RQO28" s="61"/>
      <c r="RQP28" s="61"/>
      <c r="RQQ28" s="61"/>
      <c r="RQR28" s="61"/>
      <c r="RQS28" s="61"/>
      <c r="RQT28" s="61"/>
      <c r="RQU28" s="61"/>
      <c r="RQV28" s="61"/>
      <c r="RQW28" s="61"/>
      <c r="RQX28" s="61"/>
      <c r="RQY28" s="61"/>
      <c r="RQZ28" s="61"/>
      <c r="RRA28" s="61"/>
      <c r="RRB28" s="61"/>
      <c r="RRC28" s="61"/>
      <c r="RRD28" s="61"/>
      <c r="RRE28" s="61"/>
      <c r="RRF28" s="61"/>
      <c r="RRG28" s="61"/>
      <c r="RRH28" s="61"/>
      <c r="RRI28" s="61"/>
      <c r="RRJ28" s="61"/>
      <c r="RRK28" s="61"/>
      <c r="RRL28" s="61"/>
      <c r="RRM28" s="61"/>
      <c r="RRN28" s="61"/>
      <c r="RRO28" s="61"/>
      <c r="RRP28" s="61"/>
      <c r="RRQ28" s="61"/>
      <c r="RRR28" s="61"/>
      <c r="RRS28" s="61"/>
      <c r="RRT28" s="61"/>
      <c r="RRU28" s="61"/>
      <c r="RRV28" s="61"/>
      <c r="RRW28" s="61"/>
      <c r="RRX28" s="61"/>
      <c r="RRY28" s="61"/>
      <c r="RRZ28" s="61"/>
      <c r="RSA28" s="61"/>
      <c r="RSB28" s="61"/>
      <c r="RSC28" s="61"/>
      <c r="RSD28" s="61"/>
      <c r="RSE28" s="61"/>
      <c r="RSF28" s="61"/>
      <c r="RSG28" s="61"/>
      <c r="RSH28" s="61"/>
      <c r="RSI28" s="61"/>
      <c r="RSJ28" s="61"/>
      <c r="RSK28" s="61"/>
      <c r="RSL28" s="61"/>
      <c r="RSM28" s="61"/>
      <c r="RSN28" s="61"/>
      <c r="RSO28" s="61"/>
      <c r="RSP28" s="61"/>
      <c r="RSQ28" s="61"/>
      <c r="RSR28" s="61"/>
      <c r="RSS28" s="61"/>
      <c r="RST28" s="61"/>
      <c r="RSU28" s="61"/>
      <c r="RSV28" s="61"/>
      <c r="RSW28" s="61"/>
      <c r="RSX28" s="61"/>
      <c r="RSY28" s="61"/>
      <c r="RSZ28" s="61"/>
      <c r="RTA28" s="61"/>
      <c r="RTB28" s="61"/>
      <c r="RTC28" s="61"/>
      <c r="RTD28" s="61"/>
      <c r="RTE28" s="61"/>
      <c r="RTF28" s="61"/>
      <c r="RTG28" s="61"/>
      <c r="RTH28" s="61"/>
      <c r="RTI28" s="61"/>
      <c r="RTJ28" s="61"/>
      <c r="RTK28" s="61"/>
      <c r="RTL28" s="61"/>
      <c r="RTM28" s="61"/>
      <c r="RTN28" s="61"/>
      <c r="RTO28" s="61"/>
      <c r="RTP28" s="61"/>
      <c r="RTQ28" s="61"/>
      <c r="RTR28" s="61"/>
      <c r="RTS28" s="61"/>
      <c r="RTT28" s="61"/>
      <c r="RTU28" s="61"/>
      <c r="RTV28" s="61"/>
      <c r="RTW28" s="61"/>
      <c r="RTX28" s="61"/>
      <c r="RTY28" s="61"/>
      <c r="RTZ28" s="61"/>
      <c r="RUA28" s="61"/>
      <c r="RUB28" s="61"/>
      <c r="RUC28" s="61"/>
      <c r="RUD28" s="61"/>
      <c r="RUE28" s="61"/>
      <c r="RUF28" s="61"/>
      <c r="RUG28" s="61"/>
      <c r="RUH28" s="61"/>
      <c r="RUI28" s="61"/>
      <c r="RUJ28" s="61"/>
      <c r="RUK28" s="61"/>
      <c r="RUL28" s="61"/>
      <c r="RUM28" s="61"/>
      <c r="RUN28" s="61"/>
      <c r="RUO28" s="61"/>
      <c r="RUP28" s="61"/>
      <c r="RUQ28" s="61"/>
      <c r="RUR28" s="61"/>
      <c r="RUS28" s="61"/>
      <c r="RUT28" s="61"/>
      <c r="RUU28" s="61"/>
      <c r="RUV28" s="61"/>
      <c r="RUW28" s="61"/>
      <c r="RUX28" s="61"/>
      <c r="RUY28" s="61"/>
      <c r="RUZ28" s="61"/>
      <c r="RVA28" s="61"/>
      <c r="RVB28" s="61"/>
      <c r="RVC28" s="61"/>
      <c r="RVD28" s="61"/>
      <c r="RVE28" s="61"/>
      <c r="RVF28" s="61"/>
      <c r="RVG28" s="61"/>
      <c r="RVH28" s="61"/>
      <c r="RVI28" s="61"/>
      <c r="RVJ28" s="61"/>
      <c r="RVK28" s="61"/>
      <c r="RVL28" s="61"/>
      <c r="RVM28" s="61"/>
      <c r="RVN28" s="61"/>
      <c r="RVO28" s="61"/>
      <c r="RVP28" s="61"/>
      <c r="RVQ28" s="61"/>
      <c r="RVR28" s="61"/>
      <c r="RVS28" s="61"/>
      <c r="RVT28" s="61"/>
      <c r="RVU28" s="61"/>
      <c r="RVV28" s="61"/>
      <c r="RVW28" s="61"/>
      <c r="RVX28" s="61"/>
      <c r="RVY28" s="61"/>
      <c r="RVZ28" s="61"/>
      <c r="RWA28" s="61"/>
      <c r="RWB28" s="61"/>
      <c r="RWC28" s="61"/>
      <c r="RWD28" s="61"/>
      <c r="RWE28" s="61"/>
      <c r="RWF28" s="61"/>
      <c r="RWG28" s="61"/>
      <c r="RWH28" s="61"/>
      <c r="RWI28" s="61"/>
      <c r="RWJ28" s="61"/>
      <c r="RWK28" s="61"/>
      <c r="RWL28" s="61"/>
      <c r="RWM28" s="61"/>
      <c r="RWN28" s="61"/>
      <c r="RWO28" s="61"/>
      <c r="RWP28" s="61"/>
      <c r="RWQ28" s="61"/>
      <c r="RWR28" s="61"/>
      <c r="RWS28" s="61"/>
      <c r="RWT28" s="61"/>
      <c r="RWU28" s="61"/>
      <c r="RWV28" s="61"/>
      <c r="RWW28" s="61"/>
      <c r="RWX28" s="61"/>
      <c r="RWY28" s="61"/>
      <c r="RWZ28" s="61"/>
      <c r="RXA28" s="61"/>
      <c r="RXB28" s="61"/>
      <c r="RXC28" s="61"/>
      <c r="RXD28" s="61"/>
      <c r="RXE28" s="61"/>
      <c r="RXF28" s="61"/>
      <c r="RXG28" s="61"/>
      <c r="RXH28" s="61"/>
      <c r="RXI28" s="61"/>
      <c r="RXJ28" s="61"/>
      <c r="RXK28" s="61"/>
      <c r="RXL28" s="61"/>
      <c r="RXM28" s="61"/>
      <c r="RXN28" s="61"/>
      <c r="RXO28" s="61"/>
      <c r="RXP28" s="61"/>
      <c r="RXQ28" s="61"/>
      <c r="RXR28" s="61"/>
      <c r="RXS28" s="61"/>
      <c r="RXT28" s="61"/>
      <c r="RXU28" s="61"/>
      <c r="RXV28" s="61"/>
      <c r="RXW28" s="61"/>
      <c r="RXX28" s="61"/>
      <c r="RXY28" s="61"/>
      <c r="RXZ28" s="61"/>
      <c r="RYA28" s="61"/>
      <c r="RYB28" s="61"/>
      <c r="RYC28" s="61"/>
      <c r="RYD28" s="61"/>
      <c r="RYE28" s="61"/>
      <c r="RYF28" s="61"/>
      <c r="RYG28" s="61"/>
      <c r="RYH28" s="61"/>
      <c r="RYI28" s="61"/>
      <c r="RYJ28" s="61"/>
      <c r="RYK28" s="61"/>
      <c r="RYL28" s="61"/>
      <c r="RYM28" s="61"/>
      <c r="RYN28" s="61"/>
      <c r="RYO28" s="61"/>
      <c r="RYP28" s="61"/>
      <c r="RYQ28" s="61"/>
      <c r="RYR28" s="61"/>
      <c r="RYS28" s="61"/>
      <c r="RYT28" s="61"/>
      <c r="RYU28" s="61"/>
      <c r="RYV28" s="61"/>
      <c r="RYW28" s="61"/>
      <c r="RYX28" s="61"/>
      <c r="RYY28" s="61"/>
      <c r="RYZ28" s="61"/>
      <c r="RZA28" s="61"/>
      <c r="RZB28" s="61"/>
      <c r="RZC28" s="61"/>
      <c r="RZD28" s="61"/>
      <c r="RZE28" s="61"/>
      <c r="RZF28" s="61"/>
      <c r="RZG28" s="61"/>
      <c r="RZH28" s="61"/>
      <c r="RZI28" s="61"/>
      <c r="RZJ28" s="61"/>
      <c r="RZK28" s="61"/>
      <c r="RZL28" s="61"/>
      <c r="RZM28" s="61"/>
      <c r="RZN28" s="61"/>
      <c r="RZO28" s="61"/>
      <c r="RZP28" s="61"/>
      <c r="RZQ28" s="61"/>
      <c r="RZR28" s="61"/>
      <c r="RZS28" s="61"/>
      <c r="RZT28" s="61"/>
      <c r="RZU28" s="61"/>
      <c r="RZV28" s="61"/>
      <c r="RZW28" s="61"/>
      <c r="RZX28" s="61"/>
      <c r="RZY28" s="61"/>
      <c r="RZZ28" s="61"/>
      <c r="SAA28" s="61"/>
      <c r="SAB28" s="61"/>
      <c r="SAC28" s="61"/>
      <c r="SAD28" s="61"/>
      <c r="SAE28" s="61"/>
      <c r="SAF28" s="61"/>
      <c r="SAG28" s="61"/>
      <c r="SAH28" s="61"/>
      <c r="SAI28" s="61"/>
      <c r="SAJ28" s="61"/>
      <c r="SAK28" s="61"/>
      <c r="SAL28" s="61"/>
      <c r="SAM28" s="61"/>
      <c r="SAN28" s="61"/>
      <c r="SAO28" s="61"/>
      <c r="SAP28" s="61"/>
      <c r="SAQ28" s="61"/>
      <c r="SAR28" s="61"/>
      <c r="SAS28" s="61"/>
      <c r="SAT28" s="61"/>
      <c r="SAU28" s="61"/>
      <c r="SAV28" s="61"/>
      <c r="SAW28" s="61"/>
      <c r="SAX28" s="61"/>
      <c r="SAY28" s="61"/>
      <c r="SAZ28" s="61"/>
      <c r="SBA28" s="61"/>
      <c r="SBB28" s="61"/>
      <c r="SBC28" s="61"/>
      <c r="SBD28" s="61"/>
      <c r="SBE28" s="61"/>
      <c r="SBF28" s="61"/>
      <c r="SBG28" s="61"/>
      <c r="SBH28" s="61"/>
      <c r="SBI28" s="61"/>
      <c r="SBJ28" s="61"/>
      <c r="SBK28" s="61"/>
      <c r="SBL28" s="61"/>
      <c r="SBM28" s="61"/>
      <c r="SBN28" s="61"/>
      <c r="SBO28" s="61"/>
      <c r="SBP28" s="61"/>
      <c r="SBQ28" s="61"/>
      <c r="SBR28" s="61"/>
      <c r="SBS28" s="61"/>
      <c r="SBT28" s="61"/>
      <c r="SBU28" s="61"/>
      <c r="SBV28" s="61"/>
      <c r="SBW28" s="61"/>
      <c r="SBX28" s="61"/>
      <c r="SBY28" s="61"/>
      <c r="SBZ28" s="61"/>
      <c r="SCA28" s="61"/>
      <c r="SCB28" s="61"/>
      <c r="SCC28" s="61"/>
      <c r="SCD28" s="61"/>
      <c r="SCE28" s="61"/>
      <c r="SCF28" s="61"/>
      <c r="SCG28" s="61"/>
      <c r="SCH28" s="61"/>
      <c r="SCI28" s="61"/>
      <c r="SCJ28" s="61"/>
      <c r="SCK28" s="61"/>
      <c r="SCL28" s="61"/>
      <c r="SCM28" s="61"/>
      <c r="SCN28" s="61"/>
      <c r="SCO28" s="61"/>
      <c r="SCP28" s="61"/>
      <c r="SCQ28" s="61"/>
      <c r="SCR28" s="61"/>
      <c r="SCS28" s="61"/>
      <c r="SCT28" s="61"/>
      <c r="SCU28" s="61"/>
      <c r="SCV28" s="61"/>
      <c r="SCW28" s="61"/>
      <c r="SCX28" s="61"/>
      <c r="SCY28" s="61"/>
      <c r="SCZ28" s="61"/>
      <c r="SDA28" s="61"/>
      <c r="SDB28" s="61"/>
      <c r="SDC28" s="61"/>
      <c r="SDD28" s="61"/>
      <c r="SDE28" s="61"/>
      <c r="SDF28" s="61"/>
      <c r="SDG28" s="61"/>
      <c r="SDH28" s="61"/>
      <c r="SDI28" s="61"/>
      <c r="SDJ28" s="61"/>
      <c r="SDK28" s="61"/>
      <c r="SDL28" s="61"/>
      <c r="SDM28" s="61"/>
      <c r="SDN28" s="61"/>
      <c r="SDO28" s="61"/>
      <c r="SDP28" s="61"/>
      <c r="SDQ28" s="61"/>
      <c r="SDR28" s="61"/>
      <c r="SDS28" s="61"/>
      <c r="SDT28" s="61"/>
      <c r="SDU28" s="61"/>
      <c r="SDV28" s="61"/>
      <c r="SDW28" s="61"/>
      <c r="SDX28" s="61"/>
      <c r="SDY28" s="61"/>
      <c r="SDZ28" s="61"/>
      <c r="SEA28" s="61"/>
      <c r="SEB28" s="61"/>
      <c r="SEC28" s="61"/>
      <c r="SED28" s="61"/>
      <c r="SEE28" s="61"/>
      <c r="SEF28" s="61"/>
      <c r="SEG28" s="61"/>
      <c r="SEH28" s="61"/>
      <c r="SEI28" s="61"/>
      <c r="SEJ28" s="61"/>
      <c r="SEK28" s="61"/>
      <c r="SEL28" s="61"/>
      <c r="SEM28" s="61"/>
      <c r="SEN28" s="61"/>
      <c r="SEO28" s="61"/>
      <c r="SEP28" s="61"/>
      <c r="SEQ28" s="61"/>
      <c r="SER28" s="61"/>
      <c r="SES28" s="61"/>
      <c r="SET28" s="61"/>
      <c r="SEU28" s="61"/>
      <c r="SEV28" s="61"/>
      <c r="SEW28" s="61"/>
      <c r="SEX28" s="61"/>
      <c r="SEY28" s="61"/>
      <c r="SEZ28" s="61"/>
      <c r="SFA28" s="61"/>
      <c r="SFB28" s="61"/>
      <c r="SFC28" s="61"/>
      <c r="SFD28" s="61"/>
      <c r="SFE28" s="61"/>
      <c r="SFF28" s="61"/>
      <c r="SFG28" s="61"/>
      <c r="SFH28" s="61"/>
      <c r="SFI28" s="61"/>
      <c r="SFJ28" s="61"/>
      <c r="SFK28" s="61"/>
      <c r="SFL28" s="61"/>
      <c r="SFM28" s="61"/>
      <c r="SFN28" s="61"/>
      <c r="SFO28" s="61"/>
      <c r="SFP28" s="61"/>
      <c r="SFQ28" s="61"/>
      <c r="SFR28" s="61"/>
      <c r="SFS28" s="61"/>
      <c r="SFT28" s="61"/>
      <c r="SFU28" s="61"/>
      <c r="SFV28" s="61"/>
      <c r="SFW28" s="61"/>
      <c r="SFX28" s="61"/>
      <c r="SFY28" s="61"/>
      <c r="SFZ28" s="61"/>
      <c r="SGA28" s="61"/>
      <c r="SGB28" s="61"/>
      <c r="SGC28" s="61"/>
      <c r="SGD28" s="61"/>
      <c r="SGE28" s="61"/>
      <c r="SGF28" s="61"/>
      <c r="SGG28" s="61"/>
      <c r="SGH28" s="61"/>
      <c r="SGI28" s="61"/>
      <c r="SGJ28" s="61"/>
      <c r="SGK28" s="61"/>
      <c r="SGL28" s="61"/>
      <c r="SGM28" s="61"/>
      <c r="SGN28" s="61"/>
      <c r="SGO28" s="61"/>
      <c r="SGP28" s="61"/>
      <c r="SGQ28" s="61"/>
      <c r="SGR28" s="61"/>
      <c r="SGS28" s="61"/>
      <c r="SGT28" s="61"/>
      <c r="SGU28" s="61"/>
      <c r="SGV28" s="61"/>
      <c r="SGW28" s="61"/>
      <c r="SGX28" s="61"/>
      <c r="SGY28" s="61"/>
      <c r="SGZ28" s="61"/>
      <c r="SHA28" s="61"/>
      <c r="SHB28" s="61"/>
      <c r="SHC28" s="61"/>
      <c r="SHD28" s="61"/>
      <c r="SHE28" s="61"/>
      <c r="SHF28" s="61"/>
      <c r="SHG28" s="61"/>
      <c r="SHH28" s="61"/>
      <c r="SHI28" s="61"/>
      <c r="SHJ28" s="61"/>
      <c r="SHK28" s="61"/>
      <c r="SHL28" s="61"/>
      <c r="SHM28" s="61"/>
      <c r="SHN28" s="61"/>
      <c r="SHO28" s="61"/>
      <c r="SHP28" s="61"/>
      <c r="SHQ28" s="61"/>
      <c r="SHR28" s="61"/>
      <c r="SHS28" s="61"/>
      <c r="SHT28" s="61"/>
      <c r="SHU28" s="61"/>
      <c r="SHV28" s="61"/>
      <c r="SHW28" s="61"/>
      <c r="SHX28" s="61"/>
      <c r="SHY28" s="61"/>
      <c r="SHZ28" s="61"/>
      <c r="SIA28" s="61"/>
      <c r="SIB28" s="61"/>
      <c r="SIC28" s="61"/>
      <c r="SID28" s="61"/>
      <c r="SIE28" s="61"/>
      <c r="SIF28" s="61"/>
      <c r="SIG28" s="61"/>
      <c r="SIH28" s="61"/>
      <c r="SII28" s="61"/>
      <c r="SIJ28" s="61"/>
      <c r="SIK28" s="61"/>
      <c r="SIL28" s="61"/>
      <c r="SIM28" s="61"/>
      <c r="SIN28" s="61"/>
      <c r="SIO28" s="61"/>
      <c r="SIP28" s="61"/>
      <c r="SIQ28" s="61"/>
      <c r="SIR28" s="61"/>
      <c r="SIS28" s="61"/>
      <c r="SIT28" s="61"/>
      <c r="SIU28" s="61"/>
      <c r="SIV28" s="61"/>
      <c r="SIW28" s="61"/>
      <c r="SIX28" s="61"/>
      <c r="SIY28" s="61"/>
      <c r="SIZ28" s="61"/>
      <c r="SJA28" s="61"/>
      <c r="SJB28" s="61"/>
      <c r="SJC28" s="61"/>
      <c r="SJD28" s="61"/>
      <c r="SJE28" s="61"/>
      <c r="SJF28" s="61"/>
      <c r="SJG28" s="61"/>
      <c r="SJH28" s="61"/>
      <c r="SJI28" s="61"/>
      <c r="SJJ28" s="61"/>
      <c r="SJK28" s="61"/>
      <c r="SJL28" s="61"/>
      <c r="SJM28" s="61"/>
      <c r="SJN28" s="61"/>
      <c r="SJO28" s="61"/>
      <c r="SJP28" s="61"/>
      <c r="SJQ28" s="61"/>
      <c r="SJR28" s="61"/>
      <c r="SJS28" s="61"/>
      <c r="SJT28" s="61"/>
      <c r="SJU28" s="61"/>
      <c r="SJV28" s="61"/>
      <c r="SJW28" s="61"/>
      <c r="SJX28" s="61"/>
      <c r="SJY28" s="61"/>
      <c r="SJZ28" s="61"/>
      <c r="SKA28" s="61"/>
      <c r="SKB28" s="61"/>
      <c r="SKC28" s="61"/>
      <c r="SKD28" s="61"/>
      <c r="SKE28" s="61"/>
      <c r="SKF28" s="61"/>
      <c r="SKG28" s="61"/>
      <c r="SKH28" s="61"/>
      <c r="SKI28" s="61"/>
      <c r="SKJ28" s="61"/>
      <c r="SKK28" s="61"/>
      <c r="SKL28" s="61"/>
      <c r="SKM28" s="61"/>
      <c r="SKN28" s="61"/>
      <c r="SKO28" s="61"/>
      <c r="SKP28" s="61"/>
      <c r="SKQ28" s="61"/>
      <c r="SKR28" s="61"/>
      <c r="SKS28" s="61"/>
      <c r="SKT28" s="61"/>
      <c r="SKU28" s="61"/>
      <c r="SKV28" s="61"/>
      <c r="SKW28" s="61"/>
      <c r="SKX28" s="61"/>
      <c r="SKY28" s="61"/>
      <c r="SKZ28" s="61"/>
      <c r="SLA28" s="61"/>
      <c r="SLB28" s="61"/>
      <c r="SLC28" s="61"/>
      <c r="SLD28" s="61"/>
      <c r="SLE28" s="61"/>
      <c r="SLF28" s="61"/>
      <c r="SLG28" s="61"/>
      <c r="SLH28" s="61"/>
      <c r="SLI28" s="61"/>
      <c r="SLJ28" s="61"/>
      <c r="SLK28" s="61"/>
      <c r="SLL28" s="61"/>
      <c r="SLM28" s="61"/>
      <c r="SLN28" s="61"/>
      <c r="SLO28" s="61"/>
      <c r="SLP28" s="61"/>
      <c r="SLQ28" s="61"/>
      <c r="SLR28" s="61"/>
      <c r="SLS28" s="61"/>
      <c r="SLT28" s="61"/>
      <c r="SLU28" s="61"/>
      <c r="SLV28" s="61"/>
      <c r="SLW28" s="61"/>
      <c r="SLX28" s="61"/>
      <c r="SLY28" s="61"/>
      <c r="SLZ28" s="61"/>
      <c r="SMA28" s="61"/>
      <c r="SMB28" s="61"/>
      <c r="SMC28" s="61"/>
      <c r="SMD28" s="61"/>
      <c r="SME28" s="61"/>
      <c r="SMF28" s="61"/>
      <c r="SMG28" s="61"/>
      <c r="SMH28" s="61"/>
      <c r="SMI28" s="61"/>
      <c r="SMJ28" s="61"/>
      <c r="SMK28" s="61"/>
      <c r="SML28" s="61"/>
      <c r="SMM28" s="61"/>
      <c r="SMN28" s="61"/>
      <c r="SMO28" s="61"/>
      <c r="SMP28" s="61"/>
      <c r="SMQ28" s="61"/>
      <c r="SMR28" s="61"/>
      <c r="SMS28" s="61"/>
      <c r="SMT28" s="61"/>
      <c r="SMU28" s="61"/>
      <c r="SMV28" s="61"/>
      <c r="SMW28" s="61"/>
      <c r="SMX28" s="61"/>
      <c r="SMY28" s="61"/>
      <c r="SMZ28" s="61"/>
      <c r="SNA28" s="61"/>
      <c r="SNB28" s="61"/>
      <c r="SNC28" s="61"/>
      <c r="SND28" s="61"/>
      <c r="SNE28" s="61"/>
      <c r="SNF28" s="61"/>
      <c r="SNG28" s="61"/>
      <c r="SNH28" s="61"/>
      <c r="SNI28" s="61"/>
      <c r="SNJ28" s="61"/>
      <c r="SNK28" s="61"/>
      <c r="SNL28" s="61"/>
      <c r="SNM28" s="61"/>
      <c r="SNN28" s="61"/>
      <c r="SNO28" s="61"/>
      <c r="SNP28" s="61"/>
      <c r="SNQ28" s="61"/>
      <c r="SNR28" s="61"/>
      <c r="SNS28" s="61"/>
      <c r="SNT28" s="61"/>
      <c r="SNU28" s="61"/>
      <c r="SNV28" s="61"/>
      <c r="SNW28" s="61"/>
      <c r="SNX28" s="61"/>
      <c r="SNY28" s="61"/>
      <c r="SNZ28" s="61"/>
      <c r="SOA28" s="61"/>
      <c r="SOB28" s="61"/>
      <c r="SOC28" s="61"/>
      <c r="SOD28" s="61"/>
      <c r="SOE28" s="61"/>
      <c r="SOF28" s="61"/>
      <c r="SOG28" s="61"/>
      <c r="SOH28" s="61"/>
      <c r="SOI28" s="61"/>
      <c r="SOJ28" s="61"/>
      <c r="SOK28" s="61"/>
      <c r="SOL28" s="61"/>
      <c r="SOM28" s="61"/>
      <c r="SON28" s="61"/>
      <c r="SOO28" s="61"/>
      <c r="SOP28" s="61"/>
      <c r="SOQ28" s="61"/>
      <c r="SOR28" s="61"/>
      <c r="SOS28" s="61"/>
      <c r="SOT28" s="61"/>
      <c r="SOU28" s="61"/>
      <c r="SOV28" s="61"/>
      <c r="SOW28" s="61"/>
      <c r="SOX28" s="61"/>
      <c r="SOY28" s="61"/>
      <c r="SOZ28" s="61"/>
      <c r="SPA28" s="61"/>
      <c r="SPB28" s="61"/>
      <c r="SPC28" s="61"/>
      <c r="SPD28" s="61"/>
      <c r="SPE28" s="61"/>
      <c r="SPF28" s="61"/>
      <c r="SPG28" s="61"/>
      <c r="SPH28" s="61"/>
      <c r="SPI28" s="61"/>
      <c r="SPJ28" s="61"/>
      <c r="SPK28" s="61"/>
      <c r="SPL28" s="61"/>
      <c r="SPM28" s="61"/>
      <c r="SPN28" s="61"/>
      <c r="SPO28" s="61"/>
      <c r="SPP28" s="61"/>
      <c r="SPQ28" s="61"/>
      <c r="SPR28" s="61"/>
      <c r="SPS28" s="61"/>
      <c r="SPT28" s="61"/>
      <c r="SPU28" s="61"/>
      <c r="SPV28" s="61"/>
      <c r="SPW28" s="61"/>
      <c r="SPX28" s="61"/>
      <c r="SPY28" s="61"/>
      <c r="SPZ28" s="61"/>
      <c r="SQA28" s="61"/>
      <c r="SQB28" s="61"/>
      <c r="SQC28" s="61"/>
      <c r="SQD28" s="61"/>
      <c r="SQE28" s="61"/>
      <c r="SQF28" s="61"/>
      <c r="SQG28" s="61"/>
      <c r="SQH28" s="61"/>
      <c r="SQI28" s="61"/>
      <c r="SQJ28" s="61"/>
      <c r="SQK28" s="61"/>
      <c r="SQL28" s="61"/>
      <c r="SQM28" s="61"/>
      <c r="SQN28" s="61"/>
      <c r="SQO28" s="61"/>
      <c r="SQP28" s="61"/>
      <c r="SQQ28" s="61"/>
      <c r="SQR28" s="61"/>
      <c r="SQS28" s="61"/>
      <c r="SQT28" s="61"/>
      <c r="SQU28" s="61"/>
      <c r="SQV28" s="61"/>
      <c r="SQW28" s="61"/>
      <c r="SQX28" s="61"/>
      <c r="SQY28" s="61"/>
      <c r="SQZ28" s="61"/>
      <c r="SRA28" s="61"/>
      <c r="SRB28" s="61"/>
      <c r="SRC28" s="61"/>
      <c r="SRD28" s="61"/>
      <c r="SRE28" s="61"/>
      <c r="SRF28" s="61"/>
      <c r="SRG28" s="61"/>
      <c r="SRH28" s="61"/>
      <c r="SRI28" s="61"/>
      <c r="SRJ28" s="61"/>
      <c r="SRK28" s="61"/>
      <c r="SRL28" s="61"/>
      <c r="SRM28" s="61"/>
      <c r="SRN28" s="61"/>
      <c r="SRO28" s="61"/>
      <c r="SRP28" s="61"/>
      <c r="SRQ28" s="61"/>
      <c r="SRR28" s="61"/>
      <c r="SRS28" s="61"/>
      <c r="SRT28" s="61"/>
      <c r="SRU28" s="61"/>
      <c r="SRV28" s="61"/>
      <c r="SRW28" s="61"/>
      <c r="SRX28" s="61"/>
      <c r="SRY28" s="61"/>
      <c r="SRZ28" s="61"/>
      <c r="SSA28" s="61"/>
      <c r="SSB28" s="61"/>
      <c r="SSC28" s="61"/>
      <c r="SSD28" s="61"/>
      <c r="SSE28" s="61"/>
      <c r="SSF28" s="61"/>
      <c r="SSG28" s="61"/>
      <c r="SSH28" s="61"/>
      <c r="SSI28" s="61"/>
      <c r="SSJ28" s="61"/>
      <c r="SSK28" s="61"/>
      <c r="SSL28" s="61"/>
      <c r="SSM28" s="61"/>
      <c r="SSN28" s="61"/>
      <c r="SSO28" s="61"/>
      <c r="SSP28" s="61"/>
      <c r="SSQ28" s="61"/>
      <c r="SSR28" s="61"/>
      <c r="SSS28" s="61"/>
      <c r="SST28" s="61"/>
      <c r="SSU28" s="61"/>
      <c r="SSV28" s="61"/>
      <c r="SSW28" s="61"/>
      <c r="SSX28" s="61"/>
      <c r="SSY28" s="61"/>
      <c r="SSZ28" s="61"/>
      <c r="STA28" s="61"/>
      <c r="STB28" s="61"/>
      <c r="STC28" s="61"/>
      <c r="STD28" s="61"/>
      <c r="STE28" s="61"/>
      <c r="STF28" s="61"/>
      <c r="STG28" s="61"/>
      <c r="STH28" s="61"/>
      <c r="STI28" s="61"/>
      <c r="STJ28" s="61"/>
      <c r="STK28" s="61"/>
      <c r="STL28" s="61"/>
      <c r="STM28" s="61"/>
      <c r="STN28" s="61"/>
      <c r="STO28" s="61"/>
      <c r="STP28" s="61"/>
      <c r="STQ28" s="61"/>
      <c r="STR28" s="61"/>
      <c r="STS28" s="61"/>
      <c r="STT28" s="61"/>
      <c r="STU28" s="61"/>
      <c r="STV28" s="61"/>
      <c r="STW28" s="61"/>
      <c r="STX28" s="61"/>
      <c r="STY28" s="61"/>
      <c r="STZ28" s="61"/>
      <c r="SUA28" s="61"/>
      <c r="SUB28" s="61"/>
      <c r="SUC28" s="61"/>
      <c r="SUD28" s="61"/>
      <c r="SUE28" s="61"/>
      <c r="SUF28" s="61"/>
      <c r="SUG28" s="61"/>
      <c r="SUH28" s="61"/>
      <c r="SUI28" s="61"/>
      <c r="SUJ28" s="61"/>
      <c r="SUK28" s="61"/>
      <c r="SUL28" s="61"/>
      <c r="SUM28" s="61"/>
      <c r="SUN28" s="61"/>
      <c r="SUO28" s="61"/>
      <c r="SUP28" s="61"/>
      <c r="SUQ28" s="61"/>
      <c r="SUR28" s="61"/>
      <c r="SUS28" s="61"/>
      <c r="SUT28" s="61"/>
      <c r="SUU28" s="61"/>
      <c r="SUV28" s="61"/>
      <c r="SUW28" s="61"/>
      <c r="SUX28" s="61"/>
      <c r="SUY28" s="61"/>
      <c r="SUZ28" s="61"/>
      <c r="SVA28" s="61"/>
      <c r="SVB28" s="61"/>
      <c r="SVC28" s="61"/>
      <c r="SVD28" s="61"/>
      <c r="SVE28" s="61"/>
      <c r="SVF28" s="61"/>
      <c r="SVG28" s="61"/>
      <c r="SVH28" s="61"/>
      <c r="SVI28" s="61"/>
      <c r="SVJ28" s="61"/>
      <c r="SVK28" s="61"/>
      <c r="SVL28" s="61"/>
      <c r="SVM28" s="61"/>
      <c r="SVN28" s="61"/>
      <c r="SVO28" s="61"/>
      <c r="SVP28" s="61"/>
      <c r="SVQ28" s="61"/>
      <c r="SVR28" s="61"/>
      <c r="SVS28" s="61"/>
      <c r="SVT28" s="61"/>
      <c r="SVU28" s="61"/>
      <c r="SVV28" s="61"/>
      <c r="SVW28" s="61"/>
      <c r="SVX28" s="61"/>
      <c r="SVY28" s="61"/>
      <c r="SVZ28" s="61"/>
      <c r="SWA28" s="61"/>
      <c r="SWB28" s="61"/>
      <c r="SWC28" s="61"/>
      <c r="SWD28" s="61"/>
      <c r="SWE28" s="61"/>
      <c r="SWF28" s="61"/>
      <c r="SWG28" s="61"/>
      <c r="SWH28" s="61"/>
      <c r="SWI28" s="61"/>
      <c r="SWJ28" s="61"/>
      <c r="SWK28" s="61"/>
      <c r="SWL28" s="61"/>
      <c r="SWM28" s="61"/>
      <c r="SWN28" s="61"/>
      <c r="SWO28" s="61"/>
      <c r="SWP28" s="61"/>
      <c r="SWQ28" s="61"/>
      <c r="SWR28" s="61"/>
      <c r="SWS28" s="61"/>
      <c r="SWT28" s="61"/>
      <c r="SWU28" s="61"/>
      <c r="SWV28" s="61"/>
      <c r="SWW28" s="61"/>
      <c r="SWX28" s="61"/>
      <c r="SWY28" s="61"/>
      <c r="SWZ28" s="61"/>
      <c r="SXA28" s="61"/>
      <c r="SXB28" s="61"/>
      <c r="SXC28" s="61"/>
      <c r="SXD28" s="61"/>
      <c r="SXE28" s="61"/>
      <c r="SXF28" s="61"/>
      <c r="SXG28" s="61"/>
      <c r="SXH28" s="61"/>
      <c r="SXI28" s="61"/>
      <c r="SXJ28" s="61"/>
      <c r="SXK28" s="61"/>
      <c r="SXL28" s="61"/>
      <c r="SXM28" s="61"/>
      <c r="SXN28" s="61"/>
      <c r="SXO28" s="61"/>
      <c r="SXP28" s="61"/>
      <c r="SXQ28" s="61"/>
      <c r="SXR28" s="61"/>
      <c r="SXS28" s="61"/>
      <c r="SXT28" s="61"/>
      <c r="SXU28" s="61"/>
      <c r="SXV28" s="61"/>
      <c r="SXW28" s="61"/>
      <c r="SXX28" s="61"/>
      <c r="SXY28" s="61"/>
      <c r="SXZ28" s="61"/>
      <c r="SYA28" s="61"/>
      <c r="SYB28" s="61"/>
      <c r="SYC28" s="61"/>
      <c r="SYD28" s="61"/>
      <c r="SYE28" s="61"/>
      <c r="SYF28" s="61"/>
      <c r="SYG28" s="61"/>
      <c r="SYH28" s="61"/>
      <c r="SYI28" s="61"/>
      <c r="SYJ28" s="61"/>
      <c r="SYK28" s="61"/>
      <c r="SYL28" s="61"/>
      <c r="SYM28" s="61"/>
      <c r="SYN28" s="61"/>
      <c r="SYO28" s="61"/>
      <c r="SYP28" s="61"/>
      <c r="SYQ28" s="61"/>
      <c r="SYR28" s="61"/>
      <c r="SYS28" s="61"/>
      <c r="SYT28" s="61"/>
      <c r="SYU28" s="61"/>
      <c r="SYV28" s="61"/>
      <c r="SYW28" s="61"/>
      <c r="SYX28" s="61"/>
      <c r="SYY28" s="61"/>
      <c r="SYZ28" s="61"/>
      <c r="SZA28" s="61"/>
      <c r="SZB28" s="61"/>
      <c r="SZC28" s="61"/>
      <c r="SZD28" s="61"/>
      <c r="SZE28" s="61"/>
      <c r="SZF28" s="61"/>
      <c r="SZG28" s="61"/>
      <c r="SZH28" s="61"/>
      <c r="SZI28" s="61"/>
      <c r="SZJ28" s="61"/>
      <c r="SZK28" s="61"/>
      <c r="SZL28" s="61"/>
      <c r="SZM28" s="61"/>
      <c r="SZN28" s="61"/>
      <c r="SZO28" s="61"/>
      <c r="SZP28" s="61"/>
      <c r="SZQ28" s="61"/>
      <c r="SZR28" s="61"/>
      <c r="SZS28" s="61"/>
      <c r="SZT28" s="61"/>
      <c r="SZU28" s="61"/>
      <c r="SZV28" s="61"/>
      <c r="SZW28" s="61"/>
      <c r="SZX28" s="61"/>
      <c r="SZY28" s="61"/>
      <c r="SZZ28" s="61"/>
      <c r="TAA28" s="61"/>
      <c r="TAB28" s="61"/>
      <c r="TAC28" s="61"/>
      <c r="TAD28" s="61"/>
      <c r="TAE28" s="61"/>
      <c r="TAF28" s="61"/>
      <c r="TAG28" s="61"/>
      <c r="TAH28" s="61"/>
      <c r="TAI28" s="61"/>
      <c r="TAJ28" s="61"/>
      <c r="TAK28" s="61"/>
      <c r="TAL28" s="61"/>
      <c r="TAM28" s="61"/>
      <c r="TAN28" s="61"/>
      <c r="TAO28" s="61"/>
      <c r="TAP28" s="61"/>
      <c r="TAQ28" s="61"/>
      <c r="TAR28" s="61"/>
      <c r="TAS28" s="61"/>
      <c r="TAT28" s="61"/>
      <c r="TAU28" s="61"/>
      <c r="TAV28" s="61"/>
      <c r="TAW28" s="61"/>
      <c r="TAX28" s="61"/>
      <c r="TAY28" s="61"/>
      <c r="TAZ28" s="61"/>
      <c r="TBA28" s="61"/>
      <c r="TBB28" s="61"/>
      <c r="TBC28" s="61"/>
      <c r="TBD28" s="61"/>
      <c r="TBE28" s="61"/>
      <c r="TBF28" s="61"/>
      <c r="TBG28" s="61"/>
      <c r="TBH28" s="61"/>
      <c r="TBI28" s="61"/>
      <c r="TBJ28" s="61"/>
      <c r="TBK28" s="61"/>
      <c r="TBL28" s="61"/>
      <c r="TBM28" s="61"/>
      <c r="TBN28" s="61"/>
      <c r="TBO28" s="61"/>
      <c r="TBP28" s="61"/>
      <c r="TBQ28" s="61"/>
      <c r="TBR28" s="61"/>
      <c r="TBS28" s="61"/>
      <c r="TBT28" s="61"/>
      <c r="TBU28" s="61"/>
      <c r="TBV28" s="61"/>
      <c r="TBW28" s="61"/>
      <c r="TBX28" s="61"/>
      <c r="TBY28" s="61"/>
      <c r="TBZ28" s="61"/>
      <c r="TCA28" s="61"/>
      <c r="TCB28" s="61"/>
      <c r="TCC28" s="61"/>
      <c r="TCD28" s="61"/>
      <c r="TCE28" s="61"/>
      <c r="TCF28" s="61"/>
      <c r="TCG28" s="61"/>
      <c r="TCH28" s="61"/>
      <c r="TCI28" s="61"/>
      <c r="TCJ28" s="61"/>
      <c r="TCK28" s="61"/>
      <c r="TCL28" s="61"/>
      <c r="TCM28" s="61"/>
      <c r="TCN28" s="61"/>
      <c r="TCO28" s="61"/>
      <c r="TCP28" s="61"/>
      <c r="TCQ28" s="61"/>
      <c r="TCR28" s="61"/>
      <c r="TCS28" s="61"/>
      <c r="TCT28" s="61"/>
      <c r="TCU28" s="61"/>
      <c r="TCV28" s="61"/>
      <c r="TCW28" s="61"/>
      <c r="TCX28" s="61"/>
      <c r="TCY28" s="61"/>
      <c r="TCZ28" s="61"/>
      <c r="TDA28" s="61"/>
      <c r="TDB28" s="61"/>
      <c r="TDC28" s="61"/>
      <c r="TDD28" s="61"/>
      <c r="TDE28" s="61"/>
      <c r="TDF28" s="61"/>
      <c r="TDG28" s="61"/>
      <c r="TDH28" s="61"/>
      <c r="TDI28" s="61"/>
      <c r="TDJ28" s="61"/>
      <c r="TDK28" s="61"/>
      <c r="TDL28" s="61"/>
      <c r="TDM28" s="61"/>
      <c r="TDN28" s="61"/>
      <c r="TDO28" s="61"/>
      <c r="TDP28" s="61"/>
      <c r="TDQ28" s="61"/>
      <c r="TDR28" s="61"/>
      <c r="TDS28" s="61"/>
      <c r="TDT28" s="61"/>
      <c r="TDU28" s="61"/>
      <c r="TDV28" s="61"/>
      <c r="TDW28" s="61"/>
      <c r="TDX28" s="61"/>
      <c r="TDY28" s="61"/>
      <c r="TDZ28" s="61"/>
      <c r="TEA28" s="61"/>
      <c r="TEB28" s="61"/>
      <c r="TEC28" s="61"/>
      <c r="TED28" s="61"/>
      <c r="TEE28" s="61"/>
      <c r="TEF28" s="61"/>
      <c r="TEG28" s="61"/>
      <c r="TEH28" s="61"/>
      <c r="TEI28" s="61"/>
      <c r="TEJ28" s="61"/>
      <c r="TEK28" s="61"/>
      <c r="TEL28" s="61"/>
      <c r="TEM28" s="61"/>
      <c r="TEN28" s="61"/>
      <c r="TEO28" s="61"/>
      <c r="TEP28" s="61"/>
      <c r="TEQ28" s="61"/>
      <c r="TER28" s="61"/>
      <c r="TES28" s="61"/>
      <c r="TET28" s="61"/>
      <c r="TEU28" s="61"/>
      <c r="TEV28" s="61"/>
      <c r="TEW28" s="61"/>
      <c r="TEX28" s="61"/>
      <c r="TEY28" s="61"/>
      <c r="TEZ28" s="61"/>
      <c r="TFA28" s="61"/>
      <c r="TFB28" s="61"/>
      <c r="TFC28" s="61"/>
      <c r="TFD28" s="61"/>
      <c r="TFE28" s="61"/>
      <c r="TFF28" s="61"/>
      <c r="TFG28" s="61"/>
      <c r="TFH28" s="61"/>
      <c r="TFI28" s="61"/>
      <c r="TFJ28" s="61"/>
      <c r="TFK28" s="61"/>
      <c r="TFL28" s="61"/>
      <c r="TFM28" s="61"/>
      <c r="TFN28" s="61"/>
      <c r="TFO28" s="61"/>
      <c r="TFP28" s="61"/>
      <c r="TFQ28" s="61"/>
      <c r="TFR28" s="61"/>
      <c r="TFS28" s="61"/>
      <c r="TFT28" s="61"/>
      <c r="TFU28" s="61"/>
      <c r="TFV28" s="61"/>
      <c r="TFW28" s="61"/>
      <c r="TFX28" s="61"/>
      <c r="TFY28" s="61"/>
      <c r="TFZ28" s="61"/>
      <c r="TGA28" s="61"/>
      <c r="TGB28" s="61"/>
      <c r="TGC28" s="61"/>
      <c r="TGD28" s="61"/>
      <c r="TGE28" s="61"/>
      <c r="TGF28" s="61"/>
      <c r="TGG28" s="61"/>
      <c r="TGH28" s="61"/>
      <c r="TGI28" s="61"/>
      <c r="TGJ28" s="61"/>
      <c r="TGK28" s="61"/>
      <c r="TGL28" s="61"/>
      <c r="TGM28" s="61"/>
      <c r="TGN28" s="61"/>
      <c r="TGO28" s="61"/>
      <c r="TGP28" s="61"/>
      <c r="TGQ28" s="61"/>
      <c r="TGR28" s="61"/>
      <c r="TGS28" s="61"/>
      <c r="TGT28" s="61"/>
      <c r="TGU28" s="61"/>
      <c r="TGV28" s="61"/>
      <c r="TGW28" s="61"/>
      <c r="TGX28" s="61"/>
      <c r="TGY28" s="61"/>
      <c r="TGZ28" s="61"/>
      <c r="THA28" s="61"/>
      <c r="THB28" s="61"/>
      <c r="THC28" s="61"/>
      <c r="THD28" s="61"/>
      <c r="THE28" s="61"/>
      <c r="THF28" s="61"/>
      <c r="THG28" s="61"/>
      <c r="THH28" s="61"/>
      <c r="THI28" s="61"/>
      <c r="THJ28" s="61"/>
      <c r="THK28" s="61"/>
      <c r="THL28" s="61"/>
      <c r="THM28" s="61"/>
      <c r="THN28" s="61"/>
      <c r="THO28" s="61"/>
      <c r="THP28" s="61"/>
      <c r="THQ28" s="61"/>
      <c r="THR28" s="61"/>
      <c r="THS28" s="61"/>
      <c r="THT28" s="61"/>
      <c r="THU28" s="61"/>
      <c r="THV28" s="61"/>
      <c r="THW28" s="61"/>
      <c r="THX28" s="61"/>
      <c r="THY28" s="61"/>
      <c r="THZ28" s="61"/>
      <c r="TIA28" s="61"/>
      <c r="TIB28" s="61"/>
      <c r="TIC28" s="61"/>
      <c r="TID28" s="61"/>
      <c r="TIE28" s="61"/>
      <c r="TIF28" s="61"/>
      <c r="TIG28" s="61"/>
      <c r="TIH28" s="61"/>
      <c r="TII28" s="61"/>
      <c r="TIJ28" s="61"/>
      <c r="TIK28" s="61"/>
      <c r="TIL28" s="61"/>
      <c r="TIM28" s="61"/>
      <c r="TIN28" s="61"/>
      <c r="TIO28" s="61"/>
      <c r="TIP28" s="61"/>
      <c r="TIQ28" s="61"/>
      <c r="TIR28" s="61"/>
      <c r="TIS28" s="61"/>
      <c r="TIT28" s="61"/>
      <c r="TIU28" s="61"/>
      <c r="TIV28" s="61"/>
      <c r="TIW28" s="61"/>
      <c r="TIX28" s="61"/>
      <c r="TIY28" s="61"/>
      <c r="TIZ28" s="61"/>
      <c r="TJA28" s="61"/>
      <c r="TJB28" s="61"/>
      <c r="TJC28" s="61"/>
      <c r="TJD28" s="61"/>
      <c r="TJE28" s="61"/>
      <c r="TJF28" s="61"/>
      <c r="TJG28" s="61"/>
      <c r="TJH28" s="61"/>
      <c r="TJI28" s="61"/>
      <c r="TJJ28" s="61"/>
      <c r="TJK28" s="61"/>
      <c r="TJL28" s="61"/>
      <c r="TJM28" s="61"/>
      <c r="TJN28" s="61"/>
      <c r="TJO28" s="61"/>
      <c r="TJP28" s="61"/>
      <c r="TJQ28" s="61"/>
      <c r="TJR28" s="61"/>
      <c r="TJS28" s="61"/>
      <c r="TJT28" s="61"/>
      <c r="TJU28" s="61"/>
      <c r="TJV28" s="61"/>
      <c r="TJW28" s="61"/>
      <c r="TJX28" s="61"/>
      <c r="TJY28" s="61"/>
      <c r="TJZ28" s="61"/>
      <c r="TKA28" s="61"/>
      <c r="TKB28" s="61"/>
      <c r="TKC28" s="61"/>
      <c r="TKD28" s="61"/>
      <c r="TKE28" s="61"/>
      <c r="TKF28" s="61"/>
      <c r="TKG28" s="61"/>
      <c r="TKH28" s="61"/>
      <c r="TKI28" s="61"/>
      <c r="TKJ28" s="61"/>
      <c r="TKK28" s="61"/>
      <c r="TKL28" s="61"/>
      <c r="TKM28" s="61"/>
      <c r="TKN28" s="61"/>
      <c r="TKO28" s="61"/>
      <c r="TKP28" s="61"/>
      <c r="TKQ28" s="61"/>
      <c r="TKR28" s="61"/>
      <c r="TKS28" s="61"/>
      <c r="TKT28" s="61"/>
      <c r="TKU28" s="61"/>
      <c r="TKV28" s="61"/>
      <c r="TKW28" s="61"/>
      <c r="TKX28" s="61"/>
      <c r="TKY28" s="61"/>
      <c r="TKZ28" s="61"/>
      <c r="TLA28" s="61"/>
      <c r="TLB28" s="61"/>
      <c r="TLC28" s="61"/>
      <c r="TLD28" s="61"/>
      <c r="TLE28" s="61"/>
      <c r="TLF28" s="61"/>
      <c r="TLG28" s="61"/>
      <c r="TLH28" s="61"/>
      <c r="TLI28" s="61"/>
      <c r="TLJ28" s="61"/>
      <c r="TLK28" s="61"/>
      <c r="TLL28" s="61"/>
      <c r="TLM28" s="61"/>
      <c r="TLN28" s="61"/>
      <c r="TLO28" s="61"/>
      <c r="TLP28" s="61"/>
      <c r="TLQ28" s="61"/>
      <c r="TLR28" s="61"/>
      <c r="TLS28" s="61"/>
      <c r="TLT28" s="61"/>
      <c r="TLU28" s="61"/>
      <c r="TLV28" s="61"/>
      <c r="TLW28" s="61"/>
      <c r="TLX28" s="61"/>
      <c r="TLY28" s="61"/>
      <c r="TLZ28" s="61"/>
      <c r="TMA28" s="61"/>
      <c r="TMB28" s="61"/>
      <c r="TMC28" s="61"/>
      <c r="TMD28" s="61"/>
      <c r="TME28" s="61"/>
      <c r="TMF28" s="61"/>
      <c r="TMG28" s="61"/>
      <c r="TMH28" s="61"/>
      <c r="TMI28" s="61"/>
      <c r="TMJ28" s="61"/>
      <c r="TMK28" s="61"/>
      <c r="TML28" s="61"/>
      <c r="TMM28" s="61"/>
      <c r="TMN28" s="61"/>
      <c r="TMO28" s="61"/>
      <c r="TMP28" s="61"/>
      <c r="TMQ28" s="61"/>
      <c r="TMR28" s="61"/>
      <c r="TMS28" s="61"/>
      <c r="TMT28" s="61"/>
      <c r="TMU28" s="61"/>
      <c r="TMV28" s="61"/>
      <c r="TMW28" s="61"/>
      <c r="TMX28" s="61"/>
      <c r="TMY28" s="61"/>
      <c r="TMZ28" s="61"/>
      <c r="TNA28" s="61"/>
      <c r="TNB28" s="61"/>
      <c r="TNC28" s="61"/>
      <c r="TND28" s="61"/>
      <c r="TNE28" s="61"/>
      <c r="TNF28" s="61"/>
      <c r="TNG28" s="61"/>
      <c r="TNH28" s="61"/>
      <c r="TNI28" s="61"/>
      <c r="TNJ28" s="61"/>
      <c r="TNK28" s="61"/>
      <c r="TNL28" s="61"/>
      <c r="TNM28" s="61"/>
      <c r="TNN28" s="61"/>
      <c r="TNO28" s="61"/>
      <c r="TNP28" s="61"/>
      <c r="TNQ28" s="61"/>
      <c r="TNR28" s="61"/>
      <c r="TNS28" s="61"/>
      <c r="TNT28" s="61"/>
      <c r="TNU28" s="61"/>
      <c r="TNV28" s="61"/>
      <c r="TNW28" s="61"/>
      <c r="TNX28" s="61"/>
      <c r="TNY28" s="61"/>
      <c r="TNZ28" s="61"/>
      <c r="TOA28" s="61"/>
      <c r="TOB28" s="61"/>
      <c r="TOC28" s="61"/>
      <c r="TOD28" s="61"/>
      <c r="TOE28" s="61"/>
      <c r="TOF28" s="61"/>
      <c r="TOG28" s="61"/>
      <c r="TOH28" s="61"/>
      <c r="TOI28" s="61"/>
      <c r="TOJ28" s="61"/>
      <c r="TOK28" s="61"/>
      <c r="TOL28" s="61"/>
      <c r="TOM28" s="61"/>
      <c r="TON28" s="61"/>
      <c r="TOO28" s="61"/>
      <c r="TOP28" s="61"/>
      <c r="TOQ28" s="61"/>
      <c r="TOR28" s="61"/>
      <c r="TOS28" s="61"/>
      <c r="TOT28" s="61"/>
      <c r="TOU28" s="61"/>
      <c r="TOV28" s="61"/>
      <c r="TOW28" s="61"/>
      <c r="TOX28" s="61"/>
      <c r="TOY28" s="61"/>
      <c r="TOZ28" s="61"/>
      <c r="TPA28" s="61"/>
      <c r="TPB28" s="61"/>
      <c r="TPC28" s="61"/>
      <c r="TPD28" s="61"/>
      <c r="TPE28" s="61"/>
      <c r="TPF28" s="61"/>
      <c r="TPG28" s="61"/>
      <c r="TPH28" s="61"/>
      <c r="TPI28" s="61"/>
      <c r="TPJ28" s="61"/>
      <c r="TPK28" s="61"/>
      <c r="TPL28" s="61"/>
      <c r="TPM28" s="61"/>
      <c r="TPN28" s="61"/>
      <c r="TPO28" s="61"/>
      <c r="TPP28" s="61"/>
      <c r="TPQ28" s="61"/>
      <c r="TPR28" s="61"/>
      <c r="TPS28" s="61"/>
      <c r="TPT28" s="61"/>
      <c r="TPU28" s="61"/>
      <c r="TPV28" s="61"/>
      <c r="TPW28" s="61"/>
      <c r="TPX28" s="61"/>
      <c r="TPY28" s="61"/>
      <c r="TPZ28" s="61"/>
      <c r="TQA28" s="61"/>
      <c r="TQB28" s="61"/>
      <c r="TQC28" s="61"/>
      <c r="TQD28" s="61"/>
      <c r="TQE28" s="61"/>
      <c r="TQF28" s="61"/>
      <c r="TQG28" s="61"/>
      <c r="TQH28" s="61"/>
      <c r="TQI28" s="61"/>
      <c r="TQJ28" s="61"/>
      <c r="TQK28" s="61"/>
      <c r="TQL28" s="61"/>
      <c r="TQM28" s="61"/>
      <c r="TQN28" s="61"/>
      <c r="TQO28" s="61"/>
      <c r="TQP28" s="61"/>
      <c r="TQQ28" s="61"/>
      <c r="TQR28" s="61"/>
      <c r="TQS28" s="61"/>
      <c r="TQT28" s="61"/>
      <c r="TQU28" s="61"/>
      <c r="TQV28" s="61"/>
      <c r="TQW28" s="61"/>
      <c r="TQX28" s="61"/>
      <c r="TQY28" s="61"/>
      <c r="TQZ28" s="61"/>
      <c r="TRA28" s="61"/>
      <c r="TRB28" s="61"/>
      <c r="TRC28" s="61"/>
      <c r="TRD28" s="61"/>
      <c r="TRE28" s="61"/>
      <c r="TRF28" s="61"/>
      <c r="TRG28" s="61"/>
      <c r="TRH28" s="61"/>
      <c r="TRI28" s="61"/>
      <c r="TRJ28" s="61"/>
      <c r="TRK28" s="61"/>
      <c r="TRL28" s="61"/>
      <c r="TRM28" s="61"/>
      <c r="TRN28" s="61"/>
      <c r="TRO28" s="61"/>
      <c r="TRP28" s="61"/>
      <c r="TRQ28" s="61"/>
      <c r="TRR28" s="61"/>
      <c r="TRS28" s="61"/>
      <c r="TRT28" s="61"/>
      <c r="TRU28" s="61"/>
      <c r="TRV28" s="61"/>
      <c r="TRW28" s="61"/>
      <c r="TRX28" s="61"/>
      <c r="TRY28" s="61"/>
      <c r="TRZ28" s="61"/>
      <c r="TSA28" s="61"/>
      <c r="TSB28" s="61"/>
      <c r="TSC28" s="61"/>
      <c r="TSD28" s="61"/>
      <c r="TSE28" s="61"/>
      <c r="TSF28" s="61"/>
      <c r="TSG28" s="61"/>
      <c r="TSH28" s="61"/>
      <c r="TSI28" s="61"/>
      <c r="TSJ28" s="61"/>
      <c r="TSK28" s="61"/>
      <c r="TSL28" s="61"/>
      <c r="TSM28" s="61"/>
      <c r="TSN28" s="61"/>
      <c r="TSO28" s="61"/>
      <c r="TSP28" s="61"/>
      <c r="TSQ28" s="61"/>
      <c r="TSR28" s="61"/>
      <c r="TSS28" s="61"/>
      <c r="TST28" s="61"/>
      <c r="TSU28" s="61"/>
      <c r="TSV28" s="61"/>
      <c r="TSW28" s="61"/>
      <c r="TSX28" s="61"/>
      <c r="TSY28" s="61"/>
      <c r="TSZ28" s="61"/>
      <c r="TTA28" s="61"/>
      <c r="TTB28" s="61"/>
      <c r="TTC28" s="61"/>
      <c r="TTD28" s="61"/>
      <c r="TTE28" s="61"/>
      <c r="TTF28" s="61"/>
      <c r="TTG28" s="61"/>
      <c r="TTH28" s="61"/>
      <c r="TTI28" s="61"/>
      <c r="TTJ28" s="61"/>
      <c r="TTK28" s="61"/>
      <c r="TTL28" s="61"/>
      <c r="TTM28" s="61"/>
      <c r="TTN28" s="61"/>
      <c r="TTO28" s="61"/>
      <c r="TTP28" s="61"/>
      <c r="TTQ28" s="61"/>
      <c r="TTR28" s="61"/>
      <c r="TTS28" s="61"/>
      <c r="TTT28" s="61"/>
      <c r="TTU28" s="61"/>
      <c r="TTV28" s="61"/>
      <c r="TTW28" s="61"/>
      <c r="TTX28" s="61"/>
      <c r="TTY28" s="61"/>
      <c r="TTZ28" s="61"/>
      <c r="TUA28" s="61"/>
      <c r="TUB28" s="61"/>
      <c r="TUC28" s="61"/>
      <c r="TUD28" s="61"/>
      <c r="TUE28" s="61"/>
      <c r="TUF28" s="61"/>
      <c r="TUG28" s="61"/>
      <c r="TUH28" s="61"/>
      <c r="TUI28" s="61"/>
      <c r="TUJ28" s="61"/>
      <c r="TUK28" s="61"/>
      <c r="TUL28" s="61"/>
      <c r="TUM28" s="61"/>
      <c r="TUN28" s="61"/>
      <c r="TUO28" s="61"/>
      <c r="TUP28" s="61"/>
      <c r="TUQ28" s="61"/>
      <c r="TUR28" s="61"/>
      <c r="TUS28" s="61"/>
      <c r="TUT28" s="61"/>
      <c r="TUU28" s="61"/>
      <c r="TUV28" s="61"/>
      <c r="TUW28" s="61"/>
      <c r="TUX28" s="61"/>
      <c r="TUY28" s="61"/>
      <c r="TUZ28" s="61"/>
      <c r="TVA28" s="61"/>
      <c r="TVB28" s="61"/>
      <c r="TVC28" s="61"/>
      <c r="TVD28" s="61"/>
      <c r="TVE28" s="61"/>
      <c r="TVF28" s="61"/>
      <c r="TVG28" s="61"/>
      <c r="TVH28" s="61"/>
      <c r="TVI28" s="61"/>
      <c r="TVJ28" s="61"/>
      <c r="TVK28" s="61"/>
      <c r="TVL28" s="61"/>
      <c r="TVM28" s="61"/>
      <c r="TVN28" s="61"/>
      <c r="TVO28" s="61"/>
      <c r="TVP28" s="61"/>
      <c r="TVQ28" s="61"/>
      <c r="TVR28" s="61"/>
      <c r="TVS28" s="61"/>
      <c r="TVT28" s="61"/>
      <c r="TVU28" s="61"/>
      <c r="TVV28" s="61"/>
      <c r="TVW28" s="61"/>
      <c r="TVX28" s="61"/>
      <c r="TVY28" s="61"/>
      <c r="TVZ28" s="61"/>
      <c r="TWA28" s="61"/>
      <c r="TWB28" s="61"/>
      <c r="TWC28" s="61"/>
      <c r="TWD28" s="61"/>
      <c r="TWE28" s="61"/>
      <c r="TWF28" s="61"/>
      <c r="TWG28" s="61"/>
      <c r="TWH28" s="61"/>
      <c r="TWI28" s="61"/>
      <c r="TWJ28" s="61"/>
      <c r="TWK28" s="61"/>
      <c r="TWL28" s="61"/>
      <c r="TWM28" s="61"/>
      <c r="TWN28" s="61"/>
      <c r="TWO28" s="61"/>
      <c r="TWP28" s="61"/>
      <c r="TWQ28" s="61"/>
      <c r="TWR28" s="61"/>
      <c r="TWS28" s="61"/>
      <c r="TWT28" s="61"/>
      <c r="TWU28" s="61"/>
      <c r="TWV28" s="61"/>
      <c r="TWW28" s="61"/>
      <c r="TWX28" s="61"/>
      <c r="TWY28" s="61"/>
      <c r="TWZ28" s="61"/>
      <c r="TXA28" s="61"/>
      <c r="TXB28" s="61"/>
      <c r="TXC28" s="61"/>
      <c r="TXD28" s="61"/>
      <c r="TXE28" s="61"/>
      <c r="TXF28" s="61"/>
      <c r="TXG28" s="61"/>
      <c r="TXH28" s="61"/>
      <c r="TXI28" s="61"/>
      <c r="TXJ28" s="61"/>
      <c r="TXK28" s="61"/>
      <c r="TXL28" s="61"/>
      <c r="TXM28" s="61"/>
      <c r="TXN28" s="61"/>
      <c r="TXO28" s="61"/>
      <c r="TXP28" s="61"/>
      <c r="TXQ28" s="61"/>
      <c r="TXR28" s="61"/>
      <c r="TXS28" s="61"/>
      <c r="TXT28" s="61"/>
      <c r="TXU28" s="61"/>
      <c r="TXV28" s="61"/>
      <c r="TXW28" s="61"/>
      <c r="TXX28" s="61"/>
      <c r="TXY28" s="61"/>
      <c r="TXZ28" s="61"/>
      <c r="TYA28" s="61"/>
      <c r="TYB28" s="61"/>
      <c r="TYC28" s="61"/>
      <c r="TYD28" s="61"/>
      <c r="TYE28" s="61"/>
      <c r="TYF28" s="61"/>
      <c r="TYG28" s="61"/>
      <c r="TYH28" s="61"/>
      <c r="TYI28" s="61"/>
      <c r="TYJ28" s="61"/>
      <c r="TYK28" s="61"/>
      <c r="TYL28" s="61"/>
      <c r="TYM28" s="61"/>
      <c r="TYN28" s="61"/>
      <c r="TYO28" s="61"/>
      <c r="TYP28" s="61"/>
      <c r="TYQ28" s="61"/>
      <c r="TYR28" s="61"/>
      <c r="TYS28" s="61"/>
      <c r="TYT28" s="61"/>
      <c r="TYU28" s="61"/>
      <c r="TYV28" s="61"/>
      <c r="TYW28" s="61"/>
      <c r="TYX28" s="61"/>
      <c r="TYY28" s="61"/>
      <c r="TYZ28" s="61"/>
      <c r="TZA28" s="61"/>
      <c r="TZB28" s="61"/>
      <c r="TZC28" s="61"/>
      <c r="TZD28" s="61"/>
      <c r="TZE28" s="61"/>
      <c r="TZF28" s="61"/>
      <c r="TZG28" s="61"/>
      <c r="TZH28" s="61"/>
      <c r="TZI28" s="61"/>
      <c r="TZJ28" s="61"/>
      <c r="TZK28" s="61"/>
      <c r="TZL28" s="61"/>
      <c r="TZM28" s="61"/>
      <c r="TZN28" s="61"/>
      <c r="TZO28" s="61"/>
      <c r="TZP28" s="61"/>
      <c r="TZQ28" s="61"/>
      <c r="TZR28" s="61"/>
      <c r="TZS28" s="61"/>
      <c r="TZT28" s="61"/>
      <c r="TZU28" s="61"/>
      <c r="TZV28" s="61"/>
      <c r="TZW28" s="61"/>
      <c r="TZX28" s="61"/>
      <c r="TZY28" s="61"/>
      <c r="TZZ28" s="61"/>
      <c r="UAA28" s="61"/>
      <c r="UAB28" s="61"/>
      <c r="UAC28" s="61"/>
      <c r="UAD28" s="61"/>
      <c r="UAE28" s="61"/>
      <c r="UAF28" s="61"/>
      <c r="UAG28" s="61"/>
      <c r="UAH28" s="61"/>
      <c r="UAI28" s="61"/>
      <c r="UAJ28" s="61"/>
      <c r="UAK28" s="61"/>
      <c r="UAL28" s="61"/>
      <c r="UAM28" s="61"/>
      <c r="UAN28" s="61"/>
      <c r="UAO28" s="61"/>
      <c r="UAP28" s="61"/>
      <c r="UAQ28" s="61"/>
      <c r="UAR28" s="61"/>
      <c r="UAS28" s="61"/>
      <c r="UAT28" s="61"/>
      <c r="UAU28" s="61"/>
      <c r="UAV28" s="61"/>
      <c r="UAW28" s="61"/>
      <c r="UAX28" s="61"/>
      <c r="UAY28" s="61"/>
      <c r="UAZ28" s="61"/>
      <c r="UBA28" s="61"/>
      <c r="UBB28" s="61"/>
      <c r="UBC28" s="61"/>
      <c r="UBD28" s="61"/>
      <c r="UBE28" s="61"/>
      <c r="UBF28" s="61"/>
      <c r="UBG28" s="61"/>
      <c r="UBH28" s="61"/>
      <c r="UBI28" s="61"/>
      <c r="UBJ28" s="61"/>
      <c r="UBK28" s="61"/>
      <c r="UBL28" s="61"/>
      <c r="UBM28" s="61"/>
      <c r="UBN28" s="61"/>
      <c r="UBO28" s="61"/>
      <c r="UBP28" s="61"/>
      <c r="UBQ28" s="61"/>
      <c r="UBR28" s="61"/>
      <c r="UBS28" s="61"/>
      <c r="UBT28" s="61"/>
      <c r="UBU28" s="61"/>
      <c r="UBV28" s="61"/>
      <c r="UBW28" s="61"/>
      <c r="UBX28" s="61"/>
      <c r="UBY28" s="61"/>
      <c r="UBZ28" s="61"/>
      <c r="UCA28" s="61"/>
      <c r="UCB28" s="61"/>
      <c r="UCC28" s="61"/>
      <c r="UCD28" s="61"/>
      <c r="UCE28" s="61"/>
      <c r="UCF28" s="61"/>
      <c r="UCG28" s="61"/>
      <c r="UCH28" s="61"/>
      <c r="UCI28" s="61"/>
      <c r="UCJ28" s="61"/>
      <c r="UCK28" s="61"/>
      <c r="UCL28" s="61"/>
      <c r="UCM28" s="61"/>
      <c r="UCN28" s="61"/>
      <c r="UCO28" s="61"/>
      <c r="UCP28" s="61"/>
      <c r="UCQ28" s="61"/>
      <c r="UCR28" s="61"/>
      <c r="UCS28" s="61"/>
      <c r="UCT28" s="61"/>
      <c r="UCU28" s="61"/>
      <c r="UCV28" s="61"/>
      <c r="UCW28" s="61"/>
      <c r="UCX28" s="61"/>
      <c r="UCY28" s="61"/>
      <c r="UCZ28" s="61"/>
      <c r="UDA28" s="61"/>
      <c r="UDB28" s="61"/>
      <c r="UDC28" s="61"/>
      <c r="UDD28" s="61"/>
      <c r="UDE28" s="61"/>
      <c r="UDF28" s="61"/>
      <c r="UDG28" s="61"/>
      <c r="UDH28" s="61"/>
      <c r="UDI28" s="61"/>
      <c r="UDJ28" s="61"/>
      <c r="UDK28" s="61"/>
      <c r="UDL28" s="61"/>
      <c r="UDM28" s="61"/>
      <c r="UDN28" s="61"/>
      <c r="UDO28" s="61"/>
      <c r="UDP28" s="61"/>
      <c r="UDQ28" s="61"/>
      <c r="UDR28" s="61"/>
      <c r="UDS28" s="61"/>
      <c r="UDT28" s="61"/>
      <c r="UDU28" s="61"/>
      <c r="UDV28" s="61"/>
      <c r="UDW28" s="61"/>
      <c r="UDX28" s="61"/>
      <c r="UDY28" s="61"/>
      <c r="UDZ28" s="61"/>
      <c r="UEA28" s="61"/>
      <c r="UEB28" s="61"/>
      <c r="UEC28" s="61"/>
      <c r="UED28" s="61"/>
      <c r="UEE28" s="61"/>
      <c r="UEF28" s="61"/>
      <c r="UEG28" s="61"/>
      <c r="UEH28" s="61"/>
      <c r="UEI28" s="61"/>
      <c r="UEJ28" s="61"/>
      <c r="UEK28" s="61"/>
      <c r="UEL28" s="61"/>
      <c r="UEM28" s="61"/>
      <c r="UEN28" s="61"/>
      <c r="UEO28" s="61"/>
      <c r="UEP28" s="61"/>
      <c r="UEQ28" s="61"/>
      <c r="UER28" s="61"/>
      <c r="UES28" s="61"/>
      <c r="UET28" s="61"/>
      <c r="UEU28" s="61"/>
      <c r="UEV28" s="61"/>
      <c r="UEW28" s="61"/>
      <c r="UEX28" s="61"/>
      <c r="UEY28" s="61"/>
      <c r="UEZ28" s="61"/>
      <c r="UFA28" s="61"/>
      <c r="UFB28" s="61"/>
      <c r="UFC28" s="61"/>
      <c r="UFD28" s="61"/>
      <c r="UFE28" s="61"/>
      <c r="UFF28" s="61"/>
      <c r="UFG28" s="61"/>
      <c r="UFH28" s="61"/>
      <c r="UFI28" s="61"/>
      <c r="UFJ28" s="61"/>
      <c r="UFK28" s="61"/>
      <c r="UFL28" s="61"/>
      <c r="UFM28" s="61"/>
      <c r="UFN28" s="61"/>
      <c r="UFO28" s="61"/>
      <c r="UFP28" s="61"/>
      <c r="UFQ28" s="61"/>
      <c r="UFR28" s="61"/>
      <c r="UFS28" s="61"/>
      <c r="UFT28" s="61"/>
      <c r="UFU28" s="61"/>
      <c r="UFV28" s="61"/>
      <c r="UFW28" s="61"/>
      <c r="UFX28" s="61"/>
      <c r="UFY28" s="61"/>
      <c r="UFZ28" s="61"/>
      <c r="UGA28" s="61"/>
      <c r="UGB28" s="61"/>
      <c r="UGC28" s="61"/>
      <c r="UGD28" s="61"/>
      <c r="UGE28" s="61"/>
      <c r="UGF28" s="61"/>
      <c r="UGG28" s="61"/>
      <c r="UGH28" s="61"/>
      <c r="UGI28" s="61"/>
      <c r="UGJ28" s="61"/>
      <c r="UGK28" s="61"/>
      <c r="UGL28" s="61"/>
      <c r="UGM28" s="61"/>
      <c r="UGN28" s="61"/>
      <c r="UGO28" s="61"/>
      <c r="UGP28" s="61"/>
      <c r="UGQ28" s="61"/>
      <c r="UGR28" s="61"/>
      <c r="UGS28" s="61"/>
      <c r="UGT28" s="61"/>
      <c r="UGU28" s="61"/>
      <c r="UGV28" s="61"/>
      <c r="UGW28" s="61"/>
      <c r="UGX28" s="61"/>
      <c r="UGY28" s="61"/>
      <c r="UGZ28" s="61"/>
      <c r="UHA28" s="61"/>
      <c r="UHB28" s="61"/>
      <c r="UHC28" s="61"/>
      <c r="UHD28" s="61"/>
      <c r="UHE28" s="61"/>
      <c r="UHF28" s="61"/>
      <c r="UHG28" s="61"/>
      <c r="UHH28" s="61"/>
      <c r="UHI28" s="61"/>
      <c r="UHJ28" s="61"/>
      <c r="UHK28" s="61"/>
      <c r="UHL28" s="61"/>
      <c r="UHM28" s="61"/>
      <c r="UHN28" s="61"/>
      <c r="UHO28" s="61"/>
      <c r="UHP28" s="61"/>
      <c r="UHQ28" s="61"/>
      <c r="UHR28" s="61"/>
      <c r="UHS28" s="61"/>
      <c r="UHT28" s="61"/>
      <c r="UHU28" s="61"/>
      <c r="UHV28" s="61"/>
      <c r="UHW28" s="61"/>
      <c r="UHX28" s="61"/>
      <c r="UHY28" s="61"/>
      <c r="UHZ28" s="61"/>
      <c r="UIA28" s="61"/>
      <c r="UIB28" s="61"/>
      <c r="UIC28" s="61"/>
      <c r="UID28" s="61"/>
      <c r="UIE28" s="61"/>
      <c r="UIF28" s="61"/>
      <c r="UIG28" s="61"/>
      <c r="UIH28" s="61"/>
      <c r="UII28" s="61"/>
      <c r="UIJ28" s="61"/>
      <c r="UIK28" s="61"/>
      <c r="UIL28" s="61"/>
      <c r="UIM28" s="61"/>
      <c r="UIN28" s="61"/>
      <c r="UIO28" s="61"/>
      <c r="UIP28" s="61"/>
      <c r="UIQ28" s="61"/>
      <c r="UIR28" s="61"/>
      <c r="UIS28" s="61"/>
      <c r="UIT28" s="61"/>
      <c r="UIU28" s="61"/>
      <c r="UIV28" s="61"/>
      <c r="UIW28" s="61"/>
      <c r="UIX28" s="61"/>
      <c r="UIY28" s="61"/>
      <c r="UIZ28" s="61"/>
      <c r="UJA28" s="61"/>
      <c r="UJB28" s="61"/>
      <c r="UJC28" s="61"/>
      <c r="UJD28" s="61"/>
      <c r="UJE28" s="61"/>
      <c r="UJF28" s="61"/>
      <c r="UJG28" s="61"/>
      <c r="UJH28" s="61"/>
      <c r="UJI28" s="61"/>
      <c r="UJJ28" s="61"/>
      <c r="UJK28" s="61"/>
      <c r="UJL28" s="61"/>
      <c r="UJM28" s="61"/>
      <c r="UJN28" s="61"/>
      <c r="UJO28" s="61"/>
      <c r="UJP28" s="61"/>
      <c r="UJQ28" s="61"/>
      <c r="UJR28" s="61"/>
      <c r="UJS28" s="61"/>
      <c r="UJT28" s="61"/>
      <c r="UJU28" s="61"/>
      <c r="UJV28" s="61"/>
      <c r="UJW28" s="61"/>
      <c r="UJX28" s="61"/>
      <c r="UJY28" s="61"/>
      <c r="UJZ28" s="61"/>
      <c r="UKA28" s="61"/>
      <c r="UKB28" s="61"/>
      <c r="UKC28" s="61"/>
      <c r="UKD28" s="61"/>
      <c r="UKE28" s="61"/>
      <c r="UKF28" s="61"/>
      <c r="UKG28" s="61"/>
      <c r="UKH28" s="61"/>
      <c r="UKI28" s="61"/>
      <c r="UKJ28" s="61"/>
      <c r="UKK28" s="61"/>
      <c r="UKL28" s="61"/>
      <c r="UKM28" s="61"/>
      <c r="UKN28" s="61"/>
      <c r="UKO28" s="61"/>
      <c r="UKP28" s="61"/>
      <c r="UKQ28" s="61"/>
      <c r="UKR28" s="61"/>
      <c r="UKS28" s="61"/>
      <c r="UKT28" s="61"/>
      <c r="UKU28" s="61"/>
      <c r="UKV28" s="61"/>
      <c r="UKW28" s="61"/>
      <c r="UKX28" s="61"/>
      <c r="UKY28" s="61"/>
      <c r="UKZ28" s="61"/>
      <c r="ULA28" s="61"/>
      <c r="ULB28" s="61"/>
      <c r="ULC28" s="61"/>
      <c r="ULD28" s="61"/>
      <c r="ULE28" s="61"/>
      <c r="ULF28" s="61"/>
      <c r="ULG28" s="61"/>
      <c r="ULH28" s="61"/>
      <c r="ULI28" s="61"/>
      <c r="ULJ28" s="61"/>
      <c r="ULK28" s="61"/>
      <c r="ULL28" s="61"/>
      <c r="ULM28" s="61"/>
      <c r="ULN28" s="61"/>
      <c r="ULO28" s="61"/>
      <c r="ULP28" s="61"/>
      <c r="ULQ28" s="61"/>
      <c r="ULR28" s="61"/>
      <c r="ULS28" s="61"/>
      <c r="ULT28" s="61"/>
      <c r="ULU28" s="61"/>
      <c r="ULV28" s="61"/>
      <c r="ULW28" s="61"/>
      <c r="ULX28" s="61"/>
      <c r="ULY28" s="61"/>
      <c r="ULZ28" s="61"/>
      <c r="UMA28" s="61"/>
      <c r="UMB28" s="61"/>
      <c r="UMC28" s="61"/>
      <c r="UMD28" s="61"/>
      <c r="UME28" s="61"/>
      <c r="UMF28" s="61"/>
      <c r="UMG28" s="61"/>
      <c r="UMH28" s="61"/>
      <c r="UMI28" s="61"/>
      <c r="UMJ28" s="61"/>
      <c r="UMK28" s="61"/>
      <c r="UML28" s="61"/>
      <c r="UMM28" s="61"/>
      <c r="UMN28" s="61"/>
      <c r="UMO28" s="61"/>
      <c r="UMP28" s="61"/>
      <c r="UMQ28" s="61"/>
      <c r="UMR28" s="61"/>
      <c r="UMS28" s="61"/>
      <c r="UMT28" s="61"/>
      <c r="UMU28" s="61"/>
      <c r="UMV28" s="61"/>
      <c r="UMW28" s="61"/>
      <c r="UMX28" s="61"/>
      <c r="UMY28" s="61"/>
      <c r="UMZ28" s="61"/>
      <c r="UNA28" s="61"/>
      <c r="UNB28" s="61"/>
      <c r="UNC28" s="61"/>
      <c r="UND28" s="61"/>
      <c r="UNE28" s="61"/>
      <c r="UNF28" s="61"/>
      <c r="UNG28" s="61"/>
      <c r="UNH28" s="61"/>
      <c r="UNI28" s="61"/>
      <c r="UNJ28" s="61"/>
      <c r="UNK28" s="61"/>
      <c r="UNL28" s="61"/>
      <c r="UNM28" s="61"/>
      <c r="UNN28" s="61"/>
      <c r="UNO28" s="61"/>
      <c r="UNP28" s="61"/>
      <c r="UNQ28" s="61"/>
      <c r="UNR28" s="61"/>
      <c r="UNS28" s="61"/>
      <c r="UNT28" s="61"/>
      <c r="UNU28" s="61"/>
      <c r="UNV28" s="61"/>
      <c r="UNW28" s="61"/>
      <c r="UNX28" s="61"/>
      <c r="UNY28" s="61"/>
      <c r="UNZ28" s="61"/>
      <c r="UOA28" s="61"/>
      <c r="UOB28" s="61"/>
      <c r="UOC28" s="61"/>
      <c r="UOD28" s="61"/>
      <c r="UOE28" s="61"/>
      <c r="UOF28" s="61"/>
      <c r="UOG28" s="61"/>
      <c r="UOH28" s="61"/>
      <c r="UOI28" s="61"/>
      <c r="UOJ28" s="61"/>
      <c r="UOK28" s="61"/>
      <c r="UOL28" s="61"/>
      <c r="UOM28" s="61"/>
      <c r="UON28" s="61"/>
      <c r="UOO28" s="61"/>
      <c r="UOP28" s="61"/>
      <c r="UOQ28" s="61"/>
      <c r="UOR28" s="61"/>
      <c r="UOS28" s="61"/>
      <c r="UOT28" s="61"/>
      <c r="UOU28" s="61"/>
      <c r="UOV28" s="61"/>
      <c r="UOW28" s="61"/>
      <c r="UOX28" s="61"/>
      <c r="UOY28" s="61"/>
      <c r="UOZ28" s="61"/>
      <c r="UPA28" s="61"/>
      <c r="UPB28" s="61"/>
      <c r="UPC28" s="61"/>
      <c r="UPD28" s="61"/>
      <c r="UPE28" s="61"/>
      <c r="UPF28" s="61"/>
      <c r="UPG28" s="61"/>
      <c r="UPH28" s="61"/>
      <c r="UPI28" s="61"/>
      <c r="UPJ28" s="61"/>
      <c r="UPK28" s="61"/>
      <c r="UPL28" s="61"/>
      <c r="UPM28" s="61"/>
      <c r="UPN28" s="61"/>
      <c r="UPO28" s="61"/>
      <c r="UPP28" s="61"/>
      <c r="UPQ28" s="61"/>
      <c r="UPR28" s="61"/>
      <c r="UPS28" s="61"/>
      <c r="UPT28" s="61"/>
      <c r="UPU28" s="61"/>
      <c r="UPV28" s="61"/>
      <c r="UPW28" s="61"/>
      <c r="UPX28" s="61"/>
      <c r="UPY28" s="61"/>
      <c r="UPZ28" s="61"/>
      <c r="UQA28" s="61"/>
      <c r="UQB28" s="61"/>
      <c r="UQC28" s="61"/>
      <c r="UQD28" s="61"/>
      <c r="UQE28" s="61"/>
      <c r="UQF28" s="61"/>
      <c r="UQG28" s="61"/>
      <c r="UQH28" s="61"/>
      <c r="UQI28" s="61"/>
      <c r="UQJ28" s="61"/>
      <c r="UQK28" s="61"/>
      <c r="UQL28" s="61"/>
      <c r="UQM28" s="61"/>
      <c r="UQN28" s="61"/>
      <c r="UQO28" s="61"/>
      <c r="UQP28" s="61"/>
      <c r="UQQ28" s="61"/>
      <c r="UQR28" s="61"/>
      <c r="UQS28" s="61"/>
      <c r="UQT28" s="61"/>
      <c r="UQU28" s="61"/>
      <c r="UQV28" s="61"/>
      <c r="UQW28" s="61"/>
      <c r="UQX28" s="61"/>
      <c r="UQY28" s="61"/>
      <c r="UQZ28" s="61"/>
      <c r="URA28" s="61"/>
      <c r="URB28" s="61"/>
      <c r="URC28" s="61"/>
      <c r="URD28" s="61"/>
      <c r="URE28" s="61"/>
      <c r="URF28" s="61"/>
      <c r="URG28" s="61"/>
      <c r="URH28" s="61"/>
      <c r="URI28" s="61"/>
      <c r="URJ28" s="61"/>
      <c r="URK28" s="61"/>
      <c r="URL28" s="61"/>
      <c r="URM28" s="61"/>
      <c r="URN28" s="61"/>
      <c r="URO28" s="61"/>
      <c r="URP28" s="61"/>
      <c r="URQ28" s="61"/>
      <c r="URR28" s="61"/>
      <c r="URS28" s="61"/>
      <c r="URT28" s="61"/>
      <c r="URU28" s="61"/>
      <c r="URV28" s="61"/>
      <c r="URW28" s="61"/>
      <c r="URX28" s="61"/>
      <c r="URY28" s="61"/>
      <c r="URZ28" s="61"/>
      <c r="USA28" s="61"/>
      <c r="USB28" s="61"/>
      <c r="USC28" s="61"/>
      <c r="USD28" s="61"/>
      <c r="USE28" s="61"/>
      <c r="USF28" s="61"/>
      <c r="USG28" s="61"/>
      <c r="USH28" s="61"/>
      <c r="USI28" s="61"/>
      <c r="USJ28" s="61"/>
      <c r="USK28" s="61"/>
      <c r="USL28" s="61"/>
      <c r="USM28" s="61"/>
      <c r="USN28" s="61"/>
      <c r="USO28" s="61"/>
      <c r="USP28" s="61"/>
      <c r="USQ28" s="61"/>
      <c r="USR28" s="61"/>
      <c r="USS28" s="61"/>
      <c r="UST28" s="61"/>
      <c r="USU28" s="61"/>
      <c r="USV28" s="61"/>
      <c r="USW28" s="61"/>
      <c r="USX28" s="61"/>
      <c r="USY28" s="61"/>
      <c r="USZ28" s="61"/>
      <c r="UTA28" s="61"/>
      <c r="UTB28" s="61"/>
      <c r="UTC28" s="61"/>
      <c r="UTD28" s="61"/>
      <c r="UTE28" s="61"/>
      <c r="UTF28" s="61"/>
      <c r="UTG28" s="61"/>
      <c r="UTH28" s="61"/>
      <c r="UTI28" s="61"/>
      <c r="UTJ28" s="61"/>
      <c r="UTK28" s="61"/>
      <c r="UTL28" s="61"/>
      <c r="UTM28" s="61"/>
      <c r="UTN28" s="61"/>
      <c r="UTO28" s="61"/>
      <c r="UTP28" s="61"/>
      <c r="UTQ28" s="61"/>
      <c r="UTR28" s="61"/>
      <c r="UTS28" s="61"/>
      <c r="UTT28" s="61"/>
      <c r="UTU28" s="61"/>
      <c r="UTV28" s="61"/>
      <c r="UTW28" s="61"/>
      <c r="UTX28" s="61"/>
      <c r="UTY28" s="61"/>
      <c r="UTZ28" s="61"/>
      <c r="UUA28" s="61"/>
      <c r="UUB28" s="61"/>
      <c r="UUC28" s="61"/>
      <c r="UUD28" s="61"/>
      <c r="UUE28" s="61"/>
      <c r="UUF28" s="61"/>
      <c r="UUG28" s="61"/>
      <c r="UUH28" s="61"/>
      <c r="UUI28" s="61"/>
      <c r="UUJ28" s="61"/>
      <c r="UUK28" s="61"/>
      <c r="UUL28" s="61"/>
      <c r="UUM28" s="61"/>
      <c r="UUN28" s="61"/>
      <c r="UUO28" s="61"/>
      <c r="UUP28" s="61"/>
      <c r="UUQ28" s="61"/>
      <c r="UUR28" s="61"/>
      <c r="UUS28" s="61"/>
      <c r="UUT28" s="61"/>
      <c r="UUU28" s="61"/>
      <c r="UUV28" s="61"/>
      <c r="UUW28" s="61"/>
      <c r="UUX28" s="61"/>
      <c r="UUY28" s="61"/>
      <c r="UUZ28" s="61"/>
      <c r="UVA28" s="61"/>
      <c r="UVB28" s="61"/>
      <c r="UVC28" s="61"/>
      <c r="UVD28" s="61"/>
      <c r="UVE28" s="61"/>
      <c r="UVF28" s="61"/>
      <c r="UVG28" s="61"/>
      <c r="UVH28" s="61"/>
      <c r="UVI28" s="61"/>
      <c r="UVJ28" s="61"/>
      <c r="UVK28" s="61"/>
      <c r="UVL28" s="61"/>
      <c r="UVM28" s="61"/>
      <c r="UVN28" s="61"/>
      <c r="UVO28" s="61"/>
      <c r="UVP28" s="61"/>
      <c r="UVQ28" s="61"/>
      <c r="UVR28" s="61"/>
      <c r="UVS28" s="61"/>
      <c r="UVT28" s="61"/>
      <c r="UVU28" s="61"/>
      <c r="UVV28" s="61"/>
      <c r="UVW28" s="61"/>
      <c r="UVX28" s="61"/>
      <c r="UVY28" s="61"/>
      <c r="UVZ28" s="61"/>
      <c r="UWA28" s="61"/>
      <c r="UWB28" s="61"/>
      <c r="UWC28" s="61"/>
      <c r="UWD28" s="61"/>
      <c r="UWE28" s="61"/>
      <c r="UWF28" s="61"/>
      <c r="UWG28" s="61"/>
      <c r="UWH28" s="61"/>
      <c r="UWI28" s="61"/>
      <c r="UWJ28" s="61"/>
      <c r="UWK28" s="61"/>
      <c r="UWL28" s="61"/>
      <c r="UWM28" s="61"/>
      <c r="UWN28" s="61"/>
      <c r="UWO28" s="61"/>
      <c r="UWP28" s="61"/>
      <c r="UWQ28" s="61"/>
      <c r="UWR28" s="61"/>
      <c r="UWS28" s="61"/>
      <c r="UWT28" s="61"/>
      <c r="UWU28" s="61"/>
      <c r="UWV28" s="61"/>
      <c r="UWW28" s="61"/>
      <c r="UWX28" s="61"/>
      <c r="UWY28" s="61"/>
      <c r="UWZ28" s="61"/>
      <c r="UXA28" s="61"/>
      <c r="UXB28" s="61"/>
      <c r="UXC28" s="61"/>
      <c r="UXD28" s="61"/>
      <c r="UXE28" s="61"/>
      <c r="UXF28" s="61"/>
      <c r="UXG28" s="61"/>
      <c r="UXH28" s="61"/>
      <c r="UXI28" s="61"/>
      <c r="UXJ28" s="61"/>
      <c r="UXK28" s="61"/>
      <c r="UXL28" s="61"/>
      <c r="UXM28" s="61"/>
      <c r="UXN28" s="61"/>
      <c r="UXO28" s="61"/>
      <c r="UXP28" s="61"/>
      <c r="UXQ28" s="61"/>
      <c r="UXR28" s="61"/>
      <c r="UXS28" s="61"/>
      <c r="UXT28" s="61"/>
      <c r="UXU28" s="61"/>
      <c r="UXV28" s="61"/>
      <c r="UXW28" s="61"/>
      <c r="UXX28" s="61"/>
      <c r="UXY28" s="61"/>
      <c r="UXZ28" s="61"/>
      <c r="UYA28" s="61"/>
      <c r="UYB28" s="61"/>
      <c r="UYC28" s="61"/>
      <c r="UYD28" s="61"/>
      <c r="UYE28" s="61"/>
      <c r="UYF28" s="61"/>
      <c r="UYG28" s="61"/>
      <c r="UYH28" s="61"/>
      <c r="UYI28" s="61"/>
      <c r="UYJ28" s="61"/>
      <c r="UYK28" s="61"/>
      <c r="UYL28" s="61"/>
      <c r="UYM28" s="61"/>
      <c r="UYN28" s="61"/>
      <c r="UYO28" s="61"/>
      <c r="UYP28" s="61"/>
      <c r="UYQ28" s="61"/>
      <c r="UYR28" s="61"/>
      <c r="UYS28" s="61"/>
      <c r="UYT28" s="61"/>
      <c r="UYU28" s="61"/>
      <c r="UYV28" s="61"/>
      <c r="UYW28" s="61"/>
      <c r="UYX28" s="61"/>
      <c r="UYY28" s="61"/>
      <c r="UYZ28" s="61"/>
      <c r="UZA28" s="61"/>
      <c r="UZB28" s="61"/>
      <c r="UZC28" s="61"/>
      <c r="UZD28" s="61"/>
      <c r="UZE28" s="61"/>
      <c r="UZF28" s="61"/>
      <c r="UZG28" s="61"/>
      <c r="UZH28" s="61"/>
      <c r="UZI28" s="61"/>
      <c r="UZJ28" s="61"/>
      <c r="UZK28" s="61"/>
      <c r="UZL28" s="61"/>
      <c r="UZM28" s="61"/>
      <c r="UZN28" s="61"/>
      <c r="UZO28" s="61"/>
      <c r="UZP28" s="61"/>
      <c r="UZQ28" s="61"/>
      <c r="UZR28" s="61"/>
      <c r="UZS28" s="61"/>
      <c r="UZT28" s="61"/>
      <c r="UZU28" s="61"/>
      <c r="UZV28" s="61"/>
      <c r="UZW28" s="61"/>
      <c r="UZX28" s="61"/>
      <c r="UZY28" s="61"/>
      <c r="UZZ28" s="61"/>
      <c r="VAA28" s="61"/>
      <c r="VAB28" s="61"/>
      <c r="VAC28" s="61"/>
      <c r="VAD28" s="61"/>
      <c r="VAE28" s="61"/>
      <c r="VAF28" s="61"/>
      <c r="VAG28" s="61"/>
      <c r="VAH28" s="61"/>
      <c r="VAI28" s="61"/>
      <c r="VAJ28" s="61"/>
      <c r="VAK28" s="61"/>
      <c r="VAL28" s="61"/>
      <c r="VAM28" s="61"/>
      <c r="VAN28" s="61"/>
      <c r="VAO28" s="61"/>
      <c r="VAP28" s="61"/>
      <c r="VAQ28" s="61"/>
      <c r="VAR28" s="61"/>
      <c r="VAS28" s="61"/>
      <c r="VAT28" s="61"/>
      <c r="VAU28" s="61"/>
      <c r="VAV28" s="61"/>
      <c r="VAW28" s="61"/>
      <c r="VAX28" s="61"/>
      <c r="VAY28" s="61"/>
      <c r="VAZ28" s="61"/>
      <c r="VBA28" s="61"/>
      <c r="VBB28" s="61"/>
      <c r="VBC28" s="61"/>
      <c r="VBD28" s="61"/>
      <c r="VBE28" s="61"/>
      <c r="VBF28" s="61"/>
      <c r="VBG28" s="61"/>
      <c r="VBH28" s="61"/>
      <c r="VBI28" s="61"/>
      <c r="VBJ28" s="61"/>
      <c r="VBK28" s="61"/>
      <c r="VBL28" s="61"/>
      <c r="VBM28" s="61"/>
      <c r="VBN28" s="61"/>
      <c r="VBO28" s="61"/>
      <c r="VBP28" s="61"/>
      <c r="VBQ28" s="61"/>
      <c r="VBR28" s="61"/>
      <c r="VBS28" s="61"/>
      <c r="VBT28" s="61"/>
      <c r="VBU28" s="61"/>
      <c r="VBV28" s="61"/>
      <c r="VBW28" s="61"/>
      <c r="VBX28" s="61"/>
      <c r="VBY28" s="61"/>
      <c r="VBZ28" s="61"/>
      <c r="VCA28" s="61"/>
      <c r="VCB28" s="61"/>
      <c r="VCC28" s="61"/>
      <c r="VCD28" s="61"/>
      <c r="VCE28" s="61"/>
      <c r="VCF28" s="61"/>
      <c r="VCG28" s="61"/>
      <c r="VCH28" s="61"/>
      <c r="VCI28" s="61"/>
      <c r="VCJ28" s="61"/>
      <c r="VCK28" s="61"/>
      <c r="VCL28" s="61"/>
      <c r="VCM28" s="61"/>
      <c r="VCN28" s="61"/>
      <c r="VCO28" s="61"/>
      <c r="VCP28" s="61"/>
      <c r="VCQ28" s="61"/>
      <c r="VCR28" s="61"/>
      <c r="VCS28" s="61"/>
      <c r="VCT28" s="61"/>
      <c r="VCU28" s="61"/>
      <c r="VCV28" s="61"/>
      <c r="VCW28" s="61"/>
      <c r="VCX28" s="61"/>
      <c r="VCY28" s="61"/>
      <c r="VCZ28" s="61"/>
      <c r="VDA28" s="61"/>
      <c r="VDB28" s="61"/>
      <c r="VDC28" s="61"/>
      <c r="VDD28" s="61"/>
      <c r="VDE28" s="61"/>
      <c r="VDF28" s="61"/>
      <c r="VDG28" s="61"/>
      <c r="VDH28" s="61"/>
      <c r="VDI28" s="61"/>
      <c r="VDJ28" s="61"/>
      <c r="VDK28" s="61"/>
      <c r="VDL28" s="61"/>
      <c r="VDM28" s="61"/>
      <c r="VDN28" s="61"/>
      <c r="VDO28" s="61"/>
      <c r="VDP28" s="61"/>
      <c r="VDQ28" s="61"/>
      <c r="VDR28" s="61"/>
      <c r="VDS28" s="61"/>
      <c r="VDT28" s="61"/>
      <c r="VDU28" s="61"/>
      <c r="VDV28" s="61"/>
      <c r="VDW28" s="61"/>
      <c r="VDX28" s="61"/>
      <c r="VDY28" s="61"/>
      <c r="VDZ28" s="61"/>
      <c r="VEA28" s="61"/>
      <c r="VEB28" s="61"/>
      <c r="VEC28" s="61"/>
      <c r="VED28" s="61"/>
      <c r="VEE28" s="61"/>
      <c r="VEF28" s="61"/>
      <c r="VEG28" s="61"/>
      <c r="VEH28" s="61"/>
      <c r="VEI28" s="61"/>
      <c r="VEJ28" s="61"/>
      <c r="VEK28" s="61"/>
      <c r="VEL28" s="61"/>
      <c r="VEM28" s="61"/>
      <c r="VEN28" s="61"/>
      <c r="VEO28" s="61"/>
      <c r="VEP28" s="61"/>
      <c r="VEQ28" s="61"/>
      <c r="VER28" s="61"/>
      <c r="VES28" s="61"/>
      <c r="VET28" s="61"/>
      <c r="VEU28" s="61"/>
      <c r="VEV28" s="61"/>
      <c r="VEW28" s="61"/>
      <c r="VEX28" s="61"/>
      <c r="VEY28" s="61"/>
      <c r="VEZ28" s="61"/>
      <c r="VFA28" s="61"/>
      <c r="VFB28" s="61"/>
      <c r="VFC28" s="61"/>
      <c r="VFD28" s="61"/>
      <c r="VFE28" s="61"/>
      <c r="VFF28" s="61"/>
      <c r="VFG28" s="61"/>
      <c r="VFH28" s="61"/>
      <c r="VFI28" s="61"/>
      <c r="VFJ28" s="61"/>
      <c r="VFK28" s="61"/>
      <c r="VFL28" s="61"/>
      <c r="VFM28" s="61"/>
      <c r="VFN28" s="61"/>
      <c r="VFO28" s="61"/>
      <c r="VFP28" s="61"/>
      <c r="VFQ28" s="61"/>
      <c r="VFR28" s="61"/>
      <c r="VFS28" s="61"/>
      <c r="VFT28" s="61"/>
      <c r="VFU28" s="61"/>
      <c r="VFV28" s="61"/>
      <c r="VFW28" s="61"/>
      <c r="VFX28" s="61"/>
      <c r="VFY28" s="61"/>
      <c r="VFZ28" s="61"/>
      <c r="VGA28" s="61"/>
      <c r="VGB28" s="61"/>
      <c r="VGC28" s="61"/>
      <c r="VGD28" s="61"/>
      <c r="VGE28" s="61"/>
      <c r="VGF28" s="61"/>
      <c r="VGG28" s="61"/>
      <c r="VGH28" s="61"/>
      <c r="VGI28" s="61"/>
      <c r="VGJ28" s="61"/>
      <c r="VGK28" s="61"/>
      <c r="VGL28" s="61"/>
      <c r="VGM28" s="61"/>
      <c r="VGN28" s="61"/>
      <c r="VGO28" s="61"/>
      <c r="VGP28" s="61"/>
      <c r="VGQ28" s="61"/>
      <c r="VGR28" s="61"/>
      <c r="VGS28" s="61"/>
      <c r="VGT28" s="61"/>
      <c r="VGU28" s="61"/>
      <c r="VGV28" s="61"/>
      <c r="VGW28" s="61"/>
      <c r="VGX28" s="61"/>
      <c r="VGY28" s="61"/>
      <c r="VGZ28" s="61"/>
      <c r="VHA28" s="61"/>
      <c r="VHB28" s="61"/>
      <c r="VHC28" s="61"/>
      <c r="VHD28" s="61"/>
      <c r="VHE28" s="61"/>
      <c r="VHF28" s="61"/>
      <c r="VHG28" s="61"/>
      <c r="VHH28" s="61"/>
      <c r="VHI28" s="61"/>
      <c r="VHJ28" s="61"/>
      <c r="VHK28" s="61"/>
      <c r="VHL28" s="61"/>
      <c r="VHM28" s="61"/>
      <c r="VHN28" s="61"/>
      <c r="VHO28" s="61"/>
      <c r="VHP28" s="61"/>
      <c r="VHQ28" s="61"/>
      <c r="VHR28" s="61"/>
      <c r="VHS28" s="61"/>
      <c r="VHT28" s="61"/>
      <c r="VHU28" s="61"/>
      <c r="VHV28" s="61"/>
      <c r="VHW28" s="61"/>
      <c r="VHX28" s="61"/>
      <c r="VHY28" s="61"/>
      <c r="VHZ28" s="61"/>
      <c r="VIA28" s="61"/>
      <c r="VIB28" s="61"/>
      <c r="VIC28" s="61"/>
      <c r="VID28" s="61"/>
      <c r="VIE28" s="61"/>
      <c r="VIF28" s="61"/>
      <c r="VIG28" s="61"/>
      <c r="VIH28" s="61"/>
      <c r="VII28" s="61"/>
      <c r="VIJ28" s="61"/>
      <c r="VIK28" s="61"/>
      <c r="VIL28" s="61"/>
      <c r="VIM28" s="61"/>
      <c r="VIN28" s="61"/>
      <c r="VIO28" s="61"/>
      <c r="VIP28" s="61"/>
      <c r="VIQ28" s="61"/>
      <c r="VIR28" s="61"/>
      <c r="VIS28" s="61"/>
      <c r="VIT28" s="61"/>
      <c r="VIU28" s="61"/>
      <c r="VIV28" s="61"/>
      <c r="VIW28" s="61"/>
      <c r="VIX28" s="61"/>
      <c r="VIY28" s="61"/>
      <c r="VIZ28" s="61"/>
      <c r="VJA28" s="61"/>
      <c r="VJB28" s="61"/>
      <c r="VJC28" s="61"/>
      <c r="VJD28" s="61"/>
      <c r="VJE28" s="61"/>
      <c r="VJF28" s="61"/>
      <c r="VJG28" s="61"/>
      <c r="VJH28" s="61"/>
      <c r="VJI28" s="61"/>
      <c r="VJJ28" s="61"/>
      <c r="VJK28" s="61"/>
      <c r="VJL28" s="61"/>
      <c r="VJM28" s="61"/>
      <c r="VJN28" s="61"/>
      <c r="VJO28" s="61"/>
      <c r="VJP28" s="61"/>
      <c r="VJQ28" s="61"/>
      <c r="VJR28" s="61"/>
      <c r="VJS28" s="61"/>
      <c r="VJT28" s="61"/>
      <c r="VJU28" s="61"/>
      <c r="VJV28" s="61"/>
      <c r="VJW28" s="61"/>
      <c r="VJX28" s="61"/>
      <c r="VJY28" s="61"/>
      <c r="VJZ28" s="61"/>
      <c r="VKA28" s="61"/>
      <c r="VKB28" s="61"/>
      <c r="VKC28" s="61"/>
      <c r="VKD28" s="61"/>
      <c r="VKE28" s="61"/>
      <c r="VKF28" s="61"/>
      <c r="VKG28" s="61"/>
      <c r="VKH28" s="61"/>
      <c r="VKI28" s="61"/>
      <c r="VKJ28" s="61"/>
      <c r="VKK28" s="61"/>
      <c r="VKL28" s="61"/>
      <c r="VKM28" s="61"/>
      <c r="VKN28" s="61"/>
      <c r="VKO28" s="61"/>
      <c r="VKP28" s="61"/>
      <c r="VKQ28" s="61"/>
      <c r="VKR28" s="61"/>
      <c r="VKS28" s="61"/>
      <c r="VKT28" s="61"/>
      <c r="VKU28" s="61"/>
      <c r="VKV28" s="61"/>
      <c r="VKW28" s="61"/>
      <c r="VKX28" s="61"/>
      <c r="VKY28" s="61"/>
      <c r="VKZ28" s="61"/>
      <c r="VLA28" s="61"/>
      <c r="VLB28" s="61"/>
      <c r="VLC28" s="61"/>
      <c r="VLD28" s="61"/>
      <c r="VLE28" s="61"/>
      <c r="VLF28" s="61"/>
      <c r="VLG28" s="61"/>
      <c r="VLH28" s="61"/>
      <c r="VLI28" s="61"/>
      <c r="VLJ28" s="61"/>
      <c r="VLK28" s="61"/>
      <c r="VLL28" s="61"/>
      <c r="VLM28" s="61"/>
      <c r="VLN28" s="61"/>
      <c r="VLO28" s="61"/>
      <c r="VLP28" s="61"/>
      <c r="VLQ28" s="61"/>
      <c r="VLR28" s="61"/>
      <c r="VLS28" s="61"/>
      <c r="VLT28" s="61"/>
      <c r="VLU28" s="61"/>
      <c r="VLV28" s="61"/>
      <c r="VLW28" s="61"/>
      <c r="VLX28" s="61"/>
      <c r="VLY28" s="61"/>
      <c r="VLZ28" s="61"/>
      <c r="VMA28" s="61"/>
      <c r="VMB28" s="61"/>
      <c r="VMC28" s="61"/>
      <c r="VMD28" s="61"/>
      <c r="VME28" s="61"/>
      <c r="VMF28" s="61"/>
      <c r="VMG28" s="61"/>
      <c r="VMH28" s="61"/>
      <c r="VMI28" s="61"/>
      <c r="VMJ28" s="61"/>
      <c r="VMK28" s="61"/>
      <c r="VML28" s="61"/>
      <c r="VMM28" s="61"/>
      <c r="VMN28" s="61"/>
      <c r="VMO28" s="61"/>
      <c r="VMP28" s="61"/>
      <c r="VMQ28" s="61"/>
      <c r="VMR28" s="61"/>
      <c r="VMS28" s="61"/>
      <c r="VMT28" s="61"/>
      <c r="VMU28" s="61"/>
      <c r="VMV28" s="61"/>
      <c r="VMW28" s="61"/>
      <c r="VMX28" s="61"/>
      <c r="VMY28" s="61"/>
      <c r="VMZ28" s="61"/>
      <c r="VNA28" s="61"/>
      <c r="VNB28" s="61"/>
      <c r="VNC28" s="61"/>
      <c r="VND28" s="61"/>
      <c r="VNE28" s="61"/>
      <c r="VNF28" s="61"/>
      <c r="VNG28" s="61"/>
      <c r="VNH28" s="61"/>
      <c r="VNI28" s="61"/>
      <c r="VNJ28" s="61"/>
      <c r="VNK28" s="61"/>
      <c r="VNL28" s="61"/>
      <c r="VNM28" s="61"/>
      <c r="VNN28" s="61"/>
      <c r="VNO28" s="61"/>
      <c r="VNP28" s="61"/>
      <c r="VNQ28" s="61"/>
      <c r="VNR28" s="61"/>
      <c r="VNS28" s="61"/>
      <c r="VNT28" s="61"/>
      <c r="VNU28" s="61"/>
      <c r="VNV28" s="61"/>
      <c r="VNW28" s="61"/>
      <c r="VNX28" s="61"/>
      <c r="VNY28" s="61"/>
      <c r="VNZ28" s="61"/>
      <c r="VOA28" s="61"/>
      <c r="VOB28" s="61"/>
      <c r="VOC28" s="61"/>
      <c r="VOD28" s="61"/>
      <c r="VOE28" s="61"/>
      <c r="VOF28" s="61"/>
      <c r="VOG28" s="61"/>
      <c r="VOH28" s="61"/>
      <c r="VOI28" s="61"/>
      <c r="VOJ28" s="61"/>
      <c r="VOK28" s="61"/>
      <c r="VOL28" s="61"/>
      <c r="VOM28" s="61"/>
      <c r="VON28" s="61"/>
      <c r="VOO28" s="61"/>
      <c r="VOP28" s="61"/>
      <c r="VOQ28" s="61"/>
      <c r="VOR28" s="61"/>
      <c r="VOS28" s="61"/>
      <c r="VOT28" s="61"/>
      <c r="VOU28" s="61"/>
      <c r="VOV28" s="61"/>
      <c r="VOW28" s="61"/>
      <c r="VOX28" s="61"/>
      <c r="VOY28" s="61"/>
      <c r="VOZ28" s="61"/>
      <c r="VPA28" s="61"/>
      <c r="VPB28" s="61"/>
      <c r="VPC28" s="61"/>
      <c r="VPD28" s="61"/>
      <c r="VPE28" s="61"/>
      <c r="VPF28" s="61"/>
      <c r="VPG28" s="61"/>
      <c r="VPH28" s="61"/>
      <c r="VPI28" s="61"/>
      <c r="VPJ28" s="61"/>
      <c r="VPK28" s="61"/>
      <c r="VPL28" s="61"/>
      <c r="VPM28" s="61"/>
      <c r="VPN28" s="61"/>
      <c r="VPO28" s="61"/>
      <c r="VPP28" s="61"/>
      <c r="VPQ28" s="61"/>
      <c r="VPR28" s="61"/>
      <c r="VPS28" s="61"/>
      <c r="VPT28" s="61"/>
      <c r="VPU28" s="61"/>
      <c r="VPV28" s="61"/>
      <c r="VPW28" s="61"/>
      <c r="VPX28" s="61"/>
      <c r="VPY28" s="61"/>
      <c r="VPZ28" s="61"/>
      <c r="VQA28" s="61"/>
      <c r="VQB28" s="61"/>
      <c r="VQC28" s="61"/>
      <c r="VQD28" s="61"/>
      <c r="VQE28" s="61"/>
      <c r="VQF28" s="61"/>
      <c r="VQG28" s="61"/>
      <c r="VQH28" s="61"/>
      <c r="VQI28" s="61"/>
      <c r="VQJ28" s="61"/>
      <c r="VQK28" s="61"/>
      <c r="VQL28" s="61"/>
      <c r="VQM28" s="61"/>
      <c r="VQN28" s="61"/>
      <c r="VQO28" s="61"/>
      <c r="VQP28" s="61"/>
      <c r="VQQ28" s="61"/>
      <c r="VQR28" s="61"/>
      <c r="VQS28" s="61"/>
      <c r="VQT28" s="61"/>
      <c r="VQU28" s="61"/>
      <c r="VQV28" s="61"/>
      <c r="VQW28" s="61"/>
      <c r="VQX28" s="61"/>
      <c r="VQY28" s="61"/>
      <c r="VQZ28" s="61"/>
      <c r="VRA28" s="61"/>
      <c r="VRB28" s="61"/>
      <c r="VRC28" s="61"/>
      <c r="VRD28" s="61"/>
      <c r="VRE28" s="61"/>
      <c r="VRF28" s="61"/>
      <c r="VRG28" s="61"/>
      <c r="VRH28" s="61"/>
      <c r="VRI28" s="61"/>
      <c r="VRJ28" s="61"/>
      <c r="VRK28" s="61"/>
      <c r="VRL28" s="61"/>
      <c r="VRM28" s="61"/>
      <c r="VRN28" s="61"/>
      <c r="VRO28" s="61"/>
      <c r="VRP28" s="61"/>
      <c r="VRQ28" s="61"/>
      <c r="VRR28" s="61"/>
      <c r="VRS28" s="61"/>
      <c r="VRT28" s="61"/>
      <c r="VRU28" s="61"/>
      <c r="VRV28" s="61"/>
      <c r="VRW28" s="61"/>
      <c r="VRX28" s="61"/>
      <c r="VRY28" s="61"/>
      <c r="VRZ28" s="61"/>
      <c r="VSA28" s="61"/>
      <c r="VSB28" s="61"/>
      <c r="VSC28" s="61"/>
      <c r="VSD28" s="61"/>
      <c r="VSE28" s="61"/>
      <c r="VSF28" s="61"/>
      <c r="VSG28" s="61"/>
      <c r="VSH28" s="61"/>
      <c r="VSI28" s="61"/>
      <c r="VSJ28" s="61"/>
      <c r="VSK28" s="61"/>
      <c r="VSL28" s="61"/>
      <c r="VSM28" s="61"/>
      <c r="VSN28" s="61"/>
      <c r="VSO28" s="61"/>
      <c r="VSP28" s="61"/>
      <c r="VSQ28" s="61"/>
      <c r="VSR28" s="61"/>
      <c r="VSS28" s="61"/>
      <c r="VST28" s="61"/>
      <c r="VSU28" s="61"/>
      <c r="VSV28" s="61"/>
      <c r="VSW28" s="61"/>
      <c r="VSX28" s="61"/>
      <c r="VSY28" s="61"/>
      <c r="VSZ28" s="61"/>
      <c r="VTA28" s="61"/>
      <c r="VTB28" s="61"/>
      <c r="VTC28" s="61"/>
      <c r="VTD28" s="61"/>
      <c r="VTE28" s="61"/>
      <c r="VTF28" s="61"/>
      <c r="VTG28" s="61"/>
      <c r="VTH28" s="61"/>
      <c r="VTI28" s="61"/>
      <c r="VTJ28" s="61"/>
      <c r="VTK28" s="61"/>
      <c r="VTL28" s="61"/>
      <c r="VTM28" s="61"/>
      <c r="VTN28" s="61"/>
      <c r="VTO28" s="61"/>
      <c r="VTP28" s="61"/>
      <c r="VTQ28" s="61"/>
      <c r="VTR28" s="61"/>
      <c r="VTS28" s="61"/>
      <c r="VTT28" s="61"/>
      <c r="VTU28" s="61"/>
      <c r="VTV28" s="61"/>
      <c r="VTW28" s="61"/>
      <c r="VTX28" s="61"/>
      <c r="VTY28" s="61"/>
      <c r="VTZ28" s="61"/>
      <c r="VUA28" s="61"/>
      <c r="VUB28" s="61"/>
      <c r="VUC28" s="61"/>
      <c r="VUD28" s="61"/>
      <c r="VUE28" s="61"/>
      <c r="VUF28" s="61"/>
      <c r="VUG28" s="61"/>
      <c r="VUH28" s="61"/>
      <c r="VUI28" s="61"/>
      <c r="VUJ28" s="61"/>
      <c r="VUK28" s="61"/>
      <c r="VUL28" s="61"/>
      <c r="VUM28" s="61"/>
      <c r="VUN28" s="61"/>
      <c r="VUO28" s="61"/>
      <c r="VUP28" s="61"/>
      <c r="VUQ28" s="61"/>
      <c r="VUR28" s="61"/>
      <c r="VUS28" s="61"/>
      <c r="VUT28" s="61"/>
      <c r="VUU28" s="61"/>
      <c r="VUV28" s="61"/>
      <c r="VUW28" s="61"/>
      <c r="VUX28" s="61"/>
      <c r="VUY28" s="61"/>
      <c r="VUZ28" s="61"/>
      <c r="VVA28" s="61"/>
      <c r="VVB28" s="61"/>
      <c r="VVC28" s="61"/>
      <c r="VVD28" s="61"/>
      <c r="VVE28" s="61"/>
      <c r="VVF28" s="61"/>
      <c r="VVG28" s="61"/>
      <c r="VVH28" s="61"/>
      <c r="VVI28" s="61"/>
      <c r="VVJ28" s="61"/>
      <c r="VVK28" s="61"/>
      <c r="VVL28" s="61"/>
      <c r="VVM28" s="61"/>
      <c r="VVN28" s="61"/>
      <c r="VVO28" s="61"/>
      <c r="VVP28" s="61"/>
      <c r="VVQ28" s="61"/>
      <c r="VVR28" s="61"/>
      <c r="VVS28" s="61"/>
      <c r="VVT28" s="61"/>
      <c r="VVU28" s="61"/>
      <c r="VVV28" s="61"/>
      <c r="VVW28" s="61"/>
      <c r="VVX28" s="61"/>
      <c r="VVY28" s="61"/>
      <c r="VVZ28" s="61"/>
      <c r="VWA28" s="61"/>
      <c r="VWB28" s="61"/>
      <c r="VWC28" s="61"/>
      <c r="VWD28" s="61"/>
      <c r="VWE28" s="61"/>
      <c r="VWF28" s="61"/>
      <c r="VWG28" s="61"/>
      <c r="VWH28" s="61"/>
      <c r="VWI28" s="61"/>
      <c r="VWJ28" s="61"/>
      <c r="VWK28" s="61"/>
      <c r="VWL28" s="61"/>
      <c r="VWM28" s="61"/>
      <c r="VWN28" s="61"/>
      <c r="VWO28" s="61"/>
      <c r="VWP28" s="61"/>
      <c r="VWQ28" s="61"/>
      <c r="VWR28" s="61"/>
      <c r="VWS28" s="61"/>
      <c r="VWT28" s="61"/>
      <c r="VWU28" s="61"/>
      <c r="VWV28" s="61"/>
      <c r="VWW28" s="61"/>
      <c r="VWX28" s="61"/>
      <c r="VWY28" s="61"/>
      <c r="VWZ28" s="61"/>
      <c r="VXA28" s="61"/>
      <c r="VXB28" s="61"/>
      <c r="VXC28" s="61"/>
      <c r="VXD28" s="61"/>
      <c r="VXE28" s="61"/>
      <c r="VXF28" s="61"/>
      <c r="VXG28" s="61"/>
      <c r="VXH28" s="61"/>
      <c r="VXI28" s="61"/>
      <c r="VXJ28" s="61"/>
      <c r="VXK28" s="61"/>
      <c r="VXL28" s="61"/>
      <c r="VXM28" s="61"/>
      <c r="VXN28" s="61"/>
      <c r="VXO28" s="61"/>
      <c r="VXP28" s="61"/>
      <c r="VXQ28" s="61"/>
      <c r="VXR28" s="61"/>
      <c r="VXS28" s="61"/>
      <c r="VXT28" s="61"/>
      <c r="VXU28" s="61"/>
      <c r="VXV28" s="61"/>
      <c r="VXW28" s="61"/>
      <c r="VXX28" s="61"/>
      <c r="VXY28" s="61"/>
      <c r="VXZ28" s="61"/>
      <c r="VYA28" s="61"/>
      <c r="VYB28" s="61"/>
      <c r="VYC28" s="61"/>
      <c r="VYD28" s="61"/>
      <c r="VYE28" s="61"/>
      <c r="VYF28" s="61"/>
      <c r="VYG28" s="61"/>
      <c r="VYH28" s="61"/>
      <c r="VYI28" s="61"/>
      <c r="VYJ28" s="61"/>
      <c r="VYK28" s="61"/>
      <c r="VYL28" s="61"/>
      <c r="VYM28" s="61"/>
      <c r="VYN28" s="61"/>
      <c r="VYO28" s="61"/>
      <c r="VYP28" s="61"/>
      <c r="VYQ28" s="61"/>
      <c r="VYR28" s="61"/>
      <c r="VYS28" s="61"/>
      <c r="VYT28" s="61"/>
      <c r="VYU28" s="61"/>
      <c r="VYV28" s="61"/>
      <c r="VYW28" s="61"/>
      <c r="VYX28" s="61"/>
      <c r="VYY28" s="61"/>
      <c r="VYZ28" s="61"/>
      <c r="VZA28" s="61"/>
      <c r="VZB28" s="61"/>
      <c r="VZC28" s="61"/>
      <c r="VZD28" s="61"/>
      <c r="VZE28" s="61"/>
      <c r="VZF28" s="61"/>
      <c r="VZG28" s="61"/>
      <c r="VZH28" s="61"/>
      <c r="VZI28" s="61"/>
      <c r="VZJ28" s="61"/>
      <c r="VZK28" s="61"/>
      <c r="VZL28" s="61"/>
      <c r="VZM28" s="61"/>
      <c r="VZN28" s="61"/>
      <c r="VZO28" s="61"/>
      <c r="VZP28" s="61"/>
      <c r="VZQ28" s="61"/>
      <c r="VZR28" s="61"/>
      <c r="VZS28" s="61"/>
      <c r="VZT28" s="61"/>
      <c r="VZU28" s="61"/>
      <c r="VZV28" s="61"/>
      <c r="VZW28" s="61"/>
      <c r="VZX28" s="61"/>
      <c r="VZY28" s="61"/>
      <c r="VZZ28" s="61"/>
      <c r="WAA28" s="61"/>
      <c r="WAB28" s="61"/>
      <c r="WAC28" s="61"/>
      <c r="WAD28" s="61"/>
      <c r="WAE28" s="61"/>
      <c r="WAF28" s="61"/>
      <c r="WAG28" s="61"/>
      <c r="WAH28" s="61"/>
      <c r="WAI28" s="61"/>
      <c r="WAJ28" s="61"/>
      <c r="WAK28" s="61"/>
      <c r="WAL28" s="61"/>
      <c r="WAM28" s="61"/>
      <c r="WAN28" s="61"/>
      <c r="WAO28" s="61"/>
      <c r="WAP28" s="61"/>
      <c r="WAQ28" s="61"/>
      <c r="WAR28" s="61"/>
      <c r="WAS28" s="61"/>
      <c r="WAT28" s="61"/>
      <c r="WAU28" s="61"/>
      <c r="WAV28" s="61"/>
      <c r="WAW28" s="61"/>
      <c r="WAX28" s="61"/>
      <c r="WAY28" s="61"/>
      <c r="WAZ28" s="61"/>
      <c r="WBA28" s="61"/>
      <c r="WBB28" s="61"/>
      <c r="WBC28" s="61"/>
      <c r="WBD28" s="61"/>
      <c r="WBE28" s="61"/>
      <c r="WBF28" s="61"/>
      <c r="WBG28" s="61"/>
      <c r="WBH28" s="61"/>
      <c r="WBI28" s="61"/>
      <c r="WBJ28" s="61"/>
      <c r="WBK28" s="61"/>
      <c r="WBL28" s="61"/>
      <c r="WBM28" s="61"/>
      <c r="WBN28" s="61"/>
      <c r="WBO28" s="61"/>
      <c r="WBP28" s="61"/>
      <c r="WBQ28" s="61"/>
      <c r="WBR28" s="61"/>
      <c r="WBS28" s="61"/>
      <c r="WBT28" s="61"/>
      <c r="WBU28" s="61"/>
      <c r="WBV28" s="61"/>
      <c r="WBW28" s="61"/>
      <c r="WBX28" s="61"/>
      <c r="WBY28" s="61"/>
      <c r="WBZ28" s="61"/>
      <c r="WCA28" s="61"/>
      <c r="WCB28" s="61"/>
      <c r="WCC28" s="61"/>
      <c r="WCD28" s="61"/>
      <c r="WCE28" s="61"/>
      <c r="WCF28" s="61"/>
      <c r="WCG28" s="61"/>
      <c r="WCH28" s="61"/>
      <c r="WCI28" s="61"/>
      <c r="WCJ28" s="61"/>
      <c r="WCK28" s="61"/>
      <c r="WCL28" s="61"/>
      <c r="WCM28" s="61"/>
      <c r="WCN28" s="61"/>
      <c r="WCO28" s="61"/>
      <c r="WCP28" s="61"/>
      <c r="WCQ28" s="61"/>
      <c r="WCR28" s="61"/>
      <c r="WCS28" s="61"/>
      <c r="WCT28" s="61"/>
      <c r="WCU28" s="61"/>
      <c r="WCV28" s="61"/>
      <c r="WCW28" s="61"/>
      <c r="WCX28" s="61"/>
      <c r="WCY28" s="61"/>
      <c r="WCZ28" s="61"/>
      <c r="WDA28" s="61"/>
      <c r="WDB28" s="61"/>
      <c r="WDC28" s="61"/>
      <c r="WDD28" s="61"/>
      <c r="WDE28" s="61"/>
      <c r="WDF28" s="61"/>
      <c r="WDG28" s="61"/>
      <c r="WDH28" s="61"/>
      <c r="WDI28" s="61"/>
      <c r="WDJ28" s="61"/>
      <c r="WDK28" s="61"/>
      <c r="WDL28" s="61"/>
      <c r="WDM28" s="61"/>
      <c r="WDN28" s="61"/>
      <c r="WDO28" s="61"/>
      <c r="WDP28" s="61"/>
      <c r="WDQ28" s="61"/>
      <c r="WDR28" s="61"/>
      <c r="WDS28" s="61"/>
      <c r="WDT28" s="61"/>
      <c r="WDU28" s="61"/>
      <c r="WDV28" s="61"/>
      <c r="WDW28" s="61"/>
      <c r="WDX28" s="61"/>
      <c r="WDY28" s="61"/>
      <c r="WDZ28" s="61"/>
      <c r="WEA28" s="61"/>
      <c r="WEB28" s="61"/>
      <c r="WEC28" s="61"/>
      <c r="WED28" s="61"/>
      <c r="WEE28" s="61"/>
      <c r="WEF28" s="61"/>
      <c r="WEG28" s="61"/>
      <c r="WEH28" s="61"/>
      <c r="WEI28" s="61"/>
      <c r="WEJ28" s="61"/>
      <c r="WEK28" s="61"/>
      <c r="WEL28" s="61"/>
      <c r="WEM28" s="61"/>
      <c r="WEN28" s="61"/>
      <c r="WEO28" s="61"/>
      <c r="WEP28" s="61"/>
      <c r="WEQ28" s="61"/>
      <c r="WER28" s="61"/>
      <c r="WES28" s="61"/>
      <c r="WET28" s="61"/>
      <c r="WEU28" s="61"/>
      <c r="WEV28" s="61"/>
      <c r="WEW28" s="61"/>
      <c r="WEX28" s="61"/>
      <c r="WEY28" s="61"/>
      <c r="WEZ28" s="61"/>
      <c r="WFA28" s="61"/>
      <c r="WFB28" s="61"/>
      <c r="WFC28" s="61"/>
      <c r="WFD28" s="61"/>
      <c r="WFE28" s="61"/>
      <c r="WFF28" s="61"/>
      <c r="WFG28" s="61"/>
      <c r="WFH28" s="61"/>
      <c r="WFI28" s="61"/>
      <c r="WFJ28" s="61"/>
      <c r="WFK28" s="61"/>
      <c r="WFL28" s="61"/>
      <c r="WFM28" s="61"/>
      <c r="WFN28" s="61"/>
      <c r="WFO28" s="61"/>
      <c r="WFP28" s="61"/>
      <c r="WFQ28" s="61"/>
      <c r="WFR28" s="61"/>
      <c r="WFS28" s="61"/>
      <c r="WFT28" s="61"/>
      <c r="WFU28" s="61"/>
      <c r="WFV28" s="61"/>
      <c r="WFW28" s="61"/>
      <c r="WFX28" s="61"/>
      <c r="WFY28" s="61"/>
      <c r="WFZ28" s="61"/>
      <c r="WGA28" s="61"/>
      <c r="WGB28" s="61"/>
      <c r="WGC28" s="61"/>
      <c r="WGD28" s="61"/>
      <c r="WGE28" s="61"/>
      <c r="WGF28" s="61"/>
      <c r="WGG28" s="61"/>
      <c r="WGH28" s="61"/>
      <c r="WGI28" s="61"/>
      <c r="WGJ28" s="61"/>
      <c r="WGK28" s="61"/>
      <c r="WGL28" s="61"/>
      <c r="WGM28" s="61"/>
      <c r="WGN28" s="61"/>
      <c r="WGO28" s="61"/>
      <c r="WGP28" s="61"/>
      <c r="WGQ28" s="61"/>
      <c r="WGR28" s="61"/>
      <c r="WGS28" s="61"/>
      <c r="WGT28" s="61"/>
      <c r="WGU28" s="61"/>
      <c r="WGV28" s="61"/>
      <c r="WGW28" s="61"/>
      <c r="WGX28" s="61"/>
      <c r="WGY28" s="61"/>
      <c r="WGZ28" s="61"/>
      <c r="WHA28" s="61"/>
      <c r="WHB28" s="61"/>
      <c r="WHC28" s="61"/>
      <c r="WHD28" s="61"/>
      <c r="WHE28" s="61"/>
      <c r="WHF28" s="61"/>
      <c r="WHG28" s="61"/>
      <c r="WHH28" s="61"/>
      <c r="WHI28" s="61"/>
      <c r="WHJ28" s="61"/>
      <c r="WHK28" s="61"/>
      <c r="WHL28" s="61"/>
      <c r="WHM28" s="61"/>
      <c r="WHN28" s="61"/>
      <c r="WHO28" s="61"/>
      <c r="WHP28" s="61"/>
      <c r="WHQ28" s="61"/>
      <c r="WHR28" s="61"/>
      <c r="WHS28" s="61"/>
      <c r="WHT28" s="61"/>
      <c r="WHU28" s="61"/>
      <c r="WHV28" s="61"/>
      <c r="WHW28" s="61"/>
      <c r="WHX28" s="61"/>
      <c r="WHY28" s="61"/>
      <c r="WHZ28" s="61"/>
      <c r="WIA28" s="61"/>
      <c r="WIB28" s="61"/>
      <c r="WIC28" s="61"/>
      <c r="WID28" s="61"/>
      <c r="WIE28" s="61"/>
      <c r="WIF28" s="61"/>
      <c r="WIG28" s="61"/>
      <c r="WIH28" s="61"/>
      <c r="WII28" s="61"/>
      <c r="WIJ28" s="61"/>
      <c r="WIK28" s="61"/>
      <c r="WIL28" s="61"/>
      <c r="WIM28" s="61"/>
      <c r="WIN28" s="61"/>
      <c r="WIO28" s="61"/>
      <c r="WIP28" s="61"/>
      <c r="WIQ28" s="61"/>
      <c r="WIR28" s="61"/>
      <c r="WIS28" s="61"/>
      <c r="WIT28" s="61"/>
      <c r="WIU28" s="61"/>
      <c r="WIV28" s="61"/>
      <c r="WIW28" s="61"/>
      <c r="WIX28" s="61"/>
      <c r="WIY28" s="61"/>
      <c r="WIZ28" s="61"/>
      <c r="WJA28" s="61"/>
      <c r="WJB28" s="61"/>
      <c r="WJC28" s="61"/>
      <c r="WJD28" s="61"/>
      <c r="WJE28" s="61"/>
      <c r="WJF28" s="61"/>
      <c r="WJG28" s="61"/>
      <c r="WJH28" s="61"/>
      <c r="WJI28" s="61"/>
      <c r="WJJ28" s="61"/>
      <c r="WJK28" s="61"/>
      <c r="WJL28" s="61"/>
      <c r="WJM28" s="61"/>
      <c r="WJN28" s="61"/>
      <c r="WJO28" s="61"/>
      <c r="WJP28" s="61"/>
      <c r="WJQ28" s="61"/>
      <c r="WJR28" s="61"/>
      <c r="WJS28" s="61"/>
      <c r="WJT28" s="61"/>
      <c r="WJU28" s="61"/>
      <c r="WJV28" s="61"/>
      <c r="WJW28" s="61"/>
      <c r="WJX28" s="61"/>
      <c r="WJY28" s="61"/>
      <c r="WJZ28" s="61"/>
      <c r="WKA28" s="61"/>
      <c r="WKB28" s="61"/>
      <c r="WKC28" s="61"/>
      <c r="WKD28" s="61"/>
      <c r="WKE28" s="61"/>
      <c r="WKF28" s="61"/>
      <c r="WKG28" s="61"/>
      <c r="WKH28" s="61"/>
      <c r="WKI28" s="61"/>
      <c r="WKJ28" s="61"/>
      <c r="WKK28" s="61"/>
      <c r="WKL28" s="61"/>
      <c r="WKM28" s="61"/>
      <c r="WKN28" s="61"/>
      <c r="WKO28" s="61"/>
      <c r="WKP28" s="61"/>
      <c r="WKQ28" s="61"/>
      <c r="WKR28" s="61"/>
      <c r="WKS28" s="61"/>
      <c r="WKT28" s="61"/>
      <c r="WKU28" s="61"/>
      <c r="WKV28" s="61"/>
      <c r="WKW28" s="61"/>
      <c r="WKX28" s="61"/>
      <c r="WKY28" s="61"/>
      <c r="WKZ28" s="61"/>
      <c r="WLA28" s="61"/>
      <c r="WLB28" s="61"/>
      <c r="WLC28" s="61"/>
      <c r="WLD28" s="61"/>
      <c r="WLE28" s="61"/>
      <c r="WLF28" s="61"/>
      <c r="WLG28" s="61"/>
      <c r="WLH28" s="61"/>
      <c r="WLI28" s="61"/>
      <c r="WLJ28" s="61"/>
      <c r="WLK28" s="61"/>
      <c r="WLL28" s="61"/>
      <c r="WLM28" s="61"/>
      <c r="WLN28" s="61"/>
      <c r="WLO28" s="61"/>
      <c r="WLP28" s="61"/>
      <c r="WLQ28" s="61"/>
      <c r="WLR28" s="61"/>
      <c r="WLS28" s="61"/>
      <c r="WLT28" s="61"/>
      <c r="WLU28" s="61"/>
      <c r="WLV28" s="61"/>
      <c r="WLW28" s="61"/>
      <c r="WLX28" s="61"/>
      <c r="WLY28" s="61"/>
      <c r="WLZ28" s="61"/>
      <c r="WMA28" s="61"/>
      <c r="WMB28" s="61"/>
      <c r="WMC28" s="61"/>
      <c r="WMD28" s="61"/>
      <c r="WME28" s="61"/>
      <c r="WMF28" s="61"/>
      <c r="WMG28" s="61"/>
      <c r="WMH28" s="61"/>
      <c r="WMI28" s="61"/>
      <c r="WMJ28" s="61"/>
      <c r="WMK28" s="61"/>
      <c r="WML28" s="61"/>
      <c r="WMM28" s="61"/>
      <c r="WMN28" s="61"/>
      <c r="WMO28" s="61"/>
      <c r="WMP28" s="61"/>
      <c r="WMQ28" s="61"/>
      <c r="WMR28" s="61"/>
      <c r="WMS28" s="61"/>
      <c r="WMT28" s="61"/>
      <c r="WMU28" s="61"/>
      <c r="WMV28" s="61"/>
      <c r="WMW28" s="61"/>
      <c r="WMX28" s="61"/>
      <c r="WMY28" s="61"/>
      <c r="WMZ28" s="61"/>
      <c r="WNA28" s="61"/>
      <c r="WNB28" s="61"/>
      <c r="WNC28" s="61"/>
      <c r="WND28" s="61"/>
      <c r="WNE28" s="61"/>
      <c r="WNF28" s="61"/>
      <c r="WNG28" s="61"/>
      <c r="WNH28" s="61"/>
      <c r="WNI28" s="61"/>
      <c r="WNJ28" s="61"/>
      <c r="WNK28" s="61"/>
      <c r="WNL28" s="61"/>
      <c r="WNM28" s="61"/>
      <c r="WNN28" s="61"/>
      <c r="WNO28" s="61"/>
      <c r="WNP28" s="61"/>
      <c r="WNQ28" s="61"/>
      <c r="WNR28" s="61"/>
      <c r="WNS28" s="61"/>
      <c r="WNT28" s="61"/>
      <c r="WNU28" s="61"/>
      <c r="WNV28" s="61"/>
      <c r="WNW28" s="61"/>
      <c r="WNX28" s="61"/>
      <c r="WNY28" s="61"/>
      <c r="WNZ28" s="61"/>
      <c r="WOA28" s="61"/>
      <c r="WOB28" s="61"/>
      <c r="WOC28" s="61"/>
      <c r="WOD28" s="61"/>
      <c r="WOE28" s="61"/>
      <c r="WOF28" s="61"/>
      <c r="WOG28" s="61"/>
      <c r="WOH28" s="61"/>
      <c r="WOI28" s="61"/>
      <c r="WOJ28" s="61"/>
      <c r="WOK28" s="61"/>
      <c r="WOL28" s="61"/>
      <c r="WOM28" s="61"/>
      <c r="WON28" s="61"/>
      <c r="WOO28" s="61"/>
      <c r="WOP28" s="61"/>
      <c r="WOQ28" s="61"/>
      <c r="WOR28" s="61"/>
      <c r="WOS28" s="61"/>
      <c r="WOT28" s="61"/>
      <c r="WOU28" s="61"/>
      <c r="WOV28" s="61"/>
      <c r="WOW28" s="61"/>
      <c r="WOX28" s="61"/>
      <c r="WOY28" s="61"/>
      <c r="WOZ28" s="61"/>
      <c r="WPA28" s="61"/>
      <c r="WPB28" s="61"/>
      <c r="WPC28" s="61"/>
      <c r="WPD28" s="61"/>
      <c r="WPE28" s="61"/>
      <c r="WPF28" s="61"/>
      <c r="WPG28" s="61"/>
      <c r="WPH28" s="61"/>
      <c r="WPI28" s="61"/>
      <c r="WPJ28" s="61"/>
      <c r="WPK28" s="61"/>
      <c r="WPL28" s="61"/>
      <c r="WPM28" s="61"/>
      <c r="WPN28" s="61"/>
      <c r="WPO28" s="61"/>
      <c r="WPP28" s="61"/>
      <c r="WPQ28" s="61"/>
      <c r="WPR28" s="61"/>
      <c r="WPS28" s="61"/>
      <c r="WPT28" s="61"/>
      <c r="WPU28" s="61"/>
      <c r="WPV28" s="61"/>
      <c r="WPW28" s="61"/>
      <c r="WPX28" s="61"/>
      <c r="WPY28" s="61"/>
      <c r="WPZ28" s="61"/>
      <c r="WQA28" s="61"/>
      <c r="WQB28" s="61"/>
      <c r="WQC28" s="61"/>
      <c r="WQD28" s="61"/>
      <c r="WQE28" s="61"/>
      <c r="WQF28" s="61"/>
      <c r="WQG28" s="61"/>
      <c r="WQH28" s="61"/>
      <c r="WQI28" s="61"/>
      <c r="WQJ28" s="61"/>
      <c r="WQK28" s="61"/>
      <c r="WQL28" s="61"/>
      <c r="WQM28" s="61"/>
      <c r="WQN28" s="61"/>
      <c r="WQO28" s="61"/>
      <c r="WQP28" s="61"/>
      <c r="WQQ28" s="61"/>
      <c r="WQR28" s="61"/>
      <c r="WQS28" s="61"/>
      <c r="WQT28" s="61"/>
      <c r="WQU28" s="61"/>
      <c r="WQV28" s="61"/>
      <c r="WQW28" s="61"/>
      <c r="WQX28" s="61"/>
      <c r="WQY28" s="61"/>
      <c r="WQZ28" s="61"/>
      <c r="WRA28" s="61"/>
      <c r="WRB28" s="61"/>
      <c r="WRC28" s="61"/>
      <c r="WRD28" s="61"/>
      <c r="WRE28" s="61"/>
      <c r="WRF28" s="61"/>
      <c r="WRG28" s="61"/>
      <c r="WRH28" s="61"/>
      <c r="WRI28" s="61"/>
      <c r="WRJ28" s="61"/>
      <c r="WRK28" s="61"/>
      <c r="WRL28" s="61"/>
      <c r="WRM28" s="61"/>
      <c r="WRN28" s="61"/>
      <c r="WRO28" s="61"/>
      <c r="WRP28" s="61"/>
      <c r="WRQ28" s="61"/>
      <c r="WRR28" s="61"/>
      <c r="WRS28" s="61"/>
      <c r="WRT28" s="61"/>
      <c r="WRU28" s="61"/>
      <c r="WRV28" s="61"/>
      <c r="WRW28" s="61"/>
      <c r="WRX28" s="61"/>
      <c r="WRY28" s="61"/>
      <c r="WRZ28" s="61"/>
      <c r="WSA28" s="61"/>
      <c r="WSB28" s="61"/>
      <c r="WSC28" s="61"/>
      <c r="WSD28" s="61"/>
      <c r="WSE28" s="61"/>
      <c r="WSF28" s="61"/>
      <c r="WSG28" s="61"/>
      <c r="WSH28" s="61"/>
      <c r="WSI28" s="61"/>
      <c r="WSJ28" s="61"/>
      <c r="WSK28" s="61"/>
      <c r="WSL28" s="61"/>
      <c r="WSM28" s="61"/>
      <c r="WSN28" s="61"/>
      <c r="WSO28" s="61"/>
      <c r="WSP28" s="61"/>
      <c r="WSQ28" s="61"/>
      <c r="WSR28" s="61"/>
      <c r="WSS28" s="61"/>
      <c r="WST28" s="61"/>
      <c r="WSU28" s="61"/>
      <c r="WSV28" s="61"/>
      <c r="WSW28" s="61"/>
      <c r="WSX28" s="61"/>
      <c r="WSY28" s="61"/>
      <c r="WSZ28" s="61"/>
      <c r="WTA28" s="61"/>
      <c r="WTB28" s="61"/>
      <c r="WTC28" s="61"/>
      <c r="WTD28" s="61"/>
      <c r="WTE28" s="61"/>
      <c r="WTF28" s="61"/>
      <c r="WTG28" s="61"/>
      <c r="WTH28" s="61"/>
      <c r="WTI28" s="61"/>
      <c r="WTJ28" s="61"/>
      <c r="WTK28" s="61"/>
      <c r="WTL28" s="61"/>
      <c r="WTM28" s="61"/>
      <c r="WTN28" s="61"/>
      <c r="WTO28" s="61"/>
      <c r="WTP28" s="61"/>
      <c r="WTQ28" s="61"/>
      <c r="WTR28" s="61"/>
      <c r="WTS28" s="61"/>
      <c r="WTT28" s="61"/>
      <c r="WTU28" s="61"/>
      <c r="WTV28" s="61"/>
      <c r="WTW28" s="61"/>
      <c r="WTX28" s="61"/>
      <c r="WTY28" s="61"/>
      <c r="WTZ28" s="61"/>
      <c r="WUA28" s="61"/>
      <c r="WUB28" s="61"/>
      <c r="WUC28" s="61"/>
      <c r="WUD28" s="61"/>
      <c r="WUE28" s="61"/>
      <c r="WUF28" s="61"/>
      <c r="WUG28" s="61"/>
      <c r="WUH28" s="61"/>
      <c r="WUI28" s="61"/>
      <c r="WUJ28" s="61"/>
      <c r="WUK28" s="61"/>
      <c r="WUL28" s="61"/>
      <c r="WUM28" s="61"/>
      <c r="WUN28" s="61"/>
      <c r="WUO28" s="61"/>
      <c r="WUP28" s="61"/>
      <c r="WUQ28" s="61"/>
      <c r="WUR28" s="61"/>
      <c r="WUS28" s="61"/>
      <c r="WUT28" s="61"/>
      <c r="WUU28" s="61"/>
      <c r="WUV28" s="61"/>
      <c r="WUW28" s="61"/>
      <c r="WUX28" s="61"/>
      <c r="WUY28" s="61"/>
      <c r="WUZ28" s="61"/>
      <c r="WVA28" s="61"/>
      <c r="WVB28" s="61"/>
      <c r="WVC28" s="61"/>
      <c r="WVD28" s="61"/>
      <c r="WVE28" s="61"/>
      <c r="WVF28" s="61"/>
      <c r="WVG28" s="61"/>
      <c r="WVH28" s="61"/>
      <c r="WVI28" s="61"/>
      <c r="WVJ28" s="61"/>
      <c r="WVK28" s="61"/>
      <c r="WVL28" s="61"/>
      <c r="WVM28" s="61"/>
      <c r="WVN28" s="61"/>
      <c r="WVO28" s="61"/>
      <c r="WVP28" s="61"/>
      <c r="WVQ28" s="61"/>
      <c r="WVR28" s="61"/>
      <c r="WVS28" s="61"/>
      <c r="WVT28" s="61"/>
      <c r="WVU28" s="61"/>
      <c r="WVV28" s="61"/>
      <c r="WVW28" s="61"/>
      <c r="WVX28" s="61"/>
      <c r="WVY28" s="61"/>
      <c r="WVZ28" s="61"/>
      <c r="WWA28" s="61"/>
      <c r="WWB28" s="61"/>
      <c r="WWC28" s="61"/>
      <c r="WWD28" s="61"/>
      <c r="WWE28" s="61"/>
      <c r="WWF28" s="61"/>
      <c r="WWG28" s="61"/>
      <c r="WWH28" s="61"/>
      <c r="WWI28" s="61"/>
      <c r="WWJ28" s="61"/>
      <c r="WWK28" s="61"/>
      <c r="WWL28" s="61"/>
      <c r="WWM28" s="61"/>
      <c r="WWN28" s="61"/>
      <c r="WWO28" s="61"/>
      <c r="WWP28" s="61"/>
      <c r="WWQ28" s="61"/>
      <c r="WWR28" s="61"/>
      <c r="WWS28" s="61"/>
      <c r="WWT28" s="61"/>
      <c r="WWU28" s="61"/>
      <c r="WWV28" s="61"/>
      <c r="WWW28" s="61"/>
      <c r="WWX28" s="61"/>
      <c r="WWY28" s="61"/>
      <c r="WWZ28" s="61"/>
      <c r="WXA28" s="61"/>
      <c r="WXB28" s="61"/>
      <c r="WXC28" s="61"/>
      <c r="WXD28" s="61"/>
      <c r="WXE28" s="61"/>
      <c r="WXF28" s="61"/>
      <c r="WXG28" s="61"/>
      <c r="WXH28" s="61"/>
      <c r="WXI28" s="61"/>
      <c r="WXJ28" s="61"/>
      <c r="WXK28" s="61"/>
      <c r="WXL28" s="61"/>
      <c r="WXM28" s="61"/>
      <c r="WXN28" s="61"/>
      <c r="WXO28" s="61"/>
      <c r="WXP28" s="61"/>
      <c r="WXQ28" s="61"/>
      <c r="WXR28" s="61"/>
      <c r="WXS28" s="61"/>
      <c r="WXT28" s="61"/>
      <c r="WXU28" s="61"/>
      <c r="WXV28" s="61"/>
      <c r="WXW28" s="61"/>
      <c r="WXX28" s="61"/>
      <c r="WXY28" s="61"/>
      <c r="WXZ28" s="61"/>
      <c r="WYA28" s="61"/>
      <c r="WYB28" s="61"/>
      <c r="WYC28" s="61"/>
      <c r="WYD28" s="61"/>
      <c r="WYE28" s="61"/>
      <c r="WYF28" s="61"/>
      <c r="WYG28" s="61"/>
      <c r="WYH28" s="61"/>
      <c r="WYI28" s="61"/>
      <c r="WYJ28" s="61"/>
      <c r="WYK28" s="61"/>
      <c r="WYL28" s="61"/>
      <c r="WYM28" s="61"/>
      <c r="WYN28" s="61"/>
      <c r="WYO28" s="61"/>
      <c r="WYP28" s="61"/>
      <c r="WYQ28" s="61"/>
      <c r="WYR28" s="61"/>
      <c r="WYS28" s="61"/>
      <c r="WYT28" s="61"/>
      <c r="WYU28" s="61"/>
      <c r="WYV28" s="61"/>
      <c r="WYW28" s="61"/>
      <c r="WYX28" s="61"/>
      <c r="WYY28" s="61"/>
      <c r="WYZ28" s="61"/>
      <c r="WZA28" s="61"/>
      <c r="WZB28" s="61"/>
      <c r="WZC28" s="61"/>
      <c r="WZD28" s="61"/>
      <c r="WZE28" s="61"/>
      <c r="WZF28" s="61"/>
      <c r="WZG28" s="61"/>
      <c r="WZH28" s="61"/>
      <c r="WZI28" s="61"/>
      <c r="WZJ28" s="61"/>
      <c r="WZK28" s="61"/>
      <c r="WZL28" s="61"/>
      <c r="WZM28" s="61"/>
      <c r="WZN28" s="61"/>
      <c r="WZO28" s="61"/>
      <c r="WZP28" s="61"/>
      <c r="WZQ28" s="61"/>
      <c r="WZR28" s="61"/>
      <c r="WZS28" s="61"/>
      <c r="WZT28" s="61"/>
      <c r="WZU28" s="61"/>
      <c r="WZV28" s="61"/>
      <c r="WZW28" s="61"/>
      <c r="WZX28" s="61"/>
      <c r="WZY28" s="61"/>
      <c r="WZZ28" s="61"/>
      <c r="XAA28" s="61"/>
      <c r="XAB28" s="61"/>
      <c r="XAC28" s="61"/>
      <c r="XAD28" s="61"/>
      <c r="XAE28" s="61"/>
      <c r="XAF28" s="61"/>
      <c r="XAG28" s="61"/>
      <c r="XAH28" s="61"/>
      <c r="XAI28" s="61"/>
      <c r="XAJ28" s="61"/>
      <c r="XAK28" s="61"/>
      <c r="XAL28" s="61"/>
      <c r="XAM28" s="61"/>
      <c r="XAN28" s="61"/>
      <c r="XAO28" s="61"/>
      <c r="XAP28" s="61"/>
      <c r="XAQ28" s="61"/>
      <c r="XAR28" s="61"/>
      <c r="XAS28" s="61"/>
      <c r="XAT28" s="61"/>
      <c r="XAU28" s="61"/>
      <c r="XAV28" s="61"/>
      <c r="XAW28" s="61"/>
      <c r="XAX28" s="61"/>
      <c r="XAY28" s="61"/>
      <c r="XAZ28" s="61"/>
      <c r="XBA28" s="61"/>
      <c r="XBB28" s="61"/>
      <c r="XBC28" s="61"/>
      <c r="XBD28" s="61"/>
      <c r="XBE28" s="61"/>
      <c r="XBF28" s="61"/>
      <c r="XBG28" s="61"/>
      <c r="XBH28" s="61"/>
      <c r="XBI28" s="61"/>
      <c r="XBJ28" s="61"/>
      <c r="XBK28" s="61"/>
      <c r="XBL28" s="61"/>
      <c r="XBM28" s="61"/>
      <c r="XBN28" s="61"/>
      <c r="XBO28" s="61"/>
      <c r="XBP28" s="61"/>
      <c r="XBQ28" s="61"/>
      <c r="XBR28" s="61"/>
      <c r="XBS28" s="61"/>
      <c r="XBT28" s="61"/>
      <c r="XBU28" s="61"/>
      <c r="XBV28" s="61"/>
      <c r="XBW28" s="61"/>
      <c r="XBX28" s="61"/>
      <c r="XBY28" s="61"/>
      <c r="XBZ28" s="61"/>
      <c r="XCA28" s="61"/>
      <c r="XCB28" s="61"/>
      <c r="XCC28" s="61"/>
      <c r="XCD28" s="61"/>
      <c r="XCE28" s="61"/>
      <c r="XCF28" s="61"/>
      <c r="XCG28" s="61"/>
      <c r="XCH28" s="61"/>
      <c r="XCI28" s="61"/>
      <c r="XCJ28" s="61"/>
      <c r="XCK28" s="61"/>
      <c r="XCL28" s="61"/>
      <c r="XCM28" s="61"/>
      <c r="XCN28" s="61"/>
      <c r="XCO28" s="61"/>
      <c r="XCP28" s="61"/>
      <c r="XCQ28" s="61"/>
      <c r="XCR28" s="61"/>
      <c r="XCS28" s="61"/>
      <c r="XCT28" s="61"/>
      <c r="XCU28" s="61"/>
      <c r="XCV28" s="61"/>
      <c r="XCW28" s="61"/>
      <c r="XCX28" s="61"/>
      <c r="XCY28" s="61"/>
      <c r="XCZ28" s="61"/>
      <c r="XDA28" s="61"/>
      <c r="XDB28" s="61"/>
      <c r="XDC28" s="61"/>
      <c r="XDD28" s="61"/>
      <c r="XDE28" s="61"/>
      <c r="XDF28" s="61"/>
      <c r="XDG28" s="61"/>
      <c r="XDH28" s="61"/>
      <c r="XDI28" s="61"/>
      <c r="XDJ28" s="61"/>
      <c r="XDK28" s="61"/>
      <c r="XDL28" s="61"/>
      <c r="XDM28" s="61"/>
      <c r="XDN28" s="61"/>
      <c r="XDO28" s="61"/>
      <c r="XDP28" s="61"/>
      <c r="XDQ28" s="61"/>
      <c r="XDR28" s="61"/>
      <c r="XDS28" s="61"/>
      <c r="XDT28" s="61"/>
      <c r="XDU28" s="61"/>
      <c r="XDV28" s="61"/>
      <c r="XDW28" s="61"/>
      <c r="XDX28" s="61"/>
      <c r="XDY28" s="61"/>
      <c r="XDZ28" s="61"/>
      <c r="XEA28" s="61"/>
      <c r="XEB28" s="61"/>
      <c r="XEC28" s="61"/>
      <c r="XED28" s="61"/>
      <c r="XEE28" s="61"/>
      <c r="XEF28" s="61"/>
      <c r="XEG28" s="61"/>
      <c r="XEH28" s="61"/>
      <c r="XEI28" s="61"/>
      <c r="XEJ28" s="61"/>
      <c r="XEK28" s="61"/>
      <c r="XEL28" s="61"/>
      <c r="XEM28" s="61"/>
      <c r="XEN28" s="61"/>
      <c r="XEO28" s="61"/>
      <c r="XEP28" s="61"/>
      <c r="XEQ28" s="61"/>
      <c r="XER28" s="61"/>
      <c r="XES28" s="61"/>
      <c r="XET28" s="61"/>
      <c r="XEU28" s="61"/>
      <c r="XEV28" s="61"/>
      <c r="XEW28" s="61"/>
    </row>
    <row r="29" spans="1:16377" s="497" customFormat="1" ht="15" customHeight="1" thickTop="1" thickBot="1" x14ac:dyDescent="0.35">
      <c r="A29" s="50"/>
      <c r="B29" s="975" t="s">
        <v>258</v>
      </c>
      <c r="C29" s="976"/>
      <c r="D29" s="976"/>
      <c r="E29" s="976"/>
      <c r="F29" s="976"/>
      <c r="G29" s="976"/>
      <c r="H29" s="976"/>
      <c r="I29" s="977"/>
      <c r="J29" s="66"/>
      <c r="K29" s="85"/>
    </row>
    <row r="30" spans="1:16377" s="108" customFormat="1" ht="30" customHeight="1" thickTop="1" thickBot="1" x14ac:dyDescent="0.4">
      <c r="A30" s="107"/>
      <c r="B30" s="978" t="s">
        <v>34</v>
      </c>
      <c r="C30" s="978"/>
      <c r="D30" s="978"/>
      <c r="E30" s="978"/>
      <c r="F30" s="978"/>
      <c r="G30" s="978"/>
      <c r="H30" s="978"/>
      <c r="I30" s="978"/>
      <c r="J30" s="107"/>
      <c r="K30" s="377"/>
    </row>
    <row r="31" spans="1:16377" s="497" customFormat="1" ht="24" customHeight="1" thickTop="1" thickBot="1" x14ac:dyDescent="0.35">
      <c r="A31" s="69"/>
      <c r="B31" s="900" t="s">
        <v>261</v>
      </c>
      <c r="C31" s="901"/>
      <c r="D31" s="979"/>
      <c r="E31" s="420" t="s">
        <v>406</v>
      </c>
      <c r="F31" s="420" t="s">
        <v>72</v>
      </c>
      <c r="G31" s="420" t="s">
        <v>5</v>
      </c>
      <c r="H31" s="420" t="s">
        <v>6</v>
      </c>
      <c r="I31" s="421" t="s">
        <v>7</v>
      </c>
      <c r="J31" s="66"/>
      <c r="K31" s="85"/>
    </row>
    <row r="32" spans="1:16377" s="387" customFormat="1" ht="24" customHeight="1" thickTop="1" thickBot="1" x14ac:dyDescent="0.4">
      <c r="A32" s="383"/>
      <c r="B32" s="873" t="s">
        <v>414</v>
      </c>
      <c r="C32" s="874"/>
      <c r="D32" s="875"/>
      <c r="E32" s="447" t="str">
        <f>IF(AND(ISNUMBER(F32),ISNUMBER(G32)),G32/F32," ")</f>
        <v xml:space="preserve"> </v>
      </c>
      <c r="F32" s="404"/>
      <c r="G32" s="448"/>
      <c r="H32" s="403"/>
      <c r="I32" s="385" t="str">
        <f>IF(OR(ISNUMBER(G32),ISNUMBER(H32)),ROUND(IF(ISNUMBER(G32),G32,0)-IF(ISNUMBER(H32),H32,0),2)," ")</f>
        <v xml:space="preserve"> </v>
      </c>
      <c r="J32" s="384"/>
      <c r="K32" s="386"/>
    </row>
    <row r="33" spans="1:11" s="387" customFormat="1" ht="24" customHeight="1" thickTop="1" thickBot="1" x14ac:dyDescent="0.4">
      <c r="A33" s="383"/>
      <c r="B33" s="873" t="s">
        <v>410</v>
      </c>
      <c r="C33" s="874"/>
      <c r="D33" s="875"/>
      <c r="E33" s="447" t="str">
        <f t="shared" ref="E33:E36" si="0">IF(AND(ISNUMBER(F33),ISNUMBER(G33)),G33/F33," ")</f>
        <v xml:space="preserve"> </v>
      </c>
      <c r="F33" s="404"/>
      <c r="G33" s="448"/>
      <c r="H33" s="403"/>
      <c r="I33" s="385" t="str">
        <f t="shared" ref="I33:I36" si="1">IF(OR(ISNUMBER(G33),ISNUMBER(H33)),ROUND(IF(ISNUMBER(G33),G33,0)-IF(ISNUMBER(H33),H33,0),2)," ")</f>
        <v xml:space="preserve"> </v>
      </c>
      <c r="J33" s="384"/>
      <c r="K33" s="386"/>
    </row>
    <row r="34" spans="1:11" s="387" customFormat="1" ht="24" customHeight="1" thickTop="1" thickBot="1" x14ac:dyDescent="0.4">
      <c r="A34" s="383"/>
      <c r="B34" s="897" t="s">
        <v>265</v>
      </c>
      <c r="C34" s="898"/>
      <c r="D34" s="899"/>
      <c r="E34" s="452" t="str">
        <f t="shared" si="0"/>
        <v xml:space="preserve"> </v>
      </c>
      <c r="F34" s="404"/>
      <c r="G34" s="448"/>
      <c r="H34" s="403"/>
      <c r="I34" s="455" t="str">
        <f t="shared" si="1"/>
        <v xml:space="preserve"> </v>
      </c>
      <c r="J34" s="384"/>
      <c r="K34" s="386"/>
    </row>
    <row r="35" spans="1:11" s="387" customFormat="1" ht="24" customHeight="1" thickTop="1" thickBot="1" x14ac:dyDescent="0.4">
      <c r="A35" s="383"/>
      <c r="B35" s="873" t="s">
        <v>411</v>
      </c>
      <c r="C35" s="874"/>
      <c r="D35" s="875"/>
      <c r="E35" s="447" t="str">
        <f t="shared" si="0"/>
        <v xml:space="preserve"> </v>
      </c>
      <c r="F35" s="404"/>
      <c r="G35" s="448"/>
      <c r="H35" s="403"/>
      <c r="I35" s="465" t="str">
        <f t="shared" si="1"/>
        <v xml:space="preserve"> </v>
      </c>
      <c r="J35" s="384"/>
      <c r="K35" s="386"/>
    </row>
    <row r="36" spans="1:11" s="387" customFormat="1" ht="24" customHeight="1" thickTop="1" thickBot="1" x14ac:dyDescent="0.4">
      <c r="A36" s="383"/>
      <c r="B36" s="873" t="s">
        <v>408</v>
      </c>
      <c r="C36" s="874"/>
      <c r="D36" s="875"/>
      <c r="E36" s="447" t="str">
        <f t="shared" si="0"/>
        <v xml:space="preserve"> </v>
      </c>
      <c r="F36" s="453"/>
      <c r="G36" s="448"/>
      <c r="H36" s="454"/>
      <c r="I36" s="465" t="str">
        <f t="shared" si="1"/>
        <v xml:space="preserve"> </v>
      </c>
      <c r="J36" s="384"/>
      <c r="K36" s="386"/>
    </row>
    <row r="37" spans="1:11" s="497" customFormat="1" ht="24" customHeight="1" thickTop="1" thickBot="1" x14ac:dyDescent="0.35">
      <c r="A37" s="69"/>
      <c r="B37" s="969" t="s">
        <v>296</v>
      </c>
      <c r="C37" s="970"/>
      <c r="D37" s="970"/>
      <c r="E37" s="970"/>
      <c r="F37" s="971"/>
      <c r="G37" s="448"/>
      <c r="H37" s="403"/>
      <c r="I37" s="466" t="str">
        <f>IF(OR(ISNUMBER(G37),ISNUMBER(H37)),ROUND(IF(ISNUMBER(G37),G37,0)-IF(ISNUMBER(H37),H37,0),2),"")</f>
        <v/>
      </c>
      <c r="J37" s="66"/>
      <c r="K37" s="85"/>
    </row>
    <row r="38" spans="1:11" s="497" customFormat="1" ht="24" customHeight="1" thickTop="1" thickBot="1" x14ac:dyDescent="0.35">
      <c r="A38" s="69"/>
      <c r="B38" s="969" t="s">
        <v>297</v>
      </c>
      <c r="C38" s="970"/>
      <c r="D38" s="970"/>
      <c r="E38" s="970"/>
      <c r="F38" s="971"/>
      <c r="G38" s="448"/>
      <c r="H38" s="403"/>
      <c r="I38" s="466" t="str">
        <f>IF(OR(ISNUMBER(G38),ISNUMBER(H38)),ROUND(IF(ISNUMBER(G38),G38,0)-IF(ISNUMBER(H38),H38,0),2),"")</f>
        <v/>
      </c>
      <c r="J38" s="66"/>
      <c r="K38" s="85"/>
    </row>
    <row r="39" spans="1:11" s="497" customFormat="1" ht="24" customHeight="1" thickTop="1" thickBot="1" x14ac:dyDescent="0.35">
      <c r="A39" s="69"/>
      <c r="B39" s="943" t="s">
        <v>196</v>
      </c>
      <c r="C39" s="944"/>
      <c r="D39" s="944"/>
      <c r="E39" s="944"/>
      <c r="F39" s="945"/>
      <c r="G39" s="448"/>
      <c r="H39" s="457"/>
      <c r="I39" s="464" t="str">
        <f>IF(OR(ISNUMBER(G39),ISNUMBER(H39)),ROUND(IF(ISNUMBER(G39),G39,0)-IF(ISNUMBER(H39),H39,0),2),"")</f>
        <v/>
      </c>
      <c r="J39" s="66"/>
      <c r="K39" s="85"/>
    </row>
    <row r="40" spans="1:11" s="387" customFormat="1" ht="24" customHeight="1" thickTop="1" thickBot="1" x14ac:dyDescent="0.4">
      <c r="A40" s="383"/>
      <c r="B40" s="900" t="s">
        <v>262</v>
      </c>
      <c r="C40" s="901"/>
      <c r="D40" s="979"/>
      <c r="E40" s="420" t="s">
        <v>406</v>
      </c>
      <c r="F40" s="420" t="s">
        <v>72</v>
      </c>
      <c r="G40" s="420" t="s">
        <v>5</v>
      </c>
      <c r="H40" s="420" t="s">
        <v>6</v>
      </c>
      <c r="I40" s="421" t="s">
        <v>7</v>
      </c>
      <c r="J40" s="384"/>
      <c r="K40" s="386"/>
    </row>
    <row r="41" spans="1:11" s="387" customFormat="1" ht="27.65" customHeight="1" thickTop="1" thickBot="1" x14ac:dyDescent="0.4">
      <c r="A41" s="383"/>
      <c r="B41" s="880" t="s">
        <v>412</v>
      </c>
      <c r="C41" s="881"/>
      <c r="D41" s="491" t="s">
        <v>413</v>
      </c>
      <c r="E41" s="447" t="str">
        <f t="shared" ref="E41:E46" si="2">IF(AND(ISNUMBER(F41),ISNUMBER(G41)),G41/F41," ")</f>
        <v xml:space="preserve"> </v>
      </c>
      <c r="F41" s="404"/>
      <c r="G41" s="448"/>
      <c r="H41" s="419"/>
      <c r="I41" s="405" t="str">
        <f t="shared" ref="I41:I46" si="3">IF(OR(ISNUMBER(G41),ISNUMBER(H41)),ROUND(IF(ISNUMBER(G41),G41,0)-IF(ISNUMBER(H41),H41,0),2)," ")</f>
        <v xml:space="preserve"> </v>
      </c>
      <c r="J41" s="384"/>
      <c r="K41" s="386"/>
    </row>
    <row r="42" spans="1:11" s="387" customFormat="1" ht="27.65" customHeight="1" thickTop="1" thickBot="1" x14ac:dyDescent="0.4">
      <c r="A42" s="383"/>
      <c r="B42" s="882"/>
      <c r="C42" s="883"/>
      <c r="D42" s="491" t="s">
        <v>409</v>
      </c>
      <c r="E42" s="447" t="str">
        <f t="shared" si="2"/>
        <v xml:space="preserve"> </v>
      </c>
      <c r="F42" s="404"/>
      <c r="G42" s="448"/>
      <c r="H42" s="419"/>
      <c r="I42" s="405" t="str">
        <f t="shared" si="3"/>
        <v xml:space="preserve"> </v>
      </c>
      <c r="J42" s="384"/>
      <c r="K42" s="386"/>
    </row>
    <row r="43" spans="1:11" s="387" customFormat="1" ht="24" customHeight="1" thickTop="1" thickBot="1" x14ac:dyDescent="0.4">
      <c r="A43" s="383"/>
      <c r="B43" s="873" t="s">
        <v>410</v>
      </c>
      <c r="C43" s="874"/>
      <c r="D43" s="875"/>
      <c r="E43" s="447" t="str">
        <f t="shared" si="2"/>
        <v xml:space="preserve"> </v>
      </c>
      <c r="F43" s="404"/>
      <c r="G43" s="448"/>
      <c r="H43" s="419"/>
      <c r="I43" s="405" t="str">
        <f t="shared" si="3"/>
        <v xml:space="preserve"> </v>
      </c>
      <c r="J43" s="384"/>
      <c r="K43" s="386"/>
    </row>
    <row r="44" spans="1:11" s="387" customFormat="1" ht="24" customHeight="1" thickTop="1" thickBot="1" x14ac:dyDescent="0.4">
      <c r="A44" s="383"/>
      <c r="B44" s="873" t="s">
        <v>265</v>
      </c>
      <c r="C44" s="874"/>
      <c r="D44" s="875"/>
      <c r="E44" s="447" t="str">
        <f>IF(AND(ISNUMBER(F44),ISNUMBER(G44)),G44/F44," ")</f>
        <v xml:space="preserve"> </v>
      </c>
      <c r="F44" s="404"/>
      <c r="G44" s="448"/>
      <c r="H44" s="419"/>
      <c r="I44" s="405" t="str">
        <f t="shared" si="3"/>
        <v xml:space="preserve"> </v>
      </c>
      <c r="J44" s="384"/>
      <c r="K44" s="386"/>
    </row>
    <row r="45" spans="1:11" s="387" customFormat="1" ht="24" customHeight="1" thickTop="1" thickBot="1" x14ac:dyDescent="0.4">
      <c r="A45" s="383"/>
      <c r="B45" s="873" t="s">
        <v>411</v>
      </c>
      <c r="C45" s="874"/>
      <c r="D45" s="875"/>
      <c r="E45" s="447" t="str">
        <f t="shared" si="2"/>
        <v xml:space="preserve"> </v>
      </c>
      <c r="F45" s="404"/>
      <c r="G45" s="448"/>
      <c r="H45" s="419"/>
      <c r="I45" s="405" t="str">
        <f t="shared" si="3"/>
        <v xml:space="preserve"> </v>
      </c>
      <c r="J45" s="384"/>
      <c r="K45" s="386"/>
    </row>
    <row r="46" spans="1:11" s="387" customFormat="1" ht="24" customHeight="1" thickTop="1" thickBot="1" x14ac:dyDescent="0.4">
      <c r="A46" s="383"/>
      <c r="B46" s="897" t="s">
        <v>408</v>
      </c>
      <c r="C46" s="898"/>
      <c r="D46" s="899"/>
      <c r="E46" s="452" t="str">
        <f t="shared" si="2"/>
        <v xml:space="preserve"> </v>
      </c>
      <c r="F46" s="453"/>
      <c r="G46" s="448"/>
      <c r="H46" s="459"/>
      <c r="I46" s="460" t="str">
        <f t="shared" si="3"/>
        <v xml:space="preserve"> </v>
      </c>
      <c r="J46" s="384"/>
      <c r="K46" s="386"/>
    </row>
    <row r="47" spans="1:11" s="497" customFormat="1" ht="24" customHeight="1" thickTop="1" thickBot="1" x14ac:dyDescent="0.35">
      <c r="A47" s="69"/>
      <c r="B47" s="862" t="s">
        <v>42</v>
      </c>
      <c r="C47" s="863"/>
      <c r="D47" s="863"/>
      <c r="E47" s="864"/>
      <c r="F47" s="461">
        <f>SUM(F32:F46)</f>
        <v>0</v>
      </c>
      <c r="G47" s="462">
        <f>SUM(G32:G36,G41:G46,G37:G39)</f>
        <v>0</v>
      </c>
      <c r="H47" s="462">
        <f>SUM(H32:H36,H37:H39)</f>
        <v>0</v>
      </c>
      <c r="I47" s="463">
        <f>SUM(I32:I36,I41:I46,I37:I39)</f>
        <v>0</v>
      </c>
      <c r="J47" s="66"/>
      <c r="K47" s="85"/>
    </row>
    <row r="48" spans="1:11" s="497" customFormat="1" ht="7.9" customHeight="1" thickTop="1" thickBot="1" x14ac:dyDescent="0.35">
      <c r="A48" s="323"/>
      <c r="B48" s="451"/>
      <c r="C48" s="451"/>
      <c r="D48" s="451"/>
      <c r="E48" s="451"/>
      <c r="F48" s="467"/>
      <c r="G48" s="468"/>
      <c r="H48" s="468"/>
      <c r="I48" s="468"/>
      <c r="J48" s="66"/>
      <c r="K48" s="85"/>
    </row>
    <row r="49" spans="1:17" s="497" customFormat="1" ht="30" customHeight="1" thickTop="1" thickBot="1" x14ac:dyDescent="0.35">
      <c r="A49" s="69"/>
      <c r="B49" s="968" t="s">
        <v>268</v>
      </c>
      <c r="C49" s="968"/>
      <c r="D49" s="968"/>
      <c r="E49" s="968"/>
      <c r="F49" s="968"/>
      <c r="G49" s="968"/>
      <c r="H49" s="968"/>
      <c r="I49" s="968"/>
      <c r="J49" s="66"/>
      <c r="K49" s="71"/>
      <c r="L49" s="131"/>
      <c r="M49" s="205"/>
      <c r="N49" s="205"/>
      <c r="O49" s="205"/>
      <c r="P49" s="205"/>
      <c r="Q49" s="205"/>
    </row>
    <row r="50" spans="1:17" s="497" customFormat="1" ht="24" customHeight="1" thickTop="1" thickBot="1" x14ac:dyDescent="0.35">
      <c r="A50" s="69"/>
      <c r="B50" s="870" t="s">
        <v>404</v>
      </c>
      <c r="C50" s="871"/>
      <c r="D50" s="871"/>
      <c r="E50" s="871"/>
      <c r="F50" s="872"/>
      <c r="G50" s="422" t="s">
        <v>5</v>
      </c>
      <c r="H50" s="420" t="s">
        <v>6</v>
      </c>
      <c r="I50" s="421" t="s">
        <v>7</v>
      </c>
      <c r="J50" s="66"/>
      <c r="K50" s="85"/>
    </row>
    <row r="51" spans="1:17" s="497" customFormat="1" ht="24" customHeight="1" thickTop="1" thickBot="1" x14ac:dyDescent="0.35">
      <c r="A51" s="69"/>
      <c r="B51" s="400"/>
      <c r="C51" s="414" t="s">
        <v>260</v>
      </c>
      <c r="D51" s="401"/>
      <c r="E51" s="865" t="s">
        <v>12</v>
      </c>
      <c r="F51" s="866"/>
      <c r="G51" s="415"/>
      <c r="H51" s="406"/>
      <c r="I51" s="407" t="str">
        <f>IF(OR(ISNUMBER(G51),ISNUMBER(H51)),ROUND(IF(ISNUMBER(G51),G51,0)-IF(ISNUMBER(H51),H51,0),2)," ")</f>
        <v xml:space="preserve"> </v>
      </c>
      <c r="J51" s="66"/>
      <c r="K51" s="71"/>
      <c r="L51" s="131"/>
      <c r="M51" s="205"/>
      <c r="N51" s="205"/>
      <c r="O51" s="205"/>
      <c r="P51" s="205"/>
      <c r="Q51" s="205"/>
    </row>
    <row r="52" spans="1:17" s="497" customFormat="1" ht="7.9" customHeight="1" thickTop="1" thickBot="1" x14ac:dyDescent="0.35">
      <c r="A52" s="69"/>
      <c r="B52" s="399"/>
      <c r="C52" s="398"/>
      <c r="D52" s="393"/>
      <c r="E52" s="85"/>
      <c r="F52" s="85"/>
      <c r="G52" s="393"/>
      <c r="H52" s="394"/>
      <c r="I52" s="394"/>
      <c r="J52" s="66"/>
      <c r="K52" s="71"/>
      <c r="L52" s="131"/>
      <c r="M52" s="205"/>
      <c r="N52" s="205"/>
      <c r="O52" s="205"/>
      <c r="P52" s="205"/>
      <c r="Q52" s="205"/>
    </row>
    <row r="53" spans="1:17" s="497" customFormat="1" ht="30" customHeight="1" thickTop="1" thickBot="1" x14ac:dyDescent="0.35">
      <c r="A53" s="69"/>
      <c r="B53" s="968" t="s">
        <v>43</v>
      </c>
      <c r="C53" s="968"/>
      <c r="D53" s="968"/>
      <c r="E53" s="968"/>
      <c r="F53" s="968"/>
      <c r="G53" s="968"/>
      <c r="H53" s="968"/>
      <c r="I53" s="968"/>
      <c r="J53" s="66"/>
      <c r="K53" s="71"/>
      <c r="L53" s="131"/>
      <c r="M53" s="205"/>
      <c r="N53" s="205"/>
      <c r="O53" s="205"/>
      <c r="P53" s="205"/>
      <c r="Q53" s="205"/>
    </row>
    <row r="54" spans="1:17" s="497" customFormat="1" ht="24" customHeight="1" thickTop="1" thickBot="1" x14ac:dyDescent="0.35">
      <c r="A54" s="69"/>
      <c r="B54" s="909"/>
      <c r="C54" s="910"/>
      <c r="D54" s="492"/>
      <c r="E54" s="492"/>
      <c r="F54" s="402"/>
      <c r="G54" s="422" t="s">
        <v>5</v>
      </c>
      <c r="H54" s="420" t="s">
        <v>6</v>
      </c>
      <c r="I54" s="421" t="s">
        <v>7</v>
      </c>
      <c r="J54" s="66"/>
      <c r="K54" s="85"/>
    </row>
    <row r="55" spans="1:17" s="497" customFormat="1" ht="24" customHeight="1" thickTop="1" thickBot="1" x14ac:dyDescent="0.35">
      <c r="A55" s="69"/>
      <c r="B55" s="989" t="s">
        <v>160</v>
      </c>
      <c r="C55" s="990"/>
      <c r="D55" s="990"/>
      <c r="E55" s="990"/>
      <c r="F55" s="991"/>
      <c r="G55" s="409"/>
      <c r="H55" s="412"/>
      <c r="I55" s="32" t="str">
        <f>IF(OR(ISNUMBER(G55),ISNUMBER(H55)),ROUND(IF(ISNUMBER(G55),G55,0)-IF(ISNUMBER(H55),H55,0),2)," ")</f>
        <v xml:space="preserve"> </v>
      </c>
      <c r="J55" s="66"/>
      <c r="K55" s="71"/>
      <c r="L55" s="131"/>
      <c r="M55" s="205"/>
      <c r="N55" s="205"/>
      <c r="O55" s="205"/>
      <c r="P55" s="205"/>
      <c r="Q55" s="205"/>
    </row>
    <row r="56" spans="1:17" s="497" customFormat="1" ht="24" customHeight="1" thickTop="1" thickBot="1" x14ac:dyDescent="0.35">
      <c r="A56" s="69"/>
      <c r="B56" s="981" t="s">
        <v>44</v>
      </c>
      <c r="C56" s="982"/>
      <c r="D56" s="982"/>
      <c r="E56" s="982"/>
      <c r="F56" s="983"/>
      <c r="G56" s="410"/>
      <c r="H56" s="413"/>
      <c r="I56" s="32" t="str">
        <f>IF(OR(ISNUMBER(G56),ISNUMBER(H56)),ROUND(IF(ISNUMBER(G56),G56,0)-IF(ISNUMBER(H56),H56,0),2)," ")</f>
        <v xml:space="preserve"> </v>
      </c>
      <c r="J56" s="66"/>
      <c r="K56" s="71"/>
      <c r="L56" s="131"/>
      <c r="M56" s="205"/>
      <c r="N56" s="205"/>
      <c r="O56" s="205"/>
      <c r="P56" s="205"/>
      <c r="Q56" s="205"/>
    </row>
    <row r="57" spans="1:17" s="497" customFormat="1" ht="24" customHeight="1" thickTop="1" thickBot="1" x14ac:dyDescent="0.35">
      <c r="A57" s="69"/>
      <c r="B57" s="885" t="s">
        <v>161</v>
      </c>
      <c r="C57" s="886"/>
      <c r="D57" s="886"/>
      <c r="E57" s="886"/>
      <c r="F57" s="887"/>
      <c r="G57" s="411"/>
      <c r="H57" s="411"/>
      <c r="I57" s="32" t="str">
        <f>IF(OR(ISNUMBER(G57),ISNUMBER(H57)),ROUND(IF(ISNUMBER(G57),G57,0)-IF(ISNUMBER(H57),H57,0),2)," ")</f>
        <v xml:space="preserve"> </v>
      </c>
      <c r="J57" s="66"/>
      <c r="K57" s="71"/>
      <c r="L57" s="131"/>
      <c r="M57" s="205"/>
      <c r="N57" s="205"/>
      <c r="O57" s="205"/>
      <c r="P57" s="205"/>
      <c r="Q57" s="205"/>
    </row>
    <row r="58" spans="1:17" s="497" customFormat="1" ht="24" customHeight="1" thickTop="1" thickBot="1" x14ac:dyDescent="0.35">
      <c r="A58" s="69"/>
      <c r="B58" s="865" t="s">
        <v>264</v>
      </c>
      <c r="C58" s="888"/>
      <c r="D58" s="888"/>
      <c r="E58" s="888"/>
      <c r="F58" s="888"/>
      <c r="G58" s="423">
        <f>SUM(G55:G57)</f>
        <v>0</v>
      </c>
      <c r="H58" s="423">
        <f>SUM(H55:H57)</f>
        <v>0</v>
      </c>
      <c r="I58" s="424">
        <f>SUM(I55:I57)</f>
        <v>0</v>
      </c>
      <c r="J58" s="66"/>
      <c r="K58" s="71"/>
      <c r="L58" s="131"/>
      <c r="M58" s="205"/>
      <c r="N58" s="205"/>
      <c r="O58" s="205"/>
      <c r="P58" s="205"/>
      <c r="Q58" s="205"/>
    </row>
    <row r="59" spans="1:17" s="85" customFormat="1" ht="7.9" customHeight="1" thickTop="1" thickBot="1" x14ac:dyDescent="0.35">
      <c r="A59" s="323"/>
      <c r="B59" s="389"/>
      <c r="C59" s="389"/>
      <c r="D59" s="389"/>
      <c r="E59" s="389"/>
      <c r="F59" s="389"/>
      <c r="G59" s="394"/>
      <c r="H59" s="394"/>
      <c r="I59" s="394"/>
      <c r="J59" s="301"/>
      <c r="K59" s="71"/>
      <c r="L59" s="227"/>
      <c r="M59" s="228"/>
      <c r="N59" s="228"/>
      <c r="O59" s="228"/>
      <c r="P59" s="228"/>
      <c r="Q59" s="228"/>
    </row>
    <row r="60" spans="1:17" s="497" customFormat="1" ht="30" customHeight="1" thickTop="1" thickBot="1" x14ac:dyDescent="0.35">
      <c r="A60" s="69"/>
      <c r="B60" s="980" t="s">
        <v>259</v>
      </c>
      <c r="C60" s="980"/>
      <c r="D60" s="980"/>
      <c r="E60" s="980"/>
      <c r="F60" s="980"/>
      <c r="G60" s="980"/>
      <c r="H60" s="980"/>
      <c r="I60" s="980"/>
      <c r="J60" s="66"/>
      <c r="K60" s="71"/>
      <c r="L60" s="131"/>
      <c r="M60" s="205"/>
      <c r="N60" s="205"/>
      <c r="O60" s="205"/>
      <c r="P60" s="205"/>
      <c r="Q60" s="205"/>
    </row>
    <row r="61" spans="1:17" s="497" customFormat="1" ht="24" customHeight="1" thickTop="1" thickBot="1" x14ac:dyDescent="0.35">
      <c r="A61" s="69"/>
      <c r="B61" s="984"/>
      <c r="C61" s="985"/>
      <c r="D61" s="495"/>
      <c r="E61" s="495"/>
      <c r="F61" s="392"/>
      <c r="G61" s="422" t="s">
        <v>5</v>
      </c>
      <c r="H61" s="425" t="s">
        <v>6</v>
      </c>
      <c r="I61" s="421" t="s">
        <v>7</v>
      </c>
      <c r="J61" s="66"/>
      <c r="K61" s="85"/>
    </row>
    <row r="62" spans="1:17" s="497" customFormat="1" ht="24" customHeight="1" thickTop="1" thickBot="1" x14ac:dyDescent="0.35">
      <c r="A62" s="69"/>
      <c r="B62" s="865" t="s">
        <v>259</v>
      </c>
      <c r="C62" s="888"/>
      <c r="D62" s="888"/>
      <c r="E62" s="888"/>
      <c r="F62" s="866"/>
      <c r="G62" s="415"/>
      <c r="H62" s="401"/>
      <c r="I62" s="407" t="str">
        <f>IF(OR(ISNUMBER(G62),ISNUMBER(H62)),ROUND(IF(ISNUMBER(G62),G62,0)-IF(ISNUMBER(H62),H62,0),2)," ")</f>
        <v xml:space="preserve"> </v>
      </c>
      <c r="J62" s="66"/>
      <c r="K62" s="71"/>
      <c r="L62" s="131"/>
      <c r="M62" s="205"/>
      <c r="N62" s="205"/>
      <c r="O62" s="205"/>
      <c r="P62" s="205"/>
      <c r="Q62" s="205"/>
    </row>
    <row r="63" spans="1:17" s="497" customFormat="1" ht="7.9" customHeight="1" thickTop="1" thickBot="1" x14ac:dyDescent="0.35">
      <c r="A63" s="69"/>
      <c r="B63" s="389"/>
      <c r="C63" s="389"/>
      <c r="D63" s="389"/>
      <c r="E63" s="389"/>
      <c r="F63" s="389"/>
      <c r="G63" s="394"/>
      <c r="H63" s="394"/>
      <c r="I63" s="394"/>
      <c r="J63" s="301"/>
      <c r="K63" s="71"/>
      <c r="L63" s="227"/>
      <c r="M63" s="205"/>
      <c r="N63" s="205"/>
      <c r="O63" s="205"/>
      <c r="P63" s="205"/>
      <c r="Q63" s="205"/>
    </row>
    <row r="64" spans="1:17" s="497" customFormat="1" ht="29.5" customHeight="1" thickTop="1" thickBot="1" x14ac:dyDescent="0.35">
      <c r="A64" s="69"/>
      <c r="B64" s="980" t="s">
        <v>14</v>
      </c>
      <c r="C64" s="980"/>
      <c r="D64" s="980"/>
      <c r="E64" s="980"/>
      <c r="F64" s="980"/>
      <c r="G64" s="980"/>
      <c r="H64" s="980"/>
      <c r="I64" s="980"/>
      <c r="J64" s="66"/>
      <c r="K64" s="71"/>
      <c r="L64" s="131"/>
      <c r="M64" s="205"/>
      <c r="N64" s="205"/>
      <c r="O64" s="205"/>
      <c r="P64" s="205"/>
      <c r="Q64" s="205"/>
    </row>
    <row r="65" spans="1:17" s="497" customFormat="1" ht="24" customHeight="1" thickTop="1" thickBot="1" x14ac:dyDescent="0.35">
      <c r="A65" s="69"/>
      <c r="B65" s="984"/>
      <c r="C65" s="985"/>
      <c r="D65" s="495"/>
      <c r="E65" s="495"/>
      <c r="F65" s="392"/>
      <c r="G65" s="422" t="s">
        <v>5</v>
      </c>
      <c r="H65" s="425" t="s">
        <v>6</v>
      </c>
      <c r="I65" s="421" t="s">
        <v>7</v>
      </c>
      <c r="J65" s="66"/>
      <c r="K65" s="85"/>
    </row>
    <row r="66" spans="1:17" s="497" customFormat="1" ht="24" customHeight="1" thickTop="1" thickBot="1" x14ac:dyDescent="0.35">
      <c r="A66" s="69"/>
      <c r="B66" s="865" t="s">
        <v>14</v>
      </c>
      <c r="C66" s="888"/>
      <c r="D66" s="888"/>
      <c r="E66" s="888"/>
      <c r="F66" s="866"/>
      <c r="G66" s="415"/>
      <c r="H66" s="401"/>
      <c r="I66" s="407" t="str">
        <f t="shared" ref="I66" si="4">IF(OR(ISNUMBER(G66),ISNUMBER(H66)),ROUND(IF(ISNUMBER(G66),G66,0)-IF(ISNUMBER(H66),H66,0),2)," ")</f>
        <v xml:space="preserve"> </v>
      </c>
      <c r="J66" s="66"/>
      <c r="K66" s="71"/>
      <c r="L66" s="131"/>
      <c r="M66" s="205"/>
      <c r="N66" s="205"/>
      <c r="O66" s="205"/>
      <c r="P66" s="205"/>
      <c r="Q66" s="205"/>
    </row>
    <row r="67" spans="1:17" s="497" customFormat="1" ht="24" customHeight="1" thickTop="1" thickBot="1" x14ac:dyDescent="0.35">
      <c r="A67" s="388"/>
      <c r="B67" s="389"/>
      <c r="C67" s="389"/>
      <c r="D67" s="389"/>
      <c r="E67" s="389"/>
      <c r="F67" s="389"/>
      <c r="G67" s="382"/>
      <c r="H67" s="382"/>
      <c r="I67" s="382"/>
      <c r="J67" s="66"/>
      <c r="K67" s="390"/>
      <c r="L67" s="131"/>
      <c r="M67" s="205"/>
      <c r="N67" s="205"/>
      <c r="O67" s="205"/>
      <c r="P67" s="205"/>
      <c r="Q67" s="205"/>
    </row>
    <row r="68" spans="1:17" s="497" customFormat="1" ht="15" customHeight="1" thickTop="1" thickBot="1" x14ac:dyDescent="0.35">
      <c r="A68" s="50"/>
      <c r="B68" s="588" t="s">
        <v>45</v>
      </c>
      <c r="C68" s="589"/>
      <c r="D68" s="589"/>
      <c r="E68" s="589"/>
      <c r="F68" s="589"/>
      <c r="G68" s="589"/>
      <c r="H68" s="589"/>
      <c r="I68" s="590"/>
      <c r="J68" s="66"/>
      <c r="K68" s="85"/>
    </row>
    <row r="69" spans="1:17" s="497" customFormat="1" ht="15" customHeight="1" thickTop="1" thickBot="1" x14ac:dyDescent="0.35">
      <c r="A69" s="53"/>
      <c r="B69" s="992"/>
      <c r="C69" s="993"/>
      <c r="D69" s="993"/>
      <c r="E69" s="993"/>
      <c r="F69" s="993"/>
      <c r="G69" s="993"/>
      <c r="H69" s="993"/>
      <c r="I69" s="994"/>
      <c r="J69" s="62"/>
      <c r="K69" s="85"/>
    </row>
    <row r="70" spans="1:17" s="497" customFormat="1" ht="24" customHeight="1" thickTop="1" thickBot="1" x14ac:dyDescent="0.35">
      <c r="A70" s="69"/>
      <c r="B70" s="924"/>
      <c r="C70" s="925"/>
      <c r="D70" s="925"/>
      <c r="E70" s="925"/>
      <c r="F70" s="926"/>
      <c r="G70" s="426" t="s">
        <v>46</v>
      </c>
      <c r="H70" s="425" t="s">
        <v>6</v>
      </c>
      <c r="I70" s="427" t="s">
        <v>7</v>
      </c>
      <c r="J70" s="66"/>
      <c r="K70" s="85"/>
    </row>
    <row r="71" spans="1:17" s="497" customFormat="1" ht="24" customHeight="1" thickTop="1" thickBot="1" x14ac:dyDescent="0.35">
      <c r="A71" s="69"/>
      <c r="B71" s="918" t="s">
        <v>164</v>
      </c>
      <c r="C71" s="988"/>
      <c r="D71" s="988"/>
      <c r="E71" s="995"/>
      <c r="F71" s="996"/>
      <c r="G71" s="35">
        <f>SUM(G47,G51,G58,G62,G66)</f>
        <v>0</v>
      </c>
      <c r="H71" s="35">
        <f>SUM(H47,H51,H58,H62,H66)</f>
        <v>0</v>
      </c>
      <c r="I71" s="37">
        <f>SUM(I47,I51,I58,I62,I66)</f>
        <v>0</v>
      </c>
      <c r="J71" s="66"/>
      <c r="K71" s="85"/>
    </row>
    <row r="72" spans="1:17" s="497" customFormat="1" ht="24" customHeight="1" thickTop="1" thickBot="1" x14ac:dyDescent="0.35">
      <c r="A72" s="69"/>
      <c r="B72" s="911" t="str">
        <f xml:space="preserve"> "Frais généraux (max : "&amp;Réglages!I16&amp;"% pour l’ensemble du projet)"</f>
        <v>Frais généraux (max : 20% pour l’ensemble du projet)</v>
      </c>
      <c r="C72" s="988"/>
      <c r="D72" s="988"/>
      <c r="E72" s="443"/>
      <c r="F72" s="469" t="s">
        <v>84</v>
      </c>
      <c r="G72" s="36">
        <f>H72</f>
        <v>0</v>
      </c>
      <c r="H72" s="36">
        <f>IF($M$7,(H71)*E72/100,0)</f>
        <v>0</v>
      </c>
      <c r="I72" s="429"/>
      <c r="J72" s="66"/>
      <c r="K72" s="85"/>
    </row>
    <row r="73" spans="1:17" s="497" customFormat="1" ht="24" customHeight="1" thickTop="1" thickBot="1" x14ac:dyDescent="0.35">
      <c r="A73" s="69"/>
      <c r="B73" s="918" t="s">
        <v>53</v>
      </c>
      <c r="C73" s="988"/>
      <c r="D73" s="988"/>
      <c r="E73" s="444"/>
      <c r="F73" s="95" t="s">
        <v>84</v>
      </c>
      <c r="G73" s="35">
        <f>IF($M$8,(G47-G37)*E73/100,0)</f>
        <v>0</v>
      </c>
      <c r="H73" s="428"/>
      <c r="I73" s="33">
        <f>G73</f>
        <v>0</v>
      </c>
      <c r="J73" s="66"/>
      <c r="K73" s="85"/>
    </row>
    <row r="74" spans="1:17" s="497" customFormat="1" ht="24" customHeight="1" thickTop="1" thickBot="1" x14ac:dyDescent="0.35">
      <c r="A74" s="69"/>
      <c r="B74" s="816" t="s">
        <v>8</v>
      </c>
      <c r="C74" s="817"/>
      <c r="D74" s="817"/>
      <c r="E74" s="817"/>
      <c r="F74" s="818"/>
      <c r="G74" s="81">
        <f>G71+G72+G73</f>
        <v>0</v>
      </c>
      <c r="H74" s="81">
        <f>IF($M$7,H71+H72,0)</f>
        <v>0</v>
      </c>
      <c r="I74" s="82">
        <f>I71+I73</f>
        <v>0</v>
      </c>
      <c r="J74" s="66"/>
      <c r="K74" s="85"/>
    </row>
    <row r="75" spans="1:17" s="85" customFormat="1" ht="15" hidden="1" customHeight="1" thickTop="1" thickBot="1" x14ac:dyDescent="0.35">
      <c r="A75" s="234"/>
      <c r="B75" s="235"/>
      <c r="C75" s="236"/>
      <c r="D75" s="116"/>
      <c r="E75" s="116"/>
      <c r="F75" s="117"/>
      <c r="G75" s="117"/>
      <c r="H75" s="237"/>
      <c r="I75" s="117"/>
      <c r="J75" s="238"/>
      <c r="K75" s="239"/>
      <c r="L75" s="227"/>
      <c r="M75" s="228"/>
      <c r="N75" s="228"/>
      <c r="O75" s="228"/>
      <c r="P75" s="228"/>
      <c r="Q75" s="228"/>
    </row>
    <row r="76" spans="1:17" s="85" customFormat="1" ht="21" hidden="1" customHeight="1" thickTop="1" thickBot="1" x14ac:dyDescent="0.35">
      <c r="B76" s="930" t="s">
        <v>417</v>
      </c>
      <c r="C76" s="930"/>
      <c r="D76" s="930"/>
      <c r="E76" s="930"/>
      <c r="F76" s="930"/>
      <c r="G76" s="480"/>
      <c r="H76" s="241">
        <f>SUM(H32)</f>
        <v>0</v>
      </c>
      <c r="I76" s="233" t="s">
        <v>136</v>
      </c>
      <c r="J76" s="231"/>
      <c r="K76" s="231"/>
      <c r="L76" s="231"/>
      <c r="M76" s="231"/>
      <c r="N76" s="228"/>
      <c r="O76" s="228"/>
      <c r="P76" s="228"/>
      <c r="Q76" s="228"/>
    </row>
    <row r="77" spans="1:17" s="85" customFormat="1" ht="21" hidden="1" customHeight="1" thickTop="1" thickBot="1" x14ac:dyDescent="0.35">
      <c r="B77" s="930" t="str">
        <f>"Aide demandée personnels fonctionnaires de recherche / Aide demandée hors frais généraux (max "&amp;Réglages!$I$19&amp;"%) : "</f>
        <v xml:space="preserve">Aide demandée personnels fonctionnaires de recherche / Aide demandée hors frais généraux (max 40%) : </v>
      </c>
      <c r="C77" s="930"/>
      <c r="D77" s="930"/>
      <c r="E77" s="930"/>
      <c r="F77" s="930"/>
      <c r="G77" s="480"/>
      <c r="H77" s="241">
        <f>H76/(H71+0.0001)*100</f>
        <v>0</v>
      </c>
      <c r="I77" s="233" t="s">
        <v>98</v>
      </c>
      <c r="J77" s="232"/>
      <c r="K77" s="231"/>
      <c r="L77" s="231"/>
      <c r="M77" s="231"/>
      <c r="N77" s="228"/>
      <c r="O77" s="228"/>
      <c r="P77" s="228"/>
      <c r="Q77" s="228"/>
    </row>
    <row r="78" spans="1:17" s="85" customFormat="1" ht="13.15" hidden="1" customHeight="1" thickTop="1" x14ac:dyDescent="0.3">
      <c r="B78" s="804" t="s">
        <v>420</v>
      </c>
      <c r="C78" s="804"/>
      <c r="D78" s="804"/>
      <c r="E78" s="804"/>
      <c r="F78" s="804"/>
      <c r="G78" s="481"/>
      <c r="H78" s="475"/>
      <c r="I78" s="477" t="str">
        <f>I32</f>
        <v xml:space="preserve"> </v>
      </c>
      <c r="J78" s="232"/>
      <c r="K78" s="231"/>
      <c r="L78" s="231"/>
      <c r="M78" s="231"/>
      <c r="N78" s="228"/>
      <c r="O78" s="228"/>
      <c r="P78" s="228"/>
      <c r="Q78" s="228"/>
    </row>
    <row r="79" spans="1:17" s="85" customFormat="1" ht="13.15" hidden="1" customHeight="1" x14ac:dyDescent="0.3">
      <c r="B79" s="805" t="s">
        <v>419</v>
      </c>
      <c r="C79" s="805"/>
      <c r="D79" s="805"/>
      <c r="E79" s="805"/>
      <c r="F79" s="805"/>
      <c r="G79" s="482"/>
      <c r="H79" s="476"/>
      <c r="I79" s="478">
        <f>SUM(I41:I42)</f>
        <v>0</v>
      </c>
      <c r="J79" s="232"/>
      <c r="K79" s="231"/>
      <c r="L79" s="472" t="s">
        <v>416</v>
      </c>
      <c r="M79" s="231"/>
      <c r="N79" s="228"/>
      <c r="O79" s="228"/>
      <c r="P79" s="228"/>
      <c r="Q79" s="228"/>
    </row>
    <row r="80" spans="1:17" s="85" customFormat="1" ht="21" hidden="1" customHeight="1" thickBot="1" x14ac:dyDescent="0.35">
      <c r="B80" s="933" t="s">
        <v>415</v>
      </c>
      <c r="C80" s="933"/>
      <c r="D80" s="933"/>
      <c r="E80" s="933"/>
      <c r="F80" s="933"/>
      <c r="G80" s="483"/>
      <c r="H80" s="473"/>
      <c r="I80" s="479">
        <f>SUM(I78:I79)</f>
        <v>0</v>
      </c>
      <c r="J80" s="231"/>
      <c r="K80" s="231"/>
      <c r="L80" s="474" t="str">
        <f>IF(H76+I80=SUM(G32,G41:G42),"ok","erreur")</f>
        <v>ok</v>
      </c>
      <c r="M80" s="231"/>
      <c r="N80" s="228"/>
      <c r="O80" s="228"/>
      <c r="P80" s="228"/>
      <c r="Q80" s="228"/>
    </row>
    <row r="81" spans="1:17" s="85" customFormat="1" ht="29.5" customHeight="1" thickTop="1" thickBot="1" x14ac:dyDescent="0.35">
      <c r="A81" s="225"/>
      <c r="B81" s="226"/>
      <c r="C81" s="39"/>
      <c r="D81" s="40"/>
      <c r="E81" s="40"/>
      <c r="F81" s="41"/>
      <c r="G81" s="240" t="str">
        <f>IF(G77&gt;Réglages!$I$19,"Attention : taux d’aide des personnels fonctionnaires dépassé","")</f>
        <v/>
      </c>
      <c r="H81" s="815" t="str">
        <f>IF(I74&lt;0.1, "Attention : apport obligatoire pour chaque partenaire", "")</f>
        <v>Attention : apport obligatoire pour chaque partenaire</v>
      </c>
      <c r="I81" s="815"/>
      <c r="J81" s="229"/>
      <c r="K81" s="230"/>
      <c r="L81" s="227"/>
      <c r="M81" s="228"/>
      <c r="N81" s="228"/>
      <c r="O81" s="228"/>
      <c r="P81" s="228"/>
      <c r="Q81" s="228"/>
    </row>
    <row r="82" spans="1:17" s="497" customFormat="1" ht="5.5" customHeight="1" thickTop="1" thickBot="1" x14ac:dyDescent="0.35">
      <c r="A82" s="58"/>
      <c r="B82" s="44"/>
      <c r="C82" s="45"/>
      <c r="D82" s="46"/>
      <c r="E82" s="46"/>
      <c r="F82" s="47"/>
      <c r="G82" s="47"/>
      <c r="H82" s="48"/>
      <c r="I82" s="47"/>
      <c r="J82" s="66"/>
      <c r="K82" s="85"/>
    </row>
    <row r="83" spans="1:17" s="497" customFormat="1" ht="15" customHeight="1" thickTop="1" thickBot="1" x14ac:dyDescent="0.35">
      <c r="A83" s="50"/>
      <c r="B83" s="588" t="s">
        <v>95</v>
      </c>
      <c r="C83" s="589"/>
      <c r="D83" s="589"/>
      <c r="E83" s="589"/>
      <c r="F83" s="589"/>
      <c r="G83" s="589"/>
      <c r="H83" s="589"/>
      <c r="I83" s="590"/>
      <c r="J83" s="66"/>
      <c r="K83" s="71"/>
      <c r="L83" s="131"/>
      <c r="M83" s="205"/>
      <c r="N83" s="205"/>
      <c r="O83" s="205"/>
      <c r="P83" s="205"/>
      <c r="Q83" s="205"/>
    </row>
    <row r="84" spans="1:17" s="497" customFormat="1" ht="6.65" customHeight="1" thickTop="1" thickBot="1" x14ac:dyDescent="0.35">
      <c r="A84" s="53"/>
      <c r="B84" s="109"/>
      <c r="C84" s="216"/>
      <c r="D84" s="217"/>
      <c r="E84" s="217"/>
      <c r="F84" s="218"/>
      <c r="G84" s="218"/>
      <c r="H84" s="218"/>
      <c r="I84" s="218"/>
      <c r="J84" s="66"/>
      <c r="K84" s="71"/>
      <c r="L84" s="131"/>
      <c r="M84" s="205"/>
      <c r="N84" s="205"/>
      <c r="O84" s="205"/>
      <c r="P84" s="205"/>
      <c r="Q84" s="205"/>
    </row>
    <row r="85" spans="1:17" s="497" customFormat="1" ht="15" customHeight="1" thickTop="1" thickBot="1" x14ac:dyDescent="0.35">
      <c r="A85" s="72"/>
      <c r="B85" s="889" t="s">
        <v>47</v>
      </c>
      <c r="C85" s="934"/>
      <c r="D85" s="986" t="s">
        <v>48</v>
      </c>
      <c r="E85" s="987"/>
      <c r="F85" s="987"/>
      <c r="G85" s="987"/>
      <c r="H85" s="494" t="s">
        <v>49</v>
      </c>
      <c r="I85" s="83" t="s">
        <v>35</v>
      </c>
      <c r="J85" s="66"/>
      <c r="K85" s="71"/>
      <c r="L85" s="131"/>
      <c r="M85" s="205"/>
      <c r="N85" s="205"/>
      <c r="O85" s="205"/>
      <c r="P85" s="205"/>
      <c r="Q85" s="205"/>
    </row>
    <row r="86" spans="1:17" s="497" customFormat="1" ht="14.65" customHeight="1" thickTop="1" thickBot="1" x14ac:dyDescent="0.35">
      <c r="A86" s="75"/>
      <c r="B86" s="914" t="s">
        <v>149</v>
      </c>
      <c r="C86" s="915"/>
      <c r="D86" s="915"/>
      <c r="E86" s="915"/>
      <c r="F86" s="915"/>
      <c r="G86" s="915"/>
      <c r="H86" s="915"/>
      <c r="I86" s="916"/>
      <c r="J86" s="76"/>
      <c r="K86" s="85"/>
      <c r="L86" s="131"/>
      <c r="M86" s="141"/>
      <c r="N86" s="141"/>
      <c r="O86" s="141"/>
      <c r="P86" s="141"/>
      <c r="Q86" s="141"/>
    </row>
    <row r="87" spans="1:17" s="497" customFormat="1" ht="15" customHeight="1" thickTop="1" thickBot="1" x14ac:dyDescent="0.35">
      <c r="A87" s="69"/>
      <c r="B87" s="199">
        <v>1</v>
      </c>
      <c r="C87" s="493"/>
      <c r="D87" s="935"/>
      <c r="E87" s="936"/>
      <c r="F87" s="936"/>
      <c r="G87" s="936"/>
      <c r="H87" s="114"/>
      <c r="I87" s="115"/>
      <c r="J87" s="66"/>
      <c r="K87" s="71"/>
      <c r="L87" s="131"/>
      <c r="M87" s="205"/>
      <c r="N87" s="205"/>
      <c r="O87" s="205"/>
      <c r="P87" s="205"/>
      <c r="Q87" s="205"/>
    </row>
    <row r="88" spans="1:17" s="497" customFormat="1" ht="15" customHeight="1" thickTop="1" thickBot="1" x14ac:dyDescent="0.35">
      <c r="A88" s="69"/>
      <c r="B88" s="199">
        <v>2</v>
      </c>
      <c r="C88" s="493"/>
      <c r="D88" s="935"/>
      <c r="E88" s="936"/>
      <c r="F88" s="936"/>
      <c r="G88" s="936"/>
      <c r="H88" s="114"/>
      <c r="I88" s="115"/>
      <c r="J88" s="66"/>
      <c r="K88" s="71"/>
      <c r="L88" s="131"/>
      <c r="M88" s="205"/>
      <c r="N88" s="205"/>
      <c r="O88" s="205"/>
      <c r="P88" s="205"/>
      <c r="Q88" s="205"/>
    </row>
    <row r="89" spans="1:17" s="497" customFormat="1" ht="15" customHeight="1" thickTop="1" thickBot="1" x14ac:dyDescent="0.35">
      <c r="A89" s="69"/>
      <c r="B89" s="199">
        <v>3</v>
      </c>
      <c r="C89" s="493" t="s">
        <v>37</v>
      </c>
      <c r="D89" s="935" t="s">
        <v>37</v>
      </c>
      <c r="E89" s="935"/>
      <c r="F89" s="935"/>
      <c r="G89" s="935"/>
      <c r="H89" s="114"/>
      <c r="I89" s="115" t="s">
        <v>37</v>
      </c>
      <c r="J89" s="66"/>
      <c r="K89" s="71"/>
      <c r="L89" s="131"/>
      <c r="M89" s="205"/>
      <c r="N89" s="205"/>
      <c r="O89" s="205"/>
      <c r="P89" s="205"/>
      <c r="Q89" s="205"/>
    </row>
    <row r="90" spans="1:17" s="497" customFormat="1" ht="15" customHeight="1" thickTop="1" thickBot="1" x14ac:dyDescent="0.35">
      <c r="A90" s="69"/>
      <c r="B90" s="199">
        <v>4</v>
      </c>
      <c r="C90" s="493" t="s">
        <v>37</v>
      </c>
      <c r="D90" s="935" t="s">
        <v>37</v>
      </c>
      <c r="E90" s="935"/>
      <c r="F90" s="935"/>
      <c r="G90" s="935"/>
      <c r="H90" s="114" t="s">
        <v>37</v>
      </c>
      <c r="I90" s="115" t="s">
        <v>37</v>
      </c>
      <c r="J90" s="66"/>
      <c r="K90" s="71"/>
      <c r="L90" s="131"/>
      <c r="M90" s="205"/>
      <c r="N90" s="205"/>
      <c r="O90" s="205"/>
      <c r="P90" s="205"/>
      <c r="Q90" s="205"/>
    </row>
    <row r="91" spans="1:17" s="497" customFormat="1" ht="15" customHeight="1" thickTop="1" thickBot="1" x14ac:dyDescent="0.35">
      <c r="A91" s="69"/>
      <c r="B91" s="199">
        <v>5</v>
      </c>
      <c r="C91" s="493" t="s">
        <v>37</v>
      </c>
      <c r="D91" s="935" t="s">
        <v>37</v>
      </c>
      <c r="E91" s="935"/>
      <c r="F91" s="935"/>
      <c r="G91" s="935"/>
      <c r="H91" s="114" t="s">
        <v>37</v>
      </c>
      <c r="I91" s="115" t="s">
        <v>37</v>
      </c>
      <c r="J91" s="66"/>
      <c r="K91" s="71"/>
      <c r="L91" s="131"/>
      <c r="M91" s="205"/>
      <c r="N91" s="205"/>
      <c r="O91" s="205"/>
      <c r="P91" s="205"/>
      <c r="Q91" s="205"/>
    </row>
    <row r="92" spans="1:17" s="497" customFormat="1" ht="15" customHeight="1" thickTop="1" thickBot="1" x14ac:dyDescent="0.35">
      <c r="A92" s="69"/>
      <c r="B92" s="816" t="s">
        <v>151</v>
      </c>
      <c r="C92" s="817"/>
      <c r="D92" s="817"/>
      <c r="E92" s="817"/>
      <c r="F92" s="817"/>
      <c r="G92" s="818"/>
      <c r="H92" s="70">
        <f>SUM(H87:H91)</f>
        <v>0</v>
      </c>
      <c r="I92" s="84">
        <f>SUM(I87:I91)</f>
        <v>0</v>
      </c>
      <c r="J92" s="66"/>
      <c r="K92" s="71"/>
      <c r="L92" s="131"/>
      <c r="M92" s="205"/>
      <c r="N92" s="205"/>
      <c r="O92" s="205"/>
      <c r="P92" s="205"/>
      <c r="Q92" s="205"/>
    </row>
    <row r="93" spans="1:17" s="497" customFormat="1" ht="15.4" customHeight="1" thickTop="1" thickBot="1" x14ac:dyDescent="0.35">
      <c r="A93" s="75"/>
      <c r="B93" s="914" t="s">
        <v>150</v>
      </c>
      <c r="C93" s="915"/>
      <c r="D93" s="915"/>
      <c r="E93" s="915"/>
      <c r="F93" s="915"/>
      <c r="G93" s="915"/>
      <c r="H93" s="915"/>
      <c r="I93" s="916"/>
      <c r="J93" s="76"/>
      <c r="K93" s="85"/>
      <c r="L93" s="131"/>
      <c r="M93" s="141"/>
      <c r="N93" s="141"/>
      <c r="O93" s="141"/>
      <c r="P93" s="141"/>
      <c r="Q93" s="141"/>
    </row>
    <row r="94" spans="1:17" s="497" customFormat="1" ht="15" customHeight="1" thickTop="1" thickBot="1" x14ac:dyDescent="0.35">
      <c r="A94" s="69"/>
      <c r="B94" s="199">
        <v>1</v>
      </c>
      <c r="C94" s="493"/>
      <c r="D94" s="935"/>
      <c r="E94" s="936"/>
      <c r="F94" s="936"/>
      <c r="G94" s="936"/>
      <c r="H94" s="114"/>
      <c r="I94" s="115"/>
      <c r="J94" s="66"/>
      <c r="K94" s="71"/>
      <c r="L94" s="131"/>
      <c r="M94" s="205"/>
      <c r="N94" s="205"/>
      <c r="O94" s="205"/>
      <c r="P94" s="205"/>
      <c r="Q94" s="205"/>
    </row>
    <row r="95" spans="1:17" s="497" customFormat="1" ht="15" customHeight="1" thickTop="1" thickBot="1" x14ac:dyDescent="0.35">
      <c r="A95" s="69"/>
      <c r="B95" s="199">
        <v>2</v>
      </c>
      <c r="C95" s="493"/>
      <c r="D95" s="935"/>
      <c r="E95" s="936"/>
      <c r="F95" s="936"/>
      <c r="G95" s="936"/>
      <c r="H95" s="114"/>
      <c r="I95" s="115"/>
      <c r="J95" s="66"/>
      <c r="K95" s="71"/>
      <c r="L95" s="131"/>
      <c r="M95" s="205"/>
      <c r="N95" s="205"/>
      <c r="O95" s="205"/>
      <c r="P95" s="205"/>
      <c r="Q95" s="205"/>
    </row>
    <row r="96" spans="1:17" s="497" customFormat="1" ht="15" customHeight="1" thickTop="1" thickBot="1" x14ac:dyDescent="0.35">
      <c r="A96" s="69"/>
      <c r="B96" s="199">
        <v>3</v>
      </c>
      <c r="C96" s="493" t="s">
        <v>37</v>
      </c>
      <c r="D96" s="935" t="s">
        <v>37</v>
      </c>
      <c r="E96" s="935"/>
      <c r="F96" s="935"/>
      <c r="G96" s="935"/>
      <c r="H96" s="114"/>
      <c r="I96" s="115" t="s">
        <v>37</v>
      </c>
      <c r="J96" s="66"/>
      <c r="K96" s="71"/>
      <c r="L96" s="131"/>
      <c r="M96" s="205"/>
      <c r="N96" s="205"/>
      <c r="O96" s="205"/>
      <c r="P96" s="205"/>
      <c r="Q96" s="205"/>
    </row>
    <row r="97" spans="1:17" s="497" customFormat="1" ht="15" customHeight="1" thickTop="1" thickBot="1" x14ac:dyDescent="0.35">
      <c r="A97" s="69"/>
      <c r="B97" s="816" t="s">
        <v>152</v>
      </c>
      <c r="C97" s="817"/>
      <c r="D97" s="817"/>
      <c r="E97" s="817"/>
      <c r="F97" s="817"/>
      <c r="G97" s="818"/>
      <c r="H97" s="70">
        <f>SUM(H94:H96)</f>
        <v>0</v>
      </c>
      <c r="I97" s="84">
        <f>SUM(I94:I96)</f>
        <v>0</v>
      </c>
      <c r="J97" s="66"/>
      <c r="K97" s="71"/>
      <c r="L97" s="131"/>
      <c r="M97" s="205"/>
      <c r="N97" s="205"/>
      <c r="O97" s="205"/>
      <c r="P97" s="205"/>
      <c r="Q97" s="205"/>
    </row>
    <row r="98" spans="1:17" s="497" customFormat="1" ht="15" customHeight="1" thickTop="1" thickBot="1" x14ac:dyDescent="0.35">
      <c r="A98" s="69"/>
      <c r="B98" s="816" t="s">
        <v>177</v>
      </c>
      <c r="C98" s="817"/>
      <c r="D98" s="817"/>
      <c r="E98" s="817"/>
      <c r="F98" s="817"/>
      <c r="G98" s="818"/>
      <c r="H98" s="70">
        <f>H92+H97</f>
        <v>0</v>
      </c>
      <c r="I98" s="84">
        <f>I92+I97</f>
        <v>0</v>
      </c>
      <c r="J98" s="66"/>
      <c r="K98" s="71"/>
      <c r="L98" s="131"/>
      <c r="M98" s="205"/>
      <c r="N98" s="205"/>
      <c r="O98" s="205"/>
      <c r="P98" s="205"/>
      <c r="Q98" s="205"/>
    </row>
    <row r="99" spans="1:17" s="497" customFormat="1" ht="15" customHeight="1" thickTop="1" thickBot="1" x14ac:dyDescent="0.35">
      <c r="A99" s="58"/>
      <c r="B99" s="49"/>
      <c r="C99" s="47"/>
      <c r="D99" s="47"/>
      <c r="E99" s="47"/>
      <c r="F99" s="47"/>
      <c r="G99" s="47"/>
      <c r="H99" s="47"/>
      <c r="I99" s="47"/>
      <c r="J99" s="62"/>
      <c r="K99" s="85"/>
    </row>
    <row r="100" spans="1:17" s="497" customFormat="1" ht="15" customHeight="1" thickTop="1" thickBot="1" x14ac:dyDescent="0.35">
      <c r="A100" s="50"/>
      <c r="B100" s="588" t="s">
        <v>50</v>
      </c>
      <c r="C100" s="589"/>
      <c r="D100" s="589"/>
      <c r="E100" s="589"/>
      <c r="F100" s="589"/>
      <c r="G100" s="589"/>
      <c r="H100" s="589"/>
      <c r="I100" s="590"/>
      <c r="J100" s="66"/>
      <c r="K100" s="85"/>
    </row>
    <row r="101" spans="1:17" s="497" customFormat="1" ht="15" customHeight="1" thickTop="1" thickBot="1" x14ac:dyDescent="0.35">
      <c r="A101" s="53"/>
      <c r="B101" s="57"/>
      <c r="C101" s="57"/>
      <c r="D101" s="57"/>
      <c r="E101" s="57"/>
      <c r="F101" s="57"/>
      <c r="G101" s="57"/>
      <c r="H101" s="57"/>
      <c r="I101" s="57"/>
      <c r="J101" s="62"/>
      <c r="K101" s="85"/>
    </row>
    <row r="102" spans="1:17" s="497" customFormat="1" ht="15" customHeight="1" thickTop="1" thickBot="1" x14ac:dyDescent="0.35">
      <c r="A102" s="74"/>
      <c r="B102" s="734"/>
      <c r="C102" s="735"/>
      <c r="D102" s="735"/>
      <c r="E102" s="735"/>
      <c r="F102" s="735"/>
      <c r="G102" s="735"/>
      <c r="H102" s="735"/>
      <c r="I102" s="736"/>
      <c r="J102" s="66"/>
      <c r="K102" s="85"/>
    </row>
    <row r="103" spans="1:17" s="497" customFormat="1" ht="15" customHeight="1" thickTop="1" thickBot="1" x14ac:dyDescent="0.35">
      <c r="A103" s="74"/>
      <c r="B103" s="835"/>
      <c r="C103" s="836"/>
      <c r="D103" s="836"/>
      <c r="E103" s="836"/>
      <c r="F103" s="836"/>
      <c r="G103" s="836"/>
      <c r="H103" s="836"/>
      <c r="I103" s="837"/>
      <c r="J103" s="66"/>
      <c r="K103" s="85"/>
    </row>
    <row r="104" spans="1:17" s="497" customFormat="1" ht="15" customHeight="1" thickTop="1" thickBot="1" x14ac:dyDescent="0.35">
      <c r="A104" s="74"/>
      <c r="B104" s="835"/>
      <c r="C104" s="836"/>
      <c r="D104" s="836"/>
      <c r="E104" s="836"/>
      <c r="F104" s="836"/>
      <c r="G104" s="836"/>
      <c r="H104" s="836"/>
      <c r="I104" s="837"/>
      <c r="J104" s="66"/>
      <c r="K104" s="85"/>
    </row>
    <row r="105" spans="1:17" s="497" customFormat="1" ht="15" customHeight="1" thickTop="1" thickBot="1" x14ac:dyDescent="0.35">
      <c r="A105" s="74"/>
      <c r="B105" s="835"/>
      <c r="C105" s="836"/>
      <c r="D105" s="836"/>
      <c r="E105" s="836"/>
      <c r="F105" s="836"/>
      <c r="G105" s="836"/>
      <c r="H105" s="836"/>
      <c r="I105" s="837"/>
      <c r="J105" s="66"/>
      <c r="K105" s="85"/>
    </row>
    <row r="106" spans="1:17" s="497" customFormat="1" ht="15" customHeight="1" thickTop="1" thickBot="1" x14ac:dyDescent="0.35">
      <c r="A106" s="74"/>
      <c r="B106" s="835"/>
      <c r="C106" s="836"/>
      <c r="D106" s="836"/>
      <c r="E106" s="836"/>
      <c r="F106" s="836"/>
      <c r="G106" s="836"/>
      <c r="H106" s="836"/>
      <c r="I106" s="837"/>
      <c r="J106" s="66"/>
      <c r="K106" s="85"/>
    </row>
    <row r="107" spans="1:17" s="497" customFormat="1" ht="15" customHeight="1" thickTop="1" thickBot="1" x14ac:dyDescent="0.35">
      <c r="A107" s="74"/>
      <c r="B107" s="835"/>
      <c r="C107" s="836"/>
      <c r="D107" s="836"/>
      <c r="E107" s="836"/>
      <c r="F107" s="836"/>
      <c r="G107" s="836"/>
      <c r="H107" s="836"/>
      <c r="I107" s="837"/>
      <c r="J107" s="66"/>
      <c r="K107" s="85"/>
    </row>
    <row r="108" spans="1:17" s="497" customFormat="1" ht="15" customHeight="1" thickTop="1" thickBot="1" x14ac:dyDescent="0.35">
      <c r="A108" s="74"/>
      <c r="B108" s="838"/>
      <c r="C108" s="839"/>
      <c r="D108" s="839"/>
      <c r="E108" s="839"/>
      <c r="F108" s="839"/>
      <c r="G108" s="839"/>
      <c r="H108" s="839"/>
      <c r="I108" s="840"/>
      <c r="J108" s="66"/>
      <c r="K108" s="85"/>
    </row>
    <row r="109" spans="1:17" ht="15" customHeight="1" thickTop="1" thickBot="1" x14ac:dyDescent="0.3">
      <c r="A109" s="77"/>
      <c r="B109" s="844" t="s">
        <v>51</v>
      </c>
      <c r="C109" s="937"/>
      <c r="D109" s="937"/>
      <c r="E109" s="937"/>
      <c r="F109" s="937"/>
      <c r="G109" s="937"/>
      <c r="H109" s="937"/>
      <c r="I109" s="937"/>
      <c r="J109" s="78"/>
    </row>
    <row r="110" spans="1:17" ht="15" customHeight="1" thickTop="1" thickBot="1" x14ac:dyDescent="0.3">
      <c r="A110" s="77"/>
      <c r="B110" s="938"/>
      <c r="C110" s="939"/>
      <c r="D110" s="939"/>
      <c r="E110" s="939"/>
      <c r="F110" s="939"/>
      <c r="G110" s="939"/>
      <c r="H110" s="939"/>
      <c r="I110" s="939"/>
      <c r="J110" s="78"/>
    </row>
    <row r="111" spans="1:17" ht="15" customHeight="1" thickTop="1" thickBot="1" x14ac:dyDescent="0.3">
      <c r="A111" s="79"/>
      <c r="B111" s="938"/>
      <c r="C111" s="937"/>
      <c r="D111" s="937"/>
      <c r="E111" s="937"/>
      <c r="F111" s="937"/>
      <c r="G111" s="937"/>
      <c r="H111" s="937"/>
      <c r="I111" s="937"/>
      <c r="J111" s="78"/>
    </row>
    <row r="112" spans="1:17" customFormat="1" ht="15" customHeight="1" thickTop="1" x14ac:dyDescent="0.35">
      <c r="A112" s="17"/>
      <c r="B112" s="848" t="s">
        <v>237</v>
      </c>
      <c r="C112" s="848"/>
      <c r="D112" s="848"/>
      <c r="E112" s="848"/>
      <c r="F112" s="848"/>
      <c r="G112" s="848"/>
      <c r="H112" s="848"/>
      <c r="I112" s="848"/>
      <c r="J112" s="848"/>
      <c r="K112" s="88"/>
      <c r="L112" s="498"/>
      <c r="M112" s="498"/>
      <c r="N112" s="498"/>
      <c r="O112" s="271"/>
    </row>
    <row r="113" spans="1:15" customFormat="1" ht="14.5" x14ac:dyDescent="0.35">
      <c r="A113" s="17"/>
      <c r="B113" s="848"/>
      <c r="C113" s="848"/>
      <c r="D113" s="848"/>
      <c r="E113" s="848"/>
      <c r="F113" s="848"/>
      <c r="G113" s="848"/>
      <c r="H113" s="848"/>
      <c r="I113" s="848"/>
      <c r="J113" s="848"/>
      <c r="K113" s="88"/>
      <c r="L113" s="498"/>
      <c r="M113" s="498"/>
      <c r="N113" s="498"/>
      <c r="O113" s="271"/>
    </row>
    <row r="114" spans="1:15" customFormat="1" ht="10.9" customHeight="1" x14ac:dyDescent="0.35">
      <c r="A114" s="17"/>
      <c r="B114" s="17"/>
      <c r="C114" s="17"/>
      <c r="D114" s="17"/>
      <c r="E114" s="17"/>
      <c r="F114" s="17"/>
      <c r="G114" s="17"/>
      <c r="H114" s="17"/>
      <c r="I114" s="17"/>
      <c r="J114" s="17"/>
      <c r="K114" s="17"/>
      <c r="L114" s="17"/>
      <c r="M114" s="17"/>
      <c r="N114" s="17"/>
      <c r="O114" s="271"/>
    </row>
    <row r="115" spans="1:15" customFormat="1" ht="31.15" customHeight="1" x14ac:dyDescent="0.35">
      <c r="A115" s="17"/>
      <c r="B115" s="851" t="s">
        <v>266</v>
      </c>
      <c r="C115" s="851"/>
      <c r="D115" s="851"/>
      <c r="E115" s="851"/>
      <c r="F115" s="851"/>
      <c r="G115" s="851"/>
      <c r="H115" s="851"/>
      <c r="I115" s="851"/>
      <c r="J115" s="371"/>
      <c r="K115" s="371"/>
      <c r="L115" s="371"/>
      <c r="M115" s="371"/>
      <c r="N115" s="371"/>
      <c r="O115" s="271"/>
    </row>
    <row r="116" spans="1:15" customFormat="1" ht="9.65" customHeight="1" x14ac:dyDescent="0.35">
      <c r="A116" s="17"/>
      <c r="B116" s="375"/>
      <c r="C116" s="376"/>
      <c r="D116" s="376"/>
      <c r="E116" s="376"/>
      <c r="F116" s="376"/>
      <c r="G116" s="376"/>
      <c r="H116" s="376"/>
      <c r="I116" s="376"/>
      <c r="J116" s="376"/>
      <c r="K116" s="376"/>
      <c r="L116" s="376"/>
      <c r="M116" s="376"/>
      <c r="N116" s="376"/>
      <c r="O116" s="271"/>
    </row>
    <row r="117" spans="1:15" customFormat="1" ht="33" customHeight="1" x14ac:dyDescent="0.35">
      <c r="A117" s="17"/>
      <c r="B117" s="811" t="s">
        <v>267</v>
      </c>
      <c r="C117" s="811"/>
      <c r="D117" s="811"/>
      <c r="E117" s="811"/>
      <c r="F117" s="811"/>
      <c r="G117" s="811"/>
      <c r="H117" s="811"/>
      <c r="I117" s="811"/>
      <c r="J117" s="371"/>
      <c r="K117" s="371"/>
      <c r="L117" s="371"/>
      <c r="M117" s="371"/>
      <c r="N117" s="371"/>
      <c r="O117" s="271"/>
    </row>
    <row r="118" spans="1:15" customFormat="1" ht="33" customHeight="1" x14ac:dyDescent="0.35">
      <c r="A118" s="17"/>
      <c r="B118" s="850" t="s">
        <v>263</v>
      </c>
      <c r="C118" s="850"/>
      <c r="D118" s="850"/>
      <c r="E118" s="850"/>
      <c r="F118" s="850"/>
      <c r="G118" s="850"/>
      <c r="H118" s="850"/>
      <c r="I118" s="850"/>
      <c r="J118" s="371"/>
      <c r="K118" s="371"/>
      <c r="L118" s="371"/>
      <c r="M118" s="371"/>
      <c r="N118" s="371"/>
      <c r="O118" s="271"/>
    </row>
    <row r="119" spans="1:15" customFormat="1" ht="33" customHeight="1" x14ac:dyDescent="0.35">
      <c r="A119" s="17"/>
      <c r="B119" s="811" t="s">
        <v>250</v>
      </c>
      <c r="C119" s="811"/>
      <c r="D119" s="811"/>
      <c r="E119" s="811"/>
      <c r="F119" s="811"/>
      <c r="G119" s="811"/>
      <c r="H119" s="811"/>
      <c r="I119" s="811"/>
      <c r="J119" s="371"/>
      <c r="K119" s="371"/>
      <c r="L119" s="371"/>
      <c r="M119" s="371"/>
      <c r="N119" s="371"/>
      <c r="O119" s="271"/>
    </row>
    <row r="120" spans="1:15" customFormat="1" ht="21.4" customHeight="1" x14ac:dyDescent="0.35">
      <c r="A120" s="17"/>
      <c r="B120" s="811" t="s">
        <v>251</v>
      </c>
      <c r="C120" s="811"/>
      <c r="D120" s="811"/>
      <c r="E120" s="811"/>
      <c r="F120" s="811"/>
      <c r="G120" s="811"/>
      <c r="H120" s="811"/>
      <c r="I120" s="811"/>
      <c r="J120" s="372"/>
      <c r="K120" s="372"/>
      <c r="L120" s="372"/>
      <c r="M120" s="372"/>
      <c r="N120" s="372"/>
      <c r="O120" s="271"/>
    </row>
    <row r="121" spans="1:15" customFormat="1" ht="45.4" customHeight="1" x14ac:dyDescent="0.35">
      <c r="A121" s="17"/>
      <c r="B121" s="811" t="s">
        <v>235</v>
      </c>
      <c r="C121" s="811"/>
      <c r="D121" s="811"/>
      <c r="E121" s="811"/>
      <c r="F121" s="811"/>
      <c r="G121" s="811"/>
      <c r="H121" s="811"/>
      <c r="I121" s="811"/>
      <c r="J121" s="371"/>
      <c r="K121" s="371"/>
      <c r="L121" s="371"/>
      <c r="M121" s="371"/>
      <c r="N121" s="371"/>
      <c r="O121" s="271"/>
    </row>
    <row r="122" spans="1:15" s="374" customFormat="1" ht="19.899999999999999" customHeight="1" thickBot="1" x14ac:dyDescent="0.4">
      <c r="A122" s="372"/>
      <c r="B122" s="852" t="s">
        <v>236</v>
      </c>
      <c r="C122" s="852"/>
      <c r="D122" s="852"/>
      <c r="E122" s="852"/>
      <c r="F122" s="852"/>
      <c r="G122" s="852"/>
      <c r="H122" s="852"/>
      <c r="I122" s="852"/>
      <c r="J122" s="372"/>
      <c r="K122" s="372"/>
      <c r="L122" s="372"/>
      <c r="M122" s="372"/>
      <c r="N122" s="372"/>
      <c r="O122" s="373"/>
    </row>
    <row r="123" spans="1:15" ht="12" customHeight="1" thickTop="1" thickBot="1" x14ac:dyDescent="0.3">
      <c r="A123" s="58"/>
      <c r="B123" s="58"/>
      <c r="C123" s="64"/>
      <c r="D123" s="64"/>
      <c r="E123" s="58"/>
      <c r="F123" s="58"/>
      <c r="G123" s="58"/>
      <c r="H123" s="58"/>
      <c r="I123" s="58"/>
      <c r="J123" s="58"/>
    </row>
    <row r="124" spans="1:15" ht="13.5" customHeight="1" thickTop="1" thickBot="1" x14ac:dyDescent="0.3">
      <c r="A124" s="58"/>
      <c r="B124" s="110"/>
      <c r="C124" s="38"/>
      <c r="D124" s="672" t="s">
        <v>182</v>
      </c>
      <c r="E124" s="673"/>
      <c r="F124" s="673"/>
      <c r="G124" s="674"/>
      <c r="H124" s="38"/>
      <c r="I124" s="38"/>
      <c r="J124" s="58"/>
    </row>
    <row r="125" spans="1:15" ht="13" thickTop="1" thickBot="1" x14ac:dyDescent="0.3">
      <c r="A125" s="58"/>
      <c r="B125" s="110"/>
      <c r="C125" s="38"/>
      <c r="D125" s="612" t="s">
        <v>2</v>
      </c>
      <c r="E125" s="613"/>
      <c r="F125" s="620" t="s">
        <v>1</v>
      </c>
      <c r="G125" s="621"/>
      <c r="H125" s="38"/>
      <c r="I125" s="38"/>
      <c r="J125" s="58"/>
    </row>
    <row r="126" spans="1:15" ht="21" customHeight="1" thickTop="1" thickBot="1" x14ac:dyDescent="0.3">
      <c r="A126" s="58"/>
      <c r="B126" s="110"/>
      <c r="C126" s="38"/>
      <c r="D126" s="626" t="str">
        <f>IF(D$17="","",D$17)</f>
        <v/>
      </c>
      <c r="E126" s="627"/>
      <c r="F126" s="628" t="str">
        <f>IF(D$16="","",D$16)</f>
        <v/>
      </c>
      <c r="G126" s="629"/>
      <c r="H126" s="38"/>
      <c r="I126" s="38"/>
      <c r="J126" s="111"/>
    </row>
    <row r="127" spans="1:15" ht="13" thickTop="1" thickBot="1" x14ac:dyDescent="0.3">
      <c r="A127" s="58"/>
      <c r="B127" s="110"/>
      <c r="C127" s="38"/>
      <c r="D127" s="607" t="s">
        <v>28</v>
      </c>
      <c r="E127" s="608"/>
      <c r="F127" s="608"/>
      <c r="G127" s="611"/>
      <c r="H127" s="38"/>
      <c r="I127" s="38"/>
      <c r="J127" s="111"/>
    </row>
    <row r="128" spans="1:15" ht="13" thickTop="1" thickBot="1" x14ac:dyDescent="0.3">
      <c r="A128" s="58"/>
      <c r="B128" s="110"/>
      <c r="C128" s="38"/>
      <c r="D128" s="622" t="str">
        <f>IF(D$18="","",D$18)</f>
        <v/>
      </c>
      <c r="E128" s="623"/>
      <c r="F128" s="623"/>
      <c r="G128" s="625"/>
      <c r="H128" s="38"/>
      <c r="I128" s="38"/>
      <c r="J128" s="111"/>
    </row>
    <row r="129" spans="1:13" ht="16.5" customHeight="1" thickTop="1" thickBot="1" x14ac:dyDescent="0.3">
      <c r="A129" s="58"/>
      <c r="B129" s="110"/>
      <c r="C129" s="38"/>
      <c r="D129" s="49"/>
      <c r="E129" s="49"/>
      <c r="F129" s="49"/>
      <c r="G129" s="49"/>
      <c r="H129" s="38"/>
      <c r="I129" s="38"/>
      <c r="J129" s="111"/>
    </row>
    <row r="130" spans="1:13" ht="13.5" customHeight="1" thickTop="1" thickBot="1" x14ac:dyDescent="0.3">
      <c r="A130" s="58"/>
      <c r="B130" s="110"/>
      <c r="C130" s="38"/>
      <c r="D130" s="630" t="s">
        <v>233</v>
      </c>
      <c r="E130" s="631"/>
      <c r="F130" s="631"/>
      <c r="G130" s="632"/>
      <c r="H130" s="38"/>
      <c r="I130" s="38"/>
      <c r="J130" s="58"/>
    </row>
    <row r="131" spans="1:13" ht="16.5" customHeight="1" thickTop="1" thickBot="1" x14ac:dyDescent="0.3">
      <c r="A131" s="58"/>
      <c r="B131" s="110"/>
      <c r="C131" s="38"/>
      <c r="D131" s="340"/>
      <c r="E131" s="341"/>
      <c r="F131" s="341"/>
      <c r="G131" s="342"/>
      <c r="H131" s="38"/>
      <c r="I131" s="38"/>
      <c r="J131" s="58"/>
    </row>
    <row r="132" spans="1:13" ht="16.5" customHeight="1" thickTop="1" thickBot="1" x14ac:dyDescent="0.3">
      <c r="A132" s="58"/>
      <c r="B132" s="110"/>
      <c r="C132" s="38"/>
      <c r="D132" s="343"/>
      <c r="E132" s="344"/>
      <c r="F132" s="344"/>
      <c r="G132" s="345"/>
      <c r="H132" s="38"/>
      <c r="I132" s="38"/>
      <c r="J132" s="58"/>
    </row>
    <row r="133" spans="1:13" ht="16.5" customHeight="1" thickTop="1" thickBot="1" x14ac:dyDescent="0.3">
      <c r="A133" s="58"/>
      <c r="B133" s="110"/>
      <c r="C133" s="38"/>
      <c r="D133" s="343"/>
      <c r="E133" s="344"/>
      <c r="F133" s="344"/>
      <c r="G133" s="345"/>
      <c r="H133" s="38"/>
      <c r="I133" s="38"/>
      <c r="J133" s="58"/>
    </row>
    <row r="134" spans="1:13" ht="16.5" customHeight="1" thickTop="1" thickBot="1" x14ac:dyDescent="0.3">
      <c r="A134" s="58"/>
      <c r="B134" s="110"/>
      <c r="C134" s="38"/>
      <c r="D134" s="343"/>
      <c r="E134" s="344"/>
      <c r="F134" s="344"/>
      <c r="G134" s="345"/>
      <c r="H134" s="38"/>
      <c r="I134" s="38"/>
      <c r="J134" s="58"/>
    </row>
    <row r="135" spans="1:13" ht="16.5" customHeight="1" thickTop="1" thickBot="1" x14ac:dyDescent="0.3">
      <c r="A135" s="58"/>
      <c r="B135" s="110"/>
      <c r="C135" s="38"/>
      <c r="D135" s="343"/>
      <c r="E135" s="344"/>
      <c r="F135" s="344"/>
      <c r="G135" s="345"/>
      <c r="H135" s="38"/>
      <c r="I135" s="38"/>
      <c r="J135" s="58"/>
    </row>
    <row r="136" spans="1:13" ht="16.5" customHeight="1" thickTop="1" thickBot="1" x14ac:dyDescent="0.3">
      <c r="A136" s="64"/>
      <c r="B136" s="110"/>
      <c r="C136" s="38"/>
      <c r="D136" s="346"/>
      <c r="E136" s="347"/>
      <c r="F136" s="347"/>
      <c r="G136" s="348"/>
      <c r="H136" s="38"/>
      <c r="I136" s="38"/>
      <c r="J136" s="58"/>
    </row>
    <row r="137" spans="1:13" ht="12.5" thickTop="1" x14ac:dyDescent="0.25">
      <c r="A137" s="68"/>
      <c r="B137" s="470"/>
      <c r="C137" s="853" t="str">
        <f xml:space="preserve"> "Projet : "&amp;H2</f>
        <v xml:space="preserve">Projet : </v>
      </c>
      <c r="D137" s="854"/>
      <c r="E137" s="854"/>
      <c r="F137" s="854"/>
      <c r="G137" s="854"/>
      <c r="H137" s="854"/>
      <c r="I137" s="855"/>
      <c r="J137" s="68"/>
    </row>
    <row r="138" spans="1:13" s="88" customFormat="1" ht="12" x14ac:dyDescent="0.25">
      <c r="C138" s="854" t="str">
        <f>H3&amp; " - Nom établissement : "&amp;D7</f>
        <v xml:space="preserve">Part10 - Nom établissement : </v>
      </c>
      <c r="D138" s="854"/>
      <c r="E138" s="854"/>
      <c r="F138" s="854"/>
      <c r="G138" s="854"/>
      <c r="H138" s="854"/>
      <c r="I138" s="854"/>
      <c r="J138" s="89"/>
      <c r="L138" s="498"/>
    </row>
    <row r="139" spans="1:13" ht="15" customHeight="1" x14ac:dyDescent="0.25">
      <c r="A139" s="471"/>
      <c r="B139" s="88"/>
      <c r="C139" s="848" t="s">
        <v>231</v>
      </c>
      <c r="D139" s="848"/>
      <c r="E139" s="848"/>
      <c r="F139" s="848"/>
      <c r="G139" s="848"/>
      <c r="H139" s="848"/>
      <c r="I139" s="848"/>
      <c r="J139" s="849"/>
    </row>
    <row r="140" spans="1:13" s="88" customFormat="1" ht="46.5" customHeight="1" x14ac:dyDescent="0.25">
      <c r="A140" s="38"/>
      <c r="B140" s="38"/>
      <c r="C140" s="847" t="s">
        <v>425</v>
      </c>
      <c r="D140" s="847"/>
      <c r="E140" s="847"/>
      <c r="F140" s="847"/>
      <c r="G140" s="847"/>
      <c r="H140" s="847"/>
      <c r="I140" s="847"/>
      <c r="J140" s="847"/>
      <c r="L140" s="498"/>
      <c r="M140" s="498"/>
    </row>
    <row r="141" spans="1:13" s="88" customFormat="1" ht="50.5" customHeight="1" x14ac:dyDescent="0.25">
      <c r="C141" s="496" t="s">
        <v>199</v>
      </c>
      <c r="D141" s="244" t="s">
        <v>197</v>
      </c>
      <c r="E141" s="940" t="s">
        <v>198</v>
      </c>
      <c r="F141" s="940"/>
      <c r="G141" s="827" t="s">
        <v>234</v>
      </c>
      <c r="H141" s="828"/>
      <c r="I141" s="828"/>
      <c r="J141" s="829"/>
      <c r="L141" s="434" t="s">
        <v>275</v>
      </c>
      <c r="M141" s="431"/>
    </row>
    <row r="142" spans="1:13" s="88" customFormat="1" ht="37.9" customHeight="1" x14ac:dyDescent="0.25">
      <c r="C142" s="245" t="str">
        <f>D7&amp;" 
("&amp;D9&amp;")"</f>
        <v xml:space="preserve"> 
()</v>
      </c>
      <c r="D142" s="245" t="str">
        <f>IF(D8="","Étab de la fiche",D8)</f>
        <v>Étab de la fiche</v>
      </c>
      <c r="E142" s="941" t="str">
        <f>IF(D10="","",""&amp;D10)</f>
        <v/>
      </c>
      <c r="F142" s="942"/>
      <c r="G142" s="827"/>
      <c r="H142" s="828"/>
      <c r="I142" s="828"/>
      <c r="J142" s="829"/>
      <c r="L142" s="433">
        <v>1</v>
      </c>
      <c r="M142" s="435" t="s">
        <v>202</v>
      </c>
    </row>
    <row r="143" spans="1:13" s="88" customFormat="1" ht="59.5" customHeight="1" x14ac:dyDescent="0.25">
      <c r="C143" s="246"/>
      <c r="D143" s="246"/>
      <c r="E143" s="806"/>
      <c r="F143" s="807"/>
      <c r="G143" s="808" t="s">
        <v>252</v>
      </c>
      <c r="H143" s="809"/>
      <c r="I143" s="809"/>
      <c r="J143" s="810"/>
      <c r="L143" s="433">
        <v>1</v>
      </c>
      <c r="M143" s="435" t="s">
        <v>203</v>
      </c>
    </row>
    <row r="144" spans="1:13" s="88" customFormat="1" ht="59.5" customHeight="1" x14ac:dyDescent="0.25">
      <c r="C144" s="246"/>
      <c r="D144" s="246"/>
      <c r="E144" s="806"/>
      <c r="F144" s="807"/>
      <c r="G144" s="808" t="s">
        <v>252</v>
      </c>
      <c r="H144" s="809"/>
      <c r="I144" s="809"/>
      <c r="J144" s="810"/>
      <c r="L144" s="433">
        <v>1</v>
      </c>
      <c r="M144" s="435" t="s">
        <v>204</v>
      </c>
    </row>
    <row r="145" spans="3:13" s="88" customFormat="1" ht="59.5" customHeight="1" x14ac:dyDescent="0.25">
      <c r="C145" s="246"/>
      <c r="D145" s="246"/>
      <c r="E145" s="806"/>
      <c r="F145" s="807"/>
      <c r="G145" s="808" t="s">
        <v>252</v>
      </c>
      <c r="H145" s="809"/>
      <c r="I145" s="809"/>
      <c r="J145" s="810"/>
      <c r="L145" s="433">
        <v>1</v>
      </c>
      <c r="M145" s="435" t="s">
        <v>205</v>
      </c>
    </row>
    <row r="146" spans="3:13" s="88" customFormat="1" ht="59.5" customHeight="1" x14ac:dyDescent="0.25">
      <c r="C146" s="246"/>
      <c r="D146" s="246"/>
      <c r="E146" s="806"/>
      <c r="F146" s="807"/>
      <c r="G146" s="808" t="s">
        <v>252</v>
      </c>
      <c r="H146" s="809"/>
      <c r="I146" s="809"/>
      <c r="J146" s="810"/>
      <c r="L146" s="433">
        <v>1</v>
      </c>
      <c r="M146" s="435" t="s">
        <v>206</v>
      </c>
    </row>
    <row r="147" spans="3:13" s="88" customFormat="1" ht="59.5" customHeight="1" x14ac:dyDescent="0.25">
      <c r="C147" s="246"/>
      <c r="D147" s="246"/>
      <c r="E147" s="806"/>
      <c r="F147" s="807"/>
      <c r="G147" s="808" t="s">
        <v>252</v>
      </c>
      <c r="H147" s="809"/>
      <c r="I147" s="809"/>
      <c r="J147" s="810"/>
      <c r="L147" s="433">
        <v>1</v>
      </c>
      <c r="M147" s="435" t="s">
        <v>207</v>
      </c>
    </row>
    <row r="148" spans="3:13" s="88" customFormat="1" ht="59.5" customHeight="1" x14ac:dyDescent="0.25">
      <c r="C148" s="246"/>
      <c r="D148" s="246"/>
      <c r="E148" s="806"/>
      <c r="F148" s="807"/>
      <c r="G148" s="808" t="s">
        <v>252</v>
      </c>
      <c r="H148" s="809"/>
      <c r="I148" s="809"/>
      <c r="J148" s="810"/>
      <c r="L148" s="433">
        <v>1</v>
      </c>
      <c r="M148" s="435" t="s">
        <v>208</v>
      </c>
    </row>
    <row r="149" spans="3:13" s="88" customFormat="1" ht="59.5" customHeight="1" x14ac:dyDescent="0.25">
      <c r="C149" s="246"/>
      <c r="D149" s="246"/>
      <c r="E149" s="806"/>
      <c r="F149" s="807"/>
      <c r="G149" s="808" t="s">
        <v>252</v>
      </c>
      <c r="H149" s="809"/>
      <c r="I149" s="809"/>
      <c r="J149" s="810"/>
      <c r="L149" s="432">
        <v>1</v>
      </c>
      <c r="M149" s="435" t="s">
        <v>209</v>
      </c>
    </row>
    <row r="150" spans="3:13" s="88" customFormat="1" ht="10.5" x14ac:dyDescent="0.25">
      <c r="J150" s="89"/>
      <c r="L150" s="432">
        <v>1</v>
      </c>
      <c r="M150" s="436" t="s">
        <v>276</v>
      </c>
    </row>
    <row r="151" spans="3:13" s="88" customFormat="1" ht="10.5" x14ac:dyDescent="0.25">
      <c r="J151" s="89"/>
      <c r="L151" s="498"/>
      <c r="M151" s="498"/>
    </row>
    <row r="152" spans="3:13" s="88" customFormat="1" ht="10.5" hidden="1" x14ac:dyDescent="0.25">
      <c r="J152" s="89"/>
      <c r="L152" s="498"/>
    </row>
    <row r="153" spans="3:13" s="88" customFormat="1" ht="10.5" hidden="1" x14ac:dyDescent="0.25">
      <c r="J153" s="89"/>
      <c r="L153" s="498"/>
    </row>
    <row r="154" spans="3:13" s="88" customFormat="1" ht="10.5" hidden="1" x14ac:dyDescent="0.25">
      <c r="J154" s="89"/>
    </row>
    <row r="155" spans="3:13" s="88" customFormat="1" ht="10.5" hidden="1" x14ac:dyDescent="0.25">
      <c r="J155" s="89"/>
    </row>
    <row r="156" spans="3:13" s="88" customFormat="1" ht="10.5" hidden="1" x14ac:dyDescent="0.25">
      <c r="J156" s="89"/>
    </row>
    <row r="157" spans="3:13" s="88" customFormat="1" ht="10.5" hidden="1" x14ac:dyDescent="0.25">
      <c r="J157" s="89"/>
    </row>
    <row r="158" spans="3:13" s="88" customFormat="1" ht="10.5" hidden="1" x14ac:dyDescent="0.25">
      <c r="J158" s="89"/>
    </row>
    <row r="159" spans="3:13" s="88" customFormat="1" ht="10.5" hidden="1" x14ac:dyDescent="0.25">
      <c r="J159" s="89"/>
    </row>
    <row r="160" spans="3:13" s="88" customFormat="1" ht="10.5" hidden="1" x14ac:dyDescent="0.25">
      <c r="J160" s="89"/>
    </row>
    <row r="161" spans="10:10" s="88" customFormat="1" ht="10.5" hidden="1" x14ac:dyDescent="0.25">
      <c r="J161" s="89"/>
    </row>
    <row r="162" spans="10:10" s="88" customFormat="1" ht="10.5" hidden="1" x14ac:dyDescent="0.25">
      <c r="J162" s="89"/>
    </row>
    <row r="163" spans="10:10" s="88" customFormat="1" ht="10.5" hidden="1" x14ac:dyDescent="0.25">
      <c r="J163" s="89"/>
    </row>
    <row r="164" spans="10:10" s="88" customFormat="1" ht="10.5" hidden="1" x14ac:dyDescent="0.25">
      <c r="J164" s="89"/>
    </row>
    <row r="165" spans="10:10" s="88" customFormat="1" ht="10.5" hidden="1" x14ac:dyDescent="0.25">
      <c r="J165" s="89"/>
    </row>
    <row r="166" spans="10:10" s="88" customFormat="1" ht="10.5" hidden="1" x14ac:dyDescent="0.25">
      <c r="J166" s="89"/>
    </row>
    <row r="167" spans="10:10" s="88" customFormat="1" ht="10.5" hidden="1" x14ac:dyDescent="0.25">
      <c r="J167" s="89"/>
    </row>
    <row r="168" spans="10:10" s="88" customFormat="1" ht="10.5" hidden="1" x14ac:dyDescent="0.25">
      <c r="J168" s="89"/>
    </row>
    <row r="169" spans="10:10" s="88" customFormat="1" ht="10.5" hidden="1" x14ac:dyDescent="0.25">
      <c r="J169" s="89"/>
    </row>
    <row r="170" spans="10:10" s="88" customFormat="1" ht="10.5" hidden="1" x14ac:dyDescent="0.25">
      <c r="J170" s="89"/>
    </row>
    <row r="171" spans="10:10" s="88" customFormat="1" ht="10.5" hidden="1" x14ac:dyDescent="0.25">
      <c r="J171" s="89"/>
    </row>
    <row r="172" spans="10:10" s="88" customFormat="1" ht="10.5" hidden="1" x14ac:dyDescent="0.25">
      <c r="J172" s="89"/>
    </row>
    <row r="173" spans="10:10" s="88" customFormat="1" ht="10.5" hidden="1" x14ac:dyDescent="0.25">
      <c r="J173" s="89"/>
    </row>
    <row r="174" spans="10:10" s="88" customFormat="1" ht="10.5" hidden="1" x14ac:dyDescent="0.25">
      <c r="J174" s="89"/>
    </row>
    <row r="175" spans="10:10" s="88" customFormat="1" ht="10.5" hidden="1" x14ac:dyDescent="0.25">
      <c r="J175" s="89"/>
    </row>
    <row r="176" spans="10:10" s="88" customFormat="1" ht="10.5" hidden="1" x14ac:dyDescent="0.25">
      <c r="J176" s="89"/>
    </row>
    <row r="177" spans="10:10" s="88" customFormat="1" ht="10.5" hidden="1" x14ac:dyDescent="0.25">
      <c r="J177" s="89"/>
    </row>
    <row r="178" spans="10:10" s="88" customFormat="1" ht="10.5" hidden="1" x14ac:dyDescent="0.25">
      <c r="J178" s="89"/>
    </row>
    <row r="179" spans="10:10" ht="10.5" hidden="1" x14ac:dyDescent="0.25"/>
    <row r="180" spans="10:10" ht="10.5" hidden="1" x14ac:dyDescent="0.25"/>
    <row r="181" spans="10:10" ht="10.5" hidden="1" x14ac:dyDescent="0.25"/>
    <row r="182" spans="10:10" ht="10.5" hidden="1" x14ac:dyDescent="0.25"/>
    <row r="183" spans="10:10" ht="10.5" hidden="1" x14ac:dyDescent="0.25"/>
    <row r="184" spans="10:10" ht="10.5" hidden="1" x14ac:dyDescent="0.25"/>
    <row r="185" spans="10:10" ht="10.5" hidden="1" x14ac:dyDescent="0.25"/>
    <row r="186" spans="10:10" ht="10.5" hidden="1" x14ac:dyDescent="0.25"/>
    <row r="187" spans="10:10" ht="10.5" hidden="1" x14ac:dyDescent="0.25"/>
    <row r="188" spans="10:10" ht="10.5" hidden="1" x14ac:dyDescent="0.25"/>
    <row r="189" spans="10:10" ht="10.5" hidden="1" x14ac:dyDescent="0.25"/>
    <row r="190" spans="10:10" ht="10.5" hidden="1" x14ac:dyDescent="0.25"/>
    <row r="191" spans="10:10" ht="10.5" hidden="1" x14ac:dyDescent="0.25"/>
    <row r="192" spans="10:10" ht="10.5" hidden="1" x14ac:dyDescent="0.25"/>
    <row r="193" ht="10.5" hidden="1" x14ac:dyDescent="0.25"/>
    <row r="194" ht="10.5" hidden="1" x14ac:dyDescent="0.25"/>
    <row r="195" ht="10.5" hidden="1" x14ac:dyDescent="0.25"/>
    <row r="196" ht="10.5" hidden="1" x14ac:dyDescent="0.25"/>
    <row r="197" ht="10.5" hidden="1" x14ac:dyDescent="0.25"/>
    <row r="198" ht="10.5" hidden="1" x14ac:dyDescent="0.25"/>
    <row r="199" ht="10.5" hidden="1" x14ac:dyDescent="0.25"/>
    <row r="200" ht="10.5" hidden="1" x14ac:dyDescent="0.25"/>
    <row r="201" ht="10.5" hidden="1" x14ac:dyDescent="0.25"/>
    <row r="202" ht="10.5" hidden="1" x14ac:dyDescent="0.25"/>
    <row r="203" ht="10.5" hidden="1" x14ac:dyDescent="0.25"/>
    <row r="204" ht="10.5" hidden="1" x14ac:dyDescent="0.25"/>
    <row r="205" ht="10.5" hidden="1" x14ac:dyDescent="0.25"/>
    <row r="206" ht="10.5" hidden="1" x14ac:dyDescent="0.25"/>
    <row r="207" ht="10.5" hidden="1" x14ac:dyDescent="0.25"/>
    <row r="208" ht="10.5" hidden="1" x14ac:dyDescent="0.25"/>
    <row r="209" ht="10.5" hidden="1" x14ac:dyDescent="0.25"/>
    <row r="210" ht="10.5" hidden="1" x14ac:dyDescent="0.25"/>
    <row r="211" ht="10.5" hidden="1" x14ac:dyDescent="0.25"/>
    <row r="212" ht="10.5" hidden="1" x14ac:dyDescent="0.25"/>
    <row r="213" ht="10.5" hidden="1" x14ac:dyDescent="0.25"/>
    <row r="214" ht="10.5" hidden="1" x14ac:dyDescent="0.25"/>
    <row r="215" ht="10.5" hidden="1" x14ac:dyDescent="0.25"/>
    <row r="216" ht="10.5" hidden="1" x14ac:dyDescent="0.25"/>
    <row r="217" ht="10.5" hidden="1" x14ac:dyDescent="0.25"/>
    <row r="218" ht="10.5" hidden="1" x14ac:dyDescent="0.25"/>
    <row r="219" ht="10.5" hidden="1" x14ac:dyDescent="0.25"/>
    <row r="220" ht="10.5" hidden="1" x14ac:dyDescent="0.25"/>
    <row r="221" ht="10.5" hidden="1" x14ac:dyDescent="0.25"/>
    <row r="222" ht="10.5" hidden="1" x14ac:dyDescent="0.25"/>
    <row r="223" ht="10.5" hidden="1" x14ac:dyDescent="0.25"/>
    <row r="224" ht="10.5" hidden="1" x14ac:dyDescent="0.25"/>
    <row r="225" ht="10.5" hidden="1" x14ac:dyDescent="0.25"/>
    <row r="226" ht="10.5" hidden="1" x14ac:dyDescent="0.25"/>
    <row r="227" ht="10.5" hidden="1" x14ac:dyDescent="0.25"/>
    <row r="228" ht="10.5" hidden="1" x14ac:dyDescent="0.25"/>
    <row r="229" ht="10.5" hidden="1" x14ac:dyDescent="0.25"/>
    <row r="230" ht="10.5" hidden="1" x14ac:dyDescent="0.25"/>
    <row r="231" ht="10.5" hidden="1" x14ac:dyDescent="0.25"/>
    <row r="232" ht="10.5" hidden="1" x14ac:dyDescent="0.25"/>
    <row r="233" ht="10.5" hidden="1" x14ac:dyDescent="0.25"/>
    <row r="234" ht="10.5" hidden="1" x14ac:dyDescent="0.25"/>
    <row r="235" ht="10.5" hidden="1" x14ac:dyDescent="0.25"/>
    <row r="236" ht="10.5" hidden="1" x14ac:dyDescent="0.25"/>
    <row r="237" ht="10.5" hidden="1" x14ac:dyDescent="0.25"/>
    <row r="238" ht="10.5" hidden="1" x14ac:dyDescent="0.25"/>
    <row r="239" ht="10.5" hidden="1" x14ac:dyDescent="0.25"/>
    <row r="240" ht="10.5" hidden="1" x14ac:dyDescent="0.25"/>
    <row r="241" ht="10.5" hidden="1" x14ac:dyDescent="0.25"/>
    <row r="242" ht="10.5" hidden="1" x14ac:dyDescent="0.25"/>
    <row r="243" ht="10.5" hidden="1" x14ac:dyDescent="0.25"/>
    <row r="244" ht="10.5" hidden="1" x14ac:dyDescent="0.25"/>
    <row r="245" ht="10.5" hidden="1" x14ac:dyDescent="0.25"/>
    <row r="246" ht="10.5" hidden="1" x14ac:dyDescent="0.25"/>
    <row r="247" ht="10.5" hidden="1" x14ac:dyDescent="0.25"/>
    <row r="248" ht="10.5" hidden="1" x14ac:dyDescent="0.25"/>
    <row r="249" ht="10.5" hidden="1" x14ac:dyDescent="0.25"/>
    <row r="250" ht="10.5" hidden="1" x14ac:dyDescent="0.25"/>
    <row r="251" ht="10.5" hidden="1" x14ac:dyDescent="0.25"/>
    <row r="252" ht="10.5" hidden="1" x14ac:dyDescent="0.25"/>
    <row r="253" ht="10.5" hidden="1" x14ac:dyDescent="0.25"/>
    <row r="254" ht="10.5" hidden="1" x14ac:dyDescent="0.25"/>
    <row r="255" ht="10.5" hidden="1" x14ac:dyDescent="0.25"/>
    <row r="256" ht="10.5" hidden="1" x14ac:dyDescent="0.25"/>
    <row r="257" ht="10.5" hidden="1" x14ac:dyDescent="0.25"/>
    <row r="258" ht="10.5" hidden="1" x14ac:dyDescent="0.25"/>
    <row r="259" ht="10.5" hidden="1" x14ac:dyDescent="0.25"/>
    <row r="260" ht="10.5" hidden="1" x14ac:dyDescent="0.25"/>
    <row r="261" ht="10.5" hidden="1" x14ac:dyDescent="0.25"/>
    <row r="262" ht="10.5" hidden="1" x14ac:dyDescent="0.25"/>
    <row r="263" ht="10.5" hidden="1" x14ac:dyDescent="0.25"/>
    <row r="264" ht="10.5" hidden="1" x14ac:dyDescent="0.25"/>
    <row r="265" ht="10.5" hidden="1" x14ac:dyDescent="0.25"/>
    <row r="266" ht="10.5" hidden="1" x14ac:dyDescent="0.25"/>
    <row r="267" ht="10.5" hidden="1" x14ac:dyDescent="0.25"/>
    <row r="268" ht="10.5" hidden="1" x14ac:dyDescent="0.25"/>
    <row r="269" ht="10.5" hidden="1" x14ac:dyDescent="0.25"/>
    <row r="270" ht="10.5" hidden="1" x14ac:dyDescent="0.25"/>
    <row r="271" ht="10.5" hidden="1" x14ac:dyDescent="0.25"/>
    <row r="272" ht="10.5" hidden="1" x14ac:dyDescent="0.25"/>
    <row r="273" ht="10.5" hidden="1" x14ac:dyDescent="0.25"/>
    <row r="274" ht="10.5" hidden="1" x14ac:dyDescent="0.25"/>
    <row r="275" ht="10.5" hidden="1" x14ac:dyDescent="0.25"/>
    <row r="276" ht="10.5" hidden="1" x14ac:dyDescent="0.25"/>
    <row r="277" ht="10.5" hidden="1" x14ac:dyDescent="0.25"/>
    <row r="278" ht="10.5" hidden="1" x14ac:dyDescent="0.25"/>
    <row r="279" ht="10.5" hidden="1" x14ac:dyDescent="0.25"/>
    <row r="280" ht="10.5" hidden="1" x14ac:dyDescent="0.25"/>
    <row r="281" ht="10.5" hidden="1" x14ac:dyDescent="0.25"/>
    <row r="282" ht="10.5" hidden="1" x14ac:dyDescent="0.25"/>
    <row r="283" ht="10.5" hidden="1" x14ac:dyDescent="0.25"/>
    <row r="284" ht="10.5" hidden="1" x14ac:dyDescent="0.25"/>
    <row r="285" ht="10.5" hidden="1" x14ac:dyDescent="0.25"/>
    <row r="286" ht="10.5" hidden="1" x14ac:dyDescent="0.25"/>
    <row r="287" ht="10.5" hidden="1" x14ac:dyDescent="0.25"/>
    <row r="288" ht="10.5" hidden="1" x14ac:dyDescent="0.25"/>
    <row r="289" ht="10.5" hidden="1" x14ac:dyDescent="0.25"/>
    <row r="290" ht="10.5" hidden="1" x14ac:dyDescent="0.25"/>
    <row r="291" ht="10.5" hidden="1" x14ac:dyDescent="0.25"/>
    <row r="292" ht="10.5" hidden="1" x14ac:dyDescent="0.25"/>
    <row r="293" ht="10.5" hidden="1" x14ac:dyDescent="0.25"/>
    <row r="294" ht="10.5" hidden="1" x14ac:dyDescent="0.25"/>
    <row r="295" ht="10.5" hidden="1" x14ac:dyDescent="0.25"/>
    <row r="296" ht="10.5" hidden="1" x14ac:dyDescent="0.25"/>
    <row r="297" ht="10.5" hidden="1" x14ac:dyDescent="0.25"/>
    <row r="298" ht="10.5" hidden="1" x14ac:dyDescent="0.25"/>
    <row r="299" ht="10.5" hidden="1" x14ac:dyDescent="0.25"/>
    <row r="300" ht="10.5" hidden="1" x14ac:dyDescent="0.25"/>
    <row r="301" ht="10.5" hidden="1" x14ac:dyDescent="0.25"/>
    <row r="302" ht="10.5" hidden="1" x14ac:dyDescent="0.25"/>
    <row r="303" ht="10.5" hidden="1" x14ac:dyDescent="0.25"/>
    <row r="304" ht="10.5" hidden="1" x14ac:dyDescent="0.25"/>
    <row r="305" ht="10.5" hidden="1" x14ac:dyDescent="0.25"/>
    <row r="306" ht="10.5" hidden="1" x14ac:dyDescent="0.25"/>
    <row r="307" ht="10.5" hidden="1" x14ac:dyDescent="0.25"/>
    <row r="308" ht="10.5" hidden="1" x14ac:dyDescent="0.25"/>
    <row r="309" ht="10.5" hidden="1" x14ac:dyDescent="0.25"/>
    <row r="310" ht="10.5" hidden="1" x14ac:dyDescent="0.25"/>
    <row r="311" ht="10.5" hidden="1" x14ac:dyDescent="0.25"/>
    <row r="312" ht="10.5" hidden="1" x14ac:dyDescent="0.25"/>
    <row r="313" ht="10.5" hidden="1" x14ac:dyDescent="0.25"/>
    <row r="314" ht="10.5" hidden="1" x14ac:dyDescent="0.25"/>
    <row r="315" ht="10.5" hidden="1" x14ac:dyDescent="0.25"/>
    <row r="316" ht="10.5" hidden="1" x14ac:dyDescent="0.25"/>
    <row r="317" ht="10.5" hidden="1" x14ac:dyDescent="0.25"/>
    <row r="318" ht="10.5" hidden="1" x14ac:dyDescent="0.25"/>
    <row r="319" ht="10.5" hidden="1" x14ac:dyDescent="0.25"/>
    <row r="320" ht="10.5" hidden="1" x14ac:dyDescent="0.25"/>
    <row r="321" ht="10.5" hidden="1" x14ac:dyDescent="0.25"/>
    <row r="322" ht="10.5" hidden="1" x14ac:dyDescent="0.25"/>
    <row r="323" ht="10.5" hidden="1" x14ac:dyDescent="0.25"/>
    <row r="324" ht="10.5" hidden="1" x14ac:dyDescent="0.25"/>
    <row r="325" ht="10.5" hidden="1" x14ac:dyDescent="0.25"/>
    <row r="326" ht="10.5" hidden="1" x14ac:dyDescent="0.25"/>
    <row r="327" ht="10.5" hidden="1" x14ac:dyDescent="0.25"/>
    <row r="328" ht="10.5" hidden="1" x14ac:dyDescent="0.25"/>
    <row r="329" ht="10.5" hidden="1" x14ac:dyDescent="0.25"/>
    <row r="330" ht="10.5" hidden="1" x14ac:dyDescent="0.25"/>
    <row r="331" ht="10.5" hidden="1" x14ac:dyDescent="0.25"/>
    <row r="332" ht="10.5" hidden="1" x14ac:dyDescent="0.25"/>
    <row r="333" ht="10.5" hidden="1" x14ac:dyDescent="0.25"/>
    <row r="334" ht="10.5" hidden="1" x14ac:dyDescent="0.25"/>
    <row r="335" ht="10.5" hidden="1" x14ac:dyDescent="0.25"/>
    <row r="336" ht="10.5" hidden="1" x14ac:dyDescent="0.25"/>
    <row r="337" ht="10.5" hidden="1" x14ac:dyDescent="0.25"/>
    <row r="338" ht="10.5" hidden="1" x14ac:dyDescent="0.25"/>
    <row r="339" ht="10.5" hidden="1" x14ac:dyDescent="0.25"/>
    <row r="340" ht="10.5" hidden="1" x14ac:dyDescent="0.25"/>
    <row r="341" ht="10.5" hidden="1" x14ac:dyDescent="0.25"/>
    <row r="342" ht="10.5" hidden="1" x14ac:dyDescent="0.25"/>
    <row r="343" ht="10.5" hidden="1" x14ac:dyDescent="0.25"/>
    <row r="344" ht="10.5" hidden="1" x14ac:dyDescent="0.25"/>
    <row r="345" ht="10.5" hidden="1" x14ac:dyDescent="0.25"/>
    <row r="346" ht="10.5" hidden="1" x14ac:dyDescent="0.25"/>
    <row r="347" ht="10.5" hidden="1" x14ac:dyDescent="0.25"/>
    <row r="348" ht="10.5" hidden="1" x14ac:dyDescent="0.25"/>
    <row r="349" ht="10.5" hidden="1" x14ac:dyDescent="0.25"/>
    <row r="350" ht="10.5" hidden="1" x14ac:dyDescent="0.25"/>
    <row r="351" ht="10.5" hidden="1" x14ac:dyDescent="0.25"/>
    <row r="352" ht="10.5" hidden="1" x14ac:dyDescent="0.25"/>
    <row r="353" ht="10.5" hidden="1" x14ac:dyDescent="0.25"/>
    <row r="354" ht="10.5" hidden="1" x14ac:dyDescent="0.25"/>
    <row r="355" ht="10.5" hidden="1" x14ac:dyDescent="0.25"/>
    <row r="356" ht="10.5" hidden="1" x14ac:dyDescent="0.25"/>
    <row r="357" ht="10.5" hidden="1" x14ac:dyDescent="0.25"/>
    <row r="358" ht="10.5" hidden="1" x14ac:dyDescent="0.25"/>
    <row r="359" ht="10.5" hidden="1" x14ac:dyDescent="0.25"/>
    <row r="360" ht="10.5" hidden="1" x14ac:dyDescent="0.25"/>
    <row r="361" ht="10.5" hidden="1" x14ac:dyDescent="0.25"/>
    <row r="362" ht="10.5" hidden="1" x14ac:dyDescent="0.25"/>
    <row r="363" ht="10.5" hidden="1" x14ac:dyDescent="0.25"/>
    <row r="364" ht="10.5" hidden="1" x14ac:dyDescent="0.25"/>
    <row r="365" ht="10.5" hidden="1" x14ac:dyDescent="0.25"/>
    <row r="366" ht="10.5" hidden="1" x14ac:dyDescent="0.25"/>
    <row r="367" ht="10.5" hidden="1" x14ac:dyDescent="0.25"/>
    <row r="368" ht="10.5" hidden="1" x14ac:dyDescent="0.25"/>
    <row r="369" ht="10.5" hidden="1" x14ac:dyDescent="0.25"/>
    <row r="370" ht="10.5" hidden="1" x14ac:dyDescent="0.25"/>
    <row r="371" ht="10.5" hidden="1" x14ac:dyDescent="0.25"/>
    <row r="372" ht="10.5" hidden="1" x14ac:dyDescent="0.25"/>
    <row r="373" ht="10.5" hidden="1" x14ac:dyDescent="0.25"/>
    <row r="374" ht="10.5" hidden="1" x14ac:dyDescent="0.25"/>
    <row r="375" ht="10.5" hidden="1" x14ac:dyDescent="0.25"/>
    <row r="376" ht="10.5" hidden="1" x14ac:dyDescent="0.25"/>
    <row r="377" ht="10.5" hidden="1" x14ac:dyDescent="0.25"/>
    <row r="378" ht="10.5" hidden="1" x14ac:dyDescent="0.25"/>
    <row r="379" ht="10.5" hidden="1" x14ac:dyDescent="0.25"/>
    <row r="380" ht="10.5" hidden="1" x14ac:dyDescent="0.25"/>
    <row r="381" ht="10.5" hidden="1" x14ac:dyDescent="0.25"/>
    <row r="382" ht="10.5" hidden="1" x14ac:dyDescent="0.25"/>
    <row r="383" ht="10.5" hidden="1" x14ac:dyDescent="0.25"/>
    <row r="384" ht="10.5" hidden="1" x14ac:dyDescent="0.25"/>
    <row r="385" ht="10.5" hidden="1" x14ac:dyDescent="0.25"/>
    <row r="386" ht="10.5" hidden="1" x14ac:dyDescent="0.25"/>
    <row r="387" ht="10.5" hidden="1" x14ac:dyDescent="0.25"/>
    <row r="388" ht="10.5" hidden="1" x14ac:dyDescent="0.25"/>
    <row r="389" ht="10.5" hidden="1" x14ac:dyDescent="0.25"/>
    <row r="390" ht="10.5" hidden="1" x14ac:dyDescent="0.25"/>
    <row r="391" ht="10.5" hidden="1" x14ac:dyDescent="0.25"/>
    <row r="392" ht="10.5" hidden="1" x14ac:dyDescent="0.25"/>
    <row r="393" ht="10.5" hidden="1" x14ac:dyDescent="0.25"/>
    <row r="394" ht="10.5" hidden="1" x14ac:dyDescent="0.25"/>
    <row r="395" ht="10.5" hidden="1" x14ac:dyDescent="0.25"/>
    <row r="396" ht="10.5" hidden="1" x14ac:dyDescent="0.25"/>
    <row r="397" ht="10.5" hidden="1" x14ac:dyDescent="0.25"/>
    <row r="398" ht="10.5" hidden="1" x14ac:dyDescent="0.25"/>
    <row r="399" ht="10.5" hidden="1" x14ac:dyDescent="0.25"/>
    <row r="400" ht="10.5" hidden="1" x14ac:dyDescent="0.25"/>
    <row r="401" ht="10.5" hidden="1" x14ac:dyDescent="0.25"/>
    <row r="402" ht="10.5" hidden="1" x14ac:dyDescent="0.25"/>
    <row r="403" ht="10.5" hidden="1" x14ac:dyDescent="0.25"/>
    <row r="404" ht="10.5" hidden="1" x14ac:dyDescent="0.25"/>
    <row r="405" ht="10.5" hidden="1" x14ac:dyDescent="0.25"/>
    <row r="406" ht="10.5" hidden="1" x14ac:dyDescent="0.25"/>
    <row r="407" ht="10.5" hidden="1" x14ac:dyDescent="0.25"/>
    <row r="408" ht="10.5" hidden="1" x14ac:dyDescent="0.25"/>
    <row r="409" ht="10.5" hidden="1" x14ac:dyDescent="0.25"/>
    <row r="410" ht="10.5" hidden="1" x14ac:dyDescent="0.25"/>
    <row r="411" ht="10.5" hidden="1" x14ac:dyDescent="0.25"/>
    <row r="412" ht="10.5" hidden="1" x14ac:dyDescent="0.25"/>
    <row r="413" ht="10.5" hidden="1" x14ac:dyDescent="0.25"/>
    <row r="414" ht="10.5" hidden="1" x14ac:dyDescent="0.25"/>
    <row r="415" ht="10.5" hidden="1" x14ac:dyDescent="0.25"/>
    <row r="416" ht="10.5" hidden="1" x14ac:dyDescent="0.25"/>
    <row r="417" ht="10.5" hidden="1" x14ac:dyDescent="0.25"/>
    <row r="418" ht="10.5" hidden="1" x14ac:dyDescent="0.25"/>
    <row r="419" ht="10.5" hidden="1" x14ac:dyDescent="0.25"/>
    <row r="420" ht="10.5" hidden="1" x14ac:dyDescent="0.25"/>
    <row r="421" ht="10.5" hidden="1" x14ac:dyDescent="0.25"/>
    <row r="422" ht="10.5" hidden="1" x14ac:dyDescent="0.25"/>
    <row r="423" ht="10.5" hidden="1" x14ac:dyDescent="0.25"/>
    <row r="424" ht="10.5" hidden="1" x14ac:dyDescent="0.25"/>
    <row r="425" ht="10.5" hidden="1" x14ac:dyDescent="0.25"/>
    <row r="426" ht="10.5" hidden="1" x14ac:dyDescent="0.25"/>
    <row r="427" ht="10.5" hidden="1" x14ac:dyDescent="0.25"/>
    <row r="428" ht="10.5" hidden="1" x14ac:dyDescent="0.25"/>
    <row r="429" ht="10.5" hidden="1" x14ac:dyDescent="0.25"/>
    <row r="430" ht="10.5" hidden="1" x14ac:dyDescent="0.25"/>
    <row r="431" ht="10.5" hidden="1" x14ac:dyDescent="0.25"/>
    <row r="432" ht="10.5" hidden="1" x14ac:dyDescent="0.25"/>
    <row r="433" ht="10.5" hidden="1" x14ac:dyDescent="0.25"/>
    <row r="434" ht="10.5" hidden="1" x14ac:dyDescent="0.25"/>
    <row r="435" ht="10.5" hidden="1" x14ac:dyDescent="0.25"/>
    <row r="436" ht="10.5" hidden="1" x14ac:dyDescent="0.25"/>
    <row r="437" ht="10.5" hidden="1" x14ac:dyDescent="0.25"/>
    <row r="438" ht="10.5" hidden="1" x14ac:dyDescent="0.25"/>
    <row r="439" ht="10.5" hidden="1" x14ac:dyDescent="0.25"/>
    <row r="440" ht="10.5" hidden="1" x14ac:dyDescent="0.25"/>
    <row r="441" ht="10.5" hidden="1" x14ac:dyDescent="0.25"/>
    <row r="442" ht="10.5" hidden="1" x14ac:dyDescent="0.25"/>
    <row r="443" ht="10.5" hidden="1" x14ac:dyDescent="0.25"/>
    <row r="444" ht="10.5" hidden="1" x14ac:dyDescent="0.25"/>
    <row r="445" ht="10.5" hidden="1" x14ac:dyDescent="0.25"/>
    <row r="446" ht="10.5" hidden="1" x14ac:dyDescent="0.25"/>
    <row r="447" ht="10.5" hidden="1" x14ac:dyDescent="0.25"/>
    <row r="448" ht="10.5" hidden="1" x14ac:dyDescent="0.25"/>
    <row r="449" ht="10.5" hidden="1" x14ac:dyDescent="0.25"/>
    <row r="450" ht="10.5" hidden="1" x14ac:dyDescent="0.25"/>
    <row r="451" ht="10.5" hidden="1" x14ac:dyDescent="0.25"/>
    <row r="452" ht="10.5" hidden="1" x14ac:dyDescent="0.25"/>
    <row r="453" ht="10.5" hidden="1" x14ac:dyDescent="0.25"/>
    <row r="454" ht="10.5" hidden="1" x14ac:dyDescent="0.25"/>
    <row r="455" ht="10.5" hidden="1" x14ac:dyDescent="0.25"/>
    <row r="456" ht="10.5" hidden="1" x14ac:dyDescent="0.25"/>
    <row r="457" ht="10.5" hidden="1" x14ac:dyDescent="0.25"/>
    <row r="458" ht="10.5" hidden="1" x14ac:dyDescent="0.25"/>
    <row r="459" ht="10.5" hidden="1" x14ac:dyDescent="0.25"/>
    <row r="460" ht="10.5" hidden="1" x14ac:dyDescent="0.25"/>
    <row r="461" ht="10.5" hidden="1" x14ac:dyDescent="0.25"/>
    <row r="462" ht="10.5" hidden="1" x14ac:dyDescent="0.25"/>
    <row r="463" ht="10.5" hidden="1" x14ac:dyDescent="0.25"/>
    <row r="464" ht="10.5" hidden="1" x14ac:dyDescent="0.25"/>
    <row r="465" ht="10.5" hidden="1" x14ac:dyDescent="0.25"/>
    <row r="466" ht="10.5" hidden="1" x14ac:dyDescent="0.25"/>
    <row r="467" ht="10.5" hidden="1" x14ac:dyDescent="0.25"/>
    <row r="468" ht="10.5" hidden="1" x14ac:dyDescent="0.25"/>
    <row r="469" ht="10.5" hidden="1" x14ac:dyDescent="0.25"/>
    <row r="470" ht="10.5" hidden="1" x14ac:dyDescent="0.25"/>
    <row r="471" ht="10.5" hidden="1" x14ac:dyDescent="0.25"/>
    <row r="472" ht="10.5" hidden="1" x14ac:dyDescent="0.25"/>
    <row r="473" ht="10.5" hidden="1" x14ac:dyDescent="0.25"/>
    <row r="474" ht="10.5" hidden="1" x14ac:dyDescent="0.25"/>
    <row r="475" ht="10.5" hidden="1" x14ac:dyDescent="0.25"/>
    <row r="476" ht="10.5" hidden="1" x14ac:dyDescent="0.25"/>
    <row r="477" ht="10.5" hidden="1" x14ac:dyDescent="0.25"/>
    <row r="478" ht="10.5" hidden="1" x14ac:dyDescent="0.25"/>
    <row r="479" ht="10.5" hidden="1" x14ac:dyDescent="0.25"/>
    <row r="480" ht="10.5" hidden="1" x14ac:dyDescent="0.25"/>
    <row r="481" ht="10.5" hidden="1" x14ac:dyDescent="0.25"/>
    <row r="482" ht="10.5" hidden="1" x14ac:dyDescent="0.25"/>
    <row r="483" ht="10.5" hidden="1" x14ac:dyDescent="0.25"/>
    <row r="484" ht="10.5" hidden="1" x14ac:dyDescent="0.25"/>
    <row r="485" ht="10.5" hidden="1" x14ac:dyDescent="0.25"/>
    <row r="486" ht="10.5" hidden="1" x14ac:dyDescent="0.25"/>
    <row r="487" ht="10.5" hidden="1" x14ac:dyDescent="0.25"/>
    <row r="488" ht="10.5" hidden="1" x14ac:dyDescent="0.25"/>
    <row r="489" ht="10.5" hidden="1" x14ac:dyDescent="0.25"/>
    <row r="490" ht="10.5" hidden="1" x14ac:dyDescent="0.25"/>
    <row r="491" ht="10.5" hidden="1" x14ac:dyDescent="0.25"/>
    <row r="492" ht="10.5" hidden="1" x14ac:dyDescent="0.25"/>
    <row r="493" ht="10.5" hidden="1" x14ac:dyDescent="0.25"/>
    <row r="494" ht="10.5" hidden="1" x14ac:dyDescent="0.25"/>
    <row r="495" ht="10.5" hidden="1" x14ac:dyDescent="0.25"/>
    <row r="496" ht="10.5" hidden="1" x14ac:dyDescent="0.25"/>
    <row r="497" ht="10.5" hidden="1" x14ac:dyDescent="0.25"/>
    <row r="498" ht="10.5" hidden="1" x14ac:dyDescent="0.25"/>
    <row r="499" ht="10.5" hidden="1" x14ac:dyDescent="0.25"/>
    <row r="500" ht="10.5" hidden="1" x14ac:dyDescent="0.25"/>
    <row r="501" ht="10.5" hidden="1" x14ac:dyDescent="0.25"/>
    <row r="502" ht="10.5" hidden="1" x14ac:dyDescent="0.25"/>
    <row r="503" ht="10.5" hidden="1" x14ac:dyDescent="0.25"/>
    <row r="504" ht="10.5" hidden="1" x14ac:dyDescent="0.25"/>
    <row r="505" ht="10.5" hidden="1" x14ac:dyDescent="0.25"/>
    <row r="506" ht="10.5" hidden="1" x14ac:dyDescent="0.25"/>
    <row r="507" ht="10.5" hidden="1" x14ac:dyDescent="0.25"/>
    <row r="508" ht="10.5" hidden="1" x14ac:dyDescent="0.25"/>
    <row r="509" ht="10.5" hidden="1" x14ac:dyDescent="0.25"/>
    <row r="510" ht="10.5" hidden="1" x14ac:dyDescent="0.25"/>
    <row r="511" ht="10.5" hidden="1" x14ac:dyDescent="0.25"/>
    <row r="512" ht="10.5" hidden="1" x14ac:dyDescent="0.25"/>
    <row r="513" ht="10.5" hidden="1" x14ac:dyDescent="0.25"/>
    <row r="514" ht="10.5" hidden="1" x14ac:dyDescent="0.25"/>
    <row r="515" ht="10.5" hidden="1" x14ac:dyDescent="0.25"/>
    <row r="516" ht="10.5" hidden="1" x14ac:dyDescent="0.25"/>
    <row r="517" ht="10.5" hidden="1" x14ac:dyDescent="0.25"/>
    <row r="518" ht="10.5" hidden="1" x14ac:dyDescent="0.25"/>
    <row r="519" ht="10.5" hidden="1" x14ac:dyDescent="0.25"/>
    <row r="520" ht="10.5" hidden="1" x14ac:dyDescent="0.25"/>
    <row r="521" ht="10.5" hidden="1" x14ac:dyDescent="0.25"/>
    <row r="522" ht="10.5" hidden="1" x14ac:dyDescent="0.25"/>
    <row r="523" ht="10.5" hidden="1" x14ac:dyDescent="0.25"/>
    <row r="524" ht="10.5" hidden="1" x14ac:dyDescent="0.25"/>
    <row r="525" ht="10.5" hidden="1" x14ac:dyDescent="0.25"/>
    <row r="526" ht="10.5" hidden="1" x14ac:dyDescent="0.25"/>
    <row r="527" ht="10.5" hidden="1" x14ac:dyDescent="0.25"/>
    <row r="528" ht="10.5" hidden="1" x14ac:dyDescent="0.25"/>
    <row r="529" ht="10.5" hidden="1" x14ac:dyDescent="0.25"/>
    <row r="530" ht="10.5" hidden="1" x14ac:dyDescent="0.25"/>
    <row r="531" ht="10.5" hidden="1" x14ac:dyDescent="0.25"/>
    <row r="532" ht="10.5" hidden="1" x14ac:dyDescent="0.25"/>
    <row r="533" ht="10.5" hidden="1" x14ac:dyDescent="0.25"/>
    <row r="534" ht="10.5" hidden="1" x14ac:dyDescent="0.25"/>
    <row r="535" ht="10.5" hidden="1" x14ac:dyDescent="0.25"/>
    <row r="536" ht="10.5" hidden="1" x14ac:dyDescent="0.25"/>
    <row r="537" ht="10.5" hidden="1" x14ac:dyDescent="0.25"/>
    <row r="538" ht="10.5" hidden="1" x14ac:dyDescent="0.25"/>
    <row r="539" ht="10.5" hidden="1" x14ac:dyDescent="0.25"/>
    <row r="540" ht="10.5" hidden="1" x14ac:dyDescent="0.25"/>
    <row r="541" ht="10.5" hidden="1" x14ac:dyDescent="0.25"/>
    <row r="542" ht="10.5" hidden="1" x14ac:dyDescent="0.25"/>
    <row r="543" ht="10.5" hidden="1" x14ac:dyDescent="0.25"/>
    <row r="544" ht="10.5" hidden="1" x14ac:dyDescent="0.25"/>
    <row r="545" ht="10.5" hidden="1" x14ac:dyDescent="0.25"/>
    <row r="546" ht="10.5" hidden="1" x14ac:dyDescent="0.25"/>
    <row r="547" ht="10.5" hidden="1" x14ac:dyDescent="0.25"/>
    <row r="548" ht="10.5" hidden="1" x14ac:dyDescent="0.25"/>
    <row r="549" ht="10.5" hidden="1" x14ac:dyDescent="0.25"/>
    <row r="550" ht="10.5" hidden="1" x14ac:dyDescent="0.25"/>
    <row r="551" ht="10.5" hidden="1" x14ac:dyDescent="0.25"/>
    <row r="552" ht="10.5" hidden="1" x14ac:dyDescent="0.25"/>
    <row r="553" ht="10.5" hidden="1" x14ac:dyDescent="0.25"/>
    <row r="554" ht="10.5" hidden="1" x14ac:dyDescent="0.25"/>
    <row r="555" ht="10.5" hidden="1" x14ac:dyDescent="0.25"/>
    <row r="556" ht="10.5" hidden="1" x14ac:dyDescent="0.25"/>
    <row r="557" ht="10.5" hidden="1" x14ac:dyDescent="0.25"/>
    <row r="558" ht="10.5" hidden="1" x14ac:dyDescent="0.25"/>
    <row r="559" ht="10.5" hidden="1" x14ac:dyDescent="0.25"/>
    <row r="560" ht="10.5" hidden="1" x14ac:dyDescent="0.25"/>
    <row r="561" ht="10.5" hidden="1" x14ac:dyDescent="0.25"/>
    <row r="562" ht="10.5" hidden="1" x14ac:dyDescent="0.25"/>
    <row r="563" ht="10.5" hidden="1" x14ac:dyDescent="0.25"/>
    <row r="564" ht="10.5" hidden="1" x14ac:dyDescent="0.25"/>
    <row r="565" ht="10.5" hidden="1" x14ac:dyDescent="0.25"/>
    <row r="566" ht="10.5" hidden="1" x14ac:dyDescent="0.25"/>
    <row r="567" ht="10.5" hidden="1" x14ac:dyDescent="0.25"/>
    <row r="568" ht="10.5" hidden="1" x14ac:dyDescent="0.25"/>
    <row r="569" ht="10.5" hidden="1" x14ac:dyDescent="0.25"/>
    <row r="570" ht="10.5" hidden="1" x14ac:dyDescent="0.25"/>
    <row r="571" ht="10.5" hidden="1" x14ac:dyDescent="0.25"/>
    <row r="572" ht="10.5" hidden="1" x14ac:dyDescent="0.25"/>
    <row r="573" ht="10.5" hidden="1" x14ac:dyDescent="0.25"/>
    <row r="574" ht="10.5" hidden="1" x14ac:dyDescent="0.25"/>
    <row r="575" ht="10.5" hidden="1" x14ac:dyDescent="0.25"/>
    <row r="576" ht="10.5" hidden="1" x14ac:dyDescent="0.25"/>
    <row r="577" ht="10.5" hidden="1" x14ac:dyDescent="0.25"/>
    <row r="578" ht="10.5" hidden="1" x14ac:dyDescent="0.25"/>
    <row r="579" ht="10.5" hidden="1" x14ac:dyDescent="0.25"/>
    <row r="580" ht="10.5" hidden="1" x14ac:dyDescent="0.25"/>
    <row r="581" ht="10.5" hidden="1" x14ac:dyDescent="0.25"/>
    <row r="582" ht="10.5" hidden="1" x14ac:dyDescent="0.25"/>
    <row r="583" ht="10.5" hidden="1" x14ac:dyDescent="0.25"/>
    <row r="584" ht="10.5" hidden="1" x14ac:dyDescent="0.25"/>
    <row r="585" ht="10.5" hidden="1" x14ac:dyDescent="0.25"/>
    <row r="586" ht="10.5" hidden="1" x14ac:dyDescent="0.25"/>
    <row r="587" ht="10.5" hidden="1" x14ac:dyDescent="0.25"/>
    <row r="588" ht="10.5" hidden="1" x14ac:dyDescent="0.25"/>
    <row r="589" ht="10.5" hidden="1" x14ac:dyDescent="0.25"/>
    <row r="590" ht="10.5" hidden="1" x14ac:dyDescent="0.25"/>
    <row r="591" ht="10.5" hidden="1" x14ac:dyDescent="0.25"/>
    <row r="592" ht="10.5" hidden="1" x14ac:dyDescent="0.25"/>
    <row r="593" ht="10.5" hidden="1" x14ac:dyDescent="0.25"/>
    <row r="594" ht="10.5" hidden="1" x14ac:dyDescent="0.25"/>
    <row r="595" ht="10.5" hidden="1" x14ac:dyDescent="0.25"/>
    <row r="596" ht="10.5" hidden="1" x14ac:dyDescent="0.25"/>
    <row r="597" ht="10.5" hidden="1" x14ac:dyDescent="0.25"/>
    <row r="598" ht="10.5" hidden="1" x14ac:dyDescent="0.25"/>
    <row r="599" ht="10.5" hidden="1" x14ac:dyDescent="0.25"/>
    <row r="600" ht="10.5" hidden="1" x14ac:dyDescent="0.25"/>
    <row r="601" ht="10.5" hidden="1" x14ac:dyDescent="0.25"/>
    <row r="602" ht="10.5" hidden="1" x14ac:dyDescent="0.25"/>
    <row r="603" ht="10.5" hidden="1" x14ac:dyDescent="0.25"/>
    <row r="604" ht="10.5" hidden="1" x14ac:dyDescent="0.25"/>
    <row r="605" ht="10.5" hidden="1" x14ac:dyDescent="0.25"/>
    <row r="606" ht="10.5" hidden="1" x14ac:dyDescent="0.25"/>
    <row r="607" ht="10.5" hidden="1" x14ac:dyDescent="0.25"/>
    <row r="608" ht="10.5" hidden="1" x14ac:dyDescent="0.25"/>
    <row r="609" ht="10.5" hidden="1" x14ac:dyDescent="0.25"/>
    <row r="610" ht="10.5" hidden="1" x14ac:dyDescent="0.25"/>
    <row r="611" ht="10.5" hidden="1" x14ac:dyDescent="0.25"/>
    <row r="612" ht="10.5" hidden="1" x14ac:dyDescent="0.25"/>
    <row r="613" ht="10.5" hidden="1" x14ac:dyDescent="0.25"/>
    <row r="614" ht="10.5" hidden="1" x14ac:dyDescent="0.25"/>
    <row r="615" ht="10.5" hidden="1" x14ac:dyDescent="0.25"/>
    <row r="616" ht="10.5" hidden="1" x14ac:dyDescent="0.25"/>
    <row r="617" ht="10.5" hidden="1" x14ac:dyDescent="0.25"/>
    <row r="618" ht="10.5" hidden="1" x14ac:dyDescent="0.25"/>
    <row r="619" ht="10.5" hidden="1" x14ac:dyDescent="0.25"/>
    <row r="620" ht="10.5" hidden="1" x14ac:dyDescent="0.25"/>
    <row r="621" ht="10.5" hidden="1" x14ac:dyDescent="0.25"/>
    <row r="622" ht="10.5" hidden="1" x14ac:dyDescent="0.25"/>
    <row r="623" ht="10.5" hidden="1" x14ac:dyDescent="0.25"/>
    <row r="624" ht="10.5" hidden="1" x14ac:dyDescent="0.25"/>
    <row r="625" ht="10.5" hidden="1" x14ac:dyDescent="0.25"/>
    <row r="626" ht="10.5" hidden="1" x14ac:dyDescent="0.25"/>
    <row r="627" ht="10.5" hidden="1" x14ac:dyDescent="0.25"/>
    <row r="628" ht="10.5" hidden="1" x14ac:dyDescent="0.25"/>
    <row r="629" ht="10.5" hidden="1" x14ac:dyDescent="0.25"/>
    <row r="630" ht="10.5" hidden="1" x14ac:dyDescent="0.25"/>
    <row r="631" ht="10.5" hidden="1" x14ac:dyDescent="0.25"/>
    <row r="632" ht="10.5" hidden="1" x14ac:dyDescent="0.25"/>
    <row r="633" ht="10.5" hidden="1" x14ac:dyDescent="0.25"/>
    <row r="634" ht="10.5" hidden="1" x14ac:dyDescent="0.25"/>
    <row r="635" ht="10.5" hidden="1" x14ac:dyDescent="0.25"/>
    <row r="636" ht="10.5" hidden="1" x14ac:dyDescent="0.25"/>
    <row r="637" ht="10.5" hidden="1" x14ac:dyDescent="0.25"/>
    <row r="638" ht="10.5" hidden="1" x14ac:dyDescent="0.25"/>
    <row r="639" ht="10.5" hidden="1" x14ac:dyDescent="0.25"/>
    <row r="640" ht="10.5" hidden="1" x14ac:dyDescent="0.25"/>
    <row r="641" ht="10.5" hidden="1" x14ac:dyDescent="0.25"/>
    <row r="642" ht="10.5" hidden="1" x14ac:dyDescent="0.25"/>
    <row r="643" ht="10.5" hidden="1" x14ac:dyDescent="0.25"/>
    <row r="644" ht="10.5" hidden="1" x14ac:dyDescent="0.25"/>
    <row r="645" ht="10.5" hidden="1" x14ac:dyDescent="0.25"/>
    <row r="646" ht="10.5" hidden="1" x14ac:dyDescent="0.25"/>
    <row r="647" ht="10.5" hidden="1" x14ac:dyDescent="0.25"/>
    <row r="648" ht="10.5" hidden="1" x14ac:dyDescent="0.25"/>
    <row r="649" ht="10.5" hidden="1" x14ac:dyDescent="0.25"/>
    <row r="650" ht="10.5" hidden="1" x14ac:dyDescent="0.25"/>
    <row r="651" ht="10.5" hidden="1" x14ac:dyDescent="0.25"/>
    <row r="652" ht="10.5" hidden="1" x14ac:dyDescent="0.25"/>
    <row r="653" ht="10.5" hidden="1" x14ac:dyDescent="0.25"/>
    <row r="654" ht="10.5" hidden="1" x14ac:dyDescent="0.25"/>
    <row r="655" ht="10.5" hidden="1" x14ac:dyDescent="0.25"/>
    <row r="656" ht="10.5" hidden="1" x14ac:dyDescent="0.25"/>
    <row r="657" ht="10.5" hidden="1" x14ac:dyDescent="0.25"/>
    <row r="658" ht="10.5" hidden="1" x14ac:dyDescent="0.25"/>
    <row r="659" ht="10.5" hidden="1" x14ac:dyDescent="0.25"/>
    <row r="660" ht="10.5" hidden="1" x14ac:dyDescent="0.25"/>
    <row r="661" ht="10.5" hidden="1" x14ac:dyDescent="0.25"/>
    <row r="662" ht="10.5" hidden="1" x14ac:dyDescent="0.25"/>
    <row r="663" ht="10.5" hidden="1" x14ac:dyDescent="0.25"/>
    <row r="664" ht="10.5" hidden="1" x14ac:dyDescent="0.25"/>
    <row r="665" ht="10.5" hidden="1" x14ac:dyDescent="0.25"/>
    <row r="666" ht="10.5" hidden="1" x14ac:dyDescent="0.25"/>
    <row r="667" ht="10.5" hidden="1" x14ac:dyDescent="0.25"/>
    <row r="668" ht="10.5" hidden="1" x14ac:dyDescent="0.25"/>
    <row r="669" ht="10.5" hidden="1" x14ac:dyDescent="0.25"/>
    <row r="670" ht="10.5" hidden="1" x14ac:dyDescent="0.25"/>
    <row r="671" ht="10.5" hidden="1" x14ac:dyDescent="0.25"/>
    <row r="672" ht="10.5" hidden="1" x14ac:dyDescent="0.25"/>
    <row r="673" ht="10.5" hidden="1" x14ac:dyDescent="0.25"/>
    <row r="674" ht="10.5" hidden="1" x14ac:dyDescent="0.25"/>
    <row r="675" ht="10.5" hidden="1" x14ac:dyDescent="0.25"/>
    <row r="676" ht="10.5" hidden="1" x14ac:dyDescent="0.25"/>
    <row r="677" ht="10.5" hidden="1" x14ac:dyDescent="0.25"/>
    <row r="678" ht="10.5" hidden="1" x14ac:dyDescent="0.25"/>
    <row r="679" ht="10.5" hidden="1" x14ac:dyDescent="0.25"/>
    <row r="680" ht="10.5" hidden="1" x14ac:dyDescent="0.25"/>
    <row r="681" ht="10.5" hidden="1" x14ac:dyDescent="0.25"/>
    <row r="682" ht="10.5" hidden="1" x14ac:dyDescent="0.25"/>
    <row r="683" ht="10.5" hidden="1" x14ac:dyDescent="0.25"/>
    <row r="684" ht="10.5" hidden="1" x14ac:dyDescent="0.25"/>
    <row r="685" ht="10.5" hidden="1" x14ac:dyDescent="0.25"/>
    <row r="686" ht="10.5" hidden="1" x14ac:dyDescent="0.25"/>
    <row r="687" ht="10.5" hidden="1" x14ac:dyDescent="0.25"/>
    <row r="688" ht="10.5" hidden="1" x14ac:dyDescent="0.25"/>
    <row r="689" ht="10.5" hidden="1" x14ac:dyDescent="0.25"/>
    <row r="690" ht="10.5" hidden="1" x14ac:dyDescent="0.25"/>
    <row r="691" ht="10.5" hidden="1" x14ac:dyDescent="0.25"/>
    <row r="692" ht="10.5" hidden="1" x14ac:dyDescent="0.25"/>
    <row r="693" ht="10.5" hidden="1" x14ac:dyDescent="0.25"/>
    <row r="694" ht="10.5" hidden="1" x14ac:dyDescent="0.25"/>
    <row r="695" ht="10.5" hidden="1" x14ac:dyDescent="0.25"/>
    <row r="696" ht="10.5" hidden="1" x14ac:dyDescent="0.25"/>
    <row r="697" ht="10.5" hidden="1" x14ac:dyDescent="0.25"/>
    <row r="698" ht="10.5" hidden="1" x14ac:dyDescent="0.25"/>
    <row r="699" ht="10.5" hidden="1" x14ac:dyDescent="0.25"/>
    <row r="700" ht="10.5" hidden="1" x14ac:dyDescent="0.25"/>
    <row r="701" ht="10.5" hidden="1" x14ac:dyDescent="0.25"/>
    <row r="702" ht="10.5" hidden="1" x14ac:dyDescent="0.25"/>
    <row r="703" ht="10.5" hidden="1" x14ac:dyDescent="0.25"/>
    <row r="704" ht="10.5" hidden="1" x14ac:dyDescent="0.25"/>
    <row r="705" ht="10.5" hidden="1" x14ac:dyDescent="0.25"/>
    <row r="706" ht="10.5" hidden="1" x14ac:dyDescent="0.25"/>
    <row r="707" ht="10.5" hidden="1" x14ac:dyDescent="0.25"/>
    <row r="708" ht="10.5" hidden="1" x14ac:dyDescent="0.25"/>
    <row r="709" ht="10.5" hidden="1" x14ac:dyDescent="0.25"/>
    <row r="710" ht="10.5" hidden="1" x14ac:dyDescent="0.25"/>
    <row r="711" ht="10.5" hidden="1" x14ac:dyDescent="0.25"/>
    <row r="712" ht="10.5" hidden="1" x14ac:dyDescent="0.25"/>
    <row r="713" ht="10.5" hidden="1" x14ac:dyDescent="0.25"/>
    <row r="714" ht="10.5" hidden="1" x14ac:dyDescent="0.25"/>
    <row r="715" ht="10.5" hidden="1" x14ac:dyDescent="0.25"/>
    <row r="716" ht="10.5" hidden="1" x14ac:dyDescent="0.25"/>
    <row r="717" ht="10.5" hidden="1" x14ac:dyDescent="0.25"/>
    <row r="718" ht="10.5" hidden="1" x14ac:dyDescent="0.25"/>
    <row r="719" ht="10.5" hidden="1" x14ac:dyDescent="0.25"/>
    <row r="720" ht="10.5" hidden="1" x14ac:dyDescent="0.25"/>
    <row r="721" ht="10.5" hidden="1" x14ac:dyDescent="0.25"/>
    <row r="722" ht="10.5" hidden="1" x14ac:dyDescent="0.25"/>
    <row r="723" ht="10.5" hidden="1" x14ac:dyDescent="0.25"/>
    <row r="724" ht="10.5" hidden="1" x14ac:dyDescent="0.25"/>
    <row r="725" ht="10.5" hidden="1" x14ac:dyDescent="0.25"/>
    <row r="726" ht="10.5" hidden="1" x14ac:dyDescent="0.25"/>
    <row r="727" ht="10.5" hidden="1" x14ac:dyDescent="0.25"/>
    <row r="728" ht="10.5" hidden="1" x14ac:dyDescent="0.25"/>
    <row r="729" ht="10.5" hidden="1" x14ac:dyDescent="0.25"/>
    <row r="730" ht="10.5" hidden="1" x14ac:dyDescent="0.25"/>
    <row r="731" ht="10.5" hidden="1" x14ac:dyDescent="0.25"/>
    <row r="732" ht="10.5" hidden="1" x14ac:dyDescent="0.25"/>
    <row r="733" ht="10.5" hidden="1" x14ac:dyDescent="0.25"/>
    <row r="734" ht="10.5" hidden="1" x14ac:dyDescent="0.25"/>
    <row r="735" ht="10.5" hidden="1" x14ac:dyDescent="0.25"/>
    <row r="736" ht="10.5" hidden="1" x14ac:dyDescent="0.25"/>
    <row r="737" ht="10.5" hidden="1" x14ac:dyDescent="0.25"/>
    <row r="738" ht="10.5" hidden="1" x14ac:dyDescent="0.25"/>
    <row r="739" ht="10.5" hidden="1" x14ac:dyDescent="0.25"/>
    <row r="740" ht="10.5" hidden="1" x14ac:dyDescent="0.25"/>
    <row r="741" ht="10.5" hidden="1" x14ac:dyDescent="0.25"/>
    <row r="742" ht="10.5" hidden="1" x14ac:dyDescent="0.25"/>
    <row r="743" ht="10.5" hidden="1" x14ac:dyDescent="0.25"/>
    <row r="744" ht="10.5" hidden="1" x14ac:dyDescent="0.25"/>
    <row r="745" ht="10.5" hidden="1" x14ac:dyDescent="0.25"/>
    <row r="746" ht="10.5" hidden="1" x14ac:dyDescent="0.25"/>
    <row r="747" ht="10.5" hidden="1" x14ac:dyDescent="0.25"/>
    <row r="748" ht="10.5" hidden="1" x14ac:dyDescent="0.25"/>
    <row r="749" ht="10.5" hidden="1" x14ac:dyDescent="0.25"/>
    <row r="750" ht="10.5" hidden="1" x14ac:dyDescent="0.25"/>
    <row r="751" ht="10.5" hidden="1" x14ac:dyDescent="0.25"/>
    <row r="752" ht="10.5" hidden="1" x14ac:dyDescent="0.25"/>
    <row r="753" ht="10.5" hidden="1" x14ac:dyDescent="0.25"/>
    <row r="754" ht="10.5" hidden="1" x14ac:dyDescent="0.25"/>
    <row r="755" ht="10.5" hidden="1" x14ac:dyDescent="0.25"/>
    <row r="756" ht="10.5" hidden="1" x14ac:dyDescent="0.25"/>
    <row r="757" ht="10.5" hidden="1" x14ac:dyDescent="0.25"/>
    <row r="758" ht="10.5" hidden="1" x14ac:dyDescent="0.25"/>
    <row r="759" ht="10.5" hidden="1" x14ac:dyDescent="0.25"/>
    <row r="760" ht="10.5" hidden="1" x14ac:dyDescent="0.25"/>
    <row r="761" ht="10.5" hidden="1" x14ac:dyDescent="0.25"/>
    <row r="762" ht="10.5" hidden="1" x14ac:dyDescent="0.25"/>
    <row r="763" ht="10.5" hidden="1" x14ac:dyDescent="0.25"/>
    <row r="764" ht="10.5" hidden="1" x14ac:dyDescent="0.25"/>
    <row r="765" ht="10.5" hidden="1" x14ac:dyDescent="0.25"/>
    <row r="766" ht="10.5" hidden="1" x14ac:dyDescent="0.25"/>
    <row r="767" ht="10.5" hidden="1" x14ac:dyDescent="0.25"/>
    <row r="768" ht="10.5" hidden="1" x14ac:dyDescent="0.25"/>
    <row r="769" ht="10.5" hidden="1" x14ac:dyDescent="0.25"/>
    <row r="770" ht="10.5" hidden="1" x14ac:dyDescent="0.25"/>
    <row r="771" ht="10.5" hidden="1" x14ac:dyDescent="0.25"/>
    <row r="772" ht="10.5" hidden="1" x14ac:dyDescent="0.25"/>
    <row r="773" ht="10.5" hidden="1" x14ac:dyDescent="0.25"/>
    <row r="774" ht="10.5" hidden="1" x14ac:dyDescent="0.25"/>
    <row r="775" ht="10.5" hidden="1" x14ac:dyDescent="0.25"/>
    <row r="776" ht="10.5" hidden="1" x14ac:dyDescent="0.25"/>
    <row r="777" ht="10.5" hidden="1" x14ac:dyDescent="0.25"/>
    <row r="778" ht="10.5" hidden="1" x14ac:dyDescent="0.25"/>
    <row r="779" ht="10.5" hidden="1" x14ac:dyDescent="0.25"/>
    <row r="780" ht="10.5" hidden="1" x14ac:dyDescent="0.25"/>
    <row r="781" ht="10.5" hidden="1" x14ac:dyDescent="0.25"/>
    <row r="782" ht="10.5" hidden="1" x14ac:dyDescent="0.25"/>
    <row r="783" ht="10.5" hidden="1" x14ac:dyDescent="0.25"/>
    <row r="784" ht="10.5" hidden="1" x14ac:dyDescent="0.25"/>
    <row r="785" ht="10.5" hidden="1" x14ac:dyDescent="0.25"/>
    <row r="786" ht="10.5" hidden="1" x14ac:dyDescent="0.25"/>
    <row r="787" ht="10.5" hidden="1" x14ac:dyDescent="0.25"/>
    <row r="788" ht="10.5" hidden="1" x14ac:dyDescent="0.25"/>
    <row r="789" ht="10.5" hidden="1" x14ac:dyDescent="0.25"/>
    <row r="790" ht="10.5" hidden="1" x14ac:dyDescent="0.25"/>
    <row r="791" ht="10.5" hidden="1" x14ac:dyDescent="0.25"/>
    <row r="792" ht="10.5" hidden="1" x14ac:dyDescent="0.25"/>
    <row r="793" ht="10.5" hidden="1" x14ac:dyDescent="0.25"/>
    <row r="794" ht="10.5" hidden="1" x14ac:dyDescent="0.25"/>
    <row r="795" ht="10.5" hidden="1" x14ac:dyDescent="0.25"/>
    <row r="796" ht="10.5" hidden="1" x14ac:dyDescent="0.25"/>
    <row r="797" ht="10.5" hidden="1" x14ac:dyDescent="0.25"/>
    <row r="798" ht="10.5" hidden="1" x14ac:dyDescent="0.25"/>
    <row r="799" ht="10.5" hidden="1" x14ac:dyDescent="0.25"/>
    <row r="800" ht="10.5" hidden="1" x14ac:dyDescent="0.25"/>
    <row r="801" ht="10.5" hidden="1" x14ac:dyDescent="0.25"/>
    <row r="802" ht="10.5" hidden="1" x14ac:dyDescent="0.25"/>
    <row r="803" ht="10.5" hidden="1" x14ac:dyDescent="0.25"/>
    <row r="804" ht="10.5" hidden="1" x14ac:dyDescent="0.25"/>
    <row r="805" ht="10.5" hidden="1" x14ac:dyDescent="0.25"/>
    <row r="806" ht="10.5" hidden="1" x14ac:dyDescent="0.25"/>
    <row r="807" ht="10.5" hidden="1" x14ac:dyDescent="0.25"/>
    <row r="808" ht="10.5" hidden="1" x14ac:dyDescent="0.25"/>
    <row r="809" ht="10.5" hidden="1" x14ac:dyDescent="0.25"/>
    <row r="810" ht="10.5" hidden="1" x14ac:dyDescent="0.25"/>
    <row r="811" ht="10.5" hidden="1" x14ac:dyDescent="0.25"/>
    <row r="812" ht="10.5" hidden="1" x14ac:dyDescent="0.25"/>
    <row r="813" ht="10.5" hidden="1" x14ac:dyDescent="0.25"/>
    <row r="814" ht="10.5" hidden="1" x14ac:dyDescent="0.25"/>
    <row r="815" ht="10.5" hidden="1" x14ac:dyDescent="0.25"/>
    <row r="816" ht="10.5" hidden="1" x14ac:dyDescent="0.25"/>
    <row r="817" ht="10.5" hidden="1" x14ac:dyDescent="0.25"/>
    <row r="818" ht="10.5" hidden="1" x14ac:dyDescent="0.25"/>
    <row r="819" ht="10.5" hidden="1" x14ac:dyDescent="0.25"/>
    <row r="820" ht="10.5" hidden="1" x14ac:dyDescent="0.25"/>
    <row r="821" ht="10.5" hidden="1" x14ac:dyDescent="0.25"/>
    <row r="822" ht="10.5" hidden="1" x14ac:dyDescent="0.25"/>
    <row r="823" ht="10.5" hidden="1" x14ac:dyDescent="0.25"/>
    <row r="824" ht="10.5" hidden="1" x14ac:dyDescent="0.25"/>
    <row r="825" ht="10.5" hidden="1" x14ac:dyDescent="0.25"/>
    <row r="826" ht="10.5" hidden="1" x14ac:dyDescent="0.25"/>
    <row r="827" ht="10.5" hidden="1" x14ac:dyDescent="0.25"/>
    <row r="828" ht="10.5" hidden="1" x14ac:dyDescent="0.25"/>
    <row r="829" ht="10.5" hidden="1" x14ac:dyDescent="0.25"/>
    <row r="830" ht="10.5" hidden="1" x14ac:dyDescent="0.25"/>
    <row r="831" ht="10.5" hidden="1" x14ac:dyDescent="0.25"/>
    <row r="832" ht="10.5" hidden="1" x14ac:dyDescent="0.25"/>
    <row r="833" ht="10.5" hidden="1" x14ac:dyDescent="0.25"/>
    <row r="834" ht="10.5" hidden="1" x14ac:dyDescent="0.25"/>
    <row r="835" ht="10.5" hidden="1" x14ac:dyDescent="0.25"/>
    <row r="836" ht="10.5" hidden="1" x14ac:dyDescent="0.25"/>
    <row r="837" ht="10.5" hidden="1" x14ac:dyDescent="0.25"/>
    <row r="838" ht="10.5" hidden="1" x14ac:dyDescent="0.25"/>
    <row r="839" ht="10.5" hidden="1" x14ac:dyDescent="0.25"/>
    <row r="840" ht="10.5" hidden="1" x14ac:dyDescent="0.25"/>
    <row r="841" ht="10.5" hidden="1" x14ac:dyDescent="0.25"/>
    <row r="842" ht="10.5" hidden="1" x14ac:dyDescent="0.25"/>
    <row r="843" ht="10.5" hidden="1" x14ac:dyDescent="0.25"/>
    <row r="844" ht="10.5" hidden="1" x14ac:dyDescent="0.25"/>
    <row r="845" ht="10.5" hidden="1" x14ac:dyDescent="0.25"/>
    <row r="846" ht="10.5" hidden="1" x14ac:dyDescent="0.25"/>
    <row r="847" ht="10.5" hidden="1" x14ac:dyDescent="0.25"/>
    <row r="848" ht="10.5" hidden="1" x14ac:dyDescent="0.25"/>
    <row r="849" ht="10.5" hidden="1" x14ac:dyDescent="0.25"/>
    <row r="850" ht="10.5" hidden="1" x14ac:dyDescent="0.25"/>
    <row r="851" ht="10.5" hidden="1" x14ac:dyDescent="0.25"/>
    <row r="852" ht="10.5" hidden="1" x14ac:dyDescent="0.25"/>
    <row r="853" ht="10.5" hidden="1" x14ac:dyDescent="0.25"/>
    <row r="854" ht="10.5" hidden="1" x14ac:dyDescent="0.25"/>
    <row r="855" ht="10.5" hidden="1" x14ac:dyDescent="0.25"/>
    <row r="856" ht="10.5" hidden="1" x14ac:dyDescent="0.25"/>
    <row r="857" ht="10.5" hidden="1" x14ac:dyDescent="0.25"/>
    <row r="858" ht="10.5" hidden="1" x14ac:dyDescent="0.25"/>
    <row r="859" ht="10.5" hidden="1" x14ac:dyDescent="0.25"/>
    <row r="860" ht="10.5" hidden="1" x14ac:dyDescent="0.25"/>
    <row r="861" ht="10.5" hidden="1" x14ac:dyDescent="0.25"/>
    <row r="862" ht="10.5" hidden="1" x14ac:dyDescent="0.25"/>
    <row r="863" ht="10.5" hidden="1" x14ac:dyDescent="0.25"/>
    <row r="864" ht="10.5" hidden="1" x14ac:dyDescent="0.25"/>
    <row r="865" ht="10.5" hidden="1" x14ac:dyDescent="0.25"/>
    <row r="866" ht="10.5" hidden="1" x14ac:dyDescent="0.25"/>
    <row r="867" ht="10.5" hidden="1" x14ac:dyDescent="0.25"/>
    <row r="868" ht="10.5" hidden="1" x14ac:dyDescent="0.25"/>
    <row r="869" ht="10.5" hidden="1" x14ac:dyDescent="0.25"/>
    <row r="870" ht="10.5" hidden="1" x14ac:dyDescent="0.25"/>
    <row r="871" ht="10.5" hidden="1" x14ac:dyDescent="0.25"/>
    <row r="872" ht="10.5" hidden="1" x14ac:dyDescent="0.25"/>
    <row r="873" ht="10.5" hidden="1" x14ac:dyDescent="0.25"/>
    <row r="874" ht="10.5" hidden="1" x14ac:dyDescent="0.25"/>
    <row r="875" ht="10.5" hidden="1" x14ac:dyDescent="0.25"/>
    <row r="876" ht="10.5" hidden="1" x14ac:dyDescent="0.25"/>
    <row r="877" ht="10.5" hidden="1" x14ac:dyDescent="0.25"/>
    <row r="878" ht="10.5" hidden="1" x14ac:dyDescent="0.25"/>
    <row r="879" ht="10.5" hidden="1" x14ac:dyDescent="0.25"/>
    <row r="880" ht="10.5" hidden="1" x14ac:dyDescent="0.25"/>
    <row r="881" ht="10.5" hidden="1" x14ac:dyDescent="0.25"/>
    <row r="882" ht="10.5" hidden="1" x14ac:dyDescent="0.25"/>
    <row r="883" ht="10.5" hidden="1" x14ac:dyDescent="0.25"/>
    <row r="884" ht="10.5" hidden="1" x14ac:dyDescent="0.25"/>
    <row r="885" ht="10.5" hidden="1" x14ac:dyDescent="0.25"/>
    <row r="886" ht="10.5" hidden="1" x14ac:dyDescent="0.25"/>
    <row r="887" ht="10.5" hidden="1" x14ac:dyDescent="0.25"/>
    <row r="888" ht="10.5" hidden="1" x14ac:dyDescent="0.25"/>
    <row r="889" ht="10.5" hidden="1" x14ac:dyDescent="0.25"/>
    <row r="890" ht="10.5" hidden="1" x14ac:dyDescent="0.25"/>
    <row r="891" ht="10.5" hidden="1" x14ac:dyDescent="0.25"/>
    <row r="892" ht="10.5" hidden="1" x14ac:dyDescent="0.25"/>
    <row r="893" ht="10.5" hidden="1" x14ac:dyDescent="0.25"/>
    <row r="894" ht="10.5" hidden="1" x14ac:dyDescent="0.25"/>
    <row r="895" ht="10.5" hidden="1" x14ac:dyDescent="0.25"/>
    <row r="896" ht="10.5" hidden="1" x14ac:dyDescent="0.25"/>
    <row r="897" ht="10.5" hidden="1" x14ac:dyDescent="0.25"/>
    <row r="898" ht="10.5" hidden="1" x14ac:dyDescent="0.25"/>
    <row r="899" ht="10.5" hidden="1" x14ac:dyDescent="0.25"/>
    <row r="900" ht="10.5" hidden="1" x14ac:dyDescent="0.25"/>
    <row r="901" ht="10.5" hidden="1" x14ac:dyDescent="0.25"/>
    <row r="902" ht="10.5" hidden="1" x14ac:dyDescent="0.25"/>
    <row r="903" ht="10.5" hidden="1" x14ac:dyDescent="0.25"/>
    <row r="904" ht="10.5" hidden="1" x14ac:dyDescent="0.25"/>
    <row r="905" ht="10.5" hidden="1" x14ac:dyDescent="0.25"/>
    <row r="906" ht="10.5" hidden="1" x14ac:dyDescent="0.25"/>
    <row r="907" ht="10.5" hidden="1" x14ac:dyDescent="0.25"/>
    <row r="908" ht="10.5" hidden="1" x14ac:dyDescent="0.25"/>
    <row r="909" ht="10.5" hidden="1" x14ac:dyDescent="0.25"/>
    <row r="910" ht="10.5" hidden="1" x14ac:dyDescent="0.25"/>
    <row r="911" ht="10.5" hidden="1" x14ac:dyDescent="0.25"/>
    <row r="912" ht="10.5" hidden="1" x14ac:dyDescent="0.25"/>
    <row r="913" ht="10.5" hidden="1" x14ac:dyDescent="0.25"/>
    <row r="914" ht="10.5" hidden="1" x14ac:dyDescent="0.25"/>
    <row r="915" ht="10.5" hidden="1" x14ac:dyDescent="0.25"/>
    <row r="916" ht="10.5" hidden="1" x14ac:dyDescent="0.25"/>
    <row r="917" ht="10.5" hidden="1" x14ac:dyDescent="0.25"/>
    <row r="918" ht="10.5" hidden="1" x14ac:dyDescent="0.25"/>
    <row r="919" ht="10.5" hidden="1" x14ac:dyDescent="0.25"/>
    <row r="920" ht="10.5" hidden="1" x14ac:dyDescent="0.25"/>
    <row r="921" ht="10.5" hidden="1" x14ac:dyDescent="0.25"/>
    <row r="922" ht="10.5" hidden="1" x14ac:dyDescent="0.25"/>
    <row r="923" ht="10.5" hidden="1" x14ac:dyDescent="0.25"/>
    <row r="924" ht="10.5" hidden="1" x14ac:dyDescent="0.25"/>
    <row r="925" ht="10.5" hidden="1" x14ac:dyDescent="0.25"/>
    <row r="926" ht="10.5" hidden="1" x14ac:dyDescent="0.25"/>
    <row r="927" ht="10.5" hidden="1" x14ac:dyDescent="0.25"/>
    <row r="928" ht="10.5" hidden="1" x14ac:dyDescent="0.25"/>
    <row r="929" ht="10.5" hidden="1" x14ac:dyDescent="0.25"/>
    <row r="930" ht="10.5" hidden="1" x14ac:dyDescent="0.25"/>
    <row r="931" ht="10.5" hidden="1" x14ac:dyDescent="0.25"/>
    <row r="932" ht="10.5" hidden="1" x14ac:dyDescent="0.25"/>
    <row r="933" ht="10.5" hidden="1" x14ac:dyDescent="0.25"/>
    <row r="934" ht="10.5" hidden="1" x14ac:dyDescent="0.25"/>
    <row r="935" ht="10.5" hidden="1" x14ac:dyDescent="0.25"/>
    <row r="936" ht="10.5" hidden="1" x14ac:dyDescent="0.25"/>
    <row r="937" ht="10.5" hidden="1" x14ac:dyDescent="0.25"/>
    <row r="938" ht="10.5" hidden="1" x14ac:dyDescent="0.25"/>
    <row r="939" ht="10.5" hidden="1" x14ac:dyDescent="0.25"/>
    <row r="940" ht="10.5" hidden="1" x14ac:dyDescent="0.25"/>
    <row r="941" ht="10.5" hidden="1" x14ac:dyDescent="0.25"/>
    <row r="942" ht="10.5" hidden="1" x14ac:dyDescent="0.25"/>
    <row r="943" ht="10.5" hidden="1" x14ac:dyDescent="0.25"/>
    <row r="944" ht="10.5" hidden="1" x14ac:dyDescent="0.25"/>
    <row r="945" ht="10.5" hidden="1" x14ac:dyDescent="0.25"/>
    <row r="946" ht="10.5" hidden="1" x14ac:dyDescent="0.25"/>
    <row r="947" ht="10.5" hidden="1" x14ac:dyDescent="0.25"/>
    <row r="948" ht="10.5" hidden="1" x14ac:dyDescent="0.25"/>
    <row r="949" ht="10.5" hidden="1" x14ac:dyDescent="0.25"/>
    <row r="950" ht="10.5" hidden="1" x14ac:dyDescent="0.25"/>
    <row r="951" ht="10.5" hidden="1" x14ac:dyDescent="0.25"/>
    <row r="952" ht="10.5" hidden="1" x14ac:dyDescent="0.25"/>
    <row r="953" ht="10.5" hidden="1" x14ac:dyDescent="0.25"/>
    <row r="954" ht="10.5" hidden="1" x14ac:dyDescent="0.25"/>
    <row r="955" ht="10.5" hidden="1" x14ac:dyDescent="0.25"/>
    <row r="956" ht="10.5" hidden="1" x14ac:dyDescent="0.25"/>
    <row r="957" ht="10.5" hidden="1" x14ac:dyDescent="0.25"/>
    <row r="958" ht="10.5" hidden="1" x14ac:dyDescent="0.25"/>
    <row r="959" ht="10.5" hidden="1" x14ac:dyDescent="0.25"/>
    <row r="960" ht="10.5" hidden="1" x14ac:dyDescent="0.25"/>
    <row r="961" ht="10.5" hidden="1" x14ac:dyDescent="0.25"/>
    <row r="962" ht="10.5" hidden="1" x14ac:dyDescent="0.25"/>
    <row r="963" ht="10.5" hidden="1" x14ac:dyDescent="0.25"/>
    <row r="964" ht="10.5" hidden="1" x14ac:dyDescent="0.25"/>
    <row r="965" ht="10.5" hidden="1" x14ac:dyDescent="0.25"/>
    <row r="966" ht="10.5" hidden="1" x14ac:dyDescent="0.25"/>
    <row r="967" ht="10.5" hidden="1" x14ac:dyDescent="0.25"/>
    <row r="968" ht="10.5" hidden="1" x14ac:dyDescent="0.25"/>
    <row r="969" ht="10.5" hidden="1" x14ac:dyDescent="0.25"/>
    <row r="970" ht="10.5" hidden="1" x14ac:dyDescent="0.25"/>
    <row r="971" ht="10.5" hidden="1" x14ac:dyDescent="0.25"/>
    <row r="972" ht="10.5" hidden="1" x14ac:dyDescent="0.25"/>
    <row r="973" ht="10.5" hidden="1" x14ac:dyDescent="0.25"/>
    <row r="974" ht="10.5" hidden="1" x14ac:dyDescent="0.25"/>
    <row r="975" ht="10.5" hidden="1" x14ac:dyDescent="0.25"/>
    <row r="976" ht="10.5" hidden="1" x14ac:dyDescent="0.25"/>
    <row r="977" ht="10.5" hidden="1" x14ac:dyDescent="0.25"/>
    <row r="978" ht="10.5" hidden="1" x14ac:dyDescent="0.25"/>
    <row r="979" ht="10.5" hidden="1" x14ac:dyDescent="0.25"/>
    <row r="980" ht="10.5" hidden="1" x14ac:dyDescent="0.25"/>
    <row r="981" ht="10.5" hidden="1" x14ac:dyDescent="0.25"/>
    <row r="982" ht="10.5" hidden="1" x14ac:dyDescent="0.25"/>
    <row r="983" ht="10.5" hidden="1" x14ac:dyDescent="0.25"/>
    <row r="984" ht="10.5" hidden="1" x14ac:dyDescent="0.25"/>
    <row r="985" ht="10.5" hidden="1" x14ac:dyDescent="0.25"/>
    <row r="986" ht="10.5" hidden="1" x14ac:dyDescent="0.25"/>
    <row r="987" ht="10.5" hidden="1" x14ac:dyDescent="0.25"/>
    <row r="988" ht="10.5" hidden="1" x14ac:dyDescent="0.25"/>
    <row r="989" ht="10.5" hidden="1" x14ac:dyDescent="0.25"/>
    <row r="990" ht="10.5" hidden="1" x14ac:dyDescent="0.25"/>
    <row r="991" ht="10.5" hidden="1" x14ac:dyDescent="0.25"/>
    <row r="992" ht="10.5" hidden="1" x14ac:dyDescent="0.25"/>
    <row r="993" ht="10.5" hidden="1" x14ac:dyDescent="0.25"/>
    <row r="994" ht="10.5" hidden="1" x14ac:dyDescent="0.25"/>
    <row r="995" ht="17.25" hidden="1" customHeight="1" x14ac:dyDescent="0.25"/>
    <row r="996" ht="17.25" hidden="1" customHeight="1" x14ac:dyDescent="0.25"/>
    <row r="997" ht="17.25" hidden="1" customHeight="1" x14ac:dyDescent="0.25"/>
    <row r="998" ht="17.25" hidden="1" customHeight="1" x14ac:dyDescent="0.25"/>
    <row r="999" ht="17.25" hidden="1" customHeight="1" x14ac:dyDescent="0.25"/>
    <row r="1000" ht="17.25" hidden="1" customHeight="1" x14ac:dyDescent="0.25"/>
    <row r="1001" ht="17.25" hidden="1" customHeight="1" x14ac:dyDescent="0.25"/>
    <row r="1002" ht="17.25" hidden="1" customHeight="1" x14ac:dyDescent="0.25"/>
  </sheetData>
  <sheetProtection algorithmName="SHA-512" hashValue="BKLn7hiJPvCFTAlIj2Fjk0PDdr0CoQj1Rip+aVIadF9t9jh/WVpydfgN/QywJkYVVCtmxH6B5/KxyZp2GqaCbA==" saltValue="l8Mc/Vr9OrI3A1ADtB+XrA==" spinCount="100000" sheet="1" objects="1" scenarios="1" selectLockedCells="1"/>
  <dataConsolidate/>
  <mergeCells count="133">
    <mergeCell ref="A1:E3"/>
    <mergeCell ref="F1:G1"/>
    <mergeCell ref="H1:I1"/>
    <mergeCell ref="F2:G2"/>
    <mergeCell ref="H2:I2"/>
    <mergeCell ref="F3:G3"/>
    <mergeCell ref="H3:I3"/>
    <mergeCell ref="D12:I12"/>
    <mergeCell ref="B13:I13"/>
    <mergeCell ref="D15:I15"/>
    <mergeCell ref="D16:I16"/>
    <mergeCell ref="D17:I17"/>
    <mergeCell ref="D18:I18"/>
    <mergeCell ref="B5:I5"/>
    <mergeCell ref="D7:I7"/>
    <mergeCell ref="D8:I8"/>
    <mergeCell ref="D9:I9"/>
    <mergeCell ref="D10:I10"/>
    <mergeCell ref="C11:I11"/>
    <mergeCell ref="B26:C26"/>
    <mergeCell ref="D26:I26"/>
    <mergeCell ref="B27:C27"/>
    <mergeCell ref="D27:I27"/>
    <mergeCell ref="B29:I29"/>
    <mergeCell ref="B30:I30"/>
    <mergeCell ref="D19:I19"/>
    <mergeCell ref="D20:I20"/>
    <mergeCell ref="B22:I22"/>
    <mergeCell ref="B24:C24"/>
    <mergeCell ref="D24:I24"/>
    <mergeCell ref="B25:C25"/>
    <mergeCell ref="D25:I25"/>
    <mergeCell ref="B37:F37"/>
    <mergeCell ref="B38:F38"/>
    <mergeCell ref="B39:F39"/>
    <mergeCell ref="B40:D40"/>
    <mergeCell ref="B41:C42"/>
    <mergeCell ref="B43:D43"/>
    <mergeCell ref="B31:D31"/>
    <mergeCell ref="B32:D32"/>
    <mergeCell ref="B33:D33"/>
    <mergeCell ref="B34:D34"/>
    <mergeCell ref="B35:D35"/>
    <mergeCell ref="B36:D36"/>
    <mergeCell ref="E51:F51"/>
    <mergeCell ref="B53:I53"/>
    <mergeCell ref="B54:C54"/>
    <mergeCell ref="B55:F55"/>
    <mergeCell ref="B56:F56"/>
    <mergeCell ref="B57:F57"/>
    <mergeCell ref="B44:D44"/>
    <mergeCell ref="B45:D45"/>
    <mergeCell ref="B46:D46"/>
    <mergeCell ref="B47:E47"/>
    <mergeCell ref="B49:I49"/>
    <mergeCell ref="B50:F50"/>
    <mergeCell ref="B66:F66"/>
    <mergeCell ref="B68:I68"/>
    <mergeCell ref="B69:I69"/>
    <mergeCell ref="B70:F70"/>
    <mergeCell ref="B71:F71"/>
    <mergeCell ref="B72:D72"/>
    <mergeCell ref="B58:F58"/>
    <mergeCell ref="B60:I60"/>
    <mergeCell ref="B61:C61"/>
    <mergeCell ref="B62:F62"/>
    <mergeCell ref="B64:I64"/>
    <mergeCell ref="B65:C65"/>
    <mergeCell ref="B80:F80"/>
    <mergeCell ref="B83:I83"/>
    <mergeCell ref="B85:C85"/>
    <mergeCell ref="D85:G85"/>
    <mergeCell ref="B86:I86"/>
    <mergeCell ref="D87:G87"/>
    <mergeCell ref="B73:D73"/>
    <mergeCell ref="B74:F74"/>
    <mergeCell ref="B76:F76"/>
    <mergeCell ref="B77:F77"/>
    <mergeCell ref="B78:F78"/>
    <mergeCell ref="B79:F79"/>
    <mergeCell ref="H81:I81"/>
    <mergeCell ref="D94:G94"/>
    <mergeCell ref="D95:G95"/>
    <mergeCell ref="D96:G96"/>
    <mergeCell ref="B97:G97"/>
    <mergeCell ref="B98:G98"/>
    <mergeCell ref="B100:I100"/>
    <mergeCell ref="D88:G88"/>
    <mergeCell ref="D89:G89"/>
    <mergeCell ref="D90:G90"/>
    <mergeCell ref="D91:G91"/>
    <mergeCell ref="B92:G92"/>
    <mergeCell ref="B93:I93"/>
    <mergeCell ref="B119:I119"/>
    <mergeCell ref="B120:I120"/>
    <mergeCell ref="B121:I121"/>
    <mergeCell ref="B122:I122"/>
    <mergeCell ref="D124:G124"/>
    <mergeCell ref="D125:E125"/>
    <mergeCell ref="F125:G125"/>
    <mergeCell ref="B102:I108"/>
    <mergeCell ref="B109:I111"/>
    <mergeCell ref="B112:J113"/>
    <mergeCell ref="B115:I115"/>
    <mergeCell ref="B117:I117"/>
    <mergeCell ref="B118:I118"/>
    <mergeCell ref="C138:I138"/>
    <mergeCell ref="C139:J139"/>
    <mergeCell ref="C140:J140"/>
    <mergeCell ref="E141:F141"/>
    <mergeCell ref="G141:J141"/>
    <mergeCell ref="E142:F142"/>
    <mergeCell ref="G142:J142"/>
    <mergeCell ref="D126:E126"/>
    <mergeCell ref="F126:G126"/>
    <mergeCell ref="D127:G127"/>
    <mergeCell ref="D128:G128"/>
    <mergeCell ref="D130:G130"/>
    <mergeCell ref="C137:I137"/>
    <mergeCell ref="E149:F149"/>
    <mergeCell ref="G149:J149"/>
    <mergeCell ref="E146:F146"/>
    <mergeCell ref="G146:J146"/>
    <mergeCell ref="E147:F147"/>
    <mergeCell ref="G147:J147"/>
    <mergeCell ref="E148:F148"/>
    <mergeCell ref="G148:J148"/>
    <mergeCell ref="E143:F143"/>
    <mergeCell ref="G143:J143"/>
    <mergeCell ref="E144:F144"/>
    <mergeCell ref="G144:J144"/>
    <mergeCell ref="E145:F145"/>
    <mergeCell ref="G145:J145"/>
  </mergeCells>
  <conditionalFormatting sqref="C141:G149">
    <cfRule type="expression" dxfId="65" priority="4">
      <formula>NOT($M$7)</formula>
    </cfRule>
  </conditionalFormatting>
  <conditionalFormatting sqref="E73">
    <cfRule type="expression" dxfId="64" priority="6">
      <formula>NOT($M$8)</formula>
    </cfRule>
  </conditionalFormatting>
  <conditionalFormatting sqref="H32:H39">
    <cfRule type="expression" dxfId="63" priority="1">
      <formula>NOT($M$7)</formula>
    </cfRule>
  </conditionalFormatting>
  <conditionalFormatting sqref="H51">
    <cfRule type="expression" dxfId="62" priority="3">
      <formula>NOT($M$7)</formula>
    </cfRule>
  </conditionalFormatting>
  <conditionalFormatting sqref="H55:H57 H62 E72">
    <cfRule type="expression" dxfId="61" priority="5">
      <formula>NOT($M$7)</formula>
    </cfRule>
  </conditionalFormatting>
  <conditionalFormatting sqref="H66">
    <cfRule type="expression" dxfId="60" priority="2">
      <formula>NOT($M$7)</formula>
    </cfRule>
  </conditionalFormatting>
  <dataValidations count="7">
    <dataValidation type="textLength" operator="equal" allowBlank="1" showInputMessage="1" showErrorMessage="1" sqref="E143:F149" xr:uid="{FA14B7A2-3583-4F26-913D-C0ACC26D4BFD}">
      <formula1>14</formula1>
    </dataValidation>
    <dataValidation type="custom" allowBlank="1" showInputMessage="1" showErrorMessage="1" error="Valeur impossible (suppérieure au taux maximum ou partenaire inéligible)." sqref="E72" xr:uid="{ECCC05A5-0443-4FE1-85AF-3DA770A709B2}">
      <formula1>$N$10</formula1>
    </dataValidation>
    <dataValidation type="custom" allowBlank="1" showInputMessage="1" showErrorMessage="1" errorTitle=" Partenaire non éligible" error="Le type de partenaire choisi n'est pas eligible au financement._x000a_Veuillez laisser vide la colonne « Aide demandée »." sqref="H66 H51 H55:H57 H62 H37:H39" xr:uid="{5A44C7A9-2BEB-48FA-AFAE-9B087578133A}">
      <formula1>($M$7)</formula1>
    </dataValidation>
    <dataValidation type="list" allowBlank="1" showInputMessage="1" showErrorMessage="1" prompt="- Menu déroulant" sqref="D15:I15" xr:uid="{FA2CE2C2-EC79-497B-8148-FB3FD6B048F8}">
      <formula1>list_civilité</formula1>
    </dataValidation>
    <dataValidation type="custom" allowBlank="1" showInputMessage="1" showErrorMessage="1" sqref="E73" xr:uid="{E470FCE9-F229-450C-B132-6802F5C9F085}">
      <formula1>$M$8</formula1>
    </dataValidation>
    <dataValidation type="list" allowBlank="1" showInputMessage="1" showErrorMessage="1" prompt="- Menu déroulant" sqref="D9:I9" xr:uid="{D470FB6D-7FC2-4722-8463-034CF00214A1}">
      <formula1>list_type_etab_part</formula1>
    </dataValidation>
    <dataValidation type="textLength" operator="equal" allowBlank="1" showInputMessage="1" showErrorMessage="1" error="Veuillez renseigner un numéro de SIRET valide." sqref="D10" xr:uid="{6624BEC1-56CE-4F9A-845A-43DC84AC548B}">
      <formula1>14</formula1>
    </dataValidation>
  </dataValidations>
  <pageMargins left="0.23622047244094491" right="0.23622047244094491" top="0.94488188976377963" bottom="0.74803149606299213" header="0.31496062992125984" footer="0.31496062992125984"/>
  <pageSetup paperSize="9" scale="70" fitToHeight="0"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D6CCD-D094-4CC8-A53B-BD2A6B5D7E0C}">
  <sheetPr codeName="Feuil16">
    <pageSetUpPr fitToPage="1"/>
  </sheetPr>
  <dimension ref="A1:XEW1002"/>
  <sheetViews>
    <sheetView zoomScaleNormal="100" zoomScaleSheetLayoutView="100" workbookViewId="0">
      <selection activeCell="C87" sqref="C87"/>
    </sheetView>
  </sheetViews>
  <sheetFormatPr baseColWidth="10" defaultColWidth="0" defaultRowHeight="0" customHeight="1" zeroHeight="1" x14ac:dyDescent="0.25"/>
  <cols>
    <col min="1" max="2" width="1.453125" style="498" customWidth="1"/>
    <col min="3" max="3" width="26.54296875" style="498" customWidth="1"/>
    <col min="4" max="4" width="19" style="498" customWidth="1"/>
    <col min="5" max="5" width="13.7265625" style="498" customWidth="1"/>
    <col min="6" max="6" width="14.7265625" style="498" customWidth="1"/>
    <col min="7" max="7" width="19.81640625" style="498" customWidth="1"/>
    <col min="8" max="8" width="19.54296875" style="498" customWidth="1"/>
    <col min="9" max="9" width="19.81640625" style="498" customWidth="1"/>
    <col min="10" max="10" width="2.1796875" style="80" customWidth="1"/>
    <col min="11" max="11" width="2.26953125" style="88" customWidth="1"/>
    <col min="12" max="16377" width="0" style="498" hidden="1"/>
    <col min="16378" max="16384" width="11.453125" style="498" hidden="1"/>
  </cols>
  <sheetData>
    <row r="1" spans="1:15" customFormat="1" ht="15.75" customHeight="1" thickTop="1" thickBot="1" x14ac:dyDescent="0.4">
      <c r="A1" s="891" t="s">
        <v>52</v>
      </c>
      <c r="B1" s="892"/>
      <c r="C1" s="892"/>
      <c r="D1" s="892"/>
      <c r="E1" s="892"/>
      <c r="F1" s="742"/>
      <c r="G1" s="743"/>
      <c r="H1" s="744"/>
      <c r="I1" s="743"/>
      <c r="J1" s="19"/>
      <c r="K1" s="17"/>
    </row>
    <row r="2" spans="1:15" customFormat="1" ht="15.75" customHeight="1" thickTop="1" thickBot="1" x14ac:dyDescent="0.4">
      <c r="A2" s="893"/>
      <c r="B2" s="894"/>
      <c r="C2" s="894"/>
      <c r="D2" s="894"/>
      <c r="E2" s="894"/>
      <c r="F2" s="742" t="s">
        <v>0</v>
      </c>
      <c r="G2" s="743"/>
      <c r="H2" s="744" t="str">
        <f>IF(VoletGeneral!H10&lt;&gt;"",VoletGeneral!H10,"")</f>
        <v/>
      </c>
      <c r="I2" s="743"/>
      <c r="J2" s="19"/>
      <c r="K2" s="17"/>
    </row>
    <row r="3" spans="1:15" customFormat="1" ht="15.75" customHeight="1" thickTop="1" thickBot="1" x14ac:dyDescent="0.4">
      <c r="A3" s="895"/>
      <c r="B3" s="896"/>
      <c r="C3" s="896"/>
      <c r="D3" s="896"/>
      <c r="E3" s="896"/>
      <c r="F3" s="742" t="s">
        <v>229</v>
      </c>
      <c r="G3" s="743"/>
      <c r="H3" s="946" t="s">
        <v>286</v>
      </c>
      <c r="I3" s="947"/>
      <c r="J3" s="19"/>
      <c r="K3" s="17"/>
    </row>
    <row r="4" spans="1:15" customFormat="1" ht="15.75" customHeight="1" thickTop="1" thickBot="1" x14ac:dyDescent="0.4">
      <c r="A4" s="15"/>
      <c r="B4" s="12"/>
      <c r="C4" s="13">
        <v>20408</v>
      </c>
      <c r="D4" s="6" t="str">
        <f>C4&amp;"-0"</f>
        <v>20408-0</v>
      </c>
      <c r="E4" s="6"/>
      <c r="F4" s="14"/>
      <c r="G4" s="14"/>
      <c r="H4" s="14"/>
      <c r="I4" s="14"/>
      <c r="J4" s="19"/>
      <c r="K4" s="17"/>
    </row>
    <row r="5" spans="1:15" s="497" customFormat="1" ht="15" customHeight="1" thickTop="1" thickBot="1" x14ac:dyDescent="0.35">
      <c r="A5" s="50"/>
      <c r="B5" s="588" t="s">
        <v>36</v>
      </c>
      <c r="C5" s="589"/>
      <c r="D5" s="589"/>
      <c r="E5" s="589"/>
      <c r="F5" s="589"/>
      <c r="G5" s="589"/>
      <c r="H5" s="589"/>
      <c r="I5" s="590"/>
      <c r="J5" s="19"/>
      <c r="K5" s="85"/>
    </row>
    <row r="6" spans="1:15" s="497" customFormat="1" ht="7.9" customHeight="1" thickTop="1" thickBot="1" x14ac:dyDescent="0.35">
      <c r="A6" s="53"/>
      <c r="B6" s="54"/>
      <c r="C6" s="55"/>
      <c r="D6" s="56"/>
      <c r="E6" s="34"/>
      <c r="F6" s="34"/>
      <c r="G6" s="34"/>
      <c r="H6" s="57"/>
      <c r="I6" s="57"/>
      <c r="J6" s="19"/>
      <c r="K6" s="85"/>
    </row>
    <row r="7" spans="1:15" s="497" customFormat="1" ht="15" customHeight="1" thickTop="1" thickBot="1" x14ac:dyDescent="0.35">
      <c r="A7" s="58"/>
      <c r="B7" s="58"/>
      <c r="C7" s="489" t="s">
        <v>36</v>
      </c>
      <c r="D7" s="948"/>
      <c r="E7" s="949"/>
      <c r="F7" s="949"/>
      <c r="G7" s="949"/>
      <c r="H7" s="949"/>
      <c r="I7" s="950"/>
      <c r="J7" s="19"/>
      <c r="K7" s="85"/>
      <c r="L7" s="159" t="s">
        <v>129</v>
      </c>
      <c r="M7" s="161" t="b">
        <f>(SUMIF(Table_type_part[Type étab partenaire],D9,Table_type_part[Eligible]))&gt;0</f>
        <v>0</v>
      </c>
      <c r="N7" s="160" t="s">
        <v>130</v>
      </c>
    </row>
    <row r="8" spans="1:15" s="497" customFormat="1" ht="15" customHeight="1" thickTop="1" thickBot="1" x14ac:dyDescent="0.35">
      <c r="A8" s="58"/>
      <c r="B8" s="58"/>
      <c r="C8" s="490" t="s">
        <v>38</v>
      </c>
      <c r="D8" s="951"/>
      <c r="E8" s="954"/>
      <c r="F8" s="954"/>
      <c r="G8" s="954"/>
      <c r="H8" s="954"/>
      <c r="I8" s="955"/>
      <c r="J8" s="62"/>
      <c r="K8" s="85"/>
      <c r="L8" s="159" t="s">
        <v>132</v>
      </c>
      <c r="M8" s="161" t="b">
        <f>(SUMIF(Table_type_part[Type étab partenaire],D9,Table_type_part[frais env]))&gt;0</f>
        <v>0</v>
      </c>
      <c r="N8" s="160" t="s">
        <v>130</v>
      </c>
    </row>
    <row r="9" spans="1:15" s="497" customFormat="1" ht="15" customHeight="1" thickTop="1" thickBot="1" x14ac:dyDescent="0.35">
      <c r="A9" s="58"/>
      <c r="B9" s="58"/>
      <c r="C9" s="490" t="s">
        <v>29</v>
      </c>
      <c r="D9" s="956"/>
      <c r="E9" s="956"/>
      <c r="F9" s="956"/>
      <c r="G9" s="956"/>
      <c r="H9" s="956"/>
      <c r="I9" s="956"/>
      <c r="J9" s="66"/>
      <c r="K9" s="85"/>
    </row>
    <row r="10" spans="1:15" s="497" customFormat="1" ht="15" customHeight="1" thickTop="1" thickBot="1" x14ac:dyDescent="0.35">
      <c r="A10" s="64"/>
      <c r="B10" s="64"/>
      <c r="C10" s="489" t="s">
        <v>39</v>
      </c>
      <c r="D10" s="959"/>
      <c r="E10" s="959"/>
      <c r="F10" s="959"/>
      <c r="G10" s="959"/>
      <c r="H10" s="959"/>
      <c r="I10" s="959"/>
      <c r="J10" s="66"/>
      <c r="K10" s="85"/>
      <c r="M10" s="159" t="s">
        <v>277</v>
      </c>
      <c r="N10" s="161" t="b">
        <f>AND(M7)</f>
        <v>0</v>
      </c>
      <c r="O10" s="160" t="s">
        <v>186</v>
      </c>
    </row>
    <row r="11" spans="1:15" s="497" customFormat="1" ht="16.5" hidden="1" customHeight="1" thickTop="1" thickBot="1" x14ac:dyDescent="0.35">
      <c r="A11" s="58"/>
      <c r="B11" s="42"/>
      <c r="C11" s="960" t="str">
        <f>IF(AND(NOT(M7),(COUNT(aide_à_bloquer)&lt;&gt;0))," Etablissement non éligible au financement, veuillez effacer les données dans les colonnes « Aide demandée ».", "")</f>
        <v/>
      </c>
      <c r="D11" s="961"/>
      <c r="E11" s="961"/>
      <c r="F11" s="961"/>
      <c r="G11" s="961"/>
      <c r="H11" s="961"/>
      <c r="I11" s="962"/>
      <c r="J11" s="62"/>
      <c r="K11" s="85"/>
    </row>
    <row r="12" spans="1:15" s="497" customFormat="1" ht="71" customHeight="1" thickTop="1" thickBot="1" x14ac:dyDescent="0.35">
      <c r="A12" s="58"/>
      <c r="B12" s="42"/>
      <c r="C12" s="499"/>
      <c r="D12" s="966" t="s">
        <v>432</v>
      </c>
      <c r="E12" s="966"/>
      <c r="F12" s="966"/>
      <c r="G12" s="966"/>
      <c r="H12" s="966"/>
      <c r="I12" s="967"/>
      <c r="J12" s="62"/>
      <c r="K12" s="85"/>
    </row>
    <row r="13" spans="1:15" s="497" customFormat="1" ht="15" customHeight="1" thickTop="1" thickBot="1" x14ac:dyDescent="0.35">
      <c r="A13" s="50"/>
      <c r="B13" s="588" t="s">
        <v>40</v>
      </c>
      <c r="C13" s="589"/>
      <c r="D13" s="589"/>
      <c r="E13" s="589"/>
      <c r="F13" s="589"/>
      <c r="G13" s="589"/>
      <c r="H13" s="589"/>
      <c r="I13" s="590"/>
      <c r="J13" s="66"/>
      <c r="K13" s="85"/>
    </row>
    <row r="14" spans="1:15" s="497" customFormat="1" ht="7.9" customHeight="1" thickTop="1" thickBot="1" x14ac:dyDescent="0.35">
      <c r="A14" s="53"/>
      <c r="B14" s="54"/>
      <c r="C14" s="67"/>
      <c r="D14" s="57"/>
      <c r="E14" s="57"/>
      <c r="F14" s="57"/>
      <c r="G14" s="57"/>
      <c r="H14" s="57"/>
      <c r="I14" s="57"/>
      <c r="J14" s="62"/>
      <c r="K14" s="85"/>
    </row>
    <row r="15" spans="1:15" s="497" customFormat="1" ht="15" customHeight="1" thickTop="1" thickBot="1" x14ac:dyDescent="0.35">
      <c r="A15" s="58"/>
      <c r="B15" s="58"/>
      <c r="C15" s="490" t="s">
        <v>33</v>
      </c>
      <c r="D15" s="951"/>
      <c r="E15" s="964"/>
      <c r="F15" s="964"/>
      <c r="G15" s="964"/>
      <c r="H15" s="964"/>
      <c r="I15" s="965"/>
      <c r="J15" s="66"/>
      <c r="K15" s="85"/>
    </row>
    <row r="16" spans="1:15" s="497" customFormat="1" ht="15" customHeight="1" thickTop="1" thickBot="1" x14ac:dyDescent="0.35">
      <c r="A16" s="58"/>
      <c r="B16" s="58"/>
      <c r="C16" s="490" t="s">
        <v>1</v>
      </c>
      <c r="D16" s="951"/>
      <c r="E16" s="952"/>
      <c r="F16" s="952"/>
      <c r="G16" s="952"/>
      <c r="H16" s="952"/>
      <c r="I16" s="953"/>
      <c r="J16" s="66"/>
      <c r="K16" s="85"/>
    </row>
    <row r="17" spans="1:16377" s="497" customFormat="1" ht="15" customHeight="1" thickTop="1" thickBot="1" x14ac:dyDescent="0.35">
      <c r="A17" s="58"/>
      <c r="B17" s="58"/>
      <c r="C17" s="490" t="s">
        <v>2</v>
      </c>
      <c r="D17" s="951"/>
      <c r="E17" s="952"/>
      <c r="F17" s="952"/>
      <c r="G17" s="952"/>
      <c r="H17" s="952"/>
      <c r="I17" s="953"/>
      <c r="J17" s="66"/>
      <c r="K17" s="85"/>
    </row>
    <row r="18" spans="1:16377" s="497" customFormat="1" ht="15" customHeight="1" thickTop="1" thickBot="1" x14ac:dyDescent="0.35">
      <c r="A18" s="58"/>
      <c r="B18" s="58"/>
      <c r="C18" s="490" t="s">
        <v>28</v>
      </c>
      <c r="D18" s="951"/>
      <c r="E18" s="952"/>
      <c r="F18" s="952"/>
      <c r="G18" s="952"/>
      <c r="H18" s="952"/>
      <c r="I18" s="953"/>
      <c r="J18" s="66"/>
      <c r="K18" s="85"/>
    </row>
    <row r="19" spans="1:16377" s="497" customFormat="1" ht="15" customHeight="1" thickTop="1" thickBot="1" x14ac:dyDescent="0.35">
      <c r="A19" s="58"/>
      <c r="B19" s="58"/>
      <c r="C19" s="490" t="s">
        <v>4</v>
      </c>
      <c r="D19" s="957"/>
      <c r="E19" s="952"/>
      <c r="F19" s="952"/>
      <c r="G19" s="952"/>
      <c r="H19" s="952"/>
      <c r="I19" s="953"/>
      <c r="J19" s="66"/>
      <c r="K19" s="85"/>
    </row>
    <row r="20" spans="1:16377" s="497" customFormat="1" ht="15" customHeight="1" thickTop="1" thickBot="1" x14ac:dyDescent="0.35">
      <c r="A20" s="58"/>
      <c r="B20" s="58"/>
      <c r="C20" s="490" t="s">
        <v>3</v>
      </c>
      <c r="D20" s="958"/>
      <c r="E20" s="958"/>
      <c r="F20" s="958"/>
      <c r="G20" s="958"/>
      <c r="H20" s="958"/>
      <c r="I20" s="958"/>
      <c r="J20" s="66"/>
      <c r="K20" s="85"/>
    </row>
    <row r="21" spans="1:16377" s="497" customFormat="1" ht="15" customHeight="1" thickTop="1" thickBot="1" x14ac:dyDescent="0.35">
      <c r="A21" s="58"/>
      <c r="B21" s="64"/>
      <c r="C21" s="42"/>
      <c r="D21" s="46"/>
      <c r="E21" s="46"/>
      <c r="F21" s="47"/>
      <c r="G21" s="47"/>
      <c r="H21" s="47"/>
      <c r="I21" s="47"/>
      <c r="J21" s="66"/>
      <c r="K21" s="85"/>
    </row>
    <row r="22" spans="1:16377" s="61" customFormat="1" ht="15" customHeight="1" thickTop="1" thickBot="1" x14ac:dyDescent="0.4">
      <c r="B22" s="588" t="s">
        <v>162</v>
      </c>
      <c r="C22" s="589"/>
      <c r="D22" s="589"/>
      <c r="E22" s="589"/>
      <c r="F22" s="589"/>
      <c r="G22" s="589"/>
      <c r="H22" s="589"/>
      <c r="I22" s="589"/>
      <c r="K22" s="381"/>
    </row>
    <row r="23" spans="1:16377" s="61" customFormat="1" ht="7.9" customHeight="1" thickTop="1" thickBot="1" x14ac:dyDescent="0.4">
      <c r="K23" s="381"/>
    </row>
    <row r="24" spans="1:16377" s="85" customFormat="1" ht="15" customHeight="1" thickTop="1" thickBot="1" x14ac:dyDescent="0.35">
      <c r="A24" s="74"/>
      <c r="B24" s="712" t="s">
        <v>1</v>
      </c>
      <c r="C24" s="713"/>
      <c r="D24" s="782"/>
      <c r="E24" s="783"/>
      <c r="F24" s="783"/>
      <c r="G24" s="783"/>
      <c r="H24" s="783"/>
      <c r="I24" s="784"/>
      <c r="J24" s="60"/>
    </row>
    <row r="25" spans="1:16377" s="85" customFormat="1" ht="15" customHeight="1" thickTop="1" thickBot="1" x14ac:dyDescent="0.35">
      <c r="A25" s="74"/>
      <c r="B25" s="712" t="s">
        <v>2</v>
      </c>
      <c r="C25" s="713"/>
      <c r="D25" s="782"/>
      <c r="E25" s="783"/>
      <c r="F25" s="783"/>
      <c r="G25" s="783"/>
      <c r="H25" s="783"/>
      <c r="I25" s="784"/>
      <c r="J25" s="60"/>
    </row>
    <row r="26" spans="1:16377" s="85" customFormat="1" ht="15" customHeight="1" thickTop="1" thickBot="1" x14ac:dyDescent="0.35">
      <c r="A26" s="74"/>
      <c r="B26" s="712" t="s">
        <v>4</v>
      </c>
      <c r="C26" s="713"/>
      <c r="D26" s="782"/>
      <c r="E26" s="783"/>
      <c r="F26" s="783"/>
      <c r="G26" s="783"/>
      <c r="H26" s="783"/>
      <c r="I26" s="784"/>
      <c r="J26" s="60"/>
    </row>
    <row r="27" spans="1:16377" s="85" customFormat="1" ht="15" customHeight="1" thickTop="1" thickBot="1" x14ac:dyDescent="0.35">
      <c r="A27" s="74"/>
      <c r="B27" s="714" t="s">
        <v>3</v>
      </c>
      <c r="C27" s="963"/>
      <c r="D27" s="972"/>
      <c r="E27" s="973"/>
      <c r="F27" s="973"/>
      <c r="G27" s="973"/>
      <c r="H27" s="973"/>
      <c r="I27" s="974"/>
      <c r="J27" s="73"/>
    </row>
    <row r="28" spans="1:16377" s="105" customFormat="1" ht="15" customHeight="1" thickTop="1" thickBot="1" x14ac:dyDescent="0.4">
      <c r="A28" s="61"/>
      <c r="B28" s="61"/>
      <c r="C28" s="61"/>
      <c r="D28" s="61"/>
      <c r="E28" s="61"/>
      <c r="F28" s="61"/>
      <c r="G28" s="61"/>
      <c r="H28" s="61"/>
      <c r="I28" s="61"/>
      <c r="J28" s="61"/>
      <c r="K28" s="38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c r="HN28" s="61"/>
      <c r="HO28" s="61"/>
      <c r="HP28" s="61"/>
      <c r="HQ28" s="61"/>
      <c r="HR28" s="61"/>
      <c r="HS28" s="61"/>
      <c r="HT28" s="61"/>
      <c r="HU28" s="61"/>
      <c r="HV28" s="61"/>
      <c r="HW28" s="61"/>
      <c r="HX28" s="61"/>
      <c r="HY28" s="61"/>
      <c r="HZ28" s="61"/>
      <c r="IA28" s="61"/>
      <c r="IB28" s="61"/>
      <c r="IC28" s="61"/>
      <c r="ID28" s="61"/>
      <c r="IE28" s="61"/>
      <c r="IF28" s="61"/>
      <c r="IG28" s="61"/>
      <c r="IH28" s="61"/>
      <c r="II28" s="61"/>
      <c r="IJ28" s="61"/>
      <c r="IK28" s="61"/>
      <c r="IL28" s="61"/>
      <c r="IM28" s="61"/>
      <c r="IN28" s="61"/>
      <c r="IO28" s="61"/>
      <c r="IP28" s="61"/>
      <c r="IQ28" s="61"/>
      <c r="IR28" s="61"/>
      <c r="IS28" s="61"/>
      <c r="IT28" s="61"/>
      <c r="IU28" s="61"/>
      <c r="IV28" s="61"/>
      <c r="IW28" s="61"/>
      <c r="IX28" s="61"/>
      <c r="IY28" s="61"/>
      <c r="IZ28" s="61"/>
      <c r="JA28" s="61"/>
      <c r="JB28" s="61"/>
      <c r="JC28" s="61"/>
      <c r="JD28" s="61"/>
      <c r="JE28" s="61"/>
      <c r="JF28" s="61"/>
      <c r="JG28" s="61"/>
      <c r="JH28" s="61"/>
      <c r="JI28" s="61"/>
      <c r="JJ28" s="61"/>
      <c r="JK28" s="61"/>
      <c r="JL28" s="61"/>
      <c r="JM28" s="61"/>
      <c r="JN28" s="61"/>
      <c r="JO28" s="61"/>
      <c r="JP28" s="61"/>
      <c r="JQ28" s="61"/>
      <c r="JR28" s="61"/>
      <c r="JS28" s="61"/>
      <c r="JT28" s="61"/>
      <c r="JU28" s="61"/>
      <c r="JV28" s="61"/>
      <c r="JW28" s="61"/>
      <c r="JX28" s="61"/>
      <c r="JY28" s="61"/>
      <c r="JZ28" s="61"/>
      <c r="KA28" s="61"/>
      <c r="KB28" s="61"/>
      <c r="KC28" s="61"/>
      <c r="KD28" s="61"/>
      <c r="KE28" s="61"/>
      <c r="KF28" s="61"/>
      <c r="KG28" s="61"/>
      <c r="KH28" s="61"/>
      <c r="KI28" s="61"/>
      <c r="KJ28" s="61"/>
      <c r="KK28" s="61"/>
      <c r="KL28" s="61"/>
      <c r="KM28" s="61"/>
      <c r="KN28" s="61"/>
      <c r="KO28" s="61"/>
      <c r="KP28" s="61"/>
      <c r="KQ28" s="61"/>
      <c r="KR28" s="61"/>
      <c r="KS28" s="61"/>
      <c r="KT28" s="61"/>
      <c r="KU28" s="61"/>
      <c r="KV28" s="61"/>
      <c r="KW28" s="61"/>
      <c r="KX28" s="61"/>
      <c r="KY28" s="61"/>
      <c r="KZ28" s="61"/>
      <c r="LA28" s="61"/>
      <c r="LB28" s="61"/>
      <c r="LC28" s="61"/>
      <c r="LD28" s="61"/>
      <c r="LE28" s="61"/>
      <c r="LF28" s="61"/>
      <c r="LG28" s="61"/>
      <c r="LH28" s="61"/>
      <c r="LI28" s="61"/>
      <c r="LJ28" s="61"/>
      <c r="LK28" s="61"/>
      <c r="LL28" s="61"/>
      <c r="LM28" s="61"/>
      <c r="LN28" s="61"/>
      <c r="LO28" s="61"/>
      <c r="LP28" s="61"/>
      <c r="LQ28" s="61"/>
      <c r="LR28" s="61"/>
      <c r="LS28" s="61"/>
      <c r="LT28" s="61"/>
      <c r="LU28" s="61"/>
      <c r="LV28" s="61"/>
      <c r="LW28" s="61"/>
      <c r="LX28" s="61"/>
      <c r="LY28" s="61"/>
      <c r="LZ28" s="61"/>
      <c r="MA28" s="61"/>
      <c r="MB28" s="61"/>
      <c r="MC28" s="61"/>
      <c r="MD28" s="61"/>
      <c r="ME28" s="61"/>
      <c r="MF28" s="61"/>
      <c r="MG28" s="61"/>
      <c r="MH28" s="61"/>
      <c r="MI28" s="61"/>
      <c r="MJ28" s="61"/>
      <c r="MK28" s="61"/>
      <c r="ML28" s="61"/>
      <c r="MM28" s="61"/>
      <c r="MN28" s="61"/>
      <c r="MO28" s="61"/>
      <c r="MP28" s="61"/>
      <c r="MQ28" s="61"/>
      <c r="MR28" s="61"/>
      <c r="MS28" s="61"/>
      <c r="MT28" s="61"/>
      <c r="MU28" s="61"/>
      <c r="MV28" s="61"/>
      <c r="MW28" s="61"/>
      <c r="MX28" s="61"/>
      <c r="MY28" s="61"/>
      <c r="MZ28" s="61"/>
      <c r="NA28" s="61"/>
      <c r="NB28" s="61"/>
      <c r="NC28" s="61"/>
      <c r="ND28" s="61"/>
      <c r="NE28" s="61"/>
      <c r="NF28" s="61"/>
      <c r="NG28" s="61"/>
      <c r="NH28" s="61"/>
      <c r="NI28" s="61"/>
      <c r="NJ28" s="61"/>
      <c r="NK28" s="61"/>
      <c r="NL28" s="61"/>
      <c r="NM28" s="61"/>
      <c r="NN28" s="61"/>
      <c r="NO28" s="61"/>
      <c r="NP28" s="61"/>
      <c r="NQ28" s="61"/>
      <c r="NR28" s="61"/>
      <c r="NS28" s="61"/>
      <c r="NT28" s="61"/>
      <c r="NU28" s="61"/>
      <c r="NV28" s="61"/>
      <c r="NW28" s="61"/>
      <c r="NX28" s="61"/>
      <c r="NY28" s="61"/>
      <c r="NZ28" s="61"/>
      <c r="OA28" s="61"/>
      <c r="OB28" s="61"/>
      <c r="OC28" s="61"/>
      <c r="OD28" s="61"/>
      <c r="OE28" s="61"/>
      <c r="OF28" s="61"/>
      <c r="OG28" s="61"/>
      <c r="OH28" s="61"/>
      <c r="OI28" s="61"/>
      <c r="OJ28" s="61"/>
      <c r="OK28" s="61"/>
      <c r="OL28" s="61"/>
      <c r="OM28" s="61"/>
      <c r="ON28" s="61"/>
      <c r="OO28" s="61"/>
      <c r="OP28" s="61"/>
      <c r="OQ28" s="61"/>
      <c r="OR28" s="61"/>
      <c r="OS28" s="61"/>
      <c r="OT28" s="61"/>
      <c r="OU28" s="61"/>
      <c r="OV28" s="61"/>
      <c r="OW28" s="61"/>
      <c r="OX28" s="61"/>
      <c r="OY28" s="61"/>
      <c r="OZ28" s="61"/>
      <c r="PA28" s="61"/>
      <c r="PB28" s="61"/>
      <c r="PC28" s="61"/>
      <c r="PD28" s="61"/>
      <c r="PE28" s="61"/>
      <c r="PF28" s="61"/>
      <c r="PG28" s="61"/>
      <c r="PH28" s="61"/>
      <c r="PI28" s="61"/>
      <c r="PJ28" s="61"/>
      <c r="PK28" s="61"/>
      <c r="PL28" s="61"/>
      <c r="PM28" s="61"/>
      <c r="PN28" s="61"/>
      <c r="PO28" s="61"/>
      <c r="PP28" s="61"/>
      <c r="PQ28" s="61"/>
      <c r="PR28" s="61"/>
      <c r="PS28" s="61"/>
      <c r="PT28" s="61"/>
      <c r="PU28" s="61"/>
      <c r="PV28" s="61"/>
      <c r="PW28" s="61"/>
      <c r="PX28" s="61"/>
      <c r="PY28" s="61"/>
      <c r="PZ28" s="61"/>
      <c r="QA28" s="61"/>
      <c r="QB28" s="61"/>
      <c r="QC28" s="61"/>
      <c r="QD28" s="61"/>
      <c r="QE28" s="61"/>
      <c r="QF28" s="61"/>
      <c r="QG28" s="61"/>
      <c r="QH28" s="61"/>
      <c r="QI28" s="61"/>
      <c r="QJ28" s="61"/>
      <c r="QK28" s="61"/>
      <c r="QL28" s="61"/>
      <c r="QM28" s="61"/>
      <c r="QN28" s="61"/>
      <c r="QO28" s="61"/>
      <c r="QP28" s="61"/>
      <c r="QQ28" s="61"/>
      <c r="QR28" s="61"/>
      <c r="QS28" s="61"/>
      <c r="QT28" s="61"/>
      <c r="QU28" s="61"/>
      <c r="QV28" s="61"/>
      <c r="QW28" s="61"/>
      <c r="QX28" s="61"/>
      <c r="QY28" s="61"/>
      <c r="QZ28" s="61"/>
      <c r="RA28" s="61"/>
      <c r="RB28" s="61"/>
      <c r="RC28" s="61"/>
      <c r="RD28" s="61"/>
      <c r="RE28" s="61"/>
      <c r="RF28" s="61"/>
      <c r="RG28" s="61"/>
      <c r="RH28" s="61"/>
      <c r="RI28" s="61"/>
      <c r="RJ28" s="61"/>
      <c r="RK28" s="61"/>
      <c r="RL28" s="61"/>
      <c r="RM28" s="61"/>
      <c r="RN28" s="61"/>
      <c r="RO28" s="61"/>
      <c r="RP28" s="61"/>
      <c r="RQ28" s="61"/>
      <c r="RR28" s="61"/>
      <c r="RS28" s="61"/>
      <c r="RT28" s="61"/>
      <c r="RU28" s="61"/>
      <c r="RV28" s="61"/>
      <c r="RW28" s="61"/>
      <c r="RX28" s="61"/>
      <c r="RY28" s="61"/>
      <c r="RZ28" s="61"/>
      <c r="SA28" s="61"/>
      <c r="SB28" s="61"/>
      <c r="SC28" s="61"/>
      <c r="SD28" s="61"/>
      <c r="SE28" s="61"/>
      <c r="SF28" s="61"/>
      <c r="SG28" s="61"/>
      <c r="SH28" s="61"/>
      <c r="SI28" s="61"/>
      <c r="SJ28" s="61"/>
      <c r="SK28" s="61"/>
      <c r="SL28" s="61"/>
      <c r="SM28" s="61"/>
      <c r="SN28" s="61"/>
      <c r="SO28" s="61"/>
      <c r="SP28" s="61"/>
      <c r="SQ28" s="61"/>
      <c r="SR28" s="61"/>
      <c r="SS28" s="61"/>
      <c r="ST28" s="61"/>
      <c r="SU28" s="61"/>
      <c r="SV28" s="61"/>
      <c r="SW28" s="61"/>
      <c r="SX28" s="61"/>
      <c r="SY28" s="61"/>
      <c r="SZ28" s="61"/>
      <c r="TA28" s="61"/>
      <c r="TB28" s="61"/>
      <c r="TC28" s="61"/>
      <c r="TD28" s="61"/>
      <c r="TE28" s="61"/>
      <c r="TF28" s="61"/>
      <c r="TG28" s="61"/>
      <c r="TH28" s="61"/>
      <c r="TI28" s="61"/>
      <c r="TJ28" s="61"/>
      <c r="TK28" s="61"/>
      <c r="TL28" s="61"/>
      <c r="TM28" s="61"/>
      <c r="TN28" s="61"/>
      <c r="TO28" s="61"/>
      <c r="TP28" s="61"/>
      <c r="TQ28" s="61"/>
      <c r="TR28" s="61"/>
      <c r="TS28" s="61"/>
      <c r="TT28" s="61"/>
      <c r="TU28" s="61"/>
      <c r="TV28" s="61"/>
      <c r="TW28" s="61"/>
      <c r="TX28" s="61"/>
      <c r="TY28" s="61"/>
      <c r="TZ28" s="61"/>
      <c r="UA28" s="61"/>
      <c r="UB28" s="61"/>
      <c r="UC28" s="61"/>
      <c r="UD28" s="61"/>
      <c r="UE28" s="61"/>
      <c r="UF28" s="61"/>
      <c r="UG28" s="61"/>
      <c r="UH28" s="61"/>
      <c r="UI28" s="61"/>
      <c r="UJ28" s="61"/>
      <c r="UK28" s="61"/>
      <c r="UL28" s="61"/>
      <c r="UM28" s="61"/>
      <c r="UN28" s="61"/>
      <c r="UO28" s="61"/>
      <c r="UP28" s="61"/>
      <c r="UQ28" s="61"/>
      <c r="UR28" s="61"/>
      <c r="US28" s="61"/>
      <c r="UT28" s="61"/>
      <c r="UU28" s="61"/>
      <c r="UV28" s="61"/>
      <c r="UW28" s="61"/>
      <c r="UX28" s="61"/>
      <c r="UY28" s="61"/>
      <c r="UZ28" s="61"/>
      <c r="VA28" s="61"/>
      <c r="VB28" s="61"/>
      <c r="VC28" s="61"/>
      <c r="VD28" s="61"/>
      <c r="VE28" s="61"/>
      <c r="VF28" s="61"/>
      <c r="VG28" s="61"/>
      <c r="VH28" s="61"/>
      <c r="VI28" s="61"/>
      <c r="VJ28" s="61"/>
      <c r="VK28" s="61"/>
      <c r="VL28" s="61"/>
      <c r="VM28" s="61"/>
      <c r="VN28" s="61"/>
      <c r="VO28" s="61"/>
      <c r="VP28" s="61"/>
      <c r="VQ28" s="61"/>
      <c r="VR28" s="61"/>
      <c r="VS28" s="61"/>
      <c r="VT28" s="61"/>
      <c r="VU28" s="61"/>
      <c r="VV28" s="61"/>
      <c r="VW28" s="61"/>
      <c r="VX28" s="61"/>
      <c r="VY28" s="61"/>
      <c r="VZ28" s="61"/>
      <c r="WA28" s="61"/>
      <c r="WB28" s="61"/>
      <c r="WC28" s="61"/>
      <c r="WD28" s="61"/>
      <c r="WE28" s="61"/>
      <c r="WF28" s="61"/>
      <c r="WG28" s="61"/>
      <c r="WH28" s="61"/>
      <c r="WI28" s="61"/>
      <c r="WJ28" s="61"/>
      <c r="WK28" s="61"/>
      <c r="WL28" s="61"/>
      <c r="WM28" s="61"/>
      <c r="WN28" s="61"/>
      <c r="WO28" s="61"/>
      <c r="WP28" s="61"/>
      <c r="WQ28" s="61"/>
      <c r="WR28" s="61"/>
      <c r="WS28" s="61"/>
      <c r="WT28" s="61"/>
      <c r="WU28" s="61"/>
      <c r="WV28" s="61"/>
      <c r="WW28" s="61"/>
      <c r="WX28" s="61"/>
      <c r="WY28" s="61"/>
      <c r="WZ28" s="61"/>
      <c r="XA28" s="61"/>
      <c r="XB28" s="61"/>
      <c r="XC28" s="61"/>
      <c r="XD28" s="61"/>
      <c r="XE28" s="61"/>
      <c r="XF28" s="61"/>
      <c r="XG28" s="61"/>
      <c r="XH28" s="61"/>
      <c r="XI28" s="61"/>
      <c r="XJ28" s="61"/>
      <c r="XK28" s="61"/>
      <c r="XL28" s="61"/>
      <c r="XM28" s="61"/>
      <c r="XN28" s="61"/>
      <c r="XO28" s="61"/>
      <c r="XP28" s="61"/>
      <c r="XQ28" s="61"/>
      <c r="XR28" s="61"/>
      <c r="XS28" s="61"/>
      <c r="XT28" s="61"/>
      <c r="XU28" s="61"/>
      <c r="XV28" s="61"/>
      <c r="XW28" s="61"/>
      <c r="XX28" s="61"/>
      <c r="XY28" s="61"/>
      <c r="XZ28" s="61"/>
      <c r="YA28" s="61"/>
      <c r="YB28" s="61"/>
      <c r="YC28" s="61"/>
      <c r="YD28" s="61"/>
      <c r="YE28" s="61"/>
      <c r="YF28" s="61"/>
      <c r="YG28" s="61"/>
      <c r="YH28" s="61"/>
      <c r="YI28" s="61"/>
      <c r="YJ28" s="61"/>
      <c r="YK28" s="61"/>
      <c r="YL28" s="61"/>
      <c r="YM28" s="61"/>
      <c r="YN28" s="61"/>
      <c r="YO28" s="61"/>
      <c r="YP28" s="61"/>
      <c r="YQ28" s="61"/>
      <c r="YR28" s="61"/>
      <c r="YS28" s="61"/>
      <c r="YT28" s="61"/>
      <c r="YU28" s="61"/>
      <c r="YV28" s="61"/>
      <c r="YW28" s="61"/>
      <c r="YX28" s="61"/>
      <c r="YY28" s="61"/>
      <c r="YZ28" s="61"/>
      <c r="ZA28" s="61"/>
      <c r="ZB28" s="61"/>
      <c r="ZC28" s="61"/>
      <c r="ZD28" s="61"/>
      <c r="ZE28" s="61"/>
      <c r="ZF28" s="61"/>
      <c r="ZG28" s="61"/>
      <c r="ZH28" s="61"/>
      <c r="ZI28" s="61"/>
      <c r="ZJ28" s="61"/>
      <c r="ZK28" s="61"/>
      <c r="ZL28" s="61"/>
      <c r="ZM28" s="61"/>
      <c r="ZN28" s="61"/>
      <c r="ZO28" s="61"/>
      <c r="ZP28" s="61"/>
      <c r="ZQ28" s="61"/>
      <c r="ZR28" s="61"/>
      <c r="ZS28" s="61"/>
      <c r="ZT28" s="61"/>
      <c r="ZU28" s="61"/>
      <c r="ZV28" s="61"/>
      <c r="ZW28" s="61"/>
      <c r="ZX28" s="61"/>
      <c r="ZY28" s="61"/>
      <c r="ZZ28" s="61"/>
      <c r="AAA28" s="61"/>
      <c r="AAB28" s="61"/>
      <c r="AAC28" s="61"/>
      <c r="AAD28" s="61"/>
      <c r="AAE28" s="61"/>
      <c r="AAF28" s="61"/>
      <c r="AAG28" s="61"/>
      <c r="AAH28" s="61"/>
      <c r="AAI28" s="61"/>
      <c r="AAJ28" s="61"/>
      <c r="AAK28" s="61"/>
      <c r="AAL28" s="61"/>
      <c r="AAM28" s="61"/>
      <c r="AAN28" s="61"/>
      <c r="AAO28" s="61"/>
      <c r="AAP28" s="61"/>
      <c r="AAQ28" s="61"/>
      <c r="AAR28" s="61"/>
      <c r="AAS28" s="61"/>
      <c r="AAT28" s="61"/>
      <c r="AAU28" s="61"/>
      <c r="AAV28" s="61"/>
      <c r="AAW28" s="61"/>
      <c r="AAX28" s="61"/>
      <c r="AAY28" s="61"/>
      <c r="AAZ28" s="61"/>
      <c r="ABA28" s="61"/>
      <c r="ABB28" s="61"/>
      <c r="ABC28" s="61"/>
      <c r="ABD28" s="61"/>
      <c r="ABE28" s="61"/>
      <c r="ABF28" s="61"/>
      <c r="ABG28" s="61"/>
      <c r="ABH28" s="61"/>
      <c r="ABI28" s="61"/>
      <c r="ABJ28" s="61"/>
      <c r="ABK28" s="61"/>
      <c r="ABL28" s="61"/>
      <c r="ABM28" s="61"/>
      <c r="ABN28" s="61"/>
      <c r="ABO28" s="61"/>
      <c r="ABP28" s="61"/>
      <c r="ABQ28" s="61"/>
      <c r="ABR28" s="61"/>
      <c r="ABS28" s="61"/>
      <c r="ABT28" s="61"/>
      <c r="ABU28" s="61"/>
      <c r="ABV28" s="61"/>
      <c r="ABW28" s="61"/>
      <c r="ABX28" s="61"/>
      <c r="ABY28" s="61"/>
      <c r="ABZ28" s="61"/>
      <c r="ACA28" s="61"/>
      <c r="ACB28" s="61"/>
      <c r="ACC28" s="61"/>
      <c r="ACD28" s="61"/>
      <c r="ACE28" s="61"/>
      <c r="ACF28" s="61"/>
      <c r="ACG28" s="61"/>
      <c r="ACH28" s="61"/>
      <c r="ACI28" s="61"/>
      <c r="ACJ28" s="61"/>
      <c r="ACK28" s="61"/>
      <c r="ACL28" s="61"/>
      <c r="ACM28" s="61"/>
      <c r="ACN28" s="61"/>
      <c r="ACO28" s="61"/>
      <c r="ACP28" s="61"/>
      <c r="ACQ28" s="61"/>
      <c r="ACR28" s="61"/>
      <c r="ACS28" s="61"/>
      <c r="ACT28" s="61"/>
      <c r="ACU28" s="61"/>
      <c r="ACV28" s="61"/>
      <c r="ACW28" s="61"/>
      <c r="ACX28" s="61"/>
      <c r="ACY28" s="61"/>
      <c r="ACZ28" s="61"/>
      <c r="ADA28" s="61"/>
      <c r="ADB28" s="61"/>
      <c r="ADC28" s="61"/>
      <c r="ADD28" s="61"/>
      <c r="ADE28" s="61"/>
      <c r="ADF28" s="61"/>
      <c r="ADG28" s="61"/>
      <c r="ADH28" s="61"/>
      <c r="ADI28" s="61"/>
      <c r="ADJ28" s="61"/>
      <c r="ADK28" s="61"/>
      <c r="ADL28" s="61"/>
      <c r="ADM28" s="61"/>
      <c r="ADN28" s="61"/>
      <c r="ADO28" s="61"/>
      <c r="ADP28" s="61"/>
      <c r="ADQ28" s="61"/>
      <c r="ADR28" s="61"/>
      <c r="ADS28" s="61"/>
      <c r="ADT28" s="61"/>
      <c r="ADU28" s="61"/>
      <c r="ADV28" s="61"/>
      <c r="ADW28" s="61"/>
      <c r="ADX28" s="61"/>
      <c r="ADY28" s="61"/>
      <c r="ADZ28" s="61"/>
      <c r="AEA28" s="61"/>
      <c r="AEB28" s="61"/>
      <c r="AEC28" s="61"/>
      <c r="AED28" s="61"/>
      <c r="AEE28" s="61"/>
      <c r="AEF28" s="61"/>
      <c r="AEG28" s="61"/>
      <c r="AEH28" s="61"/>
      <c r="AEI28" s="61"/>
      <c r="AEJ28" s="61"/>
      <c r="AEK28" s="61"/>
      <c r="AEL28" s="61"/>
      <c r="AEM28" s="61"/>
      <c r="AEN28" s="61"/>
      <c r="AEO28" s="61"/>
      <c r="AEP28" s="61"/>
      <c r="AEQ28" s="61"/>
      <c r="AER28" s="61"/>
      <c r="AES28" s="61"/>
      <c r="AET28" s="61"/>
      <c r="AEU28" s="61"/>
      <c r="AEV28" s="61"/>
      <c r="AEW28" s="61"/>
      <c r="AEX28" s="61"/>
      <c r="AEY28" s="61"/>
      <c r="AEZ28" s="61"/>
      <c r="AFA28" s="61"/>
      <c r="AFB28" s="61"/>
      <c r="AFC28" s="61"/>
      <c r="AFD28" s="61"/>
      <c r="AFE28" s="61"/>
      <c r="AFF28" s="61"/>
      <c r="AFG28" s="61"/>
      <c r="AFH28" s="61"/>
      <c r="AFI28" s="61"/>
      <c r="AFJ28" s="61"/>
      <c r="AFK28" s="61"/>
      <c r="AFL28" s="61"/>
      <c r="AFM28" s="61"/>
      <c r="AFN28" s="61"/>
      <c r="AFO28" s="61"/>
      <c r="AFP28" s="61"/>
      <c r="AFQ28" s="61"/>
      <c r="AFR28" s="61"/>
      <c r="AFS28" s="61"/>
      <c r="AFT28" s="61"/>
      <c r="AFU28" s="61"/>
      <c r="AFV28" s="61"/>
      <c r="AFW28" s="61"/>
      <c r="AFX28" s="61"/>
      <c r="AFY28" s="61"/>
      <c r="AFZ28" s="61"/>
      <c r="AGA28" s="61"/>
      <c r="AGB28" s="61"/>
      <c r="AGC28" s="61"/>
      <c r="AGD28" s="61"/>
      <c r="AGE28" s="61"/>
      <c r="AGF28" s="61"/>
      <c r="AGG28" s="61"/>
      <c r="AGH28" s="61"/>
      <c r="AGI28" s="61"/>
      <c r="AGJ28" s="61"/>
      <c r="AGK28" s="61"/>
      <c r="AGL28" s="61"/>
      <c r="AGM28" s="61"/>
      <c r="AGN28" s="61"/>
      <c r="AGO28" s="61"/>
      <c r="AGP28" s="61"/>
      <c r="AGQ28" s="61"/>
      <c r="AGR28" s="61"/>
      <c r="AGS28" s="61"/>
      <c r="AGT28" s="61"/>
      <c r="AGU28" s="61"/>
      <c r="AGV28" s="61"/>
      <c r="AGW28" s="61"/>
      <c r="AGX28" s="61"/>
      <c r="AGY28" s="61"/>
      <c r="AGZ28" s="61"/>
      <c r="AHA28" s="61"/>
      <c r="AHB28" s="61"/>
      <c r="AHC28" s="61"/>
      <c r="AHD28" s="61"/>
      <c r="AHE28" s="61"/>
      <c r="AHF28" s="61"/>
      <c r="AHG28" s="61"/>
      <c r="AHH28" s="61"/>
      <c r="AHI28" s="61"/>
      <c r="AHJ28" s="61"/>
      <c r="AHK28" s="61"/>
      <c r="AHL28" s="61"/>
      <c r="AHM28" s="61"/>
      <c r="AHN28" s="61"/>
      <c r="AHO28" s="61"/>
      <c r="AHP28" s="61"/>
      <c r="AHQ28" s="61"/>
      <c r="AHR28" s="61"/>
      <c r="AHS28" s="61"/>
      <c r="AHT28" s="61"/>
      <c r="AHU28" s="61"/>
      <c r="AHV28" s="61"/>
      <c r="AHW28" s="61"/>
      <c r="AHX28" s="61"/>
      <c r="AHY28" s="61"/>
      <c r="AHZ28" s="61"/>
      <c r="AIA28" s="61"/>
      <c r="AIB28" s="61"/>
      <c r="AIC28" s="61"/>
      <c r="AID28" s="61"/>
      <c r="AIE28" s="61"/>
      <c r="AIF28" s="61"/>
      <c r="AIG28" s="61"/>
      <c r="AIH28" s="61"/>
      <c r="AII28" s="61"/>
      <c r="AIJ28" s="61"/>
      <c r="AIK28" s="61"/>
      <c r="AIL28" s="61"/>
      <c r="AIM28" s="61"/>
      <c r="AIN28" s="61"/>
      <c r="AIO28" s="61"/>
      <c r="AIP28" s="61"/>
      <c r="AIQ28" s="61"/>
      <c r="AIR28" s="61"/>
      <c r="AIS28" s="61"/>
      <c r="AIT28" s="61"/>
      <c r="AIU28" s="61"/>
      <c r="AIV28" s="61"/>
      <c r="AIW28" s="61"/>
      <c r="AIX28" s="61"/>
      <c r="AIY28" s="61"/>
      <c r="AIZ28" s="61"/>
      <c r="AJA28" s="61"/>
      <c r="AJB28" s="61"/>
      <c r="AJC28" s="61"/>
      <c r="AJD28" s="61"/>
      <c r="AJE28" s="61"/>
      <c r="AJF28" s="61"/>
      <c r="AJG28" s="61"/>
      <c r="AJH28" s="61"/>
      <c r="AJI28" s="61"/>
      <c r="AJJ28" s="61"/>
      <c r="AJK28" s="61"/>
      <c r="AJL28" s="61"/>
      <c r="AJM28" s="61"/>
      <c r="AJN28" s="61"/>
      <c r="AJO28" s="61"/>
      <c r="AJP28" s="61"/>
      <c r="AJQ28" s="61"/>
      <c r="AJR28" s="61"/>
      <c r="AJS28" s="61"/>
      <c r="AJT28" s="61"/>
      <c r="AJU28" s="61"/>
      <c r="AJV28" s="61"/>
      <c r="AJW28" s="61"/>
      <c r="AJX28" s="61"/>
      <c r="AJY28" s="61"/>
      <c r="AJZ28" s="61"/>
      <c r="AKA28" s="61"/>
      <c r="AKB28" s="61"/>
      <c r="AKC28" s="61"/>
      <c r="AKD28" s="61"/>
      <c r="AKE28" s="61"/>
      <c r="AKF28" s="61"/>
      <c r="AKG28" s="61"/>
      <c r="AKH28" s="61"/>
      <c r="AKI28" s="61"/>
      <c r="AKJ28" s="61"/>
      <c r="AKK28" s="61"/>
      <c r="AKL28" s="61"/>
      <c r="AKM28" s="61"/>
      <c r="AKN28" s="61"/>
      <c r="AKO28" s="61"/>
      <c r="AKP28" s="61"/>
      <c r="AKQ28" s="61"/>
      <c r="AKR28" s="61"/>
      <c r="AKS28" s="61"/>
      <c r="AKT28" s="61"/>
      <c r="AKU28" s="61"/>
      <c r="AKV28" s="61"/>
      <c r="AKW28" s="61"/>
      <c r="AKX28" s="61"/>
      <c r="AKY28" s="61"/>
      <c r="AKZ28" s="61"/>
      <c r="ALA28" s="61"/>
      <c r="ALB28" s="61"/>
      <c r="ALC28" s="61"/>
      <c r="ALD28" s="61"/>
      <c r="ALE28" s="61"/>
      <c r="ALF28" s="61"/>
      <c r="ALG28" s="61"/>
      <c r="ALH28" s="61"/>
      <c r="ALI28" s="61"/>
      <c r="ALJ28" s="61"/>
      <c r="ALK28" s="61"/>
      <c r="ALL28" s="61"/>
      <c r="ALM28" s="61"/>
      <c r="ALN28" s="61"/>
      <c r="ALO28" s="61"/>
      <c r="ALP28" s="61"/>
      <c r="ALQ28" s="61"/>
      <c r="ALR28" s="61"/>
      <c r="ALS28" s="61"/>
      <c r="ALT28" s="61"/>
      <c r="ALU28" s="61"/>
      <c r="ALV28" s="61"/>
      <c r="ALW28" s="61"/>
      <c r="ALX28" s="61"/>
      <c r="ALY28" s="61"/>
      <c r="ALZ28" s="61"/>
      <c r="AMA28" s="61"/>
      <c r="AMB28" s="61"/>
      <c r="AMC28" s="61"/>
      <c r="AMD28" s="61"/>
      <c r="AME28" s="61"/>
      <c r="AMF28" s="61"/>
      <c r="AMG28" s="61"/>
      <c r="AMH28" s="61"/>
      <c r="AMI28" s="61"/>
      <c r="AMJ28" s="61"/>
      <c r="AMK28" s="61"/>
      <c r="AML28" s="61"/>
      <c r="AMM28" s="61"/>
      <c r="AMN28" s="61"/>
      <c r="AMO28" s="61"/>
      <c r="AMP28" s="61"/>
      <c r="AMQ28" s="61"/>
      <c r="AMR28" s="61"/>
      <c r="AMS28" s="61"/>
      <c r="AMT28" s="61"/>
      <c r="AMU28" s="61"/>
      <c r="AMV28" s="61"/>
      <c r="AMW28" s="61"/>
      <c r="AMX28" s="61"/>
      <c r="AMY28" s="61"/>
      <c r="AMZ28" s="61"/>
      <c r="ANA28" s="61"/>
      <c r="ANB28" s="61"/>
      <c r="ANC28" s="61"/>
      <c r="AND28" s="61"/>
      <c r="ANE28" s="61"/>
      <c r="ANF28" s="61"/>
      <c r="ANG28" s="61"/>
      <c r="ANH28" s="61"/>
      <c r="ANI28" s="61"/>
      <c r="ANJ28" s="61"/>
      <c r="ANK28" s="61"/>
      <c r="ANL28" s="61"/>
      <c r="ANM28" s="61"/>
      <c r="ANN28" s="61"/>
      <c r="ANO28" s="61"/>
      <c r="ANP28" s="61"/>
      <c r="ANQ28" s="61"/>
      <c r="ANR28" s="61"/>
      <c r="ANS28" s="61"/>
      <c r="ANT28" s="61"/>
      <c r="ANU28" s="61"/>
      <c r="ANV28" s="61"/>
      <c r="ANW28" s="61"/>
      <c r="ANX28" s="61"/>
      <c r="ANY28" s="61"/>
      <c r="ANZ28" s="61"/>
      <c r="AOA28" s="61"/>
      <c r="AOB28" s="61"/>
      <c r="AOC28" s="61"/>
      <c r="AOD28" s="61"/>
      <c r="AOE28" s="61"/>
      <c r="AOF28" s="61"/>
      <c r="AOG28" s="61"/>
      <c r="AOH28" s="61"/>
      <c r="AOI28" s="61"/>
      <c r="AOJ28" s="61"/>
      <c r="AOK28" s="61"/>
      <c r="AOL28" s="61"/>
      <c r="AOM28" s="61"/>
      <c r="AON28" s="61"/>
      <c r="AOO28" s="61"/>
      <c r="AOP28" s="61"/>
      <c r="AOQ28" s="61"/>
      <c r="AOR28" s="61"/>
      <c r="AOS28" s="61"/>
      <c r="AOT28" s="61"/>
      <c r="AOU28" s="61"/>
      <c r="AOV28" s="61"/>
      <c r="AOW28" s="61"/>
      <c r="AOX28" s="61"/>
      <c r="AOY28" s="61"/>
      <c r="AOZ28" s="61"/>
      <c r="APA28" s="61"/>
      <c r="APB28" s="61"/>
      <c r="APC28" s="61"/>
      <c r="APD28" s="61"/>
      <c r="APE28" s="61"/>
      <c r="APF28" s="61"/>
      <c r="APG28" s="61"/>
      <c r="APH28" s="61"/>
      <c r="API28" s="61"/>
      <c r="APJ28" s="61"/>
      <c r="APK28" s="61"/>
      <c r="APL28" s="61"/>
      <c r="APM28" s="61"/>
      <c r="APN28" s="61"/>
      <c r="APO28" s="61"/>
      <c r="APP28" s="61"/>
      <c r="APQ28" s="61"/>
      <c r="APR28" s="61"/>
      <c r="APS28" s="61"/>
      <c r="APT28" s="61"/>
      <c r="APU28" s="61"/>
      <c r="APV28" s="61"/>
      <c r="APW28" s="61"/>
      <c r="APX28" s="61"/>
      <c r="APY28" s="61"/>
      <c r="APZ28" s="61"/>
      <c r="AQA28" s="61"/>
      <c r="AQB28" s="61"/>
      <c r="AQC28" s="61"/>
      <c r="AQD28" s="61"/>
      <c r="AQE28" s="61"/>
      <c r="AQF28" s="61"/>
      <c r="AQG28" s="61"/>
      <c r="AQH28" s="61"/>
      <c r="AQI28" s="61"/>
      <c r="AQJ28" s="61"/>
      <c r="AQK28" s="61"/>
      <c r="AQL28" s="61"/>
      <c r="AQM28" s="61"/>
      <c r="AQN28" s="61"/>
      <c r="AQO28" s="61"/>
      <c r="AQP28" s="61"/>
      <c r="AQQ28" s="61"/>
      <c r="AQR28" s="61"/>
      <c r="AQS28" s="61"/>
      <c r="AQT28" s="61"/>
      <c r="AQU28" s="61"/>
      <c r="AQV28" s="61"/>
      <c r="AQW28" s="61"/>
      <c r="AQX28" s="61"/>
      <c r="AQY28" s="61"/>
      <c r="AQZ28" s="61"/>
      <c r="ARA28" s="61"/>
      <c r="ARB28" s="61"/>
      <c r="ARC28" s="61"/>
      <c r="ARD28" s="61"/>
      <c r="ARE28" s="61"/>
      <c r="ARF28" s="61"/>
      <c r="ARG28" s="61"/>
      <c r="ARH28" s="61"/>
      <c r="ARI28" s="61"/>
      <c r="ARJ28" s="61"/>
      <c r="ARK28" s="61"/>
      <c r="ARL28" s="61"/>
      <c r="ARM28" s="61"/>
      <c r="ARN28" s="61"/>
      <c r="ARO28" s="61"/>
      <c r="ARP28" s="61"/>
      <c r="ARQ28" s="61"/>
      <c r="ARR28" s="61"/>
      <c r="ARS28" s="61"/>
      <c r="ART28" s="61"/>
      <c r="ARU28" s="61"/>
      <c r="ARV28" s="61"/>
      <c r="ARW28" s="61"/>
      <c r="ARX28" s="61"/>
      <c r="ARY28" s="61"/>
      <c r="ARZ28" s="61"/>
      <c r="ASA28" s="61"/>
      <c r="ASB28" s="61"/>
      <c r="ASC28" s="61"/>
      <c r="ASD28" s="61"/>
      <c r="ASE28" s="61"/>
      <c r="ASF28" s="61"/>
      <c r="ASG28" s="61"/>
      <c r="ASH28" s="61"/>
      <c r="ASI28" s="61"/>
      <c r="ASJ28" s="61"/>
      <c r="ASK28" s="61"/>
      <c r="ASL28" s="61"/>
      <c r="ASM28" s="61"/>
      <c r="ASN28" s="61"/>
      <c r="ASO28" s="61"/>
      <c r="ASP28" s="61"/>
      <c r="ASQ28" s="61"/>
      <c r="ASR28" s="61"/>
      <c r="ASS28" s="61"/>
      <c r="AST28" s="61"/>
      <c r="ASU28" s="61"/>
      <c r="ASV28" s="61"/>
      <c r="ASW28" s="61"/>
      <c r="ASX28" s="61"/>
      <c r="ASY28" s="61"/>
      <c r="ASZ28" s="61"/>
      <c r="ATA28" s="61"/>
      <c r="ATB28" s="61"/>
      <c r="ATC28" s="61"/>
      <c r="ATD28" s="61"/>
      <c r="ATE28" s="61"/>
      <c r="ATF28" s="61"/>
      <c r="ATG28" s="61"/>
      <c r="ATH28" s="61"/>
      <c r="ATI28" s="61"/>
      <c r="ATJ28" s="61"/>
      <c r="ATK28" s="61"/>
      <c r="ATL28" s="61"/>
      <c r="ATM28" s="61"/>
      <c r="ATN28" s="61"/>
      <c r="ATO28" s="61"/>
      <c r="ATP28" s="61"/>
      <c r="ATQ28" s="61"/>
      <c r="ATR28" s="61"/>
      <c r="ATS28" s="61"/>
      <c r="ATT28" s="61"/>
      <c r="ATU28" s="61"/>
      <c r="ATV28" s="61"/>
      <c r="ATW28" s="61"/>
      <c r="ATX28" s="61"/>
      <c r="ATY28" s="61"/>
      <c r="ATZ28" s="61"/>
      <c r="AUA28" s="61"/>
      <c r="AUB28" s="61"/>
      <c r="AUC28" s="61"/>
      <c r="AUD28" s="61"/>
      <c r="AUE28" s="61"/>
      <c r="AUF28" s="61"/>
      <c r="AUG28" s="61"/>
      <c r="AUH28" s="61"/>
      <c r="AUI28" s="61"/>
      <c r="AUJ28" s="61"/>
      <c r="AUK28" s="61"/>
      <c r="AUL28" s="61"/>
      <c r="AUM28" s="61"/>
      <c r="AUN28" s="61"/>
      <c r="AUO28" s="61"/>
      <c r="AUP28" s="61"/>
      <c r="AUQ28" s="61"/>
      <c r="AUR28" s="61"/>
      <c r="AUS28" s="61"/>
      <c r="AUT28" s="61"/>
      <c r="AUU28" s="61"/>
      <c r="AUV28" s="61"/>
      <c r="AUW28" s="61"/>
      <c r="AUX28" s="61"/>
      <c r="AUY28" s="61"/>
      <c r="AUZ28" s="61"/>
      <c r="AVA28" s="61"/>
      <c r="AVB28" s="61"/>
      <c r="AVC28" s="61"/>
      <c r="AVD28" s="61"/>
      <c r="AVE28" s="61"/>
      <c r="AVF28" s="61"/>
      <c r="AVG28" s="61"/>
      <c r="AVH28" s="61"/>
      <c r="AVI28" s="61"/>
      <c r="AVJ28" s="61"/>
      <c r="AVK28" s="61"/>
      <c r="AVL28" s="61"/>
      <c r="AVM28" s="61"/>
      <c r="AVN28" s="61"/>
      <c r="AVO28" s="61"/>
      <c r="AVP28" s="61"/>
      <c r="AVQ28" s="61"/>
      <c r="AVR28" s="61"/>
      <c r="AVS28" s="61"/>
      <c r="AVT28" s="61"/>
      <c r="AVU28" s="61"/>
      <c r="AVV28" s="61"/>
      <c r="AVW28" s="61"/>
      <c r="AVX28" s="61"/>
      <c r="AVY28" s="61"/>
      <c r="AVZ28" s="61"/>
      <c r="AWA28" s="61"/>
      <c r="AWB28" s="61"/>
      <c r="AWC28" s="61"/>
      <c r="AWD28" s="61"/>
      <c r="AWE28" s="61"/>
      <c r="AWF28" s="61"/>
      <c r="AWG28" s="61"/>
      <c r="AWH28" s="61"/>
      <c r="AWI28" s="61"/>
      <c r="AWJ28" s="61"/>
      <c r="AWK28" s="61"/>
      <c r="AWL28" s="61"/>
      <c r="AWM28" s="61"/>
      <c r="AWN28" s="61"/>
      <c r="AWO28" s="61"/>
      <c r="AWP28" s="61"/>
      <c r="AWQ28" s="61"/>
      <c r="AWR28" s="61"/>
      <c r="AWS28" s="61"/>
      <c r="AWT28" s="61"/>
      <c r="AWU28" s="61"/>
      <c r="AWV28" s="61"/>
      <c r="AWW28" s="61"/>
      <c r="AWX28" s="61"/>
      <c r="AWY28" s="61"/>
      <c r="AWZ28" s="61"/>
      <c r="AXA28" s="61"/>
      <c r="AXB28" s="61"/>
      <c r="AXC28" s="61"/>
      <c r="AXD28" s="61"/>
      <c r="AXE28" s="61"/>
      <c r="AXF28" s="61"/>
      <c r="AXG28" s="61"/>
      <c r="AXH28" s="61"/>
      <c r="AXI28" s="61"/>
      <c r="AXJ28" s="61"/>
      <c r="AXK28" s="61"/>
      <c r="AXL28" s="61"/>
      <c r="AXM28" s="61"/>
      <c r="AXN28" s="61"/>
      <c r="AXO28" s="61"/>
      <c r="AXP28" s="61"/>
      <c r="AXQ28" s="61"/>
      <c r="AXR28" s="61"/>
      <c r="AXS28" s="61"/>
      <c r="AXT28" s="61"/>
      <c r="AXU28" s="61"/>
      <c r="AXV28" s="61"/>
      <c r="AXW28" s="61"/>
      <c r="AXX28" s="61"/>
      <c r="AXY28" s="61"/>
      <c r="AXZ28" s="61"/>
      <c r="AYA28" s="61"/>
      <c r="AYB28" s="61"/>
      <c r="AYC28" s="61"/>
      <c r="AYD28" s="61"/>
      <c r="AYE28" s="61"/>
      <c r="AYF28" s="61"/>
      <c r="AYG28" s="61"/>
      <c r="AYH28" s="61"/>
      <c r="AYI28" s="61"/>
      <c r="AYJ28" s="61"/>
      <c r="AYK28" s="61"/>
      <c r="AYL28" s="61"/>
      <c r="AYM28" s="61"/>
      <c r="AYN28" s="61"/>
      <c r="AYO28" s="61"/>
      <c r="AYP28" s="61"/>
      <c r="AYQ28" s="61"/>
      <c r="AYR28" s="61"/>
      <c r="AYS28" s="61"/>
      <c r="AYT28" s="61"/>
      <c r="AYU28" s="61"/>
      <c r="AYV28" s="61"/>
      <c r="AYW28" s="61"/>
      <c r="AYX28" s="61"/>
      <c r="AYY28" s="61"/>
      <c r="AYZ28" s="61"/>
      <c r="AZA28" s="61"/>
      <c r="AZB28" s="61"/>
      <c r="AZC28" s="61"/>
      <c r="AZD28" s="61"/>
      <c r="AZE28" s="61"/>
      <c r="AZF28" s="61"/>
      <c r="AZG28" s="61"/>
      <c r="AZH28" s="61"/>
      <c r="AZI28" s="61"/>
      <c r="AZJ28" s="61"/>
      <c r="AZK28" s="61"/>
      <c r="AZL28" s="61"/>
      <c r="AZM28" s="61"/>
      <c r="AZN28" s="61"/>
      <c r="AZO28" s="61"/>
      <c r="AZP28" s="61"/>
      <c r="AZQ28" s="61"/>
      <c r="AZR28" s="61"/>
      <c r="AZS28" s="61"/>
      <c r="AZT28" s="61"/>
      <c r="AZU28" s="61"/>
      <c r="AZV28" s="61"/>
      <c r="AZW28" s="61"/>
      <c r="AZX28" s="61"/>
      <c r="AZY28" s="61"/>
      <c r="AZZ28" s="61"/>
      <c r="BAA28" s="61"/>
      <c r="BAB28" s="61"/>
      <c r="BAC28" s="61"/>
      <c r="BAD28" s="61"/>
      <c r="BAE28" s="61"/>
      <c r="BAF28" s="61"/>
      <c r="BAG28" s="61"/>
      <c r="BAH28" s="61"/>
      <c r="BAI28" s="61"/>
      <c r="BAJ28" s="61"/>
      <c r="BAK28" s="61"/>
      <c r="BAL28" s="61"/>
      <c r="BAM28" s="61"/>
      <c r="BAN28" s="61"/>
      <c r="BAO28" s="61"/>
      <c r="BAP28" s="61"/>
      <c r="BAQ28" s="61"/>
      <c r="BAR28" s="61"/>
      <c r="BAS28" s="61"/>
      <c r="BAT28" s="61"/>
      <c r="BAU28" s="61"/>
      <c r="BAV28" s="61"/>
      <c r="BAW28" s="61"/>
      <c r="BAX28" s="61"/>
      <c r="BAY28" s="61"/>
      <c r="BAZ28" s="61"/>
      <c r="BBA28" s="61"/>
      <c r="BBB28" s="61"/>
      <c r="BBC28" s="61"/>
      <c r="BBD28" s="61"/>
      <c r="BBE28" s="61"/>
      <c r="BBF28" s="61"/>
      <c r="BBG28" s="61"/>
      <c r="BBH28" s="61"/>
      <c r="BBI28" s="61"/>
      <c r="BBJ28" s="61"/>
      <c r="BBK28" s="61"/>
      <c r="BBL28" s="61"/>
      <c r="BBM28" s="61"/>
      <c r="BBN28" s="61"/>
      <c r="BBO28" s="61"/>
      <c r="BBP28" s="61"/>
      <c r="BBQ28" s="61"/>
      <c r="BBR28" s="61"/>
      <c r="BBS28" s="61"/>
      <c r="BBT28" s="61"/>
      <c r="BBU28" s="61"/>
      <c r="BBV28" s="61"/>
      <c r="BBW28" s="61"/>
      <c r="BBX28" s="61"/>
      <c r="BBY28" s="61"/>
      <c r="BBZ28" s="61"/>
      <c r="BCA28" s="61"/>
      <c r="BCB28" s="61"/>
      <c r="BCC28" s="61"/>
      <c r="BCD28" s="61"/>
      <c r="BCE28" s="61"/>
      <c r="BCF28" s="61"/>
      <c r="BCG28" s="61"/>
      <c r="BCH28" s="61"/>
      <c r="BCI28" s="61"/>
      <c r="BCJ28" s="61"/>
      <c r="BCK28" s="61"/>
      <c r="BCL28" s="61"/>
      <c r="BCM28" s="61"/>
      <c r="BCN28" s="61"/>
      <c r="BCO28" s="61"/>
      <c r="BCP28" s="61"/>
      <c r="BCQ28" s="61"/>
      <c r="BCR28" s="61"/>
      <c r="BCS28" s="61"/>
      <c r="BCT28" s="61"/>
      <c r="BCU28" s="61"/>
      <c r="BCV28" s="61"/>
      <c r="BCW28" s="61"/>
      <c r="BCX28" s="61"/>
      <c r="BCY28" s="61"/>
      <c r="BCZ28" s="61"/>
      <c r="BDA28" s="61"/>
      <c r="BDB28" s="61"/>
      <c r="BDC28" s="61"/>
      <c r="BDD28" s="61"/>
      <c r="BDE28" s="61"/>
      <c r="BDF28" s="61"/>
      <c r="BDG28" s="61"/>
      <c r="BDH28" s="61"/>
      <c r="BDI28" s="61"/>
      <c r="BDJ28" s="61"/>
      <c r="BDK28" s="61"/>
      <c r="BDL28" s="61"/>
      <c r="BDM28" s="61"/>
      <c r="BDN28" s="61"/>
      <c r="BDO28" s="61"/>
      <c r="BDP28" s="61"/>
      <c r="BDQ28" s="61"/>
      <c r="BDR28" s="61"/>
      <c r="BDS28" s="61"/>
      <c r="BDT28" s="61"/>
      <c r="BDU28" s="61"/>
      <c r="BDV28" s="61"/>
      <c r="BDW28" s="61"/>
      <c r="BDX28" s="61"/>
      <c r="BDY28" s="61"/>
      <c r="BDZ28" s="61"/>
      <c r="BEA28" s="61"/>
      <c r="BEB28" s="61"/>
      <c r="BEC28" s="61"/>
      <c r="BED28" s="61"/>
      <c r="BEE28" s="61"/>
      <c r="BEF28" s="61"/>
      <c r="BEG28" s="61"/>
      <c r="BEH28" s="61"/>
      <c r="BEI28" s="61"/>
      <c r="BEJ28" s="61"/>
      <c r="BEK28" s="61"/>
      <c r="BEL28" s="61"/>
      <c r="BEM28" s="61"/>
      <c r="BEN28" s="61"/>
      <c r="BEO28" s="61"/>
      <c r="BEP28" s="61"/>
      <c r="BEQ28" s="61"/>
      <c r="BER28" s="61"/>
      <c r="BES28" s="61"/>
      <c r="BET28" s="61"/>
      <c r="BEU28" s="61"/>
      <c r="BEV28" s="61"/>
      <c r="BEW28" s="61"/>
      <c r="BEX28" s="61"/>
      <c r="BEY28" s="61"/>
      <c r="BEZ28" s="61"/>
      <c r="BFA28" s="61"/>
      <c r="BFB28" s="61"/>
      <c r="BFC28" s="61"/>
      <c r="BFD28" s="61"/>
      <c r="BFE28" s="61"/>
      <c r="BFF28" s="61"/>
      <c r="BFG28" s="61"/>
      <c r="BFH28" s="61"/>
      <c r="BFI28" s="61"/>
      <c r="BFJ28" s="61"/>
      <c r="BFK28" s="61"/>
      <c r="BFL28" s="61"/>
      <c r="BFM28" s="61"/>
      <c r="BFN28" s="61"/>
      <c r="BFO28" s="61"/>
      <c r="BFP28" s="61"/>
      <c r="BFQ28" s="61"/>
      <c r="BFR28" s="61"/>
      <c r="BFS28" s="61"/>
      <c r="BFT28" s="61"/>
      <c r="BFU28" s="61"/>
      <c r="BFV28" s="61"/>
      <c r="BFW28" s="61"/>
      <c r="BFX28" s="61"/>
      <c r="BFY28" s="61"/>
      <c r="BFZ28" s="61"/>
      <c r="BGA28" s="61"/>
      <c r="BGB28" s="61"/>
      <c r="BGC28" s="61"/>
      <c r="BGD28" s="61"/>
      <c r="BGE28" s="61"/>
      <c r="BGF28" s="61"/>
      <c r="BGG28" s="61"/>
      <c r="BGH28" s="61"/>
      <c r="BGI28" s="61"/>
      <c r="BGJ28" s="61"/>
      <c r="BGK28" s="61"/>
      <c r="BGL28" s="61"/>
      <c r="BGM28" s="61"/>
      <c r="BGN28" s="61"/>
      <c r="BGO28" s="61"/>
      <c r="BGP28" s="61"/>
      <c r="BGQ28" s="61"/>
      <c r="BGR28" s="61"/>
      <c r="BGS28" s="61"/>
      <c r="BGT28" s="61"/>
      <c r="BGU28" s="61"/>
      <c r="BGV28" s="61"/>
      <c r="BGW28" s="61"/>
      <c r="BGX28" s="61"/>
      <c r="BGY28" s="61"/>
      <c r="BGZ28" s="61"/>
      <c r="BHA28" s="61"/>
      <c r="BHB28" s="61"/>
      <c r="BHC28" s="61"/>
      <c r="BHD28" s="61"/>
      <c r="BHE28" s="61"/>
      <c r="BHF28" s="61"/>
      <c r="BHG28" s="61"/>
      <c r="BHH28" s="61"/>
      <c r="BHI28" s="61"/>
      <c r="BHJ28" s="61"/>
      <c r="BHK28" s="61"/>
      <c r="BHL28" s="61"/>
      <c r="BHM28" s="61"/>
      <c r="BHN28" s="61"/>
      <c r="BHO28" s="61"/>
      <c r="BHP28" s="61"/>
      <c r="BHQ28" s="61"/>
      <c r="BHR28" s="61"/>
      <c r="BHS28" s="61"/>
      <c r="BHT28" s="61"/>
      <c r="BHU28" s="61"/>
      <c r="BHV28" s="61"/>
      <c r="BHW28" s="61"/>
      <c r="BHX28" s="61"/>
      <c r="BHY28" s="61"/>
      <c r="BHZ28" s="61"/>
      <c r="BIA28" s="61"/>
      <c r="BIB28" s="61"/>
      <c r="BIC28" s="61"/>
      <c r="BID28" s="61"/>
      <c r="BIE28" s="61"/>
      <c r="BIF28" s="61"/>
      <c r="BIG28" s="61"/>
      <c r="BIH28" s="61"/>
      <c r="BII28" s="61"/>
      <c r="BIJ28" s="61"/>
      <c r="BIK28" s="61"/>
      <c r="BIL28" s="61"/>
      <c r="BIM28" s="61"/>
      <c r="BIN28" s="61"/>
      <c r="BIO28" s="61"/>
      <c r="BIP28" s="61"/>
      <c r="BIQ28" s="61"/>
      <c r="BIR28" s="61"/>
      <c r="BIS28" s="61"/>
      <c r="BIT28" s="61"/>
      <c r="BIU28" s="61"/>
      <c r="BIV28" s="61"/>
      <c r="BIW28" s="61"/>
      <c r="BIX28" s="61"/>
      <c r="BIY28" s="61"/>
      <c r="BIZ28" s="61"/>
      <c r="BJA28" s="61"/>
      <c r="BJB28" s="61"/>
      <c r="BJC28" s="61"/>
      <c r="BJD28" s="61"/>
      <c r="BJE28" s="61"/>
      <c r="BJF28" s="61"/>
      <c r="BJG28" s="61"/>
      <c r="BJH28" s="61"/>
      <c r="BJI28" s="61"/>
      <c r="BJJ28" s="61"/>
      <c r="BJK28" s="61"/>
      <c r="BJL28" s="61"/>
      <c r="BJM28" s="61"/>
      <c r="BJN28" s="61"/>
      <c r="BJO28" s="61"/>
      <c r="BJP28" s="61"/>
      <c r="BJQ28" s="61"/>
      <c r="BJR28" s="61"/>
      <c r="BJS28" s="61"/>
      <c r="BJT28" s="61"/>
      <c r="BJU28" s="61"/>
      <c r="BJV28" s="61"/>
      <c r="BJW28" s="61"/>
      <c r="BJX28" s="61"/>
      <c r="BJY28" s="61"/>
      <c r="BJZ28" s="61"/>
      <c r="BKA28" s="61"/>
      <c r="BKB28" s="61"/>
      <c r="BKC28" s="61"/>
      <c r="BKD28" s="61"/>
      <c r="BKE28" s="61"/>
      <c r="BKF28" s="61"/>
      <c r="BKG28" s="61"/>
      <c r="BKH28" s="61"/>
      <c r="BKI28" s="61"/>
      <c r="BKJ28" s="61"/>
      <c r="BKK28" s="61"/>
      <c r="BKL28" s="61"/>
      <c r="BKM28" s="61"/>
      <c r="BKN28" s="61"/>
      <c r="BKO28" s="61"/>
      <c r="BKP28" s="61"/>
      <c r="BKQ28" s="61"/>
      <c r="BKR28" s="61"/>
      <c r="BKS28" s="61"/>
      <c r="BKT28" s="61"/>
      <c r="BKU28" s="61"/>
      <c r="BKV28" s="61"/>
      <c r="BKW28" s="61"/>
      <c r="BKX28" s="61"/>
      <c r="BKY28" s="61"/>
      <c r="BKZ28" s="61"/>
      <c r="BLA28" s="61"/>
      <c r="BLB28" s="61"/>
      <c r="BLC28" s="61"/>
      <c r="BLD28" s="61"/>
      <c r="BLE28" s="61"/>
      <c r="BLF28" s="61"/>
      <c r="BLG28" s="61"/>
      <c r="BLH28" s="61"/>
      <c r="BLI28" s="61"/>
      <c r="BLJ28" s="61"/>
      <c r="BLK28" s="61"/>
      <c r="BLL28" s="61"/>
      <c r="BLM28" s="61"/>
      <c r="BLN28" s="61"/>
      <c r="BLO28" s="61"/>
      <c r="BLP28" s="61"/>
      <c r="BLQ28" s="61"/>
      <c r="BLR28" s="61"/>
      <c r="BLS28" s="61"/>
      <c r="BLT28" s="61"/>
      <c r="BLU28" s="61"/>
      <c r="BLV28" s="61"/>
      <c r="BLW28" s="61"/>
      <c r="BLX28" s="61"/>
      <c r="BLY28" s="61"/>
      <c r="BLZ28" s="61"/>
      <c r="BMA28" s="61"/>
      <c r="BMB28" s="61"/>
      <c r="BMC28" s="61"/>
      <c r="BMD28" s="61"/>
      <c r="BME28" s="61"/>
      <c r="BMF28" s="61"/>
      <c r="BMG28" s="61"/>
      <c r="BMH28" s="61"/>
      <c r="BMI28" s="61"/>
      <c r="BMJ28" s="61"/>
      <c r="BMK28" s="61"/>
      <c r="BML28" s="61"/>
      <c r="BMM28" s="61"/>
      <c r="BMN28" s="61"/>
      <c r="BMO28" s="61"/>
      <c r="BMP28" s="61"/>
      <c r="BMQ28" s="61"/>
      <c r="BMR28" s="61"/>
      <c r="BMS28" s="61"/>
      <c r="BMT28" s="61"/>
      <c r="BMU28" s="61"/>
      <c r="BMV28" s="61"/>
      <c r="BMW28" s="61"/>
      <c r="BMX28" s="61"/>
      <c r="BMY28" s="61"/>
      <c r="BMZ28" s="61"/>
      <c r="BNA28" s="61"/>
      <c r="BNB28" s="61"/>
      <c r="BNC28" s="61"/>
      <c r="BND28" s="61"/>
      <c r="BNE28" s="61"/>
      <c r="BNF28" s="61"/>
      <c r="BNG28" s="61"/>
      <c r="BNH28" s="61"/>
      <c r="BNI28" s="61"/>
      <c r="BNJ28" s="61"/>
      <c r="BNK28" s="61"/>
      <c r="BNL28" s="61"/>
      <c r="BNM28" s="61"/>
      <c r="BNN28" s="61"/>
      <c r="BNO28" s="61"/>
      <c r="BNP28" s="61"/>
      <c r="BNQ28" s="61"/>
      <c r="BNR28" s="61"/>
      <c r="BNS28" s="61"/>
      <c r="BNT28" s="61"/>
      <c r="BNU28" s="61"/>
      <c r="BNV28" s="61"/>
      <c r="BNW28" s="61"/>
      <c r="BNX28" s="61"/>
      <c r="BNY28" s="61"/>
      <c r="BNZ28" s="61"/>
      <c r="BOA28" s="61"/>
      <c r="BOB28" s="61"/>
      <c r="BOC28" s="61"/>
      <c r="BOD28" s="61"/>
      <c r="BOE28" s="61"/>
      <c r="BOF28" s="61"/>
      <c r="BOG28" s="61"/>
      <c r="BOH28" s="61"/>
      <c r="BOI28" s="61"/>
      <c r="BOJ28" s="61"/>
      <c r="BOK28" s="61"/>
      <c r="BOL28" s="61"/>
      <c r="BOM28" s="61"/>
      <c r="BON28" s="61"/>
      <c r="BOO28" s="61"/>
      <c r="BOP28" s="61"/>
      <c r="BOQ28" s="61"/>
      <c r="BOR28" s="61"/>
      <c r="BOS28" s="61"/>
      <c r="BOT28" s="61"/>
      <c r="BOU28" s="61"/>
      <c r="BOV28" s="61"/>
      <c r="BOW28" s="61"/>
      <c r="BOX28" s="61"/>
      <c r="BOY28" s="61"/>
      <c r="BOZ28" s="61"/>
      <c r="BPA28" s="61"/>
      <c r="BPB28" s="61"/>
      <c r="BPC28" s="61"/>
      <c r="BPD28" s="61"/>
      <c r="BPE28" s="61"/>
      <c r="BPF28" s="61"/>
      <c r="BPG28" s="61"/>
      <c r="BPH28" s="61"/>
      <c r="BPI28" s="61"/>
      <c r="BPJ28" s="61"/>
      <c r="BPK28" s="61"/>
      <c r="BPL28" s="61"/>
      <c r="BPM28" s="61"/>
      <c r="BPN28" s="61"/>
      <c r="BPO28" s="61"/>
      <c r="BPP28" s="61"/>
      <c r="BPQ28" s="61"/>
      <c r="BPR28" s="61"/>
      <c r="BPS28" s="61"/>
      <c r="BPT28" s="61"/>
      <c r="BPU28" s="61"/>
      <c r="BPV28" s="61"/>
      <c r="BPW28" s="61"/>
      <c r="BPX28" s="61"/>
      <c r="BPY28" s="61"/>
      <c r="BPZ28" s="61"/>
      <c r="BQA28" s="61"/>
      <c r="BQB28" s="61"/>
      <c r="BQC28" s="61"/>
      <c r="BQD28" s="61"/>
      <c r="BQE28" s="61"/>
      <c r="BQF28" s="61"/>
      <c r="BQG28" s="61"/>
      <c r="BQH28" s="61"/>
      <c r="BQI28" s="61"/>
      <c r="BQJ28" s="61"/>
      <c r="BQK28" s="61"/>
      <c r="BQL28" s="61"/>
      <c r="BQM28" s="61"/>
      <c r="BQN28" s="61"/>
      <c r="BQO28" s="61"/>
      <c r="BQP28" s="61"/>
      <c r="BQQ28" s="61"/>
      <c r="BQR28" s="61"/>
      <c r="BQS28" s="61"/>
      <c r="BQT28" s="61"/>
      <c r="BQU28" s="61"/>
      <c r="BQV28" s="61"/>
      <c r="BQW28" s="61"/>
      <c r="BQX28" s="61"/>
      <c r="BQY28" s="61"/>
      <c r="BQZ28" s="61"/>
      <c r="BRA28" s="61"/>
      <c r="BRB28" s="61"/>
      <c r="BRC28" s="61"/>
      <c r="BRD28" s="61"/>
      <c r="BRE28" s="61"/>
      <c r="BRF28" s="61"/>
      <c r="BRG28" s="61"/>
      <c r="BRH28" s="61"/>
      <c r="BRI28" s="61"/>
      <c r="BRJ28" s="61"/>
      <c r="BRK28" s="61"/>
      <c r="BRL28" s="61"/>
      <c r="BRM28" s="61"/>
      <c r="BRN28" s="61"/>
      <c r="BRO28" s="61"/>
      <c r="BRP28" s="61"/>
      <c r="BRQ28" s="61"/>
      <c r="BRR28" s="61"/>
      <c r="BRS28" s="61"/>
      <c r="BRT28" s="61"/>
      <c r="BRU28" s="61"/>
      <c r="BRV28" s="61"/>
      <c r="BRW28" s="61"/>
      <c r="BRX28" s="61"/>
      <c r="BRY28" s="61"/>
      <c r="BRZ28" s="61"/>
      <c r="BSA28" s="61"/>
      <c r="BSB28" s="61"/>
      <c r="BSC28" s="61"/>
      <c r="BSD28" s="61"/>
      <c r="BSE28" s="61"/>
      <c r="BSF28" s="61"/>
      <c r="BSG28" s="61"/>
      <c r="BSH28" s="61"/>
      <c r="BSI28" s="61"/>
      <c r="BSJ28" s="61"/>
      <c r="BSK28" s="61"/>
      <c r="BSL28" s="61"/>
      <c r="BSM28" s="61"/>
      <c r="BSN28" s="61"/>
      <c r="BSO28" s="61"/>
      <c r="BSP28" s="61"/>
      <c r="BSQ28" s="61"/>
      <c r="BSR28" s="61"/>
      <c r="BSS28" s="61"/>
      <c r="BST28" s="61"/>
      <c r="BSU28" s="61"/>
      <c r="BSV28" s="61"/>
      <c r="BSW28" s="61"/>
      <c r="BSX28" s="61"/>
      <c r="BSY28" s="61"/>
      <c r="BSZ28" s="61"/>
      <c r="BTA28" s="61"/>
      <c r="BTB28" s="61"/>
      <c r="BTC28" s="61"/>
      <c r="BTD28" s="61"/>
      <c r="BTE28" s="61"/>
      <c r="BTF28" s="61"/>
      <c r="BTG28" s="61"/>
      <c r="BTH28" s="61"/>
      <c r="BTI28" s="61"/>
      <c r="BTJ28" s="61"/>
      <c r="BTK28" s="61"/>
      <c r="BTL28" s="61"/>
      <c r="BTM28" s="61"/>
      <c r="BTN28" s="61"/>
      <c r="BTO28" s="61"/>
      <c r="BTP28" s="61"/>
      <c r="BTQ28" s="61"/>
      <c r="BTR28" s="61"/>
      <c r="BTS28" s="61"/>
      <c r="BTT28" s="61"/>
      <c r="BTU28" s="61"/>
      <c r="BTV28" s="61"/>
      <c r="BTW28" s="61"/>
      <c r="BTX28" s="61"/>
      <c r="BTY28" s="61"/>
      <c r="BTZ28" s="61"/>
      <c r="BUA28" s="61"/>
      <c r="BUB28" s="61"/>
      <c r="BUC28" s="61"/>
      <c r="BUD28" s="61"/>
      <c r="BUE28" s="61"/>
      <c r="BUF28" s="61"/>
      <c r="BUG28" s="61"/>
      <c r="BUH28" s="61"/>
      <c r="BUI28" s="61"/>
      <c r="BUJ28" s="61"/>
      <c r="BUK28" s="61"/>
      <c r="BUL28" s="61"/>
      <c r="BUM28" s="61"/>
      <c r="BUN28" s="61"/>
      <c r="BUO28" s="61"/>
      <c r="BUP28" s="61"/>
      <c r="BUQ28" s="61"/>
      <c r="BUR28" s="61"/>
      <c r="BUS28" s="61"/>
      <c r="BUT28" s="61"/>
      <c r="BUU28" s="61"/>
      <c r="BUV28" s="61"/>
      <c r="BUW28" s="61"/>
      <c r="BUX28" s="61"/>
      <c r="BUY28" s="61"/>
      <c r="BUZ28" s="61"/>
      <c r="BVA28" s="61"/>
      <c r="BVB28" s="61"/>
      <c r="BVC28" s="61"/>
      <c r="BVD28" s="61"/>
      <c r="BVE28" s="61"/>
      <c r="BVF28" s="61"/>
      <c r="BVG28" s="61"/>
      <c r="BVH28" s="61"/>
      <c r="BVI28" s="61"/>
      <c r="BVJ28" s="61"/>
      <c r="BVK28" s="61"/>
      <c r="BVL28" s="61"/>
      <c r="BVM28" s="61"/>
      <c r="BVN28" s="61"/>
      <c r="BVO28" s="61"/>
      <c r="BVP28" s="61"/>
      <c r="BVQ28" s="61"/>
      <c r="BVR28" s="61"/>
      <c r="BVS28" s="61"/>
      <c r="BVT28" s="61"/>
      <c r="BVU28" s="61"/>
      <c r="BVV28" s="61"/>
      <c r="BVW28" s="61"/>
      <c r="BVX28" s="61"/>
      <c r="BVY28" s="61"/>
      <c r="BVZ28" s="61"/>
      <c r="BWA28" s="61"/>
      <c r="BWB28" s="61"/>
      <c r="BWC28" s="61"/>
      <c r="BWD28" s="61"/>
      <c r="BWE28" s="61"/>
      <c r="BWF28" s="61"/>
      <c r="BWG28" s="61"/>
      <c r="BWH28" s="61"/>
      <c r="BWI28" s="61"/>
      <c r="BWJ28" s="61"/>
      <c r="BWK28" s="61"/>
      <c r="BWL28" s="61"/>
      <c r="BWM28" s="61"/>
      <c r="BWN28" s="61"/>
      <c r="BWO28" s="61"/>
      <c r="BWP28" s="61"/>
      <c r="BWQ28" s="61"/>
      <c r="BWR28" s="61"/>
      <c r="BWS28" s="61"/>
      <c r="BWT28" s="61"/>
      <c r="BWU28" s="61"/>
      <c r="BWV28" s="61"/>
      <c r="BWW28" s="61"/>
      <c r="BWX28" s="61"/>
      <c r="BWY28" s="61"/>
      <c r="BWZ28" s="61"/>
      <c r="BXA28" s="61"/>
      <c r="BXB28" s="61"/>
      <c r="BXC28" s="61"/>
      <c r="BXD28" s="61"/>
      <c r="BXE28" s="61"/>
      <c r="BXF28" s="61"/>
      <c r="BXG28" s="61"/>
      <c r="BXH28" s="61"/>
      <c r="BXI28" s="61"/>
      <c r="BXJ28" s="61"/>
      <c r="BXK28" s="61"/>
      <c r="BXL28" s="61"/>
      <c r="BXM28" s="61"/>
      <c r="BXN28" s="61"/>
      <c r="BXO28" s="61"/>
      <c r="BXP28" s="61"/>
      <c r="BXQ28" s="61"/>
      <c r="BXR28" s="61"/>
      <c r="BXS28" s="61"/>
      <c r="BXT28" s="61"/>
      <c r="BXU28" s="61"/>
      <c r="BXV28" s="61"/>
      <c r="BXW28" s="61"/>
      <c r="BXX28" s="61"/>
      <c r="BXY28" s="61"/>
      <c r="BXZ28" s="61"/>
      <c r="BYA28" s="61"/>
      <c r="BYB28" s="61"/>
      <c r="BYC28" s="61"/>
      <c r="BYD28" s="61"/>
      <c r="BYE28" s="61"/>
      <c r="BYF28" s="61"/>
      <c r="BYG28" s="61"/>
      <c r="BYH28" s="61"/>
      <c r="BYI28" s="61"/>
      <c r="BYJ28" s="61"/>
      <c r="BYK28" s="61"/>
      <c r="BYL28" s="61"/>
      <c r="BYM28" s="61"/>
      <c r="BYN28" s="61"/>
      <c r="BYO28" s="61"/>
      <c r="BYP28" s="61"/>
      <c r="BYQ28" s="61"/>
      <c r="BYR28" s="61"/>
      <c r="BYS28" s="61"/>
      <c r="BYT28" s="61"/>
      <c r="BYU28" s="61"/>
      <c r="BYV28" s="61"/>
      <c r="BYW28" s="61"/>
      <c r="BYX28" s="61"/>
      <c r="BYY28" s="61"/>
      <c r="BYZ28" s="61"/>
      <c r="BZA28" s="61"/>
      <c r="BZB28" s="61"/>
      <c r="BZC28" s="61"/>
      <c r="BZD28" s="61"/>
      <c r="BZE28" s="61"/>
      <c r="BZF28" s="61"/>
      <c r="BZG28" s="61"/>
      <c r="BZH28" s="61"/>
      <c r="BZI28" s="61"/>
      <c r="BZJ28" s="61"/>
      <c r="BZK28" s="61"/>
      <c r="BZL28" s="61"/>
      <c r="BZM28" s="61"/>
      <c r="BZN28" s="61"/>
      <c r="BZO28" s="61"/>
      <c r="BZP28" s="61"/>
      <c r="BZQ28" s="61"/>
      <c r="BZR28" s="61"/>
      <c r="BZS28" s="61"/>
      <c r="BZT28" s="61"/>
      <c r="BZU28" s="61"/>
      <c r="BZV28" s="61"/>
      <c r="BZW28" s="61"/>
      <c r="BZX28" s="61"/>
      <c r="BZY28" s="61"/>
      <c r="BZZ28" s="61"/>
      <c r="CAA28" s="61"/>
      <c r="CAB28" s="61"/>
      <c r="CAC28" s="61"/>
      <c r="CAD28" s="61"/>
      <c r="CAE28" s="61"/>
      <c r="CAF28" s="61"/>
      <c r="CAG28" s="61"/>
      <c r="CAH28" s="61"/>
      <c r="CAI28" s="61"/>
      <c r="CAJ28" s="61"/>
      <c r="CAK28" s="61"/>
      <c r="CAL28" s="61"/>
      <c r="CAM28" s="61"/>
      <c r="CAN28" s="61"/>
      <c r="CAO28" s="61"/>
      <c r="CAP28" s="61"/>
      <c r="CAQ28" s="61"/>
      <c r="CAR28" s="61"/>
      <c r="CAS28" s="61"/>
      <c r="CAT28" s="61"/>
      <c r="CAU28" s="61"/>
      <c r="CAV28" s="61"/>
      <c r="CAW28" s="61"/>
      <c r="CAX28" s="61"/>
      <c r="CAY28" s="61"/>
      <c r="CAZ28" s="61"/>
      <c r="CBA28" s="61"/>
      <c r="CBB28" s="61"/>
      <c r="CBC28" s="61"/>
      <c r="CBD28" s="61"/>
      <c r="CBE28" s="61"/>
      <c r="CBF28" s="61"/>
      <c r="CBG28" s="61"/>
      <c r="CBH28" s="61"/>
      <c r="CBI28" s="61"/>
      <c r="CBJ28" s="61"/>
      <c r="CBK28" s="61"/>
      <c r="CBL28" s="61"/>
      <c r="CBM28" s="61"/>
      <c r="CBN28" s="61"/>
      <c r="CBO28" s="61"/>
      <c r="CBP28" s="61"/>
      <c r="CBQ28" s="61"/>
      <c r="CBR28" s="61"/>
      <c r="CBS28" s="61"/>
      <c r="CBT28" s="61"/>
      <c r="CBU28" s="61"/>
      <c r="CBV28" s="61"/>
      <c r="CBW28" s="61"/>
      <c r="CBX28" s="61"/>
      <c r="CBY28" s="61"/>
      <c r="CBZ28" s="61"/>
      <c r="CCA28" s="61"/>
      <c r="CCB28" s="61"/>
      <c r="CCC28" s="61"/>
      <c r="CCD28" s="61"/>
      <c r="CCE28" s="61"/>
      <c r="CCF28" s="61"/>
      <c r="CCG28" s="61"/>
      <c r="CCH28" s="61"/>
      <c r="CCI28" s="61"/>
      <c r="CCJ28" s="61"/>
      <c r="CCK28" s="61"/>
      <c r="CCL28" s="61"/>
      <c r="CCM28" s="61"/>
      <c r="CCN28" s="61"/>
      <c r="CCO28" s="61"/>
      <c r="CCP28" s="61"/>
      <c r="CCQ28" s="61"/>
      <c r="CCR28" s="61"/>
      <c r="CCS28" s="61"/>
      <c r="CCT28" s="61"/>
      <c r="CCU28" s="61"/>
      <c r="CCV28" s="61"/>
      <c r="CCW28" s="61"/>
      <c r="CCX28" s="61"/>
      <c r="CCY28" s="61"/>
      <c r="CCZ28" s="61"/>
      <c r="CDA28" s="61"/>
      <c r="CDB28" s="61"/>
      <c r="CDC28" s="61"/>
      <c r="CDD28" s="61"/>
      <c r="CDE28" s="61"/>
      <c r="CDF28" s="61"/>
      <c r="CDG28" s="61"/>
      <c r="CDH28" s="61"/>
      <c r="CDI28" s="61"/>
      <c r="CDJ28" s="61"/>
      <c r="CDK28" s="61"/>
      <c r="CDL28" s="61"/>
      <c r="CDM28" s="61"/>
      <c r="CDN28" s="61"/>
      <c r="CDO28" s="61"/>
      <c r="CDP28" s="61"/>
      <c r="CDQ28" s="61"/>
      <c r="CDR28" s="61"/>
      <c r="CDS28" s="61"/>
      <c r="CDT28" s="61"/>
      <c r="CDU28" s="61"/>
      <c r="CDV28" s="61"/>
      <c r="CDW28" s="61"/>
      <c r="CDX28" s="61"/>
      <c r="CDY28" s="61"/>
      <c r="CDZ28" s="61"/>
      <c r="CEA28" s="61"/>
      <c r="CEB28" s="61"/>
      <c r="CEC28" s="61"/>
      <c r="CED28" s="61"/>
      <c r="CEE28" s="61"/>
      <c r="CEF28" s="61"/>
      <c r="CEG28" s="61"/>
      <c r="CEH28" s="61"/>
      <c r="CEI28" s="61"/>
      <c r="CEJ28" s="61"/>
      <c r="CEK28" s="61"/>
      <c r="CEL28" s="61"/>
      <c r="CEM28" s="61"/>
      <c r="CEN28" s="61"/>
      <c r="CEO28" s="61"/>
      <c r="CEP28" s="61"/>
      <c r="CEQ28" s="61"/>
      <c r="CER28" s="61"/>
      <c r="CES28" s="61"/>
      <c r="CET28" s="61"/>
      <c r="CEU28" s="61"/>
      <c r="CEV28" s="61"/>
      <c r="CEW28" s="61"/>
      <c r="CEX28" s="61"/>
      <c r="CEY28" s="61"/>
      <c r="CEZ28" s="61"/>
      <c r="CFA28" s="61"/>
      <c r="CFB28" s="61"/>
      <c r="CFC28" s="61"/>
      <c r="CFD28" s="61"/>
      <c r="CFE28" s="61"/>
      <c r="CFF28" s="61"/>
      <c r="CFG28" s="61"/>
      <c r="CFH28" s="61"/>
      <c r="CFI28" s="61"/>
      <c r="CFJ28" s="61"/>
      <c r="CFK28" s="61"/>
      <c r="CFL28" s="61"/>
      <c r="CFM28" s="61"/>
      <c r="CFN28" s="61"/>
      <c r="CFO28" s="61"/>
      <c r="CFP28" s="61"/>
      <c r="CFQ28" s="61"/>
      <c r="CFR28" s="61"/>
      <c r="CFS28" s="61"/>
      <c r="CFT28" s="61"/>
      <c r="CFU28" s="61"/>
      <c r="CFV28" s="61"/>
      <c r="CFW28" s="61"/>
      <c r="CFX28" s="61"/>
      <c r="CFY28" s="61"/>
      <c r="CFZ28" s="61"/>
      <c r="CGA28" s="61"/>
      <c r="CGB28" s="61"/>
      <c r="CGC28" s="61"/>
      <c r="CGD28" s="61"/>
      <c r="CGE28" s="61"/>
      <c r="CGF28" s="61"/>
      <c r="CGG28" s="61"/>
      <c r="CGH28" s="61"/>
      <c r="CGI28" s="61"/>
      <c r="CGJ28" s="61"/>
      <c r="CGK28" s="61"/>
      <c r="CGL28" s="61"/>
      <c r="CGM28" s="61"/>
      <c r="CGN28" s="61"/>
      <c r="CGO28" s="61"/>
      <c r="CGP28" s="61"/>
      <c r="CGQ28" s="61"/>
      <c r="CGR28" s="61"/>
      <c r="CGS28" s="61"/>
      <c r="CGT28" s="61"/>
      <c r="CGU28" s="61"/>
      <c r="CGV28" s="61"/>
      <c r="CGW28" s="61"/>
      <c r="CGX28" s="61"/>
      <c r="CGY28" s="61"/>
      <c r="CGZ28" s="61"/>
      <c r="CHA28" s="61"/>
      <c r="CHB28" s="61"/>
      <c r="CHC28" s="61"/>
      <c r="CHD28" s="61"/>
      <c r="CHE28" s="61"/>
      <c r="CHF28" s="61"/>
      <c r="CHG28" s="61"/>
      <c r="CHH28" s="61"/>
      <c r="CHI28" s="61"/>
      <c r="CHJ28" s="61"/>
      <c r="CHK28" s="61"/>
      <c r="CHL28" s="61"/>
      <c r="CHM28" s="61"/>
      <c r="CHN28" s="61"/>
      <c r="CHO28" s="61"/>
      <c r="CHP28" s="61"/>
      <c r="CHQ28" s="61"/>
      <c r="CHR28" s="61"/>
      <c r="CHS28" s="61"/>
      <c r="CHT28" s="61"/>
      <c r="CHU28" s="61"/>
      <c r="CHV28" s="61"/>
      <c r="CHW28" s="61"/>
      <c r="CHX28" s="61"/>
      <c r="CHY28" s="61"/>
      <c r="CHZ28" s="61"/>
      <c r="CIA28" s="61"/>
      <c r="CIB28" s="61"/>
      <c r="CIC28" s="61"/>
      <c r="CID28" s="61"/>
      <c r="CIE28" s="61"/>
      <c r="CIF28" s="61"/>
      <c r="CIG28" s="61"/>
      <c r="CIH28" s="61"/>
      <c r="CII28" s="61"/>
      <c r="CIJ28" s="61"/>
      <c r="CIK28" s="61"/>
      <c r="CIL28" s="61"/>
      <c r="CIM28" s="61"/>
      <c r="CIN28" s="61"/>
      <c r="CIO28" s="61"/>
      <c r="CIP28" s="61"/>
      <c r="CIQ28" s="61"/>
      <c r="CIR28" s="61"/>
      <c r="CIS28" s="61"/>
      <c r="CIT28" s="61"/>
      <c r="CIU28" s="61"/>
      <c r="CIV28" s="61"/>
      <c r="CIW28" s="61"/>
      <c r="CIX28" s="61"/>
      <c r="CIY28" s="61"/>
      <c r="CIZ28" s="61"/>
      <c r="CJA28" s="61"/>
      <c r="CJB28" s="61"/>
      <c r="CJC28" s="61"/>
      <c r="CJD28" s="61"/>
      <c r="CJE28" s="61"/>
      <c r="CJF28" s="61"/>
      <c r="CJG28" s="61"/>
      <c r="CJH28" s="61"/>
      <c r="CJI28" s="61"/>
      <c r="CJJ28" s="61"/>
      <c r="CJK28" s="61"/>
      <c r="CJL28" s="61"/>
      <c r="CJM28" s="61"/>
      <c r="CJN28" s="61"/>
      <c r="CJO28" s="61"/>
      <c r="CJP28" s="61"/>
      <c r="CJQ28" s="61"/>
      <c r="CJR28" s="61"/>
      <c r="CJS28" s="61"/>
      <c r="CJT28" s="61"/>
      <c r="CJU28" s="61"/>
      <c r="CJV28" s="61"/>
      <c r="CJW28" s="61"/>
      <c r="CJX28" s="61"/>
      <c r="CJY28" s="61"/>
      <c r="CJZ28" s="61"/>
      <c r="CKA28" s="61"/>
      <c r="CKB28" s="61"/>
      <c r="CKC28" s="61"/>
      <c r="CKD28" s="61"/>
      <c r="CKE28" s="61"/>
      <c r="CKF28" s="61"/>
      <c r="CKG28" s="61"/>
      <c r="CKH28" s="61"/>
      <c r="CKI28" s="61"/>
      <c r="CKJ28" s="61"/>
      <c r="CKK28" s="61"/>
      <c r="CKL28" s="61"/>
      <c r="CKM28" s="61"/>
      <c r="CKN28" s="61"/>
      <c r="CKO28" s="61"/>
      <c r="CKP28" s="61"/>
      <c r="CKQ28" s="61"/>
      <c r="CKR28" s="61"/>
      <c r="CKS28" s="61"/>
      <c r="CKT28" s="61"/>
      <c r="CKU28" s="61"/>
      <c r="CKV28" s="61"/>
      <c r="CKW28" s="61"/>
      <c r="CKX28" s="61"/>
      <c r="CKY28" s="61"/>
      <c r="CKZ28" s="61"/>
      <c r="CLA28" s="61"/>
      <c r="CLB28" s="61"/>
      <c r="CLC28" s="61"/>
      <c r="CLD28" s="61"/>
      <c r="CLE28" s="61"/>
      <c r="CLF28" s="61"/>
      <c r="CLG28" s="61"/>
      <c r="CLH28" s="61"/>
      <c r="CLI28" s="61"/>
      <c r="CLJ28" s="61"/>
      <c r="CLK28" s="61"/>
      <c r="CLL28" s="61"/>
      <c r="CLM28" s="61"/>
      <c r="CLN28" s="61"/>
      <c r="CLO28" s="61"/>
      <c r="CLP28" s="61"/>
      <c r="CLQ28" s="61"/>
      <c r="CLR28" s="61"/>
      <c r="CLS28" s="61"/>
      <c r="CLT28" s="61"/>
      <c r="CLU28" s="61"/>
      <c r="CLV28" s="61"/>
      <c r="CLW28" s="61"/>
      <c r="CLX28" s="61"/>
      <c r="CLY28" s="61"/>
      <c r="CLZ28" s="61"/>
      <c r="CMA28" s="61"/>
      <c r="CMB28" s="61"/>
      <c r="CMC28" s="61"/>
      <c r="CMD28" s="61"/>
      <c r="CME28" s="61"/>
      <c r="CMF28" s="61"/>
      <c r="CMG28" s="61"/>
      <c r="CMH28" s="61"/>
      <c r="CMI28" s="61"/>
      <c r="CMJ28" s="61"/>
      <c r="CMK28" s="61"/>
      <c r="CML28" s="61"/>
      <c r="CMM28" s="61"/>
      <c r="CMN28" s="61"/>
      <c r="CMO28" s="61"/>
      <c r="CMP28" s="61"/>
      <c r="CMQ28" s="61"/>
      <c r="CMR28" s="61"/>
      <c r="CMS28" s="61"/>
      <c r="CMT28" s="61"/>
      <c r="CMU28" s="61"/>
      <c r="CMV28" s="61"/>
      <c r="CMW28" s="61"/>
      <c r="CMX28" s="61"/>
      <c r="CMY28" s="61"/>
      <c r="CMZ28" s="61"/>
      <c r="CNA28" s="61"/>
      <c r="CNB28" s="61"/>
      <c r="CNC28" s="61"/>
      <c r="CND28" s="61"/>
      <c r="CNE28" s="61"/>
      <c r="CNF28" s="61"/>
      <c r="CNG28" s="61"/>
      <c r="CNH28" s="61"/>
      <c r="CNI28" s="61"/>
      <c r="CNJ28" s="61"/>
      <c r="CNK28" s="61"/>
      <c r="CNL28" s="61"/>
      <c r="CNM28" s="61"/>
      <c r="CNN28" s="61"/>
      <c r="CNO28" s="61"/>
      <c r="CNP28" s="61"/>
      <c r="CNQ28" s="61"/>
      <c r="CNR28" s="61"/>
      <c r="CNS28" s="61"/>
      <c r="CNT28" s="61"/>
      <c r="CNU28" s="61"/>
      <c r="CNV28" s="61"/>
      <c r="CNW28" s="61"/>
      <c r="CNX28" s="61"/>
      <c r="CNY28" s="61"/>
      <c r="CNZ28" s="61"/>
      <c r="COA28" s="61"/>
      <c r="COB28" s="61"/>
      <c r="COC28" s="61"/>
      <c r="COD28" s="61"/>
      <c r="COE28" s="61"/>
      <c r="COF28" s="61"/>
      <c r="COG28" s="61"/>
      <c r="COH28" s="61"/>
      <c r="COI28" s="61"/>
      <c r="COJ28" s="61"/>
      <c r="COK28" s="61"/>
      <c r="COL28" s="61"/>
      <c r="COM28" s="61"/>
      <c r="CON28" s="61"/>
      <c r="COO28" s="61"/>
      <c r="COP28" s="61"/>
      <c r="COQ28" s="61"/>
      <c r="COR28" s="61"/>
      <c r="COS28" s="61"/>
      <c r="COT28" s="61"/>
      <c r="COU28" s="61"/>
      <c r="COV28" s="61"/>
      <c r="COW28" s="61"/>
      <c r="COX28" s="61"/>
      <c r="COY28" s="61"/>
      <c r="COZ28" s="61"/>
      <c r="CPA28" s="61"/>
      <c r="CPB28" s="61"/>
      <c r="CPC28" s="61"/>
      <c r="CPD28" s="61"/>
      <c r="CPE28" s="61"/>
      <c r="CPF28" s="61"/>
      <c r="CPG28" s="61"/>
      <c r="CPH28" s="61"/>
      <c r="CPI28" s="61"/>
      <c r="CPJ28" s="61"/>
      <c r="CPK28" s="61"/>
      <c r="CPL28" s="61"/>
      <c r="CPM28" s="61"/>
      <c r="CPN28" s="61"/>
      <c r="CPO28" s="61"/>
      <c r="CPP28" s="61"/>
      <c r="CPQ28" s="61"/>
      <c r="CPR28" s="61"/>
      <c r="CPS28" s="61"/>
      <c r="CPT28" s="61"/>
      <c r="CPU28" s="61"/>
      <c r="CPV28" s="61"/>
      <c r="CPW28" s="61"/>
      <c r="CPX28" s="61"/>
      <c r="CPY28" s="61"/>
      <c r="CPZ28" s="61"/>
      <c r="CQA28" s="61"/>
      <c r="CQB28" s="61"/>
      <c r="CQC28" s="61"/>
      <c r="CQD28" s="61"/>
      <c r="CQE28" s="61"/>
      <c r="CQF28" s="61"/>
      <c r="CQG28" s="61"/>
      <c r="CQH28" s="61"/>
      <c r="CQI28" s="61"/>
      <c r="CQJ28" s="61"/>
      <c r="CQK28" s="61"/>
      <c r="CQL28" s="61"/>
      <c r="CQM28" s="61"/>
      <c r="CQN28" s="61"/>
      <c r="CQO28" s="61"/>
      <c r="CQP28" s="61"/>
      <c r="CQQ28" s="61"/>
      <c r="CQR28" s="61"/>
      <c r="CQS28" s="61"/>
      <c r="CQT28" s="61"/>
      <c r="CQU28" s="61"/>
      <c r="CQV28" s="61"/>
      <c r="CQW28" s="61"/>
      <c r="CQX28" s="61"/>
      <c r="CQY28" s="61"/>
      <c r="CQZ28" s="61"/>
      <c r="CRA28" s="61"/>
      <c r="CRB28" s="61"/>
      <c r="CRC28" s="61"/>
      <c r="CRD28" s="61"/>
      <c r="CRE28" s="61"/>
      <c r="CRF28" s="61"/>
      <c r="CRG28" s="61"/>
      <c r="CRH28" s="61"/>
      <c r="CRI28" s="61"/>
      <c r="CRJ28" s="61"/>
      <c r="CRK28" s="61"/>
      <c r="CRL28" s="61"/>
      <c r="CRM28" s="61"/>
      <c r="CRN28" s="61"/>
      <c r="CRO28" s="61"/>
      <c r="CRP28" s="61"/>
      <c r="CRQ28" s="61"/>
      <c r="CRR28" s="61"/>
      <c r="CRS28" s="61"/>
      <c r="CRT28" s="61"/>
      <c r="CRU28" s="61"/>
      <c r="CRV28" s="61"/>
      <c r="CRW28" s="61"/>
      <c r="CRX28" s="61"/>
      <c r="CRY28" s="61"/>
      <c r="CRZ28" s="61"/>
      <c r="CSA28" s="61"/>
      <c r="CSB28" s="61"/>
      <c r="CSC28" s="61"/>
      <c r="CSD28" s="61"/>
      <c r="CSE28" s="61"/>
      <c r="CSF28" s="61"/>
      <c r="CSG28" s="61"/>
      <c r="CSH28" s="61"/>
      <c r="CSI28" s="61"/>
      <c r="CSJ28" s="61"/>
      <c r="CSK28" s="61"/>
      <c r="CSL28" s="61"/>
      <c r="CSM28" s="61"/>
      <c r="CSN28" s="61"/>
      <c r="CSO28" s="61"/>
      <c r="CSP28" s="61"/>
      <c r="CSQ28" s="61"/>
      <c r="CSR28" s="61"/>
      <c r="CSS28" s="61"/>
      <c r="CST28" s="61"/>
      <c r="CSU28" s="61"/>
      <c r="CSV28" s="61"/>
      <c r="CSW28" s="61"/>
      <c r="CSX28" s="61"/>
      <c r="CSY28" s="61"/>
      <c r="CSZ28" s="61"/>
      <c r="CTA28" s="61"/>
      <c r="CTB28" s="61"/>
      <c r="CTC28" s="61"/>
      <c r="CTD28" s="61"/>
      <c r="CTE28" s="61"/>
      <c r="CTF28" s="61"/>
      <c r="CTG28" s="61"/>
      <c r="CTH28" s="61"/>
      <c r="CTI28" s="61"/>
      <c r="CTJ28" s="61"/>
      <c r="CTK28" s="61"/>
      <c r="CTL28" s="61"/>
      <c r="CTM28" s="61"/>
      <c r="CTN28" s="61"/>
      <c r="CTO28" s="61"/>
      <c r="CTP28" s="61"/>
      <c r="CTQ28" s="61"/>
      <c r="CTR28" s="61"/>
      <c r="CTS28" s="61"/>
      <c r="CTT28" s="61"/>
      <c r="CTU28" s="61"/>
      <c r="CTV28" s="61"/>
      <c r="CTW28" s="61"/>
      <c r="CTX28" s="61"/>
      <c r="CTY28" s="61"/>
      <c r="CTZ28" s="61"/>
      <c r="CUA28" s="61"/>
      <c r="CUB28" s="61"/>
      <c r="CUC28" s="61"/>
      <c r="CUD28" s="61"/>
      <c r="CUE28" s="61"/>
      <c r="CUF28" s="61"/>
      <c r="CUG28" s="61"/>
      <c r="CUH28" s="61"/>
      <c r="CUI28" s="61"/>
      <c r="CUJ28" s="61"/>
      <c r="CUK28" s="61"/>
      <c r="CUL28" s="61"/>
      <c r="CUM28" s="61"/>
      <c r="CUN28" s="61"/>
      <c r="CUO28" s="61"/>
      <c r="CUP28" s="61"/>
      <c r="CUQ28" s="61"/>
      <c r="CUR28" s="61"/>
      <c r="CUS28" s="61"/>
      <c r="CUT28" s="61"/>
      <c r="CUU28" s="61"/>
      <c r="CUV28" s="61"/>
      <c r="CUW28" s="61"/>
      <c r="CUX28" s="61"/>
      <c r="CUY28" s="61"/>
      <c r="CUZ28" s="61"/>
      <c r="CVA28" s="61"/>
      <c r="CVB28" s="61"/>
      <c r="CVC28" s="61"/>
      <c r="CVD28" s="61"/>
      <c r="CVE28" s="61"/>
      <c r="CVF28" s="61"/>
      <c r="CVG28" s="61"/>
      <c r="CVH28" s="61"/>
      <c r="CVI28" s="61"/>
      <c r="CVJ28" s="61"/>
      <c r="CVK28" s="61"/>
      <c r="CVL28" s="61"/>
      <c r="CVM28" s="61"/>
      <c r="CVN28" s="61"/>
      <c r="CVO28" s="61"/>
      <c r="CVP28" s="61"/>
      <c r="CVQ28" s="61"/>
      <c r="CVR28" s="61"/>
      <c r="CVS28" s="61"/>
      <c r="CVT28" s="61"/>
      <c r="CVU28" s="61"/>
      <c r="CVV28" s="61"/>
      <c r="CVW28" s="61"/>
      <c r="CVX28" s="61"/>
      <c r="CVY28" s="61"/>
      <c r="CVZ28" s="61"/>
      <c r="CWA28" s="61"/>
      <c r="CWB28" s="61"/>
      <c r="CWC28" s="61"/>
      <c r="CWD28" s="61"/>
      <c r="CWE28" s="61"/>
      <c r="CWF28" s="61"/>
      <c r="CWG28" s="61"/>
      <c r="CWH28" s="61"/>
      <c r="CWI28" s="61"/>
      <c r="CWJ28" s="61"/>
      <c r="CWK28" s="61"/>
      <c r="CWL28" s="61"/>
      <c r="CWM28" s="61"/>
      <c r="CWN28" s="61"/>
      <c r="CWO28" s="61"/>
      <c r="CWP28" s="61"/>
      <c r="CWQ28" s="61"/>
      <c r="CWR28" s="61"/>
      <c r="CWS28" s="61"/>
      <c r="CWT28" s="61"/>
      <c r="CWU28" s="61"/>
      <c r="CWV28" s="61"/>
      <c r="CWW28" s="61"/>
      <c r="CWX28" s="61"/>
      <c r="CWY28" s="61"/>
      <c r="CWZ28" s="61"/>
      <c r="CXA28" s="61"/>
      <c r="CXB28" s="61"/>
      <c r="CXC28" s="61"/>
      <c r="CXD28" s="61"/>
      <c r="CXE28" s="61"/>
      <c r="CXF28" s="61"/>
      <c r="CXG28" s="61"/>
      <c r="CXH28" s="61"/>
      <c r="CXI28" s="61"/>
      <c r="CXJ28" s="61"/>
      <c r="CXK28" s="61"/>
      <c r="CXL28" s="61"/>
      <c r="CXM28" s="61"/>
      <c r="CXN28" s="61"/>
      <c r="CXO28" s="61"/>
      <c r="CXP28" s="61"/>
      <c r="CXQ28" s="61"/>
      <c r="CXR28" s="61"/>
      <c r="CXS28" s="61"/>
      <c r="CXT28" s="61"/>
      <c r="CXU28" s="61"/>
      <c r="CXV28" s="61"/>
      <c r="CXW28" s="61"/>
      <c r="CXX28" s="61"/>
      <c r="CXY28" s="61"/>
      <c r="CXZ28" s="61"/>
      <c r="CYA28" s="61"/>
      <c r="CYB28" s="61"/>
      <c r="CYC28" s="61"/>
      <c r="CYD28" s="61"/>
      <c r="CYE28" s="61"/>
      <c r="CYF28" s="61"/>
      <c r="CYG28" s="61"/>
      <c r="CYH28" s="61"/>
      <c r="CYI28" s="61"/>
      <c r="CYJ28" s="61"/>
      <c r="CYK28" s="61"/>
      <c r="CYL28" s="61"/>
      <c r="CYM28" s="61"/>
      <c r="CYN28" s="61"/>
      <c r="CYO28" s="61"/>
      <c r="CYP28" s="61"/>
      <c r="CYQ28" s="61"/>
      <c r="CYR28" s="61"/>
      <c r="CYS28" s="61"/>
      <c r="CYT28" s="61"/>
      <c r="CYU28" s="61"/>
      <c r="CYV28" s="61"/>
      <c r="CYW28" s="61"/>
      <c r="CYX28" s="61"/>
      <c r="CYY28" s="61"/>
      <c r="CYZ28" s="61"/>
      <c r="CZA28" s="61"/>
      <c r="CZB28" s="61"/>
      <c r="CZC28" s="61"/>
      <c r="CZD28" s="61"/>
      <c r="CZE28" s="61"/>
      <c r="CZF28" s="61"/>
      <c r="CZG28" s="61"/>
      <c r="CZH28" s="61"/>
      <c r="CZI28" s="61"/>
      <c r="CZJ28" s="61"/>
      <c r="CZK28" s="61"/>
      <c r="CZL28" s="61"/>
      <c r="CZM28" s="61"/>
      <c r="CZN28" s="61"/>
      <c r="CZO28" s="61"/>
      <c r="CZP28" s="61"/>
      <c r="CZQ28" s="61"/>
      <c r="CZR28" s="61"/>
      <c r="CZS28" s="61"/>
      <c r="CZT28" s="61"/>
      <c r="CZU28" s="61"/>
      <c r="CZV28" s="61"/>
      <c r="CZW28" s="61"/>
      <c r="CZX28" s="61"/>
      <c r="CZY28" s="61"/>
      <c r="CZZ28" s="61"/>
      <c r="DAA28" s="61"/>
      <c r="DAB28" s="61"/>
      <c r="DAC28" s="61"/>
      <c r="DAD28" s="61"/>
      <c r="DAE28" s="61"/>
      <c r="DAF28" s="61"/>
      <c r="DAG28" s="61"/>
      <c r="DAH28" s="61"/>
      <c r="DAI28" s="61"/>
      <c r="DAJ28" s="61"/>
      <c r="DAK28" s="61"/>
      <c r="DAL28" s="61"/>
      <c r="DAM28" s="61"/>
      <c r="DAN28" s="61"/>
      <c r="DAO28" s="61"/>
      <c r="DAP28" s="61"/>
      <c r="DAQ28" s="61"/>
      <c r="DAR28" s="61"/>
      <c r="DAS28" s="61"/>
      <c r="DAT28" s="61"/>
      <c r="DAU28" s="61"/>
      <c r="DAV28" s="61"/>
      <c r="DAW28" s="61"/>
      <c r="DAX28" s="61"/>
      <c r="DAY28" s="61"/>
      <c r="DAZ28" s="61"/>
      <c r="DBA28" s="61"/>
      <c r="DBB28" s="61"/>
      <c r="DBC28" s="61"/>
      <c r="DBD28" s="61"/>
      <c r="DBE28" s="61"/>
      <c r="DBF28" s="61"/>
      <c r="DBG28" s="61"/>
      <c r="DBH28" s="61"/>
      <c r="DBI28" s="61"/>
      <c r="DBJ28" s="61"/>
      <c r="DBK28" s="61"/>
      <c r="DBL28" s="61"/>
      <c r="DBM28" s="61"/>
      <c r="DBN28" s="61"/>
      <c r="DBO28" s="61"/>
      <c r="DBP28" s="61"/>
      <c r="DBQ28" s="61"/>
      <c r="DBR28" s="61"/>
      <c r="DBS28" s="61"/>
      <c r="DBT28" s="61"/>
      <c r="DBU28" s="61"/>
      <c r="DBV28" s="61"/>
      <c r="DBW28" s="61"/>
      <c r="DBX28" s="61"/>
      <c r="DBY28" s="61"/>
      <c r="DBZ28" s="61"/>
      <c r="DCA28" s="61"/>
      <c r="DCB28" s="61"/>
      <c r="DCC28" s="61"/>
      <c r="DCD28" s="61"/>
      <c r="DCE28" s="61"/>
      <c r="DCF28" s="61"/>
      <c r="DCG28" s="61"/>
      <c r="DCH28" s="61"/>
      <c r="DCI28" s="61"/>
      <c r="DCJ28" s="61"/>
      <c r="DCK28" s="61"/>
      <c r="DCL28" s="61"/>
      <c r="DCM28" s="61"/>
      <c r="DCN28" s="61"/>
      <c r="DCO28" s="61"/>
      <c r="DCP28" s="61"/>
      <c r="DCQ28" s="61"/>
      <c r="DCR28" s="61"/>
      <c r="DCS28" s="61"/>
      <c r="DCT28" s="61"/>
      <c r="DCU28" s="61"/>
      <c r="DCV28" s="61"/>
      <c r="DCW28" s="61"/>
      <c r="DCX28" s="61"/>
      <c r="DCY28" s="61"/>
      <c r="DCZ28" s="61"/>
      <c r="DDA28" s="61"/>
      <c r="DDB28" s="61"/>
      <c r="DDC28" s="61"/>
      <c r="DDD28" s="61"/>
      <c r="DDE28" s="61"/>
      <c r="DDF28" s="61"/>
      <c r="DDG28" s="61"/>
      <c r="DDH28" s="61"/>
      <c r="DDI28" s="61"/>
      <c r="DDJ28" s="61"/>
      <c r="DDK28" s="61"/>
      <c r="DDL28" s="61"/>
      <c r="DDM28" s="61"/>
      <c r="DDN28" s="61"/>
      <c r="DDO28" s="61"/>
      <c r="DDP28" s="61"/>
      <c r="DDQ28" s="61"/>
      <c r="DDR28" s="61"/>
      <c r="DDS28" s="61"/>
      <c r="DDT28" s="61"/>
      <c r="DDU28" s="61"/>
      <c r="DDV28" s="61"/>
      <c r="DDW28" s="61"/>
      <c r="DDX28" s="61"/>
      <c r="DDY28" s="61"/>
      <c r="DDZ28" s="61"/>
      <c r="DEA28" s="61"/>
      <c r="DEB28" s="61"/>
      <c r="DEC28" s="61"/>
      <c r="DED28" s="61"/>
      <c r="DEE28" s="61"/>
      <c r="DEF28" s="61"/>
      <c r="DEG28" s="61"/>
      <c r="DEH28" s="61"/>
      <c r="DEI28" s="61"/>
      <c r="DEJ28" s="61"/>
      <c r="DEK28" s="61"/>
      <c r="DEL28" s="61"/>
      <c r="DEM28" s="61"/>
      <c r="DEN28" s="61"/>
      <c r="DEO28" s="61"/>
      <c r="DEP28" s="61"/>
      <c r="DEQ28" s="61"/>
      <c r="DER28" s="61"/>
      <c r="DES28" s="61"/>
      <c r="DET28" s="61"/>
      <c r="DEU28" s="61"/>
      <c r="DEV28" s="61"/>
      <c r="DEW28" s="61"/>
      <c r="DEX28" s="61"/>
      <c r="DEY28" s="61"/>
      <c r="DEZ28" s="61"/>
      <c r="DFA28" s="61"/>
      <c r="DFB28" s="61"/>
      <c r="DFC28" s="61"/>
      <c r="DFD28" s="61"/>
      <c r="DFE28" s="61"/>
      <c r="DFF28" s="61"/>
      <c r="DFG28" s="61"/>
      <c r="DFH28" s="61"/>
      <c r="DFI28" s="61"/>
      <c r="DFJ28" s="61"/>
      <c r="DFK28" s="61"/>
      <c r="DFL28" s="61"/>
      <c r="DFM28" s="61"/>
      <c r="DFN28" s="61"/>
      <c r="DFO28" s="61"/>
      <c r="DFP28" s="61"/>
      <c r="DFQ28" s="61"/>
      <c r="DFR28" s="61"/>
      <c r="DFS28" s="61"/>
      <c r="DFT28" s="61"/>
      <c r="DFU28" s="61"/>
      <c r="DFV28" s="61"/>
      <c r="DFW28" s="61"/>
      <c r="DFX28" s="61"/>
      <c r="DFY28" s="61"/>
      <c r="DFZ28" s="61"/>
      <c r="DGA28" s="61"/>
      <c r="DGB28" s="61"/>
      <c r="DGC28" s="61"/>
      <c r="DGD28" s="61"/>
      <c r="DGE28" s="61"/>
      <c r="DGF28" s="61"/>
      <c r="DGG28" s="61"/>
      <c r="DGH28" s="61"/>
      <c r="DGI28" s="61"/>
      <c r="DGJ28" s="61"/>
      <c r="DGK28" s="61"/>
      <c r="DGL28" s="61"/>
      <c r="DGM28" s="61"/>
      <c r="DGN28" s="61"/>
      <c r="DGO28" s="61"/>
      <c r="DGP28" s="61"/>
      <c r="DGQ28" s="61"/>
      <c r="DGR28" s="61"/>
      <c r="DGS28" s="61"/>
      <c r="DGT28" s="61"/>
      <c r="DGU28" s="61"/>
      <c r="DGV28" s="61"/>
      <c r="DGW28" s="61"/>
      <c r="DGX28" s="61"/>
      <c r="DGY28" s="61"/>
      <c r="DGZ28" s="61"/>
      <c r="DHA28" s="61"/>
      <c r="DHB28" s="61"/>
      <c r="DHC28" s="61"/>
      <c r="DHD28" s="61"/>
      <c r="DHE28" s="61"/>
      <c r="DHF28" s="61"/>
      <c r="DHG28" s="61"/>
      <c r="DHH28" s="61"/>
      <c r="DHI28" s="61"/>
      <c r="DHJ28" s="61"/>
      <c r="DHK28" s="61"/>
      <c r="DHL28" s="61"/>
      <c r="DHM28" s="61"/>
      <c r="DHN28" s="61"/>
      <c r="DHO28" s="61"/>
      <c r="DHP28" s="61"/>
      <c r="DHQ28" s="61"/>
      <c r="DHR28" s="61"/>
      <c r="DHS28" s="61"/>
      <c r="DHT28" s="61"/>
      <c r="DHU28" s="61"/>
      <c r="DHV28" s="61"/>
      <c r="DHW28" s="61"/>
      <c r="DHX28" s="61"/>
      <c r="DHY28" s="61"/>
      <c r="DHZ28" s="61"/>
      <c r="DIA28" s="61"/>
      <c r="DIB28" s="61"/>
      <c r="DIC28" s="61"/>
      <c r="DID28" s="61"/>
      <c r="DIE28" s="61"/>
      <c r="DIF28" s="61"/>
      <c r="DIG28" s="61"/>
      <c r="DIH28" s="61"/>
      <c r="DII28" s="61"/>
      <c r="DIJ28" s="61"/>
      <c r="DIK28" s="61"/>
      <c r="DIL28" s="61"/>
      <c r="DIM28" s="61"/>
      <c r="DIN28" s="61"/>
      <c r="DIO28" s="61"/>
      <c r="DIP28" s="61"/>
      <c r="DIQ28" s="61"/>
      <c r="DIR28" s="61"/>
      <c r="DIS28" s="61"/>
      <c r="DIT28" s="61"/>
      <c r="DIU28" s="61"/>
      <c r="DIV28" s="61"/>
      <c r="DIW28" s="61"/>
      <c r="DIX28" s="61"/>
      <c r="DIY28" s="61"/>
      <c r="DIZ28" s="61"/>
      <c r="DJA28" s="61"/>
      <c r="DJB28" s="61"/>
      <c r="DJC28" s="61"/>
      <c r="DJD28" s="61"/>
      <c r="DJE28" s="61"/>
      <c r="DJF28" s="61"/>
      <c r="DJG28" s="61"/>
      <c r="DJH28" s="61"/>
      <c r="DJI28" s="61"/>
      <c r="DJJ28" s="61"/>
      <c r="DJK28" s="61"/>
      <c r="DJL28" s="61"/>
      <c r="DJM28" s="61"/>
      <c r="DJN28" s="61"/>
      <c r="DJO28" s="61"/>
      <c r="DJP28" s="61"/>
      <c r="DJQ28" s="61"/>
      <c r="DJR28" s="61"/>
      <c r="DJS28" s="61"/>
      <c r="DJT28" s="61"/>
      <c r="DJU28" s="61"/>
      <c r="DJV28" s="61"/>
      <c r="DJW28" s="61"/>
      <c r="DJX28" s="61"/>
      <c r="DJY28" s="61"/>
      <c r="DJZ28" s="61"/>
      <c r="DKA28" s="61"/>
      <c r="DKB28" s="61"/>
      <c r="DKC28" s="61"/>
      <c r="DKD28" s="61"/>
      <c r="DKE28" s="61"/>
      <c r="DKF28" s="61"/>
      <c r="DKG28" s="61"/>
      <c r="DKH28" s="61"/>
      <c r="DKI28" s="61"/>
      <c r="DKJ28" s="61"/>
      <c r="DKK28" s="61"/>
      <c r="DKL28" s="61"/>
      <c r="DKM28" s="61"/>
      <c r="DKN28" s="61"/>
      <c r="DKO28" s="61"/>
      <c r="DKP28" s="61"/>
      <c r="DKQ28" s="61"/>
      <c r="DKR28" s="61"/>
      <c r="DKS28" s="61"/>
      <c r="DKT28" s="61"/>
      <c r="DKU28" s="61"/>
      <c r="DKV28" s="61"/>
      <c r="DKW28" s="61"/>
      <c r="DKX28" s="61"/>
      <c r="DKY28" s="61"/>
      <c r="DKZ28" s="61"/>
      <c r="DLA28" s="61"/>
      <c r="DLB28" s="61"/>
      <c r="DLC28" s="61"/>
      <c r="DLD28" s="61"/>
      <c r="DLE28" s="61"/>
      <c r="DLF28" s="61"/>
      <c r="DLG28" s="61"/>
      <c r="DLH28" s="61"/>
      <c r="DLI28" s="61"/>
      <c r="DLJ28" s="61"/>
      <c r="DLK28" s="61"/>
      <c r="DLL28" s="61"/>
      <c r="DLM28" s="61"/>
      <c r="DLN28" s="61"/>
      <c r="DLO28" s="61"/>
      <c r="DLP28" s="61"/>
      <c r="DLQ28" s="61"/>
      <c r="DLR28" s="61"/>
      <c r="DLS28" s="61"/>
      <c r="DLT28" s="61"/>
      <c r="DLU28" s="61"/>
      <c r="DLV28" s="61"/>
      <c r="DLW28" s="61"/>
      <c r="DLX28" s="61"/>
      <c r="DLY28" s="61"/>
      <c r="DLZ28" s="61"/>
      <c r="DMA28" s="61"/>
      <c r="DMB28" s="61"/>
      <c r="DMC28" s="61"/>
      <c r="DMD28" s="61"/>
      <c r="DME28" s="61"/>
      <c r="DMF28" s="61"/>
      <c r="DMG28" s="61"/>
      <c r="DMH28" s="61"/>
      <c r="DMI28" s="61"/>
      <c r="DMJ28" s="61"/>
      <c r="DMK28" s="61"/>
      <c r="DML28" s="61"/>
      <c r="DMM28" s="61"/>
      <c r="DMN28" s="61"/>
      <c r="DMO28" s="61"/>
      <c r="DMP28" s="61"/>
      <c r="DMQ28" s="61"/>
      <c r="DMR28" s="61"/>
      <c r="DMS28" s="61"/>
      <c r="DMT28" s="61"/>
      <c r="DMU28" s="61"/>
      <c r="DMV28" s="61"/>
      <c r="DMW28" s="61"/>
      <c r="DMX28" s="61"/>
      <c r="DMY28" s="61"/>
      <c r="DMZ28" s="61"/>
      <c r="DNA28" s="61"/>
      <c r="DNB28" s="61"/>
      <c r="DNC28" s="61"/>
      <c r="DND28" s="61"/>
      <c r="DNE28" s="61"/>
      <c r="DNF28" s="61"/>
      <c r="DNG28" s="61"/>
      <c r="DNH28" s="61"/>
      <c r="DNI28" s="61"/>
      <c r="DNJ28" s="61"/>
      <c r="DNK28" s="61"/>
      <c r="DNL28" s="61"/>
      <c r="DNM28" s="61"/>
      <c r="DNN28" s="61"/>
      <c r="DNO28" s="61"/>
      <c r="DNP28" s="61"/>
      <c r="DNQ28" s="61"/>
      <c r="DNR28" s="61"/>
      <c r="DNS28" s="61"/>
      <c r="DNT28" s="61"/>
      <c r="DNU28" s="61"/>
      <c r="DNV28" s="61"/>
      <c r="DNW28" s="61"/>
      <c r="DNX28" s="61"/>
      <c r="DNY28" s="61"/>
      <c r="DNZ28" s="61"/>
      <c r="DOA28" s="61"/>
      <c r="DOB28" s="61"/>
      <c r="DOC28" s="61"/>
      <c r="DOD28" s="61"/>
      <c r="DOE28" s="61"/>
      <c r="DOF28" s="61"/>
      <c r="DOG28" s="61"/>
      <c r="DOH28" s="61"/>
      <c r="DOI28" s="61"/>
      <c r="DOJ28" s="61"/>
      <c r="DOK28" s="61"/>
      <c r="DOL28" s="61"/>
      <c r="DOM28" s="61"/>
      <c r="DON28" s="61"/>
      <c r="DOO28" s="61"/>
      <c r="DOP28" s="61"/>
      <c r="DOQ28" s="61"/>
      <c r="DOR28" s="61"/>
      <c r="DOS28" s="61"/>
      <c r="DOT28" s="61"/>
      <c r="DOU28" s="61"/>
      <c r="DOV28" s="61"/>
      <c r="DOW28" s="61"/>
      <c r="DOX28" s="61"/>
      <c r="DOY28" s="61"/>
      <c r="DOZ28" s="61"/>
      <c r="DPA28" s="61"/>
      <c r="DPB28" s="61"/>
      <c r="DPC28" s="61"/>
      <c r="DPD28" s="61"/>
      <c r="DPE28" s="61"/>
      <c r="DPF28" s="61"/>
      <c r="DPG28" s="61"/>
      <c r="DPH28" s="61"/>
      <c r="DPI28" s="61"/>
      <c r="DPJ28" s="61"/>
      <c r="DPK28" s="61"/>
      <c r="DPL28" s="61"/>
      <c r="DPM28" s="61"/>
      <c r="DPN28" s="61"/>
      <c r="DPO28" s="61"/>
      <c r="DPP28" s="61"/>
      <c r="DPQ28" s="61"/>
      <c r="DPR28" s="61"/>
      <c r="DPS28" s="61"/>
      <c r="DPT28" s="61"/>
      <c r="DPU28" s="61"/>
      <c r="DPV28" s="61"/>
      <c r="DPW28" s="61"/>
      <c r="DPX28" s="61"/>
      <c r="DPY28" s="61"/>
      <c r="DPZ28" s="61"/>
      <c r="DQA28" s="61"/>
      <c r="DQB28" s="61"/>
      <c r="DQC28" s="61"/>
      <c r="DQD28" s="61"/>
      <c r="DQE28" s="61"/>
      <c r="DQF28" s="61"/>
      <c r="DQG28" s="61"/>
      <c r="DQH28" s="61"/>
      <c r="DQI28" s="61"/>
      <c r="DQJ28" s="61"/>
      <c r="DQK28" s="61"/>
      <c r="DQL28" s="61"/>
      <c r="DQM28" s="61"/>
      <c r="DQN28" s="61"/>
      <c r="DQO28" s="61"/>
      <c r="DQP28" s="61"/>
      <c r="DQQ28" s="61"/>
      <c r="DQR28" s="61"/>
      <c r="DQS28" s="61"/>
      <c r="DQT28" s="61"/>
      <c r="DQU28" s="61"/>
      <c r="DQV28" s="61"/>
      <c r="DQW28" s="61"/>
      <c r="DQX28" s="61"/>
      <c r="DQY28" s="61"/>
      <c r="DQZ28" s="61"/>
      <c r="DRA28" s="61"/>
      <c r="DRB28" s="61"/>
      <c r="DRC28" s="61"/>
      <c r="DRD28" s="61"/>
      <c r="DRE28" s="61"/>
      <c r="DRF28" s="61"/>
      <c r="DRG28" s="61"/>
      <c r="DRH28" s="61"/>
      <c r="DRI28" s="61"/>
      <c r="DRJ28" s="61"/>
      <c r="DRK28" s="61"/>
      <c r="DRL28" s="61"/>
      <c r="DRM28" s="61"/>
      <c r="DRN28" s="61"/>
      <c r="DRO28" s="61"/>
      <c r="DRP28" s="61"/>
      <c r="DRQ28" s="61"/>
      <c r="DRR28" s="61"/>
      <c r="DRS28" s="61"/>
      <c r="DRT28" s="61"/>
      <c r="DRU28" s="61"/>
      <c r="DRV28" s="61"/>
      <c r="DRW28" s="61"/>
      <c r="DRX28" s="61"/>
      <c r="DRY28" s="61"/>
      <c r="DRZ28" s="61"/>
      <c r="DSA28" s="61"/>
      <c r="DSB28" s="61"/>
      <c r="DSC28" s="61"/>
      <c r="DSD28" s="61"/>
      <c r="DSE28" s="61"/>
      <c r="DSF28" s="61"/>
      <c r="DSG28" s="61"/>
      <c r="DSH28" s="61"/>
      <c r="DSI28" s="61"/>
      <c r="DSJ28" s="61"/>
      <c r="DSK28" s="61"/>
      <c r="DSL28" s="61"/>
      <c r="DSM28" s="61"/>
      <c r="DSN28" s="61"/>
      <c r="DSO28" s="61"/>
      <c r="DSP28" s="61"/>
      <c r="DSQ28" s="61"/>
      <c r="DSR28" s="61"/>
      <c r="DSS28" s="61"/>
      <c r="DST28" s="61"/>
      <c r="DSU28" s="61"/>
      <c r="DSV28" s="61"/>
      <c r="DSW28" s="61"/>
      <c r="DSX28" s="61"/>
      <c r="DSY28" s="61"/>
      <c r="DSZ28" s="61"/>
      <c r="DTA28" s="61"/>
      <c r="DTB28" s="61"/>
      <c r="DTC28" s="61"/>
      <c r="DTD28" s="61"/>
      <c r="DTE28" s="61"/>
      <c r="DTF28" s="61"/>
      <c r="DTG28" s="61"/>
      <c r="DTH28" s="61"/>
      <c r="DTI28" s="61"/>
      <c r="DTJ28" s="61"/>
      <c r="DTK28" s="61"/>
      <c r="DTL28" s="61"/>
      <c r="DTM28" s="61"/>
      <c r="DTN28" s="61"/>
      <c r="DTO28" s="61"/>
      <c r="DTP28" s="61"/>
      <c r="DTQ28" s="61"/>
      <c r="DTR28" s="61"/>
      <c r="DTS28" s="61"/>
      <c r="DTT28" s="61"/>
      <c r="DTU28" s="61"/>
      <c r="DTV28" s="61"/>
      <c r="DTW28" s="61"/>
      <c r="DTX28" s="61"/>
      <c r="DTY28" s="61"/>
      <c r="DTZ28" s="61"/>
      <c r="DUA28" s="61"/>
      <c r="DUB28" s="61"/>
      <c r="DUC28" s="61"/>
      <c r="DUD28" s="61"/>
      <c r="DUE28" s="61"/>
      <c r="DUF28" s="61"/>
      <c r="DUG28" s="61"/>
      <c r="DUH28" s="61"/>
      <c r="DUI28" s="61"/>
      <c r="DUJ28" s="61"/>
      <c r="DUK28" s="61"/>
      <c r="DUL28" s="61"/>
      <c r="DUM28" s="61"/>
      <c r="DUN28" s="61"/>
      <c r="DUO28" s="61"/>
      <c r="DUP28" s="61"/>
      <c r="DUQ28" s="61"/>
      <c r="DUR28" s="61"/>
      <c r="DUS28" s="61"/>
      <c r="DUT28" s="61"/>
      <c r="DUU28" s="61"/>
      <c r="DUV28" s="61"/>
      <c r="DUW28" s="61"/>
      <c r="DUX28" s="61"/>
      <c r="DUY28" s="61"/>
      <c r="DUZ28" s="61"/>
      <c r="DVA28" s="61"/>
      <c r="DVB28" s="61"/>
      <c r="DVC28" s="61"/>
      <c r="DVD28" s="61"/>
      <c r="DVE28" s="61"/>
      <c r="DVF28" s="61"/>
      <c r="DVG28" s="61"/>
      <c r="DVH28" s="61"/>
      <c r="DVI28" s="61"/>
      <c r="DVJ28" s="61"/>
      <c r="DVK28" s="61"/>
      <c r="DVL28" s="61"/>
      <c r="DVM28" s="61"/>
      <c r="DVN28" s="61"/>
      <c r="DVO28" s="61"/>
      <c r="DVP28" s="61"/>
      <c r="DVQ28" s="61"/>
      <c r="DVR28" s="61"/>
      <c r="DVS28" s="61"/>
      <c r="DVT28" s="61"/>
      <c r="DVU28" s="61"/>
      <c r="DVV28" s="61"/>
      <c r="DVW28" s="61"/>
      <c r="DVX28" s="61"/>
      <c r="DVY28" s="61"/>
      <c r="DVZ28" s="61"/>
      <c r="DWA28" s="61"/>
      <c r="DWB28" s="61"/>
      <c r="DWC28" s="61"/>
      <c r="DWD28" s="61"/>
      <c r="DWE28" s="61"/>
      <c r="DWF28" s="61"/>
      <c r="DWG28" s="61"/>
      <c r="DWH28" s="61"/>
      <c r="DWI28" s="61"/>
      <c r="DWJ28" s="61"/>
      <c r="DWK28" s="61"/>
      <c r="DWL28" s="61"/>
      <c r="DWM28" s="61"/>
      <c r="DWN28" s="61"/>
      <c r="DWO28" s="61"/>
      <c r="DWP28" s="61"/>
      <c r="DWQ28" s="61"/>
      <c r="DWR28" s="61"/>
      <c r="DWS28" s="61"/>
      <c r="DWT28" s="61"/>
      <c r="DWU28" s="61"/>
      <c r="DWV28" s="61"/>
      <c r="DWW28" s="61"/>
      <c r="DWX28" s="61"/>
      <c r="DWY28" s="61"/>
      <c r="DWZ28" s="61"/>
      <c r="DXA28" s="61"/>
      <c r="DXB28" s="61"/>
      <c r="DXC28" s="61"/>
      <c r="DXD28" s="61"/>
      <c r="DXE28" s="61"/>
      <c r="DXF28" s="61"/>
      <c r="DXG28" s="61"/>
      <c r="DXH28" s="61"/>
      <c r="DXI28" s="61"/>
      <c r="DXJ28" s="61"/>
      <c r="DXK28" s="61"/>
      <c r="DXL28" s="61"/>
      <c r="DXM28" s="61"/>
      <c r="DXN28" s="61"/>
      <c r="DXO28" s="61"/>
      <c r="DXP28" s="61"/>
      <c r="DXQ28" s="61"/>
      <c r="DXR28" s="61"/>
      <c r="DXS28" s="61"/>
      <c r="DXT28" s="61"/>
      <c r="DXU28" s="61"/>
      <c r="DXV28" s="61"/>
      <c r="DXW28" s="61"/>
      <c r="DXX28" s="61"/>
      <c r="DXY28" s="61"/>
      <c r="DXZ28" s="61"/>
      <c r="DYA28" s="61"/>
      <c r="DYB28" s="61"/>
      <c r="DYC28" s="61"/>
      <c r="DYD28" s="61"/>
      <c r="DYE28" s="61"/>
      <c r="DYF28" s="61"/>
      <c r="DYG28" s="61"/>
      <c r="DYH28" s="61"/>
      <c r="DYI28" s="61"/>
      <c r="DYJ28" s="61"/>
      <c r="DYK28" s="61"/>
      <c r="DYL28" s="61"/>
      <c r="DYM28" s="61"/>
      <c r="DYN28" s="61"/>
      <c r="DYO28" s="61"/>
      <c r="DYP28" s="61"/>
      <c r="DYQ28" s="61"/>
      <c r="DYR28" s="61"/>
      <c r="DYS28" s="61"/>
      <c r="DYT28" s="61"/>
      <c r="DYU28" s="61"/>
      <c r="DYV28" s="61"/>
      <c r="DYW28" s="61"/>
      <c r="DYX28" s="61"/>
      <c r="DYY28" s="61"/>
      <c r="DYZ28" s="61"/>
      <c r="DZA28" s="61"/>
      <c r="DZB28" s="61"/>
      <c r="DZC28" s="61"/>
      <c r="DZD28" s="61"/>
      <c r="DZE28" s="61"/>
      <c r="DZF28" s="61"/>
      <c r="DZG28" s="61"/>
      <c r="DZH28" s="61"/>
      <c r="DZI28" s="61"/>
      <c r="DZJ28" s="61"/>
      <c r="DZK28" s="61"/>
      <c r="DZL28" s="61"/>
      <c r="DZM28" s="61"/>
      <c r="DZN28" s="61"/>
      <c r="DZO28" s="61"/>
      <c r="DZP28" s="61"/>
      <c r="DZQ28" s="61"/>
      <c r="DZR28" s="61"/>
      <c r="DZS28" s="61"/>
      <c r="DZT28" s="61"/>
      <c r="DZU28" s="61"/>
      <c r="DZV28" s="61"/>
      <c r="DZW28" s="61"/>
      <c r="DZX28" s="61"/>
      <c r="DZY28" s="61"/>
      <c r="DZZ28" s="61"/>
      <c r="EAA28" s="61"/>
      <c r="EAB28" s="61"/>
      <c r="EAC28" s="61"/>
      <c r="EAD28" s="61"/>
      <c r="EAE28" s="61"/>
      <c r="EAF28" s="61"/>
      <c r="EAG28" s="61"/>
      <c r="EAH28" s="61"/>
      <c r="EAI28" s="61"/>
      <c r="EAJ28" s="61"/>
      <c r="EAK28" s="61"/>
      <c r="EAL28" s="61"/>
      <c r="EAM28" s="61"/>
      <c r="EAN28" s="61"/>
      <c r="EAO28" s="61"/>
      <c r="EAP28" s="61"/>
      <c r="EAQ28" s="61"/>
      <c r="EAR28" s="61"/>
      <c r="EAS28" s="61"/>
      <c r="EAT28" s="61"/>
      <c r="EAU28" s="61"/>
      <c r="EAV28" s="61"/>
      <c r="EAW28" s="61"/>
      <c r="EAX28" s="61"/>
      <c r="EAY28" s="61"/>
      <c r="EAZ28" s="61"/>
      <c r="EBA28" s="61"/>
      <c r="EBB28" s="61"/>
      <c r="EBC28" s="61"/>
      <c r="EBD28" s="61"/>
      <c r="EBE28" s="61"/>
      <c r="EBF28" s="61"/>
      <c r="EBG28" s="61"/>
      <c r="EBH28" s="61"/>
      <c r="EBI28" s="61"/>
      <c r="EBJ28" s="61"/>
      <c r="EBK28" s="61"/>
      <c r="EBL28" s="61"/>
      <c r="EBM28" s="61"/>
      <c r="EBN28" s="61"/>
      <c r="EBO28" s="61"/>
      <c r="EBP28" s="61"/>
      <c r="EBQ28" s="61"/>
      <c r="EBR28" s="61"/>
      <c r="EBS28" s="61"/>
      <c r="EBT28" s="61"/>
      <c r="EBU28" s="61"/>
      <c r="EBV28" s="61"/>
      <c r="EBW28" s="61"/>
      <c r="EBX28" s="61"/>
      <c r="EBY28" s="61"/>
      <c r="EBZ28" s="61"/>
      <c r="ECA28" s="61"/>
      <c r="ECB28" s="61"/>
      <c r="ECC28" s="61"/>
      <c r="ECD28" s="61"/>
      <c r="ECE28" s="61"/>
      <c r="ECF28" s="61"/>
      <c r="ECG28" s="61"/>
      <c r="ECH28" s="61"/>
      <c r="ECI28" s="61"/>
      <c r="ECJ28" s="61"/>
      <c r="ECK28" s="61"/>
      <c r="ECL28" s="61"/>
      <c r="ECM28" s="61"/>
      <c r="ECN28" s="61"/>
      <c r="ECO28" s="61"/>
      <c r="ECP28" s="61"/>
      <c r="ECQ28" s="61"/>
      <c r="ECR28" s="61"/>
      <c r="ECS28" s="61"/>
      <c r="ECT28" s="61"/>
      <c r="ECU28" s="61"/>
      <c r="ECV28" s="61"/>
      <c r="ECW28" s="61"/>
      <c r="ECX28" s="61"/>
      <c r="ECY28" s="61"/>
      <c r="ECZ28" s="61"/>
      <c r="EDA28" s="61"/>
      <c r="EDB28" s="61"/>
      <c r="EDC28" s="61"/>
      <c r="EDD28" s="61"/>
      <c r="EDE28" s="61"/>
      <c r="EDF28" s="61"/>
      <c r="EDG28" s="61"/>
      <c r="EDH28" s="61"/>
      <c r="EDI28" s="61"/>
      <c r="EDJ28" s="61"/>
      <c r="EDK28" s="61"/>
      <c r="EDL28" s="61"/>
      <c r="EDM28" s="61"/>
      <c r="EDN28" s="61"/>
      <c r="EDO28" s="61"/>
      <c r="EDP28" s="61"/>
      <c r="EDQ28" s="61"/>
      <c r="EDR28" s="61"/>
      <c r="EDS28" s="61"/>
      <c r="EDT28" s="61"/>
      <c r="EDU28" s="61"/>
      <c r="EDV28" s="61"/>
      <c r="EDW28" s="61"/>
      <c r="EDX28" s="61"/>
      <c r="EDY28" s="61"/>
      <c r="EDZ28" s="61"/>
      <c r="EEA28" s="61"/>
      <c r="EEB28" s="61"/>
      <c r="EEC28" s="61"/>
      <c r="EED28" s="61"/>
      <c r="EEE28" s="61"/>
      <c r="EEF28" s="61"/>
      <c r="EEG28" s="61"/>
      <c r="EEH28" s="61"/>
      <c r="EEI28" s="61"/>
      <c r="EEJ28" s="61"/>
      <c r="EEK28" s="61"/>
      <c r="EEL28" s="61"/>
      <c r="EEM28" s="61"/>
      <c r="EEN28" s="61"/>
      <c r="EEO28" s="61"/>
      <c r="EEP28" s="61"/>
      <c r="EEQ28" s="61"/>
      <c r="EER28" s="61"/>
      <c r="EES28" s="61"/>
      <c r="EET28" s="61"/>
      <c r="EEU28" s="61"/>
      <c r="EEV28" s="61"/>
      <c r="EEW28" s="61"/>
      <c r="EEX28" s="61"/>
      <c r="EEY28" s="61"/>
      <c r="EEZ28" s="61"/>
      <c r="EFA28" s="61"/>
      <c r="EFB28" s="61"/>
      <c r="EFC28" s="61"/>
      <c r="EFD28" s="61"/>
      <c r="EFE28" s="61"/>
      <c r="EFF28" s="61"/>
      <c r="EFG28" s="61"/>
      <c r="EFH28" s="61"/>
      <c r="EFI28" s="61"/>
      <c r="EFJ28" s="61"/>
      <c r="EFK28" s="61"/>
      <c r="EFL28" s="61"/>
      <c r="EFM28" s="61"/>
      <c r="EFN28" s="61"/>
      <c r="EFO28" s="61"/>
      <c r="EFP28" s="61"/>
      <c r="EFQ28" s="61"/>
      <c r="EFR28" s="61"/>
      <c r="EFS28" s="61"/>
      <c r="EFT28" s="61"/>
      <c r="EFU28" s="61"/>
      <c r="EFV28" s="61"/>
      <c r="EFW28" s="61"/>
      <c r="EFX28" s="61"/>
      <c r="EFY28" s="61"/>
      <c r="EFZ28" s="61"/>
      <c r="EGA28" s="61"/>
      <c r="EGB28" s="61"/>
      <c r="EGC28" s="61"/>
      <c r="EGD28" s="61"/>
      <c r="EGE28" s="61"/>
      <c r="EGF28" s="61"/>
      <c r="EGG28" s="61"/>
      <c r="EGH28" s="61"/>
      <c r="EGI28" s="61"/>
      <c r="EGJ28" s="61"/>
      <c r="EGK28" s="61"/>
      <c r="EGL28" s="61"/>
      <c r="EGM28" s="61"/>
      <c r="EGN28" s="61"/>
      <c r="EGO28" s="61"/>
      <c r="EGP28" s="61"/>
      <c r="EGQ28" s="61"/>
      <c r="EGR28" s="61"/>
      <c r="EGS28" s="61"/>
      <c r="EGT28" s="61"/>
      <c r="EGU28" s="61"/>
      <c r="EGV28" s="61"/>
      <c r="EGW28" s="61"/>
      <c r="EGX28" s="61"/>
      <c r="EGY28" s="61"/>
      <c r="EGZ28" s="61"/>
      <c r="EHA28" s="61"/>
      <c r="EHB28" s="61"/>
      <c r="EHC28" s="61"/>
      <c r="EHD28" s="61"/>
      <c r="EHE28" s="61"/>
      <c r="EHF28" s="61"/>
      <c r="EHG28" s="61"/>
      <c r="EHH28" s="61"/>
      <c r="EHI28" s="61"/>
      <c r="EHJ28" s="61"/>
      <c r="EHK28" s="61"/>
      <c r="EHL28" s="61"/>
      <c r="EHM28" s="61"/>
      <c r="EHN28" s="61"/>
      <c r="EHO28" s="61"/>
      <c r="EHP28" s="61"/>
      <c r="EHQ28" s="61"/>
      <c r="EHR28" s="61"/>
      <c r="EHS28" s="61"/>
      <c r="EHT28" s="61"/>
      <c r="EHU28" s="61"/>
      <c r="EHV28" s="61"/>
      <c r="EHW28" s="61"/>
      <c r="EHX28" s="61"/>
      <c r="EHY28" s="61"/>
      <c r="EHZ28" s="61"/>
      <c r="EIA28" s="61"/>
      <c r="EIB28" s="61"/>
      <c r="EIC28" s="61"/>
      <c r="EID28" s="61"/>
      <c r="EIE28" s="61"/>
      <c r="EIF28" s="61"/>
      <c r="EIG28" s="61"/>
      <c r="EIH28" s="61"/>
      <c r="EII28" s="61"/>
      <c r="EIJ28" s="61"/>
      <c r="EIK28" s="61"/>
      <c r="EIL28" s="61"/>
      <c r="EIM28" s="61"/>
      <c r="EIN28" s="61"/>
      <c r="EIO28" s="61"/>
      <c r="EIP28" s="61"/>
      <c r="EIQ28" s="61"/>
      <c r="EIR28" s="61"/>
      <c r="EIS28" s="61"/>
      <c r="EIT28" s="61"/>
      <c r="EIU28" s="61"/>
      <c r="EIV28" s="61"/>
      <c r="EIW28" s="61"/>
      <c r="EIX28" s="61"/>
      <c r="EIY28" s="61"/>
      <c r="EIZ28" s="61"/>
      <c r="EJA28" s="61"/>
      <c r="EJB28" s="61"/>
      <c r="EJC28" s="61"/>
      <c r="EJD28" s="61"/>
      <c r="EJE28" s="61"/>
      <c r="EJF28" s="61"/>
      <c r="EJG28" s="61"/>
      <c r="EJH28" s="61"/>
      <c r="EJI28" s="61"/>
      <c r="EJJ28" s="61"/>
      <c r="EJK28" s="61"/>
      <c r="EJL28" s="61"/>
      <c r="EJM28" s="61"/>
      <c r="EJN28" s="61"/>
      <c r="EJO28" s="61"/>
      <c r="EJP28" s="61"/>
      <c r="EJQ28" s="61"/>
      <c r="EJR28" s="61"/>
      <c r="EJS28" s="61"/>
      <c r="EJT28" s="61"/>
      <c r="EJU28" s="61"/>
      <c r="EJV28" s="61"/>
      <c r="EJW28" s="61"/>
      <c r="EJX28" s="61"/>
      <c r="EJY28" s="61"/>
      <c r="EJZ28" s="61"/>
      <c r="EKA28" s="61"/>
      <c r="EKB28" s="61"/>
      <c r="EKC28" s="61"/>
      <c r="EKD28" s="61"/>
      <c r="EKE28" s="61"/>
      <c r="EKF28" s="61"/>
      <c r="EKG28" s="61"/>
      <c r="EKH28" s="61"/>
      <c r="EKI28" s="61"/>
      <c r="EKJ28" s="61"/>
      <c r="EKK28" s="61"/>
      <c r="EKL28" s="61"/>
      <c r="EKM28" s="61"/>
      <c r="EKN28" s="61"/>
      <c r="EKO28" s="61"/>
      <c r="EKP28" s="61"/>
      <c r="EKQ28" s="61"/>
      <c r="EKR28" s="61"/>
      <c r="EKS28" s="61"/>
      <c r="EKT28" s="61"/>
      <c r="EKU28" s="61"/>
      <c r="EKV28" s="61"/>
      <c r="EKW28" s="61"/>
      <c r="EKX28" s="61"/>
      <c r="EKY28" s="61"/>
      <c r="EKZ28" s="61"/>
      <c r="ELA28" s="61"/>
      <c r="ELB28" s="61"/>
      <c r="ELC28" s="61"/>
      <c r="ELD28" s="61"/>
      <c r="ELE28" s="61"/>
      <c r="ELF28" s="61"/>
      <c r="ELG28" s="61"/>
      <c r="ELH28" s="61"/>
      <c r="ELI28" s="61"/>
      <c r="ELJ28" s="61"/>
      <c r="ELK28" s="61"/>
      <c r="ELL28" s="61"/>
      <c r="ELM28" s="61"/>
      <c r="ELN28" s="61"/>
      <c r="ELO28" s="61"/>
      <c r="ELP28" s="61"/>
      <c r="ELQ28" s="61"/>
      <c r="ELR28" s="61"/>
      <c r="ELS28" s="61"/>
      <c r="ELT28" s="61"/>
      <c r="ELU28" s="61"/>
      <c r="ELV28" s="61"/>
      <c r="ELW28" s="61"/>
      <c r="ELX28" s="61"/>
      <c r="ELY28" s="61"/>
      <c r="ELZ28" s="61"/>
      <c r="EMA28" s="61"/>
      <c r="EMB28" s="61"/>
      <c r="EMC28" s="61"/>
      <c r="EMD28" s="61"/>
      <c r="EME28" s="61"/>
      <c r="EMF28" s="61"/>
      <c r="EMG28" s="61"/>
      <c r="EMH28" s="61"/>
      <c r="EMI28" s="61"/>
      <c r="EMJ28" s="61"/>
      <c r="EMK28" s="61"/>
      <c r="EML28" s="61"/>
      <c r="EMM28" s="61"/>
      <c r="EMN28" s="61"/>
      <c r="EMO28" s="61"/>
      <c r="EMP28" s="61"/>
      <c r="EMQ28" s="61"/>
      <c r="EMR28" s="61"/>
      <c r="EMS28" s="61"/>
      <c r="EMT28" s="61"/>
      <c r="EMU28" s="61"/>
      <c r="EMV28" s="61"/>
      <c r="EMW28" s="61"/>
      <c r="EMX28" s="61"/>
      <c r="EMY28" s="61"/>
      <c r="EMZ28" s="61"/>
      <c r="ENA28" s="61"/>
      <c r="ENB28" s="61"/>
      <c r="ENC28" s="61"/>
      <c r="END28" s="61"/>
      <c r="ENE28" s="61"/>
      <c r="ENF28" s="61"/>
      <c r="ENG28" s="61"/>
      <c r="ENH28" s="61"/>
      <c r="ENI28" s="61"/>
      <c r="ENJ28" s="61"/>
      <c r="ENK28" s="61"/>
      <c r="ENL28" s="61"/>
      <c r="ENM28" s="61"/>
      <c r="ENN28" s="61"/>
      <c r="ENO28" s="61"/>
      <c r="ENP28" s="61"/>
      <c r="ENQ28" s="61"/>
      <c r="ENR28" s="61"/>
      <c r="ENS28" s="61"/>
      <c r="ENT28" s="61"/>
      <c r="ENU28" s="61"/>
      <c r="ENV28" s="61"/>
      <c r="ENW28" s="61"/>
      <c r="ENX28" s="61"/>
      <c r="ENY28" s="61"/>
      <c r="ENZ28" s="61"/>
      <c r="EOA28" s="61"/>
      <c r="EOB28" s="61"/>
      <c r="EOC28" s="61"/>
      <c r="EOD28" s="61"/>
      <c r="EOE28" s="61"/>
      <c r="EOF28" s="61"/>
      <c r="EOG28" s="61"/>
      <c r="EOH28" s="61"/>
      <c r="EOI28" s="61"/>
      <c r="EOJ28" s="61"/>
      <c r="EOK28" s="61"/>
      <c r="EOL28" s="61"/>
      <c r="EOM28" s="61"/>
      <c r="EON28" s="61"/>
      <c r="EOO28" s="61"/>
      <c r="EOP28" s="61"/>
      <c r="EOQ28" s="61"/>
      <c r="EOR28" s="61"/>
      <c r="EOS28" s="61"/>
      <c r="EOT28" s="61"/>
      <c r="EOU28" s="61"/>
      <c r="EOV28" s="61"/>
      <c r="EOW28" s="61"/>
      <c r="EOX28" s="61"/>
      <c r="EOY28" s="61"/>
      <c r="EOZ28" s="61"/>
      <c r="EPA28" s="61"/>
      <c r="EPB28" s="61"/>
      <c r="EPC28" s="61"/>
      <c r="EPD28" s="61"/>
      <c r="EPE28" s="61"/>
      <c r="EPF28" s="61"/>
      <c r="EPG28" s="61"/>
      <c r="EPH28" s="61"/>
      <c r="EPI28" s="61"/>
      <c r="EPJ28" s="61"/>
      <c r="EPK28" s="61"/>
      <c r="EPL28" s="61"/>
      <c r="EPM28" s="61"/>
      <c r="EPN28" s="61"/>
      <c r="EPO28" s="61"/>
      <c r="EPP28" s="61"/>
      <c r="EPQ28" s="61"/>
      <c r="EPR28" s="61"/>
      <c r="EPS28" s="61"/>
      <c r="EPT28" s="61"/>
      <c r="EPU28" s="61"/>
      <c r="EPV28" s="61"/>
      <c r="EPW28" s="61"/>
      <c r="EPX28" s="61"/>
      <c r="EPY28" s="61"/>
      <c r="EPZ28" s="61"/>
      <c r="EQA28" s="61"/>
      <c r="EQB28" s="61"/>
      <c r="EQC28" s="61"/>
      <c r="EQD28" s="61"/>
      <c r="EQE28" s="61"/>
      <c r="EQF28" s="61"/>
      <c r="EQG28" s="61"/>
      <c r="EQH28" s="61"/>
      <c r="EQI28" s="61"/>
      <c r="EQJ28" s="61"/>
      <c r="EQK28" s="61"/>
      <c r="EQL28" s="61"/>
      <c r="EQM28" s="61"/>
      <c r="EQN28" s="61"/>
      <c r="EQO28" s="61"/>
      <c r="EQP28" s="61"/>
      <c r="EQQ28" s="61"/>
      <c r="EQR28" s="61"/>
      <c r="EQS28" s="61"/>
      <c r="EQT28" s="61"/>
      <c r="EQU28" s="61"/>
      <c r="EQV28" s="61"/>
      <c r="EQW28" s="61"/>
      <c r="EQX28" s="61"/>
      <c r="EQY28" s="61"/>
      <c r="EQZ28" s="61"/>
      <c r="ERA28" s="61"/>
      <c r="ERB28" s="61"/>
      <c r="ERC28" s="61"/>
      <c r="ERD28" s="61"/>
      <c r="ERE28" s="61"/>
      <c r="ERF28" s="61"/>
      <c r="ERG28" s="61"/>
      <c r="ERH28" s="61"/>
      <c r="ERI28" s="61"/>
      <c r="ERJ28" s="61"/>
      <c r="ERK28" s="61"/>
      <c r="ERL28" s="61"/>
      <c r="ERM28" s="61"/>
      <c r="ERN28" s="61"/>
      <c r="ERO28" s="61"/>
      <c r="ERP28" s="61"/>
      <c r="ERQ28" s="61"/>
      <c r="ERR28" s="61"/>
      <c r="ERS28" s="61"/>
      <c r="ERT28" s="61"/>
      <c r="ERU28" s="61"/>
      <c r="ERV28" s="61"/>
      <c r="ERW28" s="61"/>
      <c r="ERX28" s="61"/>
      <c r="ERY28" s="61"/>
      <c r="ERZ28" s="61"/>
      <c r="ESA28" s="61"/>
      <c r="ESB28" s="61"/>
      <c r="ESC28" s="61"/>
      <c r="ESD28" s="61"/>
      <c r="ESE28" s="61"/>
      <c r="ESF28" s="61"/>
      <c r="ESG28" s="61"/>
      <c r="ESH28" s="61"/>
      <c r="ESI28" s="61"/>
      <c r="ESJ28" s="61"/>
      <c r="ESK28" s="61"/>
      <c r="ESL28" s="61"/>
      <c r="ESM28" s="61"/>
      <c r="ESN28" s="61"/>
      <c r="ESO28" s="61"/>
      <c r="ESP28" s="61"/>
      <c r="ESQ28" s="61"/>
      <c r="ESR28" s="61"/>
      <c r="ESS28" s="61"/>
      <c r="EST28" s="61"/>
      <c r="ESU28" s="61"/>
      <c r="ESV28" s="61"/>
      <c r="ESW28" s="61"/>
      <c r="ESX28" s="61"/>
      <c r="ESY28" s="61"/>
      <c r="ESZ28" s="61"/>
      <c r="ETA28" s="61"/>
      <c r="ETB28" s="61"/>
      <c r="ETC28" s="61"/>
      <c r="ETD28" s="61"/>
      <c r="ETE28" s="61"/>
      <c r="ETF28" s="61"/>
      <c r="ETG28" s="61"/>
      <c r="ETH28" s="61"/>
      <c r="ETI28" s="61"/>
      <c r="ETJ28" s="61"/>
      <c r="ETK28" s="61"/>
      <c r="ETL28" s="61"/>
      <c r="ETM28" s="61"/>
      <c r="ETN28" s="61"/>
      <c r="ETO28" s="61"/>
      <c r="ETP28" s="61"/>
      <c r="ETQ28" s="61"/>
      <c r="ETR28" s="61"/>
      <c r="ETS28" s="61"/>
      <c r="ETT28" s="61"/>
      <c r="ETU28" s="61"/>
      <c r="ETV28" s="61"/>
      <c r="ETW28" s="61"/>
      <c r="ETX28" s="61"/>
      <c r="ETY28" s="61"/>
      <c r="ETZ28" s="61"/>
      <c r="EUA28" s="61"/>
      <c r="EUB28" s="61"/>
      <c r="EUC28" s="61"/>
      <c r="EUD28" s="61"/>
      <c r="EUE28" s="61"/>
      <c r="EUF28" s="61"/>
      <c r="EUG28" s="61"/>
      <c r="EUH28" s="61"/>
      <c r="EUI28" s="61"/>
      <c r="EUJ28" s="61"/>
      <c r="EUK28" s="61"/>
      <c r="EUL28" s="61"/>
      <c r="EUM28" s="61"/>
      <c r="EUN28" s="61"/>
      <c r="EUO28" s="61"/>
      <c r="EUP28" s="61"/>
      <c r="EUQ28" s="61"/>
      <c r="EUR28" s="61"/>
      <c r="EUS28" s="61"/>
      <c r="EUT28" s="61"/>
      <c r="EUU28" s="61"/>
      <c r="EUV28" s="61"/>
      <c r="EUW28" s="61"/>
      <c r="EUX28" s="61"/>
      <c r="EUY28" s="61"/>
      <c r="EUZ28" s="61"/>
      <c r="EVA28" s="61"/>
      <c r="EVB28" s="61"/>
      <c r="EVC28" s="61"/>
      <c r="EVD28" s="61"/>
      <c r="EVE28" s="61"/>
      <c r="EVF28" s="61"/>
      <c r="EVG28" s="61"/>
      <c r="EVH28" s="61"/>
      <c r="EVI28" s="61"/>
      <c r="EVJ28" s="61"/>
      <c r="EVK28" s="61"/>
      <c r="EVL28" s="61"/>
      <c r="EVM28" s="61"/>
      <c r="EVN28" s="61"/>
      <c r="EVO28" s="61"/>
      <c r="EVP28" s="61"/>
      <c r="EVQ28" s="61"/>
      <c r="EVR28" s="61"/>
      <c r="EVS28" s="61"/>
      <c r="EVT28" s="61"/>
      <c r="EVU28" s="61"/>
      <c r="EVV28" s="61"/>
      <c r="EVW28" s="61"/>
      <c r="EVX28" s="61"/>
      <c r="EVY28" s="61"/>
      <c r="EVZ28" s="61"/>
      <c r="EWA28" s="61"/>
      <c r="EWB28" s="61"/>
      <c r="EWC28" s="61"/>
      <c r="EWD28" s="61"/>
      <c r="EWE28" s="61"/>
      <c r="EWF28" s="61"/>
      <c r="EWG28" s="61"/>
      <c r="EWH28" s="61"/>
      <c r="EWI28" s="61"/>
      <c r="EWJ28" s="61"/>
      <c r="EWK28" s="61"/>
      <c r="EWL28" s="61"/>
      <c r="EWM28" s="61"/>
      <c r="EWN28" s="61"/>
      <c r="EWO28" s="61"/>
      <c r="EWP28" s="61"/>
      <c r="EWQ28" s="61"/>
      <c r="EWR28" s="61"/>
      <c r="EWS28" s="61"/>
      <c r="EWT28" s="61"/>
      <c r="EWU28" s="61"/>
      <c r="EWV28" s="61"/>
      <c r="EWW28" s="61"/>
      <c r="EWX28" s="61"/>
      <c r="EWY28" s="61"/>
      <c r="EWZ28" s="61"/>
      <c r="EXA28" s="61"/>
      <c r="EXB28" s="61"/>
      <c r="EXC28" s="61"/>
      <c r="EXD28" s="61"/>
      <c r="EXE28" s="61"/>
      <c r="EXF28" s="61"/>
      <c r="EXG28" s="61"/>
      <c r="EXH28" s="61"/>
      <c r="EXI28" s="61"/>
      <c r="EXJ28" s="61"/>
      <c r="EXK28" s="61"/>
      <c r="EXL28" s="61"/>
      <c r="EXM28" s="61"/>
      <c r="EXN28" s="61"/>
      <c r="EXO28" s="61"/>
      <c r="EXP28" s="61"/>
      <c r="EXQ28" s="61"/>
      <c r="EXR28" s="61"/>
      <c r="EXS28" s="61"/>
      <c r="EXT28" s="61"/>
      <c r="EXU28" s="61"/>
      <c r="EXV28" s="61"/>
      <c r="EXW28" s="61"/>
      <c r="EXX28" s="61"/>
      <c r="EXY28" s="61"/>
      <c r="EXZ28" s="61"/>
      <c r="EYA28" s="61"/>
      <c r="EYB28" s="61"/>
      <c r="EYC28" s="61"/>
      <c r="EYD28" s="61"/>
      <c r="EYE28" s="61"/>
      <c r="EYF28" s="61"/>
      <c r="EYG28" s="61"/>
      <c r="EYH28" s="61"/>
      <c r="EYI28" s="61"/>
      <c r="EYJ28" s="61"/>
      <c r="EYK28" s="61"/>
      <c r="EYL28" s="61"/>
      <c r="EYM28" s="61"/>
      <c r="EYN28" s="61"/>
      <c r="EYO28" s="61"/>
      <c r="EYP28" s="61"/>
      <c r="EYQ28" s="61"/>
      <c r="EYR28" s="61"/>
      <c r="EYS28" s="61"/>
      <c r="EYT28" s="61"/>
      <c r="EYU28" s="61"/>
      <c r="EYV28" s="61"/>
      <c r="EYW28" s="61"/>
      <c r="EYX28" s="61"/>
      <c r="EYY28" s="61"/>
      <c r="EYZ28" s="61"/>
      <c r="EZA28" s="61"/>
      <c r="EZB28" s="61"/>
      <c r="EZC28" s="61"/>
      <c r="EZD28" s="61"/>
      <c r="EZE28" s="61"/>
      <c r="EZF28" s="61"/>
      <c r="EZG28" s="61"/>
      <c r="EZH28" s="61"/>
      <c r="EZI28" s="61"/>
      <c r="EZJ28" s="61"/>
      <c r="EZK28" s="61"/>
      <c r="EZL28" s="61"/>
      <c r="EZM28" s="61"/>
      <c r="EZN28" s="61"/>
      <c r="EZO28" s="61"/>
      <c r="EZP28" s="61"/>
      <c r="EZQ28" s="61"/>
      <c r="EZR28" s="61"/>
      <c r="EZS28" s="61"/>
      <c r="EZT28" s="61"/>
      <c r="EZU28" s="61"/>
      <c r="EZV28" s="61"/>
      <c r="EZW28" s="61"/>
      <c r="EZX28" s="61"/>
      <c r="EZY28" s="61"/>
      <c r="EZZ28" s="61"/>
      <c r="FAA28" s="61"/>
      <c r="FAB28" s="61"/>
      <c r="FAC28" s="61"/>
      <c r="FAD28" s="61"/>
      <c r="FAE28" s="61"/>
      <c r="FAF28" s="61"/>
      <c r="FAG28" s="61"/>
      <c r="FAH28" s="61"/>
      <c r="FAI28" s="61"/>
      <c r="FAJ28" s="61"/>
      <c r="FAK28" s="61"/>
      <c r="FAL28" s="61"/>
      <c r="FAM28" s="61"/>
      <c r="FAN28" s="61"/>
      <c r="FAO28" s="61"/>
      <c r="FAP28" s="61"/>
      <c r="FAQ28" s="61"/>
      <c r="FAR28" s="61"/>
      <c r="FAS28" s="61"/>
      <c r="FAT28" s="61"/>
      <c r="FAU28" s="61"/>
      <c r="FAV28" s="61"/>
      <c r="FAW28" s="61"/>
      <c r="FAX28" s="61"/>
      <c r="FAY28" s="61"/>
      <c r="FAZ28" s="61"/>
      <c r="FBA28" s="61"/>
      <c r="FBB28" s="61"/>
      <c r="FBC28" s="61"/>
      <c r="FBD28" s="61"/>
      <c r="FBE28" s="61"/>
      <c r="FBF28" s="61"/>
      <c r="FBG28" s="61"/>
      <c r="FBH28" s="61"/>
      <c r="FBI28" s="61"/>
      <c r="FBJ28" s="61"/>
      <c r="FBK28" s="61"/>
      <c r="FBL28" s="61"/>
      <c r="FBM28" s="61"/>
      <c r="FBN28" s="61"/>
      <c r="FBO28" s="61"/>
      <c r="FBP28" s="61"/>
      <c r="FBQ28" s="61"/>
      <c r="FBR28" s="61"/>
      <c r="FBS28" s="61"/>
      <c r="FBT28" s="61"/>
      <c r="FBU28" s="61"/>
      <c r="FBV28" s="61"/>
      <c r="FBW28" s="61"/>
      <c r="FBX28" s="61"/>
      <c r="FBY28" s="61"/>
      <c r="FBZ28" s="61"/>
      <c r="FCA28" s="61"/>
      <c r="FCB28" s="61"/>
      <c r="FCC28" s="61"/>
      <c r="FCD28" s="61"/>
      <c r="FCE28" s="61"/>
      <c r="FCF28" s="61"/>
      <c r="FCG28" s="61"/>
      <c r="FCH28" s="61"/>
      <c r="FCI28" s="61"/>
      <c r="FCJ28" s="61"/>
      <c r="FCK28" s="61"/>
      <c r="FCL28" s="61"/>
      <c r="FCM28" s="61"/>
      <c r="FCN28" s="61"/>
      <c r="FCO28" s="61"/>
      <c r="FCP28" s="61"/>
      <c r="FCQ28" s="61"/>
      <c r="FCR28" s="61"/>
      <c r="FCS28" s="61"/>
      <c r="FCT28" s="61"/>
      <c r="FCU28" s="61"/>
      <c r="FCV28" s="61"/>
      <c r="FCW28" s="61"/>
      <c r="FCX28" s="61"/>
      <c r="FCY28" s="61"/>
      <c r="FCZ28" s="61"/>
      <c r="FDA28" s="61"/>
      <c r="FDB28" s="61"/>
      <c r="FDC28" s="61"/>
      <c r="FDD28" s="61"/>
      <c r="FDE28" s="61"/>
      <c r="FDF28" s="61"/>
      <c r="FDG28" s="61"/>
      <c r="FDH28" s="61"/>
      <c r="FDI28" s="61"/>
      <c r="FDJ28" s="61"/>
      <c r="FDK28" s="61"/>
      <c r="FDL28" s="61"/>
      <c r="FDM28" s="61"/>
      <c r="FDN28" s="61"/>
      <c r="FDO28" s="61"/>
      <c r="FDP28" s="61"/>
      <c r="FDQ28" s="61"/>
      <c r="FDR28" s="61"/>
      <c r="FDS28" s="61"/>
      <c r="FDT28" s="61"/>
      <c r="FDU28" s="61"/>
      <c r="FDV28" s="61"/>
      <c r="FDW28" s="61"/>
      <c r="FDX28" s="61"/>
      <c r="FDY28" s="61"/>
      <c r="FDZ28" s="61"/>
      <c r="FEA28" s="61"/>
      <c r="FEB28" s="61"/>
      <c r="FEC28" s="61"/>
      <c r="FED28" s="61"/>
      <c r="FEE28" s="61"/>
      <c r="FEF28" s="61"/>
      <c r="FEG28" s="61"/>
      <c r="FEH28" s="61"/>
      <c r="FEI28" s="61"/>
      <c r="FEJ28" s="61"/>
      <c r="FEK28" s="61"/>
      <c r="FEL28" s="61"/>
      <c r="FEM28" s="61"/>
      <c r="FEN28" s="61"/>
      <c r="FEO28" s="61"/>
      <c r="FEP28" s="61"/>
      <c r="FEQ28" s="61"/>
      <c r="FER28" s="61"/>
      <c r="FES28" s="61"/>
      <c r="FET28" s="61"/>
      <c r="FEU28" s="61"/>
      <c r="FEV28" s="61"/>
      <c r="FEW28" s="61"/>
      <c r="FEX28" s="61"/>
      <c r="FEY28" s="61"/>
      <c r="FEZ28" s="61"/>
      <c r="FFA28" s="61"/>
      <c r="FFB28" s="61"/>
      <c r="FFC28" s="61"/>
      <c r="FFD28" s="61"/>
      <c r="FFE28" s="61"/>
      <c r="FFF28" s="61"/>
      <c r="FFG28" s="61"/>
      <c r="FFH28" s="61"/>
      <c r="FFI28" s="61"/>
      <c r="FFJ28" s="61"/>
      <c r="FFK28" s="61"/>
      <c r="FFL28" s="61"/>
      <c r="FFM28" s="61"/>
      <c r="FFN28" s="61"/>
      <c r="FFO28" s="61"/>
      <c r="FFP28" s="61"/>
      <c r="FFQ28" s="61"/>
      <c r="FFR28" s="61"/>
      <c r="FFS28" s="61"/>
      <c r="FFT28" s="61"/>
      <c r="FFU28" s="61"/>
      <c r="FFV28" s="61"/>
      <c r="FFW28" s="61"/>
      <c r="FFX28" s="61"/>
      <c r="FFY28" s="61"/>
      <c r="FFZ28" s="61"/>
      <c r="FGA28" s="61"/>
      <c r="FGB28" s="61"/>
      <c r="FGC28" s="61"/>
      <c r="FGD28" s="61"/>
      <c r="FGE28" s="61"/>
      <c r="FGF28" s="61"/>
      <c r="FGG28" s="61"/>
      <c r="FGH28" s="61"/>
      <c r="FGI28" s="61"/>
      <c r="FGJ28" s="61"/>
      <c r="FGK28" s="61"/>
      <c r="FGL28" s="61"/>
      <c r="FGM28" s="61"/>
      <c r="FGN28" s="61"/>
      <c r="FGO28" s="61"/>
      <c r="FGP28" s="61"/>
      <c r="FGQ28" s="61"/>
      <c r="FGR28" s="61"/>
      <c r="FGS28" s="61"/>
      <c r="FGT28" s="61"/>
      <c r="FGU28" s="61"/>
      <c r="FGV28" s="61"/>
      <c r="FGW28" s="61"/>
      <c r="FGX28" s="61"/>
      <c r="FGY28" s="61"/>
      <c r="FGZ28" s="61"/>
      <c r="FHA28" s="61"/>
      <c r="FHB28" s="61"/>
      <c r="FHC28" s="61"/>
      <c r="FHD28" s="61"/>
      <c r="FHE28" s="61"/>
      <c r="FHF28" s="61"/>
      <c r="FHG28" s="61"/>
      <c r="FHH28" s="61"/>
      <c r="FHI28" s="61"/>
      <c r="FHJ28" s="61"/>
      <c r="FHK28" s="61"/>
      <c r="FHL28" s="61"/>
      <c r="FHM28" s="61"/>
      <c r="FHN28" s="61"/>
      <c r="FHO28" s="61"/>
      <c r="FHP28" s="61"/>
      <c r="FHQ28" s="61"/>
      <c r="FHR28" s="61"/>
      <c r="FHS28" s="61"/>
      <c r="FHT28" s="61"/>
      <c r="FHU28" s="61"/>
      <c r="FHV28" s="61"/>
      <c r="FHW28" s="61"/>
      <c r="FHX28" s="61"/>
      <c r="FHY28" s="61"/>
      <c r="FHZ28" s="61"/>
      <c r="FIA28" s="61"/>
      <c r="FIB28" s="61"/>
      <c r="FIC28" s="61"/>
      <c r="FID28" s="61"/>
      <c r="FIE28" s="61"/>
      <c r="FIF28" s="61"/>
      <c r="FIG28" s="61"/>
      <c r="FIH28" s="61"/>
      <c r="FII28" s="61"/>
      <c r="FIJ28" s="61"/>
      <c r="FIK28" s="61"/>
      <c r="FIL28" s="61"/>
      <c r="FIM28" s="61"/>
      <c r="FIN28" s="61"/>
      <c r="FIO28" s="61"/>
      <c r="FIP28" s="61"/>
      <c r="FIQ28" s="61"/>
      <c r="FIR28" s="61"/>
      <c r="FIS28" s="61"/>
      <c r="FIT28" s="61"/>
      <c r="FIU28" s="61"/>
      <c r="FIV28" s="61"/>
      <c r="FIW28" s="61"/>
      <c r="FIX28" s="61"/>
      <c r="FIY28" s="61"/>
      <c r="FIZ28" s="61"/>
      <c r="FJA28" s="61"/>
      <c r="FJB28" s="61"/>
      <c r="FJC28" s="61"/>
      <c r="FJD28" s="61"/>
      <c r="FJE28" s="61"/>
      <c r="FJF28" s="61"/>
      <c r="FJG28" s="61"/>
      <c r="FJH28" s="61"/>
      <c r="FJI28" s="61"/>
      <c r="FJJ28" s="61"/>
      <c r="FJK28" s="61"/>
      <c r="FJL28" s="61"/>
      <c r="FJM28" s="61"/>
      <c r="FJN28" s="61"/>
      <c r="FJO28" s="61"/>
      <c r="FJP28" s="61"/>
      <c r="FJQ28" s="61"/>
      <c r="FJR28" s="61"/>
      <c r="FJS28" s="61"/>
      <c r="FJT28" s="61"/>
      <c r="FJU28" s="61"/>
      <c r="FJV28" s="61"/>
      <c r="FJW28" s="61"/>
      <c r="FJX28" s="61"/>
      <c r="FJY28" s="61"/>
      <c r="FJZ28" s="61"/>
      <c r="FKA28" s="61"/>
      <c r="FKB28" s="61"/>
      <c r="FKC28" s="61"/>
      <c r="FKD28" s="61"/>
      <c r="FKE28" s="61"/>
      <c r="FKF28" s="61"/>
      <c r="FKG28" s="61"/>
      <c r="FKH28" s="61"/>
      <c r="FKI28" s="61"/>
      <c r="FKJ28" s="61"/>
      <c r="FKK28" s="61"/>
      <c r="FKL28" s="61"/>
      <c r="FKM28" s="61"/>
      <c r="FKN28" s="61"/>
      <c r="FKO28" s="61"/>
      <c r="FKP28" s="61"/>
      <c r="FKQ28" s="61"/>
      <c r="FKR28" s="61"/>
      <c r="FKS28" s="61"/>
      <c r="FKT28" s="61"/>
      <c r="FKU28" s="61"/>
      <c r="FKV28" s="61"/>
      <c r="FKW28" s="61"/>
      <c r="FKX28" s="61"/>
      <c r="FKY28" s="61"/>
      <c r="FKZ28" s="61"/>
      <c r="FLA28" s="61"/>
      <c r="FLB28" s="61"/>
      <c r="FLC28" s="61"/>
      <c r="FLD28" s="61"/>
      <c r="FLE28" s="61"/>
      <c r="FLF28" s="61"/>
      <c r="FLG28" s="61"/>
      <c r="FLH28" s="61"/>
      <c r="FLI28" s="61"/>
      <c r="FLJ28" s="61"/>
      <c r="FLK28" s="61"/>
      <c r="FLL28" s="61"/>
      <c r="FLM28" s="61"/>
      <c r="FLN28" s="61"/>
      <c r="FLO28" s="61"/>
      <c r="FLP28" s="61"/>
      <c r="FLQ28" s="61"/>
      <c r="FLR28" s="61"/>
      <c r="FLS28" s="61"/>
      <c r="FLT28" s="61"/>
      <c r="FLU28" s="61"/>
      <c r="FLV28" s="61"/>
      <c r="FLW28" s="61"/>
      <c r="FLX28" s="61"/>
      <c r="FLY28" s="61"/>
      <c r="FLZ28" s="61"/>
      <c r="FMA28" s="61"/>
      <c r="FMB28" s="61"/>
      <c r="FMC28" s="61"/>
      <c r="FMD28" s="61"/>
      <c r="FME28" s="61"/>
      <c r="FMF28" s="61"/>
      <c r="FMG28" s="61"/>
      <c r="FMH28" s="61"/>
      <c r="FMI28" s="61"/>
      <c r="FMJ28" s="61"/>
      <c r="FMK28" s="61"/>
      <c r="FML28" s="61"/>
      <c r="FMM28" s="61"/>
      <c r="FMN28" s="61"/>
      <c r="FMO28" s="61"/>
      <c r="FMP28" s="61"/>
      <c r="FMQ28" s="61"/>
      <c r="FMR28" s="61"/>
      <c r="FMS28" s="61"/>
      <c r="FMT28" s="61"/>
      <c r="FMU28" s="61"/>
      <c r="FMV28" s="61"/>
      <c r="FMW28" s="61"/>
      <c r="FMX28" s="61"/>
      <c r="FMY28" s="61"/>
      <c r="FMZ28" s="61"/>
      <c r="FNA28" s="61"/>
      <c r="FNB28" s="61"/>
      <c r="FNC28" s="61"/>
      <c r="FND28" s="61"/>
      <c r="FNE28" s="61"/>
      <c r="FNF28" s="61"/>
      <c r="FNG28" s="61"/>
      <c r="FNH28" s="61"/>
      <c r="FNI28" s="61"/>
      <c r="FNJ28" s="61"/>
      <c r="FNK28" s="61"/>
      <c r="FNL28" s="61"/>
      <c r="FNM28" s="61"/>
      <c r="FNN28" s="61"/>
      <c r="FNO28" s="61"/>
      <c r="FNP28" s="61"/>
      <c r="FNQ28" s="61"/>
      <c r="FNR28" s="61"/>
      <c r="FNS28" s="61"/>
      <c r="FNT28" s="61"/>
      <c r="FNU28" s="61"/>
      <c r="FNV28" s="61"/>
      <c r="FNW28" s="61"/>
      <c r="FNX28" s="61"/>
      <c r="FNY28" s="61"/>
      <c r="FNZ28" s="61"/>
      <c r="FOA28" s="61"/>
      <c r="FOB28" s="61"/>
      <c r="FOC28" s="61"/>
      <c r="FOD28" s="61"/>
      <c r="FOE28" s="61"/>
      <c r="FOF28" s="61"/>
      <c r="FOG28" s="61"/>
      <c r="FOH28" s="61"/>
      <c r="FOI28" s="61"/>
      <c r="FOJ28" s="61"/>
      <c r="FOK28" s="61"/>
      <c r="FOL28" s="61"/>
      <c r="FOM28" s="61"/>
      <c r="FON28" s="61"/>
      <c r="FOO28" s="61"/>
      <c r="FOP28" s="61"/>
      <c r="FOQ28" s="61"/>
      <c r="FOR28" s="61"/>
      <c r="FOS28" s="61"/>
      <c r="FOT28" s="61"/>
      <c r="FOU28" s="61"/>
      <c r="FOV28" s="61"/>
      <c r="FOW28" s="61"/>
      <c r="FOX28" s="61"/>
      <c r="FOY28" s="61"/>
      <c r="FOZ28" s="61"/>
      <c r="FPA28" s="61"/>
      <c r="FPB28" s="61"/>
      <c r="FPC28" s="61"/>
      <c r="FPD28" s="61"/>
      <c r="FPE28" s="61"/>
      <c r="FPF28" s="61"/>
      <c r="FPG28" s="61"/>
      <c r="FPH28" s="61"/>
      <c r="FPI28" s="61"/>
      <c r="FPJ28" s="61"/>
      <c r="FPK28" s="61"/>
      <c r="FPL28" s="61"/>
      <c r="FPM28" s="61"/>
      <c r="FPN28" s="61"/>
      <c r="FPO28" s="61"/>
      <c r="FPP28" s="61"/>
      <c r="FPQ28" s="61"/>
      <c r="FPR28" s="61"/>
      <c r="FPS28" s="61"/>
      <c r="FPT28" s="61"/>
      <c r="FPU28" s="61"/>
      <c r="FPV28" s="61"/>
      <c r="FPW28" s="61"/>
      <c r="FPX28" s="61"/>
      <c r="FPY28" s="61"/>
      <c r="FPZ28" s="61"/>
      <c r="FQA28" s="61"/>
      <c r="FQB28" s="61"/>
      <c r="FQC28" s="61"/>
      <c r="FQD28" s="61"/>
      <c r="FQE28" s="61"/>
      <c r="FQF28" s="61"/>
      <c r="FQG28" s="61"/>
      <c r="FQH28" s="61"/>
      <c r="FQI28" s="61"/>
      <c r="FQJ28" s="61"/>
      <c r="FQK28" s="61"/>
      <c r="FQL28" s="61"/>
      <c r="FQM28" s="61"/>
      <c r="FQN28" s="61"/>
      <c r="FQO28" s="61"/>
      <c r="FQP28" s="61"/>
      <c r="FQQ28" s="61"/>
      <c r="FQR28" s="61"/>
      <c r="FQS28" s="61"/>
      <c r="FQT28" s="61"/>
      <c r="FQU28" s="61"/>
      <c r="FQV28" s="61"/>
      <c r="FQW28" s="61"/>
      <c r="FQX28" s="61"/>
      <c r="FQY28" s="61"/>
      <c r="FQZ28" s="61"/>
      <c r="FRA28" s="61"/>
      <c r="FRB28" s="61"/>
      <c r="FRC28" s="61"/>
      <c r="FRD28" s="61"/>
      <c r="FRE28" s="61"/>
      <c r="FRF28" s="61"/>
      <c r="FRG28" s="61"/>
      <c r="FRH28" s="61"/>
      <c r="FRI28" s="61"/>
      <c r="FRJ28" s="61"/>
      <c r="FRK28" s="61"/>
      <c r="FRL28" s="61"/>
      <c r="FRM28" s="61"/>
      <c r="FRN28" s="61"/>
      <c r="FRO28" s="61"/>
      <c r="FRP28" s="61"/>
      <c r="FRQ28" s="61"/>
      <c r="FRR28" s="61"/>
      <c r="FRS28" s="61"/>
      <c r="FRT28" s="61"/>
      <c r="FRU28" s="61"/>
      <c r="FRV28" s="61"/>
      <c r="FRW28" s="61"/>
      <c r="FRX28" s="61"/>
      <c r="FRY28" s="61"/>
      <c r="FRZ28" s="61"/>
      <c r="FSA28" s="61"/>
      <c r="FSB28" s="61"/>
      <c r="FSC28" s="61"/>
      <c r="FSD28" s="61"/>
      <c r="FSE28" s="61"/>
      <c r="FSF28" s="61"/>
      <c r="FSG28" s="61"/>
      <c r="FSH28" s="61"/>
      <c r="FSI28" s="61"/>
      <c r="FSJ28" s="61"/>
      <c r="FSK28" s="61"/>
      <c r="FSL28" s="61"/>
      <c r="FSM28" s="61"/>
      <c r="FSN28" s="61"/>
      <c r="FSO28" s="61"/>
      <c r="FSP28" s="61"/>
      <c r="FSQ28" s="61"/>
      <c r="FSR28" s="61"/>
      <c r="FSS28" s="61"/>
      <c r="FST28" s="61"/>
      <c r="FSU28" s="61"/>
      <c r="FSV28" s="61"/>
      <c r="FSW28" s="61"/>
      <c r="FSX28" s="61"/>
      <c r="FSY28" s="61"/>
      <c r="FSZ28" s="61"/>
      <c r="FTA28" s="61"/>
      <c r="FTB28" s="61"/>
      <c r="FTC28" s="61"/>
      <c r="FTD28" s="61"/>
      <c r="FTE28" s="61"/>
      <c r="FTF28" s="61"/>
      <c r="FTG28" s="61"/>
      <c r="FTH28" s="61"/>
      <c r="FTI28" s="61"/>
      <c r="FTJ28" s="61"/>
      <c r="FTK28" s="61"/>
      <c r="FTL28" s="61"/>
      <c r="FTM28" s="61"/>
      <c r="FTN28" s="61"/>
      <c r="FTO28" s="61"/>
      <c r="FTP28" s="61"/>
      <c r="FTQ28" s="61"/>
      <c r="FTR28" s="61"/>
      <c r="FTS28" s="61"/>
      <c r="FTT28" s="61"/>
      <c r="FTU28" s="61"/>
      <c r="FTV28" s="61"/>
      <c r="FTW28" s="61"/>
      <c r="FTX28" s="61"/>
      <c r="FTY28" s="61"/>
      <c r="FTZ28" s="61"/>
      <c r="FUA28" s="61"/>
      <c r="FUB28" s="61"/>
      <c r="FUC28" s="61"/>
      <c r="FUD28" s="61"/>
      <c r="FUE28" s="61"/>
      <c r="FUF28" s="61"/>
      <c r="FUG28" s="61"/>
      <c r="FUH28" s="61"/>
      <c r="FUI28" s="61"/>
      <c r="FUJ28" s="61"/>
      <c r="FUK28" s="61"/>
      <c r="FUL28" s="61"/>
      <c r="FUM28" s="61"/>
      <c r="FUN28" s="61"/>
      <c r="FUO28" s="61"/>
      <c r="FUP28" s="61"/>
      <c r="FUQ28" s="61"/>
      <c r="FUR28" s="61"/>
      <c r="FUS28" s="61"/>
      <c r="FUT28" s="61"/>
      <c r="FUU28" s="61"/>
      <c r="FUV28" s="61"/>
      <c r="FUW28" s="61"/>
      <c r="FUX28" s="61"/>
      <c r="FUY28" s="61"/>
      <c r="FUZ28" s="61"/>
      <c r="FVA28" s="61"/>
      <c r="FVB28" s="61"/>
      <c r="FVC28" s="61"/>
      <c r="FVD28" s="61"/>
      <c r="FVE28" s="61"/>
      <c r="FVF28" s="61"/>
      <c r="FVG28" s="61"/>
      <c r="FVH28" s="61"/>
      <c r="FVI28" s="61"/>
      <c r="FVJ28" s="61"/>
      <c r="FVK28" s="61"/>
      <c r="FVL28" s="61"/>
      <c r="FVM28" s="61"/>
      <c r="FVN28" s="61"/>
      <c r="FVO28" s="61"/>
      <c r="FVP28" s="61"/>
      <c r="FVQ28" s="61"/>
      <c r="FVR28" s="61"/>
      <c r="FVS28" s="61"/>
      <c r="FVT28" s="61"/>
      <c r="FVU28" s="61"/>
      <c r="FVV28" s="61"/>
      <c r="FVW28" s="61"/>
      <c r="FVX28" s="61"/>
      <c r="FVY28" s="61"/>
      <c r="FVZ28" s="61"/>
      <c r="FWA28" s="61"/>
      <c r="FWB28" s="61"/>
      <c r="FWC28" s="61"/>
      <c r="FWD28" s="61"/>
      <c r="FWE28" s="61"/>
      <c r="FWF28" s="61"/>
      <c r="FWG28" s="61"/>
      <c r="FWH28" s="61"/>
      <c r="FWI28" s="61"/>
      <c r="FWJ28" s="61"/>
      <c r="FWK28" s="61"/>
      <c r="FWL28" s="61"/>
      <c r="FWM28" s="61"/>
      <c r="FWN28" s="61"/>
      <c r="FWO28" s="61"/>
      <c r="FWP28" s="61"/>
      <c r="FWQ28" s="61"/>
      <c r="FWR28" s="61"/>
      <c r="FWS28" s="61"/>
      <c r="FWT28" s="61"/>
      <c r="FWU28" s="61"/>
      <c r="FWV28" s="61"/>
      <c r="FWW28" s="61"/>
      <c r="FWX28" s="61"/>
      <c r="FWY28" s="61"/>
      <c r="FWZ28" s="61"/>
      <c r="FXA28" s="61"/>
      <c r="FXB28" s="61"/>
      <c r="FXC28" s="61"/>
      <c r="FXD28" s="61"/>
      <c r="FXE28" s="61"/>
      <c r="FXF28" s="61"/>
      <c r="FXG28" s="61"/>
      <c r="FXH28" s="61"/>
      <c r="FXI28" s="61"/>
      <c r="FXJ28" s="61"/>
      <c r="FXK28" s="61"/>
      <c r="FXL28" s="61"/>
      <c r="FXM28" s="61"/>
      <c r="FXN28" s="61"/>
      <c r="FXO28" s="61"/>
      <c r="FXP28" s="61"/>
      <c r="FXQ28" s="61"/>
      <c r="FXR28" s="61"/>
      <c r="FXS28" s="61"/>
      <c r="FXT28" s="61"/>
      <c r="FXU28" s="61"/>
      <c r="FXV28" s="61"/>
      <c r="FXW28" s="61"/>
      <c r="FXX28" s="61"/>
      <c r="FXY28" s="61"/>
      <c r="FXZ28" s="61"/>
      <c r="FYA28" s="61"/>
      <c r="FYB28" s="61"/>
      <c r="FYC28" s="61"/>
      <c r="FYD28" s="61"/>
      <c r="FYE28" s="61"/>
      <c r="FYF28" s="61"/>
      <c r="FYG28" s="61"/>
      <c r="FYH28" s="61"/>
      <c r="FYI28" s="61"/>
      <c r="FYJ28" s="61"/>
      <c r="FYK28" s="61"/>
      <c r="FYL28" s="61"/>
      <c r="FYM28" s="61"/>
      <c r="FYN28" s="61"/>
      <c r="FYO28" s="61"/>
      <c r="FYP28" s="61"/>
      <c r="FYQ28" s="61"/>
      <c r="FYR28" s="61"/>
      <c r="FYS28" s="61"/>
      <c r="FYT28" s="61"/>
      <c r="FYU28" s="61"/>
      <c r="FYV28" s="61"/>
      <c r="FYW28" s="61"/>
      <c r="FYX28" s="61"/>
      <c r="FYY28" s="61"/>
      <c r="FYZ28" s="61"/>
      <c r="FZA28" s="61"/>
      <c r="FZB28" s="61"/>
      <c r="FZC28" s="61"/>
      <c r="FZD28" s="61"/>
      <c r="FZE28" s="61"/>
      <c r="FZF28" s="61"/>
      <c r="FZG28" s="61"/>
      <c r="FZH28" s="61"/>
      <c r="FZI28" s="61"/>
      <c r="FZJ28" s="61"/>
      <c r="FZK28" s="61"/>
      <c r="FZL28" s="61"/>
      <c r="FZM28" s="61"/>
      <c r="FZN28" s="61"/>
      <c r="FZO28" s="61"/>
      <c r="FZP28" s="61"/>
      <c r="FZQ28" s="61"/>
      <c r="FZR28" s="61"/>
      <c r="FZS28" s="61"/>
      <c r="FZT28" s="61"/>
      <c r="FZU28" s="61"/>
      <c r="FZV28" s="61"/>
      <c r="FZW28" s="61"/>
      <c r="FZX28" s="61"/>
      <c r="FZY28" s="61"/>
      <c r="FZZ28" s="61"/>
      <c r="GAA28" s="61"/>
      <c r="GAB28" s="61"/>
      <c r="GAC28" s="61"/>
      <c r="GAD28" s="61"/>
      <c r="GAE28" s="61"/>
      <c r="GAF28" s="61"/>
      <c r="GAG28" s="61"/>
      <c r="GAH28" s="61"/>
      <c r="GAI28" s="61"/>
      <c r="GAJ28" s="61"/>
      <c r="GAK28" s="61"/>
      <c r="GAL28" s="61"/>
      <c r="GAM28" s="61"/>
      <c r="GAN28" s="61"/>
      <c r="GAO28" s="61"/>
      <c r="GAP28" s="61"/>
      <c r="GAQ28" s="61"/>
      <c r="GAR28" s="61"/>
      <c r="GAS28" s="61"/>
      <c r="GAT28" s="61"/>
      <c r="GAU28" s="61"/>
      <c r="GAV28" s="61"/>
      <c r="GAW28" s="61"/>
      <c r="GAX28" s="61"/>
      <c r="GAY28" s="61"/>
      <c r="GAZ28" s="61"/>
      <c r="GBA28" s="61"/>
      <c r="GBB28" s="61"/>
      <c r="GBC28" s="61"/>
      <c r="GBD28" s="61"/>
      <c r="GBE28" s="61"/>
      <c r="GBF28" s="61"/>
      <c r="GBG28" s="61"/>
      <c r="GBH28" s="61"/>
      <c r="GBI28" s="61"/>
      <c r="GBJ28" s="61"/>
      <c r="GBK28" s="61"/>
      <c r="GBL28" s="61"/>
      <c r="GBM28" s="61"/>
      <c r="GBN28" s="61"/>
      <c r="GBO28" s="61"/>
      <c r="GBP28" s="61"/>
      <c r="GBQ28" s="61"/>
      <c r="GBR28" s="61"/>
      <c r="GBS28" s="61"/>
      <c r="GBT28" s="61"/>
      <c r="GBU28" s="61"/>
      <c r="GBV28" s="61"/>
      <c r="GBW28" s="61"/>
      <c r="GBX28" s="61"/>
      <c r="GBY28" s="61"/>
      <c r="GBZ28" s="61"/>
      <c r="GCA28" s="61"/>
      <c r="GCB28" s="61"/>
      <c r="GCC28" s="61"/>
      <c r="GCD28" s="61"/>
      <c r="GCE28" s="61"/>
      <c r="GCF28" s="61"/>
      <c r="GCG28" s="61"/>
      <c r="GCH28" s="61"/>
      <c r="GCI28" s="61"/>
      <c r="GCJ28" s="61"/>
      <c r="GCK28" s="61"/>
      <c r="GCL28" s="61"/>
      <c r="GCM28" s="61"/>
      <c r="GCN28" s="61"/>
      <c r="GCO28" s="61"/>
      <c r="GCP28" s="61"/>
      <c r="GCQ28" s="61"/>
      <c r="GCR28" s="61"/>
      <c r="GCS28" s="61"/>
      <c r="GCT28" s="61"/>
      <c r="GCU28" s="61"/>
      <c r="GCV28" s="61"/>
      <c r="GCW28" s="61"/>
      <c r="GCX28" s="61"/>
      <c r="GCY28" s="61"/>
      <c r="GCZ28" s="61"/>
      <c r="GDA28" s="61"/>
      <c r="GDB28" s="61"/>
      <c r="GDC28" s="61"/>
      <c r="GDD28" s="61"/>
      <c r="GDE28" s="61"/>
      <c r="GDF28" s="61"/>
      <c r="GDG28" s="61"/>
      <c r="GDH28" s="61"/>
      <c r="GDI28" s="61"/>
      <c r="GDJ28" s="61"/>
      <c r="GDK28" s="61"/>
      <c r="GDL28" s="61"/>
      <c r="GDM28" s="61"/>
      <c r="GDN28" s="61"/>
      <c r="GDO28" s="61"/>
      <c r="GDP28" s="61"/>
      <c r="GDQ28" s="61"/>
      <c r="GDR28" s="61"/>
      <c r="GDS28" s="61"/>
      <c r="GDT28" s="61"/>
      <c r="GDU28" s="61"/>
      <c r="GDV28" s="61"/>
      <c r="GDW28" s="61"/>
      <c r="GDX28" s="61"/>
      <c r="GDY28" s="61"/>
      <c r="GDZ28" s="61"/>
      <c r="GEA28" s="61"/>
      <c r="GEB28" s="61"/>
      <c r="GEC28" s="61"/>
      <c r="GED28" s="61"/>
      <c r="GEE28" s="61"/>
      <c r="GEF28" s="61"/>
      <c r="GEG28" s="61"/>
      <c r="GEH28" s="61"/>
      <c r="GEI28" s="61"/>
      <c r="GEJ28" s="61"/>
      <c r="GEK28" s="61"/>
      <c r="GEL28" s="61"/>
      <c r="GEM28" s="61"/>
      <c r="GEN28" s="61"/>
      <c r="GEO28" s="61"/>
      <c r="GEP28" s="61"/>
      <c r="GEQ28" s="61"/>
      <c r="GER28" s="61"/>
      <c r="GES28" s="61"/>
      <c r="GET28" s="61"/>
      <c r="GEU28" s="61"/>
      <c r="GEV28" s="61"/>
      <c r="GEW28" s="61"/>
      <c r="GEX28" s="61"/>
      <c r="GEY28" s="61"/>
      <c r="GEZ28" s="61"/>
      <c r="GFA28" s="61"/>
      <c r="GFB28" s="61"/>
      <c r="GFC28" s="61"/>
      <c r="GFD28" s="61"/>
      <c r="GFE28" s="61"/>
      <c r="GFF28" s="61"/>
      <c r="GFG28" s="61"/>
      <c r="GFH28" s="61"/>
      <c r="GFI28" s="61"/>
      <c r="GFJ28" s="61"/>
      <c r="GFK28" s="61"/>
      <c r="GFL28" s="61"/>
      <c r="GFM28" s="61"/>
      <c r="GFN28" s="61"/>
      <c r="GFO28" s="61"/>
      <c r="GFP28" s="61"/>
      <c r="GFQ28" s="61"/>
      <c r="GFR28" s="61"/>
      <c r="GFS28" s="61"/>
      <c r="GFT28" s="61"/>
      <c r="GFU28" s="61"/>
      <c r="GFV28" s="61"/>
      <c r="GFW28" s="61"/>
      <c r="GFX28" s="61"/>
      <c r="GFY28" s="61"/>
      <c r="GFZ28" s="61"/>
      <c r="GGA28" s="61"/>
      <c r="GGB28" s="61"/>
      <c r="GGC28" s="61"/>
      <c r="GGD28" s="61"/>
      <c r="GGE28" s="61"/>
      <c r="GGF28" s="61"/>
      <c r="GGG28" s="61"/>
      <c r="GGH28" s="61"/>
      <c r="GGI28" s="61"/>
      <c r="GGJ28" s="61"/>
      <c r="GGK28" s="61"/>
      <c r="GGL28" s="61"/>
      <c r="GGM28" s="61"/>
      <c r="GGN28" s="61"/>
      <c r="GGO28" s="61"/>
      <c r="GGP28" s="61"/>
      <c r="GGQ28" s="61"/>
      <c r="GGR28" s="61"/>
      <c r="GGS28" s="61"/>
      <c r="GGT28" s="61"/>
      <c r="GGU28" s="61"/>
      <c r="GGV28" s="61"/>
      <c r="GGW28" s="61"/>
      <c r="GGX28" s="61"/>
      <c r="GGY28" s="61"/>
      <c r="GGZ28" s="61"/>
      <c r="GHA28" s="61"/>
      <c r="GHB28" s="61"/>
      <c r="GHC28" s="61"/>
      <c r="GHD28" s="61"/>
      <c r="GHE28" s="61"/>
      <c r="GHF28" s="61"/>
      <c r="GHG28" s="61"/>
      <c r="GHH28" s="61"/>
      <c r="GHI28" s="61"/>
      <c r="GHJ28" s="61"/>
      <c r="GHK28" s="61"/>
      <c r="GHL28" s="61"/>
      <c r="GHM28" s="61"/>
      <c r="GHN28" s="61"/>
      <c r="GHO28" s="61"/>
      <c r="GHP28" s="61"/>
      <c r="GHQ28" s="61"/>
      <c r="GHR28" s="61"/>
      <c r="GHS28" s="61"/>
      <c r="GHT28" s="61"/>
      <c r="GHU28" s="61"/>
      <c r="GHV28" s="61"/>
      <c r="GHW28" s="61"/>
      <c r="GHX28" s="61"/>
      <c r="GHY28" s="61"/>
      <c r="GHZ28" s="61"/>
      <c r="GIA28" s="61"/>
      <c r="GIB28" s="61"/>
      <c r="GIC28" s="61"/>
      <c r="GID28" s="61"/>
      <c r="GIE28" s="61"/>
      <c r="GIF28" s="61"/>
      <c r="GIG28" s="61"/>
      <c r="GIH28" s="61"/>
      <c r="GII28" s="61"/>
      <c r="GIJ28" s="61"/>
      <c r="GIK28" s="61"/>
      <c r="GIL28" s="61"/>
      <c r="GIM28" s="61"/>
      <c r="GIN28" s="61"/>
      <c r="GIO28" s="61"/>
      <c r="GIP28" s="61"/>
      <c r="GIQ28" s="61"/>
      <c r="GIR28" s="61"/>
      <c r="GIS28" s="61"/>
      <c r="GIT28" s="61"/>
      <c r="GIU28" s="61"/>
      <c r="GIV28" s="61"/>
      <c r="GIW28" s="61"/>
      <c r="GIX28" s="61"/>
      <c r="GIY28" s="61"/>
      <c r="GIZ28" s="61"/>
      <c r="GJA28" s="61"/>
      <c r="GJB28" s="61"/>
      <c r="GJC28" s="61"/>
      <c r="GJD28" s="61"/>
      <c r="GJE28" s="61"/>
      <c r="GJF28" s="61"/>
      <c r="GJG28" s="61"/>
      <c r="GJH28" s="61"/>
      <c r="GJI28" s="61"/>
      <c r="GJJ28" s="61"/>
      <c r="GJK28" s="61"/>
      <c r="GJL28" s="61"/>
      <c r="GJM28" s="61"/>
      <c r="GJN28" s="61"/>
      <c r="GJO28" s="61"/>
      <c r="GJP28" s="61"/>
      <c r="GJQ28" s="61"/>
      <c r="GJR28" s="61"/>
      <c r="GJS28" s="61"/>
      <c r="GJT28" s="61"/>
      <c r="GJU28" s="61"/>
      <c r="GJV28" s="61"/>
      <c r="GJW28" s="61"/>
      <c r="GJX28" s="61"/>
      <c r="GJY28" s="61"/>
      <c r="GJZ28" s="61"/>
      <c r="GKA28" s="61"/>
      <c r="GKB28" s="61"/>
      <c r="GKC28" s="61"/>
      <c r="GKD28" s="61"/>
      <c r="GKE28" s="61"/>
      <c r="GKF28" s="61"/>
      <c r="GKG28" s="61"/>
      <c r="GKH28" s="61"/>
      <c r="GKI28" s="61"/>
      <c r="GKJ28" s="61"/>
      <c r="GKK28" s="61"/>
      <c r="GKL28" s="61"/>
      <c r="GKM28" s="61"/>
      <c r="GKN28" s="61"/>
      <c r="GKO28" s="61"/>
      <c r="GKP28" s="61"/>
      <c r="GKQ28" s="61"/>
      <c r="GKR28" s="61"/>
      <c r="GKS28" s="61"/>
      <c r="GKT28" s="61"/>
      <c r="GKU28" s="61"/>
      <c r="GKV28" s="61"/>
      <c r="GKW28" s="61"/>
      <c r="GKX28" s="61"/>
      <c r="GKY28" s="61"/>
      <c r="GKZ28" s="61"/>
      <c r="GLA28" s="61"/>
      <c r="GLB28" s="61"/>
      <c r="GLC28" s="61"/>
      <c r="GLD28" s="61"/>
      <c r="GLE28" s="61"/>
      <c r="GLF28" s="61"/>
      <c r="GLG28" s="61"/>
      <c r="GLH28" s="61"/>
      <c r="GLI28" s="61"/>
      <c r="GLJ28" s="61"/>
      <c r="GLK28" s="61"/>
      <c r="GLL28" s="61"/>
      <c r="GLM28" s="61"/>
      <c r="GLN28" s="61"/>
      <c r="GLO28" s="61"/>
      <c r="GLP28" s="61"/>
      <c r="GLQ28" s="61"/>
      <c r="GLR28" s="61"/>
      <c r="GLS28" s="61"/>
      <c r="GLT28" s="61"/>
      <c r="GLU28" s="61"/>
      <c r="GLV28" s="61"/>
      <c r="GLW28" s="61"/>
      <c r="GLX28" s="61"/>
      <c r="GLY28" s="61"/>
      <c r="GLZ28" s="61"/>
      <c r="GMA28" s="61"/>
      <c r="GMB28" s="61"/>
      <c r="GMC28" s="61"/>
      <c r="GMD28" s="61"/>
      <c r="GME28" s="61"/>
      <c r="GMF28" s="61"/>
      <c r="GMG28" s="61"/>
      <c r="GMH28" s="61"/>
      <c r="GMI28" s="61"/>
      <c r="GMJ28" s="61"/>
      <c r="GMK28" s="61"/>
      <c r="GML28" s="61"/>
      <c r="GMM28" s="61"/>
      <c r="GMN28" s="61"/>
      <c r="GMO28" s="61"/>
      <c r="GMP28" s="61"/>
      <c r="GMQ28" s="61"/>
      <c r="GMR28" s="61"/>
      <c r="GMS28" s="61"/>
      <c r="GMT28" s="61"/>
      <c r="GMU28" s="61"/>
      <c r="GMV28" s="61"/>
      <c r="GMW28" s="61"/>
      <c r="GMX28" s="61"/>
      <c r="GMY28" s="61"/>
      <c r="GMZ28" s="61"/>
      <c r="GNA28" s="61"/>
      <c r="GNB28" s="61"/>
      <c r="GNC28" s="61"/>
      <c r="GND28" s="61"/>
      <c r="GNE28" s="61"/>
      <c r="GNF28" s="61"/>
      <c r="GNG28" s="61"/>
      <c r="GNH28" s="61"/>
      <c r="GNI28" s="61"/>
      <c r="GNJ28" s="61"/>
      <c r="GNK28" s="61"/>
      <c r="GNL28" s="61"/>
      <c r="GNM28" s="61"/>
      <c r="GNN28" s="61"/>
      <c r="GNO28" s="61"/>
      <c r="GNP28" s="61"/>
      <c r="GNQ28" s="61"/>
      <c r="GNR28" s="61"/>
      <c r="GNS28" s="61"/>
      <c r="GNT28" s="61"/>
      <c r="GNU28" s="61"/>
      <c r="GNV28" s="61"/>
      <c r="GNW28" s="61"/>
      <c r="GNX28" s="61"/>
      <c r="GNY28" s="61"/>
      <c r="GNZ28" s="61"/>
      <c r="GOA28" s="61"/>
      <c r="GOB28" s="61"/>
      <c r="GOC28" s="61"/>
      <c r="GOD28" s="61"/>
      <c r="GOE28" s="61"/>
      <c r="GOF28" s="61"/>
      <c r="GOG28" s="61"/>
      <c r="GOH28" s="61"/>
      <c r="GOI28" s="61"/>
      <c r="GOJ28" s="61"/>
      <c r="GOK28" s="61"/>
      <c r="GOL28" s="61"/>
      <c r="GOM28" s="61"/>
      <c r="GON28" s="61"/>
      <c r="GOO28" s="61"/>
      <c r="GOP28" s="61"/>
      <c r="GOQ28" s="61"/>
      <c r="GOR28" s="61"/>
      <c r="GOS28" s="61"/>
      <c r="GOT28" s="61"/>
      <c r="GOU28" s="61"/>
      <c r="GOV28" s="61"/>
      <c r="GOW28" s="61"/>
      <c r="GOX28" s="61"/>
      <c r="GOY28" s="61"/>
      <c r="GOZ28" s="61"/>
      <c r="GPA28" s="61"/>
      <c r="GPB28" s="61"/>
      <c r="GPC28" s="61"/>
      <c r="GPD28" s="61"/>
      <c r="GPE28" s="61"/>
      <c r="GPF28" s="61"/>
      <c r="GPG28" s="61"/>
      <c r="GPH28" s="61"/>
      <c r="GPI28" s="61"/>
      <c r="GPJ28" s="61"/>
      <c r="GPK28" s="61"/>
      <c r="GPL28" s="61"/>
      <c r="GPM28" s="61"/>
      <c r="GPN28" s="61"/>
      <c r="GPO28" s="61"/>
      <c r="GPP28" s="61"/>
      <c r="GPQ28" s="61"/>
      <c r="GPR28" s="61"/>
      <c r="GPS28" s="61"/>
      <c r="GPT28" s="61"/>
      <c r="GPU28" s="61"/>
      <c r="GPV28" s="61"/>
      <c r="GPW28" s="61"/>
      <c r="GPX28" s="61"/>
      <c r="GPY28" s="61"/>
      <c r="GPZ28" s="61"/>
      <c r="GQA28" s="61"/>
      <c r="GQB28" s="61"/>
      <c r="GQC28" s="61"/>
      <c r="GQD28" s="61"/>
      <c r="GQE28" s="61"/>
      <c r="GQF28" s="61"/>
      <c r="GQG28" s="61"/>
      <c r="GQH28" s="61"/>
      <c r="GQI28" s="61"/>
      <c r="GQJ28" s="61"/>
      <c r="GQK28" s="61"/>
      <c r="GQL28" s="61"/>
      <c r="GQM28" s="61"/>
      <c r="GQN28" s="61"/>
      <c r="GQO28" s="61"/>
      <c r="GQP28" s="61"/>
      <c r="GQQ28" s="61"/>
      <c r="GQR28" s="61"/>
      <c r="GQS28" s="61"/>
      <c r="GQT28" s="61"/>
      <c r="GQU28" s="61"/>
      <c r="GQV28" s="61"/>
      <c r="GQW28" s="61"/>
      <c r="GQX28" s="61"/>
      <c r="GQY28" s="61"/>
      <c r="GQZ28" s="61"/>
      <c r="GRA28" s="61"/>
      <c r="GRB28" s="61"/>
      <c r="GRC28" s="61"/>
      <c r="GRD28" s="61"/>
      <c r="GRE28" s="61"/>
      <c r="GRF28" s="61"/>
      <c r="GRG28" s="61"/>
      <c r="GRH28" s="61"/>
      <c r="GRI28" s="61"/>
      <c r="GRJ28" s="61"/>
      <c r="GRK28" s="61"/>
      <c r="GRL28" s="61"/>
      <c r="GRM28" s="61"/>
      <c r="GRN28" s="61"/>
      <c r="GRO28" s="61"/>
      <c r="GRP28" s="61"/>
      <c r="GRQ28" s="61"/>
      <c r="GRR28" s="61"/>
      <c r="GRS28" s="61"/>
      <c r="GRT28" s="61"/>
      <c r="GRU28" s="61"/>
      <c r="GRV28" s="61"/>
      <c r="GRW28" s="61"/>
      <c r="GRX28" s="61"/>
      <c r="GRY28" s="61"/>
      <c r="GRZ28" s="61"/>
      <c r="GSA28" s="61"/>
      <c r="GSB28" s="61"/>
      <c r="GSC28" s="61"/>
      <c r="GSD28" s="61"/>
      <c r="GSE28" s="61"/>
      <c r="GSF28" s="61"/>
      <c r="GSG28" s="61"/>
      <c r="GSH28" s="61"/>
      <c r="GSI28" s="61"/>
      <c r="GSJ28" s="61"/>
      <c r="GSK28" s="61"/>
      <c r="GSL28" s="61"/>
      <c r="GSM28" s="61"/>
      <c r="GSN28" s="61"/>
      <c r="GSO28" s="61"/>
      <c r="GSP28" s="61"/>
      <c r="GSQ28" s="61"/>
      <c r="GSR28" s="61"/>
      <c r="GSS28" s="61"/>
      <c r="GST28" s="61"/>
      <c r="GSU28" s="61"/>
      <c r="GSV28" s="61"/>
      <c r="GSW28" s="61"/>
      <c r="GSX28" s="61"/>
      <c r="GSY28" s="61"/>
      <c r="GSZ28" s="61"/>
      <c r="GTA28" s="61"/>
      <c r="GTB28" s="61"/>
      <c r="GTC28" s="61"/>
      <c r="GTD28" s="61"/>
      <c r="GTE28" s="61"/>
      <c r="GTF28" s="61"/>
      <c r="GTG28" s="61"/>
      <c r="GTH28" s="61"/>
      <c r="GTI28" s="61"/>
      <c r="GTJ28" s="61"/>
      <c r="GTK28" s="61"/>
      <c r="GTL28" s="61"/>
      <c r="GTM28" s="61"/>
      <c r="GTN28" s="61"/>
      <c r="GTO28" s="61"/>
      <c r="GTP28" s="61"/>
      <c r="GTQ28" s="61"/>
      <c r="GTR28" s="61"/>
      <c r="GTS28" s="61"/>
      <c r="GTT28" s="61"/>
      <c r="GTU28" s="61"/>
      <c r="GTV28" s="61"/>
      <c r="GTW28" s="61"/>
      <c r="GTX28" s="61"/>
      <c r="GTY28" s="61"/>
      <c r="GTZ28" s="61"/>
      <c r="GUA28" s="61"/>
      <c r="GUB28" s="61"/>
      <c r="GUC28" s="61"/>
      <c r="GUD28" s="61"/>
      <c r="GUE28" s="61"/>
      <c r="GUF28" s="61"/>
      <c r="GUG28" s="61"/>
      <c r="GUH28" s="61"/>
      <c r="GUI28" s="61"/>
      <c r="GUJ28" s="61"/>
      <c r="GUK28" s="61"/>
      <c r="GUL28" s="61"/>
      <c r="GUM28" s="61"/>
      <c r="GUN28" s="61"/>
      <c r="GUO28" s="61"/>
      <c r="GUP28" s="61"/>
      <c r="GUQ28" s="61"/>
      <c r="GUR28" s="61"/>
      <c r="GUS28" s="61"/>
      <c r="GUT28" s="61"/>
      <c r="GUU28" s="61"/>
      <c r="GUV28" s="61"/>
      <c r="GUW28" s="61"/>
      <c r="GUX28" s="61"/>
      <c r="GUY28" s="61"/>
      <c r="GUZ28" s="61"/>
      <c r="GVA28" s="61"/>
      <c r="GVB28" s="61"/>
      <c r="GVC28" s="61"/>
      <c r="GVD28" s="61"/>
      <c r="GVE28" s="61"/>
      <c r="GVF28" s="61"/>
      <c r="GVG28" s="61"/>
      <c r="GVH28" s="61"/>
      <c r="GVI28" s="61"/>
      <c r="GVJ28" s="61"/>
      <c r="GVK28" s="61"/>
      <c r="GVL28" s="61"/>
      <c r="GVM28" s="61"/>
      <c r="GVN28" s="61"/>
      <c r="GVO28" s="61"/>
      <c r="GVP28" s="61"/>
      <c r="GVQ28" s="61"/>
      <c r="GVR28" s="61"/>
      <c r="GVS28" s="61"/>
      <c r="GVT28" s="61"/>
      <c r="GVU28" s="61"/>
      <c r="GVV28" s="61"/>
      <c r="GVW28" s="61"/>
      <c r="GVX28" s="61"/>
      <c r="GVY28" s="61"/>
      <c r="GVZ28" s="61"/>
      <c r="GWA28" s="61"/>
      <c r="GWB28" s="61"/>
      <c r="GWC28" s="61"/>
      <c r="GWD28" s="61"/>
      <c r="GWE28" s="61"/>
      <c r="GWF28" s="61"/>
      <c r="GWG28" s="61"/>
      <c r="GWH28" s="61"/>
      <c r="GWI28" s="61"/>
      <c r="GWJ28" s="61"/>
      <c r="GWK28" s="61"/>
      <c r="GWL28" s="61"/>
      <c r="GWM28" s="61"/>
      <c r="GWN28" s="61"/>
      <c r="GWO28" s="61"/>
      <c r="GWP28" s="61"/>
      <c r="GWQ28" s="61"/>
      <c r="GWR28" s="61"/>
      <c r="GWS28" s="61"/>
      <c r="GWT28" s="61"/>
      <c r="GWU28" s="61"/>
      <c r="GWV28" s="61"/>
      <c r="GWW28" s="61"/>
      <c r="GWX28" s="61"/>
      <c r="GWY28" s="61"/>
      <c r="GWZ28" s="61"/>
      <c r="GXA28" s="61"/>
      <c r="GXB28" s="61"/>
      <c r="GXC28" s="61"/>
      <c r="GXD28" s="61"/>
      <c r="GXE28" s="61"/>
      <c r="GXF28" s="61"/>
      <c r="GXG28" s="61"/>
      <c r="GXH28" s="61"/>
      <c r="GXI28" s="61"/>
      <c r="GXJ28" s="61"/>
      <c r="GXK28" s="61"/>
      <c r="GXL28" s="61"/>
      <c r="GXM28" s="61"/>
      <c r="GXN28" s="61"/>
      <c r="GXO28" s="61"/>
      <c r="GXP28" s="61"/>
      <c r="GXQ28" s="61"/>
      <c r="GXR28" s="61"/>
      <c r="GXS28" s="61"/>
      <c r="GXT28" s="61"/>
      <c r="GXU28" s="61"/>
      <c r="GXV28" s="61"/>
      <c r="GXW28" s="61"/>
      <c r="GXX28" s="61"/>
      <c r="GXY28" s="61"/>
      <c r="GXZ28" s="61"/>
      <c r="GYA28" s="61"/>
      <c r="GYB28" s="61"/>
      <c r="GYC28" s="61"/>
      <c r="GYD28" s="61"/>
      <c r="GYE28" s="61"/>
      <c r="GYF28" s="61"/>
      <c r="GYG28" s="61"/>
      <c r="GYH28" s="61"/>
      <c r="GYI28" s="61"/>
      <c r="GYJ28" s="61"/>
      <c r="GYK28" s="61"/>
      <c r="GYL28" s="61"/>
      <c r="GYM28" s="61"/>
      <c r="GYN28" s="61"/>
      <c r="GYO28" s="61"/>
      <c r="GYP28" s="61"/>
      <c r="GYQ28" s="61"/>
      <c r="GYR28" s="61"/>
      <c r="GYS28" s="61"/>
      <c r="GYT28" s="61"/>
      <c r="GYU28" s="61"/>
      <c r="GYV28" s="61"/>
      <c r="GYW28" s="61"/>
      <c r="GYX28" s="61"/>
      <c r="GYY28" s="61"/>
      <c r="GYZ28" s="61"/>
      <c r="GZA28" s="61"/>
      <c r="GZB28" s="61"/>
      <c r="GZC28" s="61"/>
      <c r="GZD28" s="61"/>
      <c r="GZE28" s="61"/>
      <c r="GZF28" s="61"/>
      <c r="GZG28" s="61"/>
      <c r="GZH28" s="61"/>
      <c r="GZI28" s="61"/>
      <c r="GZJ28" s="61"/>
      <c r="GZK28" s="61"/>
      <c r="GZL28" s="61"/>
      <c r="GZM28" s="61"/>
      <c r="GZN28" s="61"/>
      <c r="GZO28" s="61"/>
      <c r="GZP28" s="61"/>
      <c r="GZQ28" s="61"/>
      <c r="GZR28" s="61"/>
      <c r="GZS28" s="61"/>
      <c r="GZT28" s="61"/>
      <c r="GZU28" s="61"/>
      <c r="GZV28" s="61"/>
      <c r="GZW28" s="61"/>
      <c r="GZX28" s="61"/>
      <c r="GZY28" s="61"/>
      <c r="GZZ28" s="61"/>
      <c r="HAA28" s="61"/>
      <c r="HAB28" s="61"/>
      <c r="HAC28" s="61"/>
      <c r="HAD28" s="61"/>
      <c r="HAE28" s="61"/>
      <c r="HAF28" s="61"/>
      <c r="HAG28" s="61"/>
      <c r="HAH28" s="61"/>
      <c r="HAI28" s="61"/>
      <c r="HAJ28" s="61"/>
      <c r="HAK28" s="61"/>
      <c r="HAL28" s="61"/>
      <c r="HAM28" s="61"/>
      <c r="HAN28" s="61"/>
      <c r="HAO28" s="61"/>
      <c r="HAP28" s="61"/>
      <c r="HAQ28" s="61"/>
      <c r="HAR28" s="61"/>
      <c r="HAS28" s="61"/>
      <c r="HAT28" s="61"/>
      <c r="HAU28" s="61"/>
      <c r="HAV28" s="61"/>
      <c r="HAW28" s="61"/>
      <c r="HAX28" s="61"/>
      <c r="HAY28" s="61"/>
      <c r="HAZ28" s="61"/>
      <c r="HBA28" s="61"/>
      <c r="HBB28" s="61"/>
      <c r="HBC28" s="61"/>
      <c r="HBD28" s="61"/>
      <c r="HBE28" s="61"/>
      <c r="HBF28" s="61"/>
      <c r="HBG28" s="61"/>
      <c r="HBH28" s="61"/>
      <c r="HBI28" s="61"/>
      <c r="HBJ28" s="61"/>
      <c r="HBK28" s="61"/>
      <c r="HBL28" s="61"/>
      <c r="HBM28" s="61"/>
      <c r="HBN28" s="61"/>
      <c r="HBO28" s="61"/>
      <c r="HBP28" s="61"/>
      <c r="HBQ28" s="61"/>
      <c r="HBR28" s="61"/>
      <c r="HBS28" s="61"/>
      <c r="HBT28" s="61"/>
      <c r="HBU28" s="61"/>
      <c r="HBV28" s="61"/>
      <c r="HBW28" s="61"/>
      <c r="HBX28" s="61"/>
      <c r="HBY28" s="61"/>
      <c r="HBZ28" s="61"/>
      <c r="HCA28" s="61"/>
      <c r="HCB28" s="61"/>
      <c r="HCC28" s="61"/>
      <c r="HCD28" s="61"/>
      <c r="HCE28" s="61"/>
      <c r="HCF28" s="61"/>
      <c r="HCG28" s="61"/>
      <c r="HCH28" s="61"/>
      <c r="HCI28" s="61"/>
      <c r="HCJ28" s="61"/>
      <c r="HCK28" s="61"/>
      <c r="HCL28" s="61"/>
      <c r="HCM28" s="61"/>
      <c r="HCN28" s="61"/>
      <c r="HCO28" s="61"/>
      <c r="HCP28" s="61"/>
      <c r="HCQ28" s="61"/>
      <c r="HCR28" s="61"/>
      <c r="HCS28" s="61"/>
      <c r="HCT28" s="61"/>
      <c r="HCU28" s="61"/>
      <c r="HCV28" s="61"/>
      <c r="HCW28" s="61"/>
      <c r="HCX28" s="61"/>
      <c r="HCY28" s="61"/>
      <c r="HCZ28" s="61"/>
      <c r="HDA28" s="61"/>
      <c r="HDB28" s="61"/>
      <c r="HDC28" s="61"/>
      <c r="HDD28" s="61"/>
      <c r="HDE28" s="61"/>
      <c r="HDF28" s="61"/>
      <c r="HDG28" s="61"/>
      <c r="HDH28" s="61"/>
      <c r="HDI28" s="61"/>
      <c r="HDJ28" s="61"/>
      <c r="HDK28" s="61"/>
      <c r="HDL28" s="61"/>
      <c r="HDM28" s="61"/>
      <c r="HDN28" s="61"/>
      <c r="HDO28" s="61"/>
      <c r="HDP28" s="61"/>
      <c r="HDQ28" s="61"/>
      <c r="HDR28" s="61"/>
      <c r="HDS28" s="61"/>
      <c r="HDT28" s="61"/>
      <c r="HDU28" s="61"/>
      <c r="HDV28" s="61"/>
      <c r="HDW28" s="61"/>
      <c r="HDX28" s="61"/>
      <c r="HDY28" s="61"/>
      <c r="HDZ28" s="61"/>
      <c r="HEA28" s="61"/>
      <c r="HEB28" s="61"/>
      <c r="HEC28" s="61"/>
      <c r="HED28" s="61"/>
      <c r="HEE28" s="61"/>
      <c r="HEF28" s="61"/>
      <c r="HEG28" s="61"/>
      <c r="HEH28" s="61"/>
      <c r="HEI28" s="61"/>
      <c r="HEJ28" s="61"/>
      <c r="HEK28" s="61"/>
      <c r="HEL28" s="61"/>
      <c r="HEM28" s="61"/>
      <c r="HEN28" s="61"/>
      <c r="HEO28" s="61"/>
      <c r="HEP28" s="61"/>
      <c r="HEQ28" s="61"/>
      <c r="HER28" s="61"/>
      <c r="HES28" s="61"/>
      <c r="HET28" s="61"/>
      <c r="HEU28" s="61"/>
      <c r="HEV28" s="61"/>
      <c r="HEW28" s="61"/>
      <c r="HEX28" s="61"/>
      <c r="HEY28" s="61"/>
      <c r="HEZ28" s="61"/>
      <c r="HFA28" s="61"/>
      <c r="HFB28" s="61"/>
      <c r="HFC28" s="61"/>
      <c r="HFD28" s="61"/>
      <c r="HFE28" s="61"/>
      <c r="HFF28" s="61"/>
      <c r="HFG28" s="61"/>
      <c r="HFH28" s="61"/>
      <c r="HFI28" s="61"/>
      <c r="HFJ28" s="61"/>
      <c r="HFK28" s="61"/>
      <c r="HFL28" s="61"/>
      <c r="HFM28" s="61"/>
      <c r="HFN28" s="61"/>
      <c r="HFO28" s="61"/>
      <c r="HFP28" s="61"/>
      <c r="HFQ28" s="61"/>
      <c r="HFR28" s="61"/>
      <c r="HFS28" s="61"/>
      <c r="HFT28" s="61"/>
      <c r="HFU28" s="61"/>
      <c r="HFV28" s="61"/>
      <c r="HFW28" s="61"/>
      <c r="HFX28" s="61"/>
      <c r="HFY28" s="61"/>
      <c r="HFZ28" s="61"/>
      <c r="HGA28" s="61"/>
      <c r="HGB28" s="61"/>
      <c r="HGC28" s="61"/>
      <c r="HGD28" s="61"/>
      <c r="HGE28" s="61"/>
      <c r="HGF28" s="61"/>
      <c r="HGG28" s="61"/>
      <c r="HGH28" s="61"/>
      <c r="HGI28" s="61"/>
      <c r="HGJ28" s="61"/>
      <c r="HGK28" s="61"/>
      <c r="HGL28" s="61"/>
      <c r="HGM28" s="61"/>
      <c r="HGN28" s="61"/>
      <c r="HGO28" s="61"/>
      <c r="HGP28" s="61"/>
      <c r="HGQ28" s="61"/>
      <c r="HGR28" s="61"/>
      <c r="HGS28" s="61"/>
      <c r="HGT28" s="61"/>
      <c r="HGU28" s="61"/>
      <c r="HGV28" s="61"/>
      <c r="HGW28" s="61"/>
      <c r="HGX28" s="61"/>
      <c r="HGY28" s="61"/>
      <c r="HGZ28" s="61"/>
      <c r="HHA28" s="61"/>
      <c r="HHB28" s="61"/>
      <c r="HHC28" s="61"/>
      <c r="HHD28" s="61"/>
      <c r="HHE28" s="61"/>
      <c r="HHF28" s="61"/>
      <c r="HHG28" s="61"/>
      <c r="HHH28" s="61"/>
      <c r="HHI28" s="61"/>
      <c r="HHJ28" s="61"/>
      <c r="HHK28" s="61"/>
      <c r="HHL28" s="61"/>
      <c r="HHM28" s="61"/>
      <c r="HHN28" s="61"/>
      <c r="HHO28" s="61"/>
      <c r="HHP28" s="61"/>
      <c r="HHQ28" s="61"/>
      <c r="HHR28" s="61"/>
      <c r="HHS28" s="61"/>
      <c r="HHT28" s="61"/>
      <c r="HHU28" s="61"/>
      <c r="HHV28" s="61"/>
      <c r="HHW28" s="61"/>
      <c r="HHX28" s="61"/>
      <c r="HHY28" s="61"/>
      <c r="HHZ28" s="61"/>
      <c r="HIA28" s="61"/>
      <c r="HIB28" s="61"/>
      <c r="HIC28" s="61"/>
      <c r="HID28" s="61"/>
      <c r="HIE28" s="61"/>
      <c r="HIF28" s="61"/>
      <c r="HIG28" s="61"/>
      <c r="HIH28" s="61"/>
      <c r="HII28" s="61"/>
      <c r="HIJ28" s="61"/>
      <c r="HIK28" s="61"/>
      <c r="HIL28" s="61"/>
      <c r="HIM28" s="61"/>
      <c r="HIN28" s="61"/>
      <c r="HIO28" s="61"/>
      <c r="HIP28" s="61"/>
      <c r="HIQ28" s="61"/>
      <c r="HIR28" s="61"/>
      <c r="HIS28" s="61"/>
      <c r="HIT28" s="61"/>
      <c r="HIU28" s="61"/>
      <c r="HIV28" s="61"/>
      <c r="HIW28" s="61"/>
      <c r="HIX28" s="61"/>
      <c r="HIY28" s="61"/>
      <c r="HIZ28" s="61"/>
      <c r="HJA28" s="61"/>
      <c r="HJB28" s="61"/>
      <c r="HJC28" s="61"/>
      <c r="HJD28" s="61"/>
      <c r="HJE28" s="61"/>
      <c r="HJF28" s="61"/>
      <c r="HJG28" s="61"/>
      <c r="HJH28" s="61"/>
      <c r="HJI28" s="61"/>
      <c r="HJJ28" s="61"/>
      <c r="HJK28" s="61"/>
      <c r="HJL28" s="61"/>
      <c r="HJM28" s="61"/>
      <c r="HJN28" s="61"/>
      <c r="HJO28" s="61"/>
      <c r="HJP28" s="61"/>
      <c r="HJQ28" s="61"/>
      <c r="HJR28" s="61"/>
      <c r="HJS28" s="61"/>
      <c r="HJT28" s="61"/>
      <c r="HJU28" s="61"/>
      <c r="HJV28" s="61"/>
      <c r="HJW28" s="61"/>
      <c r="HJX28" s="61"/>
      <c r="HJY28" s="61"/>
      <c r="HJZ28" s="61"/>
      <c r="HKA28" s="61"/>
      <c r="HKB28" s="61"/>
      <c r="HKC28" s="61"/>
      <c r="HKD28" s="61"/>
      <c r="HKE28" s="61"/>
      <c r="HKF28" s="61"/>
      <c r="HKG28" s="61"/>
      <c r="HKH28" s="61"/>
      <c r="HKI28" s="61"/>
      <c r="HKJ28" s="61"/>
      <c r="HKK28" s="61"/>
      <c r="HKL28" s="61"/>
      <c r="HKM28" s="61"/>
      <c r="HKN28" s="61"/>
      <c r="HKO28" s="61"/>
      <c r="HKP28" s="61"/>
      <c r="HKQ28" s="61"/>
      <c r="HKR28" s="61"/>
      <c r="HKS28" s="61"/>
      <c r="HKT28" s="61"/>
      <c r="HKU28" s="61"/>
      <c r="HKV28" s="61"/>
      <c r="HKW28" s="61"/>
      <c r="HKX28" s="61"/>
      <c r="HKY28" s="61"/>
      <c r="HKZ28" s="61"/>
      <c r="HLA28" s="61"/>
      <c r="HLB28" s="61"/>
      <c r="HLC28" s="61"/>
      <c r="HLD28" s="61"/>
      <c r="HLE28" s="61"/>
      <c r="HLF28" s="61"/>
      <c r="HLG28" s="61"/>
      <c r="HLH28" s="61"/>
      <c r="HLI28" s="61"/>
      <c r="HLJ28" s="61"/>
      <c r="HLK28" s="61"/>
      <c r="HLL28" s="61"/>
      <c r="HLM28" s="61"/>
      <c r="HLN28" s="61"/>
      <c r="HLO28" s="61"/>
      <c r="HLP28" s="61"/>
      <c r="HLQ28" s="61"/>
      <c r="HLR28" s="61"/>
      <c r="HLS28" s="61"/>
      <c r="HLT28" s="61"/>
      <c r="HLU28" s="61"/>
      <c r="HLV28" s="61"/>
      <c r="HLW28" s="61"/>
      <c r="HLX28" s="61"/>
      <c r="HLY28" s="61"/>
      <c r="HLZ28" s="61"/>
      <c r="HMA28" s="61"/>
      <c r="HMB28" s="61"/>
      <c r="HMC28" s="61"/>
      <c r="HMD28" s="61"/>
      <c r="HME28" s="61"/>
      <c r="HMF28" s="61"/>
      <c r="HMG28" s="61"/>
      <c r="HMH28" s="61"/>
      <c r="HMI28" s="61"/>
      <c r="HMJ28" s="61"/>
      <c r="HMK28" s="61"/>
      <c r="HML28" s="61"/>
      <c r="HMM28" s="61"/>
      <c r="HMN28" s="61"/>
      <c r="HMO28" s="61"/>
      <c r="HMP28" s="61"/>
      <c r="HMQ28" s="61"/>
      <c r="HMR28" s="61"/>
      <c r="HMS28" s="61"/>
      <c r="HMT28" s="61"/>
      <c r="HMU28" s="61"/>
      <c r="HMV28" s="61"/>
      <c r="HMW28" s="61"/>
      <c r="HMX28" s="61"/>
      <c r="HMY28" s="61"/>
      <c r="HMZ28" s="61"/>
      <c r="HNA28" s="61"/>
      <c r="HNB28" s="61"/>
      <c r="HNC28" s="61"/>
      <c r="HND28" s="61"/>
      <c r="HNE28" s="61"/>
      <c r="HNF28" s="61"/>
      <c r="HNG28" s="61"/>
      <c r="HNH28" s="61"/>
      <c r="HNI28" s="61"/>
      <c r="HNJ28" s="61"/>
      <c r="HNK28" s="61"/>
      <c r="HNL28" s="61"/>
      <c r="HNM28" s="61"/>
      <c r="HNN28" s="61"/>
      <c r="HNO28" s="61"/>
      <c r="HNP28" s="61"/>
      <c r="HNQ28" s="61"/>
      <c r="HNR28" s="61"/>
      <c r="HNS28" s="61"/>
      <c r="HNT28" s="61"/>
      <c r="HNU28" s="61"/>
      <c r="HNV28" s="61"/>
      <c r="HNW28" s="61"/>
      <c r="HNX28" s="61"/>
      <c r="HNY28" s="61"/>
      <c r="HNZ28" s="61"/>
      <c r="HOA28" s="61"/>
      <c r="HOB28" s="61"/>
      <c r="HOC28" s="61"/>
      <c r="HOD28" s="61"/>
      <c r="HOE28" s="61"/>
      <c r="HOF28" s="61"/>
      <c r="HOG28" s="61"/>
      <c r="HOH28" s="61"/>
      <c r="HOI28" s="61"/>
      <c r="HOJ28" s="61"/>
      <c r="HOK28" s="61"/>
      <c r="HOL28" s="61"/>
      <c r="HOM28" s="61"/>
      <c r="HON28" s="61"/>
      <c r="HOO28" s="61"/>
      <c r="HOP28" s="61"/>
      <c r="HOQ28" s="61"/>
      <c r="HOR28" s="61"/>
      <c r="HOS28" s="61"/>
      <c r="HOT28" s="61"/>
      <c r="HOU28" s="61"/>
      <c r="HOV28" s="61"/>
      <c r="HOW28" s="61"/>
      <c r="HOX28" s="61"/>
      <c r="HOY28" s="61"/>
      <c r="HOZ28" s="61"/>
      <c r="HPA28" s="61"/>
      <c r="HPB28" s="61"/>
      <c r="HPC28" s="61"/>
      <c r="HPD28" s="61"/>
      <c r="HPE28" s="61"/>
      <c r="HPF28" s="61"/>
      <c r="HPG28" s="61"/>
      <c r="HPH28" s="61"/>
      <c r="HPI28" s="61"/>
      <c r="HPJ28" s="61"/>
      <c r="HPK28" s="61"/>
      <c r="HPL28" s="61"/>
      <c r="HPM28" s="61"/>
      <c r="HPN28" s="61"/>
      <c r="HPO28" s="61"/>
      <c r="HPP28" s="61"/>
      <c r="HPQ28" s="61"/>
      <c r="HPR28" s="61"/>
      <c r="HPS28" s="61"/>
      <c r="HPT28" s="61"/>
      <c r="HPU28" s="61"/>
      <c r="HPV28" s="61"/>
      <c r="HPW28" s="61"/>
      <c r="HPX28" s="61"/>
      <c r="HPY28" s="61"/>
      <c r="HPZ28" s="61"/>
      <c r="HQA28" s="61"/>
      <c r="HQB28" s="61"/>
      <c r="HQC28" s="61"/>
      <c r="HQD28" s="61"/>
      <c r="HQE28" s="61"/>
      <c r="HQF28" s="61"/>
      <c r="HQG28" s="61"/>
      <c r="HQH28" s="61"/>
      <c r="HQI28" s="61"/>
      <c r="HQJ28" s="61"/>
      <c r="HQK28" s="61"/>
      <c r="HQL28" s="61"/>
      <c r="HQM28" s="61"/>
      <c r="HQN28" s="61"/>
      <c r="HQO28" s="61"/>
      <c r="HQP28" s="61"/>
      <c r="HQQ28" s="61"/>
      <c r="HQR28" s="61"/>
      <c r="HQS28" s="61"/>
      <c r="HQT28" s="61"/>
      <c r="HQU28" s="61"/>
      <c r="HQV28" s="61"/>
      <c r="HQW28" s="61"/>
      <c r="HQX28" s="61"/>
      <c r="HQY28" s="61"/>
      <c r="HQZ28" s="61"/>
      <c r="HRA28" s="61"/>
      <c r="HRB28" s="61"/>
      <c r="HRC28" s="61"/>
      <c r="HRD28" s="61"/>
      <c r="HRE28" s="61"/>
      <c r="HRF28" s="61"/>
      <c r="HRG28" s="61"/>
      <c r="HRH28" s="61"/>
      <c r="HRI28" s="61"/>
      <c r="HRJ28" s="61"/>
      <c r="HRK28" s="61"/>
      <c r="HRL28" s="61"/>
      <c r="HRM28" s="61"/>
      <c r="HRN28" s="61"/>
      <c r="HRO28" s="61"/>
      <c r="HRP28" s="61"/>
      <c r="HRQ28" s="61"/>
      <c r="HRR28" s="61"/>
      <c r="HRS28" s="61"/>
      <c r="HRT28" s="61"/>
      <c r="HRU28" s="61"/>
      <c r="HRV28" s="61"/>
      <c r="HRW28" s="61"/>
      <c r="HRX28" s="61"/>
      <c r="HRY28" s="61"/>
      <c r="HRZ28" s="61"/>
      <c r="HSA28" s="61"/>
      <c r="HSB28" s="61"/>
      <c r="HSC28" s="61"/>
      <c r="HSD28" s="61"/>
      <c r="HSE28" s="61"/>
      <c r="HSF28" s="61"/>
      <c r="HSG28" s="61"/>
      <c r="HSH28" s="61"/>
      <c r="HSI28" s="61"/>
      <c r="HSJ28" s="61"/>
      <c r="HSK28" s="61"/>
      <c r="HSL28" s="61"/>
      <c r="HSM28" s="61"/>
      <c r="HSN28" s="61"/>
      <c r="HSO28" s="61"/>
      <c r="HSP28" s="61"/>
      <c r="HSQ28" s="61"/>
      <c r="HSR28" s="61"/>
      <c r="HSS28" s="61"/>
      <c r="HST28" s="61"/>
      <c r="HSU28" s="61"/>
      <c r="HSV28" s="61"/>
      <c r="HSW28" s="61"/>
      <c r="HSX28" s="61"/>
      <c r="HSY28" s="61"/>
      <c r="HSZ28" s="61"/>
      <c r="HTA28" s="61"/>
      <c r="HTB28" s="61"/>
      <c r="HTC28" s="61"/>
      <c r="HTD28" s="61"/>
      <c r="HTE28" s="61"/>
      <c r="HTF28" s="61"/>
      <c r="HTG28" s="61"/>
      <c r="HTH28" s="61"/>
      <c r="HTI28" s="61"/>
      <c r="HTJ28" s="61"/>
      <c r="HTK28" s="61"/>
      <c r="HTL28" s="61"/>
      <c r="HTM28" s="61"/>
      <c r="HTN28" s="61"/>
      <c r="HTO28" s="61"/>
      <c r="HTP28" s="61"/>
      <c r="HTQ28" s="61"/>
      <c r="HTR28" s="61"/>
      <c r="HTS28" s="61"/>
      <c r="HTT28" s="61"/>
      <c r="HTU28" s="61"/>
      <c r="HTV28" s="61"/>
      <c r="HTW28" s="61"/>
      <c r="HTX28" s="61"/>
      <c r="HTY28" s="61"/>
      <c r="HTZ28" s="61"/>
      <c r="HUA28" s="61"/>
      <c r="HUB28" s="61"/>
      <c r="HUC28" s="61"/>
      <c r="HUD28" s="61"/>
      <c r="HUE28" s="61"/>
      <c r="HUF28" s="61"/>
      <c r="HUG28" s="61"/>
      <c r="HUH28" s="61"/>
      <c r="HUI28" s="61"/>
      <c r="HUJ28" s="61"/>
      <c r="HUK28" s="61"/>
      <c r="HUL28" s="61"/>
      <c r="HUM28" s="61"/>
      <c r="HUN28" s="61"/>
      <c r="HUO28" s="61"/>
      <c r="HUP28" s="61"/>
      <c r="HUQ28" s="61"/>
      <c r="HUR28" s="61"/>
      <c r="HUS28" s="61"/>
      <c r="HUT28" s="61"/>
      <c r="HUU28" s="61"/>
      <c r="HUV28" s="61"/>
      <c r="HUW28" s="61"/>
      <c r="HUX28" s="61"/>
      <c r="HUY28" s="61"/>
      <c r="HUZ28" s="61"/>
      <c r="HVA28" s="61"/>
      <c r="HVB28" s="61"/>
      <c r="HVC28" s="61"/>
      <c r="HVD28" s="61"/>
      <c r="HVE28" s="61"/>
      <c r="HVF28" s="61"/>
      <c r="HVG28" s="61"/>
      <c r="HVH28" s="61"/>
      <c r="HVI28" s="61"/>
      <c r="HVJ28" s="61"/>
      <c r="HVK28" s="61"/>
      <c r="HVL28" s="61"/>
      <c r="HVM28" s="61"/>
      <c r="HVN28" s="61"/>
      <c r="HVO28" s="61"/>
      <c r="HVP28" s="61"/>
      <c r="HVQ28" s="61"/>
      <c r="HVR28" s="61"/>
      <c r="HVS28" s="61"/>
      <c r="HVT28" s="61"/>
      <c r="HVU28" s="61"/>
      <c r="HVV28" s="61"/>
      <c r="HVW28" s="61"/>
      <c r="HVX28" s="61"/>
      <c r="HVY28" s="61"/>
      <c r="HVZ28" s="61"/>
      <c r="HWA28" s="61"/>
      <c r="HWB28" s="61"/>
      <c r="HWC28" s="61"/>
      <c r="HWD28" s="61"/>
      <c r="HWE28" s="61"/>
      <c r="HWF28" s="61"/>
      <c r="HWG28" s="61"/>
      <c r="HWH28" s="61"/>
      <c r="HWI28" s="61"/>
      <c r="HWJ28" s="61"/>
      <c r="HWK28" s="61"/>
      <c r="HWL28" s="61"/>
      <c r="HWM28" s="61"/>
      <c r="HWN28" s="61"/>
      <c r="HWO28" s="61"/>
      <c r="HWP28" s="61"/>
      <c r="HWQ28" s="61"/>
      <c r="HWR28" s="61"/>
      <c r="HWS28" s="61"/>
      <c r="HWT28" s="61"/>
      <c r="HWU28" s="61"/>
      <c r="HWV28" s="61"/>
      <c r="HWW28" s="61"/>
      <c r="HWX28" s="61"/>
      <c r="HWY28" s="61"/>
      <c r="HWZ28" s="61"/>
      <c r="HXA28" s="61"/>
      <c r="HXB28" s="61"/>
      <c r="HXC28" s="61"/>
      <c r="HXD28" s="61"/>
      <c r="HXE28" s="61"/>
      <c r="HXF28" s="61"/>
      <c r="HXG28" s="61"/>
      <c r="HXH28" s="61"/>
      <c r="HXI28" s="61"/>
      <c r="HXJ28" s="61"/>
      <c r="HXK28" s="61"/>
      <c r="HXL28" s="61"/>
      <c r="HXM28" s="61"/>
      <c r="HXN28" s="61"/>
      <c r="HXO28" s="61"/>
      <c r="HXP28" s="61"/>
      <c r="HXQ28" s="61"/>
      <c r="HXR28" s="61"/>
      <c r="HXS28" s="61"/>
      <c r="HXT28" s="61"/>
      <c r="HXU28" s="61"/>
      <c r="HXV28" s="61"/>
      <c r="HXW28" s="61"/>
      <c r="HXX28" s="61"/>
      <c r="HXY28" s="61"/>
      <c r="HXZ28" s="61"/>
      <c r="HYA28" s="61"/>
      <c r="HYB28" s="61"/>
      <c r="HYC28" s="61"/>
      <c r="HYD28" s="61"/>
      <c r="HYE28" s="61"/>
      <c r="HYF28" s="61"/>
      <c r="HYG28" s="61"/>
      <c r="HYH28" s="61"/>
      <c r="HYI28" s="61"/>
      <c r="HYJ28" s="61"/>
      <c r="HYK28" s="61"/>
      <c r="HYL28" s="61"/>
      <c r="HYM28" s="61"/>
      <c r="HYN28" s="61"/>
      <c r="HYO28" s="61"/>
      <c r="HYP28" s="61"/>
      <c r="HYQ28" s="61"/>
      <c r="HYR28" s="61"/>
      <c r="HYS28" s="61"/>
      <c r="HYT28" s="61"/>
      <c r="HYU28" s="61"/>
      <c r="HYV28" s="61"/>
      <c r="HYW28" s="61"/>
      <c r="HYX28" s="61"/>
      <c r="HYY28" s="61"/>
      <c r="HYZ28" s="61"/>
      <c r="HZA28" s="61"/>
      <c r="HZB28" s="61"/>
      <c r="HZC28" s="61"/>
      <c r="HZD28" s="61"/>
      <c r="HZE28" s="61"/>
      <c r="HZF28" s="61"/>
      <c r="HZG28" s="61"/>
      <c r="HZH28" s="61"/>
      <c r="HZI28" s="61"/>
      <c r="HZJ28" s="61"/>
      <c r="HZK28" s="61"/>
      <c r="HZL28" s="61"/>
      <c r="HZM28" s="61"/>
      <c r="HZN28" s="61"/>
      <c r="HZO28" s="61"/>
      <c r="HZP28" s="61"/>
      <c r="HZQ28" s="61"/>
      <c r="HZR28" s="61"/>
      <c r="HZS28" s="61"/>
      <c r="HZT28" s="61"/>
      <c r="HZU28" s="61"/>
      <c r="HZV28" s="61"/>
      <c r="HZW28" s="61"/>
      <c r="HZX28" s="61"/>
      <c r="HZY28" s="61"/>
      <c r="HZZ28" s="61"/>
      <c r="IAA28" s="61"/>
      <c r="IAB28" s="61"/>
      <c r="IAC28" s="61"/>
      <c r="IAD28" s="61"/>
      <c r="IAE28" s="61"/>
      <c r="IAF28" s="61"/>
      <c r="IAG28" s="61"/>
      <c r="IAH28" s="61"/>
      <c r="IAI28" s="61"/>
      <c r="IAJ28" s="61"/>
      <c r="IAK28" s="61"/>
      <c r="IAL28" s="61"/>
      <c r="IAM28" s="61"/>
      <c r="IAN28" s="61"/>
      <c r="IAO28" s="61"/>
      <c r="IAP28" s="61"/>
      <c r="IAQ28" s="61"/>
      <c r="IAR28" s="61"/>
      <c r="IAS28" s="61"/>
      <c r="IAT28" s="61"/>
      <c r="IAU28" s="61"/>
      <c r="IAV28" s="61"/>
      <c r="IAW28" s="61"/>
      <c r="IAX28" s="61"/>
      <c r="IAY28" s="61"/>
      <c r="IAZ28" s="61"/>
      <c r="IBA28" s="61"/>
      <c r="IBB28" s="61"/>
      <c r="IBC28" s="61"/>
      <c r="IBD28" s="61"/>
      <c r="IBE28" s="61"/>
      <c r="IBF28" s="61"/>
      <c r="IBG28" s="61"/>
      <c r="IBH28" s="61"/>
      <c r="IBI28" s="61"/>
      <c r="IBJ28" s="61"/>
      <c r="IBK28" s="61"/>
      <c r="IBL28" s="61"/>
      <c r="IBM28" s="61"/>
      <c r="IBN28" s="61"/>
      <c r="IBO28" s="61"/>
      <c r="IBP28" s="61"/>
      <c r="IBQ28" s="61"/>
      <c r="IBR28" s="61"/>
      <c r="IBS28" s="61"/>
      <c r="IBT28" s="61"/>
      <c r="IBU28" s="61"/>
      <c r="IBV28" s="61"/>
      <c r="IBW28" s="61"/>
      <c r="IBX28" s="61"/>
      <c r="IBY28" s="61"/>
      <c r="IBZ28" s="61"/>
      <c r="ICA28" s="61"/>
      <c r="ICB28" s="61"/>
      <c r="ICC28" s="61"/>
      <c r="ICD28" s="61"/>
      <c r="ICE28" s="61"/>
      <c r="ICF28" s="61"/>
      <c r="ICG28" s="61"/>
      <c r="ICH28" s="61"/>
      <c r="ICI28" s="61"/>
      <c r="ICJ28" s="61"/>
      <c r="ICK28" s="61"/>
      <c r="ICL28" s="61"/>
      <c r="ICM28" s="61"/>
      <c r="ICN28" s="61"/>
      <c r="ICO28" s="61"/>
      <c r="ICP28" s="61"/>
      <c r="ICQ28" s="61"/>
      <c r="ICR28" s="61"/>
      <c r="ICS28" s="61"/>
      <c r="ICT28" s="61"/>
      <c r="ICU28" s="61"/>
      <c r="ICV28" s="61"/>
      <c r="ICW28" s="61"/>
      <c r="ICX28" s="61"/>
      <c r="ICY28" s="61"/>
      <c r="ICZ28" s="61"/>
      <c r="IDA28" s="61"/>
      <c r="IDB28" s="61"/>
      <c r="IDC28" s="61"/>
      <c r="IDD28" s="61"/>
      <c r="IDE28" s="61"/>
      <c r="IDF28" s="61"/>
      <c r="IDG28" s="61"/>
      <c r="IDH28" s="61"/>
      <c r="IDI28" s="61"/>
      <c r="IDJ28" s="61"/>
      <c r="IDK28" s="61"/>
      <c r="IDL28" s="61"/>
      <c r="IDM28" s="61"/>
      <c r="IDN28" s="61"/>
      <c r="IDO28" s="61"/>
      <c r="IDP28" s="61"/>
      <c r="IDQ28" s="61"/>
      <c r="IDR28" s="61"/>
      <c r="IDS28" s="61"/>
      <c r="IDT28" s="61"/>
      <c r="IDU28" s="61"/>
      <c r="IDV28" s="61"/>
      <c r="IDW28" s="61"/>
      <c r="IDX28" s="61"/>
      <c r="IDY28" s="61"/>
      <c r="IDZ28" s="61"/>
      <c r="IEA28" s="61"/>
      <c r="IEB28" s="61"/>
      <c r="IEC28" s="61"/>
      <c r="IED28" s="61"/>
      <c r="IEE28" s="61"/>
      <c r="IEF28" s="61"/>
      <c r="IEG28" s="61"/>
      <c r="IEH28" s="61"/>
      <c r="IEI28" s="61"/>
      <c r="IEJ28" s="61"/>
      <c r="IEK28" s="61"/>
      <c r="IEL28" s="61"/>
      <c r="IEM28" s="61"/>
      <c r="IEN28" s="61"/>
      <c r="IEO28" s="61"/>
      <c r="IEP28" s="61"/>
      <c r="IEQ28" s="61"/>
      <c r="IER28" s="61"/>
      <c r="IES28" s="61"/>
      <c r="IET28" s="61"/>
      <c r="IEU28" s="61"/>
      <c r="IEV28" s="61"/>
      <c r="IEW28" s="61"/>
      <c r="IEX28" s="61"/>
      <c r="IEY28" s="61"/>
      <c r="IEZ28" s="61"/>
      <c r="IFA28" s="61"/>
      <c r="IFB28" s="61"/>
      <c r="IFC28" s="61"/>
      <c r="IFD28" s="61"/>
      <c r="IFE28" s="61"/>
      <c r="IFF28" s="61"/>
      <c r="IFG28" s="61"/>
      <c r="IFH28" s="61"/>
      <c r="IFI28" s="61"/>
      <c r="IFJ28" s="61"/>
      <c r="IFK28" s="61"/>
      <c r="IFL28" s="61"/>
      <c r="IFM28" s="61"/>
      <c r="IFN28" s="61"/>
      <c r="IFO28" s="61"/>
      <c r="IFP28" s="61"/>
      <c r="IFQ28" s="61"/>
      <c r="IFR28" s="61"/>
      <c r="IFS28" s="61"/>
      <c r="IFT28" s="61"/>
      <c r="IFU28" s="61"/>
      <c r="IFV28" s="61"/>
      <c r="IFW28" s="61"/>
      <c r="IFX28" s="61"/>
      <c r="IFY28" s="61"/>
      <c r="IFZ28" s="61"/>
      <c r="IGA28" s="61"/>
      <c r="IGB28" s="61"/>
      <c r="IGC28" s="61"/>
      <c r="IGD28" s="61"/>
      <c r="IGE28" s="61"/>
      <c r="IGF28" s="61"/>
      <c r="IGG28" s="61"/>
      <c r="IGH28" s="61"/>
      <c r="IGI28" s="61"/>
      <c r="IGJ28" s="61"/>
      <c r="IGK28" s="61"/>
      <c r="IGL28" s="61"/>
      <c r="IGM28" s="61"/>
      <c r="IGN28" s="61"/>
      <c r="IGO28" s="61"/>
      <c r="IGP28" s="61"/>
      <c r="IGQ28" s="61"/>
      <c r="IGR28" s="61"/>
      <c r="IGS28" s="61"/>
      <c r="IGT28" s="61"/>
      <c r="IGU28" s="61"/>
      <c r="IGV28" s="61"/>
      <c r="IGW28" s="61"/>
      <c r="IGX28" s="61"/>
      <c r="IGY28" s="61"/>
      <c r="IGZ28" s="61"/>
      <c r="IHA28" s="61"/>
      <c r="IHB28" s="61"/>
      <c r="IHC28" s="61"/>
      <c r="IHD28" s="61"/>
      <c r="IHE28" s="61"/>
      <c r="IHF28" s="61"/>
      <c r="IHG28" s="61"/>
      <c r="IHH28" s="61"/>
      <c r="IHI28" s="61"/>
      <c r="IHJ28" s="61"/>
      <c r="IHK28" s="61"/>
      <c r="IHL28" s="61"/>
      <c r="IHM28" s="61"/>
      <c r="IHN28" s="61"/>
      <c r="IHO28" s="61"/>
      <c r="IHP28" s="61"/>
      <c r="IHQ28" s="61"/>
      <c r="IHR28" s="61"/>
      <c r="IHS28" s="61"/>
      <c r="IHT28" s="61"/>
      <c r="IHU28" s="61"/>
      <c r="IHV28" s="61"/>
      <c r="IHW28" s="61"/>
      <c r="IHX28" s="61"/>
      <c r="IHY28" s="61"/>
      <c r="IHZ28" s="61"/>
      <c r="IIA28" s="61"/>
      <c r="IIB28" s="61"/>
      <c r="IIC28" s="61"/>
      <c r="IID28" s="61"/>
      <c r="IIE28" s="61"/>
      <c r="IIF28" s="61"/>
      <c r="IIG28" s="61"/>
      <c r="IIH28" s="61"/>
      <c r="III28" s="61"/>
      <c r="IIJ28" s="61"/>
      <c r="IIK28" s="61"/>
      <c r="IIL28" s="61"/>
      <c r="IIM28" s="61"/>
      <c r="IIN28" s="61"/>
      <c r="IIO28" s="61"/>
      <c r="IIP28" s="61"/>
      <c r="IIQ28" s="61"/>
      <c r="IIR28" s="61"/>
      <c r="IIS28" s="61"/>
      <c r="IIT28" s="61"/>
      <c r="IIU28" s="61"/>
      <c r="IIV28" s="61"/>
      <c r="IIW28" s="61"/>
      <c r="IIX28" s="61"/>
      <c r="IIY28" s="61"/>
      <c r="IIZ28" s="61"/>
      <c r="IJA28" s="61"/>
      <c r="IJB28" s="61"/>
      <c r="IJC28" s="61"/>
      <c r="IJD28" s="61"/>
      <c r="IJE28" s="61"/>
      <c r="IJF28" s="61"/>
      <c r="IJG28" s="61"/>
      <c r="IJH28" s="61"/>
      <c r="IJI28" s="61"/>
      <c r="IJJ28" s="61"/>
      <c r="IJK28" s="61"/>
      <c r="IJL28" s="61"/>
      <c r="IJM28" s="61"/>
      <c r="IJN28" s="61"/>
      <c r="IJO28" s="61"/>
      <c r="IJP28" s="61"/>
      <c r="IJQ28" s="61"/>
      <c r="IJR28" s="61"/>
      <c r="IJS28" s="61"/>
      <c r="IJT28" s="61"/>
      <c r="IJU28" s="61"/>
      <c r="IJV28" s="61"/>
      <c r="IJW28" s="61"/>
      <c r="IJX28" s="61"/>
      <c r="IJY28" s="61"/>
      <c r="IJZ28" s="61"/>
      <c r="IKA28" s="61"/>
      <c r="IKB28" s="61"/>
      <c r="IKC28" s="61"/>
      <c r="IKD28" s="61"/>
      <c r="IKE28" s="61"/>
      <c r="IKF28" s="61"/>
      <c r="IKG28" s="61"/>
      <c r="IKH28" s="61"/>
      <c r="IKI28" s="61"/>
      <c r="IKJ28" s="61"/>
      <c r="IKK28" s="61"/>
      <c r="IKL28" s="61"/>
      <c r="IKM28" s="61"/>
      <c r="IKN28" s="61"/>
      <c r="IKO28" s="61"/>
      <c r="IKP28" s="61"/>
      <c r="IKQ28" s="61"/>
      <c r="IKR28" s="61"/>
      <c r="IKS28" s="61"/>
      <c r="IKT28" s="61"/>
      <c r="IKU28" s="61"/>
      <c r="IKV28" s="61"/>
      <c r="IKW28" s="61"/>
      <c r="IKX28" s="61"/>
      <c r="IKY28" s="61"/>
      <c r="IKZ28" s="61"/>
      <c r="ILA28" s="61"/>
      <c r="ILB28" s="61"/>
      <c r="ILC28" s="61"/>
      <c r="ILD28" s="61"/>
      <c r="ILE28" s="61"/>
      <c r="ILF28" s="61"/>
      <c r="ILG28" s="61"/>
      <c r="ILH28" s="61"/>
      <c r="ILI28" s="61"/>
      <c r="ILJ28" s="61"/>
      <c r="ILK28" s="61"/>
      <c r="ILL28" s="61"/>
      <c r="ILM28" s="61"/>
      <c r="ILN28" s="61"/>
      <c r="ILO28" s="61"/>
      <c r="ILP28" s="61"/>
      <c r="ILQ28" s="61"/>
      <c r="ILR28" s="61"/>
      <c r="ILS28" s="61"/>
      <c r="ILT28" s="61"/>
      <c r="ILU28" s="61"/>
      <c r="ILV28" s="61"/>
      <c r="ILW28" s="61"/>
      <c r="ILX28" s="61"/>
      <c r="ILY28" s="61"/>
      <c r="ILZ28" s="61"/>
      <c r="IMA28" s="61"/>
      <c r="IMB28" s="61"/>
      <c r="IMC28" s="61"/>
      <c r="IMD28" s="61"/>
      <c r="IME28" s="61"/>
      <c r="IMF28" s="61"/>
      <c r="IMG28" s="61"/>
      <c r="IMH28" s="61"/>
      <c r="IMI28" s="61"/>
      <c r="IMJ28" s="61"/>
      <c r="IMK28" s="61"/>
      <c r="IML28" s="61"/>
      <c r="IMM28" s="61"/>
      <c r="IMN28" s="61"/>
      <c r="IMO28" s="61"/>
      <c r="IMP28" s="61"/>
      <c r="IMQ28" s="61"/>
      <c r="IMR28" s="61"/>
      <c r="IMS28" s="61"/>
      <c r="IMT28" s="61"/>
      <c r="IMU28" s="61"/>
      <c r="IMV28" s="61"/>
      <c r="IMW28" s="61"/>
      <c r="IMX28" s="61"/>
      <c r="IMY28" s="61"/>
      <c r="IMZ28" s="61"/>
      <c r="INA28" s="61"/>
      <c r="INB28" s="61"/>
      <c r="INC28" s="61"/>
      <c r="IND28" s="61"/>
      <c r="INE28" s="61"/>
      <c r="INF28" s="61"/>
      <c r="ING28" s="61"/>
      <c r="INH28" s="61"/>
      <c r="INI28" s="61"/>
      <c r="INJ28" s="61"/>
      <c r="INK28" s="61"/>
      <c r="INL28" s="61"/>
      <c r="INM28" s="61"/>
      <c r="INN28" s="61"/>
      <c r="INO28" s="61"/>
      <c r="INP28" s="61"/>
      <c r="INQ28" s="61"/>
      <c r="INR28" s="61"/>
      <c r="INS28" s="61"/>
      <c r="INT28" s="61"/>
      <c r="INU28" s="61"/>
      <c r="INV28" s="61"/>
      <c r="INW28" s="61"/>
      <c r="INX28" s="61"/>
      <c r="INY28" s="61"/>
      <c r="INZ28" s="61"/>
      <c r="IOA28" s="61"/>
      <c r="IOB28" s="61"/>
      <c r="IOC28" s="61"/>
      <c r="IOD28" s="61"/>
      <c r="IOE28" s="61"/>
      <c r="IOF28" s="61"/>
      <c r="IOG28" s="61"/>
      <c r="IOH28" s="61"/>
      <c r="IOI28" s="61"/>
      <c r="IOJ28" s="61"/>
      <c r="IOK28" s="61"/>
      <c r="IOL28" s="61"/>
      <c r="IOM28" s="61"/>
      <c r="ION28" s="61"/>
      <c r="IOO28" s="61"/>
      <c r="IOP28" s="61"/>
      <c r="IOQ28" s="61"/>
      <c r="IOR28" s="61"/>
      <c r="IOS28" s="61"/>
      <c r="IOT28" s="61"/>
      <c r="IOU28" s="61"/>
      <c r="IOV28" s="61"/>
      <c r="IOW28" s="61"/>
      <c r="IOX28" s="61"/>
      <c r="IOY28" s="61"/>
      <c r="IOZ28" s="61"/>
      <c r="IPA28" s="61"/>
      <c r="IPB28" s="61"/>
      <c r="IPC28" s="61"/>
      <c r="IPD28" s="61"/>
      <c r="IPE28" s="61"/>
      <c r="IPF28" s="61"/>
      <c r="IPG28" s="61"/>
      <c r="IPH28" s="61"/>
      <c r="IPI28" s="61"/>
      <c r="IPJ28" s="61"/>
      <c r="IPK28" s="61"/>
      <c r="IPL28" s="61"/>
      <c r="IPM28" s="61"/>
      <c r="IPN28" s="61"/>
      <c r="IPO28" s="61"/>
      <c r="IPP28" s="61"/>
      <c r="IPQ28" s="61"/>
      <c r="IPR28" s="61"/>
      <c r="IPS28" s="61"/>
      <c r="IPT28" s="61"/>
      <c r="IPU28" s="61"/>
      <c r="IPV28" s="61"/>
      <c r="IPW28" s="61"/>
      <c r="IPX28" s="61"/>
      <c r="IPY28" s="61"/>
      <c r="IPZ28" s="61"/>
      <c r="IQA28" s="61"/>
      <c r="IQB28" s="61"/>
      <c r="IQC28" s="61"/>
      <c r="IQD28" s="61"/>
      <c r="IQE28" s="61"/>
      <c r="IQF28" s="61"/>
      <c r="IQG28" s="61"/>
      <c r="IQH28" s="61"/>
      <c r="IQI28" s="61"/>
      <c r="IQJ28" s="61"/>
      <c r="IQK28" s="61"/>
      <c r="IQL28" s="61"/>
      <c r="IQM28" s="61"/>
      <c r="IQN28" s="61"/>
      <c r="IQO28" s="61"/>
      <c r="IQP28" s="61"/>
      <c r="IQQ28" s="61"/>
      <c r="IQR28" s="61"/>
      <c r="IQS28" s="61"/>
      <c r="IQT28" s="61"/>
      <c r="IQU28" s="61"/>
      <c r="IQV28" s="61"/>
      <c r="IQW28" s="61"/>
      <c r="IQX28" s="61"/>
      <c r="IQY28" s="61"/>
      <c r="IQZ28" s="61"/>
      <c r="IRA28" s="61"/>
      <c r="IRB28" s="61"/>
      <c r="IRC28" s="61"/>
      <c r="IRD28" s="61"/>
      <c r="IRE28" s="61"/>
      <c r="IRF28" s="61"/>
      <c r="IRG28" s="61"/>
      <c r="IRH28" s="61"/>
      <c r="IRI28" s="61"/>
      <c r="IRJ28" s="61"/>
      <c r="IRK28" s="61"/>
      <c r="IRL28" s="61"/>
      <c r="IRM28" s="61"/>
      <c r="IRN28" s="61"/>
      <c r="IRO28" s="61"/>
      <c r="IRP28" s="61"/>
      <c r="IRQ28" s="61"/>
      <c r="IRR28" s="61"/>
      <c r="IRS28" s="61"/>
      <c r="IRT28" s="61"/>
      <c r="IRU28" s="61"/>
      <c r="IRV28" s="61"/>
      <c r="IRW28" s="61"/>
      <c r="IRX28" s="61"/>
      <c r="IRY28" s="61"/>
      <c r="IRZ28" s="61"/>
      <c r="ISA28" s="61"/>
      <c r="ISB28" s="61"/>
      <c r="ISC28" s="61"/>
      <c r="ISD28" s="61"/>
      <c r="ISE28" s="61"/>
      <c r="ISF28" s="61"/>
      <c r="ISG28" s="61"/>
      <c r="ISH28" s="61"/>
      <c r="ISI28" s="61"/>
      <c r="ISJ28" s="61"/>
      <c r="ISK28" s="61"/>
      <c r="ISL28" s="61"/>
      <c r="ISM28" s="61"/>
      <c r="ISN28" s="61"/>
      <c r="ISO28" s="61"/>
      <c r="ISP28" s="61"/>
      <c r="ISQ28" s="61"/>
      <c r="ISR28" s="61"/>
      <c r="ISS28" s="61"/>
      <c r="IST28" s="61"/>
      <c r="ISU28" s="61"/>
      <c r="ISV28" s="61"/>
      <c r="ISW28" s="61"/>
      <c r="ISX28" s="61"/>
      <c r="ISY28" s="61"/>
      <c r="ISZ28" s="61"/>
      <c r="ITA28" s="61"/>
      <c r="ITB28" s="61"/>
      <c r="ITC28" s="61"/>
      <c r="ITD28" s="61"/>
      <c r="ITE28" s="61"/>
      <c r="ITF28" s="61"/>
      <c r="ITG28" s="61"/>
      <c r="ITH28" s="61"/>
      <c r="ITI28" s="61"/>
      <c r="ITJ28" s="61"/>
      <c r="ITK28" s="61"/>
      <c r="ITL28" s="61"/>
      <c r="ITM28" s="61"/>
      <c r="ITN28" s="61"/>
      <c r="ITO28" s="61"/>
      <c r="ITP28" s="61"/>
      <c r="ITQ28" s="61"/>
      <c r="ITR28" s="61"/>
      <c r="ITS28" s="61"/>
      <c r="ITT28" s="61"/>
      <c r="ITU28" s="61"/>
      <c r="ITV28" s="61"/>
      <c r="ITW28" s="61"/>
      <c r="ITX28" s="61"/>
      <c r="ITY28" s="61"/>
      <c r="ITZ28" s="61"/>
      <c r="IUA28" s="61"/>
      <c r="IUB28" s="61"/>
      <c r="IUC28" s="61"/>
      <c r="IUD28" s="61"/>
      <c r="IUE28" s="61"/>
      <c r="IUF28" s="61"/>
      <c r="IUG28" s="61"/>
      <c r="IUH28" s="61"/>
      <c r="IUI28" s="61"/>
      <c r="IUJ28" s="61"/>
      <c r="IUK28" s="61"/>
      <c r="IUL28" s="61"/>
      <c r="IUM28" s="61"/>
      <c r="IUN28" s="61"/>
      <c r="IUO28" s="61"/>
      <c r="IUP28" s="61"/>
      <c r="IUQ28" s="61"/>
      <c r="IUR28" s="61"/>
      <c r="IUS28" s="61"/>
      <c r="IUT28" s="61"/>
      <c r="IUU28" s="61"/>
      <c r="IUV28" s="61"/>
      <c r="IUW28" s="61"/>
      <c r="IUX28" s="61"/>
      <c r="IUY28" s="61"/>
      <c r="IUZ28" s="61"/>
      <c r="IVA28" s="61"/>
      <c r="IVB28" s="61"/>
      <c r="IVC28" s="61"/>
      <c r="IVD28" s="61"/>
      <c r="IVE28" s="61"/>
      <c r="IVF28" s="61"/>
      <c r="IVG28" s="61"/>
      <c r="IVH28" s="61"/>
      <c r="IVI28" s="61"/>
      <c r="IVJ28" s="61"/>
      <c r="IVK28" s="61"/>
      <c r="IVL28" s="61"/>
      <c r="IVM28" s="61"/>
      <c r="IVN28" s="61"/>
      <c r="IVO28" s="61"/>
      <c r="IVP28" s="61"/>
      <c r="IVQ28" s="61"/>
      <c r="IVR28" s="61"/>
      <c r="IVS28" s="61"/>
      <c r="IVT28" s="61"/>
      <c r="IVU28" s="61"/>
      <c r="IVV28" s="61"/>
      <c r="IVW28" s="61"/>
      <c r="IVX28" s="61"/>
      <c r="IVY28" s="61"/>
      <c r="IVZ28" s="61"/>
      <c r="IWA28" s="61"/>
      <c r="IWB28" s="61"/>
      <c r="IWC28" s="61"/>
      <c r="IWD28" s="61"/>
      <c r="IWE28" s="61"/>
      <c r="IWF28" s="61"/>
      <c r="IWG28" s="61"/>
      <c r="IWH28" s="61"/>
      <c r="IWI28" s="61"/>
      <c r="IWJ28" s="61"/>
      <c r="IWK28" s="61"/>
      <c r="IWL28" s="61"/>
      <c r="IWM28" s="61"/>
      <c r="IWN28" s="61"/>
      <c r="IWO28" s="61"/>
      <c r="IWP28" s="61"/>
      <c r="IWQ28" s="61"/>
      <c r="IWR28" s="61"/>
      <c r="IWS28" s="61"/>
      <c r="IWT28" s="61"/>
      <c r="IWU28" s="61"/>
      <c r="IWV28" s="61"/>
      <c r="IWW28" s="61"/>
      <c r="IWX28" s="61"/>
      <c r="IWY28" s="61"/>
      <c r="IWZ28" s="61"/>
      <c r="IXA28" s="61"/>
      <c r="IXB28" s="61"/>
      <c r="IXC28" s="61"/>
      <c r="IXD28" s="61"/>
      <c r="IXE28" s="61"/>
      <c r="IXF28" s="61"/>
      <c r="IXG28" s="61"/>
      <c r="IXH28" s="61"/>
      <c r="IXI28" s="61"/>
      <c r="IXJ28" s="61"/>
      <c r="IXK28" s="61"/>
      <c r="IXL28" s="61"/>
      <c r="IXM28" s="61"/>
      <c r="IXN28" s="61"/>
      <c r="IXO28" s="61"/>
      <c r="IXP28" s="61"/>
      <c r="IXQ28" s="61"/>
      <c r="IXR28" s="61"/>
      <c r="IXS28" s="61"/>
      <c r="IXT28" s="61"/>
      <c r="IXU28" s="61"/>
      <c r="IXV28" s="61"/>
      <c r="IXW28" s="61"/>
      <c r="IXX28" s="61"/>
      <c r="IXY28" s="61"/>
      <c r="IXZ28" s="61"/>
      <c r="IYA28" s="61"/>
      <c r="IYB28" s="61"/>
      <c r="IYC28" s="61"/>
      <c r="IYD28" s="61"/>
      <c r="IYE28" s="61"/>
      <c r="IYF28" s="61"/>
      <c r="IYG28" s="61"/>
      <c r="IYH28" s="61"/>
      <c r="IYI28" s="61"/>
      <c r="IYJ28" s="61"/>
      <c r="IYK28" s="61"/>
      <c r="IYL28" s="61"/>
      <c r="IYM28" s="61"/>
      <c r="IYN28" s="61"/>
      <c r="IYO28" s="61"/>
      <c r="IYP28" s="61"/>
      <c r="IYQ28" s="61"/>
      <c r="IYR28" s="61"/>
      <c r="IYS28" s="61"/>
      <c r="IYT28" s="61"/>
      <c r="IYU28" s="61"/>
      <c r="IYV28" s="61"/>
      <c r="IYW28" s="61"/>
      <c r="IYX28" s="61"/>
      <c r="IYY28" s="61"/>
      <c r="IYZ28" s="61"/>
      <c r="IZA28" s="61"/>
      <c r="IZB28" s="61"/>
      <c r="IZC28" s="61"/>
      <c r="IZD28" s="61"/>
      <c r="IZE28" s="61"/>
      <c r="IZF28" s="61"/>
      <c r="IZG28" s="61"/>
      <c r="IZH28" s="61"/>
      <c r="IZI28" s="61"/>
      <c r="IZJ28" s="61"/>
      <c r="IZK28" s="61"/>
      <c r="IZL28" s="61"/>
      <c r="IZM28" s="61"/>
      <c r="IZN28" s="61"/>
      <c r="IZO28" s="61"/>
      <c r="IZP28" s="61"/>
      <c r="IZQ28" s="61"/>
      <c r="IZR28" s="61"/>
      <c r="IZS28" s="61"/>
      <c r="IZT28" s="61"/>
      <c r="IZU28" s="61"/>
      <c r="IZV28" s="61"/>
      <c r="IZW28" s="61"/>
      <c r="IZX28" s="61"/>
      <c r="IZY28" s="61"/>
      <c r="IZZ28" s="61"/>
      <c r="JAA28" s="61"/>
      <c r="JAB28" s="61"/>
      <c r="JAC28" s="61"/>
      <c r="JAD28" s="61"/>
      <c r="JAE28" s="61"/>
      <c r="JAF28" s="61"/>
      <c r="JAG28" s="61"/>
      <c r="JAH28" s="61"/>
      <c r="JAI28" s="61"/>
      <c r="JAJ28" s="61"/>
      <c r="JAK28" s="61"/>
      <c r="JAL28" s="61"/>
      <c r="JAM28" s="61"/>
      <c r="JAN28" s="61"/>
      <c r="JAO28" s="61"/>
      <c r="JAP28" s="61"/>
      <c r="JAQ28" s="61"/>
      <c r="JAR28" s="61"/>
      <c r="JAS28" s="61"/>
      <c r="JAT28" s="61"/>
      <c r="JAU28" s="61"/>
      <c r="JAV28" s="61"/>
      <c r="JAW28" s="61"/>
      <c r="JAX28" s="61"/>
      <c r="JAY28" s="61"/>
      <c r="JAZ28" s="61"/>
      <c r="JBA28" s="61"/>
      <c r="JBB28" s="61"/>
      <c r="JBC28" s="61"/>
      <c r="JBD28" s="61"/>
      <c r="JBE28" s="61"/>
      <c r="JBF28" s="61"/>
      <c r="JBG28" s="61"/>
      <c r="JBH28" s="61"/>
      <c r="JBI28" s="61"/>
      <c r="JBJ28" s="61"/>
      <c r="JBK28" s="61"/>
      <c r="JBL28" s="61"/>
      <c r="JBM28" s="61"/>
      <c r="JBN28" s="61"/>
      <c r="JBO28" s="61"/>
      <c r="JBP28" s="61"/>
      <c r="JBQ28" s="61"/>
      <c r="JBR28" s="61"/>
      <c r="JBS28" s="61"/>
      <c r="JBT28" s="61"/>
      <c r="JBU28" s="61"/>
      <c r="JBV28" s="61"/>
      <c r="JBW28" s="61"/>
      <c r="JBX28" s="61"/>
      <c r="JBY28" s="61"/>
      <c r="JBZ28" s="61"/>
      <c r="JCA28" s="61"/>
      <c r="JCB28" s="61"/>
      <c r="JCC28" s="61"/>
      <c r="JCD28" s="61"/>
      <c r="JCE28" s="61"/>
      <c r="JCF28" s="61"/>
      <c r="JCG28" s="61"/>
      <c r="JCH28" s="61"/>
      <c r="JCI28" s="61"/>
      <c r="JCJ28" s="61"/>
      <c r="JCK28" s="61"/>
      <c r="JCL28" s="61"/>
      <c r="JCM28" s="61"/>
      <c r="JCN28" s="61"/>
      <c r="JCO28" s="61"/>
      <c r="JCP28" s="61"/>
      <c r="JCQ28" s="61"/>
      <c r="JCR28" s="61"/>
      <c r="JCS28" s="61"/>
      <c r="JCT28" s="61"/>
      <c r="JCU28" s="61"/>
      <c r="JCV28" s="61"/>
      <c r="JCW28" s="61"/>
      <c r="JCX28" s="61"/>
      <c r="JCY28" s="61"/>
      <c r="JCZ28" s="61"/>
      <c r="JDA28" s="61"/>
      <c r="JDB28" s="61"/>
      <c r="JDC28" s="61"/>
      <c r="JDD28" s="61"/>
      <c r="JDE28" s="61"/>
      <c r="JDF28" s="61"/>
      <c r="JDG28" s="61"/>
      <c r="JDH28" s="61"/>
      <c r="JDI28" s="61"/>
      <c r="JDJ28" s="61"/>
      <c r="JDK28" s="61"/>
      <c r="JDL28" s="61"/>
      <c r="JDM28" s="61"/>
      <c r="JDN28" s="61"/>
      <c r="JDO28" s="61"/>
      <c r="JDP28" s="61"/>
      <c r="JDQ28" s="61"/>
      <c r="JDR28" s="61"/>
      <c r="JDS28" s="61"/>
      <c r="JDT28" s="61"/>
      <c r="JDU28" s="61"/>
      <c r="JDV28" s="61"/>
      <c r="JDW28" s="61"/>
      <c r="JDX28" s="61"/>
      <c r="JDY28" s="61"/>
      <c r="JDZ28" s="61"/>
      <c r="JEA28" s="61"/>
      <c r="JEB28" s="61"/>
      <c r="JEC28" s="61"/>
      <c r="JED28" s="61"/>
      <c r="JEE28" s="61"/>
      <c r="JEF28" s="61"/>
      <c r="JEG28" s="61"/>
      <c r="JEH28" s="61"/>
      <c r="JEI28" s="61"/>
      <c r="JEJ28" s="61"/>
      <c r="JEK28" s="61"/>
      <c r="JEL28" s="61"/>
      <c r="JEM28" s="61"/>
      <c r="JEN28" s="61"/>
      <c r="JEO28" s="61"/>
      <c r="JEP28" s="61"/>
      <c r="JEQ28" s="61"/>
      <c r="JER28" s="61"/>
      <c r="JES28" s="61"/>
      <c r="JET28" s="61"/>
      <c r="JEU28" s="61"/>
      <c r="JEV28" s="61"/>
      <c r="JEW28" s="61"/>
      <c r="JEX28" s="61"/>
      <c r="JEY28" s="61"/>
      <c r="JEZ28" s="61"/>
      <c r="JFA28" s="61"/>
      <c r="JFB28" s="61"/>
      <c r="JFC28" s="61"/>
      <c r="JFD28" s="61"/>
      <c r="JFE28" s="61"/>
      <c r="JFF28" s="61"/>
      <c r="JFG28" s="61"/>
      <c r="JFH28" s="61"/>
      <c r="JFI28" s="61"/>
      <c r="JFJ28" s="61"/>
      <c r="JFK28" s="61"/>
      <c r="JFL28" s="61"/>
      <c r="JFM28" s="61"/>
      <c r="JFN28" s="61"/>
      <c r="JFO28" s="61"/>
      <c r="JFP28" s="61"/>
      <c r="JFQ28" s="61"/>
      <c r="JFR28" s="61"/>
      <c r="JFS28" s="61"/>
      <c r="JFT28" s="61"/>
      <c r="JFU28" s="61"/>
      <c r="JFV28" s="61"/>
      <c r="JFW28" s="61"/>
      <c r="JFX28" s="61"/>
      <c r="JFY28" s="61"/>
      <c r="JFZ28" s="61"/>
      <c r="JGA28" s="61"/>
      <c r="JGB28" s="61"/>
      <c r="JGC28" s="61"/>
      <c r="JGD28" s="61"/>
      <c r="JGE28" s="61"/>
      <c r="JGF28" s="61"/>
      <c r="JGG28" s="61"/>
      <c r="JGH28" s="61"/>
      <c r="JGI28" s="61"/>
      <c r="JGJ28" s="61"/>
      <c r="JGK28" s="61"/>
      <c r="JGL28" s="61"/>
      <c r="JGM28" s="61"/>
      <c r="JGN28" s="61"/>
      <c r="JGO28" s="61"/>
      <c r="JGP28" s="61"/>
      <c r="JGQ28" s="61"/>
      <c r="JGR28" s="61"/>
      <c r="JGS28" s="61"/>
      <c r="JGT28" s="61"/>
      <c r="JGU28" s="61"/>
      <c r="JGV28" s="61"/>
      <c r="JGW28" s="61"/>
      <c r="JGX28" s="61"/>
      <c r="JGY28" s="61"/>
      <c r="JGZ28" s="61"/>
      <c r="JHA28" s="61"/>
      <c r="JHB28" s="61"/>
      <c r="JHC28" s="61"/>
      <c r="JHD28" s="61"/>
      <c r="JHE28" s="61"/>
      <c r="JHF28" s="61"/>
      <c r="JHG28" s="61"/>
      <c r="JHH28" s="61"/>
      <c r="JHI28" s="61"/>
      <c r="JHJ28" s="61"/>
      <c r="JHK28" s="61"/>
      <c r="JHL28" s="61"/>
      <c r="JHM28" s="61"/>
      <c r="JHN28" s="61"/>
      <c r="JHO28" s="61"/>
      <c r="JHP28" s="61"/>
      <c r="JHQ28" s="61"/>
      <c r="JHR28" s="61"/>
      <c r="JHS28" s="61"/>
      <c r="JHT28" s="61"/>
      <c r="JHU28" s="61"/>
      <c r="JHV28" s="61"/>
      <c r="JHW28" s="61"/>
      <c r="JHX28" s="61"/>
      <c r="JHY28" s="61"/>
      <c r="JHZ28" s="61"/>
      <c r="JIA28" s="61"/>
      <c r="JIB28" s="61"/>
      <c r="JIC28" s="61"/>
      <c r="JID28" s="61"/>
      <c r="JIE28" s="61"/>
      <c r="JIF28" s="61"/>
      <c r="JIG28" s="61"/>
      <c r="JIH28" s="61"/>
      <c r="JII28" s="61"/>
      <c r="JIJ28" s="61"/>
      <c r="JIK28" s="61"/>
      <c r="JIL28" s="61"/>
      <c r="JIM28" s="61"/>
      <c r="JIN28" s="61"/>
      <c r="JIO28" s="61"/>
      <c r="JIP28" s="61"/>
      <c r="JIQ28" s="61"/>
      <c r="JIR28" s="61"/>
      <c r="JIS28" s="61"/>
      <c r="JIT28" s="61"/>
      <c r="JIU28" s="61"/>
      <c r="JIV28" s="61"/>
      <c r="JIW28" s="61"/>
      <c r="JIX28" s="61"/>
      <c r="JIY28" s="61"/>
      <c r="JIZ28" s="61"/>
      <c r="JJA28" s="61"/>
      <c r="JJB28" s="61"/>
      <c r="JJC28" s="61"/>
      <c r="JJD28" s="61"/>
      <c r="JJE28" s="61"/>
      <c r="JJF28" s="61"/>
      <c r="JJG28" s="61"/>
      <c r="JJH28" s="61"/>
      <c r="JJI28" s="61"/>
      <c r="JJJ28" s="61"/>
      <c r="JJK28" s="61"/>
      <c r="JJL28" s="61"/>
      <c r="JJM28" s="61"/>
      <c r="JJN28" s="61"/>
      <c r="JJO28" s="61"/>
      <c r="JJP28" s="61"/>
      <c r="JJQ28" s="61"/>
      <c r="JJR28" s="61"/>
      <c r="JJS28" s="61"/>
      <c r="JJT28" s="61"/>
      <c r="JJU28" s="61"/>
      <c r="JJV28" s="61"/>
      <c r="JJW28" s="61"/>
      <c r="JJX28" s="61"/>
      <c r="JJY28" s="61"/>
      <c r="JJZ28" s="61"/>
      <c r="JKA28" s="61"/>
      <c r="JKB28" s="61"/>
      <c r="JKC28" s="61"/>
      <c r="JKD28" s="61"/>
      <c r="JKE28" s="61"/>
      <c r="JKF28" s="61"/>
      <c r="JKG28" s="61"/>
      <c r="JKH28" s="61"/>
      <c r="JKI28" s="61"/>
      <c r="JKJ28" s="61"/>
      <c r="JKK28" s="61"/>
      <c r="JKL28" s="61"/>
      <c r="JKM28" s="61"/>
      <c r="JKN28" s="61"/>
      <c r="JKO28" s="61"/>
      <c r="JKP28" s="61"/>
      <c r="JKQ28" s="61"/>
      <c r="JKR28" s="61"/>
      <c r="JKS28" s="61"/>
      <c r="JKT28" s="61"/>
      <c r="JKU28" s="61"/>
      <c r="JKV28" s="61"/>
      <c r="JKW28" s="61"/>
      <c r="JKX28" s="61"/>
      <c r="JKY28" s="61"/>
      <c r="JKZ28" s="61"/>
      <c r="JLA28" s="61"/>
      <c r="JLB28" s="61"/>
      <c r="JLC28" s="61"/>
      <c r="JLD28" s="61"/>
      <c r="JLE28" s="61"/>
      <c r="JLF28" s="61"/>
      <c r="JLG28" s="61"/>
      <c r="JLH28" s="61"/>
      <c r="JLI28" s="61"/>
      <c r="JLJ28" s="61"/>
      <c r="JLK28" s="61"/>
      <c r="JLL28" s="61"/>
      <c r="JLM28" s="61"/>
      <c r="JLN28" s="61"/>
      <c r="JLO28" s="61"/>
      <c r="JLP28" s="61"/>
      <c r="JLQ28" s="61"/>
      <c r="JLR28" s="61"/>
      <c r="JLS28" s="61"/>
      <c r="JLT28" s="61"/>
      <c r="JLU28" s="61"/>
      <c r="JLV28" s="61"/>
      <c r="JLW28" s="61"/>
      <c r="JLX28" s="61"/>
      <c r="JLY28" s="61"/>
      <c r="JLZ28" s="61"/>
      <c r="JMA28" s="61"/>
      <c r="JMB28" s="61"/>
      <c r="JMC28" s="61"/>
      <c r="JMD28" s="61"/>
      <c r="JME28" s="61"/>
      <c r="JMF28" s="61"/>
      <c r="JMG28" s="61"/>
      <c r="JMH28" s="61"/>
      <c r="JMI28" s="61"/>
      <c r="JMJ28" s="61"/>
      <c r="JMK28" s="61"/>
      <c r="JML28" s="61"/>
      <c r="JMM28" s="61"/>
      <c r="JMN28" s="61"/>
      <c r="JMO28" s="61"/>
      <c r="JMP28" s="61"/>
      <c r="JMQ28" s="61"/>
      <c r="JMR28" s="61"/>
      <c r="JMS28" s="61"/>
      <c r="JMT28" s="61"/>
      <c r="JMU28" s="61"/>
      <c r="JMV28" s="61"/>
      <c r="JMW28" s="61"/>
      <c r="JMX28" s="61"/>
      <c r="JMY28" s="61"/>
      <c r="JMZ28" s="61"/>
      <c r="JNA28" s="61"/>
      <c r="JNB28" s="61"/>
      <c r="JNC28" s="61"/>
      <c r="JND28" s="61"/>
      <c r="JNE28" s="61"/>
      <c r="JNF28" s="61"/>
      <c r="JNG28" s="61"/>
      <c r="JNH28" s="61"/>
      <c r="JNI28" s="61"/>
      <c r="JNJ28" s="61"/>
      <c r="JNK28" s="61"/>
      <c r="JNL28" s="61"/>
      <c r="JNM28" s="61"/>
      <c r="JNN28" s="61"/>
      <c r="JNO28" s="61"/>
      <c r="JNP28" s="61"/>
      <c r="JNQ28" s="61"/>
      <c r="JNR28" s="61"/>
      <c r="JNS28" s="61"/>
      <c r="JNT28" s="61"/>
      <c r="JNU28" s="61"/>
      <c r="JNV28" s="61"/>
      <c r="JNW28" s="61"/>
      <c r="JNX28" s="61"/>
      <c r="JNY28" s="61"/>
      <c r="JNZ28" s="61"/>
      <c r="JOA28" s="61"/>
      <c r="JOB28" s="61"/>
      <c r="JOC28" s="61"/>
      <c r="JOD28" s="61"/>
      <c r="JOE28" s="61"/>
      <c r="JOF28" s="61"/>
      <c r="JOG28" s="61"/>
      <c r="JOH28" s="61"/>
      <c r="JOI28" s="61"/>
      <c r="JOJ28" s="61"/>
      <c r="JOK28" s="61"/>
      <c r="JOL28" s="61"/>
      <c r="JOM28" s="61"/>
      <c r="JON28" s="61"/>
      <c r="JOO28" s="61"/>
      <c r="JOP28" s="61"/>
      <c r="JOQ28" s="61"/>
      <c r="JOR28" s="61"/>
      <c r="JOS28" s="61"/>
      <c r="JOT28" s="61"/>
      <c r="JOU28" s="61"/>
      <c r="JOV28" s="61"/>
      <c r="JOW28" s="61"/>
      <c r="JOX28" s="61"/>
      <c r="JOY28" s="61"/>
      <c r="JOZ28" s="61"/>
      <c r="JPA28" s="61"/>
      <c r="JPB28" s="61"/>
      <c r="JPC28" s="61"/>
      <c r="JPD28" s="61"/>
      <c r="JPE28" s="61"/>
      <c r="JPF28" s="61"/>
      <c r="JPG28" s="61"/>
      <c r="JPH28" s="61"/>
      <c r="JPI28" s="61"/>
      <c r="JPJ28" s="61"/>
      <c r="JPK28" s="61"/>
      <c r="JPL28" s="61"/>
      <c r="JPM28" s="61"/>
      <c r="JPN28" s="61"/>
      <c r="JPO28" s="61"/>
      <c r="JPP28" s="61"/>
      <c r="JPQ28" s="61"/>
      <c r="JPR28" s="61"/>
      <c r="JPS28" s="61"/>
      <c r="JPT28" s="61"/>
      <c r="JPU28" s="61"/>
      <c r="JPV28" s="61"/>
      <c r="JPW28" s="61"/>
      <c r="JPX28" s="61"/>
      <c r="JPY28" s="61"/>
      <c r="JPZ28" s="61"/>
      <c r="JQA28" s="61"/>
      <c r="JQB28" s="61"/>
      <c r="JQC28" s="61"/>
      <c r="JQD28" s="61"/>
      <c r="JQE28" s="61"/>
      <c r="JQF28" s="61"/>
      <c r="JQG28" s="61"/>
      <c r="JQH28" s="61"/>
      <c r="JQI28" s="61"/>
      <c r="JQJ28" s="61"/>
      <c r="JQK28" s="61"/>
      <c r="JQL28" s="61"/>
      <c r="JQM28" s="61"/>
      <c r="JQN28" s="61"/>
      <c r="JQO28" s="61"/>
      <c r="JQP28" s="61"/>
      <c r="JQQ28" s="61"/>
      <c r="JQR28" s="61"/>
      <c r="JQS28" s="61"/>
      <c r="JQT28" s="61"/>
      <c r="JQU28" s="61"/>
      <c r="JQV28" s="61"/>
      <c r="JQW28" s="61"/>
      <c r="JQX28" s="61"/>
      <c r="JQY28" s="61"/>
      <c r="JQZ28" s="61"/>
      <c r="JRA28" s="61"/>
      <c r="JRB28" s="61"/>
      <c r="JRC28" s="61"/>
      <c r="JRD28" s="61"/>
      <c r="JRE28" s="61"/>
      <c r="JRF28" s="61"/>
      <c r="JRG28" s="61"/>
      <c r="JRH28" s="61"/>
      <c r="JRI28" s="61"/>
      <c r="JRJ28" s="61"/>
      <c r="JRK28" s="61"/>
      <c r="JRL28" s="61"/>
      <c r="JRM28" s="61"/>
      <c r="JRN28" s="61"/>
      <c r="JRO28" s="61"/>
      <c r="JRP28" s="61"/>
      <c r="JRQ28" s="61"/>
      <c r="JRR28" s="61"/>
      <c r="JRS28" s="61"/>
      <c r="JRT28" s="61"/>
      <c r="JRU28" s="61"/>
      <c r="JRV28" s="61"/>
      <c r="JRW28" s="61"/>
      <c r="JRX28" s="61"/>
      <c r="JRY28" s="61"/>
      <c r="JRZ28" s="61"/>
      <c r="JSA28" s="61"/>
      <c r="JSB28" s="61"/>
      <c r="JSC28" s="61"/>
      <c r="JSD28" s="61"/>
      <c r="JSE28" s="61"/>
      <c r="JSF28" s="61"/>
      <c r="JSG28" s="61"/>
      <c r="JSH28" s="61"/>
      <c r="JSI28" s="61"/>
      <c r="JSJ28" s="61"/>
      <c r="JSK28" s="61"/>
      <c r="JSL28" s="61"/>
      <c r="JSM28" s="61"/>
      <c r="JSN28" s="61"/>
      <c r="JSO28" s="61"/>
      <c r="JSP28" s="61"/>
      <c r="JSQ28" s="61"/>
      <c r="JSR28" s="61"/>
      <c r="JSS28" s="61"/>
      <c r="JST28" s="61"/>
      <c r="JSU28" s="61"/>
      <c r="JSV28" s="61"/>
      <c r="JSW28" s="61"/>
      <c r="JSX28" s="61"/>
      <c r="JSY28" s="61"/>
      <c r="JSZ28" s="61"/>
      <c r="JTA28" s="61"/>
      <c r="JTB28" s="61"/>
      <c r="JTC28" s="61"/>
      <c r="JTD28" s="61"/>
      <c r="JTE28" s="61"/>
      <c r="JTF28" s="61"/>
      <c r="JTG28" s="61"/>
      <c r="JTH28" s="61"/>
      <c r="JTI28" s="61"/>
      <c r="JTJ28" s="61"/>
      <c r="JTK28" s="61"/>
      <c r="JTL28" s="61"/>
      <c r="JTM28" s="61"/>
      <c r="JTN28" s="61"/>
      <c r="JTO28" s="61"/>
      <c r="JTP28" s="61"/>
      <c r="JTQ28" s="61"/>
      <c r="JTR28" s="61"/>
      <c r="JTS28" s="61"/>
      <c r="JTT28" s="61"/>
      <c r="JTU28" s="61"/>
      <c r="JTV28" s="61"/>
      <c r="JTW28" s="61"/>
      <c r="JTX28" s="61"/>
      <c r="JTY28" s="61"/>
      <c r="JTZ28" s="61"/>
      <c r="JUA28" s="61"/>
      <c r="JUB28" s="61"/>
      <c r="JUC28" s="61"/>
      <c r="JUD28" s="61"/>
      <c r="JUE28" s="61"/>
      <c r="JUF28" s="61"/>
      <c r="JUG28" s="61"/>
      <c r="JUH28" s="61"/>
      <c r="JUI28" s="61"/>
      <c r="JUJ28" s="61"/>
      <c r="JUK28" s="61"/>
      <c r="JUL28" s="61"/>
      <c r="JUM28" s="61"/>
      <c r="JUN28" s="61"/>
      <c r="JUO28" s="61"/>
      <c r="JUP28" s="61"/>
      <c r="JUQ28" s="61"/>
      <c r="JUR28" s="61"/>
      <c r="JUS28" s="61"/>
      <c r="JUT28" s="61"/>
      <c r="JUU28" s="61"/>
      <c r="JUV28" s="61"/>
      <c r="JUW28" s="61"/>
      <c r="JUX28" s="61"/>
      <c r="JUY28" s="61"/>
      <c r="JUZ28" s="61"/>
      <c r="JVA28" s="61"/>
      <c r="JVB28" s="61"/>
      <c r="JVC28" s="61"/>
      <c r="JVD28" s="61"/>
      <c r="JVE28" s="61"/>
      <c r="JVF28" s="61"/>
      <c r="JVG28" s="61"/>
      <c r="JVH28" s="61"/>
      <c r="JVI28" s="61"/>
      <c r="JVJ28" s="61"/>
      <c r="JVK28" s="61"/>
      <c r="JVL28" s="61"/>
      <c r="JVM28" s="61"/>
      <c r="JVN28" s="61"/>
      <c r="JVO28" s="61"/>
      <c r="JVP28" s="61"/>
      <c r="JVQ28" s="61"/>
      <c r="JVR28" s="61"/>
      <c r="JVS28" s="61"/>
      <c r="JVT28" s="61"/>
      <c r="JVU28" s="61"/>
      <c r="JVV28" s="61"/>
      <c r="JVW28" s="61"/>
      <c r="JVX28" s="61"/>
      <c r="JVY28" s="61"/>
      <c r="JVZ28" s="61"/>
      <c r="JWA28" s="61"/>
      <c r="JWB28" s="61"/>
      <c r="JWC28" s="61"/>
      <c r="JWD28" s="61"/>
      <c r="JWE28" s="61"/>
      <c r="JWF28" s="61"/>
      <c r="JWG28" s="61"/>
      <c r="JWH28" s="61"/>
      <c r="JWI28" s="61"/>
      <c r="JWJ28" s="61"/>
      <c r="JWK28" s="61"/>
      <c r="JWL28" s="61"/>
      <c r="JWM28" s="61"/>
      <c r="JWN28" s="61"/>
      <c r="JWO28" s="61"/>
      <c r="JWP28" s="61"/>
      <c r="JWQ28" s="61"/>
      <c r="JWR28" s="61"/>
      <c r="JWS28" s="61"/>
      <c r="JWT28" s="61"/>
      <c r="JWU28" s="61"/>
      <c r="JWV28" s="61"/>
      <c r="JWW28" s="61"/>
      <c r="JWX28" s="61"/>
      <c r="JWY28" s="61"/>
      <c r="JWZ28" s="61"/>
      <c r="JXA28" s="61"/>
      <c r="JXB28" s="61"/>
      <c r="JXC28" s="61"/>
      <c r="JXD28" s="61"/>
      <c r="JXE28" s="61"/>
      <c r="JXF28" s="61"/>
      <c r="JXG28" s="61"/>
      <c r="JXH28" s="61"/>
      <c r="JXI28" s="61"/>
      <c r="JXJ28" s="61"/>
      <c r="JXK28" s="61"/>
      <c r="JXL28" s="61"/>
      <c r="JXM28" s="61"/>
      <c r="JXN28" s="61"/>
      <c r="JXO28" s="61"/>
      <c r="JXP28" s="61"/>
      <c r="JXQ28" s="61"/>
      <c r="JXR28" s="61"/>
      <c r="JXS28" s="61"/>
      <c r="JXT28" s="61"/>
      <c r="JXU28" s="61"/>
      <c r="JXV28" s="61"/>
      <c r="JXW28" s="61"/>
      <c r="JXX28" s="61"/>
      <c r="JXY28" s="61"/>
      <c r="JXZ28" s="61"/>
      <c r="JYA28" s="61"/>
      <c r="JYB28" s="61"/>
      <c r="JYC28" s="61"/>
      <c r="JYD28" s="61"/>
      <c r="JYE28" s="61"/>
      <c r="JYF28" s="61"/>
      <c r="JYG28" s="61"/>
      <c r="JYH28" s="61"/>
      <c r="JYI28" s="61"/>
      <c r="JYJ28" s="61"/>
      <c r="JYK28" s="61"/>
      <c r="JYL28" s="61"/>
      <c r="JYM28" s="61"/>
      <c r="JYN28" s="61"/>
      <c r="JYO28" s="61"/>
      <c r="JYP28" s="61"/>
      <c r="JYQ28" s="61"/>
      <c r="JYR28" s="61"/>
      <c r="JYS28" s="61"/>
      <c r="JYT28" s="61"/>
      <c r="JYU28" s="61"/>
      <c r="JYV28" s="61"/>
      <c r="JYW28" s="61"/>
      <c r="JYX28" s="61"/>
      <c r="JYY28" s="61"/>
      <c r="JYZ28" s="61"/>
      <c r="JZA28" s="61"/>
      <c r="JZB28" s="61"/>
      <c r="JZC28" s="61"/>
      <c r="JZD28" s="61"/>
      <c r="JZE28" s="61"/>
      <c r="JZF28" s="61"/>
      <c r="JZG28" s="61"/>
      <c r="JZH28" s="61"/>
      <c r="JZI28" s="61"/>
      <c r="JZJ28" s="61"/>
      <c r="JZK28" s="61"/>
      <c r="JZL28" s="61"/>
      <c r="JZM28" s="61"/>
      <c r="JZN28" s="61"/>
      <c r="JZO28" s="61"/>
      <c r="JZP28" s="61"/>
      <c r="JZQ28" s="61"/>
      <c r="JZR28" s="61"/>
      <c r="JZS28" s="61"/>
      <c r="JZT28" s="61"/>
      <c r="JZU28" s="61"/>
      <c r="JZV28" s="61"/>
      <c r="JZW28" s="61"/>
      <c r="JZX28" s="61"/>
      <c r="JZY28" s="61"/>
      <c r="JZZ28" s="61"/>
      <c r="KAA28" s="61"/>
      <c r="KAB28" s="61"/>
      <c r="KAC28" s="61"/>
      <c r="KAD28" s="61"/>
      <c r="KAE28" s="61"/>
      <c r="KAF28" s="61"/>
      <c r="KAG28" s="61"/>
      <c r="KAH28" s="61"/>
      <c r="KAI28" s="61"/>
      <c r="KAJ28" s="61"/>
      <c r="KAK28" s="61"/>
      <c r="KAL28" s="61"/>
      <c r="KAM28" s="61"/>
      <c r="KAN28" s="61"/>
      <c r="KAO28" s="61"/>
      <c r="KAP28" s="61"/>
      <c r="KAQ28" s="61"/>
      <c r="KAR28" s="61"/>
      <c r="KAS28" s="61"/>
      <c r="KAT28" s="61"/>
      <c r="KAU28" s="61"/>
      <c r="KAV28" s="61"/>
      <c r="KAW28" s="61"/>
      <c r="KAX28" s="61"/>
      <c r="KAY28" s="61"/>
      <c r="KAZ28" s="61"/>
      <c r="KBA28" s="61"/>
      <c r="KBB28" s="61"/>
      <c r="KBC28" s="61"/>
      <c r="KBD28" s="61"/>
      <c r="KBE28" s="61"/>
      <c r="KBF28" s="61"/>
      <c r="KBG28" s="61"/>
      <c r="KBH28" s="61"/>
      <c r="KBI28" s="61"/>
      <c r="KBJ28" s="61"/>
      <c r="KBK28" s="61"/>
      <c r="KBL28" s="61"/>
      <c r="KBM28" s="61"/>
      <c r="KBN28" s="61"/>
      <c r="KBO28" s="61"/>
      <c r="KBP28" s="61"/>
      <c r="KBQ28" s="61"/>
      <c r="KBR28" s="61"/>
      <c r="KBS28" s="61"/>
      <c r="KBT28" s="61"/>
      <c r="KBU28" s="61"/>
      <c r="KBV28" s="61"/>
      <c r="KBW28" s="61"/>
      <c r="KBX28" s="61"/>
      <c r="KBY28" s="61"/>
      <c r="KBZ28" s="61"/>
      <c r="KCA28" s="61"/>
      <c r="KCB28" s="61"/>
      <c r="KCC28" s="61"/>
      <c r="KCD28" s="61"/>
      <c r="KCE28" s="61"/>
      <c r="KCF28" s="61"/>
      <c r="KCG28" s="61"/>
      <c r="KCH28" s="61"/>
      <c r="KCI28" s="61"/>
      <c r="KCJ28" s="61"/>
      <c r="KCK28" s="61"/>
      <c r="KCL28" s="61"/>
      <c r="KCM28" s="61"/>
      <c r="KCN28" s="61"/>
      <c r="KCO28" s="61"/>
      <c r="KCP28" s="61"/>
      <c r="KCQ28" s="61"/>
      <c r="KCR28" s="61"/>
      <c r="KCS28" s="61"/>
      <c r="KCT28" s="61"/>
      <c r="KCU28" s="61"/>
      <c r="KCV28" s="61"/>
      <c r="KCW28" s="61"/>
      <c r="KCX28" s="61"/>
      <c r="KCY28" s="61"/>
      <c r="KCZ28" s="61"/>
      <c r="KDA28" s="61"/>
      <c r="KDB28" s="61"/>
      <c r="KDC28" s="61"/>
      <c r="KDD28" s="61"/>
      <c r="KDE28" s="61"/>
      <c r="KDF28" s="61"/>
      <c r="KDG28" s="61"/>
      <c r="KDH28" s="61"/>
      <c r="KDI28" s="61"/>
      <c r="KDJ28" s="61"/>
      <c r="KDK28" s="61"/>
      <c r="KDL28" s="61"/>
      <c r="KDM28" s="61"/>
      <c r="KDN28" s="61"/>
      <c r="KDO28" s="61"/>
      <c r="KDP28" s="61"/>
      <c r="KDQ28" s="61"/>
      <c r="KDR28" s="61"/>
      <c r="KDS28" s="61"/>
      <c r="KDT28" s="61"/>
      <c r="KDU28" s="61"/>
      <c r="KDV28" s="61"/>
      <c r="KDW28" s="61"/>
      <c r="KDX28" s="61"/>
      <c r="KDY28" s="61"/>
      <c r="KDZ28" s="61"/>
      <c r="KEA28" s="61"/>
      <c r="KEB28" s="61"/>
      <c r="KEC28" s="61"/>
      <c r="KED28" s="61"/>
      <c r="KEE28" s="61"/>
      <c r="KEF28" s="61"/>
      <c r="KEG28" s="61"/>
      <c r="KEH28" s="61"/>
      <c r="KEI28" s="61"/>
      <c r="KEJ28" s="61"/>
      <c r="KEK28" s="61"/>
      <c r="KEL28" s="61"/>
      <c r="KEM28" s="61"/>
      <c r="KEN28" s="61"/>
      <c r="KEO28" s="61"/>
      <c r="KEP28" s="61"/>
      <c r="KEQ28" s="61"/>
      <c r="KER28" s="61"/>
      <c r="KES28" s="61"/>
      <c r="KET28" s="61"/>
      <c r="KEU28" s="61"/>
      <c r="KEV28" s="61"/>
      <c r="KEW28" s="61"/>
      <c r="KEX28" s="61"/>
      <c r="KEY28" s="61"/>
      <c r="KEZ28" s="61"/>
      <c r="KFA28" s="61"/>
      <c r="KFB28" s="61"/>
      <c r="KFC28" s="61"/>
      <c r="KFD28" s="61"/>
      <c r="KFE28" s="61"/>
      <c r="KFF28" s="61"/>
      <c r="KFG28" s="61"/>
      <c r="KFH28" s="61"/>
      <c r="KFI28" s="61"/>
      <c r="KFJ28" s="61"/>
      <c r="KFK28" s="61"/>
      <c r="KFL28" s="61"/>
      <c r="KFM28" s="61"/>
      <c r="KFN28" s="61"/>
      <c r="KFO28" s="61"/>
      <c r="KFP28" s="61"/>
      <c r="KFQ28" s="61"/>
      <c r="KFR28" s="61"/>
      <c r="KFS28" s="61"/>
      <c r="KFT28" s="61"/>
      <c r="KFU28" s="61"/>
      <c r="KFV28" s="61"/>
      <c r="KFW28" s="61"/>
      <c r="KFX28" s="61"/>
      <c r="KFY28" s="61"/>
      <c r="KFZ28" s="61"/>
      <c r="KGA28" s="61"/>
      <c r="KGB28" s="61"/>
      <c r="KGC28" s="61"/>
      <c r="KGD28" s="61"/>
      <c r="KGE28" s="61"/>
      <c r="KGF28" s="61"/>
      <c r="KGG28" s="61"/>
      <c r="KGH28" s="61"/>
      <c r="KGI28" s="61"/>
      <c r="KGJ28" s="61"/>
      <c r="KGK28" s="61"/>
      <c r="KGL28" s="61"/>
      <c r="KGM28" s="61"/>
      <c r="KGN28" s="61"/>
      <c r="KGO28" s="61"/>
      <c r="KGP28" s="61"/>
      <c r="KGQ28" s="61"/>
      <c r="KGR28" s="61"/>
      <c r="KGS28" s="61"/>
      <c r="KGT28" s="61"/>
      <c r="KGU28" s="61"/>
      <c r="KGV28" s="61"/>
      <c r="KGW28" s="61"/>
      <c r="KGX28" s="61"/>
      <c r="KGY28" s="61"/>
      <c r="KGZ28" s="61"/>
      <c r="KHA28" s="61"/>
      <c r="KHB28" s="61"/>
      <c r="KHC28" s="61"/>
      <c r="KHD28" s="61"/>
      <c r="KHE28" s="61"/>
      <c r="KHF28" s="61"/>
      <c r="KHG28" s="61"/>
      <c r="KHH28" s="61"/>
      <c r="KHI28" s="61"/>
      <c r="KHJ28" s="61"/>
      <c r="KHK28" s="61"/>
      <c r="KHL28" s="61"/>
      <c r="KHM28" s="61"/>
      <c r="KHN28" s="61"/>
      <c r="KHO28" s="61"/>
      <c r="KHP28" s="61"/>
      <c r="KHQ28" s="61"/>
      <c r="KHR28" s="61"/>
      <c r="KHS28" s="61"/>
      <c r="KHT28" s="61"/>
      <c r="KHU28" s="61"/>
      <c r="KHV28" s="61"/>
      <c r="KHW28" s="61"/>
      <c r="KHX28" s="61"/>
      <c r="KHY28" s="61"/>
      <c r="KHZ28" s="61"/>
      <c r="KIA28" s="61"/>
      <c r="KIB28" s="61"/>
      <c r="KIC28" s="61"/>
      <c r="KID28" s="61"/>
      <c r="KIE28" s="61"/>
      <c r="KIF28" s="61"/>
      <c r="KIG28" s="61"/>
      <c r="KIH28" s="61"/>
      <c r="KII28" s="61"/>
      <c r="KIJ28" s="61"/>
      <c r="KIK28" s="61"/>
      <c r="KIL28" s="61"/>
      <c r="KIM28" s="61"/>
      <c r="KIN28" s="61"/>
      <c r="KIO28" s="61"/>
      <c r="KIP28" s="61"/>
      <c r="KIQ28" s="61"/>
      <c r="KIR28" s="61"/>
      <c r="KIS28" s="61"/>
      <c r="KIT28" s="61"/>
      <c r="KIU28" s="61"/>
      <c r="KIV28" s="61"/>
      <c r="KIW28" s="61"/>
      <c r="KIX28" s="61"/>
      <c r="KIY28" s="61"/>
      <c r="KIZ28" s="61"/>
      <c r="KJA28" s="61"/>
      <c r="KJB28" s="61"/>
      <c r="KJC28" s="61"/>
      <c r="KJD28" s="61"/>
      <c r="KJE28" s="61"/>
      <c r="KJF28" s="61"/>
      <c r="KJG28" s="61"/>
      <c r="KJH28" s="61"/>
      <c r="KJI28" s="61"/>
      <c r="KJJ28" s="61"/>
      <c r="KJK28" s="61"/>
      <c r="KJL28" s="61"/>
      <c r="KJM28" s="61"/>
      <c r="KJN28" s="61"/>
      <c r="KJO28" s="61"/>
      <c r="KJP28" s="61"/>
      <c r="KJQ28" s="61"/>
      <c r="KJR28" s="61"/>
      <c r="KJS28" s="61"/>
      <c r="KJT28" s="61"/>
      <c r="KJU28" s="61"/>
      <c r="KJV28" s="61"/>
      <c r="KJW28" s="61"/>
      <c r="KJX28" s="61"/>
      <c r="KJY28" s="61"/>
      <c r="KJZ28" s="61"/>
      <c r="KKA28" s="61"/>
      <c r="KKB28" s="61"/>
      <c r="KKC28" s="61"/>
      <c r="KKD28" s="61"/>
      <c r="KKE28" s="61"/>
      <c r="KKF28" s="61"/>
      <c r="KKG28" s="61"/>
      <c r="KKH28" s="61"/>
      <c r="KKI28" s="61"/>
      <c r="KKJ28" s="61"/>
      <c r="KKK28" s="61"/>
      <c r="KKL28" s="61"/>
      <c r="KKM28" s="61"/>
      <c r="KKN28" s="61"/>
      <c r="KKO28" s="61"/>
      <c r="KKP28" s="61"/>
      <c r="KKQ28" s="61"/>
      <c r="KKR28" s="61"/>
      <c r="KKS28" s="61"/>
      <c r="KKT28" s="61"/>
      <c r="KKU28" s="61"/>
      <c r="KKV28" s="61"/>
      <c r="KKW28" s="61"/>
      <c r="KKX28" s="61"/>
      <c r="KKY28" s="61"/>
      <c r="KKZ28" s="61"/>
      <c r="KLA28" s="61"/>
      <c r="KLB28" s="61"/>
      <c r="KLC28" s="61"/>
      <c r="KLD28" s="61"/>
      <c r="KLE28" s="61"/>
      <c r="KLF28" s="61"/>
      <c r="KLG28" s="61"/>
      <c r="KLH28" s="61"/>
      <c r="KLI28" s="61"/>
      <c r="KLJ28" s="61"/>
      <c r="KLK28" s="61"/>
      <c r="KLL28" s="61"/>
      <c r="KLM28" s="61"/>
      <c r="KLN28" s="61"/>
      <c r="KLO28" s="61"/>
      <c r="KLP28" s="61"/>
      <c r="KLQ28" s="61"/>
      <c r="KLR28" s="61"/>
      <c r="KLS28" s="61"/>
      <c r="KLT28" s="61"/>
      <c r="KLU28" s="61"/>
      <c r="KLV28" s="61"/>
      <c r="KLW28" s="61"/>
      <c r="KLX28" s="61"/>
      <c r="KLY28" s="61"/>
      <c r="KLZ28" s="61"/>
      <c r="KMA28" s="61"/>
      <c r="KMB28" s="61"/>
      <c r="KMC28" s="61"/>
      <c r="KMD28" s="61"/>
      <c r="KME28" s="61"/>
      <c r="KMF28" s="61"/>
      <c r="KMG28" s="61"/>
      <c r="KMH28" s="61"/>
      <c r="KMI28" s="61"/>
      <c r="KMJ28" s="61"/>
      <c r="KMK28" s="61"/>
      <c r="KML28" s="61"/>
      <c r="KMM28" s="61"/>
      <c r="KMN28" s="61"/>
      <c r="KMO28" s="61"/>
      <c r="KMP28" s="61"/>
      <c r="KMQ28" s="61"/>
      <c r="KMR28" s="61"/>
      <c r="KMS28" s="61"/>
      <c r="KMT28" s="61"/>
      <c r="KMU28" s="61"/>
      <c r="KMV28" s="61"/>
      <c r="KMW28" s="61"/>
      <c r="KMX28" s="61"/>
      <c r="KMY28" s="61"/>
      <c r="KMZ28" s="61"/>
      <c r="KNA28" s="61"/>
      <c r="KNB28" s="61"/>
      <c r="KNC28" s="61"/>
      <c r="KND28" s="61"/>
      <c r="KNE28" s="61"/>
      <c r="KNF28" s="61"/>
      <c r="KNG28" s="61"/>
      <c r="KNH28" s="61"/>
      <c r="KNI28" s="61"/>
      <c r="KNJ28" s="61"/>
      <c r="KNK28" s="61"/>
      <c r="KNL28" s="61"/>
      <c r="KNM28" s="61"/>
      <c r="KNN28" s="61"/>
      <c r="KNO28" s="61"/>
      <c r="KNP28" s="61"/>
      <c r="KNQ28" s="61"/>
      <c r="KNR28" s="61"/>
      <c r="KNS28" s="61"/>
      <c r="KNT28" s="61"/>
      <c r="KNU28" s="61"/>
      <c r="KNV28" s="61"/>
      <c r="KNW28" s="61"/>
      <c r="KNX28" s="61"/>
      <c r="KNY28" s="61"/>
      <c r="KNZ28" s="61"/>
      <c r="KOA28" s="61"/>
      <c r="KOB28" s="61"/>
      <c r="KOC28" s="61"/>
      <c r="KOD28" s="61"/>
      <c r="KOE28" s="61"/>
      <c r="KOF28" s="61"/>
      <c r="KOG28" s="61"/>
      <c r="KOH28" s="61"/>
      <c r="KOI28" s="61"/>
      <c r="KOJ28" s="61"/>
      <c r="KOK28" s="61"/>
      <c r="KOL28" s="61"/>
      <c r="KOM28" s="61"/>
      <c r="KON28" s="61"/>
      <c r="KOO28" s="61"/>
      <c r="KOP28" s="61"/>
      <c r="KOQ28" s="61"/>
      <c r="KOR28" s="61"/>
      <c r="KOS28" s="61"/>
      <c r="KOT28" s="61"/>
      <c r="KOU28" s="61"/>
      <c r="KOV28" s="61"/>
      <c r="KOW28" s="61"/>
      <c r="KOX28" s="61"/>
      <c r="KOY28" s="61"/>
      <c r="KOZ28" s="61"/>
      <c r="KPA28" s="61"/>
      <c r="KPB28" s="61"/>
      <c r="KPC28" s="61"/>
      <c r="KPD28" s="61"/>
      <c r="KPE28" s="61"/>
      <c r="KPF28" s="61"/>
      <c r="KPG28" s="61"/>
      <c r="KPH28" s="61"/>
      <c r="KPI28" s="61"/>
      <c r="KPJ28" s="61"/>
      <c r="KPK28" s="61"/>
      <c r="KPL28" s="61"/>
      <c r="KPM28" s="61"/>
      <c r="KPN28" s="61"/>
      <c r="KPO28" s="61"/>
      <c r="KPP28" s="61"/>
      <c r="KPQ28" s="61"/>
      <c r="KPR28" s="61"/>
      <c r="KPS28" s="61"/>
      <c r="KPT28" s="61"/>
      <c r="KPU28" s="61"/>
      <c r="KPV28" s="61"/>
      <c r="KPW28" s="61"/>
      <c r="KPX28" s="61"/>
      <c r="KPY28" s="61"/>
      <c r="KPZ28" s="61"/>
      <c r="KQA28" s="61"/>
      <c r="KQB28" s="61"/>
      <c r="KQC28" s="61"/>
      <c r="KQD28" s="61"/>
      <c r="KQE28" s="61"/>
      <c r="KQF28" s="61"/>
      <c r="KQG28" s="61"/>
      <c r="KQH28" s="61"/>
      <c r="KQI28" s="61"/>
      <c r="KQJ28" s="61"/>
      <c r="KQK28" s="61"/>
      <c r="KQL28" s="61"/>
      <c r="KQM28" s="61"/>
      <c r="KQN28" s="61"/>
      <c r="KQO28" s="61"/>
      <c r="KQP28" s="61"/>
      <c r="KQQ28" s="61"/>
      <c r="KQR28" s="61"/>
      <c r="KQS28" s="61"/>
      <c r="KQT28" s="61"/>
      <c r="KQU28" s="61"/>
      <c r="KQV28" s="61"/>
      <c r="KQW28" s="61"/>
      <c r="KQX28" s="61"/>
      <c r="KQY28" s="61"/>
      <c r="KQZ28" s="61"/>
      <c r="KRA28" s="61"/>
      <c r="KRB28" s="61"/>
      <c r="KRC28" s="61"/>
      <c r="KRD28" s="61"/>
      <c r="KRE28" s="61"/>
      <c r="KRF28" s="61"/>
      <c r="KRG28" s="61"/>
      <c r="KRH28" s="61"/>
      <c r="KRI28" s="61"/>
      <c r="KRJ28" s="61"/>
      <c r="KRK28" s="61"/>
      <c r="KRL28" s="61"/>
      <c r="KRM28" s="61"/>
      <c r="KRN28" s="61"/>
      <c r="KRO28" s="61"/>
      <c r="KRP28" s="61"/>
      <c r="KRQ28" s="61"/>
      <c r="KRR28" s="61"/>
      <c r="KRS28" s="61"/>
      <c r="KRT28" s="61"/>
      <c r="KRU28" s="61"/>
      <c r="KRV28" s="61"/>
      <c r="KRW28" s="61"/>
      <c r="KRX28" s="61"/>
      <c r="KRY28" s="61"/>
      <c r="KRZ28" s="61"/>
      <c r="KSA28" s="61"/>
      <c r="KSB28" s="61"/>
      <c r="KSC28" s="61"/>
      <c r="KSD28" s="61"/>
      <c r="KSE28" s="61"/>
      <c r="KSF28" s="61"/>
      <c r="KSG28" s="61"/>
      <c r="KSH28" s="61"/>
      <c r="KSI28" s="61"/>
      <c r="KSJ28" s="61"/>
      <c r="KSK28" s="61"/>
      <c r="KSL28" s="61"/>
      <c r="KSM28" s="61"/>
      <c r="KSN28" s="61"/>
      <c r="KSO28" s="61"/>
      <c r="KSP28" s="61"/>
      <c r="KSQ28" s="61"/>
      <c r="KSR28" s="61"/>
      <c r="KSS28" s="61"/>
      <c r="KST28" s="61"/>
      <c r="KSU28" s="61"/>
      <c r="KSV28" s="61"/>
      <c r="KSW28" s="61"/>
      <c r="KSX28" s="61"/>
      <c r="KSY28" s="61"/>
      <c r="KSZ28" s="61"/>
      <c r="KTA28" s="61"/>
      <c r="KTB28" s="61"/>
      <c r="KTC28" s="61"/>
      <c r="KTD28" s="61"/>
      <c r="KTE28" s="61"/>
      <c r="KTF28" s="61"/>
      <c r="KTG28" s="61"/>
      <c r="KTH28" s="61"/>
      <c r="KTI28" s="61"/>
      <c r="KTJ28" s="61"/>
      <c r="KTK28" s="61"/>
      <c r="KTL28" s="61"/>
      <c r="KTM28" s="61"/>
      <c r="KTN28" s="61"/>
      <c r="KTO28" s="61"/>
      <c r="KTP28" s="61"/>
      <c r="KTQ28" s="61"/>
      <c r="KTR28" s="61"/>
      <c r="KTS28" s="61"/>
      <c r="KTT28" s="61"/>
      <c r="KTU28" s="61"/>
      <c r="KTV28" s="61"/>
      <c r="KTW28" s="61"/>
      <c r="KTX28" s="61"/>
      <c r="KTY28" s="61"/>
      <c r="KTZ28" s="61"/>
      <c r="KUA28" s="61"/>
      <c r="KUB28" s="61"/>
      <c r="KUC28" s="61"/>
      <c r="KUD28" s="61"/>
      <c r="KUE28" s="61"/>
      <c r="KUF28" s="61"/>
      <c r="KUG28" s="61"/>
      <c r="KUH28" s="61"/>
      <c r="KUI28" s="61"/>
      <c r="KUJ28" s="61"/>
      <c r="KUK28" s="61"/>
      <c r="KUL28" s="61"/>
      <c r="KUM28" s="61"/>
      <c r="KUN28" s="61"/>
      <c r="KUO28" s="61"/>
      <c r="KUP28" s="61"/>
      <c r="KUQ28" s="61"/>
      <c r="KUR28" s="61"/>
      <c r="KUS28" s="61"/>
      <c r="KUT28" s="61"/>
      <c r="KUU28" s="61"/>
      <c r="KUV28" s="61"/>
      <c r="KUW28" s="61"/>
      <c r="KUX28" s="61"/>
      <c r="KUY28" s="61"/>
      <c r="KUZ28" s="61"/>
      <c r="KVA28" s="61"/>
      <c r="KVB28" s="61"/>
      <c r="KVC28" s="61"/>
      <c r="KVD28" s="61"/>
      <c r="KVE28" s="61"/>
      <c r="KVF28" s="61"/>
      <c r="KVG28" s="61"/>
      <c r="KVH28" s="61"/>
      <c r="KVI28" s="61"/>
      <c r="KVJ28" s="61"/>
      <c r="KVK28" s="61"/>
      <c r="KVL28" s="61"/>
      <c r="KVM28" s="61"/>
      <c r="KVN28" s="61"/>
      <c r="KVO28" s="61"/>
      <c r="KVP28" s="61"/>
      <c r="KVQ28" s="61"/>
      <c r="KVR28" s="61"/>
      <c r="KVS28" s="61"/>
      <c r="KVT28" s="61"/>
      <c r="KVU28" s="61"/>
      <c r="KVV28" s="61"/>
      <c r="KVW28" s="61"/>
      <c r="KVX28" s="61"/>
      <c r="KVY28" s="61"/>
      <c r="KVZ28" s="61"/>
      <c r="KWA28" s="61"/>
      <c r="KWB28" s="61"/>
      <c r="KWC28" s="61"/>
      <c r="KWD28" s="61"/>
      <c r="KWE28" s="61"/>
      <c r="KWF28" s="61"/>
      <c r="KWG28" s="61"/>
      <c r="KWH28" s="61"/>
      <c r="KWI28" s="61"/>
      <c r="KWJ28" s="61"/>
      <c r="KWK28" s="61"/>
      <c r="KWL28" s="61"/>
      <c r="KWM28" s="61"/>
      <c r="KWN28" s="61"/>
      <c r="KWO28" s="61"/>
      <c r="KWP28" s="61"/>
      <c r="KWQ28" s="61"/>
      <c r="KWR28" s="61"/>
      <c r="KWS28" s="61"/>
      <c r="KWT28" s="61"/>
      <c r="KWU28" s="61"/>
      <c r="KWV28" s="61"/>
      <c r="KWW28" s="61"/>
      <c r="KWX28" s="61"/>
      <c r="KWY28" s="61"/>
      <c r="KWZ28" s="61"/>
      <c r="KXA28" s="61"/>
      <c r="KXB28" s="61"/>
      <c r="KXC28" s="61"/>
      <c r="KXD28" s="61"/>
      <c r="KXE28" s="61"/>
      <c r="KXF28" s="61"/>
      <c r="KXG28" s="61"/>
      <c r="KXH28" s="61"/>
      <c r="KXI28" s="61"/>
      <c r="KXJ28" s="61"/>
      <c r="KXK28" s="61"/>
      <c r="KXL28" s="61"/>
      <c r="KXM28" s="61"/>
      <c r="KXN28" s="61"/>
      <c r="KXO28" s="61"/>
      <c r="KXP28" s="61"/>
      <c r="KXQ28" s="61"/>
      <c r="KXR28" s="61"/>
      <c r="KXS28" s="61"/>
      <c r="KXT28" s="61"/>
      <c r="KXU28" s="61"/>
      <c r="KXV28" s="61"/>
      <c r="KXW28" s="61"/>
      <c r="KXX28" s="61"/>
      <c r="KXY28" s="61"/>
      <c r="KXZ28" s="61"/>
      <c r="KYA28" s="61"/>
      <c r="KYB28" s="61"/>
      <c r="KYC28" s="61"/>
      <c r="KYD28" s="61"/>
      <c r="KYE28" s="61"/>
      <c r="KYF28" s="61"/>
      <c r="KYG28" s="61"/>
      <c r="KYH28" s="61"/>
      <c r="KYI28" s="61"/>
      <c r="KYJ28" s="61"/>
      <c r="KYK28" s="61"/>
      <c r="KYL28" s="61"/>
      <c r="KYM28" s="61"/>
      <c r="KYN28" s="61"/>
      <c r="KYO28" s="61"/>
      <c r="KYP28" s="61"/>
      <c r="KYQ28" s="61"/>
      <c r="KYR28" s="61"/>
      <c r="KYS28" s="61"/>
      <c r="KYT28" s="61"/>
      <c r="KYU28" s="61"/>
      <c r="KYV28" s="61"/>
      <c r="KYW28" s="61"/>
      <c r="KYX28" s="61"/>
      <c r="KYY28" s="61"/>
      <c r="KYZ28" s="61"/>
      <c r="KZA28" s="61"/>
      <c r="KZB28" s="61"/>
      <c r="KZC28" s="61"/>
      <c r="KZD28" s="61"/>
      <c r="KZE28" s="61"/>
      <c r="KZF28" s="61"/>
      <c r="KZG28" s="61"/>
      <c r="KZH28" s="61"/>
      <c r="KZI28" s="61"/>
      <c r="KZJ28" s="61"/>
      <c r="KZK28" s="61"/>
      <c r="KZL28" s="61"/>
      <c r="KZM28" s="61"/>
      <c r="KZN28" s="61"/>
      <c r="KZO28" s="61"/>
      <c r="KZP28" s="61"/>
      <c r="KZQ28" s="61"/>
      <c r="KZR28" s="61"/>
      <c r="KZS28" s="61"/>
      <c r="KZT28" s="61"/>
      <c r="KZU28" s="61"/>
      <c r="KZV28" s="61"/>
      <c r="KZW28" s="61"/>
      <c r="KZX28" s="61"/>
      <c r="KZY28" s="61"/>
      <c r="KZZ28" s="61"/>
      <c r="LAA28" s="61"/>
      <c r="LAB28" s="61"/>
      <c r="LAC28" s="61"/>
      <c r="LAD28" s="61"/>
      <c r="LAE28" s="61"/>
      <c r="LAF28" s="61"/>
      <c r="LAG28" s="61"/>
      <c r="LAH28" s="61"/>
      <c r="LAI28" s="61"/>
      <c r="LAJ28" s="61"/>
      <c r="LAK28" s="61"/>
      <c r="LAL28" s="61"/>
      <c r="LAM28" s="61"/>
      <c r="LAN28" s="61"/>
      <c r="LAO28" s="61"/>
      <c r="LAP28" s="61"/>
      <c r="LAQ28" s="61"/>
      <c r="LAR28" s="61"/>
      <c r="LAS28" s="61"/>
      <c r="LAT28" s="61"/>
      <c r="LAU28" s="61"/>
      <c r="LAV28" s="61"/>
      <c r="LAW28" s="61"/>
      <c r="LAX28" s="61"/>
      <c r="LAY28" s="61"/>
      <c r="LAZ28" s="61"/>
      <c r="LBA28" s="61"/>
      <c r="LBB28" s="61"/>
      <c r="LBC28" s="61"/>
      <c r="LBD28" s="61"/>
      <c r="LBE28" s="61"/>
      <c r="LBF28" s="61"/>
      <c r="LBG28" s="61"/>
      <c r="LBH28" s="61"/>
      <c r="LBI28" s="61"/>
      <c r="LBJ28" s="61"/>
      <c r="LBK28" s="61"/>
      <c r="LBL28" s="61"/>
      <c r="LBM28" s="61"/>
      <c r="LBN28" s="61"/>
      <c r="LBO28" s="61"/>
      <c r="LBP28" s="61"/>
      <c r="LBQ28" s="61"/>
      <c r="LBR28" s="61"/>
      <c r="LBS28" s="61"/>
      <c r="LBT28" s="61"/>
      <c r="LBU28" s="61"/>
      <c r="LBV28" s="61"/>
      <c r="LBW28" s="61"/>
      <c r="LBX28" s="61"/>
      <c r="LBY28" s="61"/>
      <c r="LBZ28" s="61"/>
      <c r="LCA28" s="61"/>
      <c r="LCB28" s="61"/>
      <c r="LCC28" s="61"/>
      <c r="LCD28" s="61"/>
      <c r="LCE28" s="61"/>
      <c r="LCF28" s="61"/>
      <c r="LCG28" s="61"/>
      <c r="LCH28" s="61"/>
      <c r="LCI28" s="61"/>
      <c r="LCJ28" s="61"/>
      <c r="LCK28" s="61"/>
      <c r="LCL28" s="61"/>
      <c r="LCM28" s="61"/>
      <c r="LCN28" s="61"/>
      <c r="LCO28" s="61"/>
      <c r="LCP28" s="61"/>
      <c r="LCQ28" s="61"/>
      <c r="LCR28" s="61"/>
      <c r="LCS28" s="61"/>
      <c r="LCT28" s="61"/>
      <c r="LCU28" s="61"/>
      <c r="LCV28" s="61"/>
      <c r="LCW28" s="61"/>
      <c r="LCX28" s="61"/>
      <c r="LCY28" s="61"/>
      <c r="LCZ28" s="61"/>
      <c r="LDA28" s="61"/>
      <c r="LDB28" s="61"/>
      <c r="LDC28" s="61"/>
      <c r="LDD28" s="61"/>
      <c r="LDE28" s="61"/>
      <c r="LDF28" s="61"/>
      <c r="LDG28" s="61"/>
      <c r="LDH28" s="61"/>
      <c r="LDI28" s="61"/>
      <c r="LDJ28" s="61"/>
      <c r="LDK28" s="61"/>
      <c r="LDL28" s="61"/>
      <c r="LDM28" s="61"/>
      <c r="LDN28" s="61"/>
      <c r="LDO28" s="61"/>
      <c r="LDP28" s="61"/>
      <c r="LDQ28" s="61"/>
      <c r="LDR28" s="61"/>
      <c r="LDS28" s="61"/>
      <c r="LDT28" s="61"/>
      <c r="LDU28" s="61"/>
      <c r="LDV28" s="61"/>
      <c r="LDW28" s="61"/>
      <c r="LDX28" s="61"/>
      <c r="LDY28" s="61"/>
      <c r="LDZ28" s="61"/>
      <c r="LEA28" s="61"/>
      <c r="LEB28" s="61"/>
      <c r="LEC28" s="61"/>
      <c r="LED28" s="61"/>
      <c r="LEE28" s="61"/>
      <c r="LEF28" s="61"/>
      <c r="LEG28" s="61"/>
      <c r="LEH28" s="61"/>
      <c r="LEI28" s="61"/>
      <c r="LEJ28" s="61"/>
      <c r="LEK28" s="61"/>
      <c r="LEL28" s="61"/>
      <c r="LEM28" s="61"/>
      <c r="LEN28" s="61"/>
      <c r="LEO28" s="61"/>
      <c r="LEP28" s="61"/>
      <c r="LEQ28" s="61"/>
      <c r="LER28" s="61"/>
      <c r="LES28" s="61"/>
      <c r="LET28" s="61"/>
      <c r="LEU28" s="61"/>
      <c r="LEV28" s="61"/>
      <c r="LEW28" s="61"/>
      <c r="LEX28" s="61"/>
      <c r="LEY28" s="61"/>
      <c r="LEZ28" s="61"/>
      <c r="LFA28" s="61"/>
      <c r="LFB28" s="61"/>
      <c r="LFC28" s="61"/>
      <c r="LFD28" s="61"/>
      <c r="LFE28" s="61"/>
      <c r="LFF28" s="61"/>
      <c r="LFG28" s="61"/>
      <c r="LFH28" s="61"/>
      <c r="LFI28" s="61"/>
      <c r="LFJ28" s="61"/>
      <c r="LFK28" s="61"/>
      <c r="LFL28" s="61"/>
      <c r="LFM28" s="61"/>
      <c r="LFN28" s="61"/>
      <c r="LFO28" s="61"/>
      <c r="LFP28" s="61"/>
      <c r="LFQ28" s="61"/>
      <c r="LFR28" s="61"/>
      <c r="LFS28" s="61"/>
      <c r="LFT28" s="61"/>
      <c r="LFU28" s="61"/>
      <c r="LFV28" s="61"/>
      <c r="LFW28" s="61"/>
      <c r="LFX28" s="61"/>
      <c r="LFY28" s="61"/>
      <c r="LFZ28" s="61"/>
      <c r="LGA28" s="61"/>
      <c r="LGB28" s="61"/>
      <c r="LGC28" s="61"/>
      <c r="LGD28" s="61"/>
      <c r="LGE28" s="61"/>
      <c r="LGF28" s="61"/>
      <c r="LGG28" s="61"/>
      <c r="LGH28" s="61"/>
      <c r="LGI28" s="61"/>
      <c r="LGJ28" s="61"/>
      <c r="LGK28" s="61"/>
      <c r="LGL28" s="61"/>
      <c r="LGM28" s="61"/>
      <c r="LGN28" s="61"/>
      <c r="LGO28" s="61"/>
      <c r="LGP28" s="61"/>
      <c r="LGQ28" s="61"/>
      <c r="LGR28" s="61"/>
      <c r="LGS28" s="61"/>
      <c r="LGT28" s="61"/>
      <c r="LGU28" s="61"/>
      <c r="LGV28" s="61"/>
      <c r="LGW28" s="61"/>
      <c r="LGX28" s="61"/>
      <c r="LGY28" s="61"/>
      <c r="LGZ28" s="61"/>
      <c r="LHA28" s="61"/>
      <c r="LHB28" s="61"/>
      <c r="LHC28" s="61"/>
      <c r="LHD28" s="61"/>
      <c r="LHE28" s="61"/>
      <c r="LHF28" s="61"/>
      <c r="LHG28" s="61"/>
      <c r="LHH28" s="61"/>
      <c r="LHI28" s="61"/>
      <c r="LHJ28" s="61"/>
      <c r="LHK28" s="61"/>
      <c r="LHL28" s="61"/>
      <c r="LHM28" s="61"/>
      <c r="LHN28" s="61"/>
      <c r="LHO28" s="61"/>
      <c r="LHP28" s="61"/>
      <c r="LHQ28" s="61"/>
      <c r="LHR28" s="61"/>
      <c r="LHS28" s="61"/>
      <c r="LHT28" s="61"/>
      <c r="LHU28" s="61"/>
      <c r="LHV28" s="61"/>
      <c r="LHW28" s="61"/>
      <c r="LHX28" s="61"/>
      <c r="LHY28" s="61"/>
      <c r="LHZ28" s="61"/>
      <c r="LIA28" s="61"/>
      <c r="LIB28" s="61"/>
      <c r="LIC28" s="61"/>
      <c r="LID28" s="61"/>
      <c r="LIE28" s="61"/>
      <c r="LIF28" s="61"/>
      <c r="LIG28" s="61"/>
      <c r="LIH28" s="61"/>
      <c r="LII28" s="61"/>
      <c r="LIJ28" s="61"/>
      <c r="LIK28" s="61"/>
      <c r="LIL28" s="61"/>
      <c r="LIM28" s="61"/>
      <c r="LIN28" s="61"/>
      <c r="LIO28" s="61"/>
      <c r="LIP28" s="61"/>
      <c r="LIQ28" s="61"/>
      <c r="LIR28" s="61"/>
      <c r="LIS28" s="61"/>
      <c r="LIT28" s="61"/>
      <c r="LIU28" s="61"/>
      <c r="LIV28" s="61"/>
      <c r="LIW28" s="61"/>
      <c r="LIX28" s="61"/>
      <c r="LIY28" s="61"/>
      <c r="LIZ28" s="61"/>
      <c r="LJA28" s="61"/>
      <c r="LJB28" s="61"/>
      <c r="LJC28" s="61"/>
      <c r="LJD28" s="61"/>
      <c r="LJE28" s="61"/>
      <c r="LJF28" s="61"/>
      <c r="LJG28" s="61"/>
      <c r="LJH28" s="61"/>
      <c r="LJI28" s="61"/>
      <c r="LJJ28" s="61"/>
      <c r="LJK28" s="61"/>
      <c r="LJL28" s="61"/>
      <c r="LJM28" s="61"/>
      <c r="LJN28" s="61"/>
      <c r="LJO28" s="61"/>
      <c r="LJP28" s="61"/>
      <c r="LJQ28" s="61"/>
      <c r="LJR28" s="61"/>
      <c r="LJS28" s="61"/>
      <c r="LJT28" s="61"/>
      <c r="LJU28" s="61"/>
      <c r="LJV28" s="61"/>
      <c r="LJW28" s="61"/>
      <c r="LJX28" s="61"/>
      <c r="LJY28" s="61"/>
      <c r="LJZ28" s="61"/>
      <c r="LKA28" s="61"/>
      <c r="LKB28" s="61"/>
      <c r="LKC28" s="61"/>
      <c r="LKD28" s="61"/>
      <c r="LKE28" s="61"/>
      <c r="LKF28" s="61"/>
      <c r="LKG28" s="61"/>
      <c r="LKH28" s="61"/>
      <c r="LKI28" s="61"/>
      <c r="LKJ28" s="61"/>
      <c r="LKK28" s="61"/>
      <c r="LKL28" s="61"/>
      <c r="LKM28" s="61"/>
      <c r="LKN28" s="61"/>
      <c r="LKO28" s="61"/>
      <c r="LKP28" s="61"/>
      <c r="LKQ28" s="61"/>
      <c r="LKR28" s="61"/>
      <c r="LKS28" s="61"/>
      <c r="LKT28" s="61"/>
      <c r="LKU28" s="61"/>
      <c r="LKV28" s="61"/>
      <c r="LKW28" s="61"/>
      <c r="LKX28" s="61"/>
      <c r="LKY28" s="61"/>
      <c r="LKZ28" s="61"/>
      <c r="LLA28" s="61"/>
      <c r="LLB28" s="61"/>
      <c r="LLC28" s="61"/>
      <c r="LLD28" s="61"/>
      <c r="LLE28" s="61"/>
      <c r="LLF28" s="61"/>
      <c r="LLG28" s="61"/>
      <c r="LLH28" s="61"/>
      <c r="LLI28" s="61"/>
      <c r="LLJ28" s="61"/>
      <c r="LLK28" s="61"/>
      <c r="LLL28" s="61"/>
      <c r="LLM28" s="61"/>
      <c r="LLN28" s="61"/>
      <c r="LLO28" s="61"/>
      <c r="LLP28" s="61"/>
      <c r="LLQ28" s="61"/>
      <c r="LLR28" s="61"/>
      <c r="LLS28" s="61"/>
      <c r="LLT28" s="61"/>
      <c r="LLU28" s="61"/>
      <c r="LLV28" s="61"/>
      <c r="LLW28" s="61"/>
      <c r="LLX28" s="61"/>
      <c r="LLY28" s="61"/>
      <c r="LLZ28" s="61"/>
      <c r="LMA28" s="61"/>
      <c r="LMB28" s="61"/>
      <c r="LMC28" s="61"/>
      <c r="LMD28" s="61"/>
      <c r="LME28" s="61"/>
      <c r="LMF28" s="61"/>
      <c r="LMG28" s="61"/>
      <c r="LMH28" s="61"/>
      <c r="LMI28" s="61"/>
      <c r="LMJ28" s="61"/>
      <c r="LMK28" s="61"/>
      <c r="LML28" s="61"/>
      <c r="LMM28" s="61"/>
      <c r="LMN28" s="61"/>
      <c r="LMO28" s="61"/>
      <c r="LMP28" s="61"/>
      <c r="LMQ28" s="61"/>
      <c r="LMR28" s="61"/>
      <c r="LMS28" s="61"/>
      <c r="LMT28" s="61"/>
      <c r="LMU28" s="61"/>
      <c r="LMV28" s="61"/>
      <c r="LMW28" s="61"/>
      <c r="LMX28" s="61"/>
      <c r="LMY28" s="61"/>
      <c r="LMZ28" s="61"/>
      <c r="LNA28" s="61"/>
      <c r="LNB28" s="61"/>
      <c r="LNC28" s="61"/>
      <c r="LND28" s="61"/>
      <c r="LNE28" s="61"/>
      <c r="LNF28" s="61"/>
      <c r="LNG28" s="61"/>
      <c r="LNH28" s="61"/>
      <c r="LNI28" s="61"/>
      <c r="LNJ28" s="61"/>
      <c r="LNK28" s="61"/>
      <c r="LNL28" s="61"/>
      <c r="LNM28" s="61"/>
      <c r="LNN28" s="61"/>
      <c r="LNO28" s="61"/>
      <c r="LNP28" s="61"/>
      <c r="LNQ28" s="61"/>
      <c r="LNR28" s="61"/>
      <c r="LNS28" s="61"/>
      <c r="LNT28" s="61"/>
      <c r="LNU28" s="61"/>
      <c r="LNV28" s="61"/>
      <c r="LNW28" s="61"/>
      <c r="LNX28" s="61"/>
      <c r="LNY28" s="61"/>
      <c r="LNZ28" s="61"/>
      <c r="LOA28" s="61"/>
      <c r="LOB28" s="61"/>
      <c r="LOC28" s="61"/>
      <c r="LOD28" s="61"/>
      <c r="LOE28" s="61"/>
      <c r="LOF28" s="61"/>
      <c r="LOG28" s="61"/>
      <c r="LOH28" s="61"/>
      <c r="LOI28" s="61"/>
      <c r="LOJ28" s="61"/>
      <c r="LOK28" s="61"/>
      <c r="LOL28" s="61"/>
      <c r="LOM28" s="61"/>
      <c r="LON28" s="61"/>
      <c r="LOO28" s="61"/>
      <c r="LOP28" s="61"/>
      <c r="LOQ28" s="61"/>
      <c r="LOR28" s="61"/>
      <c r="LOS28" s="61"/>
      <c r="LOT28" s="61"/>
      <c r="LOU28" s="61"/>
      <c r="LOV28" s="61"/>
      <c r="LOW28" s="61"/>
      <c r="LOX28" s="61"/>
      <c r="LOY28" s="61"/>
      <c r="LOZ28" s="61"/>
      <c r="LPA28" s="61"/>
      <c r="LPB28" s="61"/>
      <c r="LPC28" s="61"/>
      <c r="LPD28" s="61"/>
      <c r="LPE28" s="61"/>
      <c r="LPF28" s="61"/>
      <c r="LPG28" s="61"/>
      <c r="LPH28" s="61"/>
      <c r="LPI28" s="61"/>
      <c r="LPJ28" s="61"/>
      <c r="LPK28" s="61"/>
      <c r="LPL28" s="61"/>
      <c r="LPM28" s="61"/>
      <c r="LPN28" s="61"/>
      <c r="LPO28" s="61"/>
      <c r="LPP28" s="61"/>
      <c r="LPQ28" s="61"/>
      <c r="LPR28" s="61"/>
      <c r="LPS28" s="61"/>
      <c r="LPT28" s="61"/>
      <c r="LPU28" s="61"/>
      <c r="LPV28" s="61"/>
      <c r="LPW28" s="61"/>
      <c r="LPX28" s="61"/>
      <c r="LPY28" s="61"/>
      <c r="LPZ28" s="61"/>
      <c r="LQA28" s="61"/>
      <c r="LQB28" s="61"/>
      <c r="LQC28" s="61"/>
      <c r="LQD28" s="61"/>
      <c r="LQE28" s="61"/>
      <c r="LQF28" s="61"/>
      <c r="LQG28" s="61"/>
      <c r="LQH28" s="61"/>
      <c r="LQI28" s="61"/>
      <c r="LQJ28" s="61"/>
      <c r="LQK28" s="61"/>
      <c r="LQL28" s="61"/>
      <c r="LQM28" s="61"/>
      <c r="LQN28" s="61"/>
      <c r="LQO28" s="61"/>
      <c r="LQP28" s="61"/>
      <c r="LQQ28" s="61"/>
      <c r="LQR28" s="61"/>
      <c r="LQS28" s="61"/>
      <c r="LQT28" s="61"/>
      <c r="LQU28" s="61"/>
      <c r="LQV28" s="61"/>
      <c r="LQW28" s="61"/>
      <c r="LQX28" s="61"/>
      <c r="LQY28" s="61"/>
      <c r="LQZ28" s="61"/>
      <c r="LRA28" s="61"/>
      <c r="LRB28" s="61"/>
      <c r="LRC28" s="61"/>
      <c r="LRD28" s="61"/>
      <c r="LRE28" s="61"/>
      <c r="LRF28" s="61"/>
      <c r="LRG28" s="61"/>
      <c r="LRH28" s="61"/>
      <c r="LRI28" s="61"/>
      <c r="LRJ28" s="61"/>
      <c r="LRK28" s="61"/>
      <c r="LRL28" s="61"/>
      <c r="LRM28" s="61"/>
      <c r="LRN28" s="61"/>
      <c r="LRO28" s="61"/>
      <c r="LRP28" s="61"/>
      <c r="LRQ28" s="61"/>
      <c r="LRR28" s="61"/>
      <c r="LRS28" s="61"/>
      <c r="LRT28" s="61"/>
      <c r="LRU28" s="61"/>
      <c r="LRV28" s="61"/>
      <c r="LRW28" s="61"/>
      <c r="LRX28" s="61"/>
      <c r="LRY28" s="61"/>
      <c r="LRZ28" s="61"/>
      <c r="LSA28" s="61"/>
      <c r="LSB28" s="61"/>
      <c r="LSC28" s="61"/>
      <c r="LSD28" s="61"/>
      <c r="LSE28" s="61"/>
      <c r="LSF28" s="61"/>
      <c r="LSG28" s="61"/>
      <c r="LSH28" s="61"/>
      <c r="LSI28" s="61"/>
      <c r="LSJ28" s="61"/>
      <c r="LSK28" s="61"/>
      <c r="LSL28" s="61"/>
      <c r="LSM28" s="61"/>
      <c r="LSN28" s="61"/>
      <c r="LSO28" s="61"/>
      <c r="LSP28" s="61"/>
      <c r="LSQ28" s="61"/>
      <c r="LSR28" s="61"/>
      <c r="LSS28" s="61"/>
      <c r="LST28" s="61"/>
      <c r="LSU28" s="61"/>
      <c r="LSV28" s="61"/>
      <c r="LSW28" s="61"/>
      <c r="LSX28" s="61"/>
      <c r="LSY28" s="61"/>
      <c r="LSZ28" s="61"/>
      <c r="LTA28" s="61"/>
      <c r="LTB28" s="61"/>
      <c r="LTC28" s="61"/>
      <c r="LTD28" s="61"/>
      <c r="LTE28" s="61"/>
      <c r="LTF28" s="61"/>
      <c r="LTG28" s="61"/>
      <c r="LTH28" s="61"/>
      <c r="LTI28" s="61"/>
      <c r="LTJ28" s="61"/>
      <c r="LTK28" s="61"/>
      <c r="LTL28" s="61"/>
      <c r="LTM28" s="61"/>
      <c r="LTN28" s="61"/>
      <c r="LTO28" s="61"/>
      <c r="LTP28" s="61"/>
      <c r="LTQ28" s="61"/>
      <c r="LTR28" s="61"/>
      <c r="LTS28" s="61"/>
      <c r="LTT28" s="61"/>
      <c r="LTU28" s="61"/>
      <c r="LTV28" s="61"/>
      <c r="LTW28" s="61"/>
      <c r="LTX28" s="61"/>
      <c r="LTY28" s="61"/>
      <c r="LTZ28" s="61"/>
      <c r="LUA28" s="61"/>
      <c r="LUB28" s="61"/>
      <c r="LUC28" s="61"/>
      <c r="LUD28" s="61"/>
      <c r="LUE28" s="61"/>
      <c r="LUF28" s="61"/>
      <c r="LUG28" s="61"/>
      <c r="LUH28" s="61"/>
      <c r="LUI28" s="61"/>
      <c r="LUJ28" s="61"/>
      <c r="LUK28" s="61"/>
      <c r="LUL28" s="61"/>
      <c r="LUM28" s="61"/>
      <c r="LUN28" s="61"/>
      <c r="LUO28" s="61"/>
      <c r="LUP28" s="61"/>
      <c r="LUQ28" s="61"/>
      <c r="LUR28" s="61"/>
      <c r="LUS28" s="61"/>
      <c r="LUT28" s="61"/>
      <c r="LUU28" s="61"/>
      <c r="LUV28" s="61"/>
      <c r="LUW28" s="61"/>
      <c r="LUX28" s="61"/>
      <c r="LUY28" s="61"/>
      <c r="LUZ28" s="61"/>
      <c r="LVA28" s="61"/>
      <c r="LVB28" s="61"/>
      <c r="LVC28" s="61"/>
      <c r="LVD28" s="61"/>
      <c r="LVE28" s="61"/>
      <c r="LVF28" s="61"/>
      <c r="LVG28" s="61"/>
      <c r="LVH28" s="61"/>
      <c r="LVI28" s="61"/>
      <c r="LVJ28" s="61"/>
      <c r="LVK28" s="61"/>
      <c r="LVL28" s="61"/>
      <c r="LVM28" s="61"/>
      <c r="LVN28" s="61"/>
      <c r="LVO28" s="61"/>
      <c r="LVP28" s="61"/>
      <c r="LVQ28" s="61"/>
      <c r="LVR28" s="61"/>
      <c r="LVS28" s="61"/>
      <c r="LVT28" s="61"/>
      <c r="LVU28" s="61"/>
      <c r="LVV28" s="61"/>
      <c r="LVW28" s="61"/>
      <c r="LVX28" s="61"/>
      <c r="LVY28" s="61"/>
      <c r="LVZ28" s="61"/>
      <c r="LWA28" s="61"/>
      <c r="LWB28" s="61"/>
      <c r="LWC28" s="61"/>
      <c r="LWD28" s="61"/>
      <c r="LWE28" s="61"/>
      <c r="LWF28" s="61"/>
      <c r="LWG28" s="61"/>
      <c r="LWH28" s="61"/>
      <c r="LWI28" s="61"/>
      <c r="LWJ28" s="61"/>
      <c r="LWK28" s="61"/>
      <c r="LWL28" s="61"/>
      <c r="LWM28" s="61"/>
      <c r="LWN28" s="61"/>
      <c r="LWO28" s="61"/>
      <c r="LWP28" s="61"/>
      <c r="LWQ28" s="61"/>
      <c r="LWR28" s="61"/>
      <c r="LWS28" s="61"/>
      <c r="LWT28" s="61"/>
      <c r="LWU28" s="61"/>
      <c r="LWV28" s="61"/>
      <c r="LWW28" s="61"/>
      <c r="LWX28" s="61"/>
      <c r="LWY28" s="61"/>
      <c r="LWZ28" s="61"/>
      <c r="LXA28" s="61"/>
      <c r="LXB28" s="61"/>
      <c r="LXC28" s="61"/>
      <c r="LXD28" s="61"/>
      <c r="LXE28" s="61"/>
      <c r="LXF28" s="61"/>
      <c r="LXG28" s="61"/>
      <c r="LXH28" s="61"/>
      <c r="LXI28" s="61"/>
      <c r="LXJ28" s="61"/>
      <c r="LXK28" s="61"/>
      <c r="LXL28" s="61"/>
      <c r="LXM28" s="61"/>
      <c r="LXN28" s="61"/>
      <c r="LXO28" s="61"/>
      <c r="LXP28" s="61"/>
      <c r="LXQ28" s="61"/>
      <c r="LXR28" s="61"/>
      <c r="LXS28" s="61"/>
      <c r="LXT28" s="61"/>
      <c r="LXU28" s="61"/>
      <c r="LXV28" s="61"/>
      <c r="LXW28" s="61"/>
      <c r="LXX28" s="61"/>
      <c r="LXY28" s="61"/>
      <c r="LXZ28" s="61"/>
      <c r="LYA28" s="61"/>
      <c r="LYB28" s="61"/>
      <c r="LYC28" s="61"/>
      <c r="LYD28" s="61"/>
      <c r="LYE28" s="61"/>
      <c r="LYF28" s="61"/>
      <c r="LYG28" s="61"/>
      <c r="LYH28" s="61"/>
      <c r="LYI28" s="61"/>
      <c r="LYJ28" s="61"/>
      <c r="LYK28" s="61"/>
      <c r="LYL28" s="61"/>
      <c r="LYM28" s="61"/>
      <c r="LYN28" s="61"/>
      <c r="LYO28" s="61"/>
      <c r="LYP28" s="61"/>
      <c r="LYQ28" s="61"/>
      <c r="LYR28" s="61"/>
      <c r="LYS28" s="61"/>
      <c r="LYT28" s="61"/>
      <c r="LYU28" s="61"/>
      <c r="LYV28" s="61"/>
      <c r="LYW28" s="61"/>
      <c r="LYX28" s="61"/>
      <c r="LYY28" s="61"/>
      <c r="LYZ28" s="61"/>
      <c r="LZA28" s="61"/>
      <c r="LZB28" s="61"/>
      <c r="LZC28" s="61"/>
      <c r="LZD28" s="61"/>
      <c r="LZE28" s="61"/>
      <c r="LZF28" s="61"/>
      <c r="LZG28" s="61"/>
      <c r="LZH28" s="61"/>
      <c r="LZI28" s="61"/>
      <c r="LZJ28" s="61"/>
      <c r="LZK28" s="61"/>
      <c r="LZL28" s="61"/>
      <c r="LZM28" s="61"/>
      <c r="LZN28" s="61"/>
      <c r="LZO28" s="61"/>
      <c r="LZP28" s="61"/>
      <c r="LZQ28" s="61"/>
      <c r="LZR28" s="61"/>
      <c r="LZS28" s="61"/>
      <c r="LZT28" s="61"/>
      <c r="LZU28" s="61"/>
      <c r="LZV28" s="61"/>
      <c r="LZW28" s="61"/>
      <c r="LZX28" s="61"/>
      <c r="LZY28" s="61"/>
      <c r="LZZ28" s="61"/>
      <c r="MAA28" s="61"/>
      <c r="MAB28" s="61"/>
      <c r="MAC28" s="61"/>
      <c r="MAD28" s="61"/>
      <c r="MAE28" s="61"/>
      <c r="MAF28" s="61"/>
      <c r="MAG28" s="61"/>
      <c r="MAH28" s="61"/>
      <c r="MAI28" s="61"/>
      <c r="MAJ28" s="61"/>
      <c r="MAK28" s="61"/>
      <c r="MAL28" s="61"/>
      <c r="MAM28" s="61"/>
      <c r="MAN28" s="61"/>
      <c r="MAO28" s="61"/>
      <c r="MAP28" s="61"/>
      <c r="MAQ28" s="61"/>
      <c r="MAR28" s="61"/>
      <c r="MAS28" s="61"/>
      <c r="MAT28" s="61"/>
      <c r="MAU28" s="61"/>
      <c r="MAV28" s="61"/>
      <c r="MAW28" s="61"/>
      <c r="MAX28" s="61"/>
      <c r="MAY28" s="61"/>
      <c r="MAZ28" s="61"/>
      <c r="MBA28" s="61"/>
      <c r="MBB28" s="61"/>
      <c r="MBC28" s="61"/>
      <c r="MBD28" s="61"/>
      <c r="MBE28" s="61"/>
      <c r="MBF28" s="61"/>
      <c r="MBG28" s="61"/>
      <c r="MBH28" s="61"/>
      <c r="MBI28" s="61"/>
      <c r="MBJ28" s="61"/>
      <c r="MBK28" s="61"/>
      <c r="MBL28" s="61"/>
      <c r="MBM28" s="61"/>
      <c r="MBN28" s="61"/>
      <c r="MBO28" s="61"/>
      <c r="MBP28" s="61"/>
      <c r="MBQ28" s="61"/>
      <c r="MBR28" s="61"/>
      <c r="MBS28" s="61"/>
      <c r="MBT28" s="61"/>
      <c r="MBU28" s="61"/>
      <c r="MBV28" s="61"/>
      <c r="MBW28" s="61"/>
      <c r="MBX28" s="61"/>
      <c r="MBY28" s="61"/>
      <c r="MBZ28" s="61"/>
      <c r="MCA28" s="61"/>
      <c r="MCB28" s="61"/>
      <c r="MCC28" s="61"/>
      <c r="MCD28" s="61"/>
      <c r="MCE28" s="61"/>
      <c r="MCF28" s="61"/>
      <c r="MCG28" s="61"/>
      <c r="MCH28" s="61"/>
      <c r="MCI28" s="61"/>
      <c r="MCJ28" s="61"/>
      <c r="MCK28" s="61"/>
      <c r="MCL28" s="61"/>
      <c r="MCM28" s="61"/>
      <c r="MCN28" s="61"/>
      <c r="MCO28" s="61"/>
      <c r="MCP28" s="61"/>
      <c r="MCQ28" s="61"/>
      <c r="MCR28" s="61"/>
      <c r="MCS28" s="61"/>
      <c r="MCT28" s="61"/>
      <c r="MCU28" s="61"/>
      <c r="MCV28" s="61"/>
      <c r="MCW28" s="61"/>
      <c r="MCX28" s="61"/>
      <c r="MCY28" s="61"/>
      <c r="MCZ28" s="61"/>
      <c r="MDA28" s="61"/>
      <c r="MDB28" s="61"/>
      <c r="MDC28" s="61"/>
      <c r="MDD28" s="61"/>
      <c r="MDE28" s="61"/>
      <c r="MDF28" s="61"/>
      <c r="MDG28" s="61"/>
      <c r="MDH28" s="61"/>
      <c r="MDI28" s="61"/>
      <c r="MDJ28" s="61"/>
      <c r="MDK28" s="61"/>
      <c r="MDL28" s="61"/>
      <c r="MDM28" s="61"/>
      <c r="MDN28" s="61"/>
      <c r="MDO28" s="61"/>
      <c r="MDP28" s="61"/>
      <c r="MDQ28" s="61"/>
      <c r="MDR28" s="61"/>
      <c r="MDS28" s="61"/>
      <c r="MDT28" s="61"/>
      <c r="MDU28" s="61"/>
      <c r="MDV28" s="61"/>
      <c r="MDW28" s="61"/>
      <c r="MDX28" s="61"/>
      <c r="MDY28" s="61"/>
      <c r="MDZ28" s="61"/>
      <c r="MEA28" s="61"/>
      <c r="MEB28" s="61"/>
      <c r="MEC28" s="61"/>
      <c r="MED28" s="61"/>
      <c r="MEE28" s="61"/>
      <c r="MEF28" s="61"/>
      <c r="MEG28" s="61"/>
      <c r="MEH28" s="61"/>
      <c r="MEI28" s="61"/>
      <c r="MEJ28" s="61"/>
      <c r="MEK28" s="61"/>
      <c r="MEL28" s="61"/>
      <c r="MEM28" s="61"/>
      <c r="MEN28" s="61"/>
      <c r="MEO28" s="61"/>
      <c r="MEP28" s="61"/>
      <c r="MEQ28" s="61"/>
      <c r="MER28" s="61"/>
      <c r="MES28" s="61"/>
      <c r="MET28" s="61"/>
      <c r="MEU28" s="61"/>
      <c r="MEV28" s="61"/>
      <c r="MEW28" s="61"/>
      <c r="MEX28" s="61"/>
      <c r="MEY28" s="61"/>
      <c r="MEZ28" s="61"/>
      <c r="MFA28" s="61"/>
      <c r="MFB28" s="61"/>
      <c r="MFC28" s="61"/>
      <c r="MFD28" s="61"/>
      <c r="MFE28" s="61"/>
      <c r="MFF28" s="61"/>
      <c r="MFG28" s="61"/>
      <c r="MFH28" s="61"/>
      <c r="MFI28" s="61"/>
      <c r="MFJ28" s="61"/>
      <c r="MFK28" s="61"/>
      <c r="MFL28" s="61"/>
      <c r="MFM28" s="61"/>
      <c r="MFN28" s="61"/>
      <c r="MFO28" s="61"/>
      <c r="MFP28" s="61"/>
      <c r="MFQ28" s="61"/>
      <c r="MFR28" s="61"/>
      <c r="MFS28" s="61"/>
      <c r="MFT28" s="61"/>
      <c r="MFU28" s="61"/>
      <c r="MFV28" s="61"/>
      <c r="MFW28" s="61"/>
      <c r="MFX28" s="61"/>
      <c r="MFY28" s="61"/>
      <c r="MFZ28" s="61"/>
      <c r="MGA28" s="61"/>
      <c r="MGB28" s="61"/>
      <c r="MGC28" s="61"/>
      <c r="MGD28" s="61"/>
      <c r="MGE28" s="61"/>
      <c r="MGF28" s="61"/>
      <c r="MGG28" s="61"/>
      <c r="MGH28" s="61"/>
      <c r="MGI28" s="61"/>
      <c r="MGJ28" s="61"/>
      <c r="MGK28" s="61"/>
      <c r="MGL28" s="61"/>
      <c r="MGM28" s="61"/>
      <c r="MGN28" s="61"/>
      <c r="MGO28" s="61"/>
      <c r="MGP28" s="61"/>
      <c r="MGQ28" s="61"/>
      <c r="MGR28" s="61"/>
      <c r="MGS28" s="61"/>
      <c r="MGT28" s="61"/>
      <c r="MGU28" s="61"/>
      <c r="MGV28" s="61"/>
      <c r="MGW28" s="61"/>
      <c r="MGX28" s="61"/>
      <c r="MGY28" s="61"/>
      <c r="MGZ28" s="61"/>
      <c r="MHA28" s="61"/>
      <c r="MHB28" s="61"/>
      <c r="MHC28" s="61"/>
      <c r="MHD28" s="61"/>
      <c r="MHE28" s="61"/>
      <c r="MHF28" s="61"/>
      <c r="MHG28" s="61"/>
      <c r="MHH28" s="61"/>
      <c r="MHI28" s="61"/>
      <c r="MHJ28" s="61"/>
      <c r="MHK28" s="61"/>
      <c r="MHL28" s="61"/>
      <c r="MHM28" s="61"/>
      <c r="MHN28" s="61"/>
      <c r="MHO28" s="61"/>
      <c r="MHP28" s="61"/>
      <c r="MHQ28" s="61"/>
      <c r="MHR28" s="61"/>
      <c r="MHS28" s="61"/>
      <c r="MHT28" s="61"/>
      <c r="MHU28" s="61"/>
      <c r="MHV28" s="61"/>
      <c r="MHW28" s="61"/>
      <c r="MHX28" s="61"/>
      <c r="MHY28" s="61"/>
      <c r="MHZ28" s="61"/>
      <c r="MIA28" s="61"/>
      <c r="MIB28" s="61"/>
      <c r="MIC28" s="61"/>
      <c r="MID28" s="61"/>
      <c r="MIE28" s="61"/>
      <c r="MIF28" s="61"/>
      <c r="MIG28" s="61"/>
      <c r="MIH28" s="61"/>
      <c r="MII28" s="61"/>
      <c r="MIJ28" s="61"/>
      <c r="MIK28" s="61"/>
      <c r="MIL28" s="61"/>
      <c r="MIM28" s="61"/>
      <c r="MIN28" s="61"/>
      <c r="MIO28" s="61"/>
      <c r="MIP28" s="61"/>
      <c r="MIQ28" s="61"/>
      <c r="MIR28" s="61"/>
      <c r="MIS28" s="61"/>
      <c r="MIT28" s="61"/>
      <c r="MIU28" s="61"/>
      <c r="MIV28" s="61"/>
      <c r="MIW28" s="61"/>
      <c r="MIX28" s="61"/>
      <c r="MIY28" s="61"/>
      <c r="MIZ28" s="61"/>
      <c r="MJA28" s="61"/>
      <c r="MJB28" s="61"/>
      <c r="MJC28" s="61"/>
      <c r="MJD28" s="61"/>
      <c r="MJE28" s="61"/>
      <c r="MJF28" s="61"/>
      <c r="MJG28" s="61"/>
      <c r="MJH28" s="61"/>
      <c r="MJI28" s="61"/>
      <c r="MJJ28" s="61"/>
      <c r="MJK28" s="61"/>
      <c r="MJL28" s="61"/>
      <c r="MJM28" s="61"/>
      <c r="MJN28" s="61"/>
      <c r="MJO28" s="61"/>
      <c r="MJP28" s="61"/>
      <c r="MJQ28" s="61"/>
      <c r="MJR28" s="61"/>
      <c r="MJS28" s="61"/>
      <c r="MJT28" s="61"/>
      <c r="MJU28" s="61"/>
      <c r="MJV28" s="61"/>
      <c r="MJW28" s="61"/>
      <c r="MJX28" s="61"/>
      <c r="MJY28" s="61"/>
      <c r="MJZ28" s="61"/>
      <c r="MKA28" s="61"/>
      <c r="MKB28" s="61"/>
      <c r="MKC28" s="61"/>
      <c r="MKD28" s="61"/>
      <c r="MKE28" s="61"/>
      <c r="MKF28" s="61"/>
      <c r="MKG28" s="61"/>
      <c r="MKH28" s="61"/>
      <c r="MKI28" s="61"/>
      <c r="MKJ28" s="61"/>
      <c r="MKK28" s="61"/>
      <c r="MKL28" s="61"/>
      <c r="MKM28" s="61"/>
      <c r="MKN28" s="61"/>
      <c r="MKO28" s="61"/>
      <c r="MKP28" s="61"/>
      <c r="MKQ28" s="61"/>
      <c r="MKR28" s="61"/>
      <c r="MKS28" s="61"/>
      <c r="MKT28" s="61"/>
      <c r="MKU28" s="61"/>
      <c r="MKV28" s="61"/>
      <c r="MKW28" s="61"/>
      <c r="MKX28" s="61"/>
      <c r="MKY28" s="61"/>
      <c r="MKZ28" s="61"/>
      <c r="MLA28" s="61"/>
      <c r="MLB28" s="61"/>
      <c r="MLC28" s="61"/>
      <c r="MLD28" s="61"/>
      <c r="MLE28" s="61"/>
      <c r="MLF28" s="61"/>
      <c r="MLG28" s="61"/>
      <c r="MLH28" s="61"/>
      <c r="MLI28" s="61"/>
      <c r="MLJ28" s="61"/>
      <c r="MLK28" s="61"/>
      <c r="MLL28" s="61"/>
      <c r="MLM28" s="61"/>
      <c r="MLN28" s="61"/>
      <c r="MLO28" s="61"/>
      <c r="MLP28" s="61"/>
      <c r="MLQ28" s="61"/>
      <c r="MLR28" s="61"/>
      <c r="MLS28" s="61"/>
      <c r="MLT28" s="61"/>
      <c r="MLU28" s="61"/>
      <c r="MLV28" s="61"/>
      <c r="MLW28" s="61"/>
      <c r="MLX28" s="61"/>
      <c r="MLY28" s="61"/>
      <c r="MLZ28" s="61"/>
      <c r="MMA28" s="61"/>
      <c r="MMB28" s="61"/>
      <c r="MMC28" s="61"/>
      <c r="MMD28" s="61"/>
      <c r="MME28" s="61"/>
      <c r="MMF28" s="61"/>
      <c r="MMG28" s="61"/>
      <c r="MMH28" s="61"/>
      <c r="MMI28" s="61"/>
      <c r="MMJ28" s="61"/>
      <c r="MMK28" s="61"/>
      <c r="MML28" s="61"/>
      <c r="MMM28" s="61"/>
      <c r="MMN28" s="61"/>
      <c r="MMO28" s="61"/>
      <c r="MMP28" s="61"/>
      <c r="MMQ28" s="61"/>
      <c r="MMR28" s="61"/>
      <c r="MMS28" s="61"/>
      <c r="MMT28" s="61"/>
      <c r="MMU28" s="61"/>
      <c r="MMV28" s="61"/>
      <c r="MMW28" s="61"/>
      <c r="MMX28" s="61"/>
      <c r="MMY28" s="61"/>
      <c r="MMZ28" s="61"/>
      <c r="MNA28" s="61"/>
      <c r="MNB28" s="61"/>
      <c r="MNC28" s="61"/>
      <c r="MND28" s="61"/>
      <c r="MNE28" s="61"/>
      <c r="MNF28" s="61"/>
      <c r="MNG28" s="61"/>
      <c r="MNH28" s="61"/>
      <c r="MNI28" s="61"/>
      <c r="MNJ28" s="61"/>
      <c r="MNK28" s="61"/>
      <c r="MNL28" s="61"/>
      <c r="MNM28" s="61"/>
      <c r="MNN28" s="61"/>
      <c r="MNO28" s="61"/>
      <c r="MNP28" s="61"/>
      <c r="MNQ28" s="61"/>
      <c r="MNR28" s="61"/>
      <c r="MNS28" s="61"/>
      <c r="MNT28" s="61"/>
      <c r="MNU28" s="61"/>
      <c r="MNV28" s="61"/>
      <c r="MNW28" s="61"/>
      <c r="MNX28" s="61"/>
      <c r="MNY28" s="61"/>
      <c r="MNZ28" s="61"/>
      <c r="MOA28" s="61"/>
      <c r="MOB28" s="61"/>
      <c r="MOC28" s="61"/>
      <c r="MOD28" s="61"/>
      <c r="MOE28" s="61"/>
      <c r="MOF28" s="61"/>
      <c r="MOG28" s="61"/>
      <c r="MOH28" s="61"/>
      <c r="MOI28" s="61"/>
      <c r="MOJ28" s="61"/>
      <c r="MOK28" s="61"/>
      <c r="MOL28" s="61"/>
      <c r="MOM28" s="61"/>
      <c r="MON28" s="61"/>
      <c r="MOO28" s="61"/>
      <c r="MOP28" s="61"/>
      <c r="MOQ28" s="61"/>
      <c r="MOR28" s="61"/>
      <c r="MOS28" s="61"/>
      <c r="MOT28" s="61"/>
      <c r="MOU28" s="61"/>
      <c r="MOV28" s="61"/>
      <c r="MOW28" s="61"/>
      <c r="MOX28" s="61"/>
      <c r="MOY28" s="61"/>
      <c r="MOZ28" s="61"/>
      <c r="MPA28" s="61"/>
      <c r="MPB28" s="61"/>
      <c r="MPC28" s="61"/>
      <c r="MPD28" s="61"/>
      <c r="MPE28" s="61"/>
      <c r="MPF28" s="61"/>
      <c r="MPG28" s="61"/>
      <c r="MPH28" s="61"/>
      <c r="MPI28" s="61"/>
      <c r="MPJ28" s="61"/>
      <c r="MPK28" s="61"/>
      <c r="MPL28" s="61"/>
      <c r="MPM28" s="61"/>
      <c r="MPN28" s="61"/>
      <c r="MPO28" s="61"/>
      <c r="MPP28" s="61"/>
      <c r="MPQ28" s="61"/>
      <c r="MPR28" s="61"/>
      <c r="MPS28" s="61"/>
      <c r="MPT28" s="61"/>
      <c r="MPU28" s="61"/>
      <c r="MPV28" s="61"/>
      <c r="MPW28" s="61"/>
      <c r="MPX28" s="61"/>
      <c r="MPY28" s="61"/>
      <c r="MPZ28" s="61"/>
      <c r="MQA28" s="61"/>
      <c r="MQB28" s="61"/>
      <c r="MQC28" s="61"/>
      <c r="MQD28" s="61"/>
      <c r="MQE28" s="61"/>
      <c r="MQF28" s="61"/>
      <c r="MQG28" s="61"/>
      <c r="MQH28" s="61"/>
      <c r="MQI28" s="61"/>
      <c r="MQJ28" s="61"/>
      <c r="MQK28" s="61"/>
      <c r="MQL28" s="61"/>
      <c r="MQM28" s="61"/>
      <c r="MQN28" s="61"/>
      <c r="MQO28" s="61"/>
      <c r="MQP28" s="61"/>
      <c r="MQQ28" s="61"/>
      <c r="MQR28" s="61"/>
      <c r="MQS28" s="61"/>
      <c r="MQT28" s="61"/>
      <c r="MQU28" s="61"/>
      <c r="MQV28" s="61"/>
      <c r="MQW28" s="61"/>
      <c r="MQX28" s="61"/>
      <c r="MQY28" s="61"/>
      <c r="MQZ28" s="61"/>
      <c r="MRA28" s="61"/>
      <c r="MRB28" s="61"/>
      <c r="MRC28" s="61"/>
      <c r="MRD28" s="61"/>
      <c r="MRE28" s="61"/>
      <c r="MRF28" s="61"/>
      <c r="MRG28" s="61"/>
      <c r="MRH28" s="61"/>
      <c r="MRI28" s="61"/>
      <c r="MRJ28" s="61"/>
      <c r="MRK28" s="61"/>
      <c r="MRL28" s="61"/>
      <c r="MRM28" s="61"/>
      <c r="MRN28" s="61"/>
      <c r="MRO28" s="61"/>
      <c r="MRP28" s="61"/>
      <c r="MRQ28" s="61"/>
      <c r="MRR28" s="61"/>
      <c r="MRS28" s="61"/>
      <c r="MRT28" s="61"/>
      <c r="MRU28" s="61"/>
      <c r="MRV28" s="61"/>
      <c r="MRW28" s="61"/>
      <c r="MRX28" s="61"/>
      <c r="MRY28" s="61"/>
      <c r="MRZ28" s="61"/>
      <c r="MSA28" s="61"/>
      <c r="MSB28" s="61"/>
      <c r="MSC28" s="61"/>
      <c r="MSD28" s="61"/>
      <c r="MSE28" s="61"/>
      <c r="MSF28" s="61"/>
      <c r="MSG28" s="61"/>
      <c r="MSH28" s="61"/>
      <c r="MSI28" s="61"/>
      <c r="MSJ28" s="61"/>
      <c r="MSK28" s="61"/>
      <c r="MSL28" s="61"/>
      <c r="MSM28" s="61"/>
      <c r="MSN28" s="61"/>
      <c r="MSO28" s="61"/>
      <c r="MSP28" s="61"/>
      <c r="MSQ28" s="61"/>
      <c r="MSR28" s="61"/>
      <c r="MSS28" s="61"/>
      <c r="MST28" s="61"/>
      <c r="MSU28" s="61"/>
      <c r="MSV28" s="61"/>
      <c r="MSW28" s="61"/>
      <c r="MSX28" s="61"/>
      <c r="MSY28" s="61"/>
      <c r="MSZ28" s="61"/>
      <c r="MTA28" s="61"/>
      <c r="MTB28" s="61"/>
      <c r="MTC28" s="61"/>
      <c r="MTD28" s="61"/>
      <c r="MTE28" s="61"/>
      <c r="MTF28" s="61"/>
      <c r="MTG28" s="61"/>
      <c r="MTH28" s="61"/>
      <c r="MTI28" s="61"/>
      <c r="MTJ28" s="61"/>
      <c r="MTK28" s="61"/>
      <c r="MTL28" s="61"/>
      <c r="MTM28" s="61"/>
      <c r="MTN28" s="61"/>
      <c r="MTO28" s="61"/>
      <c r="MTP28" s="61"/>
      <c r="MTQ28" s="61"/>
      <c r="MTR28" s="61"/>
      <c r="MTS28" s="61"/>
      <c r="MTT28" s="61"/>
      <c r="MTU28" s="61"/>
      <c r="MTV28" s="61"/>
      <c r="MTW28" s="61"/>
      <c r="MTX28" s="61"/>
      <c r="MTY28" s="61"/>
      <c r="MTZ28" s="61"/>
      <c r="MUA28" s="61"/>
      <c r="MUB28" s="61"/>
      <c r="MUC28" s="61"/>
      <c r="MUD28" s="61"/>
      <c r="MUE28" s="61"/>
      <c r="MUF28" s="61"/>
      <c r="MUG28" s="61"/>
      <c r="MUH28" s="61"/>
      <c r="MUI28" s="61"/>
      <c r="MUJ28" s="61"/>
      <c r="MUK28" s="61"/>
      <c r="MUL28" s="61"/>
      <c r="MUM28" s="61"/>
      <c r="MUN28" s="61"/>
      <c r="MUO28" s="61"/>
      <c r="MUP28" s="61"/>
      <c r="MUQ28" s="61"/>
      <c r="MUR28" s="61"/>
      <c r="MUS28" s="61"/>
      <c r="MUT28" s="61"/>
      <c r="MUU28" s="61"/>
      <c r="MUV28" s="61"/>
      <c r="MUW28" s="61"/>
      <c r="MUX28" s="61"/>
      <c r="MUY28" s="61"/>
      <c r="MUZ28" s="61"/>
      <c r="MVA28" s="61"/>
      <c r="MVB28" s="61"/>
      <c r="MVC28" s="61"/>
      <c r="MVD28" s="61"/>
      <c r="MVE28" s="61"/>
      <c r="MVF28" s="61"/>
      <c r="MVG28" s="61"/>
      <c r="MVH28" s="61"/>
      <c r="MVI28" s="61"/>
      <c r="MVJ28" s="61"/>
      <c r="MVK28" s="61"/>
      <c r="MVL28" s="61"/>
      <c r="MVM28" s="61"/>
      <c r="MVN28" s="61"/>
      <c r="MVO28" s="61"/>
      <c r="MVP28" s="61"/>
      <c r="MVQ28" s="61"/>
      <c r="MVR28" s="61"/>
      <c r="MVS28" s="61"/>
      <c r="MVT28" s="61"/>
      <c r="MVU28" s="61"/>
      <c r="MVV28" s="61"/>
      <c r="MVW28" s="61"/>
      <c r="MVX28" s="61"/>
      <c r="MVY28" s="61"/>
      <c r="MVZ28" s="61"/>
      <c r="MWA28" s="61"/>
      <c r="MWB28" s="61"/>
      <c r="MWC28" s="61"/>
      <c r="MWD28" s="61"/>
      <c r="MWE28" s="61"/>
      <c r="MWF28" s="61"/>
      <c r="MWG28" s="61"/>
      <c r="MWH28" s="61"/>
      <c r="MWI28" s="61"/>
      <c r="MWJ28" s="61"/>
      <c r="MWK28" s="61"/>
      <c r="MWL28" s="61"/>
      <c r="MWM28" s="61"/>
      <c r="MWN28" s="61"/>
      <c r="MWO28" s="61"/>
      <c r="MWP28" s="61"/>
      <c r="MWQ28" s="61"/>
      <c r="MWR28" s="61"/>
      <c r="MWS28" s="61"/>
      <c r="MWT28" s="61"/>
      <c r="MWU28" s="61"/>
      <c r="MWV28" s="61"/>
      <c r="MWW28" s="61"/>
      <c r="MWX28" s="61"/>
      <c r="MWY28" s="61"/>
      <c r="MWZ28" s="61"/>
      <c r="MXA28" s="61"/>
      <c r="MXB28" s="61"/>
      <c r="MXC28" s="61"/>
      <c r="MXD28" s="61"/>
      <c r="MXE28" s="61"/>
      <c r="MXF28" s="61"/>
      <c r="MXG28" s="61"/>
      <c r="MXH28" s="61"/>
      <c r="MXI28" s="61"/>
      <c r="MXJ28" s="61"/>
      <c r="MXK28" s="61"/>
      <c r="MXL28" s="61"/>
      <c r="MXM28" s="61"/>
      <c r="MXN28" s="61"/>
      <c r="MXO28" s="61"/>
      <c r="MXP28" s="61"/>
      <c r="MXQ28" s="61"/>
      <c r="MXR28" s="61"/>
      <c r="MXS28" s="61"/>
      <c r="MXT28" s="61"/>
      <c r="MXU28" s="61"/>
      <c r="MXV28" s="61"/>
      <c r="MXW28" s="61"/>
      <c r="MXX28" s="61"/>
      <c r="MXY28" s="61"/>
      <c r="MXZ28" s="61"/>
      <c r="MYA28" s="61"/>
      <c r="MYB28" s="61"/>
      <c r="MYC28" s="61"/>
      <c r="MYD28" s="61"/>
      <c r="MYE28" s="61"/>
      <c r="MYF28" s="61"/>
      <c r="MYG28" s="61"/>
      <c r="MYH28" s="61"/>
      <c r="MYI28" s="61"/>
      <c r="MYJ28" s="61"/>
      <c r="MYK28" s="61"/>
      <c r="MYL28" s="61"/>
      <c r="MYM28" s="61"/>
      <c r="MYN28" s="61"/>
      <c r="MYO28" s="61"/>
      <c r="MYP28" s="61"/>
      <c r="MYQ28" s="61"/>
      <c r="MYR28" s="61"/>
      <c r="MYS28" s="61"/>
      <c r="MYT28" s="61"/>
      <c r="MYU28" s="61"/>
      <c r="MYV28" s="61"/>
      <c r="MYW28" s="61"/>
      <c r="MYX28" s="61"/>
      <c r="MYY28" s="61"/>
      <c r="MYZ28" s="61"/>
      <c r="MZA28" s="61"/>
      <c r="MZB28" s="61"/>
      <c r="MZC28" s="61"/>
      <c r="MZD28" s="61"/>
      <c r="MZE28" s="61"/>
      <c r="MZF28" s="61"/>
      <c r="MZG28" s="61"/>
      <c r="MZH28" s="61"/>
      <c r="MZI28" s="61"/>
      <c r="MZJ28" s="61"/>
      <c r="MZK28" s="61"/>
      <c r="MZL28" s="61"/>
      <c r="MZM28" s="61"/>
      <c r="MZN28" s="61"/>
      <c r="MZO28" s="61"/>
      <c r="MZP28" s="61"/>
      <c r="MZQ28" s="61"/>
      <c r="MZR28" s="61"/>
      <c r="MZS28" s="61"/>
      <c r="MZT28" s="61"/>
      <c r="MZU28" s="61"/>
      <c r="MZV28" s="61"/>
      <c r="MZW28" s="61"/>
      <c r="MZX28" s="61"/>
      <c r="MZY28" s="61"/>
      <c r="MZZ28" s="61"/>
      <c r="NAA28" s="61"/>
      <c r="NAB28" s="61"/>
      <c r="NAC28" s="61"/>
      <c r="NAD28" s="61"/>
      <c r="NAE28" s="61"/>
      <c r="NAF28" s="61"/>
      <c r="NAG28" s="61"/>
      <c r="NAH28" s="61"/>
      <c r="NAI28" s="61"/>
      <c r="NAJ28" s="61"/>
      <c r="NAK28" s="61"/>
      <c r="NAL28" s="61"/>
      <c r="NAM28" s="61"/>
      <c r="NAN28" s="61"/>
      <c r="NAO28" s="61"/>
      <c r="NAP28" s="61"/>
      <c r="NAQ28" s="61"/>
      <c r="NAR28" s="61"/>
      <c r="NAS28" s="61"/>
      <c r="NAT28" s="61"/>
      <c r="NAU28" s="61"/>
      <c r="NAV28" s="61"/>
      <c r="NAW28" s="61"/>
      <c r="NAX28" s="61"/>
      <c r="NAY28" s="61"/>
      <c r="NAZ28" s="61"/>
      <c r="NBA28" s="61"/>
      <c r="NBB28" s="61"/>
      <c r="NBC28" s="61"/>
      <c r="NBD28" s="61"/>
      <c r="NBE28" s="61"/>
      <c r="NBF28" s="61"/>
      <c r="NBG28" s="61"/>
      <c r="NBH28" s="61"/>
      <c r="NBI28" s="61"/>
      <c r="NBJ28" s="61"/>
      <c r="NBK28" s="61"/>
      <c r="NBL28" s="61"/>
      <c r="NBM28" s="61"/>
      <c r="NBN28" s="61"/>
      <c r="NBO28" s="61"/>
      <c r="NBP28" s="61"/>
      <c r="NBQ28" s="61"/>
      <c r="NBR28" s="61"/>
      <c r="NBS28" s="61"/>
      <c r="NBT28" s="61"/>
      <c r="NBU28" s="61"/>
      <c r="NBV28" s="61"/>
      <c r="NBW28" s="61"/>
      <c r="NBX28" s="61"/>
      <c r="NBY28" s="61"/>
      <c r="NBZ28" s="61"/>
      <c r="NCA28" s="61"/>
      <c r="NCB28" s="61"/>
      <c r="NCC28" s="61"/>
      <c r="NCD28" s="61"/>
      <c r="NCE28" s="61"/>
      <c r="NCF28" s="61"/>
      <c r="NCG28" s="61"/>
      <c r="NCH28" s="61"/>
      <c r="NCI28" s="61"/>
      <c r="NCJ28" s="61"/>
      <c r="NCK28" s="61"/>
      <c r="NCL28" s="61"/>
      <c r="NCM28" s="61"/>
      <c r="NCN28" s="61"/>
      <c r="NCO28" s="61"/>
      <c r="NCP28" s="61"/>
      <c r="NCQ28" s="61"/>
      <c r="NCR28" s="61"/>
      <c r="NCS28" s="61"/>
      <c r="NCT28" s="61"/>
      <c r="NCU28" s="61"/>
      <c r="NCV28" s="61"/>
      <c r="NCW28" s="61"/>
      <c r="NCX28" s="61"/>
      <c r="NCY28" s="61"/>
      <c r="NCZ28" s="61"/>
      <c r="NDA28" s="61"/>
      <c r="NDB28" s="61"/>
      <c r="NDC28" s="61"/>
      <c r="NDD28" s="61"/>
      <c r="NDE28" s="61"/>
      <c r="NDF28" s="61"/>
      <c r="NDG28" s="61"/>
      <c r="NDH28" s="61"/>
      <c r="NDI28" s="61"/>
      <c r="NDJ28" s="61"/>
      <c r="NDK28" s="61"/>
      <c r="NDL28" s="61"/>
      <c r="NDM28" s="61"/>
      <c r="NDN28" s="61"/>
      <c r="NDO28" s="61"/>
      <c r="NDP28" s="61"/>
      <c r="NDQ28" s="61"/>
      <c r="NDR28" s="61"/>
      <c r="NDS28" s="61"/>
      <c r="NDT28" s="61"/>
      <c r="NDU28" s="61"/>
      <c r="NDV28" s="61"/>
      <c r="NDW28" s="61"/>
      <c r="NDX28" s="61"/>
      <c r="NDY28" s="61"/>
      <c r="NDZ28" s="61"/>
      <c r="NEA28" s="61"/>
      <c r="NEB28" s="61"/>
      <c r="NEC28" s="61"/>
      <c r="NED28" s="61"/>
      <c r="NEE28" s="61"/>
      <c r="NEF28" s="61"/>
      <c r="NEG28" s="61"/>
      <c r="NEH28" s="61"/>
      <c r="NEI28" s="61"/>
      <c r="NEJ28" s="61"/>
      <c r="NEK28" s="61"/>
      <c r="NEL28" s="61"/>
      <c r="NEM28" s="61"/>
      <c r="NEN28" s="61"/>
      <c r="NEO28" s="61"/>
      <c r="NEP28" s="61"/>
      <c r="NEQ28" s="61"/>
      <c r="NER28" s="61"/>
      <c r="NES28" s="61"/>
      <c r="NET28" s="61"/>
      <c r="NEU28" s="61"/>
      <c r="NEV28" s="61"/>
      <c r="NEW28" s="61"/>
      <c r="NEX28" s="61"/>
      <c r="NEY28" s="61"/>
      <c r="NEZ28" s="61"/>
      <c r="NFA28" s="61"/>
      <c r="NFB28" s="61"/>
      <c r="NFC28" s="61"/>
      <c r="NFD28" s="61"/>
      <c r="NFE28" s="61"/>
      <c r="NFF28" s="61"/>
      <c r="NFG28" s="61"/>
      <c r="NFH28" s="61"/>
      <c r="NFI28" s="61"/>
      <c r="NFJ28" s="61"/>
      <c r="NFK28" s="61"/>
      <c r="NFL28" s="61"/>
      <c r="NFM28" s="61"/>
      <c r="NFN28" s="61"/>
      <c r="NFO28" s="61"/>
      <c r="NFP28" s="61"/>
      <c r="NFQ28" s="61"/>
      <c r="NFR28" s="61"/>
      <c r="NFS28" s="61"/>
      <c r="NFT28" s="61"/>
      <c r="NFU28" s="61"/>
      <c r="NFV28" s="61"/>
      <c r="NFW28" s="61"/>
      <c r="NFX28" s="61"/>
      <c r="NFY28" s="61"/>
      <c r="NFZ28" s="61"/>
      <c r="NGA28" s="61"/>
      <c r="NGB28" s="61"/>
      <c r="NGC28" s="61"/>
      <c r="NGD28" s="61"/>
      <c r="NGE28" s="61"/>
      <c r="NGF28" s="61"/>
      <c r="NGG28" s="61"/>
      <c r="NGH28" s="61"/>
      <c r="NGI28" s="61"/>
      <c r="NGJ28" s="61"/>
      <c r="NGK28" s="61"/>
      <c r="NGL28" s="61"/>
      <c r="NGM28" s="61"/>
      <c r="NGN28" s="61"/>
      <c r="NGO28" s="61"/>
      <c r="NGP28" s="61"/>
      <c r="NGQ28" s="61"/>
      <c r="NGR28" s="61"/>
      <c r="NGS28" s="61"/>
      <c r="NGT28" s="61"/>
      <c r="NGU28" s="61"/>
      <c r="NGV28" s="61"/>
      <c r="NGW28" s="61"/>
      <c r="NGX28" s="61"/>
      <c r="NGY28" s="61"/>
      <c r="NGZ28" s="61"/>
      <c r="NHA28" s="61"/>
      <c r="NHB28" s="61"/>
      <c r="NHC28" s="61"/>
      <c r="NHD28" s="61"/>
      <c r="NHE28" s="61"/>
      <c r="NHF28" s="61"/>
      <c r="NHG28" s="61"/>
      <c r="NHH28" s="61"/>
      <c r="NHI28" s="61"/>
      <c r="NHJ28" s="61"/>
      <c r="NHK28" s="61"/>
      <c r="NHL28" s="61"/>
      <c r="NHM28" s="61"/>
      <c r="NHN28" s="61"/>
      <c r="NHO28" s="61"/>
      <c r="NHP28" s="61"/>
      <c r="NHQ28" s="61"/>
      <c r="NHR28" s="61"/>
      <c r="NHS28" s="61"/>
      <c r="NHT28" s="61"/>
      <c r="NHU28" s="61"/>
      <c r="NHV28" s="61"/>
      <c r="NHW28" s="61"/>
      <c r="NHX28" s="61"/>
      <c r="NHY28" s="61"/>
      <c r="NHZ28" s="61"/>
      <c r="NIA28" s="61"/>
      <c r="NIB28" s="61"/>
      <c r="NIC28" s="61"/>
      <c r="NID28" s="61"/>
      <c r="NIE28" s="61"/>
      <c r="NIF28" s="61"/>
      <c r="NIG28" s="61"/>
      <c r="NIH28" s="61"/>
      <c r="NII28" s="61"/>
      <c r="NIJ28" s="61"/>
      <c r="NIK28" s="61"/>
      <c r="NIL28" s="61"/>
      <c r="NIM28" s="61"/>
      <c r="NIN28" s="61"/>
      <c r="NIO28" s="61"/>
      <c r="NIP28" s="61"/>
      <c r="NIQ28" s="61"/>
      <c r="NIR28" s="61"/>
      <c r="NIS28" s="61"/>
      <c r="NIT28" s="61"/>
      <c r="NIU28" s="61"/>
      <c r="NIV28" s="61"/>
      <c r="NIW28" s="61"/>
      <c r="NIX28" s="61"/>
      <c r="NIY28" s="61"/>
      <c r="NIZ28" s="61"/>
      <c r="NJA28" s="61"/>
      <c r="NJB28" s="61"/>
      <c r="NJC28" s="61"/>
      <c r="NJD28" s="61"/>
      <c r="NJE28" s="61"/>
      <c r="NJF28" s="61"/>
      <c r="NJG28" s="61"/>
      <c r="NJH28" s="61"/>
      <c r="NJI28" s="61"/>
      <c r="NJJ28" s="61"/>
      <c r="NJK28" s="61"/>
      <c r="NJL28" s="61"/>
      <c r="NJM28" s="61"/>
      <c r="NJN28" s="61"/>
      <c r="NJO28" s="61"/>
      <c r="NJP28" s="61"/>
      <c r="NJQ28" s="61"/>
      <c r="NJR28" s="61"/>
      <c r="NJS28" s="61"/>
      <c r="NJT28" s="61"/>
      <c r="NJU28" s="61"/>
      <c r="NJV28" s="61"/>
      <c r="NJW28" s="61"/>
      <c r="NJX28" s="61"/>
      <c r="NJY28" s="61"/>
      <c r="NJZ28" s="61"/>
      <c r="NKA28" s="61"/>
      <c r="NKB28" s="61"/>
      <c r="NKC28" s="61"/>
      <c r="NKD28" s="61"/>
      <c r="NKE28" s="61"/>
      <c r="NKF28" s="61"/>
      <c r="NKG28" s="61"/>
      <c r="NKH28" s="61"/>
      <c r="NKI28" s="61"/>
      <c r="NKJ28" s="61"/>
      <c r="NKK28" s="61"/>
      <c r="NKL28" s="61"/>
      <c r="NKM28" s="61"/>
      <c r="NKN28" s="61"/>
      <c r="NKO28" s="61"/>
      <c r="NKP28" s="61"/>
      <c r="NKQ28" s="61"/>
      <c r="NKR28" s="61"/>
      <c r="NKS28" s="61"/>
      <c r="NKT28" s="61"/>
      <c r="NKU28" s="61"/>
      <c r="NKV28" s="61"/>
      <c r="NKW28" s="61"/>
      <c r="NKX28" s="61"/>
      <c r="NKY28" s="61"/>
      <c r="NKZ28" s="61"/>
      <c r="NLA28" s="61"/>
      <c r="NLB28" s="61"/>
      <c r="NLC28" s="61"/>
      <c r="NLD28" s="61"/>
      <c r="NLE28" s="61"/>
      <c r="NLF28" s="61"/>
      <c r="NLG28" s="61"/>
      <c r="NLH28" s="61"/>
      <c r="NLI28" s="61"/>
      <c r="NLJ28" s="61"/>
      <c r="NLK28" s="61"/>
      <c r="NLL28" s="61"/>
      <c r="NLM28" s="61"/>
      <c r="NLN28" s="61"/>
      <c r="NLO28" s="61"/>
      <c r="NLP28" s="61"/>
      <c r="NLQ28" s="61"/>
      <c r="NLR28" s="61"/>
      <c r="NLS28" s="61"/>
      <c r="NLT28" s="61"/>
      <c r="NLU28" s="61"/>
      <c r="NLV28" s="61"/>
      <c r="NLW28" s="61"/>
      <c r="NLX28" s="61"/>
      <c r="NLY28" s="61"/>
      <c r="NLZ28" s="61"/>
      <c r="NMA28" s="61"/>
      <c r="NMB28" s="61"/>
      <c r="NMC28" s="61"/>
      <c r="NMD28" s="61"/>
      <c r="NME28" s="61"/>
      <c r="NMF28" s="61"/>
      <c r="NMG28" s="61"/>
      <c r="NMH28" s="61"/>
      <c r="NMI28" s="61"/>
      <c r="NMJ28" s="61"/>
      <c r="NMK28" s="61"/>
      <c r="NML28" s="61"/>
      <c r="NMM28" s="61"/>
      <c r="NMN28" s="61"/>
      <c r="NMO28" s="61"/>
      <c r="NMP28" s="61"/>
      <c r="NMQ28" s="61"/>
      <c r="NMR28" s="61"/>
      <c r="NMS28" s="61"/>
      <c r="NMT28" s="61"/>
      <c r="NMU28" s="61"/>
      <c r="NMV28" s="61"/>
      <c r="NMW28" s="61"/>
      <c r="NMX28" s="61"/>
      <c r="NMY28" s="61"/>
      <c r="NMZ28" s="61"/>
      <c r="NNA28" s="61"/>
      <c r="NNB28" s="61"/>
      <c r="NNC28" s="61"/>
      <c r="NND28" s="61"/>
      <c r="NNE28" s="61"/>
      <c r="NNF28" s="61"/>
      <c r="NNG28" s="61"/>
      <c r="NNH28" s="61"/>
      <c r="NNI28" s="61"/>
      <c r="NNJ28" s="61"/>
      <c r="NNK28" s="61"/>
      <c r="NNL28" s="61"/>
      <c r="NNM28" s="61"/>
      <c r="NNN28" s="61"/>
      <c r="NNO28" s="61"/>
      <c r="NNP28" s="61"/>
      <c r="NNQ28" s="61"/>
      <c r="NNR28" s="61"/>
      <c r="NNS28" s="61"/>
      <c r="NNT28" s="61"/>
      <c r="NNU28" s="61"/>
      <c r="NNV28" s="61"/>
      <c r="NNW28" s="61"/>
      <c r="NNX28" s="61"/>
      <c r="NNY28" s="61"/>
      <c r="NNZ28" s="61"/>
      <c r="NOA28" s="61"/>
      <c r="NOB28" s="61"/>
      <c r="NOC28" s="61"/>
      <c r="NOD28" s="61"/>
      <c r="NOE28" s="61"/>
      <c r="NOF28" s="61"/>
      <c r="NOG28" s="61"/>
      <c r="NOH28" s="61"/>
      <c r="NOI28" s="61"/>
      <c r="NOJ28" s="61"/>
      <c r="NOK28" s="61"/>
      <c r="NOL28" s="61"/>
      <c r="NOM28" s="61"/>
      <c r="NON28" s="61"/>
      <c r="NOO28" s="61"/>
      <c r="NOP28" s="61"/>
      <c r="NOQ28" s="61"/>
      <c r="NOR28" s="61"/>
      <c r="NOS28" s="61"/>
      <c r="NOT28" s="61"/>
      <c r="NOU28" s="61"/>
      <c r="NOV28" s="61"/>
      <c r="NOW28" s="61"/>
      <c r="NOX28" s="61"/>
      <c r="NOY28" s="61"/>
      <c r="NOZ28" s="61"/>
      <c r="NPA28" s="61"/>
      <c r="NPB28" s="61"/>
      <c r="NPC28" s="61"/>
      <c r="NPD28" s="61"/>
      <c r="NPE28" s="61"/>
      <c r="NPF28" s="61"/>
      <c r="NPG28" s="61"/>
      <c r="NPH28" s="61"/>
      <c r="NPI28" s="61"/>
      <c r="NPJ28" s="61"/>
      <c r="NPK28" s="61"/>
      <c r="NPL28" s="61"/>
      <c r="NPM28" s="61"/>
      <c r="NPN28" s="61"/>
      <c r="NPO28" s="61"/>
      <c r="NPP28" s="61"/>
      <c r="NPQ28" s="61"/>
      <c r="NPR28" s="61"/>
      <c r="NPS28" s="61"/>
      <c r="NPT28" s="61"/>
      <c r="NPU28" s="61"/>
      <c r="NPV28" s="61"/>
      <c r="NPW28" s="61"/>
      <c r="NPX28" s="61"/>
      <c r="NPY28" s="61"/>
      <c r="NPZ28" s="61"/>
      <c r="NQA28" s="61"/>
      <c r="NQB28" s="61"/>
      <c r="NQC28" s="61"/>
      <c r="NQD28" s="61"/>
      <c r="NQE28" s="61"/>
      <c r="NQF28" s="61"/>
      <c r="NQG28" s="61"/>
      <c r="NQH28" s="61"/>
      <c r="NQI28" s="61"/>
      <c r="NQJ28" s="61"/>
      <c r="NQK28" s="61"/>
      <c r="NQL28" s="61"/>
      <c r="NQM28" s="61"/>
      <c r="NQN28" s="61"/>
      <c r="NQO28" s="61"/>
      <c r="NQP28" s="61"/>
      <c r="NQQ28" s="61"/>
      <c r="NQR28" s="61"/>
      <c r="NQS28" s="61"/>
      <c r="NQT28" s="61"/>
      <c r="NQU28" s="61"/>
      <c r="NQV28" s="61"/>
      <c r="NQW28" s="61"/>
      <c r="NQX28" s="61"/>
      <c r="NQY28" s="61"/>
      <c r="NQZ28" s="61"/>
      <c r="NRA28" s="61"/>
      <c r="NRB28" s="61"/>
      <c r="NRC28" s="61"/>
      <c r="NRD28" s="61"/>
      <c r="NRE28" s="61"/>
      <c r="NRF28" s="61"/>
      <c r="NRG28" s="61"/>
      <c r="NRH28" s="61"/>
      <c r="NRI28" s="61"/>
      <c r="NRJ28" s="61"/>
      <c r="NRK28" s="61"/>
      <c r="NRL28" s="61"/>
      <c r="NRM28" s="61"/>
      <c r="NRN28" s="61"/>
      <c r="NRO28" s="61"/>
      <c r="NRP28" s="61"/>
      <c r="NRQ28" s="61"/>
      <c r="NRR28" s="61"/>
      <c r="NRS28" s="61"/>
      <c r="NRT28" s="61"/>
      <c r="NRU28" s="61"/>
      <c r="NRV28" s="61"/>
      <c r="NRW28" s="61"/>
      <c r="NRX28" s="61"/>
      <c r="NRY28" s="61"/>
      <c r="NRZ28" s="61"/>
      <c r="NSA28" s="61"/>
      <c r="NSB28" s="61"/>
      <c r="NSC28" s="61"/>
      <c r="NSD28" s="61"/>
      <c r="NSE28" s="61"/>
      <c r="NSF28" s="61"/>
      <c r="NSG28" s="61"/>
      <c r="NSH28" s="61"/>
      <c r="NSI28" s="61"/>
      <c r="NSJ28" s="61"/>
      <c r="NSK28" s="61"/>
      <c r="NSL28" s="61"/>
      <c r="NSM28" s="61"/>
      <c r="NSN28" s="61"/>
      <c r="NSO28" s="61"/>
      <c r="NSP28" s="61"/>
      <c r="NSQ28" s="61"/>
      <c r="NSR28" s="61"/>
      <c r="NSS28" s="61"/>
      <c r="NST28" s="61"/>
      <c r="NSU28" s="61"/>
      <c r="NSV28" s="61"/>
      <c r="NSW28" s="61"/>
      <c r="NSX28" s="61"/>
      <c r="NSY28" s="61"/>
      <c r="NSZ28" s="61"/>
      <c r="NTA28" s="61"/>
      <c r="NTB28" s="61"/>
      <c r="NTC28" s="61"/>
      <c r="NTD28" s="61"/>
      <c r="NTE28" s="61"/>
      <c r="NTF28" s="61"/>
      <c r="NTG28" s="61"/>
      <c r="NTH28" s="61"/>
      <c r="NTI28" s="61"/>
      <c r="NTJ28" s="61"/>
      <c r="NTK28" s="61"/>
      <c r="NTL28" s="61"/>
      <c r="NTM28" s="61"/>
      <c r="NTN28" s="61"/>
      <c r="NTO28" s="61"/>
      <c r="NTP28" s="61"/>
      <c r="NTQ28" s="61"/>
      <c r="NTR28" s="61"/>
      <c r="NTS28" s="61"/>
      <c r="NTT28" s="61"/>
      <c r="NTU28" s="61"/>
      <c r="NTV28" s="61"/>
      <c r="NTW28" s="61"/>
      <c r="NTX28" s="61"/>
      <c r="NTY28" s="61"/>
      <c r="NTZ28" s="61"/>
      <c r="NUA28" s="61"/>
      <c r="NUB28" s="61"/>
      <c r="NUC28" s="61"/>
      <c r="NUD28" s="61"/>
      <c r="NUE28" s="61"/>
      <c r="NUF28" s="61"/>
      <c r="NUG28" s="61"/>
      <c r="NUH28" s="61"/>
      <c r="NUI28" s="61"/>
      <c r="NUJ28" s="61"/>
      <c r="NUK28" s="61"/>
      <c r="NUL28" s="61"/>
      <c r="NUM28" s="61"/>
      <c r="NUN28" s="61"/>
      <c r="NUO28" s="61"/>
      <c r="NUP28" s="61"/>
      <c r="NUQ28" s="61"/>
      <c r="NUR28" s="61"/>
      <c r="NUS28" s="61"/>
      <c r="NUT28" s="61"/>
      <c r="NUU28" s="61"/>
      <c r="NUV28" s="61"/>
      <c r="NUW28" s="61"/>
      <c r="NUX28" s="61"/>
      <c r="NUY28" s="61"/>
      <c r="NUZ28" s="61"/>
      <c r="NVA28" s="61"/>
      <c r="NVB28" s="61"/>
      <c r="NVC28" s="61"/>
      <c r="NVD28" s="61"/>
      <c r="NVE28" s="61"/>
      <c r="NVF28" s="61"/>
      <c r="NVG28" s="61"/>
      <c r="NVH28" s="61"/>
      <c r="NVI28" s="61"/>
      <c r="NVJ28" s="61"/>
      <c r="NVK28" s="61"/>
      <c r="NVL28" s="61"/>
      <c r="NVM28" s="61"/>
      <c r="NVN28" s="61"/>
      <c r="NVO28" s="61"/>
      <c r="NVP28" s="61"/>
      <c r="NVQ28" s="61"/>
      <c r="NVR28" s="61"/>
      <c r="NVS28" s="61"/>
      <c r="NVT28" s="61"/>
      <c r="NVU28" s="61"/>
      <c r="NVV28" s="61"/>
      <c r="NVW28" s="61"/>
      <c r="NVX28" s="61"/>
      <c r="NVY28" s="61"/>
      <c r="NVZ28" s="61"/>
      <c r="NWA28" s="61"/>
      <c r="NWB28" s="61"/>
      <c r="NWC28" s="61"/>
      <c r="NWD28" s="61"/>
      <c r="NWE28" s="61"/>
      <c r="NWF28" s="61"/>
      <c r="NWG28" s="61"/>
      <c r="NWH28" s="61"/>
      <c r="NWI28" s="61"/>
      <c r="NWJ28" s="61"/>
      <c r="NWK28" s="61"/>
      <c r="NWL28" s="61"/>
      <c r="NWM28" s="61"/>
      <c r="NWN28" s="61"/>
      <c r="NWO28" s="61"/>
      <c r="NWP28" s="61"/>
      <c r="NWQ28" s="61"/>
      <c r="NWR28" s="61"/>
      <c r="NWS28" s="61"/>
      <c r="NWT28" s="61"/>
      <c r="NWU28" s="61"/>
      <c r="NWV28" s="61"/>
      <c r="NWW28" s="61"/>
      <c r="NWX28" s="61"/>
      <c r="NWY28" s="61"/>
      <c r="NWZ28" s="61"/>
      <c r="NXA28" s="61"/>
      <c r="NXB28" s="61"/>
      <c r="NXC28" s="61"/>
      <c r="NXD28" s="61"/>
      <c r="NXE28" s="61"/>
      <c r="NXF28" s="61"/>
      <c r="NXG28" s="61"/>
      <c r="NXH28" s="61"/>
      <c r="NXI28" s="61"/>
      <c r="NXJ28" s="61"/>
      <c r="NXK28" s="61"/>
      <c r="NXL28" s="61"/>
      <c r="NXM28" s="61"/>
      <c r="NXN28" s="61"/>
      <c r="NXO28" s="61"/>
      <c r="NXP28" s="61"/>
      <c r="NXQ28" s="61"/>
      <c r="NXR28" s="61"/>
      <c r="NXS28" s="61"/>
      <c r="NXT28" s="61"/>
      <c r="NXU28" s="61"/>
      <c r="NXV28" s="61"/>
      <c r="NXW28" s="61"/>
      <c r="NXX28" s="61"/>
      <c r="NXY28" s="61"/>
      <c r="NXZ28" s="61"/>
      <c r="NYA28" s="61"/>
      <c r="NYB28" s="61"/>
      <c r="NYC28" s="61"/>
      <c r="NYD28" s="61"/>
      <c r="NYE28" s="61"/>
      <c r="NYF28" s="61"/>
      <c r="NYG28" s="61"/>
      <c r="NYH28" s="61"/>
      <c r="NYI28" s="61"/>
      <c r="NYJ28" s="61"/>
      <c r="NYK28" s="61"/>
      <c r="NYL28" s="61"/>
      <c r="NYM28" s="61"/>
      <c r="NYN28" s="61"/>
      <c r="NYO28" s="61"/>
      <c r="NYP28" s="61"/>
      <c r="NYQ28" s="61"/>
      <c r="NYR28" s="61"/>
      <c r="NYS28" s="61"/>
      <c r="NYT28" s="61"/>
      <c r="NYU28" s="61"/>
      <c r="NYV28" s="61"/>
      <c r="NYW28" s="61"/>
      <c r="NYX28" s="61"/>
      <c r="NYY28" s="61"/>
      <c r="NYZ28" s="61"/>
      <c r="NZA28" s="61"/>
      <c r="NZB28" s="61"/>
      <c r="NZC28" s="61"/>
      <c r="NZD28" s="61"/>
      <c r="NZE28" s="61"/>
      <c r="NZF28" s="61"/>
      <c r="NZG28" s="61"/>
      <c r="NZH28" s="61"/>
      <c r="NZI28" s="61"/>
      <c r="NZJ28" s="61"/>
      <c r="NZK28" s="61"/>
      <c r="NZL28" s="61"/>
      <c r="NZM28" s="61"/>
      <c r="NZN28" s="61"/>
      <c r="NZO28" s="61"/>
      <c r="NZP28" s="61"/>
      <c r="NZQ28" s="61"/>
      <c r="NZR28" s="61"/>
      <c r="NZS28" s="61"/>
      <c r="NZT28" s="61"/>
      <c r="NZU28" s="61"/>
      <c r="NZV28" s="61"/>
      <c r="NZW28" s="61"/>
      <c r="NZX28" s="61"/>
      <c r="NZY28" s="61"/>
      <c r="NZZ28" s="61"/>
      <c r="OAA28" s="61"/>
      <c r="OAB28" s="61"/>
      <c r="OAC28" s="61"/>
      <c r="OAD28" s="61"/>
      <c r="OAE28" s="61"/>
      <c r="OAF28" s="61"/>
      <c r="OAG28" s="61"/>
      <c r="OAH28" s="61"/>
      <c r="OAI28" s="61"/>
      <c r="OAJ28" s="61"/>
      <c r="OAK28" s="61"/>
      <c r="OAL28" s="61"/>
      <c r="OAM28" s="61"/>
      <c r="OAN28" s="61"/>
      <c r="OAO28" s="61"/>
      <c r="OAP28" s="61"/>
      <c r="OAQ28" s="61"/>
      <c r="OAR28" s="61"/>
      <c r="OAS28" s="61"/>
      <c r="OAT28" s="61"/>
      <c r="OAU28" s="61"/>
      <c r="OAV28" s="61"/>
      <c r="OAW28" s="61"/>
      <c r="OAX28" s="61"/>
      <c r="OAY28" s="61"/>
      <c r="OAZ28" s="61"/>
      <c r="OBA28" s="61"/>
      <c r="OBB28" s="61"/>
      <c r="OBC28" s="61"/>
      <c r="OBD28" s="61"/>
      <c r="OBE28" s="61"/>
      <c r="OBF28" s="61"/>
      <c r="OBG28" s="61"/>
      <c r="OBH28" s="61"/>
      <c r="OBI28" s="61"/>
      <c r="OBJ28" s="61"/>
      <c r="OBK28" s="61"/>
      <c r="OBL28" s="61"/>
      <c r="OBM28" s="61"/>
      <c r="OBN28" s="61"/>
      <c r="OBO28" s="61"/>
      <c r="OBP28" s="61"/>
      <c r="OBQ28" s="61"/>
      <c r="OBR28" s="61"/>
      <c r="OBS28" s="61"/>
      <c r="OBT28" s="61"/>
      <c r="OBU28" s="61"/>
      <c r="OBV28" s="61"/>
      <c r="OBW28" s="61"/>
      <c r="OBX28" s="61"/>
      <c r="OBY28" s="61"/>
      <c r="OBZ28" s="61"/>
      <c r="OCA28" s="61"/>
      <c r="OCB28" s="61"/>
      <c r="OCC28" s="61"/>
      <c r="OCD28" s="61"/>
      <c r="OCE28" s="61"/>
      <c r="OCF28" s="61"/>
      <c r="OCG28" s="61"/>
      <c r="OCH28" s="61"/>
      <c r="OCI28" s="61"/>
      <c r="OCJ28" s="61"/>
      <c r="OCK28" s="61"/>
      <c r="OCL28" s="61"/>
      <c r="OCM28" s="61"/>
      <c r="OCN28" s="61"/>
      <c r="OCO28" s="61"/>
      <c r="OCP28" s="61"/>
      <c r="OCQ28" s="61"/>
      <c r="OCR28" s="61"/>
      <c r="OCS28" s="61"/>
      <c r="OCT28" s="61"/>
      <c r="OCU28" s="61"/>
      <c r="OCV28" s="61"/>
      <c r="OCW28" s="61"/>
      <c r="OCX28" s="61"/>
      <c r="OCY28" s="61"/>
      <c r="OCZ28" s="61"/>
      <c r="ODA28" s="61"/>
      <c r="ODB28" s="61"/>
      <c r="ODC28" s="61"/>
      <c r="ODD28" s="61"/>
      <c r="ODE28" s="61"/>
      <c r="ODF28" s="61"/>
      <c r="ODG28" s="61"/>
      <c r="ODH28" s="61"/>
      <c r="ODI28" s="61"/>
      <c r="ODJ28" s="61"/>
      <c r="ODK28" s="61"/>
      <c r="ODL28" s="61"/>
      <c r="ODM28" s="61"/>
      <c r="ODN28" s="61"/>
      <c r="ODO28" s="61"/>
      <c r="ODP28" s="61"/>
      <c r="ODQ28" s="61"/>
      <c r="ODR28" s="61"/>
      <c r="ODS28" s="61"/>
      <c r="ODT28" s="61"/>
      <c r="ODU28" s="61"/>
      <c r="ODV28" s="61"/>
      <c r="ODW28" s="61"/>
      <c r="ODX28" s="61"/>
      <c r="ODY28" s="61"/>
      <c r="ODZ28" s="61"/>
      <c r="OEA28" s="61"/>
      <c r="OEB28" s="61"/>
      <c r="OEC28" s="61"/>
      <c r="OED28" s="61"/>
      <c r="OEE28" s="61"/>
      <c r="OEF28" s="61"/>
      <c r="OEG28" s="61"/>
      <c r="OEH28" s="61"/>
      <c r="OEI28" s="61"/>
      <c r="OEJ28" s="61"/>
      <c r="OEK28" s="61"/>
      <c r="OEL28" s="61"/>
      <c r="OEM28" s="61"/>
      <c r="OEN28" s="61"/>
      <c r="OEO28" s="61"/>
      <c r="OEP28" s="61"/>
      <c r="OEQ28" s="61"/>
      <c r="OER28" s="61"/>
      <c r="OES28" s="61"/>
      <c r="OET28" s="61"/>
      <c r="OEU28" s="61"/>
      <c r="OEV28" s="61"/>
      <c r="OEW28" s="61"/>
      <c r="OEX28" s="61"/>
      <c r="OEY28" s="61"/>
      <c r="OEZ28" s="61"/>
      <c r="OFA28" s="61"/>
      <c r="OFB28" s="61"/>
      <c r="OFC28" s="61"/>
      <c r="OFD28" s="61"/>
      <c r="OFE28" s="61"/>
      <c r="OFF28" s="61"/>
      <c r="OFG28" s="61"/>
      <c r="OFH28" s="61"/>
      <c r="OFI28" s="61"/>
      <c r="OFJ28" s="61"/>
      <c r="OFK28" s="61"/>
      <c r="OFL28" s="61"/>
      <c r="OFM28" s="61"/>
      <c r="OFN28" s="61"/>
      <c r="OFO28" s="61"/>
      <c r="OFP28" s="61"/>
      <c r="OFQ28" s="61"/>
      <c r="OFR28" s="61"/>
      <c r="OFS28" s="61"/>
      <c r="OFT28" s="61"/>
      <c r="OFU28" s="61"/>
      <c r="OFV28" s="61"/>
      <c r="OFW28" s="61"/>
      <c r="OFX28" s="61"/>
      <c r="OFY28" s="61"/>
      <c r="OFZ28" s="61"/>
      <c r="OGA28" s="61"/>
      <c r="OGB28" s="61"/>
      <c r="OGC28" s="61"/>
      <c r="OGD28" s="61"/>
      <c r="OGE28" s="61"/>
      <c r="OGF28" s="61"/>
      <c r="OGG28" s="61"/>
      <c r="OGH28" s="61"/>
      <c r="OGI28" s="61"/>
      <c r="OGJ28" s="61"/>
      <c r="OGK28" s="61"/>
      <c r="OGL28" s="61"/>
      <c r="OGM28" s="61"/>
      <c r="OGN28" s="61"/>
      <c r="OGO28" s="61"/>
      <c r="OGP28" s="61"/>
      <c r="OGQ28" s="61"/>
      <c r="OGR28" s="61"/>
      <c r="OGS28" s="61"/>
      <c r="OGT28" s="61"/>
      <c r="OGU28" s="61"/>
      <c r="OGV28" s="61"/>
      <c r="OGW28" s="61"/>
      <c r="OGX28" s="61"/>
      <c r="OGY28" s="61"/>
      <c r="OGZ28" s="61"/>
      <c r="OHA28" s="61"/>
      <c r="OHB28" s="61"/>
      <c r="OHC28" s="61"/>
      <c r="OHD28" s="61"/>
      <c r="OHE28" s="61"/>
      <c r="OHF28" s="61"/>
      <c r="OHG28" s="61"/>
      <c r="OHH28" s="61"/>
      <c r="OHI28" s="61"/>
      <c r="OHJ28" s="61"/>
      <c r="OHK28" s="61"/>
      <c r="OHL28" s="61"/>
      <c r="OHM28" s="61"/>
      <c r="OHN28" s="61"/>
      <c r="OHO28" s="61"/>
      <c r="OHP28" s="61"/>
      <c r="OHQ28" s="61"/>
      <c r="OHR28" s="61"/>
      <c r="OHS28" s="61"/>
      <c r="OHT28" s="61"/>
      <c r="OHU28" s="61"/>
      <c r="OHV28" s="61"/>
      <c r="OHW28" s="61"/>
      <c r="OHX28" s="61"/>
      <c r="OHY28" s="61"/>
      <c r="OHZ28" s="61"/>
      <c r="OIA28" s="61"/>
      <c r="OIB28" s="61"/>
      <c r="OIC28" s="61"/>
      <c r="OID28" s="61"/>
      <c r="OIE28" s="61"/>
      <c r="OIF28" s="61"/>
      <c r="OIG28" s="61"/>
      <c r="OIH28" s="61"/>
      <c r="OII28" s="61"/>
      <c r="OIJ28" s="61"/>
      <c r="OIK28" s="61"/>
      <c r="OIL28" s="61"/>
      <c r="OIM28" s="61"/>
      <c r="OIN28" s="61"/>
      <c r="OIO28" s="61"/>
      <c r="OIP28" s="61"/>
      <c r="OIQ28" s="61"/>
      <c r="OIR28" s="61"/>
      <c r="OIS28" s="61"/>
      <c r="OIT28" s="61"/>
      <c r="OIU28" s="61"/>
      <c r="OIV28" s="61"/>
      <c r="OIW28" s="61"/>
      <c r="OIX28" s="61"/>
      <c r="OIY28" s="61"/>
      <c r="OIZ28" s="61"/>
      <c r="OJA28" s="61"/>
      <c r="OJB28" s="61"/>
      <c r="OJC28" s="61"/>
      <c r="OJD28" s="61"/>
      <c r="OJE28" s="61"/>
      <c r="OJF28" s="61"/>
      <c r="OJG28" s="61"/>
      <c r="OJH28" s="61"/>
      <c r="OJI28" s="61"/>
      <c r="OJJ28" s="61"/>
      <c r="OJK28" s="61"/>
      <c r="OJL28" s="61"/>
      <c r="OJM28" s="61"/>
      <c r="OJN28" s="61"/>
      <c r="OJO28" s="61"/>
      <c r="OJP28" s="61"/>
      <c r="OJQ28" s="61"/>
      <c r="OJR28" s="61"/>
      <c r="OJS28" s="61"/>
      <c r="OJT28" s="61"/>
      <c r="OJU28" s="61"/>
      <c r="OJV28" s="61"/>
      <c r="OJW28" s="61"/>
      <c r="OJX28" s="61"/>
      <c r="OJY28" s="61"/>
      <c r="OJZ28" s="61"/>
      <c r="OKA28" s="61"/>
      <c r="OKB28" s="61"/>
      <c r="OKC28" s="61"/>
      <c r="OKD28" s="61"/>
      <c r="OKE28" s="61"/>
      <c r="OKF28" s="61"/>
      <c r="OKG28" s="61"/>
      <c r="OKH28" s="61"/>
      <c r="OKI28" s="61"/>
      <c r="OKJ28" s="61"/>
      <c r="OKK28" s="61"/>
      <c r="OKL28" s="61"/>
      <c r="OKM28" s="61"/>
      <c r="OKN28" s="61"/>
      <c r="OKO28" s="61"/>
      <c r="OKP28" s="61"/>
      <c r="OKQ28" s="61"/>
      <c r="OKR28" s="61"/>
      <c r="OKS28" s="61"/>
      <c r="OKT28" s="61"/>
      <c r="OKU28" s="61"/>
      <c r="OKV28" s="61"/>
      <c r="OKW28" s="61"/>
      <c r="OKX28" s="61"/>
      <c r="OKY28" s="61"/>
      <c r="OKZ28" s="61"/>
      <c r="OLA28" s="61"/>
      <c r="OLB28" s="61"/>
      <c r="OLC28" s="61"/>
      <c r="OLD28" s="61"/>
      <c r="OLE28" s="61"/>
      <c r="OLF28" s="61"/>
      <c r="OLG28" s="61"/>
      <c r="OLH28" s="61"/>
      <c r="OLI28" s="61"/>
      <c r="OLJ28" s="61"/>
      <c r="OLK28" s="61"/>
      <c r="OLL28" s="61"/>
      <c r="OLM28" s="61"/>
      <c r="OLN28" s="61"/>
      <c r="OLO28" s="61"/>
      <c r="OLP28" s="61"/>
      <c r="OLQ28" s="61"/>
      <c r="OLR28" s="61"/>
      <c r="OLS28" s="61"/>
      <c r="OLT28" s="61"/>
      <c r="OLU28" s="61"/>
      <c r="OLV28" s="61"/>
      <c r="OLW28" s="61"/>
      <c r="OLX28" s="61"/>
      <c r="OLY28" s="61"/>
      <c r="OLZ28" s="61"/>
      <c r="OMA28" s="61"/>
      <c r="OMB28" s="61"/>
      <c r="OMC28" s="61"/>
      <c r="OMD28" s="61"/>
      <c r="OME28" s="61"/>
      <c r="OMF28" s="61"/>
      <c r="OMG28" s="61"/>
      <c r="OMH28" s="61"/>
      <c r="OMI28" s="61"/>
      <c r="OMJ28" s="61"/>
      <c r="OMK28" s="61"/>
      <c r="OML28" s="61"/>
      <c r="OMM28" s="61"/>
      <c r="OMN28" s="61"/>
      <c r="OMO28" s="61"/>
      <c r="OMP28" s="61"/>
      <c r="OMQ28" s="61"/>
      <c r="OMR28" s="61"/>
      <c r="OMS28" s="61"/>
      <c r="OMT28" s="61"/>
      <c r="OMU28" s="61"/>
      <c r="OMV28" s="61"/>
      <c r="OMW28" s="61"/>
      <c r="OMX28" s="61"/>
      <c r="OMY28" s="61"/>
      <c r="OMZ28" s="61"/>
      <c r="ONA28" s="61"/>
      <c r="ONB28" s="61"/>
      <c r="ONC28" s="61"/>
      <c r="OND28" s="61"/>
      <c r="ONE28" s="61"/>
      <c r="ONF28" s="61"/>
      <c r="ONG28" s="61"/>
      <c r="ONH28" s="61"/>
      <c r="ONI28" s="61"/>
      <c r="ONJ28" s="61"/>
      <c r="ONK28" s="61"/>
      <c r="ONL28" s="61"/>
      <c r="ONM28" s="61"/>
      <c r="ONN28" s="61"/>
      <c r="ONO28" s="61"/>
      <c r="ONP28" s="61"/>
      <c r="ONQ28" s="61"/>
      <c r="ONR28" s="61"/>
      <c r="ONS28" s="61"/>
      <c r="ONT28" s="61"/>
      <c r="ONU28" s="61"/>
      <c r="ONV28" s="61"/>
      <c r="ONW28" s="61"/>
      <c r="ONX28" s="61"/>
      <c r="ONY28" s="61"/>
      <c r="ONZ28" s="61"/>
      <c r="OOA28" s="61"/>
      <c r="OOB28" s="61"/>
      <c r="OOC28" s="61"/>
      <c r="OOD28" s="61"/>
      <c r="OOE28" s="61"/>
      <c r="OOF28" s="61"/>
      <c r="OOG28" s="61"/>
      <c r="OOH28" s="61"/>
      <c r="OOI28" s="61"/>
      <c r="OOJ28" s="61"/>
      <c r="OOK28" s="61"/>
      <c r="OOL28" s="61"/>
      <c r="OOM28" s="61"/>
      <c r="OON28" s="61"/>
      <c r="OOO28" s="61"/>
      <c r="OOP28" s="61"/>
      <c r="OOQ28" s="61"/>
      <c r="OOR28" s="61"/>
      <c r="OOS28" s="61"/>
      <c r="OOT28" s="61"/>
      <c r="OOU28" s="61"/>
      <c r="OOV28" s="61"/>
      <c r="OOW28" s="61"/>
      <c r="OOX28" s="61"/>
      <c r="OOY28" s="61"/>
      <c r="OOZ28" s="61"/>
      <c r="OPA28" s="61"/>
      <c r="OPB28" s="61"/>
      <c r="OPC28" s="61"/>
      <c r="OPD28" s="61"/>
      <c r="OPE28" s="61"/>
      <c r="OPF28" s="61"/>
      <c r="OPG28" s="61"/>
      <c r="OPH28" s="61"/>
      <c r="OPI28" s="61"/>
      <c r="OPJ28" s="61"/>
      <c r="OPK28" s="61"/>
      <c r="OPL28" s="61"/>
      <c r="OPM28" s="61"/>
      <c r="OPN28" s="61"/>
      <c r="OPO28" s="61"/>
      <c r="OPP28" s="61"/>
      <c r="OPQ28" s="61"/>
      <c r="OPR28" s="61"/>
      <c r="OPS28" s="61"/>
      <c r="OPT28" s="61"/>
      <c r="OPU28" s="61"/>
      <c r="OPV28" s="61"/>
      <c r="OPW28" s="61"/>
      <c r="OPX28" s="61"/>
      <c r="OPY28" s="61"/>
      <c r="OPZ28" s="61"/>
      <c r="OQA28" s="61"/>
      <c r="OQB28" s="61"/>
      <c r="OQC28" s="61"/>
      <c r="OQD28" s="61"/>
      <c r="OQE28" s="61"/>
      <c r="OQF28" s="61"/>
      <c r="OQG28" s="61"/>
      <c r="OQH28" s="61"/>
      <c r="OQI28" s="61"/>
      <c r="OQJ28" s="61"/>
      <c r="OQK28" s="61"/>
      <c r="OQL28" s="61"/>
      <c r="OQM28" s="61"/>
      <c r="OQN28" s="61"/>
      <c r="OQO28" s="61"/>
      <c r="OQP28" s="61"/>
      <c r="OQQ28" s="61"/>
      <c r="OQR28" s="61"/>
      <c r="OQS28" s="61"/>
      <c r="OQT28" s="61"/>
      <c r="OQU28" s="61"/>
      <c r="OQV28" s="61"/>
      <c r="OQW28" s="61"/>
      <c r="OQX28" s="61"/>
      <c r="OQY28" s="61"/>
      <c r="OQZ28" s="61"/>
      <c r="ORA28" s="61"/>
      <c r="ORB28" s="61"/>
      <c r="ORC28" s="61"/>
      <c r="ORD28" s="61"/>
      <c r="ORE28" s="61"/>
      <c r="ORF28" s="61"/>
      <c r="ORG28" s="61"/>
      <c r="ORH28" s="61"/>
      <c r="ORI28" s="61"/>
      <c r="ORJ28" s="61"/>
      <c r="ORK28" s="61"/>
      <c r="ORL28" s="61"/>
      <c r="ORM28" s="61"/>
      <c r="ORN28" s="61"/>
      <c r="ORO28" s="61"/>
      <c r="ORP28" s="61"/>
      <c r="ORQ28" s="61"/>
      <c r="ORR28" s="61"/>
      <c r="ORS28" s="61"/>
      <c r="ORT28" s="61"/>
      <c r="ORU28" s="61"/>
      <c r="ORV28" s="61"/>
      <c r="ORW28" s="61"/>
      <c r="ORX28" s="61"/>
      <c r="ORY28" s="61"/>
      <c r="ORZ28" s="61"/>
      <c r="OSA28" s="61"/>
      <c r="OSB28" s="61"/>
      <c r="OSC28" s="61"/>
      <c r="OSD28" s="61"/>
      <c r="OSE28" s="61"/>
      <c r="OSF28" s="61"/>
      <c r="OSG28" s="61"/>
      <c r="OSH28" s="61"/>
      <c r="OSI28" s="61"/>
      <c r="OSJ28" s="61"/>
      <c r="OSK28" s="61"/>
      <c r="OSL28" s="61"/>
      <c r="OSM28" s="61"/>
      <c r="OSN28" s="61"/>
      <c r="OSO28" s="61"/>
      <c r="OSP28" s="61"/>
      <c r="OSQ28" s="61"/>
      <c r="OSR28" s="61"/>
      <c r="OSS28" s="61"/>
      <c r="OST28" s="61"/>
      <c r="OSU28" s="61"/>
      <c r="OSV28" s="61"/>
      <c r="OSW28" s="61"/>
      <c r="OSX28" s="61"/>
      <c r="OSY28" s="61"/>
      <c r="OSZ28" s="61"/>
      <c r="OTA28" s="61"/>
      <c r="OTB28" s="61"/>
      <c r="OTC28" s="61"/>
      <c r="OTD28" s="61"/>
      <c r="OTE28" s="61"/>
      <c r="OTF28" s="61"/>
      <c r="OTG28" s="61"/>
      <c r="OTH28" s="61"/>
      <c r="OTI28" s="61"/>
      <c r="OTJ28" s="61"/>
      <c r="OTK28" s="61"/>
      <c r="OTL28" s="61"/>
      <c r="OTM28" s="61"/>
      <c r="OTN28" s="61"/>
      <c r="OTO28" s="61"/>
      <c r="OTP28" s="61"/>
      <c r="OTQ28" s="61"/>
      <c r="OTR28" s="61"/>
      <c r="OTS28" s="61"/>
      <c r="OTT28" s="61"/>
      <c r="OTU28" s="61"/>
      <c r="OTV28" s="61"/>
      <c r="OTW28" s="61"/>
      <c r="OTX28" s="61"/>
      <c r="OTY28" s="61"/>
      <c r="OTZ28" s="61"/>
      <c r="OUA28" s="61"/>
      <c r="OUB28" s="61"/>
      <c r="OUC28" s="61"/>
      <c r="OUD28" s="61"/>
      <c r="OUE28" s="61"/>
      <c r="OUF28" s="61"/>
      <c r="OUG28" s="61"/>
      <c r="OUH28" s="61"/>
      <c r="OUI28" s="61"/>
      <c r="OUJ28" s="61"/>
      <c r="OUK28" s="61"/>
      <c r="OUL28" s="61"/>
      <c r="OUM28" s="61"/>
      <c r="OUN28" s="61"/>
      <c r="OUO28" s="61"/>
      <c r="OUP28" s="61"/>
      <c r="OUQ28" s="61"/>
      <c r="OUR28" s="61"/>
      <c r="OUS28" s="61"/>
      <c r="OUT28" s="61"/>
      <c r="OUU28" s="61"/>
      <c r="OUV28" s="61"/>
      <c r="OUW28" s="61"/>
      <c r="OUX28" s="61"/>
      <c r="OUY28" s="61"/>
      <c r="OUZ28" s="61"/>
      <c r="OVA28" s="61"/>
      <c r="OVB28" s="61"/>
      <c r="OVC28" s="61"/>
      <c r="OVD28" s="61"/>
      <c r="OVE28" s="61"/>
      <c r="OVF28" s="61"/>
      <c r="OVG28" s="61"/>
      <c r="OVH28" s="61"/>
      <c r="OVI28" s="61"/>
      <c r="OVJ28" s="61"/>
      <c r="OVK28" s="61"/>
      <c r="OVL28" s="61"/>
      <c r="OVM28" s="61"/>
      <c r="OVN28" s="61"/>
      <c r="OVO28" s="61"/>
      <c r="OVP28" s="61"/>
      <c r="OVQ28" s="61"/>
      <c r="OVR28" s="61"/>
      <c r="OVS28" s="61"/>
      <c r="OVT28" s="61"/>
      <c r="OVU28" s="61"/>
      <c r="OVV28" s="61"/>
      <c r="OVW28" s="61"/>
      <c r="OVX28" s="61"/>
      <c r="OVY28" s="61"/>
      <c r="OVZ28" s="61"/>
      <c r="OWA28" s="61"/>
      <c r="OWB28" s="61"/>
      <c r="OWC28" s="61"/>
      <c r="OWD28" s="61"/>
      <c r="OWE28" s="61"/>
      <c r="OWF28" s="61"/>
      <c r="OWG28" s="61"/>
      <c r="OWH28" s="61"/>
      <c r="OWI28" s="61"/>
      <c r="OWJ28" s="61"/>
      <c r="OWK28" s="61"/>
      <c r="OWL28" s="61"/>
      <c r="OWM28" s="61"/>
      <c r="OWN28" s="61"/>
      <c r="OWO28" s="61"/>
      <c r="OWP28" s="61"/>
      <c r="OWQ28" s="61"/>
      <c r="OWR28" s="61"/>
      <c r="OWS28" s="61"/>
      <c r="OWT28" s="61"/>
      <c r="OWU28" s="61"/>
      <c r="OWV28" s="61"/>
      <c r="OWW28" s="61"/>
      <c r="OWX28" s="61"/>
      <c r="OWY28" s="61"/>
      <c r="OWZ28" s="61"/>
      <c r="OXA28" s="61"/>
      <c r="OXB28" s="61"/>
      <c r="OXC28" s="61"/>
      <c r="OXD28" s="61"/>
      <c r="OXE28" s="61"/>
      <c r="OXF28" s="61"/>
      <c r="OXG28" s="61"/>
      <c r="OXH28" s="61"/>
      <c r="OXI28" s="61"/>
      <c r="OXJ28" s="61"/>
      <c r="OXK28" s="61"/>
      <c r="OXL28" s="61"/>
      <c r="OXM28" s="61"/>
      <c r="OXN28" s="61"/>
      <c r="OXO28" s="61"/>
      <c r="OXP28" s="61"/>
      <c r="OXQ28" s="61"/>
      <c r="OXR28" s="61"/>
      <c r="OXS28" s="61"/>
      <c r="OXT28" s="61"/>
      <c r="OXU28" s="61"/>
      <c r="OXV28" s="61"/>
      <c r="OXW28" s="61"/>
      <c r="OXX28" s="61"/>
      <c r="OXY28" s="61"/>
      <c r="OXZ28" s="61"/>
      <c r="OYA28" s="61"/>
      <c r="OYB28" s="61"/>
      <c r="OYC28" s="61"/>
      <c r="OYD28" s="61"/>
      <c r="OYE28" s="61"/>
      <c r="OYF28" s="61"/>
      <c r="OYG28" s="61"/>
      <c r="OYH28" s="61"/>
      <c r="OYI28" s="61"/>
      <c r="OYJ28" s="61"/>
      <c r="OYK28" s="61"/>
      <c r="OYL28" s="61"/>
      <c r="OYM28" s="61"/>
      <c r="OYN28" s="61"/>
      <c r="OYO28" s="61"/>
      <c r="OYP28" s="61"/>
      <c r="OYQ28" s="61"/>
      <c r="OYR28" s="61"/>
      <c r="OYS28" s="61"/>
      <c r="OYT28" s="61"/>
      <c r="OYU28" s="61"/>
      <c r="OYV28" s="61"/>
      <c r="OYW28" s="61"/>
      <c r="OYX28" s="61"/>
      <c r="OYY28" s="61"/>
      <c r="OYZ28" s="61"/>
      <c r="OZA28" s="61"/>
      <c r="OZB28" s="61"/>
      <c r="OZC28" s="61"/>
      <c r="OZD28" s="61"/>
      <c r="OZE28" s="61"/>
      <c r="OZF28" s="61"/>
      <c r="OZG28" s="61"/>
      <c r="OZH28" s="61"/>
      <c r="OZI28" s="61"/>
      <c r="OZJ28" s="61"/>
      <c r="OZK28" s="61"/>
      <c r="OZL28" s="61"/>
      <c r="OZM28" s="61"/>
      <c r="OZN28" s="61"/>
      <c r="OZO28" s="61"/>
      <c r="OZP28" s="61"/>
      <c r="OZQ28" s="61"/>
      <c r="OZR28" s="61"/>
      <c r="OZS28" s="61"/>
      <c r="OZT28" s="61"/>
      <c r="OZU28" s="61"/>
      <c r="OZV28" s="61"/>
      <c r="OZW28" s="61"/>
      <c r="OZX28" s="61"/>
      <c r="OZY28" s="61"/>
      <c r="OZZ28" s="61"/>
      <c r="PAA28" s="61"/>
      <c r="PAB28" s="61"/>
      <c r="PAC28" s="61"/>
      <c r="PAD28" s="61"/>
      <c r="PAE28" s="61"/>
      <c r="PAF28" s="61"/>
      <c r="PAG28" s="61"/>
      <c r="PAH28" s="61"/>
      <c r="PAI28" s="61"/>
      <c r="PAJ28" s="61"/>
      <c r="PAK28" s="61"/>
      <c r="PAL28" s="61"/>
      <c r="PAM28" s="61"/>
      <c r="PAN28" s="61"/>
      <c r="PAO28" s="61"/>
      <c r="PAP28" s="61"/>
      <c r="PAQ28" s="61"/>
      <c r="PAR28" s="61"/>
      <c r="PAS28" s="61"/>
      <c r="PAT28" s="61"/>
      <c r="PAU28" s="61"/>
      <c r="PAV28" s="61"/>
      <c r="PAW28" s="61"/>
      <c r="PAX28" s="61"/>
      <c r="PAY28" s="61"/>
      <c r="PAZ28" s="61"/>
      <c r="PBA28" s="61"/>
      <c r="PBB28" s="61"/>
      <c r="PBC28" s="61"/>
      <c r="PBD28" s="61"/>
      <c r="PBE28" s="61"/>
      <c r="PBF28" s="61"/>
      <c r="PBG28" s="61"/>
      <c r="PBH28" s="61"/>
      <c r="PBI28" s="61"/>
      <c r="PBJ28" s="61"/>
      <c r="PBK28" s="61"/>
      <c r="PBL28" s="61"/>
      <c r="PBM28" s="61"/>
      <c r="PBN28" s="61"/>
      <c r="PBO28" s="61"/>
      <c r="PBP28" s="61"/>
      <c r="PBQ28" s="61"/>
      <c r="PBR28" s="61"/>
      <c r="PBS28" s="61"/>
      <c r="PBT28" s="61"/>
      <c r="PBU28" s="61"/>
      <c r="PBV28" s="61"/>
      <c r="PBW28" s="61"/>
      <c r="PBX28" s="61"/>
      <c r="PBY28" s="61"/>
      <c r="PBZ28" s="61"/>
      <c r="PCA28" s="61"/>
      <c r="PCB28" s="61"/>
      <c r="PCC28" s="61"/>
      <c r="PCD28" s="61"/>
      <c r="PCE28" s="61"/>
      <c r="PCF28" s="61"/>
      <c r="PCG28" s="61"/>
      <c r="PCH28" s="61"/>
      <c r="PCI28" s="61"/>
      <c r="PCJ28" s="61"/>
      <c r="PCK28" s="61"/>
      <c r="PCL28" s="61"/>
      <c r="PCM28" s="61"/>
      <c r="PCN28" s="61"/>
      <c r="PCO28" s="61"/>
      <c r="PCP28" s="61"/>
      <c r="PCQ28" s="61"/>
      <c r="PCR28" s="61"/>
      <c r="PCS28" s="61"/>
      <c r="PCT28" s="61"/>
      <c r="PCU28" s="61"/>
      <c r="PCV28" s="61"/>
      <c r="PCW28" s="61"/>
      <c r="PCX28" s="61"/>
      <c r="PCY28" s="61"/>
      <c r="PCZ28" s="61"/>
      <c r="PDA28" s="61"/>
      <c r="PDB28" s="61"/>
      <c r="PDC28" s="61"/>
      <c r="PDD28" s="61"/>
      <c r="PDE28" s="61"/>
      <c r="PDF28" s="61"/>
      <c r="PDG28" s="61"/>
      <c r="PDH28" s="61"/>
      <c r="PDI28" s="61"/>
      <c r="PDJ28" s="61"/>
      <c r="PDK28" s="61"/>
      <c r="PDL28" s="61"/>
      <c r="PDM28" s="61"/>
      <c r="PDN28" s="61"/>
      <c r="PDO28" s="61"/>
      <c r="PDP28" s="61"/>
      <c r="PDQ28" s="61"/>
      <c r="PDR28" s="61"/>
      <c r="PDS28" s="61"/>
      <c r="PDT28" s="61"/>
      <c r="PDU28" s="61"/>
      <c r="PDV28" s="61"/>
      <c r="PDW28" s="61"/>
      <c r="PDX28" s="61"/>
      <c r="PDY28" s="61"/>
      <c r="PDZ28" s="61"/>
      <c r="PEA28" s="61"/>
      <c r="PEB28" s="61"/>
      <c r="PEC28" s="61"/>
      <c r="PED28" s="61"/>
      <c r="PEE28" s="61"/>
      <c r="PEF28" s="61"/>
      <c r="PEG28" s="61"/>
      <c r="PEH28" s="61"/>
      <c r="PEI28" s="61"/>
      <c r="PEJ28" s="61"/>
      <c r="PEK28" s="61"/>
      <c r="PEL28" s="61"/>
      <c r="PEM28" s="61"/>
      <c r="PEN28" s="61"/>
      <c r="PEO28" s="61"/>
      <c r="PEP28" s="61"/>
      <c r="PEQ28" s="61"/>
      <c r="PER28" s="61"/>
      <c r="PES28" s="61"/>
      <c r="PET28" s="61"/>
      <c r="PEU28" s="61"/>
      <c r="PEV28" s="61"/>
      <c r="PEW28" s="61"/>
      <c r="PEX28" s="61"/>
      <c r="PEY28" s="61"/>
      <c r="PEZ28" s="61"/>
      <c r="PFA28" s="61"/>
      <c r="PFB28" s="61"/>
      <c r="PFC28" s="61"/>
      <c r="PFD28" s="61"/>
      <c r="PFE28" s="61"/>
      <c r="PFF28" s="61"/>
      <c r="PFG28" s="61"/>
      <c r="PFH28" s="61"/>
      <c r="PFI28" s="61"/>
      <c r="PFJ28" s="61"/>
      <c r="PFK28" s="61"/>
      <c r="PFL28" s="61"/>
      <c r="PFM28" s="61"/>
      <c r="PFN28" s="61"/>
      <c r="PFO28" s="61"/>
      <c r="PFP28" s="61"/>
      <c r="PFQ28" s="61"/>
      <c r="PFR28" s="61"/>
      <c r="PFS28" s="61"/>
      <c r="PFT28" s="61"/>
      <c r="PFU28" s="61"/>
      <c r="PFV28" s="61"/>
      <c r="PFW28" s="61"/>
      <c r="PFX28" s="61"/>
      <c r="PFY28" s="61"/>
      <c r="PFZ28" s="61"/>
      <c r="PGA28" s="61"/>
      <c r="PGB28" s="61"/>
      <c r="PGC28" s="61"/>
      <c r="PGD28" s="61"/>
      <c r="PGE28" s="61"/>
      <c r="PGF28" s="61"/>
      <c r="PGG28" s="61"/>
      <c r="PGH28" s="61"/>
      <c r="PGI28" s="61"/>
      <c r="PGJ28" s="61"/>
      <c r="PGK28" s="61"/>
      <c r="PGL28" s="61"/>
      <c r="PGM28" s="61"/>
      <c r="PGN28" s="61"/>
      <c r="PGO28" s="61"/>
      <c r="PGP28" s="61"/>
      <c r="PGQ28" s="61"/>
      <c r="PGR28" s="61"/>
      <c r="PGS28" s="61"/>
      <c r="PGT28" s="61"/>
      <c r="PGU28" s="61"/>
      <c r="PGV28" s="61"/>
      <c r="PGW28" s="61"/>
      <c r="PGX28" s="61"/>
      <c r="PGY28" s="61"/>
      <c r="PGZ28" s="61"/>
      <c r="PHA28" s="61"/>
      <c r="PHB28" s="61"/>
      <c r="PHC28" s="61"/>
      <c r="PHD28" s="61"/>
      <c r="PHE28" s="61"/>
      <c r="PHF28" s="61"/>
      <c r="PHG28" s="61"/>
      <c r="PHH28" s="61"/>
      <c r="PHI28" s="61"/>
      <c r="PHJ28" s="61"/>
      <c r="PHK28" s="61"/>
      <c r="PHL28" s="61"/>
      <c r="PHM28" s="61"/>
      <c r="PHN28" s="61"/>
      <c r="PHO28" s="61"/>
      <c r="PHP28" s="61"/>
      <c r="PHQ28" s="61"/>
      <c r="PHR28" s="61"/>
      <c r="PHS28" s="61"/>
      <c r="PHT28" s="61"/>
      <c r="PHU28" s="61"/>
      <c r="PHV28" s="61"/>
      <c r="PHW28" s="61"/>
      <c r="PHX28" s="61"/>
      <c r="PHY28" s="61"/>
      <c r="PHZ28" s="61"/>
      <c r="PIA28" s="61"/>
      <c r="PIB28" s="61"/>
      <c r="PIC28" s="61"/>
      <c r="PID28" s="61"/>
      <c r="PIE28" s="61"/>
      <c r="PIF28" s="61"/>
      <c r="PIG28" s="61"/>
      <c r="PIH28" s="61"/>
      <c r="PII28" s="61"/>
      <c r="PIJ28" s="61"/>
      <c r="PIK28" s="61"/>
      <c r="PIL28" s="61"/>
      <c r="PIM28" s="61"/>
      <c r="PIN28" s="61"/>
      <c r="PIO28" s="61"/>
      <c r="PIP28" s="61"/>
      <c r="PIQ28" s="61"/>
      <c r="PIR28" s="61"/>
      <c r="PIS28" s="61"/>
      <c r="PIT28" s="61"/>
      <c r="PIU28" s="61"/>
      <c r="PIV28" s="61"/>
      <c r="PIW28" s="61"/>
      <c r="PIX28" s="61"/>
      <c r="PIY28" s="61"/>
      <c r="PIZ28" s="61"/>
      <c r="PJA28" s="61"/>
      <c r="PJB28" s="61"/>
      <c r="PJC28" s="61"/>
      <c r="PJD28" s="61"/>
      <c r="PJE28" s="61"/>
      <c r="PJF28" s="61"/>
      <c r="PJG28" s="61"/>
      <c r="PJH28" s="61"/>
      <c r="PJI28" s="61"/>
      <c r="PJJ28" s="61"/>
      <c r="PJK28" s="61"/>
      <c r="PJL28" s="61"/>
      <c r="PJM28" s="61"/>
      <c r="PJN28" s="61"/>
      <c r="PJO28" s="61"/>
      <c r="PJP28" s="61"/>
      <c r="PJQ28" s="61"/>
      <c r="PJR28" s="61"/>
      <c r="PJS28" s="61"/>
      <c r="PJT28" s="61"/>
      <c r="PJU28" s="61"/>
      <c r="PJV28" s="61"/>
      <c r="PJW28" s="61"/>
      <c r="PJX28" s="61"/>
      <c r="PJY28" s="61"/>
      <c r="PJZ28" s="61"/>
      <c r="PKA28" s="61"/>
      <c r="PKB28" s="61"/>
      <c r="PKC28" s="61"/>
      <c r="PKD28" s="61"/>
      <c r="PKE28" s="61"/>
      <c r="PKF28" s="61"/>
      <c r="PKG28" s="61"/>
      <c r="PKH28" s="61"/>
      <c r="PKI28" s="61"/>
      <c r="PKJ28" s="61"/>
      <c r="PKK28" s="61"/>
      <c r="PKL28" s="61"/>
      <c r="PKM28" s="61"/>
      <c r="PKN28" s="61"/>
      <c r="PKO28" s="61"/>
      <c r="PKP28" s="61"/>
      <c r="PKQ28" s="61"/>
      <c r="PKR28" s="61"/>
      <c r="PKS28" s="61"/>
      <c r="PKT28" s="61"/>
      <c r="PKU28" s="61"/>
      <c r="PKV28" s="61"/>
      <c r="PKW28" s="61"/>
      <c r="PKX28" s="61"/>
      <c r="PKY28" s="61"/>
      <c r="PKZ28" s="61"/>
      <c r="PLA28" s="61"/>
      <c r="PLB28" s="61"/>
      <c r="PLC28" s="61"/>
      <c r="PLD28" s="61"/>
      <c r="PLE28" s="61"/>
      <c r="PLF28" s="61"/>
      <c r="PLG28" s="61"/>
      <c r="PLH28" s="61"/>
      <c r="PLI28" s="61"/>
      <c r="PLJ28" s="61"/>
      <c r="PLK28" s="61"/>
      <c r="PLL28" s="61"/>
      <c r="PLM28" s="61"/>
      <c r="PLN28" s="61"/>
      <c r="PLO28" s="61"/>
      <c r="PLP28" s="61"/>
      <c r="PLQ28" s="61"/>
      <c r="PLR28" s="61"/>
      <c r="PLS28" s="61"/>
      <c r="PLT28" s="61"/>
      <c r="PLU28" s="61"/>
      <c r="PLV28" s="61"/>
      <c r="PLW28" s="61"/>
      <c r="PLX28" s="61"/>
      <c r="PLY28" s="61"/>
      <c r="PLZ28" s="61"/>
      <c r="PMA28" s="61"/>
      <c r="PMB28" s="61"/>
      <c r="PMC28" s="61"/>
      <c r="PMD28" s="61"/>
      <c r="PME28" s="61"/>
      <c r="PMF28" s="61"/>
      <c r="PMG28" s="61"/>
      <c r="PMH28" s="61"/>
      <c r="PMI28" s="61"/>
      <c r="PMJ28" s="61"/>
      <c r="PMK28" s="61"/>
      <c r="PML28" s="61"/>
      <c r="PMM28" s="61"/>
      <c r="PMN28" s="61"/>
      <c r="PMO28" s="61"/>
      <c r="PMP28" s="61"/>
      <c r="PMQ28" s="61"/>
      <c r="PMR28" s="61"/>
      <c r="PMS28" s="61"/>
      <c r="PMT28" s="61"/>
      <c r="PMU28" s="61"/>
      <c r="PMV28" s="61"/>
      <c r="PMW28" s="61"/>
      <c r="PMX28" s="61"/>
      <c r="PMY28" s="61"/>
      <c r="PMZ28" s="61"/>
      <c r="PNA28" s="61"/>
      <c r="PNB28" s="61"/>
      <c r="PNC28" s="61"/>
      <c r="PND28" s="61"/>
      <c r="PNE28" s="61"/>
      <c r="PNF28" s="61"/>
      <c r="PNG28" s="61"/>
      <c r="PNH28" s="61"/>
      <c r="PNI28" s="61"/>
      <c r="PNJ28" s="61"/>
      <c r="PNK28" s="61"/>
      <c r="PNL28" s="61"/>
      <c r="PNM28" s="61"/>
      <c r="PNN28" s="61"/>
      <c r="PNO28" s="61"/>
      <c r="PNP28" s="61"/>
      <c r="PNQ28" s="61"/>
      <c r="PNR28" s="61"/>
      <c r="PNS28" s="61"/>
      <c r="PNT28" s="61"/>
      <c r="PNU28" s="61"/>
      <c r="PNV28" s="61"/>
      <c r="PNW28" s="61"/>
      <c r="PNX28" s="61"/>
      <c r="PNY28" s="61"/>
      <c r="PNZ28" s="61"/>
      <c r="POA28" s="61"/>
      <c r="POB28" s="61"/>
      <c r="POC28" s="61"/>
      <c r="POD28" s="61"/>
      <c r="POE28" s="61"/>
      <c r="POF28" s="61"/>
      <c r="POG28" s="61"/>
      <c r="POH28" s="61"/>
      <c r="POI28" s="61"/>
      <c r="POJ28" s="61"/>
      <c r="POK28" s="61"/>
      <c r="POL28" s="61"/>
      <c r="POM28" s="61"/>
      <c r="PON28" s="61"/>
      <c r="POO28" s="61"/>
      <c r="POP28" s="61"/>
      <c r="POQ28" s="61"/>
      <c r="POR28" s="61"/>
      <c r="POS28" s="61"/>
      <c r="POT28" s="61"/>
      <c r="POU28" s="61"/>
      <c r="POV28" s="61"/>
      <c r="POW28" s="61"/>
      <c r="POX28" s="61"/>
      <c r="POY28" s="61"/>
      <c r="POZ28" s="61"/>
      <c r="PPA28" s="61"/>
      <c r="PPB28" s="61"/>
      <c r="PPC28" s="61"/>
      <c r="PPD28" s="61"/>
      <c r="PPE28" s="61"/>
      <c r="PPF28" s="61"/>
      <c r="PPG28" s="61"/>
      <c r="PPH28" s="61"/>
      <c r="PPI28" s="61"/>
      <c r="PPJ28" s="61"/>
      <c r="PPK28" s="61"/>
      <c r="PPL28" s="61"/>
      <c r="PPM28" s="61"/>
      <c r="PPN28" s="61"/>
      <c r="PPO28" s="61"/>
      <c r="PPP28" s="61"/>
      <c r="PPQ28" s="61"/>
      <c r="PPR28" s="61"/>
      <c r="PPS28" s="61"/>
      <c r="PPT28" s="61"/>
      <c r="PPU28" s="61"/>
      <c r="PPV28" s="61"/>
      <c r="PPW28" s="61"/>
      <c r="PPX28" s="61"/>
      <c r="PPY28" s="61"/>
      <c r="PPZ28" s="61"/>
      <c r="PQA28" s="61"/>
      <c r="PQB28" s="61"/>
      <c r="PQC28" s="61"/>
      <c r="PQD28" s="61"/>
      <c r="PQE28" s="61"/>
      <c r="PQF28" s="61"/>
      <c r="PQG28" s="61"/>
      <c r="PQH28" s="61"/>
      <c r="PQI28" s="61"/>
      <c r="PQJ28" s="61"/>
      <c r="PQK28" s="61"/>
      <c r="PQL28" s="61"/>
      <c r="PQM28" s="61"/>
      <c r="PQN28" s="61"/>
      <c r="PQO28" s="61"/>
      <c r="PQP28" s="61"/>
      <c r="PQQ28" s="61"/>
      <c r="PQR28" s="61"/>
      <c r="PQS28" s="61"/>
      <c r="PQT28" s="61"/>
      <c r="PQU28" s="61"/>
      <c r="PQV28" s="61"/>
      <c r="PQW28" s="61"/>
      <c r="PQX28" s="61"/>
      <c r="PQY28" s="61"/>
      <c r="PQZ28" s="61"/>
      <c r="PRA28" s="61"/>
      <c r="PRB28" s="61"/>
      <c r="PRC28" s="61"/>
      <c r="PRD28" s="61"/>
      <c r="PRE28" s="61"/>
      <c r="PRF28" s="61"/>
      <c r="PRG28" s="61"/>
      <c r="PRH28" s="61"/>
      <c r="PRI28" s="61"/>
      <c r="PRJ28" s="61"/>
      <c r="PRK28" s="61"/>
      <c r="PRL28" s="61"/>
      <c r="PRM28" s="61"/>
      <c r="PRN28" s="61"/>
      <c r="PRO28" s="61"/>
      <c r="PRP28" s="61"/>
      <c r="PRQ28" s="61"/>
      <c r="PRR28" s="61"/>
      <c r="PRS28" s="61"/>
      <c r="PRT28" s="61"/>
      <c r="PRU28" s="61"/>
      <c r="PRV28" s="61"/>
      <c r="PRW28" s="61"/>
      <c r="PRX28" s="61"/>
      <c r="PRY28" s="61"/>
      <c r="PRZ28" s="61"/>
      <c r="PSA28" s="61"/>
      <c r="PSB28" s="61"/>
      <c r="PSC28" s="61"/>
      <c r="PSD28" s="61"/>
      <c r="PSE28" s="61"/>
      <c r="PSF28" s="61"/>
      <c r="PSG28" s="61"/>
      <c r="PSH28" s="61"/>
      <c r="PSI28" s="61"/>
      <c r="PSJ28" s="61"/>
      <c r="PSK28" s="61"/>
      <c r="PSL28" s="61"/>
      <c r="PSM28" s="61"/>
      <c r="PSN28" s="61"/>
      <c r="PSO28" s="61"/>
      <c r="PSP28" s="61"/>
      <c r="PSQ28" s="61"/>
      <c r="PSR28" s="61"/>
      <c r="PSS28" s="61"/>
      <c r="PST28" s="61"/>
      <c r="PSU28" s="61"/>
      <c r="PSV28" s="61"/>
      <c r="PSW28" s="61"/>
      <c r="PSX28" s="61"/>
      <c r="PSY28" s="61"/>
      <c r="PSZ28" s="61"/>
      <c r="PTA28" s="61"/>
      <c r="PTB28" s="61"/>
      <c r="PTC28" s="61"/>
      <c r="PTD28" s="61"/>
      <c r="PTE28" s="61"/>
      <c r="PTF28" s="61"/>
      <c r="PTG28" s="61"/>
      <c r="PTH28" s="61"/>
      <c r="PTI28" s="61"/>
      <c r="PTJ28" s="61"/>
      <c r="PTK28" s="61"/>
      <c r="PTL28" s="61"/>
      <c r="PTM28" s="61"/>
      <c r="PTN28" s="61"/>
      <c r="PTO28" s="61"/>
      <c r="PTP28" s="61"/>
      <c r="PTQ28" s="61"/>
      <c r="PTR28" s="61"/>
      <c r="PTS28" s="61"/>
      <c r="PTT28" s="61"/>
      <c r="PTU28" s="61"/>
      <c r="PTV28" s="61"/>
      <c r="PTW28" s="61"/>
      <c r="PTX28" s="61"/>
      <c r="PTY28" s="61"/>
      <c r="PTZ28" s="61"/>
      <c r="PUA28" s="61"/>
      <c r="PUB28" s="61"/>
      <c r="PUC28" s="61"/>
      <c r="PUD28" s="61"/>
      <c r="PUE28" s="61"/>
      <c r="PUF28" s="61"/>
      <c r="PUG28" s="61"/>
      <c r="PUH28" s="61"/>
      <c r="PUI28" s="61"/>
      <c r="PUJ28" s="61"/>
      <c r="PUK28" s="61"/>
      <c r="PUL28" s="61"/>
      <c r="PUM28" s="61"/>
      <c r="PUN28" s="61"/>
      <c r="PUO28" s="61"/>
      <c r="PUP28" s="61"/>
      <c r="PUQ28" s="61"/>
      <c r="PUR28" s="61"/>
      <c r="PUS28" s="61"/>
      <c r="PUT28" s="61"/>
      <c r="PUU28" s="61"/>
      <c r="PUV28" s="61"/>
      <c r="PUW28" s="61"/>
      <c r="PUX28" s="61"/>
      <c r="PUY28" s="61"/>
      <c r="PUZ28" s="61"/>
      <c r="PVA28" s="61"/>
      <c r="PVB28" s="61"/>
      <c r="PVC28" s="61"/>
      <c r="PVD28" s="61"/>
      <c r="PVE28" s="61"/>
      <c r="PVF28" s="61"/>
      <c r="PVG28" s="61"/>
      <c r="PVH28" s="61"/>
      <c r="PVI28" s="61"/>
      <c r="PVJ28" s="61"/>
      <c r="PVK28" s="61"/>
      <c r="PVL28" s="61"/>
      <c r="PVM28" s="61"/>
      <c r="PVN28" s="61"/>
      <c r="PVO28" s="61"/>
      <c r="PVP28" s="61"/>
      <c r="PVQ28" s="61"/>
      <c r="PVR28" s="61"/>
      <c r="PVS28" s="61"/>
      <c r="PVT28" s="61"/>
      <c r="PVU28" s="61"/>
      <c r="PVV28" s="61"/>
      <c r="PVW28" s="61"/>
      <c r="PVX28" s="61"/>
      <c r="PVY28" s="61"/>
      <c r="PVZ28" s="61"/>
      <c r="PWA28" s="61"/>
      <c r="PWB28" s="61"/>
      <c r="PWC28" s="61"/>
      <c r="PWD28" s="61"/>
      <c r="PWE28" s="61"/>
      <c r="PWF28" s="61"/>
      <c r="PWG28" s="61"/>
      <c r="PWH28" s="61"/>
      <c r="PWI28" s="61"/>
      <c r="PWJ28" s="61"/>
      <c r="PWK28" s="61"/>
      <c r="PWL28" s="61"/>
      <c r="PWM28" s="61"/>
      <c r="PWN28" s="61"/>
      <c r="PWO28" s="61"/>
      <c r="PWP28" s="61"/>
      <c r="PWQ28" s="61"/>
      <c r="PWR28" s="61"/>
      <c r="PWS28" s="61"/>
      <c r="PWT28" s="61"/>
      <c r="PWU28" s="61"/>
      <c r="PWV28" s="61"/>
      <c r="PWW28" s="61"/>
      <c r="PWX28" s="61"/>
      <c r="PWY28" s="61"/>
      <c r="PWZ28" s="61"/>
      <c r="PXA28" s="61"/>
      <c r="PXB28" s="61"/>
      <c r="PXC28" s="61"/>
      <c r="PXD28" s="61"/>
      <c r="PXE28" s="61"/>
      <c r="PXF28" s="61"/>
      <c r="PXG28" s="61"/>
      <c r="PXH28" s="61"/>
      <c r="PXI28" s="61"/>
      <c r="PXJ28" s="61"/>
      <c r="PXK28" s="61"/>
      <c r="PXL28" s="61"/>
      <c r="PXM28" s="61"/>
      <c r="PXN28" s="61"/>
      <c r="PXO28" s="61"/>
      <c r="PXP28" s="61"/>
      <c r="PXQ28" s="61"/>
      <c r="PXR28" s="61"/>
      <c r="PXS28" s="61"/>
      <c r="PXT28" s="61"/>
      <c r="PXU28" s="61"/>
      <c r="PXV28" s="61"/>
      <c r="PXW28" s="61"/>
      <c r="PXX28" s="61"/>
      <c r="PXY28" s="61"/>
      <c r="PXZ28" s="61"/>
      <c r="PYA28" s="61"/>
      <c r="PYB28" s="61"/>
      <c r="PYC28" s="61"/>
      <c r="PYD28" s="61"/>
      <c r="PYE28" s="61"/>
      <c r="PYF28" s="61"/>
      <c r="PYG28" s="61"/>
      <c r="PYH28" s="61"/>
      <c r="PYI28" s="61"/>
      <c r="PYJ28" s="61"/>
      <c r="PYK28" s="61"/>
      <c r="PYL28" s="61"/>
      <c r="PYM28" s="61"/>
      <c r="PYN28" s="61"/>
      <c r="PYO28" s="61"/>
      <c r="PYP28" s="61"/>
      <c r="PYQ28" s="61"/>
      <c r="PYR28" s="61"/>
      <c r="PYS28" s="61"/>
      <c r="PYT28" s="61"/>
      <c r="PYU28" s="61"/>
      <c r="PYV28" s="61"/>
      <c r="PYW28" s="61"/>
      <c r="PYX28" s="61"/>
      <c r="PYY28" s="61"/>
      <c r="PYZ28" s="61"/>
      <c r="PZA28" s="61"/>
      <c r="PZB28" s="61"/>
      <c r="PZC28" s="61"/>
      <c r="PZD28" s="61"/>
      <c r="PZE28" s="61"/>
      <c r="PZF28" s="61"/>
      <c r="PZG28" s="61"/>
      <c r="PZH28" s="61"/>
      <c r="PZI28" s="61"/>
      <c r="PZJ28" s="61"/>
      <c r="PZK28" s="61"/>
      <c r="PZL28" s="61"/>
      <c r="PZM28" s="61"/>
      <c r="PZN28" s="61"/>
      <c r="PZO28" s="61"/>
      <c r="PZP28" s="61"/>
      <c r="PZQ28" s="61"/>
      <c r="PZR28" s="61"/>
      <c r="PZS28" s="61"/>
      <c r="PZT28" s="61"/>
      <c r="PZU28" s="61"/>
      <c r="PZV28" s="61"/>
      <c r="PZW28" s="61"/>
      <c r="PZX28" s="61"/>
      <c r="PZY28" s="61"/>
      <c r="PZZ28" s="61"/>
      <c r="QAA28" s="61"/>
      <c r="QAB28" s="61"/>
      <c r="QAC28" s="61"/>
      <c r="QAD28" s="61"/>
      <c r="QAE28" s="61"/>
      <c r="QAF28" s="61"/>
      <c r="QAG28" s="61"/>
      <c r="QAH28" s="61"/>
      <c r="QAI28" s="61"/>
      <c r="QAJ28" s="61"/>
      <c r="QAK28" s="61"/>
      <c r="QAL28" s="61"/>
      <c r="QAM28" s="61"/>
      <c r="QAN28" s="61"/>
      <c r="QAO28" s="61"/>
      <c r="QAP28" s="61"/>
      <c r="QAQ28" s="61"/>
      <c r="QAR28" s="61"/>
      <c r="QAS28" s="61"/>
      <c r="QAT28" s="61"/>
      <c r="QAU28" s="61"/>
      <c r="QAV28" s="61"/>
      <c r="QAW28" s="61"/>
      <c r="QAX28" s="61"/>
      <c r="QAY28" s="61"/>
      <c r="QAZ28" s="61"/>
      <c r="QBA28" s="61"/>
      <c r="QBB28" s="61"/>
      <c r="QBC28" s="61"/>
      <c r="QBD28" s="61"/>
      <c r="QBE28" s="61"/>
      <c r="QBF28" s="61"/>
      <c r="QBG28" s="61"/>
      <c r="QBH28" s="61"/>
      <c r="QBI28" s="61"/>
      <c r="QBJ28" s="61"/>
      <c r="QBK28" s="61"/>
      <c r="QBL28" s="61"/>
      <c r="QBM28" s="61"/>
      <c r="QBN28" s="61"/>
      <c r="QBO28" s="61"/>
      <c r="QBP28" s="61"/>
      <c r="QBQ28" s="61"/>
      <c r="QBR28" s="61"/>
      <c r="QBS28" s="61"/>
      <c r="QBT28" s="61"/>
      <c r="QBU28" s="61"/>
      <c r="QBV28" s="61"/>
      <c r="QBW28" s="61"/>
      <c r="QBX28" s="61"/>
      <c r="QBY28" s="61"/>
      <c r="QBZ28" s="61"/>
      <c r="QCA28" s="61"/>
      <c r="QCB28" s="61"/>
      <c r="QCC28" s="61"/>
      <c r="QCD28" s="61"/>
      <c r="QCE28" s="61"/>
      <c r="QCF28" s="61"/>
      <c r="QCG28" s="61"/>
      <c r="QCH28" s="61"/>
      <c r="QCI28" s="61"/>
      <c r="QCJ28" s="61"/>
      <c r="QCK28" s="61"/>
      <c r="QCL28" s="61"/>
      <c r="QCM28" s="61"/>
      <c r="QCN28" s="61"/>
      <c r="QCO28" s="61"/>
      <c r="QCP28" s="61"/>
      <c r="QCQ28" s="61"/>
      <c r="QCR28" s="61"/>
      <c r="QCS28" s="61"/>
      <c r="QCT28" s="61"/>
      <c r="QCU28" s="61"/>
      <c r="QCV28" s="61"/>
      <c r="QCW28" s="61"/>
      <c r="QCX28" s="61"/>
      <c r="QCY28" s="61"/>
      <c r="QCZ28" s="61"/>
      <c r="QDA28" s="61"/>
      <c r="QDB28" s="61"/>
      <c r="QDC28" s="61"/>
      <c r="QDD28" s="61"/>
      <c r="QDE28" s="61"/>
      <c r="QDF28" s="61"/>
      <c r="QDG28" s="61"/>
      <c r="QDH28" s="61"/>
      <c r="QDI28" s="61"/>
      <c r="QDJ28" s="61"/>
      <c r="QDK28" s="61"/>
      <c r="QDL28" s="61"/>
      <c r="QDM28" s="61"/>
      <c r="QDN28" s="61"/>
      <c r="QDO28" s="61"/>
      <c r="QDP28" s="61"/>
      <c r="QDQ28" s="61"/>
      <c r="QDR28" s="61"/>
      <c r="QDS28" s="61"/>
      <c r="QDT28" s="61"/>
      <c r="QDU28" s="61"/>
      <c r="QDV28" s="61"/>
      <c r="QDW28" s="61"/>
      <c r="QDX28" s="61"/>
      <c r="QDY28" s="61"/>
      <c r="QDZ28" s="61"/>
      <c r="QEA28" s="61"/>
      <c r="QEB28" s="61"/>
      <c r="QEC28" s="61"/>
      <c r="QED28" s="61"/>
      <c r="QEE28" s="61"/>
      <c r="QEF28" s="61"/>
      <c r="QEG28" s="61"/>
      <c r="QEH28" s="61"/>
      <c r="QEI28" s="61"/>
      <c r="QEJ28" s="61"/>
      <c r="QEK28" s="61"/>
      <c r="QEL28" s="61"/>
      <c r="QEM28" s="61"/>
      <c r="QEN28" s="61"/>
      <c r="QEO28" s="61"/>
      <c r="QEP28" s="61"/>
      <c r="QEQ28" s="61"/>
      <c r="QER28" s="61"/>
      <c r="QES28" s="61"/>
      <c r="QET28" s="61"/>
      <c r="QEU28" s="61"/>
      <c r="QEV28" s="61"/>
      <c r="QEW28" s="61"/>
      <c r="QEX28" s="61"/>
      <c r="QEY28" s="61"/>
      <c r="QEZ28" s="61"/>
      <c r="QFA28" s="61"/>
      <c r="QFB28" s="61"/>
      <c r="QFC28" s="61"/>
      <c r="QFD28" s="61"/>
      <c r="QFE28" s="61"/>
      <c r="QFF28" s="61"/>
      <c r="QFG28" s="61"/>
      <c r="QFH28" s="61"/>
      <c r="QFI28" s="61"/>
      <c r="QFJ28" s="61"/>
      <c r="QFK28" s="61"/>
      <c r="QFL28" s="61"/>
      <c r="QFM28" s="61"/>
      <c r="QFN28" s="61"/>
      <c r="QFO28" s="61"/>
      <c r="QFP28" s="61"/>
      <c r="QFQ28" s="61"/>
      <c r="QFR28" s="61"/>
      <c r="QFS28" s="61"/>
      <c r="QFT28" s="61"/>
      <c r="QFU28" s="61"/>
      <c r="QFV28" s="61"/>
      <c r="QFW28" s="61"/>
      <c r="QFX28" s="61"/>
      <c r="QFY28" s="61"/>
      <c r="QFZ28" s="61"/>
      <c r="QGA28" s="61"/>
      <c r="QGB28" s="61"/>
      <c r="QGC28" s="61"/>
      <c r="QGD28" s="61"/>
      <c r="QGE28" s="61"/>
      <c r="QGF28" s="61"/>
      <c r="QGG28" s="61"/>
      <c r="QGH28" s="61"/>
      <c r="QGI28" s="61"/>
      <c r="QGJ28" s="61"/>
      <c r="QGK28" s="61"/>
      <c r="QGL28" s="61"/>
      <c r="QGM28" s="61"/>
      <c r="QGN28" s="61"/>
      <c r="QGO28" s="61"/>
      <c r="QGP28" s="61"/>
      <c r="QGQ28" s="61"/>
      <c r="QGR28" s="61"/>
      <c r="QGS28" s="61"/>
      <c r="QGT28" s="61"/>
      <c r="QGU28" s="61"/>
      <c r="QGV28" s="61"/>
      <c r="QGW28" s="61"/>
      <c r="QGX28" s="61"/>
      <c r="QGY28" s="61"/>
      <c r="QGZ28" s="61"/>
      <c r="QHA28" s="61"/>
      <c r="QHB28" s="61"/>
      <c r="QHC28" s="61"/>
      <c r="QHD28" s="61"/>
      <c r="QHE28" s="61"/>
      <c r="QHF28" s="61"/>
      <c r="QHG28" s="61"/>
      <c r="QHH28" s="61"/>
      <c r="QHI28" s="61"/>
      <c r="QHJ28" s="61"/>
      <c r="QHK28" s="61"/>
      <c r="QHL28" s="61"/>
      <c r="QHM28" s="61"/>
      <c r="QHN28" s="61"/>
      <c r="QHO28" s="61"/>
      <c r="QHP28" s="61"/>
      <c r="QHQ28" s="61"/>
      <c r="QHR28" s="61"/>
      <c r="QHS28" s="61"/>
      <c r="QHT28" s="61"/>
      <c r="QHU28" s="61"/>
      <c r="QHV28" s="61"/>
      <c r="QHW28" s="61"/>
      <c r="QHX28" s="61"/>
      <c r="QHY28" s="61"/>
      <c r="QHZ28" s="61"/>
      <c r="QIA28" s="61"/>
      <c r="QIB28" s="61"/>
      <c r="QIC28" s="61"/>
      <c r="QID28" s="61"/>
      <c r="QIE28" s="61"/>
      <c r="QIF28" s="61"/>
      <c r="QIG28" s="61"/>
      <c r="QIH28" s="61"/>
      <c r="QII28" s="61"/>
      <c r="QIJ28" s="61"/>
      <c r="QIK28" s="61"/>
      <c r="QIL28" s="61"/>
      <c r="QIM28" s="61"/>
      <c r="QIN28" s="61"/>
      <c r="QIO28" s="61"/>
      <c r="QIP28" s="61"/>
      <c r="QIQ28" s="61"/>
      <c r="QIR28" s="61"/>
      <c r="QIS28" s="61"/>
      <c r="QIT28" s="61"/>
      <c r="QIU28" s="61"/>
      <c r="QIV28" s="61"/>
      <c r="QIW28" s="61"/>
      <c r="QIX28" s="61"/>
      <c r="QIY28" s="61"/>
      <c r="QIZ28" s="61"/>
      <c r="QJA28" s="61"/>
      <c r="QJB28" s="61"/>
      <c r="QJC28" s="61"/>
      <c r="QJD28" s="61"/>
      <c r="QJE28" s="61"/>
      <c r="QJF28" s="61"/>
      <c r="QJG28" s="61"/>
      <c r="QJH28" s="61"/>
      <c r="QJI28" s="61"/>
      <c r="QJJ28" s="61"/>
      <c r="QJK28" s="61"/>
      <c r="QJL28" s="61"/>
      <c r="QJM28" s="61"/>
      <c r="QJN28" s="61"/>
      <c r="QJO28" s="61"/>
      <c r="QJP28" s="61"/>
      <c r="QJQ28" s="61"/>
      <c r="QJR28" s="61"/>
      <c r="QJS28" s="61"/>
      <c r="QJT28" s="61"/>
      <c r="QJU28" s="61"/>
      <c r="QJV28" s="61"/>
      <c r="QJW28" s="61"/>
      <c r="QJX28" s="61"/>
      <c r="QJY28" s="61"/>
      <c r="QJZ28" s="61"/>
      <c r="QKA28" s="61"/>
      <c r="QKB28" s="61"/>
      <c r="QKC28" s="61"/>
      <c r="QKD28" s="61"/>
      <c r="QKE28" s="61"/>
      <c r="QKF28" s="61"/>
      <c r="QKG28" s="61"/>
      <c r="QKH28" s="61"/>
      <c r="QKI28" s="61"/>
      <c r="QKJ28" s="61"/>
      <c r="QKK28" s="61"/>
      <c r="QKL28" s="61"/>
      <c r="QKM28" s="61"/>
      <c r="QKN28" s="61"/>
      <c r="QKO28" s="61"/>
      <c r="QKP28" s="61"/>
      <c r="QKQ28" s="61"/>
      <c r="QKR28" s="61"/>
      <c r="QKS28" s="61"/>
      <c r="QKT28" s="61"/>
      <c r="QKU28" s="61"/>
      <c r="QKV28" s="61"/>
      <c r="QKW28" s="61"/>
      <c r="QKX28" s="61"/>
      <c r="QKY28" s="61"/>
      <c r="QKZ28" s="61"/>
      <c r="QLA28" s="61"/>
      <c r="QLB28" s="61"/>
      <c r="QLC28" s="61"/>
      <c r="QLD28" s="61"/>
      <c r="QLE28" s="61"/>
      <c r="QLF28" s="61"/>
      <c r="QLG28" s="61"/>
      <c r="QLH28" s="61"/>
      <c r="QLI28" s="61"/>
      <c r="QLJ28" s="61"/>
      <c r="QLK28" s="61"/>
      <c r="QLL28" s="61"/>
      <c r="QLM28" s="61"/>
      <c r="QLN28" s="61"/>
      <c r="QLO28" s="61"/>
      <c r="QLP28" s="61"/>
      <c r="QLQ28" s="61"/>
      <c r="QLR28" s="61"/>
      <c r="QLS28" s="61"/>
      <c r="QLT28" s="61"/>
      <c r="QLU28" s="61"/>
      <c r="QLV28" s="61"/>
      <c r="QLW28" s="61"/>
      <c r="QLX28" s="61"/>
      <c r="QLY28" s="61"/>
      <c r="QLZ28" s="61"/>
      <c r="QMA28" s="61"/>
      <c r="QMB28" s="61"/>
      <c r="QMC28" s="61"/>
      <c r="QMD28" s="61"/>
      <c r="QME28" s="61"/>
      <c r="QMF28" s="61"/>
      <c r="QMG28" s="61"/>
      <c r="QMH28" s="61"/>
      <c r="QMI28" s="61"/>
      <c r="QMJ28" s="61"/>
      <c r="QMK28" s="61"/>
      <c r="QML28" s="61"/>
      <c r="QMM28" s="61"/>
      <c r="QMN28" s="61"/>
      <c r="QMO28" s="61"/>
      <c r="QMP28" s="61"/>
      <c r="QMQ28" s="61"/>
      <c r="QMR28" s="61"/>
      <c r="QMS28" s="61"/>
      <c r="QMT28" s="61"/>
      <c r="QMU28" s="61"/>
      <c r="QMV28" s="61"/>
      <c r="QMW28" s="61"/>
      <c r="QMX28" s="61"/>
      <c r="QMY28" s="61"/>
      <c r="QMZ28" s="61"/>
      <c r="QNA28" s="61"/>
      <c r="QNB28" s="61"/>
      <c r="QNC28" s="61"/>
      <c r="QND28" s="61"/>
      <c r="QNE28" s="61"/>
      <c r="QNF28" s="61"/>
      <c r="QNG28" s="61"/>
      <c r="QNH28" s="61"/>
      <c r="QNI28" s="61"/>
      <c r="QNJ28" s="61"/>
      <c r="QNK28" s="61"/>
      <c r="QNL28" s="61"/>
      <c r="QNM28" s="61"/>
      <c r="QNN28" s="61"/>
      <c r="QNO28" s="61"/>
      <c r="QNP28" s="61"/>
      <c r="QNQ28" s="61"/>
      <c r="QNR28" s="61"/>
      <c r="QNS28" s="61"/>
      <c r="QNT28" s="61"/>
      <c r="QNU28" s="61"/>
      <c r="QNV28" s="61"/>
      <c r="QNW28" s="61"/>
      <c r="QNX28" s="61"/>
      <c r="QNY28" s="61"/>
      <c r="QNZ28" s="61"/>
      <c r="QOA28" s="61"/>
      <c r="QOB28" s="61"/>
      <c r="QOC28" s="61"/>
      <c r="QOD28" s="61"/>
      <c r="QOE28" s="61"/>
      <c r="QOF28" s="61"/>
      <c r="QOG28" s="61"/>
      <c r="QOH28" s="61"/>
      <c r="QOI28" s="61"/>
      <c r="QOJ28" s="61"/>
      <c r="QOK28" s="61"/>
      <c r="QOL28" s="61"/>
      <c r="QOM28" s="61"/>
      <c r="QON28" s="61"/>
      <c r="QOO28" s="61"/>
      <c r="QOP28" s="61"/>
      <c r="QOQ28" s="61"/>
      <c r="QOR28" s="61"/>
      <c r="QOS28" s="61"/>
      <c r="QOT28" s="61"/>
      <c r="QOU28" s="61"/>
      <c r="QOV28" s="61"/>
      <c r="QOW28" s="61"/>
      <c r="QOX28" s="61"/>
      <c r="QOY28" s="61"/>
      <c r="QOZ28" s="61"/>
      <c r="QPA28" s="61"/>
      <c r="QPB28" s="61"/>
      <c r="QPC28" s="61"/>
      <c r="QPD28" s="61"/>
      <c r="QPE28" s="61"/>
      <c r="QPF28" s="61"/>
      <c r="QPG28" s="61"/>
      <c r="QPH28" s="61"/>
      <c r="QPI28" s="61"/>
      <c r="QPJ28" s="61"/>
      <c r="QPK28" s="61"/>
      <c r="QPL28" s="61"/>
      <c r="QPM28" s="61"/>
      <c r="QPN28" s="61"/>
      <c r="QPO28" s="61"/>
      <c r="QPP28" s="61"/>
      <c r="QPQ28" s="61"/>
      <c r="QPR28" s="61"/>
      <c r="QPS28" s="61"/>
      <c r="QPT28" s="61"/>
      <c r="QPU28" s="61"/>
      <c r="QPV28" s="61"/>
      <c r="QPW28" s="61"/>
      <c r="QPX28" s="61"/>
      <c r="QPY28" s="61"/>
      <c r="QPZ28" s="61"/>
      <c r="QQA28" s="61"/>
      <c r="QQB28" s="61"/>
      <c r="QQC28" s="61"/>
      <c r="QQD28" s="61"/>
      <c r="QQE28" s="61"/>
      <c r="QQF28" s="61"/>
      <c r="QQG28" s="61"/>
      <c r="QQH28" s="61"/>
      <c r="QQI28" s="61"/>
      <c r="QQJ28" s="61"/>
      <c r="QQK28" s="61"/>
      <c r="QQL28" s="61"/>
      <c r="QQM28" s="61"/>
      <c r="QQN28" s="61"/>
      <c r="QQO28" s="61"/>
      <c r="QQP28" s="61"/>
      <c r="QQQ28" s="61"/>
      <c r="QQR28" s="61"/>
      <c r="QQS28" s="61"/>
      <c r="QQT28" s="61"/>
      <c r="QQU28" s="61"/>
      <c r="QQV28" s="61"/>
      <c r="QQW28" s="61"/>
      <c r="QQX28" s="61"/>
      <c r="QQY28" s="61"/>
      <c r="QQZ28" s="61"/>
      <c r="QRA28" s="61"/>
      <c r="QRB28" s="61"/>
      <c r="QRC28" s="61"/>
      <c r="QRD28" s="61"/>
      <c r="QRE28" s="61"/>
      <c r="QRF28" s="61"/>
      <c r="QRG28" s="61"/>
      <c r="QRH28" s="61"/>
      <c r="QRI28" s="61"/>
      <c r="QRJ28" s="61"/>
      <c r="QRK28" s="61"/>
      <c r="QRL28" s="61"/>
      <c r="QRM28" s="61"/>
      <c r="QRN28" s="61"/>
      <c r="QRO28" s="61"/>
      <c r="QRP28" s="61"/>
      <c r="QRQ28" s="61"/>
      <c r="QRR28" s="61"/>
      <c r="QRS28" s="61"/>
      <c r="QRT28" s="61"/>
      <c r="QRU28" s="61"/>
      <c r="QRV28" s="61"/>
      <c r="QRW28" s="61"/>
      <c r="QRX28" s="61"/>
      <c r="QRY28" s="61"/>
      <c r="QRZ28" s="61"/>
      <c r="QSA28" s="61"/>
      <c r="QSB28" s="61"/>
      <c r="QSC28" s="61"/>
      <c r="QSD28" s="61"/>
      <c r="QSE28" s="61"/>
      <c r="QSF28" s="61"/>
      <c r="QSG28" s="61"/>
      <c r="QSH28" s="61"/>
      <c r="QSI28" s="61"/>
      <c r="QSJ28" s="61"/>
      <c r="QSK28" s="61"/>
      <c r="QSL28" s="61"/>
      <c r="QSM28" s="61"/>
      <c r="QSN28" s="61"/>
      <c r="QSO28" s="61"/>
      <c r="QSP28" s="61"/>
      <c r="QSQ28" s="61"/>
      <c r="QSR28" s="61"/>
      <c r="QSS28" s="61"/>
      <c r="QST28" s="61"/>
      <c r="QSU28" s="61"/>
      <c r="QSV28" s="61"/>
      <c r="QSW28" s="61"/>
      <c r="QSX28" s="61"/>
      <c r="QSY28" s="61"/>
      <c r="QSZ28" s="61"/>
      <c r="QTA28" s="61"/>
      <c r="QTB28" s="61"/>
      <c r="QTC28" s="61"/>
      <c r="QTD28" s="61"/>
      <c r="QTE28" s="61"/>
      <c r="QTF28" s="61"/>
      <c r="QTG28" s="61"/>
      <c r="QTH28" s="61"/>
      <c r="QTI28" s="61"/>
      <c r="QTJ28" s="61"/>
      <c r="QTK28" s="61"/>
      <c r="QTL28" s="61"/>
      <c r="QTM28" s="61"/>
      <c r="QTN28" s="61"/>
      <c r="QTO28" s="61"/>
      <c r="QTP28" s="61"/>
      <c r="QTQ28" s="61"/>
      <c r="QTR28" s="61"/>
      <c r="QTS28" s="61"/>
      <c r="QTT28" s="61"/>
      <c r="QTU28" s="61"/>
      <c r="QTV28" s="61"/>
      <c r="QTW28" s="61"/>
      <c r="QTX28" s="61"/>
      <c r="QTY28" s="61"/>
      <c r="QTZ28" s="61"/>
      <c r="QUA28" s="61"/>
      <c r="QUB28" s="61"/>
      <c r="QUC28" s="61"/>
      <c r="QUD28" s="61"/>
      <c r="QUE28" s="61"/>
      <c r="QUF28" s="61"/>
      <c r="QUG28" s="61"/>
      <c r="QUH28" s="61"/>
      <c r="QUI28" s="61"/>
      <c r="QUJ28" s="61"/>
      <c r="QUK28" s="61"/>
      <c r="QUL28" s="61"/>
      <c r="QUM28" s="61"/>
      <c r="QUN28" s="61"/>
      <c r="QUO28" s="61"/>
      <c r="QUP28" s="61"/>
      <c r="QUQ28" s="61"/>
      <c r="QUR28" s="61"/>
      <c r="QUS28" s="61"/>
      <c r="QUT28" s="61"/>
      <c r="QUU28" s="61"/>
      <c r="QUV28" s="61"/>
      <c r="QUW28" s="61"/>
      <c r="QUX28" s="61"/>
      <c r="QUY28" s="61"/>
      <c r="QUZ28" s="61"/>
      <c r="QVA28" s="61"/>
      <c r="QVB28" s="61"/>
      <c r="QVC28" s="61"/>
      <c r="QVD28" s="61"/>
      <c r="QVE28" s="61"/>
      <c r="QVF28" s="61"/>
      <c r="QVG28" s="61"/>
      <c r="QVH28" s="61"/>
      <c r="QVI28" s="61"/>
      <c r="QVJ28" s="61"/>
      <c r="QVK28" s="61"/>
      <c r="QVL28" s="61"/>
      <c r="QVM28" s="61"/>
      <c r="QVN28" s="61"/>
      <c r="QVO28" s="61"/>
      <c r="QVP28" s="61"/>
      <c r="QVQ28" s="61"/>
      <c r="QVR28" s="61"/>
      <c r="QVS28" s="61"/>
      <c r="QVT28" s="61"/>
      <c r="QVU28" s="61"/>
      <c r="QVV28" s="61"/>
      <c r="QVW28" s="61"/>
      <c r="QVX28" s="61"/>
      <c r="QVY28" s="61"/>
      <c r="QVZ28" s="61"/>
      <c r="QWA28" s="61"/>
      <c r="QWB28" s="61"/>
      <c r="QWC28" s="61"/>
      <c r="QWD28" s="61"/>
      <c r="QWE28" s="61"/>
      <c r="QWF28" s="61"/>
      <c r="QWG28" s="61"/>
      <c r="QWH28" s="61"/>
      <c r="QWI28" s="61"/>
      <c r="QWJ28" s="61"/>
      <c r="QWK28" s="61"/>
      <c r="QWL28" s="61"/>
      <c r="QWM28" s="61"/>
      <c r="QWN28" s="61"/>
      <c r="QWO28" s="61"/>
      <c r="QWP28" s="61"/>
      <c r="QWQ28" s="61"/>
      <c r="QWR28" s="61"/>
      <c r="QWS28" s="61"/>
      <c r="QWT28" s="61"/>
      <c r="QWU28" s="61"/>
      <c r="QWV28" s="61"/>
      <c r="QWW28" s="61"/>
      <c r="QWX28" s="61"/>
      <c r="QWY28" s="61"/>
      <c r="QWZ28" s="61"/>
      <c r="QXA28" s="61"/>
      <c r="QXB28" s="61"/>
      <c r="QXC28" s="61"/>
      <c r="QXD28" s="61"/>
      <c r="QXE28" s="61"/>
      <c r="QXF28" s="61"/>
      <c r="QXG28" s="61"/>
      <c r="QXH28" s="61"/>
      <c r="QXI28" s="61"/>
      <c r="QXJ28" s="61"/>
      <c r="QXK28" s="61"/>
      <c r="QXL28" s="61"/>
      <c r="QXM28" s="61"/>
      <c r="QXN28" s="61"/>
      <c r="QXO28" s="61"/>
      <c r="QXP28" s="61"/>
      <c r="QXQ28" s="61"/>
      <c r="QXR28" s="61"/>
      <c r="QXS28" s="61"/>
      <c r="QXT28" s="61"/>
      <c r="QXU28" s="61"/>
      <c r="QXV28" s="61"/>
      <c r="QXW28" s="61"/>
      <c r="QXX28" s="61"/>
      <c r="QXY28" s="61"/>
      <c r="QXZ28" s="61"/>
      <c r="QYA28" s="61"/>
      <c r="QYB28" s="61"/>
      <c r="QYC28" s="61"/>
      <c r="QYD28" s="61"/>
      <c r="QYE28" s="61"/>
      <c r="QYF28" s="61"/>
      <c r="QYG28" s="61"/>
      <c r="QYH28" s="61"/>
      <c r="QYI28" s="61"/>
      <c r="QYJ28" s="61"/>
      <c r="QYK28" s="61"/>
      <c r="QYL28" s="61"/>
      <c r="QYM28" s="61"/>
      <c r="QYN28" s="61"/>
      <c r="QYO28" s="61"/>
      <c r="QYP28" s="61"/>
      <c r="QYQ28" s="61"/>
      <c r="QYR28" s="61"/>
      <c r="QYS28" s="61"/>
      <c r="QYT28" s="61"/>
      <c r="QYU28" s="61"/>
      <c r="QYV28" s="61"/>
      <c r="QYW28" s="61"/>
      <c r="QYX28" s="61"/>
      <c r="QYY28" s="61"/>
      <c r="QYZ28" s="61"/>
      <c r="QZA28" s="61"/>
      <c r="QZB28" s="61"/>
      <c r="QZC28" s="61"/>
      <c r="QZD28" s="61"/>
      <c r="QZE28" s="61"/>
      <c r="QZF28" s="61"/>
      <c r="QZG28" s="61"/>
      <c r="QZH28" s="61"/>
      <c r="QZI28" s="61"/>
      <c r="QZJ28" s="61"/>
      <c r="QZK28" s="61"/>
      <c r="QZL28" s="61"/>
      <c r="QZM28" s="61"/>
      <c r="QZN28" s="61"/>
      <c r="QZO28" s="61"/>
      <c r="QZP28" s="61"/>
      <c r="QZQ28" s="61"/>
      <c r="QZR28" s="61"/>
      <c r="QZS28" s="61"/>
      <c r="QZT28" s="61"/>
      <c r="QZU28" s="61"/>
      <c r="QZV28" s="61"/>
      <c r="QZW28" s="61"/>
      <c r="QZX28" s="61"/>
      <c r="QZY28" s="61"/>
      <c r="QZZ28" s="61"/>
      <c r="RAA28" s="61"/>
      <c r="RAB28" s="61"/>
      <c r="RAC28" s="61"/>
      <c r="RAD28" s="61"/>
      <c r="RAE28" s="61"/>
      <c r="RAF28" s="61"/>
      <c r="RAG28" s="61"/>
      <c r="RAH28" s="61"/>
      <c r="RAI28" s="61"/>
      <c r="RAJ28" s="61"/>
      <c r="RAK28" s="61"/>
      <c r="RAL28" s="61"/>
      <c r="RAM28" s="61"/>
      <c r="RAN28" s="61"/>
      <c r="RAO28" s="61"/>
      <c r="RAP28" s="61"/>
      <c r="RAQ28" s="61"/>
      <c r="RAR28" s="61"/>
      <c r="RAS28" s="61"/>
      <c r="RAT28" s="61"/>
      <c r="RAU28" s="61"/>
      <c r="RAV28" s="61"/>
      <c r="RAW28" s="61"/>
      <c r="RAX28" s="61"/>
      <c r="RAY28" s="61"/>
      <c r="RAZ28" s="61"/>
      <c r="RBA28" s="61"/>
      <c r="RBB28" s="61"/>
      <c r="RBC28" s="61"/>
      <c r="RBD28" s="61"/>
      <c r="RBE28" s="61"/>
      <c r="RBF28" s="61"/>
      <c r="RBG28" s="61"/>
      <c r="RBH28" s="61"/>
      <c r="RBI28" s="61"/>
      <c r="RBJ28" s="61"/>
      <c r="RBK28" s="61"/>
      <c r="RBL28" s="61"/>
      <c r="RBM28" s="61"/>
      <c r="RBN28" s="61"/>
      <c r="RBO28" s="61"/>
      <c r="RBP28" s="61"/>
      <c r="RBQ28" s="61"/>
      <c r="RBR28" s="61"/>
      <c r="RBS28" s="61"/>
      <c r="RBT28" s="61"/>
      <c r="RBU28" s="61"/>
      <c r="RBV28" s="61"/>
      <c r="RBW28" s="61"/>
      <c r="RBX28" s="61"/>
      <c r="RBY28" s="61"/>
      <c r="RBZ28" s="61"/>
      <c r="RCA28" s="61"/>
      <c r="RCB28" s="61"/>
      <c r="RCC28" s="61"/>
      <c r="RCD28" s="61"/>
      <c r="RCE28" s="61"/>
      <c r="RCF28" s="61"/>
      <c r="RCG28" s="61"/>
      <c r="RCH28" s="61"/>
      <c r="RCI28" s="61"/>
      <c r="RCJ28" s="61"/>
      <c r="RCK28" s="61"/>
      <c r="RCL28" s="61"/>
      <c r="RCM28" s="61"/>
      <c r="RCN28" s="61"/>
      <c r="RCO28" s="61"/>
      <c r="RCP28" s="61"/>
      <c r="RCQ28" s="61"/>
      <c r="RCR28" s="61"/>
      <c r="RCS28" s="61"/>
      <c r="RCT28" s="61"/>
      <c r="RCU28" s="61"/>
      <c r="RCV28" s="61"/>
      <c r="RCW28" s="61"/>
      <c r="RCX28" s="61"/>
      <c r="RCY28" s="61"/>
      <c r="RCZ28" s="61"/>
      <c r="RDA28" s="61"/>
      <c r="RDB28" s="61"/>
      <c r="RDC28" s="61"/>
      <c r="RDD28" s="61"/>
      <c r="RDE28" s="61"/>
      <c r="RDF28" s="61"/>
      <c r="RDG28" s="61"/>
      <c r="RDH28" s="61"/>
      <c r="RDI28" s="61"/>
      <c r="RDJ28" s="61"/>
      <c r="RDK28" s="61"/>
      <c r="RDL28" s="61"/>
      <c r="RDM28" s="61"/>
      <c r="RDN28" s="61"/>
      <c r="RDO28" s="61"/>
      <c r="RDP28" s="61"/>
      <c r="RDQ28" s="61"/>
      <c r="RDR28" s="61"/>
      <c r="RDS28" s="61"/>
      <c r="RDT28" s="61"/>
      <c r="RDU28" s="61"/>
      <c r="RDV28" s="61"/>
      <c r="RDW28" s="61"/>
      <c r="RDX28" s="61"/>
      <c r="RDY28" s="61"/>
      <c r="RDZ28" s="61"/>
      <c r="REA28" s="61"/>
      <c r="REB28" s="61"/>
      <c r="REC28" s="61"/>
      <c r="RED28" s="61"/>
      <c r="REE28" s="61"/>
      <c r="REF28" s="61"/>
      <c r="REG28" s="61"/>
      <c r="REH28" s="61"/>
      <c r="REI28" s="61"/>
      <c r="REJ28" s="61"/>
      <c r="REK28" s="61"/>
      <c r="REL28" s="61"/>
      <c r="REM28" s="61"/>
      <c r="REN28" s="61"/>
      <c r="REO28" s="61"/>
      <c r="REP28" s="61"/>
      <c r="REQ28" s="61"/>
      <c r="RER28" s="61"/>
      <c r="RES28" s="61"/>
      <c r="RET28" s="61"/>
      <c r="REU28" s="61"/>
      <c r="REV28" s="61"/>
      <c r="REW28" s="61"/>
      <c r="REX28" s="61"/>
      <c r="REY28" s="61"/>
      <c r="REZ28" s="61"/>
      <c r="RFA28" s="61"/>
      <c r="RFB28" s="61"/>
      <c r="RFC28" s="61"/>
      <c r="RFD28" s="61"/>
      <c r="RFE28" s="61"/>
      <c r="RFF28" s="61"/>
      <c r="RFG28" s="61"/>
      <c r="RFH28" s="61"/>
      <c r="RFI28" s="61"/>
      <c r="RFJ28" s="61"/>
      <c r="RFK28" s="61"/>
      <c r="RFL28" s="61"/>
      <c r="RFM28" s="61"/>
      <c r="RFN28" s="61"/>
      <c r="RFO28" s="61"/>
      <c r="RFP28" s="61"/>
      <c r="RFQ28" s="61"/>
      <c r="RFR28" s="61"/>
      <c r="RFS28" s="61"/>
      <c r="RFT28" s="61"/>
      <c r="RFU28" s="61"/>
      <c r="RFV28" s="61"/>
      <c r="RFW28" s="61"/>
      <c r="RFX28" s="61"/>
      <c r="RFY28" s="61"/>
      <c r="RFZ28" s="61"/>
      <c r="RGA28" s="61"/>
      <c r="RGB28" s="61"/>
      <c r="RGC28" s="61"/>
      <c r="RGD28" s="61"/>
      <c r="RGE28" s="61"/>
      <c r="RGF28" s="61"/>
      <c r="RGG28" s="61"/>
      <c r="RGH28" s="61"/>
      <c r="RGI28" s="61"/>
      <c r="RGJ28" s="61"/>
      <c r="RGK28" s="61"/>
      <c r="RGL28" s="61"/>
      <c r="RGM28" s="61"/>
      <c r="RGN28" s="61"/>
      <c r="RGO28" s="61"/>
      <c r="RGP28" s="61"/>
      <c r="RGQ28" s="61"/>
      <c r="RGR28" s="61"/>
      <c r="RGS28" s="61"/>
      <c r="RGT28" s="61"/>
      <c r="RGU28" s="61"/>
      <c r="RGV28" s="61"/>
      <c r="RGW28" s="61"/>
      <c r="RGX28" s="61"/>
      <c r="RGY28" s="61"/>
      <c r="RGZ28" s="61"/>
      <c r="RHA28" s="61"/>
      <c r="RHB28" s="61"/>
      <c r="RHC28" s="61"/>
      <c r="RHD28" s="61"/>
      <c r="RHE28" s="61"/>
      <c r="RHF28" s="61"/>
      <c r="RHG28" s="61"/>
      <c r="RHH28" s="61"/>
      <c r="RHI28" s="61"/>
      <c r="RHJ28" s="61"/>
      <c r="RHK28" s="61"/>
      <c r="RHL28" s="61"/>
      <c r="RHM28" s="61"/>
      <c r="RHN28" s="61"/>
      <c r="RHO28" s="61"/>
      <c r="RHP28" s="61"/>
      <c r="RHQ28" s="61"/>
      <c r="RHR28" s="61"/>
      <c r="RHS28" s="61"/>
      <c r="RHT28" s="61"/>
      <c r="RHU28" s="61"/>
      <c r="RHV28" s="61"/>
      <c r="RHW28" s="61"/>
      <c r="RHX28" s="61"/>
      <c r="RHY28" s="61"/>
      <c r="RHZ28" s="61"/>
      <c r="RIA28" s="61"/>
      <c r="RIB28" s="61"/>
      <c r="RIC28" s="61"/>
      <c r="RID28" s="61"/>
      <c r="RIE28" s="61"/>
      <c r="RIF28" s="61"/>
      <c r="RIG28" s="61"/>
      <c r="RIH28" s="61"/>
      <c r="RII28" s="61"/>
      <c r="RIJ28" s="61"/>
      <c r="RIK28" s="61"/>
      <c r="RIL28" s="61"/>
      <c r="RIM28" s="61"/>
      <c r="RIN28" s="61"/>
      <c r="RIO28" s="61"/>
      <c r="RIP28" s="61"/>
      <c r="RIQ28" s="61"/>
      <c r="RIR28" s="61"/>
      <c r="RIS28" s="61"/>
      <c r="RIT28" s="61"/>
      <c r="RIU28" s="61"/>
      <c r="RIV28" s="61"/>
      <c r="RIW28" s="61"/>
      <c r="RIX28" s="61"/>
      <c r="RIY28" s="61"/>
      <c r="RIZ28" s="61"/>
      <c r="RJA28" s="61"/>
      <c r="RJB28" s="61"/>
      <c r="RJC28" s="61"/>
      <c r="RJD28" s="61"/>
      <c r="RJE28" s="61"/>
      <c r="RJF28" s="61"/>
      <c r="RJG28" s="61"/>
      <c r="RJH28" s="61"/>
      <c r="RJI28" s="61"/>
      <c r="RJJ28" s="61"/>
      <c r="RJK28" s="61"/>
      <c r="RJL28" s="61"/>
      <c r="RJM28" s="61"/>
      <c r="RJN28" s="61"/>
      <c r="RJO28" s="61"/>
      <c r="RJP28" s="61"/>
      <c r="RJQ28" s="61"/>
      <c r="RJR28" s="61"/>
      <c r="RJS28" s="61"/>
      <c r="RJT28" s="61"/>
      <c r="RJU28" s="61"/>
      <c r="RJV28" s="61"/>
      <c r="RJW28" s="61"/>
      <c r="RJX28" s="61"/>
      <c r="RJY28" s="61"/>
      <c r="RJZ28" s="61"/>
      <c r="RKA28" s="61"/>
      <c r="RKB28" s="61"/>
      <c r="RKC28" s="61"/>
      <c r="RKD28" s="61"/>
      <c r="RKE28" s="61"/>
      <c r="RKF28" s="61"/>
      <c r="RKG28" s="61"/>
      <c r="RKH28" s="61"/>
      <c r="RKI28" s="61"/>
      <c r="RKJ28" s="61"/>
      <c r="RKK28" s="61"/>
      <c r="RKL28" s="61"/>
      <c r="RKM28" s="61"/>
      <c r="RKN28" s="61"/>
      <c r="RKO28" s="61"/>
      <c r="RKP28" s="61"/>
      <c r="RKQ28" s="61"/>
      <c r="RKR28" s="61"/>
      <c r="RKS28" s="61"/>
      <c r="RKT28" s="61"/>
      <c r="RKU28" s="61"/>
      <c r="RKV28" s="61"/>
      <c r="RKW28" s="61"/>
      <c r="RKX28" s="61"/>
      <c r="RKY28" s="61"/>
      <c r="RKZ28" s="61"/>
      <c r="RLA28" s="61"/>
      <c r="RLB28" s="61"/>
      <c r="RLC28" s="61"/>
      <c r="RLD28" s="61"/>
      <c r="RLE28" s="61"/>
      <c r="RLF28" s="61"/>
      <c r="RLG28" s="61"/>
      <c r="RLH28" s="61"/>
      <c r="RLI28" s="61"/>
      <c r="RLJ28" s="61"/>
      <c r="RLK28" s="61"/>
      <c r="RLL28" s="61"/>
      <c r="RLM28" s="61"/>
      <c r="RLN28" s="61"/>
      <c r="RLO28" s="61"/>
      <c r="RLP28" s="61"/>
      <c r="RLQ28" s="61"/>
      <c r="RLR28" s="61"/>
      <c r="RLS28" s="61"/>
      <c r="RLT28" s="61"/>
      <c r="RLU28" s="61"/>
      <c r="RLV28" s="61"/>
      <c r="RLW28" s="61"/>
      <c r="RLX28" s="61"/>
      <c r="RLY28" s="61"/>
      <c r="RLZ28" s="61"/>
      <c r="RMA28" s="61"/>
      <c r="RMB28" s="61"/>
      <c r="RMC28" s="61"/>
      <c r="RMD28" s="61"/>
      <c r="RME28" s="61"/>
      <c r="RMF28" s="61"/>
      <c r="RMG28" s="61"/>
      <c r="RMH28" s="61"/>
      <c r="RMI28" s="61"/>
      <c r="RMJ28" s="61"/>
      <c r="RMK28" s="61"/>
      <c r="RML28" s="61"/>
      <c r="RMM28" s="61"/>
      <c r="RMN28" s="61"/>
      <c r="RMO28" s="61"/>
      <c r="RMP28" s="61"/>
      <c r="RMQ28" s="61"/>
      <c r="RMR28" s="61"/>
      <c r="RMS28" s="61"/>
      <c r="RMT28" s="61"/>
      <c r="RMU28" s="61"/>
      <c r="RMV28" s="61"/>
      <c r="RMW28" s="61"/>
      <c r="RMX28" s="61"/>
      <c r="RMY28" s="61"/>
      <c r="RMZ28" s="61"/>
      <c r="RNA28" s="61"/>
      <c r="RNB28" s="61"/>
      <c r="RNC28" s="61"/>
      <c r="RND28" s="61"/>
      <c r="RNE28" s="61"/>
      <c r="RNF28" s="61"/>
      <c r="RNG28" s="61"/>
      <c r="RNH28" s="61"/>
      <c r="RNI28" s="61"/>
      <c r="RNJ28" s="61"/>
      <c r="RNK28" s="61"/>
      <c r="RNL28" s="61"/>
      <c r="RNM28" s="61"/>
      <c r="RNN28" s="61"/>
      <c r="RNO28" s="61"/>
      <c r="RNP28" s="61"/>
      <c r="RNQ28" s="61"/>
      <c r="RNR28" s="61"/>
      <c r="RNS28" s="61"/>
      <c r="RNT28" s="61"/>
      <c r="RNU28" s="61"/>
      <c r="RNV28" s="61"/>
      <c r="RNW28" s="61"/>
      <c r="RNX28" s="61"/>
      <c r="RNY28" s="61"/>
      <c r="RNZ28" s="61"/>
      <c r="ROA28" s="61"/>
      <c r="ROB28" s="61"/>
      <c r="ROC28" s="61"/>
      <c r="ROD28" s="61"/>
      <c r="ROE28" s="61"/>
      <c r="ROF28" s="61"/>
      <c r="ROG28" s="61"/>
      <c r="ROH28" s="61"/>
      <c r="ROI28" s="61"/>
      <c r="ROJ28" s="61"/>
      <c r="ROK28" s="61"/>
      <c r="ROL28" s="61"/>
      <c r="ROM28" s="61"/>
      <c r="RON28" s="61"/>
      <c r="ROO28" s="61"/>
      <c r="ROP28" s="61"/>
      <c r="ROQ28" s="61"/>
      <c r="ROR28" s="61"/>
      <c r="ROS28" s="61"/>
      <c r="ROT28" s="61"/>
      <c r="ROU28" s="61"/>
      <c r="ROV28" s="61"/>
      <c r="ROW28" s="61"/>
      <c r="ROX28" s="61"/>
      <c r="ROY28" s="61"/>
      <c r="ROZ28" s="61"/>
      <c r="RPA28" s="61"/>
      <c r="RPB28" s="61"/>
      <c r="RPC28" s="61"/>
      <c r="RPD28" s="61"/>
      <c r="RPE28" s="61"/>
      <c r="RPF28" s="61"/>
      <c r="RPG28" s="61"/>
      <c r="RPH28" s="61"/>
      <c r="RPI28" s="61"/>
      <c r="RPJ28" s="61"/>
      <c r="RPK28" s="61"/>
      <c r="RPL28" s="61"/>
      <c r="RPM28" s="61"/>
      <c r="RPN28" s="61"/>
      <c r="RPO28" s="61"/>
      <c r="RPP28" s="61"/>
      <c r="RPQ28" s="61"/>
      <c r="RPR28" s="61"/>
      <c r="RPS28" s="61"/>
      <c r="RPT28" s="61"/>
      <c r="RPU28" s="61"/>
      <c r="RPV28" s="61"/>
      <c r="RPW28" s="61"/>
      <c r="RPX28" s="61"/>
      <c r="RPY28" s="61"/>
      <c r="RPZ28" s="61"/>
      <c r="RQA28" s="61"/>
      <c r="RQB28" s="61"/>
      <c r="RQC28" s="61"/>
      <c r="RQD28" s="61"/>
      <c r="RQE28" s="61"/>
      <c r="RQF28" s="61"/>
      <c r="RQG28" s="61"/>
      <c r="RQH28" s="61"/>
      <c r="RQI28" s="61"/>
      <c r="RQJ28" s="61"/>
      <c r="RQK28" s="61"/>
      <c r="RQL28" s="61"/>
      <c r="RQM28" s="61"/>
      <c r="RQN28" s="61"/>
      <c r="RQO28" s="61"/>
      <c r="RQP28" s="61"/>
      <c r="RQQ28" s="61"/>
      <c r="RQR28" s="61"/>
      <c r="RQS28" s="61"/>
      <c r="RQT28" s="61"/>
      <c r="RQU28" s="61"/>
      <c r="RQV28" s="61"/>
      <c r="RQW28" s="61"/>
      <c r="RQX28" s="61"/>
      <c r="RQY28" s="61"/>
      <c r="RQZ28" s="61"/>
      <c r="RRA28" s="61"/>
      <c r="RRB28" s="61"/>
      <c r="RRC28" s="61"/>
      <c r="RRD28" s="61"/>
      <c r="RRE28" s="61"/>
      <c r="RRF28" s="61"/>
      <c r="RRG28" s="61"/>
      <c r="RRH28" s="61"/>
      <c r="RRI28" s="61"/>
      <c r="RRJ28" s="61"/>
      <c r="RRK28" s="61"/>
      <c r="RRL28" s="61"/>
      <c r="RRM28" s="61"/>
      <c r="RRN28" s="61"/>
      <c r="RRO28" s="61"/>
      <c r="RRP28" s="61"/>
      <c r="RRQ28" s="61"/>
      <c r="RRR28" s="61"/>
      <c r="RRS28" s="61"/>
      <c r="RRT28" s="61"/>
      <c r="RRU28" s="61"/>
      <c r="RRV28" s="61"/>
      <c r="RRW28" s="61"/>
      <c r="RRX28" s="61"/>
      <c r="RRY28" s="61"/>
      <c r="RRZ28" s="61"/>
      <c r="RSA28" s="61"/>
      <c r="RSB28" s="61"/>
      <c r="RSC28" s="61"/>
      <c r="RSD28" s="61"/>
      <c r="RSE28" s="61"/>
      <c r="RSF28" s="61"/>
      <c r="RSG28" s="61"/>
      <c r="RSH28" s="61"/>
      <c r="RSI28" s="61"/>
      <c r="RSJ28" s="61"/>
      <c r="RSK28" s="61"/>
      <c r="RSL28" s="61"/>
      <c r="RSM28" s="61"/>
      <c r="RSN28" s="61"/>
      <c r="RSO28" s="61"/>
      <c r="RSP28" s="61"/>
      <c r="RSQ28" s="61"/>
      <c r="RSR28" s="61"/>
      <c r="RSS28" s="61"/>
      <c r="RST28" s="61"/>
      <c r="RSU28" s="61"/>
      <c r="RSV28" s="61"/>
      <c r="RSW28" s="61"/>
      <c r="RSX28" s="61"/>
      <c r="RSY28" s="61"/>
      <c r="RSZ28" s="61"/>
      <c r="RTA28" s="61"/>
      <c r="RTB28" s="61"/>
      <c r="RTC28" s="61"/>
      <c r="RTD28" s="61"/>
      <c r="RTE28" s="61"/>
      <c r="RTF28" s="61"/>
      <c r="RTG28" s="61"/>
      <c r="RTH28" s="61"/>
      <c r="RTI28" s="61"/>
      <c r="RTJ28" s="61"/>
      <c r="RTK28" s="61"/>
      <c r="RTL28" s="61"/>
      <c r="RTM28" s="61"/>
      <c r="RTN28" s="61"/>
      <c r="RTO28" s="61"/>
      <c r="RTP28" s="61"/>
      <c r="RTQ28" s="61"/>
      <c r="RTR28" s="61"/>
      <c r="RTS28" s="61"/>
      <c r="RTT28" s="61"/>
      <c r="RTU28" s="61"/>
      <c r="RTV28" s="61"/>
      <c r="RTW28" s="61"/>
      <c r="RTX28" s="61"/>
      <c r="RTY28" s="61"/>
      <c r="RTZ28" s="61"/>
      <c r="RUA28" s="61"/>
      <c r="RUB28" s="61"/>
      <c r="RUC28" s="61"/>
      <c r="RUD28" s="61"/>
      <c r="RUE28" s="61"/>
      <c r="RUF28" s="61"/>
      <c r="RUG28" s="61"/>
      <c r="RUH28" s="61"/>
      <c r="RUI28" s="61"/>
      <c r="RUJ28" s="61"/>
      <c r="RUK28" s="61"/>
      <c r="RUL28" s="61"/>
      <c r="RUM28" s="61"/>
      <c r="RUN28" s="61"/>
      <c r="RUO28" s="61"/>
      <c r="RUP28" s="61"/>
      <c r="RUQ28" s="61"/>
      <c r="RUR28" s="61"/>
      <c r="RUS28" s="61"/>
      <c r="RUT28" s="61"/>
      <c r="RUU28" s="61"/>
      <c r="RUV28" s="61"/>
      <c r="RUW28" s="61"/>
      <c r="RUX28" s="61"/>
      <c r="RUY28" s="61"/>
      <c r="RUZ28" s="61"/>
      <c r="RVA28" s="61"/>
      <c r="RVB28" s="61"/>
      <c r="RVC28" s="61"/>
      <c r="RVD28" s="61"/>
      <c r="RVE28" s="61"/>
      <c r="RVF28" s="61"/>
      <c r="RVG28" s="61"/>
      <c r="RVH28" s="61"/>
      <c r="RVI28" s="61"/>
      <c r="RVJ28" s="61"/>
      <c r="RVK28" s="61"/>
      <c r="RVL28" s="61"/>
      <c r="RVM28" s="61"/>
      <c r="RVN28" s="61"/>
      <c r="RVO28" s="61"/>
      <c r="RVP28" s="61"/>
      <c r="RVQ28" s="61"/>
      <c r="RVR28" s="61"/>
      <c r="RVS28" s="61"/>
      <c r="RVT28" s="61"/>
      <c r="RVU28" s="61"/>
      <c r="RVV28" s="61"/>
      <c r="RVW28" s="61"/>
      <c r="RVX28" s="61"/>
      <c r="RVY28" s="61"/>
      <c r="RVZ28" s="61"/>
      <c r="RWA28" s="61"/>
      <c r="RWB28" s="61"/>
      <c r="RWC28" s="61"/>
      <c r="RWD28" s="61"/>
      <c r="RWE28" s="61"/>
      <c r="RWF28" s="61"/>
      <c r="RWG28" s="61"/>
      <c r="RWH28" s="61"/>
      <c r="RWI28" s="61"/>
      <c r="RWJ28" s="61"/>
      <c r="RWK28" s="61"/>
      <c r="RWL28" s="61"/>
      <c r="RWM28" s="61"/>
      <c r="RWN28" s="61"/>
      <c r="RWO28" s="61"/>
      <c r="RWP28" s="61"/>
      <c r="RWQ28" s="61"/>
      <c r="RWR28" s="61"/>
      <c r="RWS28" s="61"/>
      <c r="RWT28" s="61"/>
      <c r="RWU28" s="61"/>
      <c r="RWV28" s="61"/>
      <c r="RWW28" s="61"/>
      <c r="RWX28" s="61"/>
      <c r="RWY28" s="61"/>
      <c r="RWZ28" s="61"/>
      <c r="RXA28" s="61"/>
      <c r="RXB28" s="61"/>
      <c r="RXC28" s="61"/>
      <c r="RXD28" s="61"/>
      <c r="RXE28" s="61"/>
      <c r="RXF28" s="61"/>
      <c r="RXG28" s="61"/>
      <c r="RXH28" s="61"/>
      <c r="RXI28" s="61"/>
      <c r="RXJ28" s="61"/>
      <c r="RXK28" s="61"/>
      <c r="RXL28" s="61"/>
      <c r="RXM28" s="61"/>
      <c r="RXN28" s="61"/>
      <c r="RXO28" s="61"/>
      <c r="RXP28" s="61"/>
      <c r="RXQ28" s="61"/>
      <c r="RXR28" s="61"/>
      <c r="RXS28" s="61"/>
      <c r="RXT28" s="61"/>
      <c r="RXU28" s="61"/>
      <c r="RXV28" s="61"/>
      <c r="RXW28" s="61"/>
      <c r="RXX28" s="61"/>
      <c r="RXY28" s="61"/>
      <c r="RXZ28" s="61"/>
      <c r="RYA28" s="61"/>
      <c r="RYB28" s="61"/>
      <c r="RYC28" s="61"/>
      <c r="RYD28" s="61"/>
      <c r="RYE28" s="61"/>
      <c r="RYF28" s="61"/>
      <c r="RYG28" s="61"/>
      <c r="RYH28" s="61"/>
      <c r="RYI28" s="61"/>
      <c r="RYJ28" s="61"/>
      <c r="RYK28" s="61"/>
      <c r="RYL28" s="61"/>
      <c r="RYM28" s="61"/>
      <c r="RYN28" s="61"/>
      <c r="RYO28" s="61"/>
      <c r="RYP28" s="61"/>
      <c r="RYQ28" s="61"/>
      <c r="RYR28" s="61"/>
      <c r="RYS28" s="61"/>
      <c r="RYT28" s="61"/>
      <c r="RYU28" s="61"/>
      <c r="RYV28" s="61"/>
      <c r="RYW28" s="61"/>
      <c r="RYX28" s="61"/>
      <c r="RYY28" s="61"/>
      <c r="RYZ28" s="61"/>
      <c r="RZA28" s="61"/>
      <c r="RZB28" s="61"/>
      <c r="RZC28" s="61"/>
      <c r="RZD28" s="61"/>
      <c r="RZE28" s="61"/>
      <c r="RZF28" s="61"/>
      <c r="RZG28" s="61"/>
      <c r="RZH28" s="61"/>
      <c r="RZI28" s="61"/>
      <c r="RZJ28" s="61"/>
      <c r="RZK28" s="61"/>
      <c r="RZL28" s="61"/>
      <c r="RZM28" s="61"/>
      <c r="RZN28" s="61"/>
      <c r="RZO28" s="61"/>
      <c r="RZP28" s="61"/>
      <c r="RZQ28" s="61"/>
      <c r="RZR28" s="61"/>
      <c r="RZS28" s="61"/>
      <c r="RZT28" s="61"/>
      <c r="RZU28" s="61"/>
      <c r="RZV28" s="61"/>
      <c r="RZW28" s="61"/>
      <c r="RZX28" s="61"/>
      <c r="RZY28" s="61"/>
      <c r="RZZ28" s="61"/>
      <c r="SAA28" s="61"/>
      <c r="SAB28" s="61"/>
      <c r="SAC28" s="61"/>
      <c r="SAD28" s="61"/>
      <c r="SAE28" s="61"/>
      <c r="SAF28" s="61"/>
      <c r="SAG28" s="61"/>
      <c r="SAH28" s="61"/>
      <c r="SAI28" s="61"/>
      <c r="SAJ28" s="61"/>
      <c r="SAK28" s="61"/>
      <c r="SAL28" s="61"/>
      <c r="SAM28" s="61"/>
      <c r="SAN28" s="61"/>
      <c r="SAO28" s="61"/>
      <c r="SAP28" s="61"/>
      <c r="SAQ28" s="61"/>
      <c r="SAR28" s="61"/>
      <c r="SAS28" s="61"/>
      <c r="SAT28" s="61"/>
      <c r="SAU28" s="61"/>
      <c r="SAV28" s="61"/>
      <c r="SAW28" s="61"/>
      <c r="SAX28" s="61"/>
      <c r="SAY28" s="61"/>
      <c r="SAZ28" s="61"/>
      <c r="SBA28" s="61"/>
      <c r="SBB28" s="61"/>
      <c r="SBC28" s="61"/>
      <c r="SBD28" s="61"/>
      <c r="SBE28" s="61"/>
      <c r="SBF28" s="61"/>
      <c r="SBG28" s="61"/>
      <c r="SBH28" s="61"/>
      <c r="SBI28" s="61"/>
      <c r="SBJ28" s="61"/>
      <c r="SBK28" s="61"/>
      <c r="SBL28" s="61"/>
      <c r="SBM28" s="61"/>
      <c r="SBN28" s="61"/>
      <c r="SBO28" s="61"/>
      <c r="SBP28" s="61"/>
      <c r="SBQ28" s="61"/>
      <c r="SBR28" s="61"/>
      <c r="SBS28" s="61"/>
      <c r="SBT28" s="61"/>
      <c r="SBU28" s="61"/>
      <c r="SBV28" s="61"/>
      <c r="SBW28" s="61"/>
      <c r="SBX28" s="61"/>
      <c r="SBY28" s="61"/>
      <c r="SBZ28" s="61"/>
      <c r="SCA28" s="61"/>
      <c r="SCB28" s="61"/>
      <c r="SCC28" s="61"/>
      <c r="SCD28" s="61"/>
      <c r="SCE28" s="61"/>
      <c r="SCF28" s="61"/>
      <c r="SCG28" s="61"/>
      <c r="SCH28" s="61"/>
      <c r="SCI28" s="61"/>
      <c r="SCJ28" s="61"/>
      <c r="SCK28" s="61"/>
      <c r="SCL28" s="61"/>
      <c r="SCM28" s="61"/>
      <c r="SCN28" s="61"/>
      <c r="SCO28" s="61"/>
      <c r="SCP28" s="61"/>
      <c r="SCQ28" s="61"/>
      <c r="SCR28" s="61"/>
      <c r="SCS28" s="61"/>
      <c r="SCT28" s="61"/>
      <c r="SCU28" s="61"/>
      <c r="SCV28" s="61"/>
      <c r="SCW28" s="61"/>
      <c r="SCX28" s="61"/>
      <c r="SCY28" s="61"/>
      <c r="SCZ28" s="61"/>
      <c r="SDA28" s="61"/>
      <c r="SDB28" s="61"/>
      <c r="SDC28" s="61"/>
      <c r="SDD28" s="61"/>
      <c r="SDE28" s="61"/>
      <c r="SDF28" s="61"/>
      <c r="SDG28" s="61"/>
      <c r="SDH28" s="61"/>
      <c r="SDI28" s="61"/>
      <c r="SDJ28" s="61"/>
      <c r="SDK28" s="61"/>
      <c r="SDL28" s="61"/>
      <c r="SDM28" s="61"/>
      <c r="SDN28" s="61"/>
      <c r="SDO28" s="61"/>
      <c r="SDP28" s="61"/>
      <c r="SDQ28" s="61"/>
      <c r="SDR28" s="61"/>
      <c r="SDS28" s="61"/>
      <c r="SDT28" s="61"/>
      <c r="SDU28" s="61"/>
      <c r="SDV28" s="61"/>
      <c r="SDW28" s="61"/>
      <c r="SDX28" s="61"/>
      <c r="SDY28" s="61"/>
      <c r="SDZ28" s="61"/>
      <c r="SEA28" s="61"/>
      <c r="SEB28" s="61"/>
      <c r="SEC28" s="61"/>
      <c r="SED28" s="61"/>
      <c r="SEE28" s="61"/>
      <c r="SEF28" s="61"/>
      <c r="SEG28" s="61"/>
      <c r="SEH28" s="61"/>
      <c r="SEI28" s="61"/>
      <c r="SEJ28" s="61"/>
      <c r="SEK28" s="61"/>
      <c r="SEL28" s="61"/>
      <c r="SEM28" s="61"/>
      <c r="SEN28" s="61"/>
      <c r="SEO28" s="61"/>
      <c r="SEP28" s="61"/>
      <c r="SEQ28" s="61"/>
      <c r="SER28" s="61"/>
      <c r="SES28" s="61"/>
      <c r="SET28" s="61"/>
      <c r="SEU28" s="61"/>
      <c r="SEV28" s="61"/>
      <c r="SEW28" s="61"/>
      <c r="SEX28" s="61"/>
      <c r="SEY28" s="61"/>
      <c r="SEZ28" s="61"/>
      <c r="SFA28" s="61"/>
      <c r="SFB28" s="61"/>
      <c r="SFC28" s="61"/>
      <c r="SFD28" s="61"/>
      <c r="SFE28" s="61"/>
      <c r="SFF28" s="61"/>
      <c r="SFG28" s="61"/>
      <c r="SFH28" s="61"/>
      <c r="SFI28" s="61"/>
      <c r="SFJ28" s="61"/>
      <c r="SFK28" s="61"/>
      <c r="SFL28" s="61"/>
      <c r="SFM28" s="61"/>
      <c r="SFN28" s="61"/>
      <c r="SFO28" s="61"/>
      <c r="SFP28" s="61"/>
      <c r="SFQ28" s="61"/>
      <c r="SFR28" s="61"/>
      <c r="SFS28" s="61"/>
      <c r="SFT28" s="61"/>
      <c r="SFU28" s="61"/>
      <c r="SFV28" s="61"/>
      <c r="SFW28" s="61"/>
      <c r="SFX28" s="61"/>
      <c r="SFY28" s="61"/>
      <c r="SFZ28" s="61"/>
      <c r="SGA28" s="61"/>
      <c r="SGB28" s="61"/>
      <c r="SGC28" s="61"/>
      <c r="SGD28" s="61"/>
      <c r="SGE28" s="61"/>
      <c r="SGF28" s="61"/>
      <c r="SGG28" s="61"/>
      <c r="SGH28" s="61"/>
      <c r="SGI28" s="61"/>
      <c r="SGJ28" s="61"/>
      <c r="SGK28" s="61"/>
      <c r="SGL28" s="61"/>
      <c r="SGM28" s="61"/>
      <c r="SGN28" s="61"/>
      <c r="SGO28" s="61"/>
      <c r="SGP28" s="61"/>
      <c r="SGQ28" s="61"/>
      <c r="SGR28" s="61"/>
      <c r="SGS28" s="61"/>
      <c r="SGT28" s="61"/>
      <c r="SGU28" s="61"/>
      <c r="SGV28" s="61"/>
      <c r="SGW28" s="61"/>
      <c r="SGX28" s="61"/>
      <c r="SGY28" s="61"/>
      <c r="SGZ28" s="61"/>
      <c r="SHA28" s="61"/>
      <c r="SHB28" s="61"/>
      <c r="SHC28" s="61"/>
      <c r="SHD28" s="61"/>
      <c r="SHE28" s="61"/>
      <c r="SHF28" s="61"/>
      <c r="SHG28" s="61"/>
      <c r="SHH28" s="61"/>
      <c r="SHI28" s="61"/>
      <c r="SHJ28" s="61"/>
      <c r="SHK28" s="61"/>
      <c r="SHL28" s="61"/>
      <c r="SHM28" s="61"/>
      <c r="SHN28" s="61"/>
      <c r="SHO28" s="61"/>
      <c r="SHP28" s="61"/>
      <c r="SHQ28" s="61"/>
      <c r="SHR28" s="61"/>
      <c r="SHS28" s="61"/>
      <c r="SHT28" s="61"/>
      <c r="SHU28" s="61"/>
      <c r="SHV28" s="61"/>
      <c r="SHW28" s="61"/>
      <c r="SHX28" s="61"/>
      <c r="SHY28" s="61"/>
      <c r="SHZ28" s="61"/>
      <c r="SIA28" s="61"/>
      <c r="SIB28" s="61"/>
      <c r="SIC28" s="61"/>
      <c r="SID28" s="61"/>
      <c r="SIE28" s="61"/>
      <c r="SIF28" s="61"/>
      <c r="SIG28" s="61"/>
      <c r="SIH28" s="61"/>
      <c r="SII28" s="61"/>
      <c r="SIJ28" s="61"/>
      <c r="SIK28" s="61"/>
      <c r="SIL28" s="61"/>
      <c r="SIM28" s="61"/>
      <c r="SIN28" s="61"/>
      <c r="SIO28" s="61"/>
      <c r="SIP28" s="61"/>
      <c r="SIQ28" s="61"/>
      <c r="SIR28" s="61"/>
      <c r="SIS28" s="61"/>
      <c r="SIT28" s="61"/>
      <c r="SIU28" s="61"/>
      <c r="SIV28" s="61"/>
      <c r="SIW28" s="61"/>
      <c r="SIX28" s="61"/>
      <c r="SIY28" s="61"/>
      <c r="SIZ28" s="61"/>
      <c r="SJA28" s="61"/>
      <c r="SJB28" s="61"/>
      <c r="SJC28" s="61"/>
      <c r="SJD28" s="61"/>
      <c r="SJE28" s="61"/>
      <c r="SJF28" s="61"/>
      <c r="SJG28" s="61"/>
      <c r="SJH28" s="61"/>
      <c r="SJI28" s="61"/>
      <c r="SJJ28" s="61"/>
      <c r="SJK28" s="61"/>
      <c r="SJL28" s="61"/>
      <c r="SJM28" s="61"/>
      <c r="SJN28" s="61"/>
      <c r="SJO28" s="61"/>
      <c r="SJP28" s="61"/>
      <c r="SJQ28" s="61"/>
      <c r="SJR28" s="61"/>
      <c r="SJS28" s="61"/>
      <c r="SJT28" s="61"/>
      <c r="SJU28" s="61"/>
      <c r="SJV28" s="61"/>
      <c r="SJW28" s="61"/>
      <c r="SJX28" s="61"/>
      <c r="SJY28" s="61"/>
      <c r="SJZ28" s="61"/>
      <c r="SKA28" s="61"/>
      <c r="SKB28" s="61"/>
      <c r="SKC28" s="61"/>
      <c r="SKD28" s="61"/>
      <c r="SKE28" s="61"/>
      <c r="SKF28" s="61"/>
      <c r="SKG28" s="61"/>
      <c r="SKH28" s="61"/>
      <c r="SKI28" s="61"/>
      <c r="SKJ28" s="61"/>
      <c r="SKK28" s="61"/>
      <c r="SKL28" s="61"/>
      <c r="SKM28" s="61"/>
      <c r="SKN28" s="61"/>
      <c r="SKO28" s="61"/>
      <c r="SKP28" s="61"/>
      <c r="SKQ28" s="61"/>
      <c r="SKR28" s="61"/>
      <c r="SKS28" s="61"/>
      <c r="SKT28" s="61"/>
      <c r="SKU28" s="61"/>
      <c r="SKV28" s="61"/>
      <c r="SKW28" s="61"/>
      <c r="SKX28" s="61"/>
      <c r="SKY28" s="61"/>
      <c r="SKZ28" s="61"/>
      <c r="SLA28" s="61"/>
      <c r="SLB28" s="61"/>
      <c r="SLC28" s="61"/>
      <c r="SLD28" s="61"/>
      <c r="SLE28" s="61"/>
      <c r="SLF28" s="61"/>
      <c r="SLG28" s="61"/>
      <c r="SLH28" s="61"/>
      <c r="SLI28" s="61"/>
      <c r="SLJ28" s="61"/>
      <c r="SLK28" s="61"/>
      <c r="SLL28" s="61"/>
      <c r="SLM28" s="61"/>
      <c r="SLN28" s="61"/>
      <c r="SLO28" s="61"/>
      <c r="SLP28" s="61"/>
      <c r="SLQ28" s="61"/>
      <c r="SLR28" s="61"/>
      <c r="SLS28" s="61"/>
      <c r="SLT28" s="61"/>
      <c r="SLU28" s="61"/>
      <c r="SLV28" s="61"/>
      <c r="SLW28" s="61"/>
      <c r="SLX28" s="61"/>
      <c r="SLY28" s="61"/>
      <c r="SLZ28" s="61"/>
      <c r="SMA28" s="61"/>
      <c r="SMB28" s="61"/>
      <c r="SMC28" s="61"/>
      <c r="SMD28" s="61"/>
      <c r="SME28" s="61"/>
      <c r="SMF28" s="61"/>
      <c r="SMG28" s="61"/>
      <c r="SMH28" s="61"/>
      <c r="SMI28" s="61"/>
      <c r="SMJ28" s="61"/>
      <c r="SMK28" s="61"/>
      <c r="SML28" s="61"/>
      <c r="SMM28" s="61"/>
      <c r="SMN28" s="61"/>
      <c r="SMO28" s="61"/>
      <c r="SMP28" s="61"/>
      <c r="SMQ28" s="61"/>
      <c r="SMR28" s="61"/>
      <c r="SMS28" s="61"/>
      <c r="SMT28" s="61"/>
      <c r="SMU28" s="61"/>
      <c r="SMV28" s="61"/>
      <c r="SMW28" s="61"/>
      <c r="SMX28" s="61"/>
      <c r="SMY28" s="61"/>
      <c r="SMZ28" s="61"/>
      <c r="SNA28" s="61"/>
      <c r="SNB28" s="61"/>
      <c r="SNC28" s="61"/>
      <c r="SND28" s="61"/>
      <c r="SNE28" s="61"/>
      <c r="SNF28" s="61"/>
      <c r="SNG28" s="61"/>
      <c r="SNH28" s="61"/>
      <c r="SNI28" s="61"/>
      <c r="SNJ28" s="61"/>
      <c r="SNK28" s="61"/>
      <c r="SNL28" s="61"/>
      <c r="SNM28" s="61"/>
      <c r="SNN28" s="61"/>
      <c r="SNO28" s="61"/>
      <c r="SNP28" s="61"/>
      <c r="SNQ28" s="61"/>
      <c r="SNR28" s="61"/>
      <c r="SNS28" s="61"/>
      <c r="SNT28" s="61"/>
      <c r="SNU28" s="61"/>
      <c r="SNV28" s="61"/>
      <c r="SNW28" s="61"/>
      <c r="SNX28" s="61"/>
      <c r="SNY28" s="61"/>
      <c r="SNZ28" s="61"/>
      <c r="SOA28" s="61"/>
      <c r="SOB28" s="61"/>
      <c r="SOC28" s="61"/>
      <c r="SOD28" s="61"/>
      <c r="SOE28" s="61"/>
      <c r="SOF28" s="61"/>
      <c r="SOG28" s="61"/>
      <c r="SOH28" s="61"/>
      <c r="SOI28" s="61"/>
      <c r="SOJ28" s="61"/>
      <c r="SOK28" s="61"/>
      <c r="SOL28" s="61"/>
      <c r="SOM28" s="61"/>
      <c r="SON28" s="61"/>
      <c r="SOO28" s="61"/>
      <c r="SOP28" s="61"/>
      <c r="SOQ28" s="61"/>
      <c r="SOR28" s="61"/>
      <c r="SOS28" s="61"/>
      <c r="SOT28" s="61"/>
      <c r="SOU28" s="61"/>
      <c r="SOV28" s="61"/>
      <c r="SOW28" s="61"/>
      <c r="SOX28" s="61"/>
      <c r="SOY28" s="61"/>
      <c r="SOZ28" s="61"/>
      <c r="SPA28" s="61"/>
      <c r="SPB28" s="61"/>
      <c r="SPC28" s="61"/>
      <c r="SPD28" s="61"/>
      <c r="SPE28" s="61"/>
      <c r="SPF28" s="61"/>
      <c r="SPG28" s="61"/>
      <c r="SPH28" s="61"/>
      <c r="SPI28" s="61"/>
      <c r="SPJ28" s="61"/>
      <c r="SPK28" s="61"/>
      <c r="SPL28" s="61"/>
      <c r="SPM28" s="61"/>
      <c r="SPN28" s="61"/>
      <c r="SPO28" s="61"/>
      <c r="SPP28" s="61"/>
      <c r="SPQ28" s="61"/>
      <c r="SPR28" s="61"/>
      <c r="SPS28" s="61"/>
      <c r="SPT28" s="61"/>
      <c r="SPU28" s="61"/>
      <c r="SPV28" s="61"/>
      <c r="SPW28" s="61"/>
      <c r="SPX28" s="61"/>
      <c r="SPY28" s="61"/>
      <c r="SPZ28" s="61"/>
      <c r="SQA28" s="61"/>
      <c r="SQB28" s="61"/>
      <c r="SQC28" s="61"/>
      <c r="SQD28" s="61"/>
      <c r="SQE28" s="61"/>
      <c r="SQF28" s="61"/>
      <c r="SQG28" s="61"/>
      <c r="SQH28" s="61"/>
      <c r="SQI28" s="61"/>
      <c r="SQJ28" s="61"/>
      <c r="SQK28" s="61"/>
      <c r="SQL28" s="61"/>
      <c r="SQM28" s="61"/>
      <c r="SQN28" s="61"/>
      <c r="SQO28" s="61"/>
      <c r="SQP28" s="61"/>
      <c r="SQQ28" s="61"/>
      <c r="SQR28" s="61"/>
      <c r="SQS28" s="61"/>
      <c r="SQT28" s="61"/>
      <c r="SQU28" s="61"/>
      <c r="SQV28" s="61"/>
      <c r="SQW28" s="61"/>
      <c r="SQX28" s="61"/>
      <c r="SQY28" s="61"/>
      <c r="SQZ28" s="61"/>
      <c r="SRA28" s="61"/>
      <c r="SRB28" s="61"/>
      <c r="SRC28" s="61"/>
      <c r="SRD28" s="61"/>
      <c r="SRE28" s="61"/>
      <c r="SRF28" s="61"/>
      <c r="SRG28" s="61"/>
      <c r="SRH28" s="61"/>
      <c r="SRI28" s="61"/>
      <c r="SRJ28" s="61"/>
      <c r="SRK28" s="61"/>
      <c r="SRL28" s="61"/>
      <c r="SRM28" s="61"/>
      <c r="SRN28" s="61"/>
      <c r="SRO28" s="61"/>
      <c r="SRP28" s="61"/>
      <c r="SRQ28" s="61"/>
      <c r="SRR28" s="61"/>
      <c r="SRS28" s="61"/>
      <c r="SRT28" s="61"/>
      <c r="SRU28" s="61"/>
      <c r="SRV28" s="61"/>
      <c r="SRW28" s="61"/>
      <c r="SRX28" s="61"/>
      <c r="SRY28" s="61"/>
      <c r="SRZ28" s="61"/>
      <c r="SSA28" s="61"/>
      <c r="SSB28" s="61"/>
      <c r="SSC28" s="61"/>
      <c r="SSD28" s="61"/>
      <c r="SSE28" s="61"/>
      <c r="SSF28" s="61"/>
      <c r="SSG28" s="61"/>
      <c r="SSH28" s="61"/>
      <c r="SSI28" s="61"/>
      <c r="SSJ28" s="61"/>
      <c r="SSK28" s="61"/>
      <c r="SSL28" s="61"/>
      <c r="SSM28" s="61"/>
      <c r="SSN28" s="61"/>
      <c r="SSO28" s="61"/>
      <c r="SSP28" s="61"/>
      <c r="SSQ28" s="61"/>
      <c r="SSR28" s="61"/>
      <c r="SSS28" s="61"/>
      <c r="SST28" s="61"/>
      <c r="SSU28" s="61"/>
      <c r="SSV28" s="61"/>
      <c r="SSW28" s="61"/>
      <c r="SSX28" s="61"/>
      <c r="SSY28" s="61"/>
      <c r="SSZ28" s="61"/>
      <c r="STA28" s="61"/>
      <c r="STB28" s="61"/>
      <c r="STC28" s="61"/>
      <c r="STD28" s="61"/>
      <c r="STE28" s="61"/>
      <c r="STF28" s="61"/>
      <c r="STG28" s="61"/>
      <c r="STH28" s="61"/>
      <c r="STI28" s="61"/>
      <c r="STJ28" s="61"/>
      <c r="STK28" s="61"/>
      <c r="STL28" s="61"/>
      <c r="STM28" s="61"/>
      <c r="STN28" s="61"/>
      <c r="STO28" s="61"/>
      <c r="STP28" s="61"/>
      <c r="STQ28" s="61"/>
      <c r="STR28" s="61"/>
      <c r="STS28" s="61"/>
      <c r="STT28" s="61"/>
      <c r="STU28" s="61"/>
      <c r="STV28" s="61"/>
      <c r="STW28" s="61"/>
      <c r="STX28" s="61"/>
      <c r="STY28" s="61"/>
      <c r="STZ28" s="61"/>
      <c r="SUA28" s="61"/>
      <c r="SUB28" s="61"/>
      <c r="SUC28" s="61"/>
      <c r="SUD28" s="61"/>
      <c r="SUE28" s="61"/>
      <c r="SUF28" s="61"/>
      <c r="SUG28" s="61"/>
      <c r="SUH28" s="61"/>
      <c r="SUI28" s="61"/>
      <c r="SUJ28" s="61"/>
      <c r="SUK28" s="61"/>
      <c r="SUL28" s="61"/>
      <c r="SUM28" s="61"/>
      <c r="SUN28" s="61"/>
      <c r="SUO28" s="61"/>
      <c r="SUP28" s="61"/>
      <c r="SUQ28" s="61"/>
      <c r="SUR28" s="61"/>
      <c r="SUS28" s="61"/>
      <c r="SUT28" s="61"/>
      <c r="SUU28" s="61"/>
      <c r="SUV28" s="61"/>
      <c r="SUW28" s="61"/>
      <c r="SUX28" s="61"/>
      <c r="SUY28" s="61"/>
      <c r="SUZ28" s="61"/>
      <c r="SVA28" s="61"/>
      <c r="SVB28" s="61"/>
      <c r="SVC28" s="61"/>
      <c r="SVD28" s="61"/>
      <c r="SVE28" s="61"/>
      <c r="SVF28" s="61"/>
      <c r="SVG28" s="61"/>
      <c r="SVH28" s="61"/>
      <c r="SVI28" s="61"/>
      <c r="SVJ28" s="61"/>
      <c r="SVK28" s="61"/>
      <c r="SVL28" s="61"/>
      <c r="SVM28" s="61"/>
      <c r="SVN28" s="61"/>
      <c r="SVO28" s="61"/>
      <c r="SVP28" s="61"/>
      <c r="SVQ28" s="61"/>
      <c r="SVR28" s="61"/>
      <c r="SVS28" s="61"/>
      <c r="SVT28" s="61"/>
      <c r="SVU28" s="61"/>
      <c r="SVV28" s="61"/>
      <c r="SVW28" s="61"/>
      <c r="SVX28" s="61"/>
      <c r="SVY28" s="61"/>
      <c r="SVZ28" s="61"/>
      <c r="SWA28" s="61"/>
      <c r="SWB28" s="61"/>
      <c r="SWC28" s="61"/>
      <c r="SWD28" s="61"/>
      <c r="SWE28" s="61"/>
      <c r="SWF28" s="61"/>
      <c r="SWG28" s="61"/>
      <c r="SWH28" s="61"/>
      <c r="SWI28" s="61"/>
      <c r="SWJ28" s="61"/>
      <c r="SWK28" s="61"/>
      <c r="SWL28" s="61"/>
      <c r="SWM28" s="61"/>
      <c r="SWN28" s="61"/>
      <c r="SWO28" s="61"/>
      <c r="SWP28" s="61"/>
      <c r="SWQ28" s="61"/>
      <c r="SWR28" s="61"/>
      <c r="SWS28" s="61"/>
      <c r="SWT28" s="61"/>
      <c r="SWU28" s="61"/>
      <c r="SWV28" s="61"/>
      <c r="SWW28" s="61"/>
      <c r="SWX28" s="61"/>
      <c r="SWY28" s="61"/>
      <c r="SWZ28" s="61"/>
      <c r="SXA28" s="61"/>
      <c r="SXB28" s="61"/>
      <c r="SXC28" s="61"/>
      <c r="SXD28" s="61"/>
      <c r="SXE28" s="61"/>
      <c r="SXF28" s="61"/>
      <c r="SXG28" s="61"/>
      <c r="SXH28" s="61"/>
      <c r="SXI28" s="61"/>
      <c r="SXJ28" s="61"/>
      <c r="SXK28" s="61"/>
      <c r="SXL28" s="61"/>
      <c r="SXM28" s="61"/>
      <c r="SXN28" s="61"/>
      <c r="SXO28" s="61"/>
      <c r="SXP28" s="61"/>
      <c r="SXQ28" s="61"/>
      <c r="SXR28" s="61"/>
      <c r="SXS28" s="61"/>
      <c r="SXT28" s="61"/>
      <c r="SXU28" s="61"/>
      <c r="SXV28" s="61"/>
      <c r="SXW28" s="61"/>
      <c r="SXX28" s="61"/>
      <c r="SXY28" s="61"/>
      <c r="SXZ28" s="61"/>
      <c r="SYA28" s="61"/>
      <c r="SYB28" s="61"/>
      <c r="SYC28" s="61"/>
      <c r="SYD28" s="61"/>
      <c r="SYE28" s="61"/>
      <c r="SYF28" s="61"/>
      <c r="SYG28" s="61"/>
      <c r="SYH28" s="61"/>
      <c r="SYI28" s="61"/>
      <c r="SYJ28" s="61"/>
      <c r="SYK28" s="61"/>
      <c r="SYL28" s="61"/>
      <c r="SYM28" s="61"/>
      <c r="SYN28" s="61"/>
      <c r="SYO28" s="61"/>
      <c r="SYP28" s="61"/>
      <c r="SYQ28" s="61"/>
      <c r="SYR28" s="61"/>
      <c r="SYS28" s="61"/>
      <c r="SYT28" s="61"/>
      <c r="SYU28" s="61"/>
      <c r="SYV28" s="61"/>
      <c r="SYW28" s="61"/>
      <c r="SYX28" s="61"/>
      <c r="SYY28" s="61"/>
      <c r="SYZ28" s="61"/>
      <c r="SZA28" s="61"/>
      <c r="SZB28" s="61"/>
      <c r="SZC28" s="61"/>
      <c r="SZD28" s="61"/>
      <c r="SZE28" s="61"/>
      <c r="SZF28" s="61"/>
      <c r="SZG28" s="61"/>
      <c r="SZH28" s="61"/>
      <c r="SZI28" s="61"/>
      <c r="SZJ28" s="61"/>
      <c r="SZK28" s="61"/>
      <c r="SZL28" s="61"/>
      <c r="SZM28" s="61"/>
      <c r="SZN28" s="61"/>
      <c r="SZO28" s="61"/>
      <c r="SZP28" s="61"/>
      <c r="SZQ28" s="61"/>
      <c r="SZR28" s="61"/>
      <c r="SZS28" s="61"/>
      <c r="SZT28" s="61"/>
      <c r="SZU28" s="61"/>
      <c r="SZV28" s="61"/>
      <c r="SZW28" s="61"/>
      <c r="SZX28" s="61"/>
      <c r="SZY28" s="61"/>
      <c r="SZZ28" s="61"/>
      <c r="TAA28" s="61"/>
      <c r="TAB28" s="61"/>
      <c r="TAC28" s="61"/>
      <c r="TAD28" s="61"/>
      <c r="TAE28" s="61"/>
      <c r="TAF28" s="61"/>
      <c r="TAG28" s="61"/>
      <c r="TAH28" s="61"/>
      <c r="TAI28" s="61"/>
      <c r="TAJ28" s="61"/>
      <c r="TAK28" s="61"/>
      <c r="TAL28" s="61"/>
      <c r="TAM28" s="61"/>
      <c r="TAN28" s="61"/>
      <c r="TAO28" s="61"/>
      <c r="TAP28" s="61"/>
      <c r="TAQ28" s="61"/>
      <c r="TAR28" s="61"/>
      <c r="TAS28" s="61"/>
      <c r="TAT28" s="61"/>
      <c r="TAU28" s="61"/>
      <c r="TAV28" s="61"/>
      <c r="TAW28" s="61"/>
      <c r="TAX28" s="61"/>
      <c r="TAY28" s="61"/>
      <c r="TAZ28" s="61"/>
      <c r="TBA28" s="61"/>
      <c r="TBB28" s="61"/>
      <c r="TBC28" s="61"/>
      <c r="TBD28" s="61"/>
      <c r="TBE28" s="61"/>
      <c r="TBF28" s="61"/>
      <c r="TBG28" s="61"/>
      <c r="TBH28" s="61"/>
      <c r="TBI28" s="61"/>
      <c r="TBJ28" s="61"/>
      <c r="TBK28" s="61"/>
      <c r="TBL28" s="61"/>
      <c r="TBM28" s="61"/>
      <c r="TBN28" s="61"/>
      <c r="TBO28" s="61"/>
      <c r="TBP28" s="61"/>
      <c r="TBQ28" s="61"/>
      <c r="TBR28" s="61"/>
      <c r="TBS28" s="61"/>
      <c r="TBT28" s="61"/>
      <c r="TBU28" s="61"/>
      <c r="TBV28" s="61"/>
      <c r="TBW28" s="61"/>
      <c r="TBX28" s="61"/>
      <c r="TBY28" s="61"/>
      <c r="TBZ28" s="61"/>
      <c r="TCA28" s="61"/>
      <c r="TCB28" s="61"/>
      <c r="TCC28" s="61"/>
      <c r="TCD28" s="61"/>
      <c r="TCE28" s="61"/>
      <c r="TCF28" s="61"/>
      <c r="TCG28" s="61"/>
      <c r="TCH28" s="61"/>
      <c r="TCI28" s="61"/>
      <c r="TCJ28" s="61"/>
      <c r="TCK28" s="61"/>
      <c r="TCL28" s="61"/>
      <c r="TCM28" s="61"/>
      <c r="TCN28" s="61"/>
      <c r="TCO28" s="61"/>
      <c r="TCP28" s="61"/>
      <c r="TCQ28" s="61"/>
      <c r="TCR28" s="61"/>
      <c r="TCS28" s="61"/>
      <c r="TCT28" s="61"/>
      <c r="TCU28" s="61"/>
      <c r="TCV28" s="61"/>
      <c r="TCW28" s="61"/>
      <c r="TCX28" s="61"/>
      <c r="TCY28" s="61"/>
      <c r="TCZ28" s="61"/>
      <c r="TDA28" s="61"/>
      <c r="TDB28" s="61"/>
      <c r="TDC28" s="61"/>
      <c r="TDD28" s="61"/>
      <c r="TDE28" s="61"/>
      <c r="TDF28" s="61"/>
      <c r="TDG28" s="61"/>
      <c r="TDH28" s="61"/>
      <c r="TDI28" s="61"/>
      <c r="TDJ28" s="61"/>
      <c r="TDK28" s="61"/>
      <c r="TDL28" s="61"/>
      <c r="TDM28" s="61"/>
      <c r="TDN28" s="61"/>
      <c r="TDO28" s="61"/>
      <c r="TDP28" s="61"/>
      <c r="TDQ28" s="61"/>
      <c r="TDR28" s="61"/>
      <c r="TDS28" s="61"/>
      <c r="TDT28" s="61"/>
      <c r="TDU28" s="61"/>
      <c r="TDV28" s="61"/>
      <c r="TDW28" s="61"/>
      <c r="TDX28" s="61"/>
      <c r="TDY28" s="61"/>
      <c r="TDZ28" s="61"/>
      <c r="TEA28" s="61"/>
      <c r="TEB28" s="61"/>
      <c r="TEC28" s="61"/>
      <c r="TED28" s="61"/>
      <c r="TEE28" s="61"/>
      <c r="TEF28" s="61"/>
      <c r="TEG28" s="61"/>
      <c r="TEH28" s="61"/>
      <c r="TEI28" s="61"/>
      <c r="TEJ28" s="61"/>
      <c r="TEK28" s="61"/>
      <c r="TEL28" s="61"/>
      <c r="TEM28" s="61"/>
      <c r="TEN28" s="61"/>
      <c r="TEO28" s="61"/>
      <c r="TEP28" s="61"/>
      <c r="TEQ28" s="61"/>
      <c r="TER28" s="61"/>
      <c r="TES28" s="61"/>
      <c r="TET28" s="61"/>
      <c r="TEU28" s="61"/>
      <c r="TEV28" s="61"/>
      <c r="TEW28" s="61"/>
      <c r="TEX28" s="61"/>
      <c r="TEY28" s="61"/>
      <c r="TEZ28" s="61"/>
      <c r="TFA28" s="61"/>
      <c r="TFB28" s="61"/>
      <c r="TFC28" s="61"/>
      <c r="TFD28" s="61"/>
      <c r="TFE28" s="61"/>
      <c r="TFF28" s="61"/>
      <c r="TFG28" s="61"/>
      <c r="TFH28" s="61"/>
      <c r="TFI28" s="61"/>
      <c r="TFJ28" s="61"/>
      <c r="TFK28" s="61"/>
      <c r="TFL28" s="61"/>
      <c r="TFM28" s="61"/>
      <c r="TFN28" s="61"/>
      <c r="TFO28" s="61"/>
      <c r="TFP28" s="61"/>
      <c r="TFQ28" s="61"/>
      <c r="TFR28" s="61"/>
      <c r="TFS28" s="61"/>
      <c r="TFT28" s="61"/>
      <c r="TFU28" s="61"/>
      <c r="TFV28" s="61"/>
      <c r="TFW28" s="61"/>
      <c r="TFX28" s="61"/>
      <c r="TFY28" s="61"/>
      <c r="TFZ28" s="61"/>
      <c r="TGA28" s="61"/>
      <c r="TGB28" s="61"/>
      <c r="TGC28" s="61"/>
      <c r="TGD28" s="61"/>
      <c r="TGE28" s="61"/>
      <c r="TGF28" s="61"/>
      <c r="TGG28" s="61"/>
      <c r="TGH28" s="61"/>
      <c r="TGI28" s="61"/>
      <c r="TGJ28" s="61"/>
      <c r="TGK28" s="61"/>
      <c r="TGL28" s="61"/>
      <c r="TGM28" s="61"/>
      <c r="TGN28" s="61"/>
      <c r="TGO28" s="61"/>
      <c r="TGP28" s="61"/>
      <c r="TGQ28" s="61"/>
      <c r="TGR28" s="61"/>
      <c r="TGS28" s="61"/>
      <c r="TGT28" s="61"/>
      <c r="TGU28" s="61"/>
      <c r="TGV28" s="61"/>
      <c r="TGW28" s="61"/>
      <c r="TGX28" s="61"/>
      <c r="TGY28" s="61"/>
      <c r="TGZ28" s="61"/>
      <c r="THA28" s="61"/>
      <c r="THB28" s="61"/>
      <c r="THC28" s="61"/>
      <c r="THD28" s="61"/>
      <c r="THE28" s="61"/>
      <c r="THF28" s="61"/>
      <c r="THG28" s="61"/>
      <c r="THH28" s="61"/>
      <c r="THI28" s="61"/>
      <c r="THJ28" s="61"/>
      <c r="THK28" s="61"/>
      <c r="THL28" s="61"/>
      <c r="THM28" s="61"/>
      <c r="THN28" s="61"/>
      <c r="THO28" s="61"/>
      <c r="THP28" s="61"/>
      <c r="THQ28" s="61"/>
      <c r="THR28" s="61"/>
      <c r="THS28" s="61"/>
      <c r="THT28" s="61"/>
      <c r="THU28" s="61"/>
      <c r="THV28" s="61"/>
      <c r="THW28" s="61"/>
      <c r="THX28" s="61"/>
      <c r="THY28" s="61"/>
      <c r="THZ28" s="61"/>
      <c r="TIA28" s="61"/>
      <c r="TIB28" s="61"/>
      <c r="TIC28" s="61"/>
      <c r="TID28" s="61"/>
      <c r="TIE28" s="61"/>
      <c r="TIF28" s="61"/>
      <c r="TIG28" s="61"/>
      <c r="TIH28" s="61"/>
      <c r="TII28" s="61"/>
      <c r="TIJ28" s="61"/>
      <c r="TIK28" s="61"/>
      <c r="TIL28" s="61"/>
      <c r="TIM28" s="61"/>
      <c r="TIN28" s="61"/>
      <c r="TIO28" s="61"/>
      <c r="TIP28" s="61"/>
      <c r="TIQ28" s="61"/>
      <c r="TIR28" s="61"/>
      <c r="TIS28" s="61"/>
      <c r="TIT28" s="61"/>
      <c r="TIU28" s="61"/>
      <c r="TIV28" s="61"/>
      <c r="TIW28" s="61"/>
      <c r="TIX28" s="61"/>
      <c r="TIY28" s="61"/>
      <c r="TIZ28" s="61"/>
      <c r="TJA28" s="61"/>
      <c r="TJB28" s="61"/>
      <c r="TJC28" s="61"/>
      <c r="TJD28" s="61"/>
      <c r="TJE28" s="61"/>
      <c r="TJF28" s="61"/>
      <c r="TJG28" s="61"/>
      <c r="TJH28" s="61"/>
      <c r="TJI28" s="61"/>
      <c r="TJJ28" s="61"/>
      <c r="TJK28" s="61"/>
      <c r="TJL28" s="61"/>
      <c r="TJM28" s="61"/>
      <c r="TJN28" s="61"/>
      <c r="TJO28" s="61"/>
      <c r="TJP28" s="61"/>
      <c r="TJQ28" s="61"/>
      <c r="TJR28" s="61"/>
      <c r="TJS28" s="61"/>
      <c r="TJT28" s="61"/>
      <c r="TJU28" s="61"/>
      <c r="TJV28" s="61"/>
      <c r="TJW28" s="61"/>
      <c r="TJX28" s="61"/>
      <c r="TJY28" s="61"/>
      <c r="TJZ28" s="61"/>
      <c r="TKA28" s="61"/>
      <c r="TKB28" s="61"/>
      <c r="TKC28" s="61"/>
      <c r="TKD28" s="61"/>
      <c r="TKE28" s="61"/>
      <c r="TKF28" s="61"/>
      <c r="TKG28" s="61"/>
      <c r="TKH28" s="61"/>
      <c r="TKI28" s="61"/>
      <c r="TKJ28" s="61"/>
      <c r="TKK28" s="61"/>
      <c r="TKL28" s="61"/>
      <c r="TKM28" s="61"/>
      <c r="TKN28" s="61"/>
      <c r="TKO28" s="61"/>
      <c r="TKP28" s="61"/>
      <c r="TKQ28" s="61"/>
      <c r="TKR28" s="61"/>
      <c r="TKS28" s="61"/>
      <c r="TKT28" s="61"/>
      <c r="TKU28" s="61"/>
      <c r="TKV28" s="61"/>
      <c r="TKW28" s="61"/>
      <c r="TKX28" s="61"/>
      <c r="TKY28" s="61"/>
      <c r="TKZ28" s="61"/>
      <c r="TLA28" s="61"/>
      <c r="TLB28" s="61"/>
      <c r="TLC28" s="61"/>
      <c r="TLD28" s="61"/>
      <c r="TLE28" s="61"/>
      <c r="TLF28" s="61"/>
      <c r="TLG28" s="61"/>
      <c r="TLH28" s="61"/>
      <c r="TLI28" s="61"/>
      <c r="TLJ28" s="61"/>
      <c r="TLK28" s="61"/>
      <c r="TLL28" s="61"/>
      <c r="TLM28" s="61"/>
      <c r="TLN28" s="61"/>
      <c r="TLO28" s="61"/>
      <c r="TLP28" s="61"/>
      <c r="TLQ28" s="61"/>
      <c r="TLR28" s="61"/>
      <c r="TLS28" s="61"/>
      <c r="TLT28" s="61"/>
      <c r="TLU28" s="61"/>
      <c r="TLV28" s="61"/>
      <c r="TLW28" s="61"/>
      <c r="TLX28" s="61"/>
      <c r="TLY28" s="61"/>
      <c r="TLZ28" s="61"/>
      <c r="TMA28" s="61"/>
      <c r="TMB28" s="61"/>
      <c r="TMC28" s="61"/>
      <c r="TMD28" s="61"/>
      <c r="TME28" s="61"/>
      <c r="TMF28" s="61"/>
      <c r="TMG28" s="61"/>
      <c r="TMH28" s="61"/>
      <c r="TMI28" s="61"/>
      <c r="TMJ28" s="61"/>
      <c r="TMK28" s="61"/>
      <c r="TML28" s="61"/>
      <c r="TMM28" s="61"/>
      <c r="TMN28" s="61"/>
      <c r="TMO28" s="61"/>
      <c r="TMP28" s="61"/>
      <c r="TMQ28" s="61"/>
      <c r="TMR28" s="61"/>
      <c r="TMS28" s="61"/>
      <c r="TMT28" s="61"/>
      <c r="TMU28" s="61"/>
      <c r="TMV28" s="61"/>
      <c r="TMW28" s="61"/>
      <c r="TMX28" s="61"/>
      <c r="TMY28" s="61"/>
      <c r="TMZ28" s="61"/>
      <c r="TNA28" s="61"/>
      <c r="TNB28" s="61"/>
      <c r="TNC28" s="61"/>
      <c r="TND28" s="61"/>
      <c r="TNE28" s="61"/>
      <c r="TNF28" s="61"/>
      <c r="TNG28" s="61"/>
      <c r="TNH28" s="61"/>
      <c r="TNI28" s="61"/>
      <c r="TNJ28" s="61"/>
      <c r="TNK28" s="61"/>
      <c r="TNL28" s="61"/>
      <c r="TNM28" s="61"/>
      <c r="TNN28" s="61"/>
      <c r="TNO28" s="61"/>
      <c r="TNP28" s="61"/>
      <c r="TNQ28" s="61"/>
      <c r="TNR28" s="61"/>
      <c r="TNS28" s="61"/>
      <c r="TNT28" s="61"/>
      <c r="TNU28" s="61"/>
      <c r="TNV28" s="61"/>
      <c r="TNW28" s="61"/>
      <c r="TNX28" s="61"/>
      <c r="TNY28" s="61"/>
      <c r="TNZ28" s="61"/>
      <c r="TOA28" s="61"/>
      <c r="TOB28" s="61"/>
      <c r="TOC28" s="61"/>
      <c r="TOD28" s="61"/>
      <c r="TOE28" s="61"/>
      <c r="TOF28" s="61"/>
      <c r="TOG28" s="61"/>
      <c r="TOH28" s="61"/>
      <c r="TOI28" s="61"/>
      <c r="TOJ28" s="61"/>
      <c r="TOK28" s="61"/>
      <c r="TOL28" s="61"/>
      <c r="TOM28" s="61"/>
      <c r="TON28" s="61"/>
      <c r="TOO28" s="61"/>
      <c r="TOP28" s="61"/>
      <c r="TOQ28" s="61"/>
      <c r="TOR28" s="61"/>
      <c r="TOS28" s="61"/>
      <c r="TOT28" s="61"/>
      <c r="TOU28" s="61"/>
      <c r="TOV28" s="61"/>
      <c r="TOW28" s="61"/>
      <c r="TOX28" s="61"/>
      <c r="TOY28" s="61"/>
      <c r="TOZ28" s="61"/>
      <c r="TPA28" s="61"/>
      <c r="TPB28" s="61"/>
      <c r="TPC28" s="61"/>
      <c r="TPD28" s="61"/>
      <c r="TPE28" s="61"/>
      <c r="TPF28" s="61"/>
      <c r="TPG28" s="61"/>
      <c r="TPH28" s="61"/>
      <c r="TPI28" s="61"/>
      <c r="TPJ28" s="61"/>
      <c r="TPK28" s="61"/>
      <c r="TPL28" s="61"/>
      <c r="TPM28" s="61"/>
      <c r="TPN28" s="61"/>
      <c r="TPO28" s="61"/>
      <c r="TPP28" s="61"/>
      <c r="TPQ28" s="61"/>
      <c r="TPR28" s="61"/>
      <c r="TPS28" s="61"/>
      <c r="TPT28" s="61"/>
      <c r="TPU28" s="61"/>
      <c r="TPV28" s="61"/>
      <c r="TPW28" s="61"/>
      <c r="TPX28" s="61"/>
      <c r="TPY28" s="61"/>
      <c r="TPZ28" s="61"/>
      <c r="TQA28" s="61"/>
      <c r="TQB28" s="61"/>
      <c r="TQC28" s="61"/>
      <c r="TQD28" s="61"/>
      <c r="TQE28" s="61"/>
      <c r="TQF28" s="61"/>
      <c r="TQG28" s="61"/>
      <c r="TQH28" s="61"/>
      <c r="TQI28" s="61"/>
      <c r="TQJ28" s="61"/>
      <c r="TQK28" s="61"/>
      <c r="TQL28" s="61"/>
      <c r="TQM28" s="61"/>
      <c r="TQN28" s="61"/>
      <c r="TQO28" s="61"/>
      <c r="TQP28" s="61"/>
      <c r="TQQ28" s="61"/>
      <c r="TQR28" s="61"/>
      <c r="TQS28" s="61"/>
      <c r="TQT28" s="61"/>
      <c r="TQU28" s="61"/>
      <c r="TQV28" s="61"/>
      <c r="TQW28" s="61"/>
      <c r="TQX28" s="61"/>
      <c r="TQY28" s="61"/>
      <c r="TQZ28" s="61"/>
      <c r="TRA28" s="61"/>
      <c r="TRB28" s="61"/>
      <c r="TRC28" s="61"/>
      <c r="TRD28" s="61"/>
      <c r="TRE28" s="61"/>
      <c r="TRF28" s="61"/>
      <c r="TRG28" s="61"/>
      <c r="TRH28" s="61"/>
      <c r="TRI28" s="61"/>
      <c r="TRJ28" s="61"/>
      <c r="TRK28" s="61"/>
      <c r="TRL28" s="61"/>
      <c r="TRM28" s="61"/>
      <c r="TRN28" s="61"/>
      <c r="TRO28" s="61"/>
      <c r="TRP28" s="61"/>
      <c r="TRQ28" s="61"/>
      <c r="TRR28" s="61"/>
      <c r="TRS28" s="61"/>
      <c r="TRT28" s="61"/>
      <c r="TRU28" s="61"/>
      <c r="TRV28" s="61"/>
      <c r="TRW28" s="61"/>
      <c r="TRX28" s="61"/>
      <c r="TRY28" s="61"/>
      <c r="TRZ28" s="61"/>
      <c r="TSA28" s="61"/>
      <c r="TSB28" s="61"/>
      <c r="TSC28" s="61"/>
      <c r="TSD28" s="61"/>
      <c r="TSE28" s="61"/>
      <c r="TSF28" s="61"/>
      <c r="TSG28" s="61"/>
      <c r="TSH28" s="61"/>
      <c r="TSI28" s="61"/>
      <c r="TSJ28" s="61"/>
      <c r="TSK28" s="61"/>
      <c r="TSL28" s="61"/>
      <c r="TSM28" s="61"/>
      <c r="TSN28" s="61"/>
      <c r="TSO28" s="61"/>
      <c r="TSP28" s="61"/>
      <c r="TSQ28" s="61"/>
      <c r="TSR28" s="61"/>
      <c r="TSS28" s="61"/>
      <c r="TST28" s="61"/>
      <c r="TSU28" s="61"/>
      <c r="TSV28" s="61"/>
      <c r="TSW28" s="61"/>
      <c r="TSX28" s="61"/>
      <c r="TSY28" s="61"/>
      <c r="TSZ28" s="61"/>
      <c r="TTA28" s="61"/>
      <c r="TTB28" s="61"/>
      <c r="TTC28" s="61"/>
      <c r="TTD28" s="61"/>
      <c r="TTE28" s="61"/>
      <c r="TTF28" s="61"/>
      <c r="TTG28" s="61"/>
      <c r="TTH28" s="61"/>
      <c r="TTI28" s="61"/>
      <c r="TTJ28" s="61"/>
      <c r="TTK28" s="61"/>
      <c r="TTL28" s="61"/>
      <c r="TTM28" s="61"/>
      <c r="TTN28" s="61"/>
      <c r="TTO28" s="61"/>
      <c r="TTP28" s="61"/>
      <c r="TTQ28" s="61"/>
      <c r="TTR28" s="61"/>
      <c r="TTS28" s="61"/>
      <c r="TTT28" s="61"/>
      <c r="TTU28" s="61"/>
      <c r="TTV28" s="61"/>
      <c r="TTW28" s="61"/>
      <c r="TTX28" s="61"/>
      <c r="TTY28" s="61"/>
      <c r="TTZ28" s="61"/>
      <c r="TUA28" s="61"/>
      <c r="TUB28" s="61"/>
      <c r="TUC28" s="61"/>
      <c r="TUD28" s="61"/>
      <c r="TUE28" s="61"/>
      <c r="TUF28" s="61"/>
      <c r="TUG28" s="61"/>
      <c r="TUH28" s="61"/>
      <c r="TUI28" s="61"/>
      <c r="TUJ28" s="61"/>
      <c r="TUK28" s="61"/>
      <c r="TUL28" s="61"/>
      <c r="TUM28" s="61"/>
      <c r="TUN28" s="61"/>
      <c r="TUO28" s="61"/>
      <c r="TUP28" s="61"/>
      <c r="TUQ28" s="61"/>
      <c r="TUR28" s="61"/>
      <c r="TUS28" s="61"/>
      <c r="TUT28" s="61"/>
      <c r="TUU28" s="61"/>
      <c r="TUV28" s="61"/>
      <c r="TUW28" s="61"/>
      <c r="TUX28" s="61"/>
      <c r="TUY28" s="61"/>
      <c r="TUZ28" s="61"/>
      <c r="TVA28" s="61"/>
      <c r="TVB28" s="61"/>
      <c r="TVC28" s="61"/>
      <c r="TVD28" s="61"/>
      <c r="TVE28" s="61"/>
      <c r="TVF28" s="61"/>
      <c r="TVG28" s="61"/>
      <c r="TVH28" s="61"/>
      <c r="TVI28" s="61"/>
      <c r="TVJ28" s="61"/>
      <c r="TVK28" s="61"/>
      <c r="TVL28" s="61"/>
      <c r="TVM28" s="61"/>
      <c r="TVN28" s="61"/>
      <c r="TVO28" s="61"/>
      <c r="TVP28" s="61"/>
      <c r="TVQ28" s="61"/>
      <c r="TVR28" s="61"/>
      <c r="TVS28" s="61"/>
      <c r="TVT28" s="61"/>
      <c r="TVU28" s="61"/>
      <c r="TVV28" s="61"/>
      <c r="TVW28" s="61"/>
      <c r="TVX28" s="61"/>
      <c r="TVY28" s="61"/>
      <c r="TVZ28" s="61"/>
      <c r="TWA28" s="61"/>
      <c r="TWB28" s="61"/>
      <c r="TWC28" s="61"/>
      <c r="TWD28" s="61"/>
      <c r="TWE28" s="61"/>
      <c r="TWF28" s="61"/>
      <c r="TWG28" s="61"/>
      <c r="TWH28" s="61"/>
      <c r="TWI28" s="61"/>
      <c r="TWJ28" s="61"/>
      <c r="TWK28" s="61"/>
      <c r="TWL28" s="61"/>
      <c r="TWM28" s="61"/>
      <c r="TWN28" s="61"/>
      <c r="TWO28" s="61"/>
      <c r="TWP28" s="61"/>
      <c r="TWQ28" s="61"/>
      <c r="TWR28" s="61"/>
      <c r="TWS28" s="61"/>
      <c r="TWT28" s="61"/>
      <c r="TWU28" s="61"/>
      <c r="TWV28" s="61"/>
      <c r="TWW28" s="61"/>
      <c r="TWX28" s="61"/>
      <c r="TWY28" s="61"/>
      <c r="TWZ28" s="61"/>
      <c r="TXA28" s="61"/>
      <c r="TXB28" s="61"/>
      <c r="TXC28" s="61"/>
      <c r="TXD28" s="61"/>
      <c r="TXE28" s="61"/>
      <c r="TXF28" s="61"/>
      <c r="TXG28" s="61"/>
      <c r="TXH28" s="61"/>
      <c r="TXI28" s="61"/>
      <c r="TXJ28" s="61"/>
      <c r="TXK28" s="61"/>
      <c r="TXL28" s="61"/>
      <c r="TXM28" s="61"/>
      <c r="TXN28" s="61"/>
      <c r="TXO28" s="61"/>
      <c r="TXP28" s="61"/>
      <c r="TXQ28" s="61"/>
      <c r="TXR28" s="61"/>
      <c r="TXS28" s="61"/>
      <c r="TXT28" s="61"/>
      <c r="TXU28" s="61"/>
      <c r="TXV28" s="61"/>
      <c r="TXW28" s="61"/>
      <c r="TXX28" s="61"/>
      <c r="TXY28" s="61"/>
      <c r="TXZ28" s="61"/>
      <c r="TYA28" s="61"/>
      <c r="TYB28" s="61"/>
      <c r="TYC28" s="61"/>
      <c r="TYD28" s="61"/>
      <c r="TYE28" s="61"/>
      <c r="TYF28" s="61"/>
      <c r="TYG28" s="61"/>
      <c r="TYH28" s="61"/>
      <c r="TYI28" s="61"/>
      <c r="TYJ28" s="61"/>
      <c r="TYK28" s="61"/>
      <c r="TYL28" s="61"/>
      <c r="TYM28" s="61"/>
      <c r="TYN28" s="61"/>
      <c r="TYO28" s="61"/>
      <c r="TYP28" s="61"/>
      <c r="TYQ28" s="61"/>
      <c r="TYR28" s="61"/>
      <c r="TYS28" s="61"/>
      <c r="TYT28" s="61"/>
      <c r="TYU28" s="61"/>
      <c r="TYV28" s="61"/>
      <c r="TYW28" s="61"/>
      <c r="TYX28" s="61"/>
      <c r="TYY28" s="61"/>
      <c r="TYZ28" s="61"/>
      <c r="TZA28" s="61"/>
      <c r="TZB28" s="61"/>
      <c r="TZC28" s="61"/>
      <c r="TZD28" s="61"/>
      <c r="TZE28" s="61"/>
      <c r="TZF28" s="61"/>
      <c r="TZG28" s="61"/>
      <c r="TZH28" s="61"/>
      <c r="TZI28" s="61"/>
      <c r="TZJ28" s="61"/>
      <c r="TZK28" s="61"/>
      <c r="TZL28" s="61"/>
      <c r="TZM28" s="61"/>
      <c r="TZN28" s="61"/>
      <c r="TZO28" s="61"/>
      <c r="TZP28" s="61"/>
      <c r="TZQ28" s="61"/>
      <c r="TZR28" s="61"/>
      <c r="TZS28" s="61"/>
      <c r="TZT28" s="61"/>
      <c r="TZU28" s="61"/>
      <c r="TZV28" s="61"/>
      <c r="TZW28" s="61"/>
      <c r="TZX28" s="61"/>
      <c r="TZY28" s="61"/>
      <c r="TZZ28" s="61"/>
      <c r="UAA28" s="61"/>
      <c r="UAB28" s="61"/>
      <c r="UAC28" s="61"/>
      <c r="UAD28" s="61"/>
      <c r="UAE28" s="61"/>
      <c r="UAF28" s="61"/>
      <c r="UAG28" s="61"/>
      <c r="UAH28" s="61"/>
      <c r="UAI28" s="61"/>
      <c r="UAJ28" s="61"/>
      <c r="UAK28" s="61"/>
      <c r="UAL28" s="61"/>
      <c r="UAM28" s="61"/>
      <c r="UAN28" s="61"/>
      <c r="UAO28" s="61"/>
      <c r="UAP28" s="61"/>
      <c r="UAQ28" s="61"/>
      <c r="UAR28" s="61"/>
      <c r="UAS28" s="61"/>
      <c r="UAT28" s="61"/>
      <c r="UAU28" s="61"/>
      <c r="UAV28" s="61"/>
      <c r="UAW28" s="61"/>
      <c r="UAX28" s="61"/>
      <c r="UAY28" s="61"/>
      <c r="UAZ28" s="61"/>
      <c r="UBA28" s="61"/>
      <c r="UBB28" s="61"/>
      <c r="UBC28" s="61"/>
      <c r="UBD28" s="61"/>
      <c r="UBE28" s="61"/>
      <c r="UBF28" s="61"/>
      <c r="UBG28" s="61"/>
      <c r="UBH28" s="61"/>
      <c r="UBI28" s="61"/>
      <c r="UBJ28" s="61"/>
      <c r="UBK28" s="61"/>
      <c r="UBL28" s="61"/>
      <c r="UBM28" s="61"/>
      <c r="UBN28" s="61"/>
      <c r="UBO28" s="61"/>
      <c r="UBP28" s="61"/>
      <c r="UBQ28" s="61"/>
      <c r="UBR28" s="61"/>
      <c r="UBS28" s="61"/>
      <c r="UBT28" s="61"/>
      <c r="UBU28" s="61"/>
      <c r="UBV28" s="61"/>
      <c r="UBW28" s="61"/>
      <c r="UBX28" s="61"/>
      <c r="UBY28" s="61"/>
      <c r="UBZ28" s="61"/>
      <c r="UCA28" s="61"/>
      <c r="UCB28" s="61"/>
      <c r="UCC28" s="61"/>
      <c r="UCD28" s="61"/>
      <c r="UCE28" s="61"/>
      <c r="UCF28" s="61"/>
      <c r="UCG28" s="61"/>
      <c r="UCH28" s="61"/>
      <c r="UCI28" s="61"/>
      <c r="UCJ28" s="61"/>
      <c r="UCK28" s="61"/>
      <c r="UCL28" s="61"/>
      <c r="UCM28" s="61"/>
      <c r="UCN28" s="61"/>
      <c r="UCO28" s="61"/>
      <c r="UCP28" s="61"/>
      <c r="UCQ28" s="61"/>
      <c r="UCR28" s="61"/>
      <c r="UCS28" s="61"/>
      <c r="UCT28" s="61"/>
      <c r="UCU28" s="61"/>
      <c r="UCV28" s="61"/>
      <c r="UCW28" s="61"/>
      <c r="UCX28" s="61"/>
      <c r="UCY28" s="61"/>
      <c r="UCZ28" s="61"/>
      <c r="UDA28" s="61"/>
      <c r="UDB28" s="61"/>
      <c r="UDC28" s="61"/>
      <c r="UDD28" s="61"/>
      <c r="UDE28" s="61"/>
      <c r="UDF28" s="61"/>
      <c r="UDG28" s="61"/>
      <c r="UDH28" s="61"/>
      <c r="UDI28" s="61"/>
      <c r="UDJ28" s="61"/>
      <c r="UDK28" s="61"/>
      <c r="UDL28" s="61"/>
      <c r="UDM28" s="61"/>
      <c r="UDN28" s="61"/>
      <c r="UDO28" s="61"/>
      <c r="UDP28" s="61"/>
      <c r="UDQ28" s="61"/>
      <c r="UDR28" s="61"/>
      <c r="UDS28" s="61"/>
      <c r="UDT28" s="61"/>
      <c r="UDU28" s="61"/>
      <c r="UDV28" s="61"/>
      <c r="UDW28" s="61"/>
      <c r="UDX28" s="61"/>
      <c r="UDY28" s="61"/>
      <c r="UDZ28" s="61"/>
      <c r="UEA28" s="61"/>
      <c r="UEB28" s="61"/>
      <c r="UEC28" s="61"/>
      <c r="UED28" s="61"/>
      <c r="UEE28" s="61"/>
      <c r="UEF28" s="61"/>
      <c r="UEG28" s="61"/>
      <c r="UEH28" s="61"/>
      <c r="UEI28" s="61"/>
      <c r="UEJ28" s="61"/>
      <c r="UEK28" s="61"/>
      <c r="UEL28" s="61"/>
      <c r="UEM28" s="61"/>
      <c r="UEN28" s="61"/>
      <c r="UEO28" s="61"/>
      <c r="UEP28" s="61"/>
      <c r="UEQ28" s="61"/>
      <c r="UER28" s="61"/>
      <c r="UES28" s="61"/>
      <c r="UET28" s="61"/>
      <c r="UEU28" s="61"/>
      <c r="UEV28" s="61"/>
      <c r="UEW28" s="61"/>
      <c r="UEX28" s="61"/>
      <c r="UEY28" s="61"/>
      <c r="UEZ28" s="61"/>
      <c r="UFA28" s="61"/>
      <c r="UFB28" s="61"/>
      <c r="UFC28" s="61"/>
      <c r="UFD28" s="61"/>
      <c r="UFE28" s="61"/>
      <c r="UFF28" s="61"/>
      <c r="UFG28" s="61"/>
      <c r="UFH28" s="61"/>
      <c r="UFI28" s="61"/>
      <c r="UFJ28" s="61"/>
      <c r="UFK28" s="61"/>
      <c r="UFL28" s="61"/>
      <c r="UFM28" s="61"/>
      <c r="UFN28" s="61"/>
      <c r="UFO28" s="61"/>
      <c r="UFP28" s="61"/>
      <c r="UFQ28" s="61"/>
      <c r="UFR28" s="61"/>
      <c r="UFS28" s="61"/>
      <c r="UFT28" s="61"/>
      <c r="UFU28" s="61"/>
      <c r="UFV28" s="61"/>
      <c r="UFW28" s="61"/>
      <c r="UFX28" s="61"/>
      <c r="UFY28" s="61"/>
      <c r="UFZ28" s="61"/>
      <c r="UGA28" s="61"/>
      <c r="UGB28" s="61"/>
      <c r="UGC28" s="61"/>
      <c r="UGD28" s="61"/>
      <c r="UGE28" s="61"/>
      <c r="UGF28" s="61"/>
      <c r="UGG28" s="61"/>
      <c r="UGH28" s="61"/>
      <c r="UGI28" s="61"/>
      <c r="UGJ28" s="61"/>
      <c r="UGK28" s="61"/>
      <c r="UGL28" s="61"/>
      <c r="UGM28" s="61"/>
      <c r="UGN28" s="61"/>
      <c r="UGO28" s="61"/>
      <c r="UGP28" s="61"/>
      <c r="UGQ28" s="61"/>
      <c r="UGR28" s="61"/>
      <c r="UGS28" s="61"/>
      <c r="UGT28" s="61"/>
      <c r="UGU28" s="61"/>
      <c r="UGV28" s="61"/>
      <c r="UGW28" s="61"/>
      <c r="UGX28" s="61"/>
      <c r="UGY28" s="61"/>
      <c r="UGZ28" s="61"/>
      <c r="UHA28" s="61"/>
      <c r="UHB28" s="61"/>
      <c r="UHC28" s="61"/>
      <c r="UHD28" s="61"/>
      <c r="UHE28" s="61"/>
      <c r="UHF28" s="61"/>
      <c r="UHG28" s="61"/>
      <c r="UHH28" s="61"/>
      <c r="UHI28" s="61"/>
      <c r="UHJ28" s="61"/>
      <c r="UHK28" s="61"/>
      <c r="UHL28" s="61"/>
      <c r="UHM28" s="61"/>
      <c r="UHN28" s="61"/>
      <c r="UHO28" s="61"/>
      <c r="UHP28" s="61"/>
      <c r="UHQ28" s="61"/>
      <c r="UHR28" s="61"/>
      <c r="UHS28" s="61"/>
      <c r="UHT28" s="61"/>
      <c r="UHU28" s="61"/>
      <c r="UHV28" s="61"/>
      <c r="UHW28" s="61"/>
      <c r="UHX28" s="61"/>
      <c r="UHY28" s="61"/>
      <c r="UHZ28" s="61"/>
      <c r="UIA28" s="61"/>
      <c r="UIB28" s="61"/>
      <c r="UIC28" s="61"/>
      <c r="UID28" s="61"/>
      <c r="UIE28" s="61"/>
      <c r="UIF28" s="61"/>
      <c r="UIG28" s="61"/>
      <c r="UIH28" s="61"/>
      <c r="UII28" s="61"/>
      <c r="UIJ28" s="61"/>
      <c r="UIK28" s="61"/>
      <c r="UIL28" s="61"/>
      <c r="UIM28" s="61"/>
      <c r="UIN28" s="61"/>
      <c r="UIO28" s="61"/>
      <c r="UIP28" s="61"/>
      <c r="UIQ28" s="61"/>
      <c r="UIR28" s="61"/>
      <c r="UIS28" s="61"/>
      <c r="UIT28" s="61"/>
      <c r="UIU28" s="61"/>
      <c r="UIV28" s="61"/>
      <c r="UIW28" s="61"/>
      <c r="UIX28" s="61"/>
      <c r="UIY28" s="61"/>
      <c r="UIZ28" s="61"/>
      <c r="UJA28" s="61"/>
      <c r="UJB28" s="61"/>
      <c r="UJC28" s="61"/>
      <c r="UJD28" s="61"/>
      <c r="UJE28" s="61"/>
      <c r="UJF28" s="61"/>
      <c r="UJG28" s="61"/>
      <c r="UJH28" s="61"/>
      <c r="UJI28" s="61"/>
      <c r="UJJ28" s="61"/>
      <c r="UJK28" s="61"/>
      <c r="UJL28" s="61"/>
      <c r="UJM28" s="61"/>
      <c r="UJN28" s="61"/>
      <c r="UJO28" s="61"/>
      <c r="UJP28" s="61"/>
      <c r="UJQ28" s="61"/>
      <c r="UJR28" s="61"/>
      <c r="UJS28" s="61"/>
      <c r="UJT28" s="61"/>
      <c r="UJU28" s="61"/>
      <c r="UJV28" s="61"/>
      <c r="UJW28" s="61"/>
      <c r="UJX28" s="61"/>
      <c r="UJY28" s="61"/>
      <c r="UJZ28" s="61"/>
      <c r="UKA28" s="61"/>
      <c r="UKB28" s="61"/>
      <c r="UKC28" s="61"/>
      <c r="UKD28" s="61"/>
      <c r="UKE28" s="61"/>
      <c r="UKF28" s="61"/>
      <c r="UKG28" s="61"/>
      <c r="UKH28" s="61"/>
      <c r="UKI28" s="61"/>
      <c r="UKJ28" s="61"/>
      <c r="UKK28" s="61"/>
      <c r="UKL28" s="61"/>
      <c r="UKM28" s="61"/>
      <c r="UKN28" s="61"/>
      <c r="UKO28" s="61"/>
      <c r="UKP28" s="61"/>
      <c r="UKQ28" s="61"/>
      <c r="UKR28" s="61"/>
      <c r="UKS28" s="61"/>
      <c r="UKT28" s="61"/>
      <c r="UKU28" s="61"/>
      <c r="UKV28" s="61"/>
      <c r="UKW28" s="61"/>
      <c r="UKX28" s="61"/>
      <c r="UKY28" s="61"/>
      <c r="UKZ28" s="61"/>
      <c r="ULA28" s="61"/>
      <c r="ULB28" s="61"/>
      <c r="ULC28" s="61"/>
      <c r="ULD28" s="61"/>
      <c r="ULE28" s="61"/>
      <c r="ULF28" s="61"/>
      <c r="ULG28" s="61"/>
      <c r="ULH28" s="61"/>
      <c r="ULI28" s="61"/>
      <c r="ULJ28" s="61"/>
      <c r="ULK28" s="61"/>
      <c r="ULL28" s="61"/>
      <c r="ULM28" s="61"/>
      <c r="ULN28" s="61"/>
      <c r="ULO28" s="61"/>
      <c r="ULP28" s="61"/>
      <c r="ULQ28" s="61"/>
      <c r="ULR28" s="61"/>
      <c r="ULS28" s="61"/>
      <c r="ULT28" s="61"/>
      <c r="ULU28" s="61"/>
      <c r="ULV28" s="61"/>
      <c r="ULW28" s="61"/>
      <c r="ULX28" s="61"/>
      <c r="ULY28" s="61"/>
      <c r="ULZ28" s="61"/>
      <c r="UMA28" s="61"/>
      <c r="UMB28" s="61"/>
      <c r="UMC28" s="61"/>
      <c r="UMD28" s="61"/>
      <c r="UME28" s="61"/>
      <c r="UMF28" s="61"/>
      <c r="UMG28" s="61"/>
      <c r="UMH28" s="61"/>
      <c r="UMI28" s="61"/>
      <c r="UMJ28" s="61"/>
      <c r="UMK28" s="61"/>
      <c r="UML28" s="61"/>
      <c r="UMM28" s="61"/>
      <c r="UMN28" s="61"/>
      <c r="UMO28" s="61"/>
      <c r="UMP28" s="61"/>
      <c r="UMQ28" s="61"/>
      <c r="UMR28" s="61"/>
      <c r="UMS28" s="61"/>
      <c r="UMT28" s="61"/>
      <c r="UMU28" s="61"/>
      <c r="UMV28" s="61"/>
      <c r="UMW28" s="61"/>
      <c r="UMX28" s="61"/>
      <c r="UMY28" s="61"/>
      <c r="UMZ28" s="61"/>
      <c r="UNA28" s="61"/>
      <c r="UNB28" s="61"/>
      <c r="UNC28" s="61"/>
      <c r="UND28" s="61"/>
      <c r="UNE28" s="61"/>
      <c r="UNF28" s="61"/>
      <c r="UNG28" s="61"/>
      <c r="UNH28" s="61"/>
      <c r="UNI28" s="61"/>
      <c r="UNJ28" s="61"/>
      <c r="UNK28" s="61"/>
      <c r="UNL28" s="61"/>
      <c r="UNM28" s="61"/>
      <c r="UNN28" s="61"/>
      <c r="UNO28" s="61"/>
      <c r="UNP28" s="61"/>
      <c r="UNQ28" s="61"/>
      <c r="UNR28" s="61"/>
      <c r="UNS28" s="61"/>
      <c r="UNT28" s="61"/>
      <c r="UNU28" s="61"/>
      <c r="UNV28" s="61"/>
      <c r="UNW28" s="61"/>
      <c r="UNX28" s="61"/>
      <c r="UNY28" s="61"/>
      <c r="UNZ28" s="61"/>
      <c r="UOA28" s="61"/>
      <c r="UOB28" s="61"/>
      <c r="UOC28" s="61"/>
      <c r="UOD28" s="61"/>
      <c r="UOE28" s="61"/>
      <c r="UOF28" s="61"/>
      <c r="UOG28" s="61"/>
      <c r="UOH28" s="61"/>
      <c r="UOI28" s="61"/>
      <c r="UOJ28" s="61"/>
      <c r="UOK28" s="61"/>
      <c r="UOL28" s="61"/>
      <c r="UOM28" s="61"/>
      <c r="UON28" s="61"/>
      <c r="UOO28" s="61"/>
      <c r="UOP28" s="61"/>
      <c r="UOQ28" s="61"/>
      <c r="UOR28" s="61"/>
      <c r="UOS28" s="61"/>
      <c r="UOT28" s="61"/>
      <c r="UOU28" s="61"/>
      <c r="UOV28" s="61"/>
      <c r="UOW28" s="61"/>
      <c r="UOX28" s="61"/>
      <c r="UOY28" s="61"/>
      <c r="UOZ28" s="61"/>
      <c r="UPA28" s="61"/>
      <c r="UPB28" s="61"/>
      <c r="UPC28" s="61"/>
      <c r="UPD28" s="61"/>
      <c r="UPE28" s="61"/>
      <c r="UPF28" s="61"/>
      <c r="UPG28" s="61"/>
      <c r="UPH28" s="61"/>
      <c r="UPI28" s="61"/>
      <c r="UPJ28" s="61"/>
      <c r="UPK28" s="61"/>
      <c r="UPL28" s="61"/>
      <c r="UPM28" s="61"/>
      <c r="UPN28" s="61"/>
      <c r="UPO28" s="61"/>
      <c r="UPP28" s="61"/>
      <c r="UPQ28" s="61"/>
      <c r="UPR28" s="61"/>
      <c r="UPS28" s="61"/>
      <c r="UPT28" s="61"/>
      <c r="UPU28" s="61"/>
      <c r="UPV28" s="61"/>
      <c r="UPW28" s="61"/>
      <c r="UPX28" s="61"/>
      <c r="UPY28" s="61"/>
      <c r="UPZ28" s="61"/>
      <c r="UQA28" s="61"/>
      <c r="UQB28" s="61"/>
      <c r="UQC28" s="61"/>
      <c r="UQD28" s="61"/>
      <c r="UQE28" s="61"/>
      <c r="UQF28" s="61"/>
      <c r="UQG28" s="61"/>
      <c r="UQH28" s="61"/>
      <c r="UQI28" s="61"/>
      <c r="UQJ28" s="61"/>
      <c r="UQK28" s="61"/>
      <c r="UQL28" s="61"/>
      <c r="UQM28" s="61"/>
      <c r="UQN28" s="61"/>
      <c r="UQO28" s="61"/>
      <c r="UQP28" s="61"/>
      <c r="UQQ28" s="61"/>
      <c r="UQR28" s="61"/>
      <c r="UQS28" s="61"/>
      <c r="UQT28" s="61"/>
      <c r="UQU28" s="61"/>
      <c r="UQV28" s="61"/>
      <c r="UQW28" s="61"/>
      <c r="UQX28" s="61"/>
      <c r="UQY28" s="61"/>
      <c r="UQZ28" s="61"/>
      <c r="URA28" s="61"/>
      <c r="URB28" s="61"/>
      <c r="URC28" s="61"/>
      <c r="URD28" s="61"/>
      <c r="URE28" s="61"/>
      <c r="URF28" s="61"/>
      <c r="URG28" s="61"/>
      <c r="URH28" s="61"/>
      <c r="URI28" s="61"/>
      <c r="URJ28" s="61"/>
      <c r="URK28" s="61"/>
      <c r="URL28" s="61"/>
      <c r="URM28" s="61"/>
      <c r="URN28" s="61"/>
      <c r="URO28" s="61"/>
      <c r="URP28" s="61"/>
      <c r="URQ28" s="61"/>
      <c r="URR28" s="61"/>
      <c r="URS28" s="61"/>
      <c r="URT28" s="61"/>
      <c r="URU28" s="61"/>
      <c r="URV28" s="61"/>
      <c r="URW28" s="61"/>
      <c r="URX28" s="61"/>
      <c r="URY28" s="61"/>
      <c r="URZ28" s="61"/>
      <c r="USA28" s="61"/>
      <c r="USB28" s="61"/>
      <c r="USC28" s="61"/>
      <c r="USD28" s="61"/>
      <c r="USE28" s="61"/>
      <c r="USF28" s="61"/>
      <c r="USG28" s="61"/>
      <c r="USH28" s="61"/>
      <c r="USI28" s="61"/>
      <c r="USJ28" s="61"/>
      <c r="USK28" s="61"/>
      <c r="USL28" s="61"/>
      <c r="USM28" s="61"/>
      <c r="USN28" s="61"/>
      <c r="USO28" s="61"/>
      <c r="USP28" s="61"/>
      <c r="USQ28" s="61"/>
      <c r="USR28" s="61"/>
      <c r="USS28" s="61"/>
      <c r="UST28" s="61"/>
      <c r="USU28" s="61"/>
      <c r="USV28" s="61"/>
      <c r="USW28" s="61"/>
      <c r="USX28" s="61"/>
      <c r="USY28" s="61"/>
      <c r="USZ28" s="61"/>
      <c r="UTA28" s="61"/>
      <c r="UTB28" s="61"/>
      <c r="UTC28" s="61"/>
      <c r="UTD28" s="61"/>
      <c r="UTE28" s="61"/>
      <c r="UTF28" s="61"/>
      <c r="UTG28" s="61"/>
      <c r="UTH28" s="61"/>
      <c r="UTI28" s="61"/>
      <c r="UTJ28" s="61"/>
      <c r="UTK28" s="61"/>
      <c r="UTL28" s="61"/>
      <c r="UTM28" s="61"/>
      <c r="UTN28" s="61"/>
      <c r="UTO28" s="61"/>
      <c r="UTP28" s="61"/>
      <c r="UTQ28" s="61"/>
      <c r="UTR28" s="61"/>
      <c r="UTS28" s="61"/>
      <c r="UTT28" s="61"/>
      <c r="UTU28" s="61"/>
      <c r="UTV28" s="61"/>
      <c r="UTW28" s="61"/>
      <c r="UTX28" s="61"/>
      <c r="UTY28" s="61"/>
      <c r="UTZ28" s="61"/>
      <c r="UUA28" s="61"/>
      <c r="UUB28" s="61"/>
      <c r="UUC28" s="61"/>
      <c r="UUD28" s="61"/>
      <c r="UUE28" s="61"/>
      <c r="UUF28" s="61"/>
      <c r="UUG28" s="61"/>
      <c r="UUH28" s="61"/>
      <c r="UUI28" s="61"/>
      <c r="UUJ28" s="61"/>
      <c r="UUK28" s="61"/>
      <c r="UUL28" s="61"/>
      <c r="UUM28" s="61"/>
      <c r="UUN28" s="61"/>
      <c r="UUO28" s="61"/>
      <c r="UUP28" s="61"/>
      <c r="UUQ28" s="61"/>
      <c r="UUR28" s="61"/>
      <c r="UUS28" s="61"/>
      <c r="UUT28" s="61"/>
      <c r="UUU28" s="61"/>
      <c r="UUV28" s="61"/>
      <c r="UUW28" s="61"/>
      <c r="UUX28" s="61"/>
      <c r="UUY28" s="61"/>
      <c r="UUZ28" s="61"/>
      <c r="UVA28" s="61"/>
      <c r="UVB28" s="61"/>
      <c r="UVC28" s="61"/>
      <c r="UVD28" s="61"/>
      <c r="UVE28" s="61"/>
      <c r="UVF28" s="61"/>
      <c r="UVG28" s="61"/>
      <c r="UVH28" s="61"/>
      <c r="UVI28" s="61"/>
      <c r="UVJ28" s="61"/>
      <c r="UVK28" s="61"/>
      <c r="UVL28" s="61"/>
      <c r="UVM28" s="61"/>
      <c r="UVN28" s="61"/>
      <c r="UVO28" s="61"/>
      <c r="UVP28" s="61"/>
      <c r="UVQ28" s="61"/>
      <c r="UVR28" s="61"/>
      <c r="UVS28" s="61"/>
      <c r="UVT28" s="61"/>
      <c r="UVU28" s="61"/>
      <c r="UVV28" s="61"/>
      <c r="UVW28" s="61"/>
      <c r="UVX28" s="61"/>
      <c r="UVY28" s="61"/>
      <c r="UVZ28" s="61"/>
      <c r="UWA28" s="61"/>
      <c r="UWB28" s="61"/>
      <c r="UWC28" s="61"/>
      <c r="UWD28" s="61"/>
      <c r="UWE28" s="61"/>
      <c r="UWF28" s="61"/>
      <c r="UWG28" s="61"/>
      <c r="UWH28" s="61"/>
      <c r="UWI28" s="61"/>
      <c r="UWJ28" s="61"/>
      <c r="UWK28" s="61"/>
      <c r="UWL28" s="61"/>
      <c r="UWM28" s="61"/>
      <c r="UWN28" s="61"/>
      <c r="UWO28" s="61"/>
      <c r="UWP28" s="61"/>
      <c r="UWQ28" s="61"/>
      <c r="UWR28" s="61"/>
      <c r="UWS28" s="61"/>
      <c r="UWT28" s="61"/>
      <c r="UWU28" s="61"/>
      <c r="UWV28" s="61"/>
      <c r="UWW28" s="61"/>
      <c r="UWX28" s="61"/>
      <c r="UWY28" s="61"/>
      <c r="UWZ28" s="61"/>
      <c r="UXA28" s="61"/>
      <c r="UXB28" s="61"/>
      <c r="UXC28" s="61"/>
      <c r="UXD28" s="61"/>
      <c r="UXE28" s="61"/>
      <c r="UXF28" s="61"/>
      <c r="UXG28" s="61"/>
      <c r="UXH28" s="61"/>
      <c r="UXI28" s="61"/>
      <c r="UXJ28" s="61"/>
      <c r="UXK28" s="61"/>
      <c r="UXL28" s="61"/>
      <c r="UXM28" s="61"/>
      <c r="UXN28" s="61"/>
      <c r="UXO28" s="61"/>
      <c r="UXP28" s="61"/>
      <c r="UXQ28" s="61"/>
      <c r="UXR28" s="61"/>
      <c r="UXS28" s="61"/>
      <c r="UXT28" s="61"/>
      <c r="UXU28" s="61"/>
      <c r="UXV28" s="61"/>
      <c r="UXW28" s="61"/>
      <c r="UXX28" s="61"/>
      <c r="UXY28" s="61"/>
      <c r="UXZ28" s="61"/>
      <c r="UYA28" s="61"/>
      <c r="UYB28" s="61"/>
      <c r="UYC28" s="61"/>
      <c r="UYD28" s="61"/>
      <c r="UYE28" s="61"/>
      <c r="UYF28" s="61"/>
      <c r="UYG28" s="61"/>
      <c r="UYH28" s="61"/>
      <c r="UYI28" s="61"/>
      <c r="UYJ28" s="61"/>
      <c r="UYK28" s="61"/>
      <c r="UYL28" s="61"/>
      <c r="UYM28" s="61"/>
      <c r="UYN28" s="61"/>
      <c r="UYO28" s="61"/>
      <c r="UYP28" s="61"/>
      <c r="UYQ28" s="61"/>
      <c r="UYR28" s="61"/>
      <c r="UYS28" s="61"/>
      <c r="UYT28" s="61"/>
      <c r="UYU28" s="61"/>
      <c r="UYV28" s="61"/>
      <c r="UYW28" s="61"/>
      <c r="UYX28" s="61"/>
      <c r="UYY28" s="61"/>
      <c r="UYZ28" s="61"/>
      <c r="UZA28" s="61"/>
      <c r="UZB28" s="61"/>
      <c r="UZC28" s="61"/>
      <c r="UZD28" s="61"/>
      <c r="UZE28" s="61"/>
      <c r="UZF28" s="61"/>
      <c r="UZG28" s="61"/>
      <c r="UZH28" s="61"/>
      <c r="UZI28" s="61"/>
      <c r="UZJ28" s="61"/>
      <c r="UZK28" s="61"/>
      <c r="UZL28" s="61"/>
      <c r="UZM28" s="61"/>
      <c r="UZN28" s="61"/>
      <c r="UZO28" s="61"/>
      <c r="UZP28" s="61"/>
      <c r="UZQ28" s="61"/>
      <c r="UZR28" s="61"/>
      <c r="UZS28" s="61"/>
      <c r="UZT28" s="61"/>
      <c r="UZU28" s="61"/>
      <c r="UZV28" s="61"/>
      <c r="UZW28" s="61"/>
      <c r="UZX28" s="61"/>
      <c r="UZY28" s="61"/>
      <c r="UZZ28" s="61"/>
      <c r="VAA28" s="61"/>
      <c r="VAB28" s="61"/>
      <c r="VAC28" s="61"/>
      <c r="VAD28" s="61"/>
      <c r="VAE28" s="61"/>
      <c r="VAF28" s="61"/>
      <c r="VAG28" s="61"/>
      <c r="VAH28" s="61"/>
      <c r="VAI28" s="61"/>
      <c r="VAJ28" s="61"/>
      <c r="VAK28" s="61"/>
      <c r="VAL28" s="61"/>
      <c r="VAM28" s="61"/>
      <c r="VAN28" s="61"/>
      <c r="VAO28" s="61"/>
      <c r="VAP28" s="61"/>
      <c r="VAQ28" s="61"/>
      <c r="VAR28" s="61"/>
      <c r="VAS28" s="61"/>
      <c r="VAT28" s="61"/>
      <c r="VAU28" s="61"/>
      <c r="VAV28" s="61"/>
      <c r="VAW28" s="61"/>
      <c r="VAX28" s="61"/>
      <c r="VAY28" s="61"/>
      <c r="VAZ28" s="61"/>
      <c r="VBA28" s="61"/>
      <c r="VBB28" s="61"/>
      <c r="VBC28" s="61"/>
      <c r="VBD28" s="61"/>
      <c r="VBE28" s="61"/>
      <c r="VBF28" s="61"/>
      <c r="VBG28" s="61"/>
      <c r="VBH28" s="61"/>
      <c r="VBI28" s="61"/>
      <c r="VBJ28" s="61"/>
      <c r="VBK28" s="61"/>
      <c r="VBL28" s="61"/>
      <c r="VBM28" s="61"/>
      <c r="VBN28" s="61"/>
      <c r="VBO28" s="61"/>
      <c r="VBP28" s="61"/>
      <c r="VBQ28" s="61"/>
      <c r="VBR28" s="61"/>
      <c r="VBS28" s="61"/>
      <c r="VBT28" s="61"/>
      <c r="VBU28" s="61"/>
      <c r="VBV28" s="61"/>
      <c r="VBW28" s="61"/>
      <c r="VBX28" s="61"/>
      <c r="VBY28" s="61"/>
      <c r="VBZ28" s="61"/>
      <c r="VCA28" s="61"/>
      <c r="VCB28" s="61"/>
      <c r="VCC28" s="61"/>
      <c r="VCD28" s="61"/>
      <c r="VCE28" s="61"/>
      <c r="VCF28" s="61"/>
      <c r="VCG28" s="61"/>
      <c r="VCH28" s="61"/>
      <c r="VCI28" s="61"/>
      <c r="VCJ28" s="61"/>
      <c r="VCK28" s="61"/>
      <c r="VCL28" s="61"/>
      <c r="VCM28" s="61"/>
      <c r="VCN28" s="61"/>
      <c r="VCO28" s="61"/>
      <c r="VCP28" s="61"/>
      <c r="VCQ28" s="61"/>
      <c r="VCR28" s="61"/>
      <c r="VCS28" s="61"/>
      <c r="VCT28" s="61"/>
      <c r="VCU28" s="61"/>
      <c r="VCV28" s="61"/>
      <c r="VCW28" s="61"/>
      <c r="VCX28" s="61"/>
      <c r="VCY28" s="61"/>
      <c r="VCZ28" s="61"/>
      <c r="VDA28" s="61"/>
      <c r="VDB28" s="61"/>
      <c r="VDC28" s="61"/>
      <c r="VDD28" s="61"/>
      <c r="VDE28" s="61"/>
      <c r="VDF28" s="61"/>
      <c r="VDG28" s="61"/>
      <c r="VDH28" s="61"/>
      <c r="VDI28" s="61"/>
      <c r="VDJ28" s="61"/>
      <c r="VDK28" s="61"/>
      <c r="VDL28" s="61"/>
      <c r="VDM28" s="61"/>
      <c r="VDN28" s="61"/>
      <c r="VDO28" s="61"/>
      <c r="VDP28" s="61"/>
      <c r="VDQ28" s="61"/>
      <c r="VDR28" s="61"/>
      <c r="VDS28" s="61"/>
      <c r="VDT28" s="61"/>
      <c r="VDU28" s="61"/>
      <c r="VDV28" s="61"/>
      <c r="VDW28" s="61"/>
      <c r="VDX28" s="61"/>
      <c r="VDY28" s="61"/>
      <c r="VDZ28" s="61"/>
      <c r="VEA28" s="61"/>
      <c r="VEB28" s="61"/>
      <c r="VEC28" s="61"/>
      <c r="VED28" s="61"/>
      <c r="VEE28" s="61"/>
      <c r="VEF28" s="61"/>
      <c r="VEG28" s="61"/>
      <c r="VEH28" s="61"/>
      <c r="VEI28" s="61"/>
      <c r="VEJ28" s="61"/>
      <c r="VEK28" s="61"/>
      <c r="VEL28" s="61"/>
      <c r="VEM28" s="61"/>
      <c r="VEN28" s="61"/>
      <c r="VEO28" s="61"/>
      <c r="VEP28" s="61"/>
      <c r="VEQ28" s="61"/>
      <c r="VER28" s="61"/>
      <c r="VES28" s="61"/>
      <c r="VET28" s="61"/>
      <c r="VEU28" s="61"/>
      <c r="VEV28" s="61"/>
      <c r="VEW28" s="61"/>
      <c r="VEX28" s="61"/>
      <c r="VEY28" s="61"/>
      <c r="VEZ28" s="61"/>
      <c r="VFA28" s="61"/>
      <c r="VFB28" s="61"/>
      <c r="VFC28" s="61"/>
      <c r="VFD28" s="61"/>
      <c r="VFE28" s="61"/>
      <c r="VFF28" s="61"/>
      <c r="VFG28" s="61"/>
      <c r="VFH28" s="61"/>
      <c r="VFI28" s="61"/>
      <c r="VFJ28" s="61"/>
      <c r="VFK28" s="61"/>
      <c r="VFL28" s="61"/>
      <c r="VFM28" s="61"/>
      <c r="VFN28" s="61"/>
      <c r="VFO28" s="61"/>
      <c r="VFP28" s="61"/>
      <c r="VFQ28" s="61"/>
      <c r="VFR28" s="61"/>
      <c r="VFS28" s="61"/>
      <c r="VFT28" s="61"/>
      <c r="VFU28" s="61"/>
      <c r="VFV28" s="61"/>
      <c r="VFW28" s="61"/>
      <c r="VFX28" s="61"/>
      <c r="VFY28" s="61"/>
      <c r="VFZ28" s="61"/>
      <c r="VGA28" s="61"/>
      <c r="VGB28" s="61"/>
      <c r="VGC28" s="61"/>
      <c r="VGD28" s="61"/>
      <c r="VGE28" s="61"/>
      <c r="VGF28" s="61"/>
      <c r="VGG28" s="61"/>
      <c r="VGH28" s="61"/>
      <c r="VGI28" s="61"/>
      <c r="VGJ28" s="61"/>
      <c r="VGK28" s="61"/>
      <c r="VGL28" s="61"/>
      <c r="VGM28" s="61"/>
      <c r="VGN28" s="61"/>
      <c r="VGO28" s="61"/>
      <c r="VGP28" s="61"/>
      <c r="VGQ28" s="61"/>
      <c r="VGR28" s="61"/>
      <c r="VGS28" s="61"/>
      <c r="VGT28" s="61"/>
      <c r="VGU28" s="61"/>
      <c r="VGV28" s="61"/>
      <c r="VGW28" s="61"/>
      <c r="VGX28" s="61"/>
      <c r="VGY28" s="61"/>
      <c r="VGZ28" s="61"/>
      <c r="VHA28" s="61"/>
      <c r="VHB28" s="61"/>
      <c r="VHC28" s="61"/>
      <c r="VHD28" s="61"/>
      <c r="VHE28" s="61"/>
      <c r="VHF28" s="61"/>
      <c r="VHG28" s="61"/>
      <c r="VHH28" s="61"/>
      <c r="VHI28" s="61"/>
      <c r="VHJ28" s="61"/>
      <c r="VHK28" s="61"/>
      <c r="VHL28" s="61"/>
      <c r="VHM28" s="61"/>
      <c r="VHN28" s="61"/>
      <c r="VHO28" s="61"/>
      <c r="VHP28" s="61"/>
      <c r="VHQ28" s="61"/>
      <c r="VHR28" s="61"/>
      <c r="VHS28" s="61"/>
      <c r="VHT28" s="61"/>
      <c r="VHU28" s="61"/>
      <c r="VHV28" s="61"/>
      <c r="VHW28" s="61"/>
      <c r="VHX28" s="61"/>
      <c r="VHY28" s="61"/>
      <c r="VHZ28" s="61"/>
      <c r="VIA28" s="61"/>
      <c r="VIB28" s="61"/>
      <c r="VIC28" s="61"/>
      <c r="VID28" s="61"/>
      <c r="VIE28" s="61"/>
      <c r="VIF28" s="61"/>
      <c r="VIG28" s="61"/>
      <c r="VIH28" s="61"/>
      <c r="VII28" s="61"/>
      <c r="VIJ28" s="61"/>
      <c r="VIK28" s="61"/>
      <c r="VIL28" s="61"/>
      <c r="VIM28" s="61"/>
      <c r="VIN28" s="61"/>
      <c r="VIO28" s="61"/>
      <c r="VIP28" s="61"/>
      <c r="VIQ28" s="61"/>
      <c r="VIR28" s="61"/>
      <c r="VIS28" s="61"/>
      <c r="VIT28" s="61"/>
      <c r="VIU28" s="61"/>
      <c r="VIV28" s="61"/>
      <c r="VIW28" s="61"/>
      <c r="VIX28" s="61"/>
      <c r="VIY28" s="61"/>
      <c r="VIZ28" s="61"/>
      <c r="VJA28" s="61"/>
      <c r="VJB28" s="61"/>
      <c r="VJC28" s="61"/>
      <c r="VJD28" s="61"/>
      <c r="VJE28" s="61"/>
      <c r="VJF28" s="61"/>
      <c r="VJG28" s="61"/>
      <c r="VJH28" s="61"/>
      <c r="VJI28" s="61"/>
      <c r="VJJ28" s="61"/>
      <c r="VJK28" s="61"/>
      <c r="VJL28" s="61"/>
      <c r="VJM28" s="61"/>
      <c r="VJN28" s="61"/>
      <c r="VJO28" s="61"/>
      <c r="VJP28" s="61"/>
      <c r="VJQ28" s="61"/>
      <c r="VJR28" s="61"/>
      <c r="VJS28" s="61"/>
      <c r="VJT28" s="61"/>
      <c r="VJU28" s="61"/>
      <c r="VJV28" s="61"/>
      <c r="VJW28" s="61"/>
      <c r="VJX28" s="61"/>
      <c r="VJY28" s="61"/>
      <c r="VJZ28" s="61"/>
      <c r="VKA28" s="61"/>
      <c r="VKB28" s="61"/>
      <c r="VKC28" s="61"/>
      <c r="VKD28" s="61"/>
      <c r="VKE28" s="61"/>
      <c r="VKF28" s="61"/>
      <c r="VKG28" s="61"/>
      <c r="VKH28" s="61"/>
      <c r="VKI28" s="61"/>
      <c r="VKJ28" s="61"/>
      <c r="VKK28" s="61"/>
      <c r="VKL28" s="61"/>
      <c r="VKM28" s="61"/>
      <c r="VKN28" s="61"/>
      <c r="VKO28" s="61"/>
      <c r="VKP28" s="61"/>
      <c r="VKQ28" s="61"/>
      <c r="VKR28" s="61"/>
      <c r="VKS28" s="61"/>
      <c r="VKT28" s="61"/>
      <c r="VKU28" s="61"/>
      <c r="VKV28" s="61"/>
      <c r="VKW28" s="61"/>
      <c r="VKX28" s="61"/>
      <c r="VKY28" s="61"/>
      <c r="VKZ28" s="61"/>
      <c r="VLA28" s="61"/>
      <c r="VLB28" s="61"/>
      <c r="VLC28" s="61"/>
      <c r="VLD28" s="61"/>
      <c r="VLE28" s="61"/>
      <c r="VLF28" s="61"/>
      <c r="VLG28" s="61"/>
      <c r="VLH28" s="61"/>
      <c r="VLI28" s="61"/>
      <c r="VLJ28" s="61"/>
      <c r="VLK28" s="61"/>
      <c r="VLL28" s="61"/>
      <c r="VLM28" s="61"/>
      <c r="VLN28" s="61"/>
      <c r="VLO28" s="61"/>
      <c r="VLP28" s="61"/>
      <c r="VLQ28" s="61"/>
      <c r="VLR28" s="61"/>
      <c r="VLS28" s="61"/>
      <c r="VLT28" s="61"/>
      <c r="VLU28" s="61"/>
      <c r="VLV28" s="61"/>
      <c r="VLW28" s="61"/>
      <c r="VLX28" s="61"/>
      <c r="VLY28" s="61"/>
      <c r="VLZ28" s="61"/>
      <c r="VMA28" s="61"/>
      <c r="VMB28" s="61"/>
      <c r="VMC28" s="61"/>
      <c r="VMD28" s="61"/>
      <c r="VME28" s="61"/>
      <c r="VMF28" s="61"/>
      <c r="VMG28" s="61"/>
      <c r="VMH28" s="61"/>
      <c r="VMI28" s="61"/>
      <c r="VMJ28" s="61"/>
      <c r="VMK28" s="61"/>
      <c r="VML28" s="61"/>
      <c r="VMM28" s="61"/>
      <c r="VMN28" s="61"/>
      <c r="VMO28" s="61"/>
      <c r="VMP28" s="61"/>
      <c r="VMQ28" s="61"/>
      <c r="VMR28" s="61"/>
      <c r="VMS28" s="61"/>
      <c r="VMT28" s="61"/>
      <c r="VMU28" s="61"/>
      <c r="VMV28" s="61"/>
      <c r="VMW28" s="61"/>
      <c r="VMX28" s="61"/>
      <c r="VMY28" s="61"/>
      <c r="VMZ28" s="61"/>
      <c r="VNA28" s="61"/>
      <c r="VNB28" s="61"/>
      <c r="VNC28" s="61"/>
      <c r="VND28" s="61"/>
      <c r="VNE28" s="61"/>
      <c r="VNF28" s="61"/>
      <c r="VNG28" s="61"/>
      <c r="VNH28" s="61"/>
      <c r="VNI28" s="61"/>
      <c r="VNJ28" s="61"/>
      <c r="VNK28" s="61"/>
      <c r="VNL28" s="61"/>
      <c r="VNM28" s="61"/>
      <c r="VNN28" s="61"/>
      <c r="VNO28" s="61"/>
      <c r="VNP28" s="61"/>
      <c r="VNQ28" s="61"/>
      <c r="VNR28" s="61"/>
      <c r="VNS28" s="61"/>
      <c r="VNT28" s="61"/>
      <c r="VNU28" s="61"/>
      <c r="VNV28" s="61"/>
      <c r="VNW28" s="61"/>
      <c r="VNX28" s="61"/>
      <c r="VNY28" s="61"/>
      <c r="VNZ28" s="61"/>
      <c r="VOA28" s="61"/>
      <c r="VOB28" s="61"/>
      <c r="VOC28" s="61"/>
      <c r="VOD28" s="61"/>
      <c r="VOE28" s="61"/>
      <c r="VOF28" s="61"/>
      <c r="VOG28" s="61"/>
      <c r="VOH28" s="61"/>
      <c r="VOI28" s="61"/>
      <c r="VOJ28" s="61"/>
      <c r="VOK28" s="61"/>
      <c r="VOL28" s="61"/>
      <c r="VOM28" s="61"/>
      <c r="VON28" s="61"/>
      <c r="VOO28" s="61"/>
      <c r="VOP28" s="61"/>
      <c r="VOQ28" s="61"/>
      <c r="VOR28" s="61"/>
      <c r="VOS28" s="61"/>
      <c r="VOT28" s="61"/>
      <c r="VOU28" s="61"/>
      <c r="VOV28" s="61"/>
      <c r="VOW28" s="61"/>
      <c r="VOX28" s="61"/>
      <c r="VOY28" s="61"/>
      <c r="VOZ28" s="61"/>
      <c r="VPA28" s="61"/>
      <c r="VPB28" s="61"/>
      <c r="VPC28" s="61"/>
      <c r="VPD28" s="61"/>
      <c r="VPE28" s="61"/>
      <c r="VPF28" s="61"/>
      <c r="VPG28" s="61"/>
      <c r="VPH28" s="61"/>
      <c r="VPI28" s="61"/>
      <c r="VPJ28" s="61"/>
      <c r="VPK28" s="61"/>
      <c r="VPL28" s="61"/>
      <c r="VPM28" s="61"/>
      <c r="VPN28" s="61"/>
      <c r="VPO28" s="61"/>
      <c r="VPP28" s="61"/>
      <c r="VPQ28" s="61"/>
      <c r="VPR28" s="61"/>
      <c r="VPS28" s="61"/>
      <c r="VPT28" s="61"/>
      <c r="VPU28" s="61"/>
      <c r="VPV28" s="61"/>
      <c r="VPW28" s="61"/>
      <c r="VPX28" s="61"/>
      <c r="VPY28" s="61"/>
      <c r="VPZ28" s="61"/>
      <c r="VQA28" s="61"/>
      <c r="VQB28" s="61"/>
      <c r="VQC28" s="61"/>
      <c r="VQD28" s="61"/>
      <c r="VQE28" s="61"/>
      <c r="VQF28" s="61"/>
      <c r="VQG28" s="61"/>
      <c r="VQH28" s="61"/>
      <c r="VQI28" s="61"/>
      <c r="VQJ28" s="61"/>
      <c r="VQK28" s="61"/>
      <c r="VQL28" s="61"/>
      <c r="VQM28" s="61"/>
      <c r="VQN28" s="61"/>
      <c r="VQO28" s="61"/>
      <c r="VQP28" s="61"/>
      <c r="VQQ28" s="61"/>
      <c r="VQR28" s="61"/>
      <c r="VQS28" s="61"/>
      <c r="VQT28" s="61"/>
      <c r="VQU28" s="61"/>
      <c r="VQV28" s="61"/>
      <c r="VQW28" s="61"/>
      <c r="VQX28" s="61"/>
      <c r="VQY28" s="61"/>
      <c r="VQZ28" s="61"/>
      <c r="VRA28" s="61"/>
      <c r="VRB28" s="61"/>
      <c r="VRC28" s="61"/>
      <c r="VRD28" s="61"/>
      <c r="VRE28" s="61"/>
      <c r="VRF28" s="61"/>
      <c r="VRG28" s="61"/>
      <c r="VRH28" s="61"/>
      <c r="VRI28" s="61"/>
      <c r="VRJ28" s="61"/>
      <c r="VRK28" s="61"/>
      <c r="VRL28" s="61"/>
      <c r="VRM28" s="61"/>
      <c r="VRN28" s="61"/>
      <c r="VRO28" s="61"/>
      <c r="VRP28" s="61"/>
      <c r="VRQ28" s="61"/>
      <c r="VRR28" s="61"/>
      <c r="VRS28" s="61"/>
      <c r="VRT28" s="61"/>
      <c r="VRU28" s="61"/>
      <c r="VRV28" s="61"/>
      <c r="VRW28" s="61"/>
      <c r="VRX28" s="61"/>
      <c r="VRY28" s="61"/>
      <c r="VRZ28" s="61"/>
      <c r="VSA28" s="61"/>
      <c r="VSB28" s="61"/>
      <c r="VSC28" s="61"/>
      <c r="VSD28" s="61"/>
      <c r="VSE28" s="61"/>
      <c r="VSF28" s="61"/>
      <c r="VSG28" s="61"/>
      <c r="VSH28" s="61"/>
      <c r="VSI28" s="61"/>
      <c r="VSJ28" s="61"/>
      <c r="VSK28" s="61"/>
      <c r="VSL28" s="61"/>
      <c r="VSM28" s="61"/>
      <c r="VSN28" s="61"/>
      <c r="VSO28" s="61"/>
      <c r="VSP28" s="61"/>
      <c r="VSQ28" s="61"/>
      <c r="VSR28" s="61"/>
      <c r="VSS28" s="61"/>
      <c r="VST28" s="61"/>
      <c r="VSU28" s="61"/>
      <c r="VSV28" s="61"/>
      <c r="VSW28" s="61"/>
      <c r="VSX28" s="61"/>
      <c r="VSY28" s="61"/>
      <c r="VSZ28" s="61"/>
      <c r="VTA28" s="61"/>
      <c r="VTB28" s="61"/>
      <c r="VTC28" s="61"/>
      <c r="VTD28" s="61"/>
      <c r="VTE28" s="61"/>
      <c r="VTF28" s="61"/>
      <c r="VTG28" s="61"/>
      <c r="VTH28" s="61"/>
      <c r="VTI28" s="61"/>
      <c r="VTJ28" s="61"/>
      <c r="VTK28" s="61"/>
      <c r="VTL28" s="61"/>
      <c r="VTM28" s="61"/>
      <c r="VTN28" s="61"/>
      <c r="VTO28" s="61"/>
      <c r="VTP28" s="61"/>
      <c r="VTQ28" s="61"/>
      <c r="VTR28" s="61"/>
      <c r="VTS28" s="61"/>
      <c r="VTT28" s="61"/>
      <c r="VTU28" s="61"/>
      <c r="VTV28" s="61"/>
      <c r="VTW28" s="61"/>
      <c r="VTX28" s="61"/>
      <c r="VTY28" s="61"/>
      <c r="VTZ28" s="61"/>
      <c r="VUA28" s="61"/>
      <c r="VUB28" s="61"/>
      <c r="VUC28" s="61"/>
      <c r="VUD28" s="61"/>
      <c r="VUE28" s="61"/>
      <c r="VUF28" s="61"/>
      <c r="VUG28" s="61"/>
      <c r="VUH28" s="61"/>
      <c r="VUI28" s="61"/>
      <c r="VUJ28" s="61"/>
      <c r="VUK28" s="61"/>
      <c r="VUL28" s="61"/>
      <c r="VUM28" s="61"/>
      <c r="VUN28" s="61"/>
      <c r="VUO28" s="61"/>
      <c r="VUP28" s="61"/>
      <c r="VUQ28" s="61"/>
      <c r="VUR28" s="61"/>
      <c r="VUS28" s="61"/>
      <c r="VUT28" s="61"/>
      <c r="VUU28" s="61"/>
      <c r="VUV28" s="61"/>
      <c r="VUW28" s="61"/>
      <c r="VUX28" s="61"/>
      <c r="VUY28" s="61"/>
      <c r="VUZ28" s="61"/>
      <c r="VVA28" s="61"/>
      <c r="VVB28" s="61"/>
      <c r="VVC28" s="61"/>
      <c r="VVD28" s="61"/>
      <c r="VVE28" s="61"/>
      <c r="VVF28" s="61"/>
      <c r="VVG28" s="61"/>
      <c r="VVH28" s="61"/>
      <c r="VVI28" s="61"/>
      <c r="VVJ28" s="61"/>
      <c r="VVK28" s="61"/>
      <c r="VVL28" s="61"/>
      <c r="VVM28" s="61"/>
      <c r="VVN28" s="61"/>
      <c r="VVO28" s="61"/>
      <c r="VVP28" s="61"/>
      <c r="VVQ28" s="61"/>
      <c r="VVR28" s="61"/>
      <c r="VVS28" s="61"/>
      <c r="VVT28" s="61"/>
      <c r="VVU28" s="61"/>
      <c r="VVV28" s="61"/>
      <c r="VVW28" s="61"/>
      <c r="VVX28" s="61"/>
      <c r="VVY28" s="61"/>
      <c r="VVZ28" s="61"/>
      <c r="VWA28" s="61"/>
      <c r="VWB28" s="61"/>
      <c r="VWC28" s="61"/>
      <c r="VWD28" s="61"/>
      <c r="VWE28" s="61"/>
      <c r="VWF28" s="61"/>
      <c r="VWG28" s="61"/>
      <c r="VWH28" s="61"/>
      <c r="VWI28" s="61"/>
      <c r="VWJ28" s="61"/>
      <c r="VWK28" s="61"/>
      <c r="VWL28" s="61"/>
      <c r="VWM28" s="61"/>
      <c r="VWN28" s="61"/>
      <c r="VWO28" s="61"/>
      <c r="VWP28" s="61"/>
      <c r="VWQ28" s="61"/>
      <c r="VWR28" s="61"/>
      <c r="VWS28" s="61"/>
      <c r="VWT28" s="61"/>
      <c r="VWU28" s="61"/>
      <c r="VWV28" s="61"/>
      <c r="VWW28" s="61"/>
      <c r="VWX28" s="61"/>
      <c r="VWY28" s="61"/>
      <c r="VWZ28" s="61"/>
      <c r="VXA28" s="61"/>
      <c r="VXB28" s="61"/>
      <c r="VXC28" s="61"/>
      <c r="VXD28" s="61"/>
      <c r="VXE28" s="61"/>
      <c r="VXF28" s="61"/>
      <c r="VXG28" s="61"/>
      <c r="VXH28" s="61"/>
      <c r="VXI28" s="61"/>
      <c r="VXJ28" s="61"/>
      <c r="VXK28" s="61"/>
      <c r="VXL28" s="61"/>
      <c r="VXM28" s="61"/>
      <c r="VXN28" s="61"/>
      <c r="VXO28" s="61"/>
      <c r="VXP28" s="61"/>
      <c r="VXQ28" s="61"/>
      <c r="VXR28" s="61"/>
      <c r="VXS28" s="61"/>
      <c r="VXT28" s="61"/>
      <c r="VXU28" s="61"/>
      <c r="VXV28" s="61"/>
      <c r="VXW28" s="61"/>
      <c r="VXX28" s="61"/>
      <c r="VXY28" s="61"/>
      <c r="VXZ28" s="61"/>
      <c r="VYA28" s="61"/>
      <c r="VYB28" s="61"/>
      <c r="VYC28" s="61"/>
      <c r="VYD28" s="61"/>
      <c r="VYE28" s="61"/>
      <c r="VYF28" s="61"/>
      <c r="VYG28" s="61"/>
      <c r="VYH28" s="61"/>
      <c r="VYI28" s="61"/>
      <c r="VYJ28" s="61"/>
      <c r="VYK28" s="61"/>
      <c r="VYL28" s="61"/>
      <c r="VYM28" s="61"/>
      <c r="VYN28" s="61"/>
      <c r="VYO28" s="61"/>
      <c r="VYP28" s="61"/>
      <c r="VYQ28" s="61"/>
      <c r="VYR28" s="61"/>
      <c r="VYS28" s="61"/>
      <c r="VYT28" s="61"/>
      <c r="VYU28" s="61"/>
      <c r="VYV28" s="61"/>
      <c r="VYW28" s="61"/>
      <c r="VYX28" s="61"/>
      <c r="VYY28" s="61"/>
      <c r="VYZ28" s="61"/>
      <c r="VZA28" s="61"/>
      <c r="VZB28" s="61"/>
      <c r="VZC28" s="61"/>
      <c r="VZD28" s="61"/>
      <c r="VZE28" s="61"/>
      <c r="VZF28" s="61"/>
      <c r="VZG28" s="61"/>
      <c r="VZH28" s="61"/>
      <c r="VZI28" s="61"/>
      <c r="VZJ28" s="61"/>
      <c r="VZK28" s="61"/>
      <c r="VZL28" s="61"/>
      <c r="VZM28" s="61"/>
      <c r="VZN28" s="61"/>
      <c r="VZO28" s="61"/>
      <c r="VZP28" s="61"/>
      <c r="VZQ28" s="61"/>
      <c r="VZR28" s="61"/>
      <c r="VZS28" s="61"/>
      <c r="VZT28" s="61"/>
      <c r="VZU28" s="61"/>
      <c r="VZV28" s="61"/>
      <c r="VZW28" s="61"/>
      <c r="VZX28" s="61"/>
      <c r="VZY28" s="61"/>
      <c r="VZZ28" s="61"/>
      <c r="WAA28" s="61"/>
      <c r="WAB28" s="61"/>
      <c r="WAC28" s="61"/>
      <c r="WAD28" s="61"/>
      <c r="WAE28" s="61"/>
      <c r="WAF28" s="61"/>
      <c r="WAG28" s="61"/>
      <c r="WAH28" s="61"/>
      <c r="WAI28" s="61"/>
      <c r="WAJ28" s="61"/>
      <c r="WAK28" s="61"/>
      <c r="WAL28" s="61"/>
      <c r="WAM28" s="61"/>
      <c r="WAN28" s="61"/>
      <c r="WAO28" s="61"/>
      <c r="WAP28" s="61"/>
      <c r="WAQ28" s="61"/>
      <c r="WAR28" s="61"/>
      <c r="WAS28" s="61"/>
      <c r="WAT28" s="61"/>
      <c r="WAU28" s="61"/>
      <c r="WAV28" s="61"/>
      <c r="WAW28" s="61"/>
      <c r="WAX28" s="61"/>
      <c r="WAY28" s="61"/>
      <c r="WAZ28" s="61"/>
      <c r="WBA28" s="61"/>
      <c r="WBB28" s="61"/>
      <c r="WBC28" s="61"/>
      <c r="WBD28" s="61"/>
      <c r="WBE28" s="61"/>
      <c r="WBF28" s="61"/>
      <c r="WBG28" s="61"/>
      <c r="WBH28" s="61"/>
      <c r="WBI28" s="61"/>
      <c r="WBJ28" s="61"/>
      <c r="WBK28" s="61"/>
      <c r="WBL28" s="61"/>
      <c r="WBM28" s="61"/>
      <c r="WBN28" s="61"/>
      <c r="WBO28" s="61"/>
      <c r="WBP28" s="61"/>
      <c r="WBQ28" s="61"/>
      <c r="WBR28" s="61"/>
      <c r="WBS28" s="61"/>
      <c r="WBT28" s="61"/>
      <c r="WBU28" s="61"/>
      <c r="WBV28" s="61"/>
      <c r="WBW28" s="61"/>
      <c r="WBX28" s="61"/>
      <c r="WBY28" s="61"/>
      <c r="WBZ28" s="61"/>
      <c r="WCA28" s="61"/>
      <c r="WCB28" s="61"/>
      <c r="WCC28" s="61"/>
      <c r="WCD28" s="61"/>
      <c r="WCE28" s="61"/>
      <c r="WCF28" s="61"/>
      <c r="WCG28" s="61"/>
      <c r="WCH28" s="61"/>
      <c r="WCI28" s="61"/>
      <c r="WCJ28" s="61"/>
      <c r="WCK28" s="61"/>
      <c r="WCL28" s="61"/>
      <c r="WCM28" s="61"/>
      <c r="WCN28" s="61"/>
      <c r="WCO28" s="61"/>
      <c r="WCP28" s="61"/>
      <c r="WCQ28" s="61"/>
      <c r="WCR28" s="61"/>
      <c r="WCS28" s="61"/>
      <c r="WCT28" s="61"/>
      <c r="WCU28" s="61"/>
      <c r="WCV28" s="61"/>
      <c r="WCW28" s="61"/>
      <c r="WCX28" s="61"/>
      <c r="WCY28" s="61"/>
      <c r="WCZ28" s="61"/>
      <c r="WDA28" s="61"/>
      <c r="WDB28" s="61"/>
      <c r="WDC28" s="61"/>
      <c r="WDD28" s="61"/>
      <c r="WDE28" s="61"/>
      <c r="WDF28" s="61"/>
      <c r="WDG28" s="61"/>
      <c r="WDH28" s="61"/>
      <c r="WDI28" s="61"/>
      <c r="WDJ28" s="61"/>
      <c r="WDK28" s="61"/>
      <c r="WDL28" s="61"/>
      <c r="WDM28" s="61"/>
      <c r="WDN28" s="61"/>
      <c r="WDO28" s="61"/>
      <c r="WDP28" s="61"/>
      <c r="WDQ28" s="61"/>
      <c r="WDR28" s="61"/>
      <c r="WDS28" s="61"/>
      <c r="WDT28" s="61"/>
      <c r="WDU28" s="61"/>
      <c r="WDV28" s="61"/>
      <c r="WDW28" s="61"/>
      <c r="WDX28" s="61"/>
      <c r="WDY28" s="61"/>
      <c r="WDZ28" s="61"/>
      <c r="WEA28" s="61"/>
      <c r="WEB28" s="61"/>
      <c r="WEC28" s="61"/>
      <c r="WED28" s="61"/>
      <c r="WEE28" s="61"/>
      <c r="WEF28" s="61"/>
      <c r="WEG28" s="61"/>
      <c r="WEH28" s="61"/>
      <c r="WEI28" s="61"/>
      <c r="WEJ28" s="61"/>
      <c r="WEK28" s="61"/>
      <c r="WEL28" s="61"/>
      <c r="WEM28" s="61"/>
      <c r="WEN28" s="61"/>
      <c r="WEO28" s="61"/>
      <c r="WEP28" s="61"/>
      <c r="WEQ28" s="61"/>
      <c r="WER28" s="61"/>
      <c r="WES28" s="61"/>
      <c r="WET28" s="61"/>
      <c r="WEU28" s="61"/>
      <c r="WEV28" s="61"/>
      <c r="WEW28" s="61"/>
      <c r="WEX28" s="61"/>
      <c r="WEY28" s="61"/>
      <c r="WEZ28" s="61"/>
      <c r="WFA28" s="61"/>
      <c r="WFB28" s="61"/>
      <c r="WFC28" s="61"/>
      <c r="WFD28" s="61"/>
      <c r="WFE28" s="61"/>
      <c r="WFF28" s="61"/>
      <c r="WFG28" s="61"/>
      <c r="WFH28" s="61"/>
      <c r="WFI28" s="61"/>
      <c r="WFJ28" s="61"/>
      <c r="WFK28" s="61"/>
      <c r="WFL28" s="61"/>
      <c r="WFM28" s="61"/>
      <c r="WFN28" s="61"/>
      <c r="WFO28" s="61"/>
      <c r="WFP28" s="61"/>
      <c r="WFQ28" s="61"/>
      <c r="WFR28" s="61"/>
      <c r="WFS28" s="61"/>
      <c r="WFT28" s="61"/>
      <c r="WFU28" s="61"/>
      <c r="WFV28" s="61"/>
      <c r="WFW28" s="61"/>
      <c r="WFX28" s="61"/>
      <c r="WFY28" s="61"/>
      <c r="WFZ28" s="61"/>
      <c r="WGA28" s="61"/>
      <c r="WGB28" s="61"/>
      <c r="WGC28" s="61"/>
      <c r="WGD28" s="61"/>
      <c r="WGE28" s="61"/>
      <c r="WGF28" s="61"/>
      <c r="WGG28" s="61"/>
      <c r="WGH28" s="61"/>
      <c r="WGI28" s="61"/>
      <c r="WGJ28" s="61"/>
      <c r="WGK28" s="61"/>
      <c r="WGL28" s="61"/>
      <c r="WGM28" s="61"/>
      <c r="WGN28" s="61"/>
      <c r="WGO28" s="61"/>
      <c r="WGP28" s="61"/>
      <c r="WGQ28" s="61"/>
      <c r="WGR28" s="61"/>
      <c r="WGS28" s="61"/>
      <c r="WGT28" s="61"/>
      <c r="WGU28" s="61"/>
      <c r="WGV28" s="61"/>
      <c r="WGW28" s="61"/>
      <c r="WGX28" s="61"/>
      <c r="WGY28" s="61"/>
      <c r="WGZ28" s="61"/>
      <c r="WHA28" s="61"/>
      <c r="WHB28" s="61"/>
      <c r="WHC28" s="61"/>
      <c r="WHD28" s="61"/>
      <c r="WHE28" s="61"/>
      <c r="WHF28" s="61"/>
      <c r="WHG28" s="61"/>
      <c r="WHH28" s="61"/>
      <c r="WHI28" s="61"/>
      <c r="WHJ28" s="61"/>
      <c r="WHK28" s="61"/>
      <c r="WHL28" s="61"/>
      <c r="WHM28" s="61"/>
      <c r="WHN28" s="61"/>
      <c r="WHO28" s="61"/>
      <c r="WHP28" s="61"/>
      <c r="WHQ28" s="61"/>
      <c r="WHR28" s="61"/>
      <c r="WHS28" s="61"/>
      <c r="WHT28" s="61"/>
      <c r="WHU28" s="61"/>
      <c r="WHV28" s="61"/>
      <c r="WHW28" s="61"/>
      <c r="WHX28" s="61"/>
      <c r="WHY28" s="61"/>
      <c r="WHZ28" s="61"/>
      <c r="WIA28" s="61"/>
      <c r="WIB28" s="61"/>
      <c r="WIC28" s="61"/>
      <c r="WID28" s="61"/>
      <c r="WIE28" s="61"/>
      <c r="WIF28" s="61"/>
      <c r="WIG28" s="61"/>
      <c r="WIH28" s="61"/>
      <c r="WII28" s="61"/>
      <c r="WIJ28" s="61"/>
      <c r="WIK28" s="61"/>
      <c r="WIL28" s="61"/>
      <c r="WIM28" s="61"/>
      <c r="WIN28" s="61"/>
      <c r="WIO28" s="61"/>
      <c r="WIP28" s="61"/>
      <c r="WIQ28" s="61"/>
      <c r="WIR28" s="61"/>
      <c r="WIS28" s="61"/>
      <c r="WIT28" s="61"/>
      <c r="WIU28" s="61"/>
      <c r="WIV28" s="61"/>
      <c r="WIW28" s="61"/>
      <c r="WIX28" s="61"/>
      <c r="WIY28" s="61"/>
      <c r="WIZ28" s="61"/>
      <c r="WJA28" s="61"/>
      <c r="WJB28" s="61"/>
      <c r="WJC28" s="61"/>
      <c r="WJD28" s="61"/>
      <c r="WJE28" s="61"/>
      <c r="WJF28" s="61"/>
      <c r="WJG28" s="61"/>
      <c r="WJH28" s="61"/>
      <c r="WJI28" s="61"/>
      <c r="WJJ28" s="61"/>
      <c r="WJK28" s="61"/>
      <c r="WJL28" s="61"/>
      <c r="WJM28" s="61"/>
      <c r="WJN28" s="61"/>
      <c r="WJO28" s="61"/>
      <c r="WJP28" s="61"/>
      <c r="WJQ28" s="61"/>
      <c r="WJR28" s="61"/>
      <c r="WJS28" s="61"/>
      <c r="WJT28" s="61"/>
      <c r="WJU28" s="61"/>
      <c r="WJV28" s="61"/>
      <c r="WJW28" s="61"/>
      <c r="WJX28" s="61"/>
      <c r="WJY28" s="61"/>
      <c r="WJZ28" s="61"/>
      <c r="WKA28" s="61"/>
      <c r="WKB28" s="61"/>
      <c r="WKC28" s="61"/>
      <c r="WKD28" s="61"/>
      <c r="WKE28" s="61"/>
      <c r="WKF28" s="61"/>
      <c r="WKG28" s="61"/>
      <c r="WKH28" s="61"/>
      <c r="WKI28" s="61"/>
      <c r="WKJ28" s="61"/>
      <c r="WKK28" s="61"/>
      <c r="WKL28" s="61"/>
      <c r="WKM28" s="61"/>
      <c r="WKN28" s="61"/>
      <c r="WKO28" s="61"/>
      <c r="WKP28" s="61"/>
      <c r="WKQ28" s="61"/>
      <c r="WKR28" s="61"/>
      <c r="WKS28" s="61"/>
      <c r="WKT28" s="61"/>
      <c r="WKU28" s="61"/>
      <c r="WKV28" s="61"/>
      <c r="WKW28" s="61"/>
      <c r="WKX28" s="61"/>
      <c r="WKY28" s="61"/>
      <c r="WKZ28" s="61"/>
      <c r="WLA28" s="61"/>
      <c r="WLB28" s="61"/>
      <c r="WLC28" s="61"/>
      <c r="WLD28" s="61"/>
      <c r="WLE28" s="61"/>
      <c r="WLF28" s="61"/>
      <c r="WLG28" s="61"/>
      <c r="WLH28" s="61"/>
      <c r="WLI28" s="61"/>
      <c r="WLJ28" s="61"/>
      <c r="WLK28" s="61"/>
      <c r="WLL28" s="61"/>
      <c r="WLM28" s="61"/>
      <c r="WLN28" s="61"/>
      <c r="WLO28" s="61"/>
      <c r="WLP28" s="61"/>
      <c r="WLQ28" s="61"/>
      <c r="WLR28" s="61"/>
      <c r="WLS28" s="61"/>
      <c r="WLT28" s="61"/>
      <c r="WLU28" s="61"/>
      <c r="WLV28" s="61"/>
      <c r="WLW28" s="61"/>
      <c r="WLX28" s="61"/>
      <c r="WLY28" s="61"/>
      <c r="WLZ28" s="61"/>
      <c r="WMA28" s="61"/>
      <c r="WMB28" s="61"/>
      <c r="WMC28" s="61"/>
      <c r="WMD28" s="61"/>
      <c r="WME28" s="61"/>
      <c r="WMF28" s="61"/>
      <c r="WMG28" s="61"/>
      <c r="WMH28" s="61"/>
      <c r="WMI28" s="61"/>
      <c r="WMJ28" s="61"/>
      <c r="WMK28" s="61"/>
      <c r="WML28" s="61"/>
      <c r="WMM28" s="61"/>
      <c r="WMN28" s="61"/>
      <c r="WMO28" s="61"/>
      <c r="WMP28" s="61"/>
      <c r="WMQ28" s="61"/>
      <c r="WMR28" s="61"/>
      <c r="WMS28" s="61"/>
      <c r="WMT28" s="61"/>
      <c r="WMU28" s="61"/>
      <c r="WMV28" s="61"/>
      <c r="WMW28" s="61"/>
      <c r="WMX28" s="61"/>
      <c r="WMY28" s="61"/>
      <c r="WMZ28" s="61"/>
      <c r="WNA28" s="61"/>
      <c r="WNB28" s="61"/>
      <c r="WNC28" s="61"/>
      <c r="WND28" s="61"/>
      <c r="WNE28" s="61"/>
      <c r="WNF28" s="61"/>
      <c r="WNG28" s="61"/>
      <c r="WNH28" s="61"/>
      <c r="WNI28" s="61"/>
      <c r="WNJ28" s="61"/>
      <c r="WNK28" s="61"/>
      <c r="WNL28" s="61"/>
      <c r="WNM28" s="61"/>
      <c r="WNN28" s="61"/>
      <c r="WNO28" s="61"/>
      <c r="WNP28" s="61"/>
      <c r="WNQ28" s="61"/>
      <c r="WNR28" s="61"/>
      <c r="WNS28" s="61"/>
      <c r="WNT28" s="61"/>
      <c r="WNU28" s="61"/>
      <c r="WNV28" s="61"/>
      <c r="WNW28" s="61"/>
      <c r="WNX28" s="61"/>
      <c r="WNY28" s="61"/>
      <c r="WNZ28" s="61"/>
      <c r="WOA28" s="61"/>
      <c r="WOB28" s="61"/>
      <c r="WOC28" s="61"/>
      <c r="WOD28" s="61"/>
      <c r="WOE28" s="61"/>
      <c r="WOF28" s="61"/>
      <c r="WOG28" s="61"/>
      <c r="WOH28" s="61"/>
      <c r="WOI28" s="61"/>
      <c r="WOJ28" s="61"/>
      <c r="WOK28" s="61"/>
      <c r="WOL28" s="61"/>
      <c r="WOM28" s="61"/>
      <c r="WON28" s="61"/>
      <c r="WOO28" s="61"/>
      <c r="WOP28" s="61"/>
      <c r="WOQ28" s="61"/>
      <c r="WOR28" s="61"/>
      <c r="WOS28" s="61"/>
      <c r="WOT28" s="61"/>
      <c r="WOU28" s="61"/>
      <c r="WOV28" s="61"/>
      <c r="WOW28" s="61"/>
      <c r="WOX28" s="61"/>
      <c r="WOY28" s="61"/>
      <c r="WOZ28" s="61"/>
      <c r="WPA28" s="61"/>
      <c r="WPB28" s="61"/>
      <c r="WPC28" s="61"/>
      <c r="WPD28" s="61"/>
      <c r="WPE28" s="61"/>
      <c r="WPF28" s="61"/>
      <c r="WPG28" s="61"/>
      <c r="WPH28" s="61"/>
      <c r="WPI28" s="61"/>
      <c r="WPJ28" s="61"/>
      <c r="WPK28" s="61"/>
      <c r="WPL28" s="61"/>
      <c r="WPM28" s="61"/>
      <c r="WPN28" s="61"/>
      <c r="WPO28" s="61"/>
      <c r="WPP28" s="61"/>
      <c r="WPQ28" s="61"/>
      <c r="WPR28" s="61"/>
      <c r="WPS28" s="61"/>
      <c r="WPT28" s="61"/>
      <c r="WPU28" s="61"/>
      <c r="WPV28" s="61"/>
      <c r="WPW28" s="61"/>
      <c r="WPX28" s="61"/>
      <c r="WPY28" s="61"/>
      <c r="WPZ28" s="61"/>
      <c r="WQA28" s="61"/>
      <c r="WQB28" s="61"/>
      <c r="WQC28" s="61"/>
      <c r="WQD28" s="61"/>
      <c r="WQE28" s="61"/>
      <c r="WQF28" s="61"/>
      <c r="WQG28" s="61"/>
      <c r="WQH28" s="61"/>
      <c r="WQI28" s="61"/>
      <c r="WQJ28" s="61"/>
      <c r="WQK28" s="61"/>
      <c r="WQL28" s="61"/>
      <c r="WQM28" s="61"/>
      <c r="WQN28" s="61"/>
      <c r="WQO28" s="61"/>
      <c r="WQP28" s="61"/>
      <c r="WQQ28" s="61"/>
      <c r="WQR28" s="61"/>
      <c r="WQS28" s="61"/>
      <c r="WQT28" s="61"/>
      <c r="WQU28" s="61"/>
      <c r="WQV28" s="61"/>
      <c r="WQW28" s="61"/>
      <c r="WQX28" s="61"/>
      <c r="WQY28" s="61"/>
      <c r="WQZ28" s="61"/>
      <c r="WRA28" s="61"/>
      <c r="WRB28" s="61"/>
      <c r="WRC28" s="61"/>
      <c r="WRD28" s="61"/>
      <c r="WRE28" s="61"/>
      <c r="WRF28" s="61"/>
      <c r="WRG28" s="61"/>
      <c r="WRH28" s="61"/>
      <c r="WRI28" s="61"/>
      <c r="WRJ28" s="61"/>
      <c r="WRK28" s="61"/>
      <c r="WRL28" s="61"/>
      <c r="WRM28" s="61"/>
      <c r="WRN28" s="61"/>
      <c r="WRO28" s="61"/>
      <c r="WRP28" s="61"/>
      <c r="WRQ28" s="61"/>
      <c r="WRR28" s="61"/>
      <c r="WRS28" s="61"/>
      <c r="WRT28" s="61"/>
      <c r="WRU28" s="61"/>
      <c r="WRV28" s="61"/>
      <c r="WRW28" s="61"/>
      <c r="WRX28" s="61"/>
      <c r="WRY28" s="61"/>
      <c r="WRZ28" s="61"/>
      <c r="WSA28" s="61"/>
      <c r="WSB28" s="61"/>
      <c r="WSC28" s="61"/>
      <c r="WSD28" s="61"/>
      <c r="WSE28" s="61"/>
      <c r="WSF28" s="61"/>
      <c r="WSG28" s="61"/>
      <c r="WSH28" s="61"/>
      <c r="WSI28" s="61"/>
      <c r="WSJ28" s="61"/>
      <c r="WSK28" s="61"/>
      <c r="WSL28" s="61"/>
      <c r="WSM28" s="61"/>
      <c r="WSN28" s="61"/>
      <c r="WSO28" s="61"/>
      <c r="WSP28" s="61"/>
      <c r="WSQ28" s="61"/>
      <c r="WSR28" s="61"/>
      <c r="WSS28" s="61"/>
      <c r="WST28" s="61"/>
      <c r="WSU28" s="61"/>
      <c r="WSV28" s="61"/>
      <c r="WSW28" s="61"/>
      <c r="WSX28" s="61"/>
      <c r="WSY28" s="61"/>
      <c r="WSZ28" s="61"/>
      <c r="WTA28" s="61"/>
      <c r="WTB28" s="61"/>
      <c r="WTC28" s="61"/>
      <c r="WTD28" s="61"/>
      <c r="WTE28" s="61"/>
      <c r="WTF28" s="61"/>
      <c r="WTG28" s="61"/>
      <c r="WTH28" s="61"/>
      <c r="WTI28" s="61"/>
      <c r="WTJ28" s="61"/>
      <c r="WTK28" s="61"/>
      <c r="WTL28" s="61"/>
      <c r="WTM28" s="61"/>
      <c r="WTN28" s="61"/>
      <c r="WTO28" s="61"/>
      <c r="WTP28" s="61"/>
      <c r="WTQ28" s="61"/>
      <c r="WTR28" s="61"/>
      <c r="WTS28" s="61"/>
      <c r="WTT28" s="61"/>
      <c r="WTU28" s="61"/>
      <c r="WTV28" s="61"/>
      <c r="WTW28" s="61"/>
      <c r="WTX28" s="61"/>
      <c r="WTY28" s="61"/>
      <c r="WTZ28" s="61"/>
      <c r="WUA28" s="61"/>
      <c r="WUB28" s="61"/>
      <c r="WUC28" s="61"/>
      <c r="WUD28" s="61"/>
      <c r="WUE28" s="61"/>
      <c r="WUF28" s="61"/>
      <c r="WUG28" s="61"/>
      <c r="WUH28" s="61"/>
      <c r="WUI28" s="61"/>
      <c r="WUJ28" s="61"/>
      <c r="WUK28" s="61"/>
      <c r="WUL28" s="61"/>
      <c r="WUM28" s="61"/>
      <c r="WUN28" s="61"/>
      <c r="WUO28" s="61"/>
      <c r="WUP28" s="61"/>
      <c r="WUQ28" s="61"/>
      <c r="WUR28" s="61"/>
      <c r="WUS28" s="61"/>
      <c r="WUT28" s="61"/>
      <c r="WUU28" s="61"/>
      <c r="WUV28" s="61"/>
      <c r="WUW28" s="61"/>
      <c r="WUX28" s="61"/>
      <c r="WUY28" s="61"/>
      <c r="WUZ28" s="61"/>
      <c r="WVA28" s="61"/>
      <c r="WVB28" s="61"/>
      <c r="WVC28" s="61"/>
      <c r="WVD28" s="61"/>
      <c r="WVE28" s="61"/>
      <c r="WVF28" s="61"/>
      <c r="WVG28" s="61"/>
      <c r="WVH28" s="61"/>
      <c r="WVI28" s="61"/>
      <c r="WVJ28" s="61"/>
      <c r="WVK28" s="61"/>
      <c r="WVL28" s="61"/>
      <c r="WVM28" s="61"/>
      <c r="WVN28" s="61"/>
      <c r="WVO28" s="61"/>
      <c r="WVP28" s="61"/>
      <c r="WVQ28" s="61"/>
      <c r="WVR28" s="61"/>
      <c r="WVS28" s="61"/>
      <c r="WVT28" s="61"/>
      <c r="WVU28" s="61"/>
      <c r="WVV28" s="61"/>
      <c r="WVW28" s="61"/>
      <c r="WVX28" s="61"/>
      <c r="WVY28" s="61"/>
      <c r="WVZ28" s="61"/>
      <c r="WWA28" s="61"/>
      <c r="WWB28" s="61"/>
      <c r="WWC28" s="61"/>
      <c r="WWD28" s="61"/>
      <c r="WWE28" s="61"/>
      <c r="WWF28" s="61"/>
      <c r="WWG28" s="61"/>
      <c r="WWH28" s="61"/>
      <c r="WWI28" s="61"/>
      <c r="WWJ28" s="61"/>
      <c r="WWK28" s="61"/>
      <c r="WWL28" s="61"/>
      <c r="WWM28" s="61"/>
      <c r="WWN28" s="61"/>
      <c r="WWO28" s="61"/>
      <c r="WWP28" s="61"/>
      <c r="WWQ28" s="61"/>
      <c r="WWR28" s="61"/>
      <c r="WWS28" s="61"/>
      <c r="WWT28" s="61"/>
      <c r="WWU28" s="61"/>
      <c r="WWV28" s="61"/>
      <c r="WWW28" s="61"/>
      <c r="WWX28" s="61"/>
      <c r="WWY28" s="61"/>
      <c r="WWZ28" s="61"/>
      <c r="WXA28" s="61"/>
      <c r="WXB28" s="61"/>
      <c r="WXC28" s="61"/>
      <c r="WXD28" s="61"/>
      <c r="WXE28" s="61"/>
      <c r="WXF28" s="61"/>
      <c r="WXG28" s="61"/>
      <c r="WXH28" s="61"/>
      <c r="WXI28" s="61"/>
      <c r="WXJ28" s="61"/>
      <c r="WXK28" s="61"/>
      <c r="WXL28" s="61"/>
      <c r="WXM28" s="61"/>
      <c r="WXN28" s="61"/>
      <c r="WXO28" s="61"/>
      <c r="WXP28" s="61"/>
      <c r="WXQ28" s="61"/>
      <c r="WXR28" s="61"/>
      <c r="WXS28" s="61"/>
      <c r="WXT28" s="61"/>
      <c r="WXU28" s="61"/>
      <c r="WXV28" s="61"/>
      <c r="WXW28" s="61"/>
      <c r="WXX28" s="61"/>
      <c r="WXY28" s="61"/>
      <c r="WXZ28" s="61"/>
      <c r="WYA28" s="61"/>
      <c r="WYB28" s="61"/>
      <c r="WYC28" s="61"/>
      <c r="WYD28" s="61"/>
      <c r="WYE28" s="61"/>
      <c r="WYF28" s="61"/>
      <c r="WYG28" s="61"/>
      <c r="WYH28" s="61"/>
      <c r="WYI28" s="61"/>
      <c r="WYJ28" s="61"/>
      <c r="WYK28" s="61"/>
      <c r="WYL28" s="61"/>
      <c r="WYM28" s="61"/>
      <c r="WYN28" s="61"/>
      <c r="WYO28" s="61"/>
      <c r="WYP28" s="61"/>
      <c r="WYQ28" s="61"/>
      <c r="WYR28" s="61"/>
      <c r="WYS28" s="61"/>
      <c r="WYT28" s="61"/>
      <c r="WYU28" s="61"/>
      <c r="WYV28" s="61"/>
      <c r="WYW28" s="61"/>
      <c r="WYX28" s="61"/>
      <c r="WYY28" s="61"/>
      <c r="WYZ28" s="61"/>
      <c r="WZA28" s="61"/>
      <c r="WZB28" s="61"/>
      <c r="WZC28" s="61"/>
      <c r="WZD28" s="61"/>
      <c r="WZE28" s="61"/>
      <c r="WZF28" s="61"/>
      <c r="WZG28" s="61"/>
      <c r="WZH28" s="61"/>
      <c r="WZI28" s="61"/>
      <c r="WZJ28" s="61"/>
      <c r="WZK28" s="61"/>
      <c r="WZL28" s="61"/>
      <c r="WZM28" s="61"/>
      <c r="WZN28" s="61"/>
      <c r="WZO28" s="61"/>
      <c r="WZP28" s="61"/>
      <c r="WZQ28" s="61"/>
      <c r="WZR28" s="61"/>
      <c r="WZS28" s="61"/>
      <c r="WZT28" s="61"/>
      <c r="WZU28" s="61"/>
      <c r="WZV28" s="61"/>
      <c r="WZW28" s="61"/>
      <c r="WZX28" s="61"/>
      <c r="WZY28" s="61"/>
      <c r="WZZ28" s="61"/>
      <c r="XAA28" s="61"/>
      <c r="XAB28" s="61"/>
      <c r="XAC28" s="61"/>
      <c r="XAD28" s="61"/>
      <c r="XAE28" s="61"/>
      <c r="XAF28" s="61"/>
      <c r="XAG28" s="61"/>
      <c r="XAH28" s="61"/>
      <c r="XAI28" s="61"/>
      <c r="XAJ28" s="61"/>
      <c r="XAK28" s="61"/>
      <c r="XAL28" s="61"/>
      <c r="XAM28" s="61"/>
      <c r="XAN28" s="61"/>
      <c r="XAO28" s="61"/>
      <c r="XAP28" s="61"/>
      <c r="XAQ28" s="61"/>
      <c r="XAR28" s="61"/>
      <c r="XAS28" s="61"/>
      <c r="XAT28" s="61"/>
      <c r="XAU28" s="61"/>
      <c r="XAV28" s="61"/>
      <c r="XAW28" s="61"/>
      <c r="XAX28" s="61"/>
      <c r="XAY28" s="61"/>
      <c r="XAZ28" s="61"/>
      <c r="XBA28" s="61"/>
      <c r="XBB28" s="61"/>
      <c r="XBC28" s="61"/>
      <c r="XBD28" s="61"/>
      <c r="XBE28" s="61"/>
      <c r="XBF28" s="61"/>
      <c r="XBG28" s="61"/>
      <c r="XBH28" s="61"/>
      <c r="XBI28" s="61"/>
      <c r="XBJ28" s="61"/>
      <c r="XBK28" s="61"/>
      <c r="XBL28" s="61"/>
      <c r="XBM28" s="61"/>
      <c r="XBN28" s="61"/>
      <c r="XBO28" s="61"/>
      <c r="XBP28" s="61"/>
      <c r="XBQ28" s="61"/>
      <c r="XBR28" s="61"/>
      <c r="XBS28" s="61"/>
      <c r="XBT28" s="61"/>
      <c r="XBU28" s="61"/>
      <c r="XBV28" s="61"/>
      <c r="XBW28" s="61"/>
      <c r="XBX28" s="61"/>
      <c r="XBY28" s="61"/>
      <c r="XBZ28" s="61"/>
      <c r="XCA28" s="61"/>
      <c r="XCB28" s="61"/>
      <c r="XCC28" s="61"/>
      <c r="XCD28" s="61"/>
      <c r="XCE28" s="61"/>
      <c r="XCF28" s="61"/>
      <c r="XCG28" s="61"/>
      <c r="XCH28" s="61"/>
      <c r="XCI28" s="61"/>
      <c r="XCJ28" s="61"/>
      <c r="XCK28" s="61"/>
      <c r="XCL28" s="61"/>
      <c r="XCM28" s="61"/>
      <c r="XCN28" s="61"/>
      <c r="XCO28" s="61"/>
      <c r="XCP28" s="61"/>
      <c r="XCQ28" s="61"/>
      <c r="XCR28" s="61"/>
      <c r="XCS28" s="61"/>
      <c r="XCT28" s="61"/>
      <c r="XCU28" s="61"/>
      <c r="XCV28" s="61"/>
      <c r="XCW28" s="61"/>
      <c r="XCX28" s="61"/>
      <c r="XCY28" s="61"/>
      <c r="XCZ28" s="61"/>
      <c r="XDA28" s="61"/>
      <c r="XDB28" s="61"/>
      <c r="XDC28" s="61"/>
      <c r="XDD28" s="61"/>
      <c r="XDE28" s="61"/>
      <c r="XDF28" s="61"/>
      <c r="XDG28" s="61"/>
      <c r="XDH28" s="61"/>
      <c r="XDI28" s="61"/>
      <c r="XDJ28" s="61"/>
      <c r="XDK28" s="61"/>
      <c r="XDL28" s="61"/>
      <c r="XDM28" s="61"/>
      <c r="XDN28" s="61"/>
      <c r="XDO28" s="61"/>
      <c r="XDP28" s="61"/>
      <c r="XDQ28" s="61"/>
      <c r="XDR28" s="61"/>
      <c r="XDS28" s="61"/>
      <c r="XDT28" s="61"/>
      <c r="XDU28" s="61"/>
      <c r="XDV28" s="61"/>
      <c r="XDW28" s="61"/>
      <c r="XDX28" s="61"/>
      <c r="XDY28" s="61"/>
      <c r="XDZ28" s="61"/>
      <c r="XEA28" s="61"/>
      <c r="XEB28" s="61"/>
      <c r="XEC28" s="61"/>
      <c r="XED28" s="61"/>
      <c r="XEE28" s="61"/>
      <c r="XEF28" s="61"/>
      <c r="XEG28" s="61"/>
      <c r="XEH28" s="61"/>
      <c r="XEI28" s="61"/>
      <c r="XEJ28" s="61"/>
      <c r="XEK28" s="61"/>
      <c r="XEL28" s="61"/>
      <c r="XEM28" s="61"/>
      <c r="XEN28" s="61"/>
      <c r="XEO28" s="61"/>
      <c r="XEP28" s="61"/>
      <c r="XEQ28" s="61"/>
      <c r="XER28" s="61"/>
      <c r="XES28" s="61"/>
      <c r="XET28" s="61"/>
      <c r="XEU28" s="61"/>
      <c r="XEV28" s="61"/>
      <c r="XEW28" s="61"/>
    </row>
    <row r="29" spans="1:16377" s="497" customFormat="1" ht="15" customHeight="1" thickTop="1" thickBot="1" x14ac:dyDescent="0.35">
      <c r="A29" s="50"/>
      <c r="B29" s="975" t="s">
        <v>258</v>
      </c>
      <c r="C29" s="976"/>
      <c r="D29" s="976"/>
      <c r="E29" s="976"/>
      <c r="F29" s="976"/>
      <c r="G29" s="976"/>
      <c r="H29" s="976"/>
      <c r="I29" s="977"/>
      <c r="J29" s="66"/>
      <c r="K29" s="85"/>
    </row>
    <row r="30" spans="1:16377" s="108" customFormat="1" ht="30" customHeight="1" thickTop="1" thickBot="1" x14ac:dyDescent="0.4">
      <c r="A30" s="107"/>
      <c r="B30" s="978" t="s">
        <v>34</v>
      </c>
      <c r="C30" s="978"/>
      <c r="D30" s="978"/>
      <c r="E30" s="978"/>
      <c r="F30" s="978"/>
      <c r="G30" s="978"/>
      <c r="H30" s="978"/>
      <c r="I30" s="978"/>
      <c r="J30" s="107"/>
      <c r="K30" s="377"/>
    </row>
    <row r="31" spans="1:16377" s="497" customFormat="1" ht="24" customHeight="1" thickTop="1" thickBot="1" x14ac:dyDescent="0.35">
      <c r="A31" s="69"/>
      <c r="B31" s="900" t="s">
        <v>261</v>
      </c>
      <c r="C31" s="901"/>
      <c r="D31" s="979"/>
      <c r="E31" s="420" t="s">
        <v>406</v>
      </c>
      <c r="F31" s="420" t="s">
        <v>72</v>
      </c>
      <c r="G31" s="420" t="s">
        <v>5</v>
      </c>
      <c r="H31" s="420" t="s">
        <v>6</v>
      </c>
      <c r="I31" s="421" t="s">
        <v>7</v>
      </c>
      <c r="J31" s="66"/>
      <c r="K31" s="85"/>
    </row>
    <row r="32" spans="1:16377" s="387" customFormat="1" ht="24" customHeight="1" thickTop="1" thickBot="1" x14ac:dyDescent="0.4">
      <c r="A32" s="383"/>
      <c r="B32" s="873" t="s">
        <v>414</v>
      </c>
      <c r="C32" s="874"/>
      <c r="D32" s="875"/>
      <c r="E32" s="447" t="str">
        <f>IF(AND(ISNUMBER(F32),ISNUMBER(G32)),G32/F32," ")</f>
        <v xml:space="preserve"> </v>
      </c>
      <c r="F32" s="404"/>
      <c r="G32" s="448"/>
      <c r="H32" s="403"/>
      <c r="I32" s="385" t="str">
        <f>IF(OR(ISNUMBER(G32),ISNUMBER(H32)),ROUND(IF(ISNUMBER(G32),G32,0)-IF(ISNUMBER(H32),H32,0),2)," ")</f>
        <v xml:space="preserve"> </v>
      </c>
      <c r="J32" s="384"/>
      <c r="K32" s="386"/>
    </row>
    <row r="33" spans="1:11" s="387" customFormat="1" ht="24" customHeight="1" thickTop="1" thickBot="1" x14ac:dyDescent="0.4">
      <c r="A33" s="383"/>
      <c r="B33" s="873" t="s">
        <v>410</v>
      </c>
      <c r="C33" s="874"/>
      <c r="D33" s="875"/>
      <c r="E33" s="447" t="str">
        <f t="shared" ref="E33:E36" si="0">IF(AND(ISNUMBER(F33),ISNUMBER(G33)),G33/F33," ")</f>
        <v xml:space="preserve"> </v>
      </c>
      <c r="F33" s="404"/>
      <c r="G33" s="448"/>
      <c r="H33" s="403"/>
      <c r="I33" s="385" t="str">
        <f t="shared" ref="I33:I36" si="1">IF(OR(ISNUMBER(G33),ISNUMBER(H33)),ROUND(IF(ISNUMBER(G33),G33,0)-IF(ISNUMBER(H33),H33,0),2)," ")</f>
        <v xml:space="preserve"> </v>
      </c>
      <c r="J33" s="384"/>
      <c r="K33" s="386"/>
    </row>
    <row r="34" spans="1:11" s="387" customFormat="1" ht="24" customHeight="1" thickTop="1" thickBot="1" x14ac:dyDescent="0.4">
      <c r="A34" s="383"/>
      <c r="B34" s="897" t="s">
        <v>265</v>
      </c>
      <c r="C34" s="898"/>
      <c r="D34" s="899"/>
      <c r="E34" s="452" t="str">
        <f t="shared" si="0"/>
        <v xml:space="preserve"> </v>
      </c>
      <c r="F34" s="404"/>
      <c r="G34" s="448"/>
      <c r="H34" s="403"/>
      <c r="I34" s="455" t="str">
        <f t="shared" si="1"/>
        <v xml:space="preserve"> </v>
      </c>
      <c r="J34" s="384"/>
      <c r="K34" s="386"/>
    </row>
    <row r="35" spans="1:11" s="387" customFormat="1" ht="24" customHeight="1" thickTop="1" thickBot="1" x14ac:dyDescent="0.4">
      <c r="A35" s="383"/>
      <c r="B35" s="873" t="s">
        <v>411</v>
      </c>
      <c r="C35" s="874"/>
      <c r="D35" s="875"/>
      <c r="E35" s="447" t="str">
        <f t="shared" si="0"/>
        <v xml:space="preserve"> </v>
      </c>
      <c r="F35" s="404"/>
      <c r="G35" s="448"/>
      <c r="H35" s="403"/>
      <c r="I35" s="465" t="str">
        <f t="shared" si="1"/>
        <v xml:space="preserve"> </v>
      </c>
      <c r="J35" s="384"/>
      <c r="K35" s="386"/>
    </row>
    <row r="36" spans="1:11" s="387" customFormat="1" ht="24" customHeight="1" thickTop="1" thickBot="1" x14ac:dyDescent="0.4">
      <c r="A36" s="383"/>
      <c r="B36" s="873" t="s">
        <v>408</v>
      </c>
      <c r="C36" s="874"/>
      <c r="D36" s="875"/>
      <c r="E36" s="447" t="str">
        <f t="shared" si="0"/>
        <v xml:space="preserve"> </v>
      </c>
      <c r="F36" s="453"/>
      <c r="G36" s="448"/>
      <c r="H36" s="454"/>
      <c r="I36" s="465" t="str">
        <f t="shared" si="1"/>
        <v xml:space="preserve"> </v>
      </c>
      <c r="J36" s="384"/>
      <c r="K36" s="386"/>
    </row>
    <row r="37" spans="1:11" s="497" customFormat="1" ht="24" customHeight="1" thickTop="1" thickBot="1" x14ac:dyDescent="0.35">
      <c r="A37" s="69"/>
      <c r="B37" s="969" t="s">
        <v>296</v>
      </c>
      <c r="C37" s="970"/>
      <c r="D37" s="970"/>
      <c r="E37" s="970"/>
      <c r="F37" s="971"/>
      <c r="G37" s="448"/>
      <c r="H37" s="403"/>
      <c r="I37" s="466" t="str">
        <f>IF(OR(ISNUMBER(G37),ISNUMBER(H37)),ROUND(IF(ISNUMBER(G37),G37,0)-IF(ISNUMBER(H37),H37,0),2),"")</f>
        <v/>
      </c>
      <c r="J37" s="66"/>
      <c r="K37" s="85"/>
    </row>
    <row r="38" spans="1:11" s="497" customFormat="1" ht="24" customHeight="1" thickTop="1" thickBot="1" x14ac:dyDescent="0.35">
      <c r="A38" s="69"/>
      <c r="B38" s="969" t="s">
        <v>297</v>
      </c>
      <c r="C38" s="970"/>
      <c r="D38" s="970"/>
      <c r="E38" s="970"/>
      <c r="F38" s="971"/>
      <c r="G38" s="448"/>
      <c r="H38" s="403"/>
      <c r="I38" s="466" t="str">
        <f>IF(OR(ISNUMBER(G38),ISNUMBER(H38)),ROUND(IF(ISNUMBER(G38),G38,0)-IF(ISNUMBER(H38),H38,0),2),"")</f>
        <v/>
      </c>
      <c r="J38" s="66"/>
      <c r="K38" s="85"/>
    </row>
    <row r="39" spans="1:11" s="497" customFormat="1" ht="24" customHeight="1" thickTop="1" thickBot="1" x14ac:dyDescent="0.35">
      <c r="A39" s="69"/>
      <c r="B39" s="943" t="s">
        <v>196</v>
      </c>
      <c r="C39" s="944"/>
      <c r="D39" s="944"/>
      <c r="E39" s="944"/>
      <c r="F39" s="945"/>
      <c r="G39" s="448"/>
      <c r="H39" s="457"/>
      <c r="I39" s="464" t="str">
        <f>IF(OR(ISNUMBER(G39),ISNUMBER(H39)),ROUND(IF(ISNUMBER(G39),G39,0)-IF(ISNUMBER(H39),H39,0),2),"")</f>
        <v/>
      </c>
      <c r="J39" s="66"/>
      <c r="K39" s="85"/>
    </row>
    <row r="40" spans="1:11" s="387" customFormat="1" ht="24" customHeight="1" thickTop="1" thickBot="1" x14ac:dyDescent="0.4">
      <c r="A40" s="383"/>
      <c r="B40" s="900" t="s">
        <v>262</v>
      </c>
      <c r="C40" s="901"/>
      <c r="D40" s="979"/>
      <c r="E40" s="420" t="s">
        <v>406</v>
      </c>
      <c r="F40" s="420" t="s">
        <v>72</v>
      </c>
      <c r="G40" s="420" t="s">
        <v>5</v>
      </c>
      <c r="H40" s="420" t="s">
        <v>6</v>
      </c>
      <c r="I40" s="421" t="s">
        <v>7</v>
      </c>
      <c r="J40" s="384"/>
      <c r="K40" s="386"/>
    </row>
    <row r="41" spans="1:11" s="387" customFormat="1" ht="27.65" customHeight="1" thickTop="1" thickBot="1" x14ac:dyDescent="0.4">
      <c r="A41" s="383"/>
      <c r="B41" s="880" t="s">
        <v>412</v>
      </c>
      <c r="C41" s="881"/>
      <c r="D41" s="491" t="s">
        <v>413</v>
      </c>
      <c r="E41" s="447" t="str">
        <f t="shared" ref="E41:E46" si="2">IF(AND(ISNUMBER(F41),ISNUMBER(G41)),G41/F41," ")</f>
        <v xml:space="preserve"> </v>
      </c>
      <c r="F41" s="404"/>
      <c r="G41" s="448"/>
      <c r="H41" s="419"/>
      <c r="I41" s="405" t="str">
        <f t="shared" ref="I41:I46" si="3">IF(OR(ISNUMBER(G41),ISNUMBER(H41)),ROUND(IF(ISNUMBER(G41),G41,0)-IF(ISNUMBER(H41),H41,0),2)," ")</f>
        <v xml:space="preserve"> </v>
      </c>
      <c r="J41" s="384"/>
      <c r="K41" s="386"/>
    </row>
    <row r="42" spans="1:11" s="387" customFormat="1" ht="27.65" customHeight="1" thickTop="1" thickBot="1" x14ac:dyDescent="0.4">
      <c r="A42" s="383"/>
      <c r="B42" s="882"/>
      <c r="C42" s="883"/>
      <c r="D42" s="491" t="s">
        <v>409</v>
      </c>
      <c r="E42" s="447" t="str">
        <f t="shared" si="2"/>
        <v xml:space="preserve"> </v>
      </c>
      <c r="F42" s="404"/>
      <c r="G42" s="448"/>
      <c r="H42" s="419"/>
      <c r="I42" s="405" t="str">
        <f t="shared" si="3"/>
        <v xml:space="preserve"> </v>
      </c>
      <c r="J42" s="384"/>
      <c r="K42" s="386"/>
    </row>
    <row r="43" spans="1:11" s="387" customFormat="1" ht="24" customHeight="1" thickTop="1" thickBot="1" x14ac:dyDescent="0.4">
      <c r="A43" s="383"/>
      <c r="B43" s="873" t="s">
        <v>410</v>
      </c>
      <c r="C43" s="874"/>
      <c r="D43" s="875"/>
      <c r="E43" s="447" t="str">
        <f t="shared" si="2"/>
        <v xml:space="preserve"> </v>
      </c>
      <c r="F43" s="404"/>
      <c r="G43" s="448"/>
      <c r="H43" s="419"/>
      <c r="I43" s="405" t="str">
        <f t="shared" si="3"/>
        <v xml:space="preserve"> </v>
      </c>
      <c r="J43" s="384"/>
      <c r="K43" s="386"/>
    </row>
    <row r="44" spans="1:11" s="387" customFormat="1" ht="24" customHeight="1" thickTop="1" thickBot="1" x14ac:dyDescent="0.4">
      <c r="A44" s="383"/>
      <c r="B44" s="873" t="s">
        <v>265</v>
      </c>
      <c r="C44" s="874"/>
      <c r="D44" s="875"/>
      <c r="E44" s="447" t="str">
        <f>IF(AND(ISNUMBER(F44),ISNUMBER(G44)),G44/F44," ")</f>
        <v xml:space="preserve"> </v>
      </c>
      <c r="F44" s="404"/>
      <c r="G44" s="448"/>
      <c r="H44" s="419"/>
      <c r="I44" s="405" t="str">
        <f t="shared" si="3"/>
        <v xml:space="preserve"> </v>
      </c>
      <c r="J44" s="384"/>
      <c r="K44" s="386"/>
    </row>
    <row r="45" spans="1:11" s="387" customFormat="1" ht="24" customHeight="1" thickTop="1" thickBot="1" x14ac:dyDescent="0.4">
      <c r="A45" s="383"/>
      <c r="B45" s="873" t="s">
        <v>411</v>
      </c>
      <c r="C45" s="874"/>
      <c r="D45" s="875"/>
      <c r="E45" s="447" t="str">
        <f t="shared" si="2"/>
        <v xml:space="preserve"> </v>
      </c>
      <c r="F45" s="404"/>
      <c r="G45" s="448"/>
      <c r="H45" s="419"/>
      <c r="I45" s="405" t="str">
        <f t="shared" si="3"/>
        <v xml:space="preserve"> </v>
      </c>
      <c r="J45" s="384"/>
      <c r="K45" s="386"/>
    </row>
    <row r="46" spans="1:11" s="387" customFormat="1" ht="24" customHeight="1" thickTop="1" thickBot="1" x14ac:dyDescent="0.4">
      <c r="A46" s="383"/>
      <c r="B46" s="897" t="s">
        <v>408</v>
      </c>
      <c r="C46" s="898"/>
      <c r="D46" s="899"/>
      <c r="E46" s="452" t="str">
        <f t="shared" si="2"/>
        <v xml:space="preserve"> </v>
      </c>
      <c r="F46" s="453"/>
      <c r="G46" s="448"/>
      <c r="H46" s="459"/>
      <c r="I46" s="460" t="str">
        <f t="shared" si="3"/>
        <v xml:space="preserve"> </v>
      </c>
      <c r="J46" s="384"/>
      <c r="K46" s="386"/>
    </row>
    <row r="47" spans="1:11" s="497" customFormat="1" ht="24" customHeight="1" thickTop="1" thickBot="1" x14ac:dyDescent="0.35">
      <c r="A47" s="69"/>
      <c r="B47" s="862" t="s">
        <v>42</v>
      </c>
      <c r="C47" s="863"/>
      <c r="D47" s="863"/>
      <c r="E47" s="864"/>
      <c r="F47" s="461">
        <f>SUM(F32:F46)</f>
        <v>0</v>
      </c>
      <c r="G47" s="462">
        <f>SUM(G32:G36,G41:G46,G37:G39)</f>
        <v>0</v>
      </c>
      <c r="H47" s="462">
        <f>SUM(H32:H36,H37:H39)</f>
        <v>0</v>
      </c>
      <c r="I47" s="463">
        <f>SUM(I32:I36,I41:I46,I37:I39)</f>
        <v>0</v>
      </c>
      <c r="J47" s="66"/>
      <c r="K47" s="85"/>
    </row>
    <row r="48" spans="1:11" s="497" customFormat="1" ht="7.9" customHeight="1" thickTop="1" thickBot="1" x14ac:dyDescent="0.35">
      <c r="A48" s="323"/>
      <c r="B48" s="451"/>
      <c r="C48" s="451"/>
      <c r="D48" s="451"/>
      <c r="E48" s="451"/>
      <c r="F48" s="467"/>
      <c r="G48" s="468"/>
      <c r="H48" s="468"/>
      <c r="I48" s="468"/>
      <c r="J48" s="66"/>
      <c r="K48" s="85"/>
    </row>
    <row r="49" spans="1:17" s="497" customFormat="1" ht="30" customHeight="1" thickTop="1" thickBot="1" x14ac:dyDescent="0.35">
      <c r="A49" s="69"/>
      <c r="B49" s="968" t="s">
        <v>268</v>
      </c>
      <c r="C49" s="968"/>
      <c r="D49" s="968"/>
      <c r="E49" s="968"/>
      <c r="F49" s="968"/>
      <c r="G49" s="968"/>
      <c r="H49" s="968"/>
      <c r="I49" s="968"/>
      <c r="J49" s="66"/>
      <c r="K49" s="71"/>
      <c r="L49" s="131"/>
      <c r="M49" s="205"/>
      <c r="N49" s="205"/>
      <c r="O49" s="205"/>
      <c r="P49" s="205"/>
      <c r="Q49" s="205"/>
    </row>
    <row r="50" spans="1:17" s="497" customFormat="1" ht="24" customHeight="1" thickTop="1" thickBot="1" x14ac:dyDescent="0.35">
      <c r="A50" s="69"/>
      <c r="B50" s="870" t="s">
        <v>404</v>
      </c>
      <c r="C50" s="871"/>
      <c r="D50" s="871"/>
      <c r="E50" s="871"/>
      <c r="F50" s="872"/>
      <c r="G50" s="422" t="s">
        <v>5</v>
      </c>
      <c r="H50" s="420" t="s">
        <v>6</v>
      </c>
      <c r="I50" s="421" t="s">
        <v>7</v>
      </c>
      <c r="J50" s="66"/>
      <c r="K50" s="85"/>
    </row>
    <row r="51" spans="1:17" s="497" customFormat="1" ht="24" customHeight="1" thickTop="1" thickBot="1" x14ac:dyDescent="0.35">
      <c r="A51" s="69"/>
      <c r="B51" s="400"/>
      <c r="C51" s="414" t="s">
        <v>260</v>
      </c>
      <c r="D51" s="401"/>
      <c r="E51" s="865" t="s">
        <v>12</v>
      </c>
      <c r="F51" s="866"/>
      <c r="G51" s="415"/>
      <c r="H51" s="406"/>
      <c r="I51" s="407" t="str">
        <f>IF(OR(ISNUMBER(G51),ISNUMBER(H51)),ROUND(IF(ISNUMBER(G51),G51,0)-IF(ISNUMBER(H51),H51,0),2)," ")</f>
        <v xml:space="preserve"> </v>
      </c>
      <c r="J51" s="66"/>
      <c r="K51" s="71"/>
      <c r="L51" s="131"/>
      <c r="M51" s="205"/>
      <c r="N51" s="205"/>
      <c r="O51" s="205"/>
      <c r="P51" s="205"/>
      <c r="Q51" s="205"/>
    </row>
    <row r="52" spans="1:17" s="497" customFormat="1" ht="7.9" customHeight="1" thickTop="1" thickBot="1" x14ac:dyDescent="0.35">
      <c r="A52" s="69"/>
      <c r="B52" s="399"/>
      <c r="C52" s="398"/>
      <c r="D52" s="393"/>
      <c r="E52" s="85"/>
      <c r="F52" s="85"/>
      <c r="G52" s="393"/>
      <c r="H52" s="394"/>
      <c r="I52" s="394"/>
      <c r="J52" s="66"/>
      <c r="K52" s="71"/>
      <c r="L52" s="131"/>
      <c r="M52" s="205"/>
      <c r="N52" s="205"/>
      <c r="O52" s="205"/>
      <c r="P52" s="205"/>
      <c r="Q52" s="205"/>
    </row>
    <row r="53" spans="1:17" s="497" customFormat="1" ht="30" customHeight="1" thickTop="1" thickBot="1" x14ac:dyDescent="0.35">
      <c r="A53" s="69"/>
      <c r="B53" s="968" t="s">
        <v>43</v>
      </c>
      <c r="C53" s="968"/>
      <c r="D53" s="968"/>
      <c r="E53" s="968"/>
      <c r="F53" s="968"/>
      <c r="G53" s="968"/>
      <c r="H53" s="968"/>
      <c r="I53" s="968"/>
      <c r="J53" s="66"/>
      <c r="K53" s="71"/>
      <c r="L53" s="131"/>
      <c r="M53" s="205"/>
      <c r="N53" s="205"/>
      <c r="O53" s="205"/>
      <c r="P53" s="205"/>
      <c r="Q53" s="205"/>
    </row>
    <row r="54" spans="1:17" s="497" customFormat="1" ht="24" customHeight="1" thickTop="1" thickBot="1" x14ac:dyDescent="0.35">
      <c r="A54" s="69"/>
      <c r="B54" s="909"/>
      <c r="C54" s="910"/>
      <c r="D54" s="492"/>
      <c r="E54" s="492"/>
      <c r="F54" s="402"/>
      <c r="G54" s="422" t="s">
        <v>5</v>
      </c>
      <c r="H54" s="420" t="s">
        <v>6</v>
      </c>
      <c r="I54" s="421" t="s">
        <v>7</v>
      </c>
      <c r="J54" s="66"/>
      <c r="K54" s="85"/>
    </row>
    <row r="55" spans="1:17" s="497" customFormat="1" ht="24" customHeight="1" thickTop="1" thickBot="1" x14ac:dyDescent="0.35">
      <c r="A55" s="69"/>
      <c r="B55" s="989" t="s">
        <v>160</v>
      </c>
      <c r="C55" s="990"/>
      <c r="D55" s="990"/>
      <c r="E55" s="990"/>
      <c r="F55" s="991"/>
      <c r="G55" s="409"/>
      <c r="H55" s="412"/>
      <c r="I55" s="32" t="str">
        <f>IF(OR(ISNUMBER(G55),ISNUMBER(H55)),ROUND(IF(ISNUMBER(G55),G55,0)-IF(ISNUMBER(H55),H55,0),2)," ")</f>
        <v xml:space="preserve"> </v>
      </c>
      <c r="J55" s="66"/>
      <c r="K55" s="71"/>
      <c r="L55" s="131"/>
      <c r="M55" s="205"/>
      <c r="N55" s="205"/>
      <c r="O55" s="205"/>
      <c r="P55" s="205"/>
      <c r="Q55" s="205"/>
    </row>
    <row r="56" spans="1:17" s="497" customFormat="1" ht="24" customHeight="1" thickTop="1" thickBot="1" x14ac:dyDescent="0.35">
      <c r="A56" s="69"/>
      <c r="B56" s="981" t="s">
        <v>44</v>
      </c>
      <c r="C56" s="982"/>
      <c r="D56" s="982"/>
      <c r="E56" s="982"/>
      <c r="F56" s="983"/>
      <c r="G56" s="410"/>
      <c r="H56" s="413"/>
      <c r="I56" s="32" t="str">
        <f>IF(OR(ISNUMBER(G56),ISNUMBER(H56)),ROUND(IF(ISNUMBER(G56),G56,0)-IF(ISNUMBER(H56),H56,0),2)," ")</f>
        <v xml:space="preserve"> </v>
      </c>
      <c r="J56" s="66"/>
      <c r="K56" s="71"/>
      <c r="L56" s="131"/>
      <c r="M56" s="205"/>
      <c r="N56" s="205"/>
      <c r="O56" s="205"/>
      <c r="P56" s="205"/>
      <c r="Q56" s="205"/>
    </row>
    <row r="57" spans="1:17" s="497" customFormat="1" ht="24" customHeight="1" thickTop="1" thickBot="1" x14ac:dyDescent="0.35">
      <c r="A57" s="69"/>
      <c r="B57" s="885" t="s">
        <v>161</v>
      </c>
      <c r="C57" s="886"/>
      <c r="D57" s="886"/>
      <c r="E57" s="886"/>
      <c r="F57" s="887"/>
      <c r="G57" s="411"/>
      <c r="H57" s="411"/>
      <c r="I57" s="32" t="str">
        <f>IF(OR(ISNUMBER(G57),ISNUMBER(H57)),ROUND(IF(ISNUMBER(G57),G57,0)-IF(ISNUMBER(H57),H57,0),2)," ")</f>
        <v xml:space="preserve"> </v>
      </c>
      <c r="J57" s="66"/>
      <c r="K57" s="71"/>
      <c r="L57" s="131"/>
      <c r="M57" s="205"/>
      <c r="N57" s="205"/>
      <c r="O57" s="205"/>
      <c r="P57" s="205"/>
      <c r="Q57" s="205"/>
    </row>
    <row r="58" spans="1:17" s="497" customFormat="1" ht="24" customHeight="1" thickTop="1" thickBot="1" x14ac:dyDescent="0.35">
      <c r="A58" s="69"/>
      <c r="B58" s="865" t="s">
        <v>264</v>
      </c>
      <c r="C58" s="888"/>
      <c r="D58" s="888"/>
      <c r="E58" s="888"/>
      <c r="F58" s="888"/>
      <c r="G58" s="423">
        <f>SUM(G55:G57)</f>
        <v>0</v>
      </c>
      <c r="H58" s="423">
        <f>SUM(H55:H57)</f>
        <v>0</v>
      </c>
      <c r="I58" s="424">
        <f>SUM(I55:I57)</f>
        <v>0</v>
      </c>
      <c r="J58" s="66"/>
      <c r="K58" s="71"/>
      <c r="L58" s="131"/>
      <c r="M58" s="205"/>
      <c r="N58" s="205"/>
      <c r="O58" s="205"/>
      <c r="P58" s="205"/>
      <c r="Q58" s="205"/>
    </row>
    <row r="59" spans="1:17" s="85" customFormat="1" ht="7.9" customHeight="1" thickTop="1" thickBot="1" x14ac:dyDescent="0.35">
      <c r="A59" s="323"/>
      <c r="B59" s="389"/>
      <c r="C59" s="389"/>
      <c r="D59" s="389"/>
      <c r="E59" s="389"/>
      <c r="F59" s="389"/>
      <c r="G59" s="394"/>
      <c r="H59" s="394"/>
      <c r="I59" s="394"/>
      <c r="J59" s="301"/>
      <c r="K59" s="71"/>
      <c r="L59" s="227"/>
      <c r="M59" s="228"/>
      <c r="N59" s="228"/>
      <c r="O59" s="228"/>
      <c r="P59" s="228"/>
      <c r="Q59" s="228"/>
    </row>
    <row r="60" spans="1:17" s="497" customFormat="1" ht="30" customHeight="1" thickTop="1" thickBot="1" x14ac:dyDescent="0.35">
      <c r="A60" s="69"/>
      <c r="B60" s="980" t="s">
        <v>259</v>
      </c>
      <c r="C60" s="980"/>
      <c r="D60" s="980"/>
      <c r="E60" s="980"/>
      <c r="F60" s="980"/>
      <c r="G60" s="980"/>
      <c r="H60" s="980"/>
      <c r="I60" s="980"/>
      <c r="J60" s="66"/>
      <c r="K60" s="71"/>
      <c r="L60" s="131"/>
      <c r="M60" s="205"/>
      <c r="N60" s="205"/>
      <c r="O60" s="205"/>
      <c r="P60" s="205"/>
      <c r="Q60" s="205"/>
    </row>
    <row r="61" spans="1:17" s="497" customFormat="1" ht="24" customHeight="1" thickTop="1" thickBot="1" x14ac:dyDescent="0.35">
      <c r="A61" s="69"/>
      <c r="B61" s="984"/>
      <c r="C61" s="985"/>
      <c r="D61" s="495"/>
      <c r="E61" s="495"/>
      <c r="F61" s="392"/>
      <c r="G61" s="422" t="s">
        <v>5</v>
      </c>
      <c r="H61" s="425" t="s">
        <v>6</v>
      </c>
      <c r="I61" s="421" t="s">
        <v>7</v>
      </c>
      <c r="J61" s="66"/>
      <c r="K61" s="85"/>
    </row>
    <row r="62" spans="1:17" s="497" customFormat="1" ht="24" customHeight="1" thickTop="1" thickBot="1" x14ac:dyDescent="0.35">
      <c r="A62" s="69"/>
      <c r="B62" s="865" t="s">
        <v>259</v>
      </c>
      <c r="C62" s="888"/>
      <c r="D62" s="888"/>
      <c r="E62" s="888"/>
      <c r="F62" s="866"/>
      <c r="G62" s="415"/>
      <c r="H62" s="401"/>
      <c r="I62" s="407" t="str">
        <f>IF(OR(ISNUMBER(G62),ISNUMBER(H62)),ROUND(IF(ISNUMBER(G62),G62,0)-IF(ISNUMBER(H62),H62,0),2)," ")</f>
        <v xml:space="preserve"> </v>
      </c>
      <c r="J62" s="66"/>
      <c r="K62" s="71"/>
      <c r="L62" s="131"/>
      <c r="M62" s="205"/>
      <c r="N62" s="205"/>
      <c r="O62" s="205"/>
      <c r="P62" s="205"/>
      <c r="Q62" s="205"/>
    </row>
    <row r="63" spans="1:17" s="497" customFormat="1" ht="7.9" customHeight="1" thickTop="1" thickBot="1" x14ac:dyDescent="0.35">
      <c r="A63" s="69"/>
      <c r="B63" s="389"/>
      <c r="C63" s="389"/>
      <c r="D63" s="389"/>
      <c r="E63" s="389"/>
      <c r="F63" s="389"/>
      <c r="G63" s="394"/>
      <c r="H63" s="394"/>
      <c r="I63" s="394"/>
      <c r="J63" s="301"/>
      <c r="K63" s="71"/>
      <c r="L63" s="227"/>
      <c r="M63" s="205"/>
      <c r="N63" s="205"/>
      <c r="O63" s="205"/>
      <c r="P63" s="205"/>
      <c r="Q63" s="205"/>
    </row>
    <row r="64" spans="1:17" s="497" customFormat="1" ht="29.5" customHeight="1" thickTop="1" thickBot="1" x14ac:dyDescent="0.35">
      <c r="A64" s="69"/>
      <c r="B64" s="980" t="s">
        <v>14</v>
      </c>
      <c r="C64" s="980"/>
      <c r="D64" s="980"/>
      <c r="E64" s="980"/>
      <c r="F64" s="980"/>
      <c r="G64" s="980"/>
      <c r="H64" s="980"/>
      <c r="I64" s="980"/>
      <c r="J64" s="66"/>
      <c r="K64" s="71"/>
      <c r="L64" s="131"/>
      <c r="M64" s="205"/>
      <c r="N64" s="205"/>
      <c r="O64" s="205"/>
      <c r="P64" s="205"/>
      <c r="Q64" s="205"/>
    </row>
    <row r="65" spans="1:17" s="497" customFormat="1" ht="24" customHeight="1" thickTop="1" thickBot="1" x14ac:dyDescent="0.35">
      <c r="A65" s="69"/>
      <c r="B65" s="984"/>
      <c r="C65" s="985"/>
      <c r="D65" s="495"/>
      <c r="E65" s="495"/>
      <c r="F65" s="392"/>
      <c r="G65" s="422" t="s">
        <v>5</v>
      </c>
      <c r="H65" s="425" t="s">
        <v>6</v>
      </c>
      <c r="I65" s="421" t="s">
        <v>7</v>
      </c>
      <c r="J65" s="66"/>
      <c r="K65" s="85"/>
    </row>
    <row r="66" spans="1:17" s="497" customFormat="1" ht="24" customHeight="1" thickTop="1" thickBot="1" x14ac:dyDescent="0.35">
      <c r="A66" s="69"/>
      <c r="B66" s="865" t="s">
        <v>14</v>
      </c>
      <c r="C66" s="888"/>
      <c r="D66" s="888"/>
      <c r="E66" s="888"/>
      <c r="F66" s="866"/>
      <c r="G66" s="415"/>
      <c r="H66" s="401"/>
      <c r="I66" s="407" t="str">
        <f t="shared" ref="I66" si="4">IF(OR(ISNUMBER(G66),ISNUMBER(H66)),ROUND(IF(ISNUMBER(G66),G66,0)-IF(ISNUMBER(H66),H66,0),2)," ")</f>
        <v xml:space="preserve"> </v>
      </c>
      <c r="J66" s="66"/>
      <c r="K66" s="71"/>
      <c r="L66" s="131"/>
      <c r="M66" s="205"/>
      <c r="N66" s="205"/>
      <c r="O66" s="205"/>
      <c r="P66" s="205"/>
      <c r="Q66" s="205"/>
    </row>
    <row r="67" spans="1:17" s="497" customFormat="1" ht="24" customHeight="1" thickTop="1" thickBot="1" x14ac:dyDescent="0.35">
      <c r="A67" s="388"/>
      <c r="B67" s="389"/>
      <c r="C67" s="389"/>
      <c r="D67" s="389"/>
      <c r="E67" s="389"/>
      <c r="F67" s="389"/>
      <c r="G67" s="382"/>
      <c r="H67" s="382"/>
      <c r="I67" s="382"/>
      <c r="J67" s="66"/>
      <c r="K67" s="390"/>
      <c r="L67" s="131"/>
      <c r="M67" s="205"/>
      <c r="N67" s="205"/>
      <c r="O67" s="205"/>
      <c r="P67" s="205"/>
      <c r="Q67" s="205"/>
    </row>
    <row r="68" spans="1:17" s="497" customFormat="1" ht="15" customHeight="1" thickTop="1" thickBot="1" x14ac:dyDescent="0.35">
      <c r="A68" s="50"/>
      <c r="B68" s="588" t="s">
        <v>45</v>
      </c>
      <c r="C68" s="589"/>
      <c r="D68" s="589"/>
      <c r="E68" s="589"/>
      <c r="F68" s="589"/>
      <c r="G68" s="589"/>
      <c r="H68" s="589"/>
      <c r="I68" s="590"/>
      <c r="J68" s="66"/>
      <c r="K68" s="85"/>
    </row>
    <row r="69" spans="1:17" s="497" customFormat="1" ht="15" customHeight="1" thickTop="1" thickBot="1" x14ac:dyDescent="0.35">
      <c r="A69" s="53"/>
      <c r="B69" s="992"/>
      <c r="C69" s="993"/>
      <c r="D69" s="993"/>
      <c r="E69" s="993"/>
      <c r="F69" s="993"/>
      <c r="G69" s="993"/>
      <c r="H69" s="993"/>
      <c r="I69" s="994"/>
      <c r="J69" s="62"/>
      <c r="K69" s="85"/>
    </row>
    <row r="70" spans="1:17" s="497" customFormat="1" ht="24" customHeight="1" thickTop="1" thickBot="1" x14ac:dyDescent="0.35">
      <c r="A70" s="69"/>
      <c r="B70" s="924"/>
      <c r="C70" s="925"/>
      <c r="D70" s="925"/>
      <c r="E70" s="925"/>
      <c r="F70" s="926"/>
      <c r="G70" s="426" t="s">
        <v>46</v>
      </c>
      <c r="H70" s="425" t="s">
        <v>6</v>
      </c>
      <c r="I70" s="427" t="s">
        <v>7</v>
      </c>
      <c r="J70" s="66"/>
      <c r="K70" s="85"/>
    </row>
    <row r="71" spans="1:17" s="497" customFormat="1" ht="24" customHeight="1" thickTop="1" thickBot="1" x14ac:dyDescent="0.35">
      <c r="A71" s="69"/>
      <c r="B71" s="918" t="s">
        <v>164</v>
      </c>
      <c r="C71" s="988"/>
      <c r="D71" s="988"/>
      <c r="E71" s="995"/>
      <c r="F71" s="996"/>
      <c r="G71" s="35">
        <f>SUM(G47,G51,G58,G62,G66)</f>
        <v>0</v>
      </c>
      <c r="H71" s="35">
        <f>SUM(H47,H51,H58,H62,H66)</f>
        <v>0</v>
      </c>
      <c r="I71" s="37">
        <f>SUM(I47,I51,I58,I62,I66)</f>
        <v>0</v>
      </c>
      <c r="J71" s="66"/>
      <c r="K71" s="85"/>
    </row>
    <row r="72" spans="1:17" s="497" customFormat="1" ht="24" customHeight="1" thickTop="1" thickBot="1" x14ac:dyDescent="0.35">
      <c r="A72" s="69"/>
      <c r="B72" s="911" t="str">
        <f xml:space="preserve"> "Frais généraux (max : "&amp;Réglages!I16&amp;"% pour l’ensemble du projet)"</f>
        <v>Frais généraux (max : 20% pour l’ensemble du projet)</v>
      </c>
      <c r="C72" s="988"/>
      <c r="D72" s="988"/>
      <c r="E72" s="443"/>
      <c r="F72" s="469" t="s">
        <v>84</v>
      </c>
      <c r="G72" s="36">
        <f>H72</f>
        <v>0</v>
      </c>
      <c r="H72" s="36">
        <f>IF($M$7,(H71)*E72/100,0)</f>
        <v>0</v>
      </c>
      <c r="I72" s="429"/>
      <c r="J72" s="66"/>
      <c r="K72" s="85"/>
    </row>
    <row r="73" spans="1:17" s="497" customFormat="1" ht="24" customHeight="1" thickTop="1" thickBot="1" x14ac:dyDescent="0.35">
      <c r="A73" s="69"/>
      <c r="B73" s="918" t="s">
        <v>53</v>
      </c>
      <c r="C73" s="988"/>
      <c r="D73" s="988"/>
      <c r="E73" s="444"/>
      <c r="F73" s="95" t="s">
        <v>84</v>
      </c>
      <c r="G73" s="35">
        <f>IF($M$8,(G47-G37)*E73/100,0)</f>
        <v>0</v>
      </c>
      <c r="H73" s="428"/>
      <c r="I73" s="33">
        <f>G73</f>
        <v>0</v>
      </c>
      <c r="J73" s="66"/>
      <c r="K73" s="85"/>
    </row>
    <row r="74" spans="1:17" s="497" customFormat="1" ht="24" customHeight="1" thickTop="1" thickBot="1" x14ac:dyDescent="0.35">
      <c r="A74" s="69"/>
      <c r="B74" s="816" t="s">
        <v>8</v>
      </c>
      <c r="C74" s="817"/>
      <c r="D74" s="817"/>
      <c r="E74" s="817"/>
      <c r="F74" s="818"/>
      <c r="G74" s="81">
        <f>G71+G72+G73</f>
        <v>0</v>
      </c>
      <c r="H74" s="81">
        <f>IF($M$7,H71+H72,0)</f>
        <v>0</v>
      </c>
      <c r="I74" s="82">
        <f>I71+I73</f>
        <v>0</v>
      </c>
      <c r="J74" s="66"/>
      <c r="K74" s="85"/>
    </row>
    <row r="75" spans="1:17" s="85" customFormat="1" ht="15" hidden="1" customHeight="1" thickTop="1" thickBot="1" x14ac:dyDescent="0.35">
      <c r="A75" s="234"/>
      <c r="B75" s="235"/>
      <c r="C75" s="236"/>
      <c r="D75" s="116"/>
      <c r="E75" s="116"/>
      <c r="F75" s="117"/>
      <c r="G75" s="117"/>
      <c r="H75" s="237"/>
      <c r="I75" s="117"/>
      <c r="J75" s="238"/>
      <c r="K75" s="239"/>
      <c r="L75" s="227"/>
      <c r="M75" s="228"/>
      <c r="N75" s="228"/>
      <c r="O75" s="228"/>
      <c r="P75" s="228"/>
      <c r="Q75" s="228"/>
    </row>
    <row r="76" spans="1:17" s="85" customFormat="1" ht="21" hidden="1" customHeight="1" thickTop="1" thickBot="1" x14ac:dyDescent="0.35">
      <c r="B76" s="930" t="s">
        <v>417</v>
      </c>
      <c r="C76" s="930"/>
      <c r="D76" s="930"/>
      <c r="E76" s="930"/>
      <c r="F76" s="930"/>
      <c r="G76" s="480"/>
      <c r="H76" s="241">
        <f>SUM(H32)</f>
        <v>0</v>
      </c>
      <c r="I76" s="233" t="s">
        <v>136</v>
      </c>
      <c r="J76" s="231"/>
      <c r="K76" s="231"/>
      <c r="L76" s="231"/>
      <c r="M76" s="231"/>
      <c r="N76" s="228"/>
      <c r="O76" s="228"/>
      <c r="P76" s="228"/>
      <c r="Q76" s="228"/>
    </row>
    <row r="77" spans="1:17" s="85" customFormat="1" ht="21" hidden="1" customHeight="1" thickTop="1" thickBot="1" x14ac:dyDescent="0.35">
      <c r="B77" s="930" t="str">
        <f>"Aide demandée personnels fonctionnaires de recherche / Aide demandée hors frais généraux (max "&amp;Réglages!$I$19&amp;"%) : "</f>
        <v xml:space="preserve">Aide demandée personnels fonctionnaires de recherche / Aide demandée hors frais généraux (max 40%) : </v>
      </c>
      <c r="C77" s="930"/>
      <c r="D77" s="930"/>
      <c r="E77" s="930"/>
      <c r="F77" s="930"/>
      <c r="G77" s="480"/>
      <c r="H77" s="241">
        <f>H76/(H71+0.0001)*100</f>
        <v>0</v>
      </c>
      <c r="I77" s="233" t="s">
        <v>98</v>
      </c>
      <c r="J77" s="232"/>
      <c r="K77" s="231"/>
      <c r="L77" s="231"/>
      <c r="M77" s="231"/>
      <c r="N77" s="228"/>
      <c r="O77" s="228"/>
      <c r="P77" s="228"/>
      <c r="Q77" s="228"/>
    </row>
    <row r="78" spans="1:17" s="85" customFormat="1" ht="13.15" hidden="1" customHeight="1" thickTop="1" x14ac:dyDescent="0.3">
      <c r="B78" s="804" t="s">
        <v>420</v>
      </c>
      <c r="C78" s="804"/>
      <c r="D78" s="804"/>
      <c r="E78" s="804"/>
      <c r="F78" s="804"/>
      <c r="G78" s="481"/>
      <c r="H78" s="475"/>
      <c r="I78" s="477" t="str">
        <f>I32</f>
        <v xml:space="preserve"> </v>
      </c>
      <c r="J78" s="232"/>
      <c r="K78" s="231"/>
      <c r="L78" s="231"/>
      <c r="M78" s="231"/>
      <c r="N78" s="228"/>
      <c r="O78" s="228"/>
      <c r="P78" s="228"/>
      <c r="Q78" s="228"/>
    </row>
    <row r="79" spans="1:17" s="85" customFormat="1" ht="13.15" hidden="1" customHeight="1" x14ac:dyDescent="0.3">
      <c r="B79" s="805" t="s">
        <v>419</v>
      </c>
      <c r="C79" s="805"/>
      <c r="D79" s="805"/>
      <c r="E79" s="805"/>
      <c r="F79" s="805"/>
      <c r="G79" s="482"/>
      <c r="H79" s="476"/>
      <c r="I79" s="478">
        <f>SUM(I41:I42)</f>
        <v>0</v>
      </c>
      <c r="J79" s="232"/>
      <c r="K79" s="231"/>
      <c r="L79" s="472" t="s">
        <v>416</v>
      </c>
      <c r="M79" s="231"/>
      <c r="N79" s="228"/>
      <c r="O79" s="228"/>
      <c r="P79" s="228"/>
      <c r="Q79" s="228"/>
    </row>
    <row r="80" spans="1:17" s="85" customFormat="1" ht="21" hidden="1" customHeight="1" thickBot="1" x14ac:dyDescent="0.35">
      <c r="B80" s="933" t="s">
        <v>415</v>
      </c>
      <c r="C80" s="933"/>
      <c r="D80" s="933"/>
      <c r="E80" s="933"/>
      <c r="F80" s="933"/>
      <c r="G80" s="483"/>
      <c r="H80" s="473"/>
      <c r="I80" s="479">
        <f>SUM(I78:I79)</f>
        <v>0</v>
      </c>
      <c r="J80" s="231"/>
      <c r="K80" s="231"/>
      <c r="L80" s="474" t="str">
        <f>IF(H76+I80=SUM(G32,G41:G42),"ok","erreur")</f>
        <v>ok</v>
      </c>
      <c r="M80" s="231"/>
      <c r="N80" s="228"/>
      <c r="O80" s="228"/>
      <c r="P80" s="228"/>
      <c r="Q80" s="228"/>
    </row>
    <row r="81" spans="1:17" s="85" customFormat="1" ht="29.5" customHeight="1" thickTop="1" thickBot="1" x14ac:dyDescent="0.35">
      <c r="A81" s="225"/>
      <c r="B81" s="226"/>
      <c r="C81" s="39"/>
      <c r="D81" s="40"/>
      <c r="E81" s="40"/>
      <c r="F81" s="41"/>
      <c r="G81" s="240" t="str">
        <f>IF(G77&gt;Réglages!$I$19,"Attention : taux d’aide des personnels fonctionnaires dépassé","")</f>
        <v/>
      </c>
      <c r="H81" s="815" t="str">
        <f>IF(I74&lt;0.1, "Attention : apport obligatoire pour chaque partenaire", "")</f>
        <v>Attention : apport obligatoire pour chaque partenaire</v>
      </c>
      <c r="I81" s="815"/>
      <c r="J81" s="229"/>
      <c r="K81" s="230"/>
      <c r="L81" s="227"/>
      <c r="M81" s="228"/>
      <c r="N81" s="228"/>
      <c r="O81" s="228"/>
      <c r="P81" s="228"/>
      <c r="Q81" s="228"/>
    </row>
    <row r="82" spans="1:17" s="497" customFormat="1" ht="5.5" customHeight="1" thickTop="1" thickBot="1" x14ac:dyDescent="0.35">
      <c r="A82" s="58"/>
      <c r="B82" s="44"/>
      <c r="C82" s="45"/>
      <c r="D82" s="46"/>
      <c r="E82" s="46"/>
      <c r="F82" s="47"/>
      <c r="G82" s="47"/>
      <c r="H82" s="48"/>
      <c r="I82" s="47"/>
      <c r="J82" s="66"/>
      <c r="K82" s="85"/>
    </row>
    <row r="83" spans="1:17" s="497" customFormat="1" ht="15" customHeight="1" thickTop="1" thickBot="1" x14ac:dyDescent="0.35">
      <c r="A83" s="50"/>
      <c r="B83" s="588" t="s">
        <v>95</v>
      </c>
      <c r="C83" s="589"/>
      <c r="D83" s="589"/>
      <c r="E83" s="589"/>
      <c r="F83" s="589"/>
      <c r="G83" s="589"/>
      <c r="H83" s="589"/>
      <c r="I83" s="590"/>
      <c r="J83" s="66"/>
      <c r="K83" s="71"/>
      <c r="L83" s="131"/>
      <c r="M83" s="205"/>
      <c r="N83" s="205"/>
      <c r="O83" s="205"/>
      <c r="P83" s="205"/>
      <c r="Q83" s="205"/>
    </row>
    <row r="84" spans="1:17" s="497" customFormat="1" ht="6.65" customHeight="1" thickTop="1" thickBot="1" x14ac:dyDescent="0.35">
      <c r="A84" s="53"/>
      <c r="B84" s="109"/>
      <c r="C84" s="216"/>
      <c r="D84" s="217"/>
      <c r="E84" s="217"/>
      <c r="F84" s="218"/>
      <c r="G84" s="218"/>
      <c r="H84" s="218"/>
      <c r="I84" s="218"/>
      <c r="J84" s="66"/>
      <c r="K84" s="71"/>
      <c r="L84" s="131"/>
      <c r="M84" s="205"/>
      <c r="N84" s="205"/>
      <c r="O84" s="205"/>
      <c r="P84" s="205"/>
      <c r="Q84" s="205"/>
    </row>
    <row r="85" spans="1:17" s="497" customFormat="1" ht="15" customHeight="1" thickTop="1" thickBot="1" x14ac:dyDescent="0.35">
      <c r="A85" s="72"/>
      <c r="B85" s="889" t="s">
        <v>47</v>
      </c>
      <c r="C85" s="934"/>
      <c r="D85" s="986" t="s">
        <v>48</v>
      </c>
      <c r="E85" s="987"/>
      <c r="F85" s="987"/>
      <c r="G85" s="987"/>
      <c r="H85" s="494" t="s">
        <v>49</v>
      </c>
      <c r="I85" s="83" t="s">
        <v>35</v>
      </c>
      <c r="J85" s="66"/>
      <c r="K85" s="71"/>
      <c r="L85" s="131"/>
      <c r="M85" s="205"/>
      <c r="N85" s="205"/>
      <c r="O85" s="205"/>
      <c r="P85" s="205"/>
      <c r="Q85" s="205"/>
    </row>
    <row r="86" spans="1:17" s="497" customFormat="1" ht="14.65" customHeight="1" thickTop="1" thickBot="1" x14ac:dyDescent="0.35">
      <c r="A86" s="75"/>
      <c r="B86" s="914" t="s">
        <v>149</v>
      </c>
      <c r="C86" s="915"/>
      <c r="D86" s="915"/>
      <c r="E86" s="915"/>
      <c r="F86" s="915"/>
      <c r="G86" s="915"/>
      <c r="H86" s="915"/>
      <c r="I86" s="916"/>
      <c r="J86" s="76"/>
      <c r="K86" s="85"/>
      <c r="L86" s="131"/>
      <c r="M86" s="141"/>
      <c r="N86" s="141"/>
      <c r="O86" s="141"/>
      <c r="P86" s="141"/>
      <c r="Q86" s="141"/>
    </row>
    <row r="87" spans="1:17" s="497" customFormat="1" ht="15" customHeight="1" thickTop="1" thickBot="1" x14ac:dyDescent="0.35">
      <c r="A87" s="69"/>
      <c r="B87" s="199">
        <v>1</v>
      </c>
      <c r="C87" s="493"/>
      <c r="D87" s="935"/>
      <c r="E87" s="936"/>
      <c r="F87" s="936"/>
      <c r="G87" s="936"/>
      <c r="H87" s="114"/>
      <c r="I87" s="115"/>
      <c r="J87" s="66"/>
      <c r="K87" s="71"/>
      <c r="L87" s="131"/>
      <c r="M87" s="205"/>
      <c r="N87" s="205"/>
      <c r="O87" s="205"/>
      <c r="P87" s="205"/>
      <c r="Q87" s="205"/>
    </row>
    <row r="88" spans="1:17" s="497" customFormat="1" ht="15" customHeight="1" thickTop="1" thickBot="1" x14ac:dyDescent="0.35">
      <c r="A88" s="69"/>
      <c r="B88" s="199">
        <v>2</v>
      </c>
      <c r="C88" s="493"/>
      <c r="D88" s="935"/>
      <c r="E88" s="936"/>
      <c r="F88" s="936"/>
      <c r="G88" s="936"/>
      <c r="H88" s="114"/>
      <c r="I88" s="115"/>
      <c r="J88" s="66"/>
      <c r="K88" s="71"/>
      <c r="L88" s="131"/>
      <c r="M88" s="205"/>
      <c r="N88" s="205"/>
      <c r="O88" s="205"/>
      <c r="P88" s="205"/>
      <c r="Q88" s="205"/>
    </row>
    <row r="89" spans="1:17" s="497" customFormat="1" ht="15" customHeight="1" thickTop="1" thickBot="1" x14ac:dyDescent="0.35">
      <c r="A89" s="69"/>
      <c r="B89" s="199">
        <v>3</v>
      </c>
      <c r="C89" s="493" t="s">
        <v>37</v>
      </c>
      <c r="D89" s="935" t="s">
        <v>37</v>
      </c>
      <c r="E89" s="935"/>
      <c r="F89" s="935"/>
      <c r="G89" s="935"/>
      <c r="H89" s="114"/>
      <c r="I89" s="115" t="s">
        <v>37</v>
      </c>
      <c r="J89" s="66"/>
      <c r="K89" s="71"/>
      <c r="L89" s="131"/>
      <c r="M89" s="205"/>
      <c r="N89" s="205"/>
      <c r="O89" s="205"/>
      <c r="P89" s="205"/>
      <c r="Q89" s="205"/>
    </row>
    <row r="90" spans="1:17" s="497" customFormat="1" ht="15" customHeight="1" thickTop="1" thickBot="1" x14ac:dyDescent="0.35">
      <c r="A90" s="69"/>
      <c r="B90" s="199">
        <v>4</v>
      </c>
      <c r="C90" s="493" t="s">
        <v>37</v>
      </c>
      <c r="D90" s="935" t="s">
        <v>37</v>
      </c>
      <c r="E90" s="935"/>
      <c r="F90" s="935"/>
      <c r="G90" s="935"/>
      <c r="H90" s="114" t="s">
        <v>37</v>
      </c>
      <c r="I90" s="115" t="s">
        <v>37</v>
      </c>
      <c r="J90" s="66"/>
      <c r="K90" s="71"/>
      <c r="L90" s="131"/>
      <c r="M90" s="205"/>
      <c r="N90" s="205"/>
      <c r="O90" s="205"/>
      <c r="P90" s="205"/>
      <c r="Q90" s="205"/>
    </row>
    <row r="91" spans="1:17" s="497" customFormat="1" ht="15" customHeight="1" thickTop="1" thickBot="1" x14ac:dyDescent="0.35">
      <c r="A91" s="69"/>
      <c r="B91" s="199">
        <v>5</v>
      </c>
      <c r="C91" s="493" t="s">
        <v>37</v>
      </c>
      <c r="D91" s="935" t="s">
        <v>37</v>
      </c>
      <c r="E91" s="935"/>
      <c r="F91" s="935"/>
      <c r="G91" s="935"/>
      <c r="H91" s="114" t="s">
        <v>37</v>
      </c>
      <c r="I91" s="115" t="s">
        <v>37</v>
      </c>
      <c r="J91" s="66"/>
      <c r="K91" s="71"/>
      <c r="L91" s="131"/>
      <c r="M91" s="205"/>
      <c r="N91" s="205"/>
      <c r="O91" s="205"/>
      <c r="P91" s="205"/>
      <c r="Q91" s="205"/>
    </row>
    <row r="92" spans="1:17" s="497" customFormat="1" ht="15" customHeight="1" thickTop="1" thickBot="1" x14ac:dyDescent="0.35">
      <c r="A92" s="69"/>
      <c r="B92" s="816" t="s">
        <v>151</v>
      </c>
      <c r="C92" s="817"/>
      <c r="D92" s="817"/>
      <c r="E92" s="817"/>
      <c r="F92" s="817"/>
      <c r="G92" s="818"/>
      <c r="H92" s="70">
        <f>SUM(H87:H91)</f>
        <v>0</v>
      </c>
      <c r="I92" s="84">
        <f>SUM(I87:I91)</f>
        <v>0</v>
      </c>
      <c r="J92" s="66"/>
      <c r="K92" s="71"/>
      <c r="L92" s="131"/>
      <c r="M92" s="205"/>
      <c r="N92" s="205"/>
      <c r="O92" s="205"/>
      <c r="P92" s="205"/>
      <c r="Q92" s="205"/>
    </row>
    <row r="93" spans="1:17" s="497" customFormat="1" ht="15.4" customHeight="1" thickTop="1" thickBot="1" x14ac:dyDescent="0.35">
      <c r="A93" s="75"/>
      <c r="B93" s="914" t="s">
        <v>150</v>
      </c>
      <c r="C93" s="915"/>
      <c r="D93" s="915"/>
      <c r="E93" s="915"/>
      <c r="F93" s="915"/>
      <c r="G93" s="915"/>
      <c r="H93" s="915"/>
      <c r="I93" s="916"/>
      <c r="J93" s="76"/>
      <c r="K93" s="85"/>
      <c r="L93" s="131"/>
      <c r="M93" s="141"/>
      <c r="N93" s="141"/>
      <c r="O93" s="141"/>
      <c r="P93" s="141"/>
      <c r="Q93" s="141"/>
    </row>
    <row r="94" spans="1:17" s="497" customFormat="1" ht="15" customHeight="1" thickTop="1" thickBot="1" x14ac:dyDescent="0.35">
      <c r="A94" s="69"/>
      <c r="B94" s="199">
        <v>1</v>
      </c>
      <c r="C94" s="493"/>
      <c r="D94" s="935"/>
      <c r="E94" s="936"/>
      <c r="F94" s="936"/>
      <c r="G94" s="936"/>
      <c r="H94" s="114"/>
      <c r="I94" s="115"/>
      <c r="J94" s="66"/>
      <c r="K94" s="71"/>
      <c r="L94" s="131"/>
      <c r="M94" s="205"/>
      <c r="N94" s="205"/>
      <c r="O94" s="205"/>
      <c r="P94" s="205"/>
      <c r="Q94" s="205"/>
    </row>
    <row r="95" spans="1:17" s="497" customFormat="1" ht="15" customHeight="1" thickTop="1" thickBot="1" x14ac:dyDescent="0.35">
      <c r="A95" s="69"/>
      <c r="B95" s="199">
        <v>2</v>
      </c>
      <c r="C95" s="493"/>
      <c r="D95" s="935"/>
      <c r="E95" s="936"/>
      <c r="F95" s="936"/>
      <c r="G95" s="936"/>
      <c r="H95" s="114"/>
      <c r="I95" s="115"/>
      <c r="J95" s="66"/>
      <c r="K95" s="71"/>
      <c r="L95" s="131"/>
      <c r="M95" s="205"/>
      <c r="N95" s="205"/>
      <c r="O95" s="205"/>
      <c r="P95" s="205"/>
      <c r="Q95" s="205"/>
    </row>
    <row r="96" spans="1:17" s="497" customFormat="1" ht="15" customHeight="1" thickTop="1" thickBot="1" x14ac:dyDescent="0.35">
      <c r="A96" s="69"/>
      <c r="B96" s="199">
        <v>3</v>
      </c>
      <c r="C96" s="493" t="s">
        <v>37</v>
      </c>
      <c r="D96" s="935" t="s">
        <v>37</v>
      </c>
      <c r="E96" s="935"/>
      <c r="F96" s="935"/>
      <c r="G96" s="935"/>
      <c r="H96" s="114"/>
      <c r="I96" s="115" t="s">
        <v>37</v>
      </c>
      <c r="J96" s="66"/>
      <c r="K96" s="71"/>
      <c r="L96" s="131"/>
      <c r="M96" s="205"/>
      <c r="N96" s="205"/>
      <c r="O96" s="205"/>
      <c r="P96" s="205"/>
      <c r="Q96" s="205"/>
    </row>
    <row r="97" spans="1:17" s="497" customFormat="1" ht="15" customHeight="1" thickTop="1" thickBot="1" x14ac:dyDescent="0.35">
      <c r="A97" s="69"/>
      <c r="B97" s="816" t="s">
        <v>152</v>
      </c>
      <c r="C97" s="817"/>
      <c r="D97" s="817"/>
      <c r="E97" s="817"/>
      <c r="F97" s="817"/>
      <c r="G97" s="818"/>
      <c r="H97" s="70">
        <f>SUM(H94:H96)</f>
        <v>0</v>
      </c>
      <c r="I97" s="84">
        <f>SUM(I94:I96)</f>
        <v>0</v>
      </c>
      <c r="J97" s="66"/>
      <c r="K97" s="71"/>
      <c r="L97" s="131"/>
      <c r="M97" s="205"/>
      <c r="N97" s="205"/>
      <c r="O97" s="205"/>
      <c r="P97" s="205"/>
      <c r="Q97" s="205"/>
    </row>
    <row r="98" spans="1:17" s="497" customFormat="1" ht="15" customHeight="1" thickTop="1" thickBot="1" x14ac:dyDescent="0.35">
      <c r="A98" s="69"/>
      <c r="B98" s="816" t="s">
        <v>177</v>
      </c>
      <c r="C98" s="817"/>
      <c r="D98" s="817"/>
      <c r="E98" s="817"/>
      <c r="F98" s="817"/>
      <c r="G98" s="818"/>
      <c r="H98" s="70">
        <f>H92+H97</f>
        <v>0</v>
      </c>
      <c r="I98" s="84">
        <f>I92+I97</f>
        <v>0</v>
      </c>
      <c r="J98" s="66"/>
      <c r="K98" s="71"/>
      <c r="L98" s="131"/>
      <c r="M98" s="205"/>
      <c r="N98" s="205"/>
      <c r="O98" s="205"/>
      <c r="P98" s="205"/>
      <c r="Q98" s="205"/>
    </row>
    <row r="99" spans="1:17" s="497" customFormat="1" ht="15" customHeight="1" thickTop="1" thickBot="1" x14ac:dyDescent="0.35">
      <c r="A99" s="58"/>
      <c r="B99" s="49"/>
      <c r="C99" s="47"/>
      <c r="D99" s="47"/>
      <c r="E99" s="47"/>
      <c r="F99" s="47"/>
      <c r="G99" s="47"/>
      <c r="H99" s="47"/>
      <c r="I99" s="47"/>
      <c r="J99" s="62"/>
      <c r="K99" s="85"/>
    </row>
    <row r="100" spans="1:17" s="497" customFormat="1" ht="15" customHeight="1" thickTop="1" thickBot="1" x14ac:dyDescent="0.35">
      <c r="A100" s="50"/>
      <c r="B100" s="588" t="s">
        <v>50</v>
      </c>
      <c r="C100" s="589"/>
      <c r="D100" s="589"/>
      <c r="E100" s="589"/>
      <c r="F100" s="589"/>
      <c r="G100" s="589"/>
      <c r="H100" s="589"/>
      <c r="I100" s="590"/>
      <c r="J100" s="66"/>
      <c r="K100" s="85"/>
    </row>
    <row r="101" spans="1:17" s="497" customFormat="1" ht="15" customHeight="1" thickTop="1" thickBot="1" x14ac:dyDescent="0.35">
      <c r="A101" s="53"/>
      <c r="B101" s="57"/>
      <c r="C101" s="57"/>
      <c r="D101" s="57"/>
      <c r="E101" s="57"/>
      <c r="F101" s="57"/>
      <c r="G101" s="57"/>
      <c r="H101" s="57"/>
      <c r="I101" s="57"/>
      <c r="J101" s="62"/>
      <c r="K101" s="85"/>
    </row>
    <row r="102" spans="1:17" s="497" customFormat="1" ht="15" customHeight="1" thickTop="1" thickBot="1" x14ac:dyDescent="0.35">
      <c r="A102" s="74"/>
      <c r="B102" s="734"/>
      <c r="C102" s="735"/>
      <c r="D102" s="735"/>
      <c r="E102" s="735"/>
      <c r="F102" s="735"/>
      <c r="G102" s="735"/>
      <c r="H102" s="735"/>
      <c r="I102" s="736"/>
      <c r="J102" s="66"/>
      <c r="K102" s="85"/>
    </row>
    <row r="103" spans="1:17" s="497" customFormat="1" ht="15" customHeight="1" thickTop="1" thickBot="1" x14ac:dyDescent="0.35">
      <c r="A103" s="74"/>
      <c r="B103" s="835"/>
      <c r="C103" s="836"/>
      <c r="D103" s="836"/>
      <c r="E103" s="836"/>
      <c r="F103" s="836"/>
      <c r="G103" s="836"/>
      <c r="H103" s="836"/>
      <c r="I103" s="837"/>
      <c r="J103" s="66"/>
      <c r="K103" s="85"/>
    </row>
    <row r="104" spans="1:17" s="497" customFormat="1" ht="15" customHeight="1" thickTop="1" thickBot="1" x14ac:dyDescent="0.35">
      <c r="A104" s="74"/>
      <c r="B104" s="835"/>
      <c r="C104" s="836"/>
      <c r="D104" s="836"/>
      <c r="E104" s="836"/>
      <c r="F104" s="836"/>
      <c r="G104" s="836"/>
      <c r="H104" s="836"/>
      <c r="I104" s="837"/>
      <c r="J104" s="66"/>
      <c r="K104" s="85"/>
    </row>
    <row r="105" spans="1:17" s="497" customFormat="1" ht="15" customHeight="1" thickTop="1" thickBot="1" x14ac:dyDescent="0.35">
      <c r="A105" s="74"/>
      <c r="B105" s="835"/>
      <c r="C105" s="836"/>
      <c r="D105" s="836"/>
      <c r="E105" s="836"/>
      <c r="F105" s="836"/>
      <c r="G105" s="836"/>
      <c r="H105" s="836"/>
      <c r="I105" s="837"/>
      <c r="J105" s="66"/>
      <c r="K105" s="85"/>
    </row>
    <row r="106" spans="1:17" s="497" customFormat="1" ht="15" customHeight="1" thickTop="1" thickBot="1" x14ac:dyDescent="0.35">
      <c r="A106" s="74"/>
      <c r="B106" s="835"/>
      <c r="C106" s="836"/>
      <c r="D106" s="836"/>
      <c r="E106" s="836"/>
      <c r="F106" s="836"/>
      <c r="G106" s="836"/>
      <c r="H106" s="836"/>
      <c r="I106" s="837"/>
      <c r="J106" s="66"/>
      <c r="K106" s="85"/>
    </row>
    <row r="107" spans="1:17" s="497" customFormat="1" ht="15" customHeight="1" thickTop="1" thickBot="1" x14ac:dyDescent="0.35">
      <c r="A107" s="74"/>
      <c r="B107" s="835"/>
      <c r="C107" s="836"/>
      <c r="D107" s="836"/>
      <c r="E107" s="836"/>
      <c r="F107" s="836"/>
      <c r="G107" s="836"/>
      <c r="H107" s="836"/>
      <c r="I107" s="837"/>
      <c r="J107" s="66"/>
      <c r="K107" s="85"/>
    </row>
    <row r="108" spans="1:17" s="497" customFormat="1" ht="15" customHeight="1" thickTop="1" thickBot="1" x14ac:dyDescent="0.35">
      <c r="A108" s="74"/>
      <c r="B108" s="838"/>
      <c r="C108" s="839"/>
      <c r="D108" s="839"/>
      <c r="E108" s="839"/>
      <c r="F108" s="839"/>
      <c r="G108" s="839"/>
      <c r="H108" s="839"/>
      <c r="I108" s="840"/>
      <c r="J108" s="66"/>
      <c r="K108" s="85"/>
    </row>
    <row r="109" spans="1:17" ht="15" customHeight="1" thickTop="1" thickBot="1" x14ac:dyDescent="0.3">
      <c r="A109" s="77"/>
      <c r="B109" s="844" t="s">
        <v>51</v>
      </c>
      <c r="C109" s="937"/>
      <c r="D109" s="937"/>
      <c r="E109" s="937"/>
      <c r="F109" s="937"/>
      <c r="G109" s="937"/>
      <c r="H109" s="937"/>
      <c r="I109" s="937"/>
      <c r="J109" s="78"/>
    </row>
    <row r="110" spans="1:17" ht="15" customHeight="1" thickTop="1" thickBot="1" x14ac:dyDescent="0.3">
      <c r="A110" s="77"/>
      <c r="B110" s="938"/>
      <c r="C110" s="939"/>
      <c r="D110" s="939"/>
      <c r="E110" s="939"/>
      <c r="F110" s="939"/>
      <c r="G110" s="939"/>
      <c r="H110" s="939"/>
      <c r="I110" s="939"/>
      <c r="J110" s="78"/>
    </row>
    <row r="111" spans="1:17" ht="15" customHeight="1" thickTop="1" thickBot="1" x14ac:dyDescent="0.3">
      <c r="A111" s="79"/>
      <c r="B111" s="938"/>
      <c r="C111" s="937"/>
      <c r="D111" s="937"/>
      <c r="E111" s="937"/>
      <c r="F111" s="937"/>
      <c r="G111" s="937"/>
      <c r="H111" s="937"/>
      <c r="I111" s="937"/>
      <c r="J111" s="78"/>
    </row>
    <row r="112" spans="1:17" customFormat="1" ht="15" customHeight="1" thickTop="1" x14ac:dyDescent="0.35">
      <c r="A112" s="17"/>
      <c r="B112" s="848" t="s">
        <v>237</v>
      </c>
      <c r="C112" s="848"/>
      <c r="D112" s="848"/>
      <c r="E112" s="848"/>
      <c r="F112" s="848"/>
      <c r="G112" s="848"/>
      <c r="H112" s="848"/>
      <c r="I112" s="848"/>
      <c r="J112" s="848"/>
      <c r="K112" s="88"/>
      <c r="L112" s="498"/>
      <c r="M112" s="498"/>
      <c r="N112" s="498"/>
      <c r="O112" s="271"/>
    </row>
    <row r="113" spans="1:15" customFormat="1" ht="14.5" x14ac:dyDescent="0.35">
      <c r="A113" s="17"/>
      <c r="B113" s="848"/>
      <c r="C113" s="848"/>
      <c r="D113" s="848"/>
      <c r="E113" s="848"/>
      <c r="F113" s="848"/>
      <c r="G113" s="848"/>
      <c r="H113" s="848"/>
      <c r="I113" s="848"/>
      <c r="J113" s="848"/>
      <c r="K113" s="88"/>
      <c r="L113" s="498"/>
      <c r="M113" s="498"/>
      <c r="N113" s="498"/>
      <c r="O113" s="271"/>
    </row>
    <row r="114" spans="1:15" customFormat="1" ht="10.9" customHeight="1" x14ac:dyDescent="0.35">
      <c r="A114" s="17"/>
      <c r="B114" s="17"/>
      <c r="C114" s="17"/>
      <c r="D114" s="17"/>
      <c r="E114" s="17"/>
      <c r="F114" s="17"/>
      <c r="G114" s="17"/>
      <c r="H114" s="17"/>
      <c r="I114" s="17"/>
      <c r="J114" s="17"/>
      <c r="K114" s="17"/>
      <c r="L114" s="17"/>
      <c r="M114" s="17"/>
      <c r="N114" s="17"/>
      <c r="O114" s="271"/>
    </row>
    <row r="115" spans="1:15" customFormat="1" ht="31.15" customHeight="1" x14ac:dyDescent="0.35">
      <c r="A115" s="17"/>
      <c r="B115" s="851" t="s">
        <v>266</v>
      </c>
      <c r="C115" s="851"/>
      <c r="D115" s="851"/>
      <c r="E115" s="851"/>
      <c r="F115" s="851"/>
      <c r="G115" s="851"/>
      <c r="H115" s="851"/>
      <c r="I115" s="851"/>
      <c r="J115" s="371"/>
      <c r="K115" s="371"/>
      <c r="L115" s="371"/>
      <c r="M115" s="371"/>
      <c r="N115" s="371"/>
      <c r="O115" s="271"/>
    </row>
    <row r="116" spans="1:15" customFormat="1" ht="9.65" customHeight="1" x14ac:dyDescent="0.35">
      <c r="A116" s="17"/>
      <c r="B116" s="375"/>
      <c r="C116" s="376"/>
      <c r="D116" s="376"/>
      <c r="E116" s="376"/>
      <c r="F116" s="376"/>
      <c r="G116" s="376"/>
      <c r="H116" s="376"/>
      <c r="I116" s="376"/>
      <c r="J116" s="376"/>
      <c r="K116" s="376"/>
      <c r="L116" s="376"/>
      <c r="M116" s="376"/>
      <c r="N116" s="376"/>
      <c r="O116" s="271"/>
    </row>
    <row r="117" spans="1:15" customFormat="1" ht="33" customHeight="1" x14ac:dyDescent="0.35">
      <c r="A117" s="17"/>
      <c r="B117" s="811" t="s">
        <v>267</v>
      </c>
      <c r="C117" s="811"/>
      <c r="D117" s="811"/>
      <c r="E117" s="811"/>
      <c r="F117" s="811"/>
      <c r="G117" s="811"/>
      <c r="H117" s="811"/>
      <c r="I117" s="811"/>
      <c r="J117" s="371"/>
      <c r="K117" s="371"/>
      <c r="L117" s="371"/>
      <c r="M117" s="371"/>
      <c r="N117" s="371"/>
      <c r="O117" s="271"/>
    </row>
    <row r="118" spans="1:15" customFormat="1" ht="33" customHeight="1" x14ac:dyDescent="0.35">
      <c r="A118" s="17"/>
      <c r="B118" s="850" t="s">
        <v>263</v>
      </c>
      <c r="C118" s="850"/>
      <c r="D118" s="850"/>
      <c r="E118" s="850"/>
      <c r="F118" s="850"/>
      <c r="G118" s="850"/>
      <c r="H118" s="850"/>
      <c r="I118" s="850"/>
      <c r="J118" s="371"/>
      <c r="K118" s="371"/>
      <c r="L118" s="371"/>
      <c r="M118" s="371"/>
      <c r="N118" s="371"/>
      <c r="O118" s="271"/>
    </row>
    <row r="119" spans="1:15" customFormat="1" ht="33" customHeight="1" x14ac:dyDescent="0.35">
      <c r="A119" s="17"/>
      <c r="B119" s="811" t="s">
        <v>250</v>
      </c>
      <c r="C119" s="811"/>
      <c r="D119" s="811"/>
      <c r="E119" s="811"/>
      <c r="F119" s="811"/>
      <c r="G119" s="811"/>
      <c r="H119" s="811"/>
      <c r="I119" s="811"/>
      <c r="J119" s="371"/>
      <c r="K119" s="371"/>
      <c r="L119" s="371"/>
      <c r="M119" s="371"/>
      <c r="N119" s="371"/>
      <c r="O119" s="271"/>
    </row>
    <row r="120" spans="1:15" customFormat="1" ht="21.4" customHeight="1" x14ac:dyDescent="0.35">
      <c r="A120" s="17"/>
      <c r="B120" s="811" t="s">
        <v>251</v>
      </c>
      <c r="C120" s="811"/>
      <c r="D120" s="811"/>
      <c r="E120" s="811"/>
      <c r="F120" s="811"/>
      <c r="G120" s="811"/>
      <c r="H120" s="811"/>
      <c r="I120" s="811"/>
      <c r="J120" s="372"/>
      <c r="K120" s="372"/>
      <c r="L120" s="372"/>
      <c r="M120" s="372"/>
      <c r="N120" s="372"/>
      <c r="O120" s="271"/>
    </row>
    <row r="121" spans="1:15" customFormat="1" ht="45.4" customHeight="1" x14ac:dyDescent="0.35">
      <c r="A121" s="17"/>
      <c r="B121" s="811" t="s">
        <v>235</v>
      </c>
      <c r="C121" s="811"/>
      <c r="D121" s="811"/>
      <c r="E121" s="811"/>
      <c r="F121" s="811"/>
      <c r="G121" s="811"/>
      <c r="H121" s="811"/>
      <c r="I121" s="811"/>
      <c r="J121" s="371"/>
      <c r="K121" s="371"/>
      <c r="L121" s="371"/>
      <c r="M121" s="371"/>
      <c r="N121" s="371"/>
      <c r="O121" s="271"/>
    </row>
    <row r="122" spans="1:15" s="374" customFormat="1" ht="19.899999999999999" customHeight="1" thickBot="1" x14ac:dyDescent="0.4">
      <c r="A122" s="372"/>
      <c r="B122" s="852" t="s">
        <v>236</v>
      </c>
      <c r="C122" s="852"/>
      <c r="D122" s="852"/>
      <c r="E122" s="852"/>
      <c r="F122" s="852"/>
      <c r="G122" s="852"/>
      <c r="H122" s="852"/>
      <c r="I122" s="852"/>
      <c r="J122" s="372"/>
      <c r="K122" s="372"/>
      <c r="L122" s="372"/>
      <c r="M122" s="372"/>
      <c r="N122" s="372"/>
      <c r="O122" s="373"/>
    </row>
    <row r="123" spans="1:15" ht="12" customHeight="1" thickTop="1" thickBot="1" x14ac:dyDescent="0.3">
      <c r="A123" s="58"/>
      <c r="B123" s="58"/>
      <c r="C123" s="64"/>
      <c r="D123" s="64"/>
      <c r="E123" s="58"/>
      <c r="F123" s="58"/>
      <c r="G123" s="58"/>
      <c r="H123" s="58"/>
      <c r="I123" s="58"/>
      <c r="J123" s="58"/>
    </row>
    <row r="124" spans="1:15" ht="13.5" customHeight="1" thickTop="1" thickBot="1" x14ac:dyDescent="0.3">
      <c r="A124" s="58"/>
      <c r="B124" s="110"/>
      <c r="C124" s="38"/>
      <c r="D124" s="672" t="s">
        <v>182</v>
      </c>
      <c r="E124" s="673"/>
      <c r="F124" s="673"/>
      <c r="G124" s="674"/>
      <c r="H124" s="38"/>
      <c r="I124" s="38"/>
      <c r="J124" s="58"/>
    </row>
    <row r="125" spans="1:15" ht="13" thickTop="1" thickBot="1" x14ac:dyDescent="0.3">
      <c r="A125" s="58"/>
      <c r="B125" s="110"/>
      <c r="C125" s="38"/>
      <c r="D125" s="612" t="s">
        <v>2</v>
      </c>
      <c r="E125" s="613"/>
      <c r="F125" s="620" t="s">
        <v>1</v>
      </c>
      <c r="G125" s="621"/>
      <c r="H125" s="38"/>
      <c r="I125" s="38"/>
      <c r="J125" s="58"/>
    </row>
    <row r="126" spans="1:15" ht="21" customHeight="1" thickTop="1" thickBot="1" x14ac:dyDescent="0.3">
      <c r="A126" s="58"/>
      <c r="B126" s="110"/>
      <c r="C126" s="38"/>
      <c r="D126" s="626" t="str">
        <f>IF(D$17="","",D$17)</f>
        <v/>
      </c>
      <c r="E126" s="627"/>
      <c r="F126" s="628" t="str">
        <f>IF(D$16="","",D$16)</f>
        <v/>
      </c>
      <c r="G126" s="629"/>
      <c r="H126" s="38"/>
      <c r="I126" s="38"/>
      <c r="J126" s="111"/>
    </row>
    <row r="127" spans="1:15" ht="13" thickTop="1" thickBot="1" x14ac:dyDescent="0.3">
      <c r="A127" s="58"/>
      <c r="B127" s="110"/>
      <c r="C127" s="38"/>
      <c r="D127" s="607" t="s">
        <v>28</v>
      </c>
      <c r="E127" s="608"/>
      <c r="F127" s="608"/>
      <c r="G127" s="611"/>
      <c r="H127" s="38"/>
      <c r="I127" s="38"/>
      <c r="J127" s="111"/>
    </row>
    <row r="128" spans="1:15" ht="13" thickTop="1" thickBot="1" x14ac:dyDescent="0.3">
      <c r="A128" s="58"/>
      <c r="B128" s="110"/>
      <c r="C128" s="38"/>
      <c r="D128" s="622" t="str">
        <f>IF(D$18="","",D$18)</f>
        <v/>
      </c>
      <c r="E128" s="623"/>
      <c r="F128" s="623"/>
      <c r="G128" s="625"/>
      <c r="H128" s="38"/>
      <c r="I128" s="38"/>
      <c r="J128" s="111"/>
    </row>
    <row r="129" spans="1:13" ht="16.5" customHeight="1" thickTop="1" thickBot="1" x14ac:dyDescent="0.3">
      <c r="A129" s="58"/>
      <c r="B129" s="110"/>
      <c r="C129" s="38"/>
      <c r="D129" s="49"/>
      <c r="E129" s="49"/>
      <c r="F129" s="49"/>
      <c r="G129" s="49"/>
      <c r="H129" s="38"/>
      <c r="I129" s="38"/>
      <c r="J129" s="111"/>
    </row>
    <row r="130" spans="1:13" ht="13.5" customHeight="1" thickTop="1" thickBot="1" x14ac:dyDescent="0.3">
      <c r="A130" s="58"/>
      <c r="B130" s="110"/>
      <c r="C130" s="38"/>
      <c r="D130" s="630" t="s">
        <v>233</v>
      </c>
      <c r="E130" s="631"/>
      <c r="F130" s="631"/>
      <c r="G130" s="632"/>
      <c r="H130" s="38"/>
      <c r="I130" s="38"/>
      <c r="J130" s="58"/>
    </row>
    <row r="131" spans="1:13" ht="16.5" customHeight="1" thickTop="1" thickBot="1" x14ac:dyDescent="0.3">
      <c r="A131" s="58"/>
      <c r="B131" s="110"/>
      <c r="C131" s="38"/>
      <c r="D131" s="340"/>
      <c r="E131" s="341"/>
      <c r="F131" s="341"/>
      <c r="G131" s="342"/>
      <c r="H131" s="38"/>
      <c r="I131" s="38"/>
      <c r="J131" s="58"/>
    </row>
    <row r="132" spans="1:13" ht="16.5" customHeight="1" thickTop="1" thickBot="1" x14ac:dyDescent="0.3">
      <c r="A132" s="58"/>
      <c r="B132" s="110"/>
      <c r="C132" s="38"/>
      <c r="D132" s="343"/>
      <c r="E132" s="344"/>
      <c r="F132" s="344"/>
      <c r="G132" s="345"/>
      <c r="H132" s="38"/>
      <c r="I132" s="38"/>
      <c r="J132" s="58"/>
    </row>
    <row r="133" spans="1:13" ht="16.5" customHeight="1" thickTop="1" thickBot="1" x14ac:dyDescent="0.3">
      <c r="A133" s="58"/>
      <c r="B133" s="110"/>
      <c r="C133" s="38"/>
      <c r="D133" s="343"/>
      <c r="E133" s="344"/>
      <c r="F133" s="344"/>
      <c r="G133" s="345"/>
      <c r="H133" s="38"/>
      <c r="I133" s="38"/>
      <c r="J133" s="58"/>
    </row>
    <row r="134" spans="1:13" ht="16.5" customHeight="1" thickTop="1" thickBot="1" x14ac:dyDescent="0.3">
      <c r="A134" s="58"/>
      <c r="B134" s="110"/>
      <c r="C134" s="38"/>
      <c r="D134" s="343"/>
      <c r="E134" s="344"/>
      <c r="F134" s="344"/>
      <c r="G134" s="345"/>
      <c r="H134" s="38"/>
      <c r="I134" s="38"/>
      <c r="J134" s="58"/>
    </row>
    <row r="135" spans="1:13" ht="16.5" customHeight="1" thickTop="1" thickBot="1" x14ac:dyDescent="0.3">
      <c r="A135" s="58"/>
      <c r="B135" s="110"/>
      <c r="C135" s="38"/>
      <c r="D135" s="343"/>
      <c r="E135" s="344"/>
      <c r="F135" s="344"/>
      <c r="G135" s="345"/>
      <c r="H135" s="38"/>
      <c r="I135" s="38"/>
      <c r="J135" s="58"/>
    </row>
    <row r="136" spans="1:13" ht="16.5" customHeight="1" thickTop="1" thickBot="1" x14ac:dyDescent="0.3">
      <c r="A136" s="64"/>
      <c r="B136" s="110"/>
      <c r="C136" s="38"/>
      <c r="D136" s="346"/>
      <c r="E136" s="347"/>
      <c r="F136" s="347"/>
      <c r="G136" s="348"/>
      <c r="H136" s="38"/>
      <c r="I136" s="38"/>
      <c r="J136" s="58"/>
    </row>
    <row r="137" spans="1:13" ht="12.5" thickTop="1" x14ac:dyDescent="0.25">
      <c r="A137" s="68"/>
      <c r="B137" s="470"/>
      <c r="C137" s="853" t="str">
        <f xml:space="preserve"> "Projet : "&amp;H2</f>
        <v xml:space="preserve">Projet : </v>
      </c>
      <c r="D137" s="854"/>
      <c r="E137" s="854"/>
      <c r="F137" s="854"/>
      <c r="G137" s="854"/>
      <c r="H137" s="854"/>
      <c r="I137" s="855"/>
      <c r="J137" s="68"/>
    </row>
    <row r="138" spans="1:13" s="88" customFormat="1" ht="12" x14ac:dyDescent="0.25">
      <c r="C138" s="854" t="str">
        <f>H3&amp; " - Nom établissement : "&amp;D7</f>
        <v xml:space="preserve">Part11 - Nom établissement : </v>
      </c>
      <c r="D138" s="854"/>
      <c r="E138" s="854"/>
      <c r="F138" s="854"/>
      <c r="G138" s="854"/>
      <c r="H138" s="854"/>
      <c r="I138" s="854"/>
      <c r="J138" s="89"/>
      <c r="L138" s="498"/>
    </row>
    <row r="139" spans="1:13" ht="15" customHeight="1" x14ac:dyDescent="0.25">
      <c r="A139" s="471"/>
      <c r="B139" s="88"/>
      <c r="C139" s="848" t="s">
        <v>231</v>
      </c>
      <c r="D139" s="848"/>
      <c r="E139" s="848"/>
      <c r="F139" s="848"/>
      <c r="G139" s="848"/>
      <c r="H139" s="848"/>
      <c r="I139" s="848"/>
      <c r="J139" s="849"/>
    </row>
    <row r="140" spans="1:13" s="88" customFormat="1" ht="46.5" customHeight="1" x14ac:dyDescent="0.25">
      <c r="A140" s="38"/>
      <c r="B140" s="38"/>
      <c r="C140" s="847" t="s">
        <v>425</v>
      </c>
      <c r="D140" s="847"/>
      <c r="E140" s="847"/>
      <c r="F140" s="847"/>
      <c r="G140" s="847"/>
      <c r="H140" s="847"/>
      <c r="I140" s="847"/>
      <c r="J140" s="847"/>
      <c r="L140" s="498"/>
      <c r="M140" s="498"/>
    </row>
    <row r="141" spans="1:13" s="88" customFormat="1" ht="50.5" customHeight="1" x14ac:dyDescent="0.25">
      <c r="C141" s="496" t="s">
        <v>199</v>
      </c>
      <c r="D141" s="244" t="s">
        <v>197</v>
      </c>
      <c r="E141" s="940" t="s">
        <v>198</v>
      </c>
      <c r="F141" s="940"/>
      <c r="G141" s="827" t="s">
        <v>234</v>
      </c>
      <c r="H141" s="828"/>
      <c r="I141" s="828"/>
      <c r="J141" s="829"/>
      <c r="L141" s="434" t="s">
        <v>275</v>
      </c>
      <c r="M141" s="431"/>
    </row>
    <row r="142" spans="1:13" s="88" customFormat="1" ht="37.9" customHeight="1" x14ac:dyDescent="0.25">
      <c r="C142" s="245" t="str">
        <f>D7&amp;" 
("&amp;D9&amp;")"</f>
        <v xml:space="preserve"> 
()</v>
      </c>
      <c r="D142" s="245" t="str">
        <f>IF(D8="","Étab de la fiche",D8)</f>
        <v>Étab de la fiche</v>
      </c>
      <c r="E142" s="941" t="str">
        <f>IF(D10="","",""&amp;D10)</f>
        <v/>
      </c>
      <c r="F142" s="942"/>
      <c r="G142" s="827"/>
      <c r="H142" s="828"/>
      <c r="I142" s="828"/>
      <c r="J142" s="829"/>
      <c r="L142" s="433">
        <v>1</v>
      </c>
      <c r="M142" s="435" t="s">
        <v>202</v>
      </c>
    </row>
    <row r="143" spans="1:13" s="88" customFormat="1" ht="59.5" customHeight="1" x14ac:dyDescent="0.25">
      <c r="C143" s="246"/>
      <c r="D143" s="246"/>
      <c r="E143" s="806"/>
      <c r="F143" s="807"/>
      <c r="G143" s="808" t="s">
        <v>252</v>
      </c>
      <c r="H143" s="809"/>
      <c r="I143" s="809"/>
      <c r="J143" s="810"/>
      <c r="L143" s="433">
        <v>1</v>
      </c>
      <c r="M143" s="435" t="s">
        <v>203</v>
      </c>
    </row>
    <row r="144" spans="1:13" s="88" customFormat="1" ht="59.5" customHeight="1" x14ac:dyDescent="0.25">
      <c r="C144" s="246"/>
      <c r="D144" s="246"/>
      <c r="E144" s="806"/>
      <c r="F144" s="807"/>
      <c r="G144" s="808" t="s">
        <v>252</v>
      </c>
      <c r="H144" s="809"/>
      <c r="I144" s="809"/>
      <c r="J144" s="810"/>
      <c r="L144" s="433">
        <v>1</v>
      </c>
      <c r="M144" s="435" t="s">
        <v>204</v>
      </c>
    </row>
    <row r="145" spans="3:13" s="88" customFormat="1" ht="59.5" customHeight="1" x14ac:dyDescent="0.25">
      <c r="C145" s="246"/>
      <c r="D145" s="246"/>
      <c r="E145" s="806"/>
      <c r="F145" s="807"/>
      <c r="G145" s="808" t="s">
        <v>252</v>
      </c>
      <c r="H145" s="809"/>
      <c r="I145" s="809"/>
      <c r="J145" s="810"/>
      <c r="L145" s="433">
        <v>1</v>
      </c>
      <c r="M145" s="435" t="s">
        <v>205</v>
      </c>
    </row>
    <row r="146" spans="3:13" s="88" customFormat="1" ht="59.5" customHeight="1" x14ac:dyDescent="0.25">
      <c r="C146" s="246"/>
      <c r="D146" s="246"/>
      <c r="E146" s="806"/>
      <c r="F146" s="807"/>
      <c r="G146" s="808" t="s">
        <v>252</v>
      </c>
      <c r="H146" s="809"/>
      <c r="I146" s="809"/>
      <c r="J146" s="810"/>
      <c r="L146" s="433">
        <v>1</v>
      </c>
      <c r="M146" s="435" t="s">
        <v>206</v>
      </c>
    </row>
    <row r="147" spans="3:13" s="88" customFormat="1" ht="59.5" customHeight="1" x14ac:dyDescent="0.25">
      <c r="C147" s="246"/>
      <c r="D147" s="246"/>
      <c r="E147" s="806"/>
      <c r="F147" s="807"/>
      <c r="G147" s="808" t="s">
        <v>252</v>
      </c>
      <c r="H147" s="809"/>
      <c r="I147" s="809"/>
      <c r="J147" s="810"/>
      <c r="L147" s="433">
        <v>1</v>
      </c>
      <c r="M147" s="435" t="s">
        <v>207</v>
      </c>
    </row>
    <row r="148" spans="3:13" s="88" customFormat="1" ht="59.5" customHeight="1" x14ac:dyDescent="0.25">
      <c r="C148" s="246"/>
      <c r="D148" s="246"/>
      <c r="E148" s="806"/>
      <c r="F148" s="807"/>
      <c r="G148" s="808" t="s">
        <v>252</v>
      </c>
      <c r="H148" s="809"/>
      <c r="I148" s="809"/>
      <c r="J148" s="810"/>
      <c r="L148" s="433">
        <v>1</v>
      </c>
      <c r="M148" s="435" t="s">
        <v>208</v>
      </c>
    </row>
    <row r="149" spans="3:13" s="88" customFormat="1" ht="59.5" customHeight="1" x14ac:dyDescent="0.25">
      <c r="C149" s="246"/>
      <c r="D149" s="246"/>
      <c r="E149" s="806"/>
      <c r="F149" s="807"/>
      <c r="G149" s="808" t="s">
        <v>252</v>
      </c>
      <c r="H149" s="809"/>
      <c r="I149" s="809"/>
      <c r="J149" s="810"/>
      <c r="L149" s="432">
        <v>1</v>
      </c>
      <c r="M149" s="435" t="s">
        <v>209</v>
      </c>
    </row>
    <row r="150" spans="3:13" s="88" customFormat="1" ht="10.5" x14ac:dyDescent="0.25">
      <c r="J150" s="89"/>
      <c r="L150" s="432">
        <v>1</v>
      </c>
      <c r="M150" s="436" t="s">
        <v>276</v>
      </c>
    </row>
    <row r="151" spans="3:13" s="88" customFormat="1" ht="10.5" x14ac:dyDescent="0.25">
      <c r="J151" s="89"/>
      <c r="L151" s="498"/>
      <c r="M151" s="498"/>
    </row>
    <row r="152" spans="3:13" s="88" customFormat="1" ht="10.5" hidden="1" x14ac:dyDescent="0.25">
      <c r="J152" s="89"/>
      <c r="L152" s="498"/>
    </row>
    <row r="153" spans="3:13" s="88" customFormat="1" ht="10.5" hidden="1" x14ac:dyDescent="0.25">
      <c r="J153" s="89"/>
      <c r="L153" s="498"/>
    </row>
    <row r="154" spans="3:13" s="88" customFormat="1" ht="10.5" hidden="1" x14ac:dyDescent="0.25">
      <c r="J154" s="89"/>
    </row>
    <row r="155" spans="3:13" s="88" customFormat="1" ht="10.5" hidden="1" x14ac:dyDescent="0.25">
      <c r="J155" s="89"/>
    </row>
    <row r="156" spans="3:13" s="88" customFormat="1" ht="10.5" hidden="1" x14ac:dyDescent="0.25">
      <c r="J156" s="89"/>
    </row>
    <row r="157" spans="3:13" s="88" customFormat="1" ht="10.5" hidden="1" x14ac:dyDescent="0.25">
      <c r="J157" s="89"/>
    </row>
    <row r="158" spans="3:13" s="88" customFormat="1" ht="10.5" hidden="1" x14ac:dyDescent="0.25">
      <c r="J158" s="89"/>
    </row>
    <row r="159" spans="3:13" s="88" customFormat="1" ht="10.5" hidden="1" x14ac:dyDescent="0.25">
      <c r="J159" s="89"/>
    </row>
    <row r="160" spans="3:13" s="88" customFormat="1" ht="10.5" hidden="1" x14ac:dyDescent="0.25">
      <c r="J160" s="89"/>
    </row>
    <row r="161" spans="10:10" s="88" customFormat="1" ht="10.5" hidden="1" x14ac:dyDescent="0.25">
      <c r="J161" s="89"/>
    </row>
    <row r="162" spans="10:10" s="88" customFormat="1" ht="10.5" hidden="1" x14ac:dyDescent="0.25">
      <c r="J162" s="89"/>
    </row>
    <row r="163" spans="10:10" s="88" customFormat="1" ht="10.5" hidden="1" x14ac:dyDescent="0.25">
      <c r="J163" s="89"/>
    </row>
    <row r="164" spans="10:10" s="88" customFormat="1" ht="10.5" hidden="1" x14ac:dyDescent="0.25">
      <c r="J164" s="89"/>
    </row>
    <row r="165" spans="10:10" s="88" customFormat="1" ht="10.5" hidden="1" x14ac:dyDescent="0.25">
      <c r="J165" s="89"/>
    </row>
    <row r="166" spans="10:10" s="88" customFormat="1" ht="10.5" hidden="1" x14ac:dyDescent="0.25">
      <c r="J166" s="89"/>
    </row>
    <row r="167" spans="10:10" s="88" customFormat="1" ht="10.5" hidden="1" x14ac:dyDescent="0.25">
      <c r="J167" s="89"/>
    </row>
    <row r="168" spans="10:10" s="88" customFormat="1" ht="10.5" hidden="1" x14ac:dyDescent="0.25">
      <c r="J168" s="89"/>
    </row>
    <row r="169" spans="10:10" s="88" customFormat="1" ht="10.5" hidden="1" x14ac:dyDescent="0.25">
      <c r="J169" s="89"/>
    </row>
    <row r="170" spans="10:10" s="88" customFormat="1" ht="10.5" hidden="1" x14ac:dyDescent="0.25">
      <c r="J170" s="89"/>
    </row>
    <row r="171" spans="10:10" s="88" customFormat="1" ht="10.5" hidden="1" x14ac:dyDescent="0.25">
      <c r="J171" s="89"/>
    </row>
    <row r="172" spans="10:10" s="88" customFormat="1" ht="10.5" hidden="1" x14ac:dyDescent="0.25">
      <c r="J172" s="89"/>
    </row>
    <row r="173" spans="10:10" s="88" customFormat="1" ht="10.5" hidden="1" x14ac:dyDescent="0.25">
      <c r="J173" s="89"/>
    </row>
    <row r="174" spans="10:10" s="88" customFormat="1" ht="10.5" hidden="1" x14ac:dyDescent="0.25">
      <c r="J174" s="89"/>
    </row>
    <row r="175" spans="10:10" s="88" customFormat="1" ht="10.5" hidden="1" x14ac:dyDescent="0.25">
      <c r="J175" s="89"/>
    </row>
    <row r="176" spans="10:10" s="88" customFormat="1" ht="10.5" hidden="1" x14ac:dyDescent="0.25">
      <c r="J176" s="89"/>
    </row>
    <row r="177" spans="10:10" s="88" customFormat="1" ht="10.5" hidden="1" x14ac:dyDescent="0.25">
      <c r="J177" s="89"/>
    </row>
    <row r="178" spans="10:10" s="88" customFormat="1" ht="10.5" hidden="1" x14ac:dyDescent="0.25">
      <c r="J178" s="89"/>
    </row>
    <row r="179" spans="10:10" ht="10.5" hidden="1" x14ac:dyDescent="0.25"/>
    <row r="180" spans="10:10" ht="10.5" hidden="1" x14ac:dyDescent="0.25"/>
    <row r="181" spans="10:10" ht="10.5" hidden="1" x14ac:dyDescent="0.25"/>
    <row r="182" spans="10:10" ht="10.5" hidden="1" x14ac:dyDescent="0.25"/>
    <row r="183" spans="10:10" ht="10.5" hidden="1" x14ac:dyDescent="0.25"/>
    <row r="184" spans="10:10" ht="10.5" hidden="1" x14ac:dyDescent="0.25"/>
    <row r="185" spans="10:10" ht="10.5" hidden="1" x14ac:dyDescent="0.25"/>
    <row r="186" spans="10:10" ht="10.5" hidden="1" x14ac:dyDescent="0.25"/>
    <row r="187" spans="10:10" ht="10.5" hidden="1" x14ac:dyDescent="0.25"/>
    <row r="188" spans="10:10" ht="10.5" hidden="1" x14ac:dyDescent="0.25"/>
    <row r="189" spans="10:10" ht="10.5" hidden="1" x14ac:dyDescent="0.25"/>
    <row r="190" spans="10:10" ht="10.5" hidden="1" x14ac:dyDescent="0.25"/>
    <row r="191" spans="10:10" ht="10.5" hidden="1" x14ac:dyDescent="0.25"/>
    <row r="192" spans="10:10" ht="10.5" hidden="1" x14ac:dyDescent="0.25"/>
    <row r="193" ht="10.5" hidden="1" x14ac:dyDescent="0.25"/>
    <row r="194" ht="10.5" hidden="1" x14ac:dyDescent="0.25"/>
    <row r="195" ht="10.5" hidden="1" x14ac:dyDescent="0.25"/>
    <row r="196" ht="10.5" hidden="1" x14ac:dyDescent="0.25"/>
    <row r="197" ht="10.5" hidden="1" x14ac:dyDescent="0.25"/>
    <row r="198" ht="10.5" hidden="1" x14ac:dyDescent="0.25"/>
    <row r="199" ht="10.5" hidden="1" x14ac:dyDescent="0.25"/>
    <row r="200" ht="10.5" hidden="1" x14ac:dyDescent="0.25"/>
    <row r="201" ht="10.5" hidden="1" x14ac:dyDescent="0.25"/>
    <row r="202" ht="10.5" hidden="1" x14ac:dyDescent="0.25"/>
    <row r="203" ht="10.5" hidden="1" x14ac:dyDescent="0.25"/>
    <row r="204" ht="10.5" hidden="1" x14ac:dyDescent="0.25"/>
    <row r="205" ht="10.5" hidden="1" x14ac:dyDescent="0.25"/>
    <row r="206" ht="10.5" hidden="1" x14ac:dyDescent="0.25"/>
    <row r="207" ht="10.5" hidden="1" x14ac:dyDescent="0.25"/>
    <row r="208" ht="10.5" hidden="1" x14ac:dyDescent="0.25"/>
    <row r="209" ht="10.5" hidden="1" x14ac:dyDescent="0.25"/>
    <row r="210" ht="10.5" hidden="1" x14ac:dyDescent="0.25"/>
    <row r="211" ht="10.5" hidden="1" x14ac:dyDescent="0.25"/>
    <row r="212" ht="10.5" hidden="1" x14ac:dyDescent="0.25"/>
    <row r="213" ht="10.5" hidden="1" x14ac:dyDescent="0.25"/>
    <row r="214" ht="10.5" hidden="1" x14ac:dyDescent="0.25"/>
    <row r="215" ht="10.5" hidden="1" x14ac:dyDescent="0.25"/>
    <row r="216" ht="10.5" hidden="1" x14ac:dyDescent="0.25"/>
    <row r="217" ht="10.5" hidden="1" x14ac:dyDescent="0.25"/>
    <row r="218" ht="10.5" hidden="1" x14ac:dyDescent="0.25"/>
    <row r="219" ht="10.5" hidden="1" x14ac:dyDescent="0.25"/>
    <row r="220" ht="10.5" hidden="1" x14ac:dyDescent="0.25"/>
    <row r="221" ht="10.5" hidden="1" x14ac:dyDescent="0.25"/>
    <row r="222" ht="10.5" hidden="1" x14ac:dyDescent="0.25"/>
    <row r="223" ht="10.5" hidden="1" x14ac:dyDescent="0.25"/>
    <row r="224" ht="10.5" hidden="1" x14ac:dyDescent="0.25"/>
    <row r="225" ht="10.5" hidden="1" x14ac:dyDescent="0.25"/>
    <row r="226" ht="10.5" hidden="1" x14ac:dyDescent="0.25"/>
    <row r="227" ht="10.5" hidden="1" x14ac:dyDescent="0.25"/>
    <row r="228" ht="10.5" hidden="1" x14ac:dyDescent="0.25"/>
    <row r="229" ht="10.5" hidden="1" x14ac:dyDescent="0.25"/>
    <row r="230" ht="10.5" hidden="1" x14ac:dyDescent="0.25"/>
    <row r="231" ht="10.5" hidden="1" x14ac:dyDescent="0.25"/>
    <row r="232" ht="10.5" hidden="1" x14ac:dyDescent="0.25"/>
    <row r="233" ht="10.5" hidden="1" x14ac:dyDescent="0.25"/>
    <row r="234" ht="10.5" hidden="1" x14ac:dyDescent="0.25"/>
    <row r="235" ht="10.5" hidden="1" x14ac:dyDescent="0.25"/>
    <row r="236" ht="10.5" hidden="1" x14ac:dyDescent="0.25"/>
    <row r="237" ht="10.5" hidden="1" x14ac:dyDescent="0.25"/>
    <row r="238" ht="10.5" hidden="1" x14ac:dyDescent="0.25"/>
    <row r="239" ht="10.5" hidden="1" x14ac:dyDescent="0.25"/>
    <row r="240" ht="10.5" hidden="1" x14ac:dyDescent="0.25"/>
    <row r="241" ht="10.5" hidden="1" x14ac:dyDescent="0.25"/>
    <row r="242" ht="10.5" hidden="1" x14ac:dyDescent="0.25"/>
    <row r="243" ht="10.5" hidden="1" x14ac:dyDescent="0.25"/>
    <row r="244" ht="10.5" hidden="1" x14ac:dyDescent="0.25"/>
    <row r="245" ht="10.5" hidden="1" x14ac:dyDescent="0.25"/>
    <row r="246" ht="10.5" hidden="1" x14ac:dyDescent="0.25"/>
    <row r="247" ht="10.5" hidden="1" x14ac:dyDescent="0.25"/>
    <row r="248" ht="10.5" hidden="1" x14ac:dyDescent="0.25"/>
    <row r="249" ht="10.5" hidden="1" x14ac:dyDescent="0.25"/>
    <row r="250" ht="10.5" hidden="1" x14ac:dyDescent="0.25"/>
    <row r="251" ht="10.5" hidden="1" x14ac:dyDescent="0.25"/>
    <row r="252" ht="10.5" hidden="1" x14ac:dyDescent="0.25"/>
    <row r="253" ht="10.5" hidden="1" x14ac:dyDescent="0.25"/>
    <row r="254" ht="10.5" hidden="1" x14ac:dyDescent="0.25"/>
    <row r="255" ht="10.5" hidden="1" x14ac:dyDescent="0.25"/>
    <row r="256" ht="10.5" hidden="1" x14ac:dyDescent="0.25"/>
    <row r="257" ht="10.5" hidden="1" x14ac:dyDescent="0.25"/>
    <row r="258" ht="10.5" hidden="1" x14ac:dyDescent="0.25"/>
    <row r="259" ht="10.5" hidden="1" x14ac:dyDescent="0.25"/>
    <row r="260" ht="10.5" hidden="1" x14ac:dyDescent="0.25"/>
    <row r="261" ht="10.5" hidden="1" x14ac:dyDescent="0.25"/>
    <row r="262" ht="10.5" hidden="1" x14ac:dyDescent="0.25"/>
    <row r="263" ht="10.5" hidden="1" x14ac:dyDescent="0.25"/>
    <row r="264" ht="10.5" hidden="1" x14ac:dyDescent="0.25"/>
    <row r="265" ht="10.5" hidden="1" x14ac:dyDescent="0.25"/>
    <row r="266" ht="10.5" hidden="1" x14ac:dyDescent="0.25"/>
    <row r="267" ht="10.5" hidden="1" x14ac:dyDescent="0.25"/>
    <row r="268" ht="10.5" hidden="1" x14ac:dyDescent="0.25"/>
    <row r="269" ht="10.5" hidden="1" x14ac:dyDescent="0.25"/>
    <row r="270" ht="10.5" hidden="1" x14ac:dyDescent="0.25"/>
    <row r="271" ht="10.5" hidden="1" x14ac:dyDescent="0.25"/>
    <row r="272" ht="10.5" hidden="1" x14ac:dyDescent="0.25"/>
    <row r="273" ht="10.5" hidden="1" x14ac:dyDescent="0.25"/>
    <row r="274" ht="10.5" hidden="1" x14ac:dyDescent="0.25"/>
    <row r="275" ht="10.5" hidden="1" x14ac:dyDescent="0.25"/>
    <row r="276" ht="10.5" hidden="1" x14ac:dyDescent="0.25"/>
    <row r="277" ht="10.5" hidden="1" x14ac:dyDescent="0.25"/>
    <row r="278" ht="10.5" hidden="1" x14ac:dyDescent="0.25"/>
    <row r="279" ht="10.5" hidden="1" x14ac:dyDescent="0.25"/>
    <row r="280" ht="10.5" hidden="1" x14ac:dyDescent="0.25"/>
    <row r="281" ht="10.5" hidden="1" x14ac:dyDescent="0.25"/>
    <row r="282" ht="10.5" hidden="1" x14ac:dyDescent="0.25"/>
    <row r="283" ht="10.5" hidden="1" x14ac:dyDescent="0.25"/>
    <row r="284" ht="10.5" hidden="1" x14ac:dyDescent="0.25"/>
    <row r="285" ht="10.5" hidden="1" x14ac:dyDescent="0.25"/>
    <row r="286" ht="10.5" hidden="1" x14ac:dyDescent="0.25"/>
    <row r="287" ht="10.5" hidden="1" x14ac:dyDescent="0.25"/>
    <row r="288" ht="10.5" hidden="1" x14ac:dyDescent="0.25"/>
    <row r="289" ht="10.5" hidden="1" x14ac:dyDescent="0.25"/>
    <row r="290" ht="10.5" hidden="1" x14ac:dyDescent="0.25"/>
    <row r="291" ht="10.5" hidden="1" x14ac:dyDescent="0.25"/>
    <row r="292" ht="10.5" hidden="1" x14ac:dyDescent="0.25"/>
    <row r="293" ht="10.5" hidden="1" x14ac:dyDescent="0.25"/>
    <row r="294" ht="10.5" hidden="1" x14ac:dyDescent="0.25"/>
    <row r="295" ht="10.5" hidden="1" x14ac:dyDescent="0.25"/>
    <row r="296" ht="10.5" hidden="1" x14ac:dyDescent="0.25"/>
    <row r="297" ht="10.5" hidden="1" x14ac:dyDescent="0.25"/>
    <row r="298" ht="10.5" hidden="1" x14ac:dyDescent="0.25"/>
    <row r="299" ht="10.5" hidden="1" x14ac:dyDescent="0.25"/>
    <row r="300" ht="10.5" hidden="1" x14ac:dyDescent="0.25"/>
    <row r="301" ht="10.5" hidden="1" x14ac:dyDescent="0.25"/>
    <row r="302" ht="10.5" hidden="1" x14ac:dyDescent="0.25"/>
    <row r="303" ht="10.5" hidden="1" x14ac:dyDescent="0.25"/>
    <row r="304" ht="10.5" hidden="1" x14ac:dyDescent="0.25"/>
    <row r="305" ht="10.5" hidden="1" x14ac:dyDescent="0.25"/>
    <row r="306" ht="10.5" hidden="1" x14ac:dyDescent="0.25"/>
    <row r="307" ht="10.5" hidden="1" x14ac:dyDescent="0.25"/>
    <row r="308" ht="10.5" hidden="1" x14ac:dyDescent="0.25"/>
    <row r="309" ht="10.5" hidden="1" x14ac:dyDescent="0.25"/>
    <row r="310" ht="10.5" hidden="1" x14ac:dyDescent="0.25"/>
    <row r="311" ht="10.5" hidden="1" x14ac:dyDescent="0.25"/>
    <row r="312" ht="10.5" hidden="1" x14ac:dyDescent="0.25"/>
    <row r="313" ht="10.5" hidden="1" x14ac:dyDescent="0.25"/>
    <row r="314" ht="10.5" hidden="1" x14ac:dyDescent="0.25"/>
    <row r="315" ht="10.5" hidden="1" x14ac:dyDescent="0.25"/>
    <row r="316" ht="10.5" hidden="1" x14ac:dyDescent="0.25"/>
    <row r="317" ht="10.5" hidden="1" x14ac:dyDescent="0.25"/>
    <row r="318" ht="10.5" hidden="1" x14ac:dyDescent="0.25"/>
    <row r="319" ht="10.5" hidden="1" x14ac:dyDescent="0.25"/>
    <row r="320" ht="10.5" hidden="1" x14ac:dyDescent="0.25"/>
    <row r="321" ht="10.5" hidden="1" x14ac:dyDescent="0.25"/>
    <row r="322" ht="10.5" hidden="1" x14ac:dyDescent="0.25"/>
    <row r="323" ht="10.5" hidden="1" x14ac:dyDescent="0.25"/>
    <row r="324" ht="10.5" hidden="1" x14ac:dyDescent="0.25"/>
    <row r="325" ht="10.5" hidden="1" x14ac:dyDescent="0.25"/>
    <row r="326" ht="10.5" hidden="1" x14ac:dyDescent="0.25"/>
    <row r="327" ht="10.5" hidden="1" x14ac:dyDescent="0.25"/>
    <row r="328" ht="10.5" hidden="1" x14ac:dyDescent="0.25"/>
    <row r="329" ht="10.5" hidden="1" x14ac:dyDescent="0.25"/>
    <row r="330" ht="10.5" hidden="1" x14ac:dyDescent="0.25"/>
    <row r="331" ht="10.5" hidden="1" x14ac:dyDescent="0.25"/>
    <row r="332" ht="10.5" hidden="1" x14ac:dyDescent="0.25"/>
    <row r="333" ht="10.5" hidden="1" x14ac:dyDescent="0.25"/>
    <row r="334" ht="10.5" hidden="1" x14ac:dyDescent="0.25"/>
    <row r="335" ht="10.5" hidden="1" x14ac:dyDescent="0.25"/>
    <row r="336" ht="10.5" hidden="1" x14ac:dyDescent="0.25"/>
    <row r="337" ht="10.5" hidden="1" x14ac:dyDescent="0.25"/>
    <row r="338" ht="10.5" hidden="1" x14ac:dyDescent="0.25"/>
    <row r="339" ht="10.5" hidden="1" x14ac:dyDescent="0.25"/>
    <row r="340" ht="10.5" hidden="1" x14ac:dyDescent="0.25"/>
    <row r="341" ht="10.5" hidden="1" x14ac:dyDescent="0.25"/>
    <row r="342" ht="10.5" hidden="1" x14ac:dyDescent="0.25"/>
    <row r="343" ht="10.5" hidden="1" x14ac:dyDescent="0.25"/>
    <row r="344" ht="10.5" hidden="1" x14ac:dyDescent="0.25"/>
    <row r="345" ht="10.5" hidden="1" x14ac:dyDescent="0.25"/>
    <row r="346" ht="10.5" hidden="1" x14ac:dyDescent="0.25"/>
    <row r="347" ht="10.5" hidden="1" x14ac:dyDescent="0.25"/>
    <row r="348" ht="10.5" hidden="1" x14ac:dyDescent="0.25"/>
    <row r="349" ht="10.5" hidden="1" x14ac:dyDescent="0.25"/>
    <row r="350" ht="10.5" hidden="1" x14ac:dyDescent="0.25"/>
    <row r="351" ht="10.5" hidden="1" x14ac:dyDescent="0.25"/>
    <row r="352" ht="10.5" hidden="1" x14ac:dyDescent="0.25"/>
    <row r="353" ht="10.5" hidden="1" x14ac:dyDescent="0.25"/>
    <row r="354" ht="10.5" hidden="1" x14ac:dyDescent="0.25"/>
    <row r="355" ht="10.5" hidden="1" x14ac:dyDescent="0.25"/>
    <row r="356" ht="10.5" hidden="1" x14ac:dyDescent="0.25"/>
    <row r="357" ht="10.5" hidden="1" x14ac:dyDescent="0.25"/>
    <row r="358" ht="10.5" hidden="1" x14ac:dyDescent="0.25"/>
    <row r="359" ht="10.5" hidden="1" x14ac:dyDescent="0.25"/>
    <row r="360" ht="10.5" hidden="1" x14ac:dyDescent="0.25"/>
    <row r="361" ht="10.5" hidden="1" x14ac:dyDescent="0.25"/>
    <row r="362" ht="10.5" hidden="1" x14ac:dyDescent="0.25"/>
    <row r="363" ht="10.5" hidden="1" x14ac:dyDescent="0.25"/>
    <row r="364" ht="10.5" hidden="1" x14ac:dyDescent="0.25"/>
    <row r="365" ht="10.5" hidden="1" x14ac:dyDescent="0.25"/>
    <row r="366" ht="10.5" hidden="1" x14ac:dyDescent="0.25"/>
    <row r="367" ht="10.5" hidden="1" x14ac:dyDescent="0.25"/>
    <row r="368" ht="10.5" hidden="1" x14ac:dyDescent="0.25"/>
    <row r="369" ht="10.5" hidden="1" x14ac:dyDescent="0.25"/>
    <row r="370" ht="10.5" hidden="1" x14ac:dyDescent="0.25"/>
    <row r="371" ht="10.5" hidden="1" x14ac:dyDescent="0.25"/>
    <row r="372" ht="10.5" hidden="1" x14ac:dyDescent="0.25"/>
    <row r="373" ht="10.5" hidden="1" x14ac:dyDescent="0.25"/>
    <row r="374" ht="10.5" hidden="1" x14ac:dyDescent="0.25"/>
    <row r="375" ht="10.5" hidden="1" x14ac:dyDescent="0.25"/>
    <row r="376" ht="10.5" hidden="1" x14ac:dyDescent="0.25"/>
    <row r="377" ht="10.5" hidden="1" x14ac:dyDescent="0.25"/>
    <row r="378" ht="10.5" hidden="1" x14ac:dyDescent="0.25"/>
    <row r="379" ht="10.5" hidden="1" x14ac:dyDescent="0.25"/>
    <row r="380" ht="10.5" hidden="1" x14ac:dyDescent="0.25"/>
    <row r="381" ht="10.5" hidden="1" x14ac:dyDescent="0.25"/>
    <row r="382" ht="10.5" hidden="1" x14ac:dyDescent="0.25"/>
    <row r="383" ht="10.5" hidden="1" x14ac:dyDescent="0.25"/>
    <row r="384" ht="10.5" hidden="1" x14ac:dyDescent="0.25"/>
    <row r="385" ht="10.5" hidden="1" x14ac:dyDescent="0.25"/>
    <row r="386" ht="10.5" hidden="1" x14ac:dyDescent="0.25"/>
    <row r="387" ht="10.5" hidden="1" x14ac:dyDescent="0.25"/>
    <row r="388" ht="10.5" hidden="1" x14ac:dyDescent="0.25"/>
    <row r="389" ht="10.5" hidden="1" x14ac:dyDescent="0.25"/>
    <row r="390" ht="10.5" hidden="1" x14ac:dyDescent="0.25"/>
    <row r="391" ht="10.5" hidden="1" x14ac:dyDescent="0.25"/>
    <row r="392" ht="10.5" hidden="1" x14ac:dyDescent="0.25"/>
    <row r="393" ht="10.5" hidden="1" x14ac:dyDescent="0.25"/>
    <row r="394" ht="10.5" hidden="1" x14ac:dyDescent="0.25"/>
    <row r="395" ht="10.5" hidden="1" x14ac:dyDescent="0.25"/>
    <row r="396" ht="10.5" hidden="1" x14ac:dyDescent="0.25"/>
    <row r="397" ht="10.5" hidden="1" x14ac:dyDescent="0.25"/>
    <row r="398" ht="10.5" hidden="1" x14ac:dyDescent="0.25"/>
    <row r="399" ht="10.5" hidden="1" x14ac:dyDescent="0.25"/>
    <row r="400" ht="10.5" hidden="1" x14ac:dyDescent="0.25"/>
    <row r="401" ht="10.5" hidden="1" x14ac:dyDescent="0.25"/>
    <row r="402" ht="10.5" hidden="1" x14ac:dyDescent="0.25"/>
    <row r="403" ht="10.5" hidden="1" x14ac:dyDescent="0.25"/>
    <row r="404" ht="10.5" hidden="1" x14ac:dyDescent="0.25"/>
    <row r="405" ht="10.5" hidden="1" x14ac:dyDescent="0.25"/>
    <row r="406" ht="10.5" hidden="1" x14ac:dyDescent="0.25"/>
    <row r="407" ht="10.5" hidden="1" x14ac:dyDescent="0.25"/>
    <row r="408" ht="10.5" hidden="1" x14ac:dyDescent="0.25"/>
    <row r="409" ht="10.5" hidden="1" x14ac:dyDescent="0.25"/>
    <row r="410" ht="10.5" hidden="1" x14ac:dyDescent="0.25"/>
    <row r="411" ht="10.5" hidden="1" x14ac:dyDescent="0.25"/>
    <row r="412" ht="10.5" hidden="1" x14ac:dyDescent="0.25"/>
    <row r="413" ht="10.5" hidden="1" x14ac:dyDescent="0.25"/>
    <row r="414" ht="10.5" hidden="1" x14ac:dyDescent="0.25"/>
    <row r="415" ht="10.5" hidden="1" x14ac:dyDescent="0.25"/>
    <row r="416" ht="10.5" hidden="1" x14ac:dyDescent="0.25"/>
    <row r="417" ht="10.5" hidden="1" x14ac:dyDescent="0.25"/>
    <row r="418" ht="10.5" hidden="1" x14ac:dyDescent="0.25"/>
    <row r="419" ht="10.5" hidden="1" x14ac:dyDescent="0.25"/>
    <row r="420" ht="10.5" hidden="1" x14ac:dyDescent="0.25"/>
    <row r="421" ht="10.5" hidden="1" x14ac:dyDescent="0.25"/>
    <row r="422" ht="10.5" hidden="1" x14ac:dyDescent="0.25"/>
    <row r="423" ht="10.5" hidden="1" x14ac:dyDescent="0.25"/>
    <row r="424" ht="10.5" hidden="1" x14ac:dyDescent="0.25"/>
    <row r="425" ht="10.5" hidden="1" x14ac:dyDescent="0.25"/>
    <row r="426" ht="10.5" hidden="1" x14ac:dyDescent="0.25"/>
    <row r="427" ht="10.5" hidden="1" x14ac:dyDescent="0.25"/>
    <row r="428" ht="10.5" hidden="1" x14ac:dyDescent="0.25"/>
    <row r="429" ht="10.5" hidden="1" x14ac:dyDescent="0.25"/>
    <row r="430" ht="10.5" hidden="1" x14ac:dyDescent="0.25"/>
    <row r="431" ht="10.5" hidden="1" x14ac:dyDescent="0.25"/>
    <row r="432" ht="10.5" hidden="1" x14ac:dyDescent="0.25"/>
    <row r="433" ht="10.5" hidden="1" x14ac:dyDescent="0.25"/>
    <row r="434" ht="10.5" hidden="1" x14ac:dyDescent="0.25"/>
    <row r="435" ht="10.5" hidden="1" x14ac:dyDescent="0.25"/>
    <row r="436" ht="10.5" hidden="1" x14ac:dyDescent="0.25"/>
    <row r="437" ht="10.5" hidden="1" x14ac:dyDescent="0.25"/>
    <row r="438" ht="10.5" hidden="1" x14ac:dyDescent="0.25"/>
    <row r="439" ht="10.5" hidden="1" x14ac:dyDescent="0.25"/>
    <row r="440" ht="10.5" hidden="1" x14ac:dyDescent="0.25"/>
    <row r="441" ht="10.5" hidden="1" x14ac:dyDescent="0.25"/>
    <row r="442" ht="10.5" hidden="1" x14ac:dyDescent="0.25"/>
    <row r="443" ht="10.5" hidden="1" x14ac:dyDescent="0.25"/>
    <row r="444" ht="10.5" hidden="1" x14ac:dyDescent="0.25"/>
    <row r="445" ht="10.5" hidden="1" x14ac:dyDescent="0.25"/>
    <row r="446" ht="10.5" hidden="1" x14ac:dyDescent="0.25"/>
    <row r="447" ht="10.5" hidden="1" x14ac:dyDescent="0.25"/>
    <row r="448" ht="10.5" hidden="1" x14ac:dyDescent="0.25"/>
    <row r="449" ht="10.5" hidden="1" x14ac:dyDescent="0.25"/>
    <row r="450" ht="10.5" hidden="1" x14ac:dyDescent="0.25"/>
    <row r="451" ht="10.5" hidden="1" x14ac:dyDescent="0.25"/>
    <row r="452" ht="10.5" hidden="1" x14ac:dyDescent="0.25"/>
    <row r="453" ht="10.5" hidden="1" x14ac:dyDescent="0.25"/>
    <row r="454" ht="10.5" hidden="1" x14ac:dyDescent="0.25"/>
    <row r="455" ht="10.5" hidden="1" x14ac:dyDescent="0.25"/>
    <row r="456" ht="10.5" hidden="1" x14ac:dyDescent="0.25"/>
    <row r="457" ht="10.5" hidden="1" x14ac:dyDescent="0.25"/>
    <row r="458" ht="10.5" hidden="1" x14ac:dyDescent="0.25"/>
    <row r="459" ht="10.5" hidden="1" x14ac:dyDescent="0.25"/>
    <row r="460" ht="10.5" hidden="1" x14ac:dyDescent="0.25"/>
    <row r="461" ht="10.5" hidden="1" x14ac:dyDescent="0.25"/>
    <row r="462" ht="10.5" hidden="1" x14ac:dyDescent="0.25"/>
    <row r="463" ht="10.5" hidden="1" x14ac:dyDescent="0.25"/>
    <row r="464" ht="10.5" hidden="1" x14ac:dyDescent="0.25"/>
    <row r="465" ht="10.5" hidden="1" x14ac:dyDescent="0.25"/>
    <row r="466" ht="10.5" hidden="1" x14ac:dyDescent="0.25"/>
    <row r="467" ht="10.5" hidden="1" x14ac:dyDescent="0.25"/>
    <row r="468" ht="10.5" hidden="1" x14ac:dyDescent="0.25"/>
    <row r="469" ht="10.5" hidden="1" x14ac:dyDescent="0.25"/>
    <row r="470" ht="10.5" hidden="1" x14ac:dyDescent="0.25"/>
    <row r="471" ht="10.5" hidden="1" x14ac:dyDescent="0.25"/>
    <row r="472" ht="10.5" hidden="1" x14ac:dyDescent="0.25"/>
    <row r="473" ht="10.5" hidden="1" x14ac:dyDescent="0.25"/>
    <row r="474" ht="10.5" hidden="1" x14ac:dyDescent="0.25"/>
    <row r="475" ht="10.5" hidden="1" x14ac:dyDescent="0.25"/>
    <row r="476" ht="10.5" hidden="1" x14ac:dyDescent="0.25"/>
    <row r="477" ht="10.5" hidden="1" x14ac:dyDescent="0.25"/>
    <row r="478" ht="10.5" hidden="1" x14ac:dyDescent="0.25"/>
    <row r="479" ht="10.5" hidden="1" x14ac:dyDescent="0.25"/>
    <row r="480" ht="10.5" hidden="1" x14ac:dyDescent="0.25"/>
    <row r="481" ht="10.5" hidden="1" x14ac:dyDescent="0.25"/>
    <row r="482" ht="10.5" hidden="1" x14ac:dyDescent="0.25"/>
    <row r="483" ht="10.5" hidden="1" x14ac:dyDescent="0.25"/>
    <row r="484" ht="10.5" hidden="1" x14ac:dyDescent="0.25"/>
    <row r="485" ht="10.5" hidden="1" x14ac:dyDescent="0.25"/>
    <row r="486" ht="10.5" hidden="1" x14ac:dyDescent="0.25"/>
    <row r="487" ht="10.5" hidden="1" x14ac:dyDescent="0.25"/>
    <row r="488" ht="10.5" hidden="1" x14ac:dyDescent="0.25"/>
    <row r="489" ht="10.5" hidden="1" x14ac:dyDescent="0.25"/>
    <row r="490" ht="10.5" hidden="1" x14ac:dyDescent="0.25"/>
    <row r="491" ht="10.5" hidden="1" x14ac:dyDescent="0.25"/>
    <row r="492" ht="10.5" hidden="1" x14ac:dyDescent="0.25"/>
    <row r="493" ht="10.5" hidden="1" x14ac:dyDescent="0.25"/>
    <row r="494" ht="10.5" hidden="1" x14ac:dyDescent="0.25"/>
    <row r="495" ht="10.5" hidden="1" x14ac:dyDescent="0.25"/>
    <row r="496" ht="10.5" hidden="1" x14ac:dyDescent="0.25"/>
    <row r="497" ht="10.5" hidden="1" x14ac:dyDescent="0.25"/>
    <row r="498" ht="10.5" hidden="1" x14ac:dyDescent="0.25"/>
    <row r="499" ht="10.5" hidden="1" x14ac:dyDescent="0.25"/>
    <row r="500" ht="10.5" hidden="1" x14ac:dyDescent="0.25"/>
    <row r="501" ht="10.5" hidden="1" x14ac:dyDescent="0.25"/>
    <row r="502" ht="10.5" hidden="1" x14ac:dyDescent="0.25"/>
    <row r="503" ht="10.5" hidden="1" x14ac:dyDescent="0.25"/>
    <row r="504" ht="10.5" hidden="1" x14ac:dyDescent="0.25"/>
    <row r="505" ht="10.5" hidden="1" x14ac:dyDescent="0.25"/>
    <row r="506" ht="10.5" hidden="1" x14ac:dyDescent="0.25"/>
    <row r="507" ht="10.5" hidden="1" x14ac:dyDescent="0.25"/>
    <row r="508" ht="10.5" hidden="1" x14ac:dyDescent="0.25"/>
    <row r="509" ht="10.5" hidden="1" x14ac:dyDescent="0.25"/>
    <row r="510" ht="10.5" hidden="1" x14ac:dyDescent="0.25"/>
    <row r="511" ht="10.5" hidden="1" x14ac:dyDescent="0.25"/>
    <row r="512" ht="10.5" hidden="1" x14ac:dyDescent="0.25"/>
    <row r="513" ht="10.5" hidden="1" x14ac:dyDescent="0.25"/>
    <row r="514" ht="10.5" hidden="1" x14ac:dyDescent="0.25"/>
    <row r="515" ht="10.5" hidden="1" x14ac:dyDescent="0.25"/>
    <row r="516" ht="10.5" hidden="1" x14ac:dyDescent="0.25"/>
    <row r="517" ht="10.5" hidden="1" x14ac:dyDescent="0.25"/>
    <row r="518" ht="10.5" hidden="1" x14ac:dyDescent="0.25"/>
    <row r="519" ht="10.5" hidden="1" x14ac:dyDescent="0.25"/>
    <row r="520" ht="10.5" hidden="1" x14ac:dyDescent="0.25"/>
    <row r="521" ht="10.5" hidden="1" x14ac:dyDescent="0.25"/>
    <row r="522" ht="10.5" hidden="1" x14ac:dyDescent="0.25"/>
    <row r="523" ht="10.5" hidden="1" x14ac:dyDescent="0.25"/>
    <row r="524" ht="10.5" hidden="1" x14ac:dyDescent="0.25"/>
    <row r="525" ht="10.5" hidden="1" x14ac:dyDescent="0.25"/>
    <row r="526" ht="10.5" hidden="1" x14ac:dyDescent="0.25"/>
    <row r="527" ht="10.5" hidden="1" x14ac:dyDescent="0.25"/>
    <row r="528" ht="10.5" hidden="1" x14ac:dyDescent="0.25"/>
    <row r="529" ht="10.5" hidden="1" x14ac:dyDescent="0.25"/>
    <row r="530" ht="10.5" hidden="1" x14ac:dyDescent="0.25"/>
    <row r="531" ht="10.5" hidden="1" x14ac:dyDescent="0.25"/>
    <row r="532" ht="10.5" hidden="1" x14ac:dyDescent="0.25"/>
    <row r="533" ht="10.5" hidden="1" x14ac:dyDescent="0.25"/>
    <row r="534" ht="10.5" hidden="1" x14ac:dyDescent="0.25"/>
    <row r="535" ht="10.5" hidden="1" x14ac:dyDescent="0.25"/>
    <row r="536" ht="10.5" hidden="1" x14ac:dyDescent="0.25"/>
    <row r="537" ht="10.5" hidden="1" x14ac:dyDescent="0.25"/>
    <row r="538" ht="10.5" hidden="1" x14ac:dyDescent="0.25"/>
    <row r="539" ht="10.5" hidden="1" x14ac:dyDescent="0.25"/>
    <row r="540" ht="10.5" hidden="1" x14ac:dyDescent="0.25"/>
    <row r="541" ht="10.5" hidden="1" x14ac:dyDescent="0.25"/>
    <row r="542" ht="10.5" hidden="1" x14ac:dyDescent="0.25"/>
    <row r="543" ht="10.5" hidden="1" x14ac:dyDescent="0.25"/>
    <row r="544" ht="10.5" hidden="1" x14ac:dyDescent="0.25"/>
    <row r="545" ht="10.5" hidden="1" x14ac:dyDescent="0.25"/>
    <row r="546" ht="10.5" hidden="1" x14ac:dyDescent="0.25"/>
    <row r="547" ht="10.5" hidden="1" x14ac:dyDescent="0.25"/>
    <row r="548" ht="10.5" hidden="1" x14ac:dyDescent="0.25"/>
    <row r="549" ht="10.5" hidden="1" x14ac:dyDescent="0.25"/>
    <row r="550" ht="10.5" hidden="1" x14ac:dyDescent="0.25"/>
    <row r="551" ht="10.5" hidden="1" x14ac:dyDescent="0.25"/>
    <row r="552" ht="10.5" hidden="1" x14ac:dyDescent="0.25"/>
    <row r="553" ht="10.5" hidden="1" x14ac:dyDescent="0.25"/>
    <row r="554" ht="10.5" hidden="1" x14ac:dyDescent="0.25"/>
    <row r="555" ht="10.5" hidden="1" x14ac:dyDescent="0.25"/>
    <row r="556" ht="10.5" hidden="1" x14ac:dyDescent="0.25"/>
    <row r="557" ht="10.5" hidden="1" x14ac:dyDescent="0.25"/>
    <row r="558" ht="10.5" hidden="1" x14ac:dyDescent="0.25"/>
    <row r="559" ht="10.5" hidden="1" x14ac:dyDescent="0.25"/>
    <row r="560" ht="10.5" hidden="1" x14ac:dyDescent="0.25"/>
    <row r="561" ht="10.5" hidden="1" x14ac:dyDescent="0.25"/>
    <row r="562" ht="10.5" hidden="1" x14ac:dyDescent="0.25"/>
    <row r="563" ht="10.5" hidden="1" x14ac:dyDescent="0.25"/>
    <row r="564" ht="10.5" hidden="1" x14ac:dyDescent="0.25"/>
    <row r="565" ht="10.5" hidden="1" x14ac:dyDescent="0.25"/>
    <row r="566" ht="10.5" hidden="1" x14ac:dyDescent="0.25"/>
    <row r="567" ht="10.5" hidden="1" x14ac:dyDescent="0.25"/>
    <row r="568" ht="10.5" hidden="1" x14ac:dyDescent="0.25"/>
    <row r="569" ht="10.5" hidden="1" x14ac:dyDescent="0.25"/>
    <row r="570" ht="10.5" hidden="1" x14ac:dyDescent="0.25"/>
    <row r="571" ht="10.5" hidden="1" x14ac:dyDescent="0.25"/>
    <row r="572" ht="10.5" hidden="1" x14ac:dyDescent="0.25"/>
    <row r="573" ht="10.5" hidden="1" x14ac:dyDescent="0.25"/>
    <row r="574" ht="10.5" hidden="1" x14ac:dyDescent="0.25"/>
    <row r="575" ht="10.5" hidden="1" x14ac:dyDescent="0.25"/>
    <row r="576" ht="10.5" hidden="1" x14ac:dyDescent="0.25"/>
    <row r="577" ht="10.5" hidden="1" x14ac:dyDescent="0.25"/>
    <row r="578" ht="10.5" hidden="1" x14ac:dyDescent="0.25"/>
    <row r="579" ht="10.5" hidden="1" x14ac:dyDescent="0.25"/>
    <row r="580" ht="10.5" hidden="1" x14ac:dyDescent="0.25"/>
    <row r="581" ht="10.5" hidden="1" x14ac:dyDescent="0.25"/>
    <row r="582" ht="10.5" hidden="1" x14ac:dyDescent="0.25"/>
    <row r="583" ht="10.5" hidden="1" x14ac:dyDescent="0.25"/>
    <row r="584" ht="10.5" hidden="1" x14ac:dyDescent="0.25"/>
    <row r="585" ht="10.5" hidden="1" x14ac:dyDescent="0.25"/>
    <row r="586" ht="10.5" hidden="1" x14ac:dyDescent="0.25"/>
    <row r="587" ht="10.5" hidden="1" x14ac:dyDescent="0.25"/>
    <row r="588" ht="10.5" hidden="1" x14ac:dyDescent="0.25"/>
    <row r="589" ht="10.5" hidden="1" x14ac:dyDescent="0.25"/>
    <row r="590" ht="10.5" hidden="1" x14ac:dyDescent="0.25"/>
    <row r="591" ht="10.5" hidden="1" x14ac:dyDescent="0.25"/>
    <row r="592" ht="10.5" hidden="1" x14ac:dyDescent="0.25"/>
    <row r="593" ht="10.5" hidden="1" x14ac:dyDescent="0.25"/>
    <row r="594" ht="10.5" hidden="1" x14ac:dyDescent="0.25"/>
    <row r="595" ht="10.5" hidden="1" x14ac:dyDescent="0.25"/>
    <row r="596" ht="10.5" hidden="1" x14ac:dyDescent="0.25"/>
    <row r="597" ht="10.5" hidden="1" x14ac:dyDescent="0.25"/>
    <row r="598" ht="10.5" hidden="1" x14ac:dyDescent="0.25"/>
    <row r="599" ht="10.5" hidden="1" x14ac:dyDescent="0.25"/>
    <row r="600" ht="10.5" hidden="1" x14ac:dyDescent="0.25"/>
    <row r="601" ht="10.5" hidden="1" x14ac:dyDescent="0.25"/>
    <row r="602" ht="10.5" hidden="1" x14ac:dyDescent="0.25"/>
    <row r="603" ht="10.5" hidden="1" x14ac:dyDescent="0.25"/>
    <row r="604" ht="10.5" hidden="1" x14ac:dyDescent="0.25"/>
    <row r="605" ht="10.5" hidden="1" x14ac:dyDescent="0.25"/>
    <row r="606" ht="10.5" hidden="1" x14ac:dyDescent="0.25"/>
    <row r="607" ht="10.5" hidden="1" x14ac:dyDescent="0.25"/>
    <row r="608" ht="10.5" hidden="1" x14ac:dyDescent="0.25"/>
    <row r="609" ht="10.5" hidden="1" x14ac:dyDescent="0.25"/>
    <row r="610" ht="10.5" hidden="1" x14ac:dyDescent="0.25"/>
    <row r="611" ht="10.5" hidden="1" x14ac:dyDescent="0.25"/>
    <row r="612" ht="10.5" hidden="1" x14ac:dyDescent="0.25"/>
    <row r="613" ht="10.5" hidden="1" x14ac:dyDescent="0.25"/>
    <row r="614" ht="10.5" hidden="1" x14ac:dyDescent="0.25"/>
    <row r="615" ht="10.5" hidden="1" x14ac:dyDescent="0.25"/>
    <row r="616" ht="10.5" hidden="1" x14ac:dyDescent="0.25"/>
    <row r="617" ht="10.5" hidden="1" x14ac:dyDescent="0.25"/>
    <row r="618" ht="10.5" hidden="1" x14ac:dyDescent="0.25"/>
    <row r="619" ht="10.5" hidden="1" x14ac:dyDescent="0.25"/>
    <row r="620" ht="10.5" hidden="1" x14ac:dyDescent="0.25"/>
    <row r="621" ht="10.5" hidden="1" x14ac:dyDescent="0.25"/>
    <row r="622" ht="10.5" hidden="1" x14ac:dyDescent="0.25"/>
    <row r="623" ht="10.5" hidden="1" x14ac:dyDescent="0.25"/>
    <row r="624" ht="10.5" hidden="1" x14ac:dyDescent="0.25"/>
    <row r="625" ht="10.5" hidden="1" x14ac:dyDescent="0.25"/>
    <row r="626" ht="10.5" hidden="1" x14ac:dyDescent="0.25"/>
    <row r="627" ht="10.5" hidden="1" x14ac:dyDescent="0.25"/>
    <row r="628" ht="10.5" hidden="1" x14ac:dyDescent="0.25"/>
    <row r="629" ht="10.5" hidden="1" x14ac:dyDescent="0.25"/>
    <row r="630" ht="10.5" hidden="1" x14ac:dyDescent="0.25"/>
    <row r="631" ht="10.5" hidden="1" x14ac:dyDescent="0.25"/>
    <row r="632" ht="10.5" hidden="1" x14ac:dyDescent="0.25"/>
    <row r="633" ht="10.5" hidden="1" x14ac:dyDescent="0.25"/>
    <row r="634" ht="10.5" hidden="1" x14ac:dyDescent="0.25"/>
    <row r="635" ht="10.5" hidden="1" x14ac:dyDescent="0.25"/>
    <row r="636" ht="10.5" hidden="1" x14ac:dyDescent="0.25"/>
    <row r="637" ht="10.5" hidden="1" x14ac:dyDescent="0.25"/>
    <row r="638" ht="10.5" hidden="1" x14ac:dyDescent="0.25"/>
    <row r="639" ht="10.5" hidden="1" x14ac:dyDescent="0.25"/>
    <row r="640" ht="10.5" hidden="1" x14ac:dyDescent="0.25"/>
    <row r="641" ht="10.5" hidden="1" x14ac:dyDescent="0.25"/>
    <row r="642" ht="10.5" hidden="1" x14ac:dyDescent="0.25"/>
    <row r="643" ht="10.5" hidden="1" x14ac:dyDescent="0.25"/>
    <row r="644" ht="10.5" hidden="1" x14ac:dyDescent="0.25"/>
    <row r="645" ht="10.5" hidden="1" x14ac:dyDescent="0.25"/>
    <row r="646" ht="10.5" hidden="1" x14ac:dyDescent="0.25"/>
    <row r="647" ht="10.5" hidden="1" x14ac:dyDescent="0.25"/>
    <row r="648" ht="10.5" hidden="1" x14ac:dyDescent="0.25"/>
    <row r="649" ht="10.5" hidden="1" x14ac:dyDescent="0.25"/>
    <row r="650" ht="10.5" hidden="1" x14ac:dyDescent="0.25"/>
    <row r="651" ht="10.5" hidden="1" x14ac:dyDescent="0.25"/>
    <row r="652" ht="10.5" hidden="1" x14ac:dyDescent="0.25"/>
    <row r="653" ht="10.5" hidden="1" x14ac:dyDescent="0.25"/>
    <row r="654" ht="10.5" hidden="1" x14ac:dyDescent="0.25"/>
    <row r="655" ht="10.5" hidden="1" x14ac:dyDescent="0.25"/>
    <row r="656" ht="10.5" hidden="1" x14ac:dyDescent="0.25"/>
    <row r="657" ht="10.5" hidden="1" x14ac:dyDescent="0.25"/>
    <row r="658" ht="10.5" hidden="1" x14ac:dyDescent="0.25"/>
    <row r="659" ht="10.5" hidden="1" x14ac:dyDescent="0.25"/>
    <row r="660" ht="10.5" hidden="1" x14ac:dyDescent="0.25"/>
    <row r="661" ht="10.5" hidden="1" x14ac:dyDescent="0.25"/>
    <row r="662" ht="10.5" hidden="1" x14ac:dyDescent="0.25"/>
    <row r="663" ht="10.5" hidden="1" x14ac:dyDescent="0.25"/>
    <row r="664" ht="10.5" hidden="1" x14ac:dyDescent="0.25"/>
    <row r="665" ht="10.5" hidden="1" x14ac:dyDescent="0.25"/>
    <row r="666" ht="10.5" hidden="1" x14ac:dyDescent="0.25"/>
    <row r="667" ht="10.5" hidden="1" x14ac:dyDescent="0.25"/>
    <row r="668" ht="10.5" hidden="1" x14ac:dyDescent="0.25"/>
    <row r="669" ht="10.5" hidden="1" x14ac:dyDescent="0.25"/>
    <row r="670" ht="10.5" hidden="1" x14ac:dyDescent="0.25"/>
    <row r="671" ht="10.5" hidden="1" x14ac:dyDescent="0.25"/>
    <row r="672" ht="10.5" hidden="1" x14ac:dyDescent="0.25"/>
    <row r="673" ht="10.5" hidden="1" x14ac:dyDescent="0.25"/>
    <row r="674" ht="10.5" hidden="1" x14ac:dyDescent="0.25"/>
    <row r="675" ht="10.5" hidden="1" x14ac:dyDescent="0.25"/>
    <row r="676" ht="10.5" hidden="1" x14ac:dyDescent="0.25"/>
    <row r="677" ht="10.5" hidden="1" x14ac:dyDescent="0.25"/>
    <row r="678" ht="10.5" hidden="1" x14ac:dyDescent="0.25"/>
    <row r="679" ht="10.5" hidden="1" x14ac:dyDescent="0.25"/>
    <row r="680" ht="10.5" hidden="1" x14ac:dyDescent="0.25"/>
    <row r="681" ht="10.5" hidden="1" x14ac:dyDescent="0.25"/>
    <row r="682" ht="10.5" hidden="1" x14ac:dyDescent="0.25"/>
    <row r="683" ht="10.5" hidden="1" x14ac:dyDescent="0.25"/>
    <row r="684" ht="10.5" hidden="1" x14ac:dyDescent="0.25"/>
    <row r="685" ht="10.5" hidden="1" x14ac:dyDescent="0.25"/>
    <row r="686" ht="10.5" hidden="1" x14ac:dyDescent="0.25"/>
    <row r="687" ht="10.5" hidden="1" x14ac:dyDescent="0.25"/>
    <row r="688" ht="10.5" hidden="1" x14ac:dyDescent="0.25"/>
    <row r="689" ht="10.5" hidden="1" x14ac:dyDescent="0.25"/>
    <row r="690" ht="10.5" hidden="1" x14ac:dyDescent="0.25"/>
    <row r="691" ht="10.5" hidden="1" x14ac:dyDescent="0.25"/>
    <row r="692" ht="10.5" hidden="1" x14ac:dyDescent="0.25"/>
    <row r="693" ht="10.5" hidden="1" x14ac:dyDescent="0.25"/>
    <row r="694" ht="10.5" hidden="1" x14ac:dyDescent="0.25"/>
    <row r="695" ht="10.5" hidden="1" x14ac:dyDescent="0.25"/>
    <row r="696" ht="10.5" hidden="1" x14ac:dyDescent="0.25"/>
    <row r="697" ht="10.5" hidden="1" x14ac:dyDescent="0.25"/>
    <row r="698" ht="10.5" hidden="1" x14ac:dyDescent="0.25"/>
    <row r="699" ht="10.5" hidden="1" x14ac:dyDescent="0.25"/>
    <row r="700" ht="10.5" hidden="1" x14ac:dyDescent="0.25"/>
    <row r="701" ht="10.5" hidden="1" x14ac:dyDescent="0.25"/>
    <row r="702" ht="10.5" hidden="1" x14ac:dyDescent="0.25"/>
    <row r="703" ht="10.5" hidden="1" x14ac:dyDescent="0.25"/>
    <row r="704" ht="10.5" hidden="1" x14ac:dyDescent="0.25"/>
    <row r="705" ht="10.5" hidden="1" x14ac:dyDescent="0.25"/>
    <row r="706" ht="10.5" hidden="1" x14ac:dyDescent="0.25"/>
    <row r="707" ht="10.5" hidden="1" x14ac:dyDescent="0.25"/>
    <row r="708" ht="10.5" hidden="1" x14ac:dyDescent="0.25"/>
    <row r="709" ht="10.5" hidden="1" x14ac:dyDescent="0.25"/>
    <row r="710" ht="10.5" hidden="1" x14ac:dyDescent="0.25"/>
    <row r="711" ht="10.5" hidden="1" x14ac:dyDescent="0.25"/>
    <row r="712" ht="10.5" hidden="1" x14ac:dyDescent="0.25"/>
    <row r="713" ht="10.5" hidden="1" x14ac:dyDescent="0.25"/>
    <row r="714" ht="10.5" hidden="1" x14ac:dyDescent="0.25"/>
    <row r="715" ht="10.5" hidden="1" x14ac:dyDescent="0.25"/>
    <row r="716" ht="10.5" hidden="1" x14ac:dyDescent="0.25"/>
    <row r="717" ht="10.5" hidden="1" x14ac:dyDescent="0.25"/>
    <row r="718" ht="10.5" hidden="1" x14ac:dyDescent="0.25"/>
    <row r="719" ht="10.5" hidden="1" x14ac:dyDescent="0.25"/>
    <row r="720" ht="10.5" hidden="1" x14ac:dyDescent="0.25"/>
    <row r="721" ht="10.5" hidden="1" x14ac:dyDescent="0.25"/>
    <row r="722" ht="10.5" hidden="1" x14ac:dyDescent="0.25"/>
    <row r="723" ht="10.5" hidden="1" x14ac:dyDescent="0.25"/>
    <row r="724" ht="10.5" hidden="1" x14ac:dyDescent="0.25"/>
    <row r="725" ht="10.5" hidden="1" x14ac:dyDescent="0.25"/>
    <row r="726" ht="10.5" hidden="1" x14ac:dyDescent="0.25"/>
    <row r="727" ht="10.5" hidden="1" x14ac:dyDescent="0.25"/>
    <row r="728" ht="10.5" hidden="1" x14ac:dyDescent="0.25"/>
    <row r="729" ht="10.5" hidden="1" x14ac:dyDescent="0.25"/>
    <row r="730" ht="10.5" hidden="1" x14ac:dyDescent="0.25"/>
    <row r="731" ht="10.5" hidden="1" x14ac:dyDescent="0.25"/>
    <row r="732" ht="10.5" hidden="1" x14ac:dyDescent="0.25"/>
    <row r="733" ht="10.5" hidden="1" x14ac:dyDescent="0.25"/>
    <row r="734" ht="10.5" hidden="1" x14ac:dyDescent="0.25"/>
    <row r="735" ht="10.5" hidden="1" x14ac:dyDescent="0.25"/>
    <row r="736" ht="10.5" hidden="1" x14ac:dyDescent="0.25"/>
    <row r="737" ht="10.5" hidden="1" x14ac:dyDescent="0.25"/>
    <row r="738" ht="10.5" hidden="1" x14ac:dyDescent="0.25"/>
    <row r="739" ht="10.5" hidden="1" x14ac:dyDescent="0.25"/>
    <row r="740" ht="10.5" hidden="1" x14ac:dyDescent="0.25"/>
    <row r="741" ht="10.5" hidden="1" x14ac:dyDescent="0.25"/>
    <row r="742" ht="10.5" hidden="1" x14ac:dyDescent="0.25"/>
    <row r="743" ht="10.5" hidden="1" x14ac:dyDescent="0.25"/>
    <row r="744" ht="10.5" hidden="1" x14ac:dyDescent="0.25"/>
    <row r="745" ht="10.5" hidden="1" x14ac:dyDescent="0.25"/>
    <row r="746" ht="10.5" hidden="1" x14ac:dyDescent="0.25"/>
    <row r="747" ht="10.5" hidden="1" x14ac:dyDescent="0.25"/>
    <row r="748" ht="10.5" hidden="1" x14ac:dyDescent="0.25"/>
    <row r="749" ht="10.5" hidden="1" x14ac:dyDescent="0.25"/>
    <row r="750" ht="10.5" hidden="1" x14ac:dyDescent="0.25"/>
    <row r="751" ht="10.5" hidden="1" x14ac:dyDescent="0.25"/>
    <row r="752" ht="10.5" hidden="1" x14ac:dyDescent="0.25"/>
    <row r="753" ht="10.5" hidden="1" x14ac:dyDescent="0.25"/>
    <row r="754" ht="10.5" hidden="1" x14ac:dyDescent="0.25"/>
    <row r="755" ht="10.5" hidden="1" x14ac:dyDescent="0.25"/>
    <row r="756" ht="10.5" hidden="1" x14ac:dyDescent="0.25"/>
    <row r="757" ht="10.5" hidden="1" x14ac:dyDescent="0.25"/>
    <row r="758" ht="10.5" hidden="1" x14ac:dyDescent="0.25"/>
    <row r="759" ht="10.5" hidden="1" x14ac:dyDescent="0.25"/>
    <row r="760" ht="10.5" hidden="1" x14ac:dyDescent="0.25"/>
    <row r="761" ht="10.5" hidden="1" x14ac:dyDescent="0.25"/>
    <row r="762" ht="10.5" hidden="1" x14ac:dyDescent="0.25"/>
    <row r="763" ht="10.5" hidden="1" x14ac:dyDescent="0.25"/>
    <row r="764" ht="10.5" hidden="1" x14ac:dyDescent="0.25"/>
    <row r="765" ht="10.5" hidden="1" x14ac:dyDescent="0.25"/>
    <row r="766" ht="10.5" hidden="1" x14ac:dyDescent="0.25"/>
    <row r="767" ht="10.5" hidden="1" x14ac:dyDescent="0.25"/>
    <row r="768" ht="10.5" hidden="1" x14ac:dyDescent="0.25"/>
    <row r="769" ht="10.5" hidden="1" x14ac:dyDescent="0.25"/>
    <row r="770" ht="10.5" hidden="1" x14ac:dyDescent="0.25"/>
    <row r="771" ht="10.5" hidden="1" x14ac:dyDescent="0.25"/>
    <row r="772" ht="10.5" hidden="1" x14ac:dyDescent="0.25"/>
    <row r="773" ht="10.5" hidden="1" x14ac:dyDescent="0.25"/>
    <row r="774" ht="10.5" hidden="1" x14ac:dyDescent="0.25"/>
    <row r="775" ht="10.5" hidden="1" x14ac:dyDescent="0.25"/>
    <row r="776" ht="10.5" hidden="1" x14ac:dyDescent="0.25"/>
    <row r="777" ht="10.5" hidden="1" x14ac:dyDescent="0.25"/>
    <row r="778" ht="10.5" hidden="1" x14ac:dyDescent="0.25"/>
    <row r="779" ht="10.5" hidden="1" x14ac:dyDescent="0.25"/>
    <row r="780" ht="10.5" hidden="1" x14ac:dyDescent="0.25"/>
    <row r="781" ht="10.5" hidden="1" x14ac:dyDescent="0.25"/>
    <row r="782" ht="10.5" hidden="1" x14ac:dyDescent="0.25"/>
    <row r="783" ht="10.5" hidden="1" x14ac:dyDescent="0.25"/>
    <row r="784" ht="10.5" hidden="1" x14ac:dyDescent="0.25"/>
    <row r="785" ht="10.5" hidden="1" x14ac:dyDescent="0.25"/>
    <row r="786" ht="10.5" hidden="1" x14ac:dyDescent="0.25"/>
    <row r="787" ht="10.5" hidden="1" x14ac:dyDescent="0.25"/>
    <row r="788" ht="10.5" hidden="1" x14ac:dyDescent="0.25"/>
    <row r="789" ht="10.5" hidden="1" x14ac:dyDescent="0.25"/>
    <row r="790" ht="10.5" hidden="1" x14ac:dyDescent="0.25"/>
    <row r="791" ht="10.5" hidden="1" x14ac:dyDescent="0.25"/>
    <row r="792" ht="10.5" hidden="1" x14ac:dyDescent="0.25"/>
    <row r="793" ht="10.5" hidden="1" x14ac:dyDescent="0.25"/>
    <row r="794" ht="10.5" hidden="1" x14ac:dyDescent="0.25"/>
    <row r="795" ht="10.5" hidden="1" x14ac:dyDescent="0.25"/>
    <row r="796" ht="10.5" hidden="1" x14ac:dyDescent="0.25"/>
    <row r="797" ht="10.5" hidden="1" x14ac:dyDescent="0.25"/>
    <row r="798" ht="10.5" hidden="1" x14ac:dyDescent="0.25"/>
    <row r="799" ht="10.5" hidden="1" x14ac:dyDescent="0.25"/>
    <row r="800" ht="10.5" hidden="1" x14ac:dyDescent="0.25"/>
    <row r="801" ht="10.5" hidden="1" x14ac:dyDescent="0.25"/>
    <row r="802" ht="10.5" hidden="1" x14ac:dyDescent="0.25"/>
    <row r="803" ht="10.5" hidden="1" x14ac:dyDescent="0.25"/>
    <row r="804" ht="10.5" hidden="1" x14ac:dyDescent="0.25"/>
    <row r="805" ht="10.5" hidden="1" x14ac:dyDescent="0.25"/>
    <row r="806" ht="10.5" hidden="1" x14ac:dyDescent="0.25"/>
    <row r="807" ht="10.5" hidden="1" x14ac:dyDescent="0.25"/>
    <row r="808" ht="10.5" hidden="1" x14ac:dyDescent="0.25"/>
    <row r="809" ht="10.5" hidden="1" x14ac:dyDescent="0.25"/>
    <row r="810" ht="10.5" hidden="1" x14ac:dyDescent="0.25"/>
    <row r="811" ht="10.5" hidden="1" x14ac:dyDescent="0.25"/>
    <row r="812" ht="10.5" hidden="1" x14ac:dyDescent="0.25"/>
    <row r="813" ht="10.5" hidden="1" x14ac:dyDescent="0.25"/>
    <row r="814" ht="10.5" hidden="1" x14ac:dyDescent="0.25"/>
    <row r="815" ht="10.5" hidden="1" x14ac:dyDescent="0.25"/>
    <row r="816" ht="10.5" hidden="1" x14ac:dyDescent="0.25"/>
    <row r="817" ht="10.5" hidden="1" x14ac:dyDescent="0.25"/>
    <row r="818" ht="10.5" hidden="1" x14ac:dyDescent="0.25"/>
    <row r="819" ht="10.5" hidden="1" x14ac:dyDescent="0.25"/>
    <row r="820" ht="10.5" hidden="1" x14ac:dyDescent="0.25"/>
    <row r="821" ht="10.5" hidden="1" x14ac:dyDescent="0.25"/>
    <row r="822" ht="10.5" hidden="1" x14ac:dyDescent="0.25"/>
    <row r="823" ht="10.5" hidden="1" x14ac:dyDescent="0.25"/>
    <row r="824" ht="10.5" hidden="1" x14ac:dyDescent="0.25"/>
    <row r="825" ht="10.5" hidden="1" x14ac:dyDescent="0.25"/>
    <row r="826" ht="10.5" hidden="1" x14ac:dyDescent="0.25"/>
    <row r="827" ht="10.5" hidden="1" x14ac:dyDescent="0.25"/>
    <row r="828" ht="10.5" hidden="1" x14ac:dyDescent="0.25"/>
    <row r="829" ht="10.5" hidden="1" x14ac:dyDescent="0.25"/>
    <row r="830" ht="10.5" hidden="1" x14ac:dyDescent="0.25"/>
    <row r="831" ht="10.5" hidden="1" x14ac:dyDescent="0.25"/>
    <row r="832" ht="10.5" hidden="1" x14ac:dyDescent="0.25"/>
    <row r="833" ht="10.5" hidden="1" x14ac:dyDescent="0.25"/>
    <row r="834" ht="10.5" hidden="1" x14ac:dyDescent="0.25"/>
    <row r="835" ht="10.5" hidden="1" x14ac:dyDescent="0.25"/>
    <row r="836" ht="10.5" hidden="1" x14ac:dyDescent="0.25"/>
    <row r="837" ht="10.5" hidden="1" x14ac:dyDescent="0.25"/>
    <row r="838" ht="10.5" hidden="1" x14ac:dyDescent="0.25"/>
    <row r="839" ht="10.5" hidden="1" x14ac:dyDescent="0.25"/>
    <row r="840" ht="10.5" hidden="1" x14ac:dyDescent="0.25"/>
    <row r="841" ht="10.5" hidden="1" x14ac:dyDescent="0.25"/>
    <row r="842" ht="10.5" hidden="1" x14ac:dyDescent="0.25"/>
    <row r="843" ht="10.5" hidden="1" x14ac:dyDescent="0.25"/>
    <row r="844" ht="10.5" hidden="1" x14ac:dyDescent="0.25"/>
    <row r="845" ht="10.5" hidden="1" x14ac:dyDescent="0.25"/>
    <row r="846" ht="10.5" hidden="1" x14ac:dyDescent="0.25"/>
    <row r="847" ht="10.5" hidden="1" x14ac:dyDescent="0.25"/>
    <row r="848" ht="10.5" hidden="1" x14ac:dyDescent="0.25"/>
    <row r="849" ht="10.5" hidden="1" x14ac:dyDescent="0.25"/>
    <row r="850" ht="10.5" hidden="1" x14ac:dyDescent="0.25"/>
    <row r="851" ht="10.5" hidden="1" x14ac:dyDescent="0.25"/>
    <row r="852" ht="10.5" hidden="1" x14ac:dyDescent="0.25"/>
    <row r="853" ht="10.5" hidden="1" x14ac:dyDescent="0.25"/>
    <row r="854" ht="10.5" hidden="1" x14ac:dyDescent="0.25"/>
    <row r="855" ht="10.5" hidden="1" x14ac:dyDescent="0.25"/>
    <row r="856" ht="10.5" hidden="1" x14ac:dyDescent="0.25"/>
    <row r="857" ht="10.5" hidden="1" x14ac:dyDescent="0.25"/>
    <row r="858" ht="10.5" hidden="1" x14ac:dyDescent="0.25"/>
    <row r="859" ht="10.5" hidden="1" x14ac:dyDescent="0.25"/>
    <row r="860" ht="10.5" hidden="1" x14ac:dyDescent="0.25"/>
    <row r="861" ht="10.5" hidden="1" x14ac:dyDescent="0.25"/>
    <row r="862" ht="10.5" hidden="1" x14ac:dyDescent="0.25"/>
    <row r="863" ht="10.5" hidden="1" x14ac:dyDescent="0.25"/>
    <row r="864" ht="10.5" hidden="1" x14ac:dyDescent="0.25"/>
    <row r="865" ht="10.5" hidden="1" x14ac:dyDescent="0.25"/>
    <row r="866" ht="10.5" hidden="1" x14ac:dyDescent="0.25"/>
    <row r="867" ht="10.5" hidden="1" x14ac:dyDescent="0.25"/>
    <row r="868" ht="10.5" hidden="1" x14ac:dyDescent="0.25"/>
    <row r="869" ht="10.5" hidden="1" x14ac:dyDescent="0.25"/>
    <row r="870" ht="10.5" hidden="1" x14ac:dyDescent="0.25"/>
    <row r="871" ht="10.5" hidden="1" x14ac:dyDescent="0.25"/>
    <row r="872" ht="10.5" hidden="1" x14ac:dyDescent="0.25"/>
    <row r="873" ht="10.5" hidden="1" x14ac:dyDescent="0.25"/>
    <row r="874" ht="10.5" hidden="1" x14ac:dyDescent="0.25"/>
    <row r="875" ht="10.5" hidden="1" x14ac:dyDescent="0.25"/>
    <row r="876" ht="10.5" hidden="1" x14ac:dyDescent="0.25"/>
    <row r="877" ht="10.5" hidden="1" x14ac:dyDescent="0.25"/>
    <row r="878" ht="10.5" hidden="1" x14ac:dyDescent="0.25"/>
    <row r="879" ht="10.5" hidden="1" x14ac:dyDescent="0.25"/>
    <row r="880" ht="10.5" hidden="1" x14ac:dyDescent="0.25"/>
    <row r="881" ht="10.5" hidden="1" x14ac:dyDescent="0.25"/>
    <row r="882" ht="10.5" hidden="1" x14ac:dyDescent="0.25"/>
    <row r="883" ht="10.5" hidden="1" x14ac:dyDescent="0.25"/>
    <row r="884" ht="10.5" hidden="1" x14ac:dyDescent="0.25"/>
    <row r="885" ht="10.5" hidden="1" x14ac:dyDescent="0.25"/>
    <row r="886" ht="10.5" hidden="1" x14ac:dyDescent="0.25"/>
    <row r="887" ht="10.5" hidden="1" x14ac:dyDescent="0.25"/>
    <row r="888" ht="10.5" hidden="1" x14ac:dyDescent="0.25"/>
    <row r="889" ht="10.5" hidden="1" x14ac:dyDescent="0.25"/>
    <row r="890" ht="10.5" hidden="1" x14ac:dyDescent="0.25"/>
    <row r="891" ht="10.5" hidden="1" x14ac:dyDescent="0.25"/>
    <row r="892" ht="10.5" hidden="1" x14ac:dyDescent="0.25"/>
    <row r="893" ht="10.5" hidden="1" x14ac:dyDescent="0.25"/>
    <row r="894" ht="10.5" hidden="1" x14ac:dyDescent="0.25"/>
    <row r="895" ht="10.5" hidden="1" x14ac:dyDescent="0.25"/>
    <row r="896" ht="10.5" hidden="1" x14ac:dyDescent="0.25"/>
    <row r="897" ht="10.5" hidden="1" x14ac:dyDescent="0.25"/>
    <row r="898" ht="10.5" hidden="1" x14ac:dyDescent="0.25"/>
    <row r="899" ht="10.5" hidden="1" x14ac:dyDescent="0.25"/>
    <row r="900" ht="10.5" hidden="1" x14ac:dyDescent="0.25"/>
    <row r="901" ht="10.5" hidden="1" x14ac:dyDescent="0.25"/>
    <row r="902" ht="10.5" hidden="1" x14ac:dyDescent="0.25"/>
    <row r="903" ht="10.5" hidden="1" x14ac:dyDescent="0.25"/>
    <row r="904" ht="10.5" hidden="1" x14ac:dyDescent="0.25"/>
    <row r="905" ht="10.5" hidden="1" x14ac:dyDescent="0.25"/>
    <row r="906" ht="10.5" hidden="1" x14ac:dyDescent="0.25"/>
    <row r="907" ht="10.5" hidden="1" x14ac:dyDescent="0.25"/>
    <row r="908" ht="10.5" hidden="1" x14ac:dyDescent="0.25"/>
    <row r="909" ht="10.5" hidden="1" x14ac:dyDescent="0.25"/>
    <row r="910" ht="10.5" hidden="1" x14ac:dyDescent="0.25"/>
    <row r="911" ht="10.5" hidden="1" x14ac:dyDescent="0.25"/>
    <row r="912" ht="10.5" hidden="1" x14ac:dyDescent="0.25"/>
    <row r="913" ht="10.5" hidden="1" x14ac:dyDescent="0.25"/>
    <row r="914" ht="10.5" hidden="1" x14ac:dyDescent="0.25"/>
    <row r="915" ht="10.5" hidden="1" x14ac:dyDescent="0.25"/>
    <row r="916" ht="10.5" hidden="1" x14ac:dyDescent="0.25"/>
    <row r="917" ht="10.5" hidden="1" x14ac:dyDescent="0.25"/>
    <row r="918" ht="10.5" hidden="1" x14ac:dyDescent="0.25"/>
    <row r="919" ht="10.5" hidden="1" x14ac:dyDescent="0.25"/>
    <row r="920" ht="10.5" hidden="1" x14ac:dyDescent="0.25"/>
    <row r="921" ht="10.5" hidden="1" x14ac:dyDescent="0.25"/>
    <row r="922" ht="10.5" hidden="1" x14ac:dyDescent="0.25"/>
    <row r="923" ht="10.5" hidden="1" x14ac:dyDescent="0.25"/>
    <row r="924" ht="10.5" hidden="1" x14ac:dyDescent="0.25"/>
    <row r="925" ht="10.5" hidden="1" x14ac:dyDescent="0.25"/>
    <row r="926" ht="10.5" hidden="1" x14ac:dyDescent="0.25"/>
    <row r="927" ht="10.5" hidden="1" x14ac:dyDescent="0.25"/>
    <row r="928" ht="10.5" hidden="1" x14ac:dyDescent="0.25"/>
    <row r="929" ht="10.5" hidden="1" x14ac:dyDescent="0.25"/>
    <row r="930" ht="10.5" hidden="1" x14ac:dyDescent="0.25"/>
    <row r="931" ht="10.5" hidden="1" x14ac:dyDescent="0.25"/>
    <row r="932" ht="10.5" hidden="1" x14ac:dyDescent="0.25"/>
    <row r="933" ht="10.5" hidden="1" x14ac:dyDescent="0.25"/>
    <row r="934" ht="10.5" hidden="1" x14ac:dyDescent="0.25"/>
    <row r="935" ht="10.5" hidden="1" x14ac:dyDescent="0.25"/>
    <row r="936" ht="10.5" hidden="1" x14ac:dyDescent="0.25"/>
    <row r="937" ht="10.5" hidden="1" x14ac:dyDescent="0.25"/>
    <row r="938" ht="10.5" hidden="1" x14ac:dyDescent="0.25"/>
    <row r="939" ht="10.5" hidden="1" x14ac:dyDescent="0.25"/>
    <row r="940" ht="10.5" hidden="1" x14ac:dyDescent="0.25"/>
    <row r="941" ht="10.5" hidden="1" x14ac:dyDescent="0.25"/>
    <row r="942" ht="10.5" hidden="1" x14ac:dyDescent="0.25"/>
    <row r="943" ht="10.5" hidden="1" x14ac:dyDescent="0.25"/>
    <row r="944" ht="10.5" hidden="1" x14ac:dyDescent="0.25"/>
    <row r="945" ht="10.5" hidden="1" x14ac:dyDescent="0.25"/>
    <row r="946" ht="10.5" hidden="1" x14ac:dyDescent="0.25"/>
    <row r="947" ht="10.5" hidden="1" x14ac:dyDescent="0.25"/>
    <row r="948" ht="10.5" hidden="1" x14ac:dyDescent="0.25"/>
    <row r="949" ht="10.5" hidden="1" x14ac:dyDescent="0.25"/>
    <row r="950" ht="10.5" hidden="1" x14ac:dyDescent="0.25"/>
    <row r="951" ht="10.5" hidden="1" x14ac:dyDescent="0.25"/>
    <row r="952" ht="10.5" hidden="1" x14ac:dyDescent="0.25"/>
    <row r="953" ht="10.5" hidden="1" x14ac:dyDescent="0.25"/>
    <row r="954" ht="10.5" hidden="1" x14ac:dyDescent="0.25"/>
    <row r="955" ht="10.5" hidden="1" x14ac:dyDescent="0.25"/>
    <row r="956" ht="10.5" hidden="1" x14ac:dyDescent="0.25"/>
    <row r="957" ht="10.5" hidden="1" x14ac:dyDescent="0.25"/>
    <row r="958" ht="10.5" hidden="1" x14ac:dyDescent="0.25"/>
    <row r="959" ht="10.5" hidden="1" x14ac:dyDescent="0.25"/>
    <row r="960" ht="10.5" hidden="1" x14ac:dyDescent="0.25"/>
    <row r="961" ht="10.5" hidden="1" x14ac:dyDescent="0.25"/>
    <row r="962" ht="10.5" hidden="1" x14ac:dyDescent="0.25"/>
    <row r="963" ht="10.5" hidden="1" x14ac:dyDescent="0.25"/>
    <row r="964" ht="10.5" hidden="1" x14ac:dyDescent="0.25"/>
    <row r="965" ht="10.5" hidden="1" x14ac:dyDescent="0.25"/>
    <row r="966" ht="10.5" hidden="1" x14ac:dyDescent="0.25"/>
    <row r="967" ht="10.5" hidden="1" x14ac:dyDescent="0.25"/>
    <row r="968" ht="10.5" hidden="1" x14ac:dyDescent="0.25"/>
    <row r="969" ht="10.5" hidden="1" x14ac:dyDescent="0.25"/>
    <row r="970" ht="10.5" hidden="1" x14ac:dyDescent="0.25"/>
    <row r="971" ht="10.5" hidden="1" x14ac:dyDescent="0.25"/>
    <row r="972" ht="10.5" hidden="1" x14ac:dyDescent="0.25"/>
    <row r="973" ht="10.5" hidden="1" x14ac:dyDescent="0.25"/>
    <row r="974" ht="10.5" hidden="1" x14ac:dyDescent="0.25"/>
    <row r="975" ht="10.5" hidden="1" x14ac:dyDescent="0.25"/>
    <row r="976" ht="10.5" hidden="1" x14ac:dyDescent="0.25"/>
    <row r="977" ht="10.5" hidden="1" x14ac:dyDescent="0.25"/>
    <row r="978" ht="10.5" hidden="1" x14ac:dyDescent="0.25"/>
    <row r="979" ht="10.5" hidden="1" x14ac:dyDescent="0.25"/>
    <row r="980" ht="10.5" hidden="1" x14ac:dyDescent="0.25"/>
    <row r="981" ht="10.5" hidden="1" x14ac:dyDescent="0.25"/>
    <row r="982" ht="10.5" hidden="1" x14ac:dyDescent="0.25"/>
    <row r="983" ht="10.5" hidden="1" x14ac:dyDescent="0.25"/>
    <row r="984" ht="10.5" hidden="1" x14ac:dyDescent="0.25"/>
    <row r="985" ht="10.5" hidden="1" x14ac:dyDescent="0.25"/>
    <row r="986" ht="10.5" hidden="1" x14ac:dyDescent="0.25"/>
    <row r="987" ht="10.5" hidden="1" x14ac:dyDescent="0.25"/>
    <row r="988" ht="10.5" hidden="1" x14ac:dyDescent="0.25"/>
    <row r="989" ht="10.5" hidden="1" x14ac:dyDescent="0.25"/>
    <row r="990" ht="10.5" hidden="1" x14ac:dyDescent="0.25"/>
    <row r="991" ht="10.5" hidden="1" x14ac:dyDescent="0.25"/>
    <row r="992" ht="10.5" hidden="1" x14ac:dyDescent="0.25"/>
    <row r="993" ht="10.5" hidden="1" x14ac:dyDescent="0.25"/>
    <row r="994" ht="10.5" hidden="1" x14ac:dyDescent="0.25"/>
    <row r="995" ht="17.25" hidden="1" customHeight="1" x14ac:dyDescent="0.25"/>
    <row r="996" ht="17.25" hidden="1" customHeight="1" x14ac:dyDescent="0.25"/>
    <row r="997" ht="17.25" hidden="1" customHeight="1" x14ac:dyDescent="0.25"/>
    <row r="998" ht="17.25" hidden="1" customHeight="1" x14ac:dyDescent="0.25"/>
    <row r="999" ht="17.25" hidden="1" customHeight="1" x14ac:dyDescent="0.25"/>
    <row r="1000" ht="17.25" hidden="1" customHeight="1" x14ac:dyDescent="0.25"/>
    <row r="1001" ht="17.25" hidden="1" customHeight="1" x14ac:dyDescent="0.25"/>
    <row r="1002" ht="17.25" hidden="1" customHeight="1" x14ac:dyDescent="0.25"/>
  </sheetData>
  <sheetProtection algorithmName="SHA-512" hashValue="EmtC5yVb67tBnRUXIC+J9JTPS3nxasXK0EYXvLDZQXSVUqW46+tLUGT+kSBBm6s8o1xClTa+S6COBZuVqQO0vQ==" saltValue="xr/3bEhGGpAvvkaQLMsAmA==" spinCount="100000" sheet="1" objects="1" scenarios="1" selectLockedCells="1"/>
  <dataConsolidate/>
  <mergeCells count="133">
    <mergeCell ref="A1:E3"/>
    <mergeCell ref="F1:G1"/>
    <mergeCell ref="H1:I1"/>
    <mergeCell ref="F2:G2"/>
    <mergeCell ref="H2:I2"/>
    <mergeCell ref="F3:G3"/>
    <mergeCell ref="H3:I3"/>
    <mergeCell ref="D12:I12"/>
    <mergeCell ref="B13:I13"/>
    <mergeCell ref="D15:I15"/>
    <mergeCell ref="D16:I16"/>
    <mergeCell ref="D17:I17"/>
    <mergeCell ref="D18:I18"/>
    <mergeCell ref="B5:I5"/>
    <mergeCell ref="D7:I7"/>
    <mergeCell ref="D8:I8"/>
    <mergeCell ref="D9:I9"/>
    <mergeCell ref="D10:I10"/>
    <mergeCell ref="C11:I11"/>
    <mergeCell ref="B26:C26"/>
    <mergeCell ref="D26:I26"/>
    <mergeCell ref="B27:C27"/>
    <mergeCell ref="D27:I27"/>
    <mergeCell ref="B29:I29"/>
    <mergeCell ref="B30:I30"/>
    <mergeCell ref="D19:I19"/>
    <mergeCell ref="D20:I20"/>
    <mergeCell ref="B22:I22"/>
    <mergeCell ref="B24:C24"/>
    <mergeCell ref="D24:I24"/>
    <mergeCell ref="B25:C25"/>
    <mergeCell ref="D25:I25"/>
    <mergeCell ref="B37:F37"/>
    <mergeCell ref="B38:F38"/>
    <mergeCell ref="B39:F39"/>
    <mergeCell ref="B40:D40"/>
    <mergeCell ref="B41:C42"/>
    <mergeCell ref="B43:D43"/>
    <mergeCell ref="B31:D31"/>
    <mergeCell ref="B32:D32"/>
    <mergeCell ref="B33:D33"/>
    <mergeCell ref="B34:D34"/>
    <mergeCell ref="B35:D35"/>
    <mergeCell ref="B36:D36"/>
    <mergeCell ref="E51:F51"/>
    <mergeCell ref="B53:I53"/>
    <mergeCell ref="B54:C54"/>
    <mergeCell ref="B55:F55"/>
    <mergeCell ref="B56:F56"/>
    <mergeCell ref="B57:F57"/>
    <mergeCell ref="B44:D44"/>
    <mergeCell ref="B45:D45"/>
    <mergeCell ref="B46:D46"/>
    <mergeCell ref="B47:E47"/>
    <mergeCell ref="B49:I49"/>
    <mergeCell ref="B50:F50"/>
    <mergeCell ref="B66:F66"/>
    <mergeCell ref="B68:I68"/>
    <mergeCell ref="B69:I69"/>
    <mergeCell ref="B70:F70"/>
    <mergeCell ref="B71:F71"/>
    <mergeCell ref="B72:D72"/>
    <mergeCell ref="B58:F58"/>
    <mergeCell ref="B60:I60"/>
    <mergeCell ref="B61:C61"/>
    <mergeCell ref="B62:F62"/>
    <mergeCell ref="B64:I64"/>
    <mergeCell ref="B65:C65"/>
    <mergeCell ref="B80:F80"/>
    <mergeCell ref="B83:I83"/>
    <mergeCell ref="B85:C85"/>
    <mergeCell ref="D85:G85"/>
    <mergeCell ref="B86:I86"/>
    <mergeCell ref="D87:G87"/>
    <mergeCell ref="B73:D73"/>
    <mergeCell ref="B74:F74"/>
    <mergeCell ref="B76:F76"/>
    <mergeCell ref="B77:F77"/>
    <mergeCell ref="B78:F78"/>
    <mergeCell ref="B79:F79"/>
    <mergeCell ref="H81:I81"/>
    <mergeCell ref="D94:G94"/>
    <mergeCell ref="D95:G95"/>
    <mergeCell ref="D96:G96"/>
    <mergeCell ref="B97:G97"/>
    <mergeCell ref="B98:G98"/>
    <mergeCell ref="B100:I100"/>
    <mergeCell ref="D88:G88"/>
    <mergeCell ref="D89:G89"/>
    <mergeCell ref="D90:G90"/>
    <mergeCell ref="D91:G91"/>
    <mergeCell ref="B92:G92"/>
    <mergeCell ref="B93:I93"/>
    <mergeCell ref="B119:I119"/>
    <mergeCell ref="B120:I120"/>
    <mergeCell ref="B121:I121"/>
    <mergeCell ref="B122:I122"/>
    <mergeCell ref="D124:G124"/>
    <mergeCell ref="D125:E125"/>
    <mergeCell ref="F125:G125"/>
    <mergeCell ref="B102:I108"/>
    <mergeCell ref="B109:I111"/>
    <mergeCell ref="B112:J113"/>
    <mergeCell ref="B115:I115"/>
    <mergeCell ref="B117:I117"/>
    <mergeCell ref="B118:I118"/>
    <mergeCell ref="C138:I138"/>
    <mergeCell ref="C139:J139"/>
    <mergeCell ref="C140:J140"/>
    <mergeCell ref="E141:F141"/>
    <mergeCell ref="G141:J141"/>
    <mergeCell ref="E142:F142"/>
    <mergeCell ref="G142:J142"/>
    <mergeCell ref="D126:E126"/>
    <mergeCell ref="F126:G126"/>
    <mergeCell ref="D127:G127"/>
    <mergeCell ref="D128:G128"/>
    <mergeCell ref="D130:G130"/>
    <mergeCell ref="C137:I137"/>
    <mergeCell ref="E149:F149"/>
    <mergeCell ref="G149:J149"/>
    <mergeCell ref="E146:F146"/>
    <mergeCell ref="G146:J146"/>
    <mergeCell ref="E147:F147"/>
    <mergeCell ref="G147:J147"/>
    <mergeCell ref="E148:F148"/>
    <mergeCell ref="G148:J148"/>
    <mergeCell ref="E143:F143"/>
    <mergeCell ref="G143:J143"/>
    <mergeCell ref="E144:F144"/>
    <mergeCell ref="G144:J144"/>
    <mergeCell ref="E145:F145"/>
    <mergeCell ref="G145:J145"/>
  </mergeCells>
  <conditionalFormatting sqref="C141:G149">
    <cfRule type="expression" dxfId="59" priority="4">
      <formula>NOT($M$7)</formula>
    </cfRule>
  </conditionalFormatting>
  <conditionalFormatting sqref="E73">
    <cfRule type="expression" dxfId="58" priority="6">
      <formula>NOT($M$8)</formula>
    </cfRule>
  </conditionalFormatting>
  <conditionalFormatting sqref="H32:H39">
    <cfRule type="expression" dxfId="57" priority="1">
      <formula>NOT($M$7)</formula>
    </cfRule>
  </conditionalFormatting>
  <conditionalFormatting sqref="H51">
    <cfRule type="expression" dxfId="56" priority="3">
      <formula>NOT($M$7)</formula>
    </cfRule>
  </conditionalFormatting>
  <conditionalFormatting sqref="H55:H57 H62 E72">
    <cfRule type="expression" dxfId="55" priority="5">
      <formula>NOT($M$7)</formula>
    </cfRule>
  </conditionalFormatting>
  <conditionalFormatting sqref="H66">
    <cfRule type="expression" dxfId="54" priority="2">
      <formula>NOT($M$7)</formula>
    </cfRule>
  </conditionalFormatting>
  <dataValidations count="7">
    <dataValidation type="textLength" operator="equal" allowBlank="1" showInputMessage="1" showErrorMessage="1" sqref="E143:F149" xr:uid="{43B51958-EDC1-4338-BBD6-570358BBAF0F}">
      <formula1>14</formula1>
    </dataValidation>
    <dataValidation type="custom" allowBlank="1" showInputMessage="1" showErrorMessage="1" error="Valeur impossible (suppérieure au taux maximum ou partenaire inéligible)." sqref="E72" xr:uid="{B9187A36-7F62-4861-9814-E3DC9900B672}">
      <formula1>$N$10</formula1>
    </dataValidation>
    <dataValidation type="custom" allowBlank="1" showInputMessage="1" showErrorMessage="1" errorTitle=" Partenaire non éligible" error="Le type de partenaire choisi n'est pas eligible au financement._x000a_Veuillez laisser vide la colonne « Aide demandée »." sqref="H66 H51 H55:H57 H62 H37:H39" xr:uid="{D7FCFA81-3812-4FB8-BFA8-DB9D015FBDCD}">
      <formula1>($M$7)</formula1>
    </dataValidation>
    <dataValidation type="list" allowBlank="1" showInputMessage="1" showErrorMessage="1" prompt="- Menu déroulant" sqref="D15:I15" xr:uid="{343AE8E9-EE24-4D2D-BAA0-90E1642E338C}">
      <formula1>list_civilité</formula1>
    </dataValidation>
    <dataValidation type="custom" allowBlank="1" showInputMessage="1" showErrorMessage="1" sqref="E73" xr:uid="{000CF351-8C67-478E-A395-2FB53FEEBDF8}">
      <formula1>$M$8</formula1>
    </dataValidation>
    <dataValidation type="list" allowBlank="1" showInputMessage="1" showErrorMessage="1" prompt="- Menu déroulant" sqref="D9:I9" xr:uid="{F8D0280A-14FD-4578-8A6A-C025D1E5AD82}">
      <formula1>list_type_etab_part</formula1>
    </dataValidation>
    <dataValidation type="textLength" operator="equal" allowBlank="1" showInputMessage="1" showErrorMessage="1" error="Veuillez renseigner un numéro de SIRET valide." sqref="D10" xr:uid="{CD9143C7-F48B-4562-BDCC-E5B9C9F58B3C}">
      <formula1>14</formula1>
    </dataValidation>
  </dataValidations>
  <pageMargins left="0.23622047244094491" right="0.23622047244094491" top="0.94488188976377963" bottom="0.74803149606299213" header="0.31496062992125984" footer="0.31496062992125984"/>
  <pageSetup paperSize="9" scale="70" fitToHeight="0"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ABA3ED-4714-40DB-9A0A-68176D5578E3}">
  <sheetPr codeName="Feuil17">
    <pageSetUpPr fitToPage="1"/>
  </sheetPr>
  <dimension ref="A1:XEW1002"/>
  <sheetViews>
    <sheetView zoomScaleNormal="100" zoomScaleSheetLayoutView="100" workbookViewId="0">
      <selection activeCell="C87" sqref="C87"/>
    </sheetView>
  </sheetViews>
  <sheetFormatPr baseColWidth="10" defaultColWidth="0" defaultRowHeight="0" customHeight="1" zeroHeight="1" x14ac:dyDescent="0.25"/>
  <cols>
    <col min="1" max="2" width="1.453125" style="498" customWidth="1"/>
    <col min="3" max="3" width="26.54296875" style="498" customWidth="1"/>
    <col min="4" max="4" width="19" style="498" customWidth="1"/>
    <col min="5" max="5" width="13.7265625" style="498" customWidth="1"/>
    <col min="6" max="6" width="14.7265625" style="498" customWidth="1"/>
    <col min="7" max="7" width="19.81640625" style="498" customWidth="1"/>
    <col min="8" max="8" width="19.54296875" style="498" customWidth="1"/>
    <col min="9" max="9" width="19.81640625" style="498" customWidth="1"/>
    <col min="10" max="10" width="2.1796875" style="80" customWidth="1"/>
    <col min="11" max="11" width="2.26953125" style="88" customWidth="1"/>
    <col min="12" max="16377" width="0" style="498" hidden="1"/>
    <col min="16378" max="16384" width="11.453125" style="498" hidden="1"/>
  </cols>
  <sheetData>
    <row r="1" spans="1:15" customFormat="1" ht="15.75" customHeight="1" thickTop="1" thickBot="1" x14ac:dyDescent="0.4">
      <c r="A1" s="891" t="s">
        <v>52</v>
      </c>
      <c r="B1" s="892"/>
      <c r="C1" s="892"/>
      <c r="D1" s="892"/>
      <c r="E1" s="892"/>
      <c r="F1" s="742"/>
      <c r="G1" s="743"/>
      <c r="H1" s="744"/>
      <c r="I1" s="743"/>
      <c r="J1" s="19"/>
      <c r="K1" s="17"/>
    </row>
    <row r="2" spans="1:15" customFormat="1" ht="15.75" customHeight="1" thickTop="1" thickBot="1" x14ac:dyDescent="0.4">
      <c r="A2" s="893"/>
      <c r="B2" s="894"/>
      <c r="C2" s="894"/>
      <c r="D2" s="894"/>
      <c r="E2" s="894"/>
      <c r="F2" s="742" t="s">
        <v>0</v>
      </c>
      <c r="G2" s="743"/>
      <c r="H2" s="744" t="str">
        <f>IF(VoletGeneral!H10&lt;&gt;"",VoletGeneral!H10,"")</f>
        <v/>
      </c>
      <c r="I2" s="743"/>
      <c r="J2" s="19"/>
      <c r="K2" s="17"/>
    </row>
    <row r="3" spans="1:15" customFormat="1" ht="15.75" customHeight="1" thickTop="1" thickBot="1" x14ac:dyDescent="0.4">
      <c r="A3" s="895"/>
      <c r="B3" s="896"/>
      <c r="C3" s="896"/>
      <c r="D3" s="896"/>
      <c r="E3" s="896"/>
      <c r="F3" s="742" t="s">
        <v>229</v>
      </c>
      <c r="G3" s="743"/>
      <c r="H3" s="946" t="s">
        <v>287</v>
      </c>
      <c r="I3" s="947"/>
      <c r="J3" s="19"/>
      <c r="K3" s="17"/>
    </row>
    <row r="4" spans="1:15" customFormat="1" ht="15.75" customHeight="1" thickTop="1" thickBot="1" x14ac:dyDescent="0.4">
      <c r="A4" s="15"/>
      <c r="B4" s="12"/>
      <c r="C4" s="13">
        <v>20408</v>
      </c>
      <c r="D4" s="6" t="str">
        <f>C4&amp;"-0"</f>
        <v>20408-0</v>
      </c>
      <c r="E4" s="6"/>
      <c r="F4" s="14"/>
      <c r="G4" s="14"/>
      <c r="H4" s="14"/>
      <c r="I4" s="14"/>
      <c r="J4" s="19"/>
      <c r="K4" s="17"/>
    </row>
    <row r="5" spans="1:15" s="497" customFormat="1" ht="15" customHeight="1" thickTop="1" thickBot="1" x14ac:dyDescent="0.35">
      <c r="A5" s="50"/>
      <c r="B5" s="588" t="s">
        <v>36</v>
      </c>
      <c r="C5" s="589"/>
      <c r="D5" s="589"/>
      <c r="E5" s="589"/>
      <c r="F5" s="589"/>
      <c r="G5" s="589"/>
      <c r="H5" s="589"/>
      <c r="I5" s="590"/>
      <c r="J5" s="19"/>
      <c r="K5" s="85"/>
    </row>
    <row r="6" spans="1:15" s="497" customFormat="1" ht="7.9" customHeight="1" thickTop="1" thickBot="1" x14ac:dyDescent="0.35">
      <c r="A6" s="53"/>
      <c r="B6" s="54"/>
      <c r="C6" s="55"/>
      <c r="D6" s="56"/>
      <c r="E6" s="34"/>
      <c r="F6" s="34"/>
      <c r="G6" s="34"/>
      <c r="H6" s="57"/>
      <c r="I6" s="57"/>
      <c r="J6" s="19"/>
      <c r="K6" s="85"/>
    </row>
    <row r="7" spans="1:15" s="497" customFormat="1" ht="15" customHeight="1" thickTop="1" thickBot="1" x14ac:dyDescent="0.35">
      <c r="A7" s="58"/>
      <c r="B7" s="58"/>
      <c r="C7" s="489" t="s">
        <v>36</v>
      </c>
      <c r="D7" s="948"/>
      <c r="E7" s="949"/>
      <c r="F7" s="949"/>
      <c r="G7" s="949"/>
      <c r="H7" s="949"/>
      <c r="I7" s="950"/>
      <c r="J7" s="19"/>
      <c r="K7" s="85"/>
      <c r="L7" s="159" t="s">
        <v>129</v>
      </c>
      <c r="M7" s="161" t="b">
        <f>(SUMIF(Table_type_part[Type étab partenaire],D9,Table_type_part[Eligible]))&gt;0</f>
        <v>0</v>
      </c>
      <c r="N7" s="160" t="s">
        <v>130</v>
      </c>
    </row>
    <row r="8" spans="1:15" s="497" customFormat="1" ht="15" customHeight="1" thickTop="1" thickBot="1" x14ac:dyDescent="0.35">
      <c r="A8" s="58"/>
      <c r="B8" s="58"/>
      <c r="C8" s="490" t="s">
        <v>38</v>
      </c>
      <c r="D8" s="951"/>
      <c r="E8" s="954"/>
      <c r="F8" s="954"/>
      <c r="G8" s="954"/>
      <c r="H8" s="954"/>
      <c r="I8" s="955"/>
      <c r="J8" s="62"/>
      <c r="K8" s="85"/>
      <c r="L8" s="159" t="s">
        <v>132</v>
      </c>
      <c r="M8" s="161" t="b">
        <f>(SUMIF(Table_type_part[Type étab partenaire],D9,Table_type_part[frais env]))&gt;0</f>
        <v>0</v>
      </c>
      <c r="N8" s="160" t="s">
        <v>130</v>
      </c>
    </row>
    <row r="9" spans="1:15" s="497" customFormat="1" ht="15" customHeight="1" thickTop="1" thickBot="1" x14ac:dyDescent="0.35">
      <c r="A9" s="58"/>
      <c r="B9" s="58"/>
      <c r="C9" s="490" t="s">
        <v>29</v>
      </c>
      <c r="D9" s="956"/>
      <c r="E9" s="956"/>
      <c r="F9" s="956"/>
      <c r="G9" s="956"/>
      <c r="H9" s="956"/>
      <c r="I9" s="956"/>
      <c r="J9" s="66"/>
      <c r="K9" s="85"/>
    </row>
    <row r="10" spans="1:15" s="497" customFormat="1" ht="15" customHeight="1" thickTop="1" thickBot="1" x14ac:dyDescent="0.35">
      <c r="A10" s="64"/>
      <c r="B10" s="64"/>
      <c r="C10" s="489" t="s">
        <v>39</v>
      </c>
      <c r="D10" s="959"/>
      <c r="E10" s="959"/>
      <c r="F10" s="959"/>
      <c r="G10" s="959"/>
      <c r="H10" s="959"/>
      <c r="I10" s="959"/>
      <c r="J10" s="66"/>
      <c r="K10" s="85"/>
      <c r="M10" s="159" t="s">
        <v>277</v>
      </c>
      <c r="N10" s="161" t="b">
        <f>AND(M7)</f>
        <v>0</v>
      </c>
      <c r="O10" s="160" t="s">
        <v>186</v>
      </c>
    </row>
    <row r="11" spans="1:15" s="497" customFormat="1" ht="16.5" hidden="1" customHeight="1" thickTop="1" thickBot="1" x14ac:dyDescent="0.35">
      <c r="A11" s="58"/>
      <c r="B11" s="42"/>
      <c r="C11" s="960" t="str">
        <f>IF(AND(NOT(M7),(COUNT(aide_à_bloquer)&lt;&gt;0))," Etablissement non éligible au financement, veuillez effacer les données dans les colonnes « Aide demandée ».", "")</f>
        <v/>
      </c>
      <c r="D11" s="961"/>
      <c r="E11" s="961"/>
      <c r="F11" s="961"/>
      <c r="G11" s="961"/>
      <c r="H11" s="961"/>
      <c r="I11" s="962"/>
      <c r="J11" s="62"/>
      <c r="K11" s="85"/>
    </row>
    <row r="12" spans="1:15" s="497" customFormat="1" ht="71" customHeight="1" thickTop="1" thickBot="1" x14ac:dyDescent="0.35">
      <c r="A12" s="58"/>
      <c r="B12" s="42"/>
      <c r="C12" s="499"/>
      <c r="D12" s="966" t="s">
        <v>432</v>
      </c>
      <c r="E12" s="966"/>
      <c r="F12" s="966"/>
      <c r="G12" s="966"/>
      <c r="H12" s="966"/>
      <c r="I12" s="967"/>
      <c r="J12" s="62"/>
      <c r="K12" s="85"/>
    </row>
    <row r="13" spans="1:15" s="497" customFormat="1" ht="15" customHeight="1" thickTop="1" thickBot="1" x14ac:dyDescent="0.35">
      <c r="A13" s="50"/>
      <c r="B13" s="588" t="s">
        <v>40</v>
      </c>
      <c r="C13" s="589"/>
      <c r="D13" s="589"/>
      <c r="E13" s="589"/>
      <c r="F13" s="589"/>
      <c r="G13" s="589"/>
      <c r="H13" s="589"/>
      <c r="I13" s="590"/>
      <c r="J13" s="66"/>
      <c r="K13" s="85"/>
    </row>
    <row r="14" spans="1:15" s="497" customFormat="1" ht="7.9" customHeight="1" thickTop="1" thickBot="1" x14ac:dyDescent="0.35">
      <c r="A14" s="53"/>
      <c r="B14" s="54"/>
      <c r="C14" s="67"/>
      <c r="D14" s="57"/>
      <c r="E14" s="57"/>
      <c r="F14" s="57"/>
      <c r="G14" s="57"/>
      <c r="H14" s="57"/>
      <c r="I14" s="57"/>
      <c r="J14" s="62"/>
      <c r="K14" s="85"/>
    </row>
    <row r="15" spans="1:15" s="497" customFormat="1" ht="15" customHeight="1" thickTop="1" thickBot="1" x14ac:dyDescent="0.35">
      <c r="A15" s="58"/>
      <c r="B15" s="58"/>
      <c r="C15" s="490" t="s">
        <v>33</v>
      </c>
      <c r="D15" s="951"/>
      <c r="E15" s="964"/>
      <c r="F15" s="964"/>
      <c r="G15" s="964"/>
      <c r="H15" s="964"/>
      <c r="I15" s="965"/>
      <c r="J15" s="66"/>
      <c r="K15" s="85"/>
    </row>
    <row r="16" spans="1:15" s="497" customFormat="1" ht="15" customHeight="1" thickTop="1" thickBot="1" x14ac:dyDescent="0.35">
      <c r="A16" s="58"/>
      <c r="B16" s="58"/>
      <c r="C16" s="490" t="s">
        <v>1</v>
      </c>
      <c r="D16" s="951"/>
      <c r="E16" s="952"/>
      <c r="F16" s="952"/>
      <c r="G16" s="952"/>
      <c r="H16" s="952"/>
      <c r="I16" s="953"/>
      <c r="J16" s="66"/>
      <c r="K16" s="85"/>
    </row>
    <row r="17" spans="1:16377" s="497" customFormat="1" ht="15" customHeight="1" thickTop="1" thickBot="1" x14ac:dyDescent="0.35">
      <c r="A17" s="58"/>
      <c r="B17" s="58"/>
      <c r="C17" s="490" t="s">
        <v>2</v>
      </c>
      <c r="D17" s="951"/>
      <c r="E17" s="952"/>
      <c r="F17" s="952"/>
      <c r="G17" s="952"/>
      <c r="H17" s="952"/>
      <c r="I17" s="953"/>
      <c r="J17" s="66"/>
      <c r="K17" s="85"/>
    </row>
    <row r="18" spans="1:16377" s="497" customFormat="1" ht="15" customHeight="1" thickTop="1" thickBot="1" x14ac:dyDescent="0.35">
      <c r="A18" s="58"/>
      <c r="B18" s="58"/>
      <c r="C18" s="490" t="s">
        <v>28</v>
      </c>
      <c r="D18" s="951"/>
      <c r="E18" s="952"/>
      <c r="F18" s="952"/>
      <c r="G18" s="952"/>
      <c r="H18" s="952"/>
      <c r="I18" s="953"/>
      <c r="J18" s="66"/>
      <c r="K18" s="85"/>
    </row>
    <row r="19" spans="1:16377" s="497" customFormat="1" ht="15" customHeight="1" thickTop="1" thickBot="1" x14ac:dyDescent="0.35">
      <c r="A19" s="58"/>
      <c r="B19" s="58"/>
      <c r="C19" s="490" t="s">
        <v>4</v>
      </c>
      <c r="D19" s="957"/>
      <c r="E19" s="952"/>
      <c r="F19" s="952"/>
      <c r="G19" s="952"/>
      <c r="H19" s="952"/>
      <c r="I19" s="953"/>
      <c r="J19" s="66"/>
      <c r="K19" s="85"/>
    </row>
    <row r="20" spans="1:16377" s="497" customFormat="1" ht="15" customHeight="1" thickTop="1" thickBot="1" x14ac:dyDescent="0.35">
      <c r="A20" s="58"/>
      <c r="B20" s="58"/>
      <c r="C20" s="490" t="s">
        <v>3</v>
      </c>
      <c r="D20" s="958"/>
      <c r="E20" s="958"/>
      <c r="F20" s="958"/>
      <c r="G20" s="958"/>
      <c r="H20" s="958"/>
      <c r="I20" s="958"/>
      <c r="J20" s="66"/>
      <c r="K20" s="85"/>
    </row>
    <row r="21" spans="1:16377" s="497" customFormat="1" ht="15" customHeight="1" thickTop="1" thickBot="1" x14ac:dyDescent="0.35">
      <c r="A21" s="58"/>
      <c r="B21" s="64"/>
      <c r="C21" s="42"/>
      <c r="D21" s="46"/>
      <c r="E21" s="46"/>
      <c r="F21" s="47"/>
      <c r="G21" s="47"/>
      <c r="H21" s="47"/>
      <c r="I21" s="47"/>
      <c r="J21" s="66"/>
      <c r="K21" s="85"/>
    </row>
    <row r="22" spans="1:16377" s="61" customFormat="1" ht="15" customHeight="1" thickTop="1" thickBot="1" x14ac:dyDescent="0.4">
      <c r="B22" s="588" t="s">
        <v>162</v>
      </c>
      <c r="C22" s="589"/>
      <c r="D22" s="589"/>
      <c r="E22" s="589"/>
      <c r="F22" s="589"/>
      <c r="G22" s="589"/>
      <c r="H22" s="589"/>
      <c r="I22" s="589"/>
      <c r="K22" s="381"/>
    </row>
    <row r="23" spans="1:16377" s="61" customFormat="1" ht="7.9" customHeight="1" thickTop="1" thickBot="1" x14ac:dyDescent="0.4">
      <c r="K23" s="381"/>
    </row>
    <row r="24" spans="1:16377" s="85" customFormat="1" ht="15" customHeight="1" thickTop="1" thickBot="1" x14ac:dyDescent="0.35">
      <c r="A24" s="74"/>
      <c r="B24" s="712" t="s">
        <v>1</v>
      </c>
      <c r="C24" s="713"/>
      <c r="D24" s="782"/>
      <c r="E24" s="783"/>
      <c r="F24" s="783"/>
      <c r="G24" s="783"/>
      <c r="H24" s="783"/>
      <c r="I24" s="784"/>
      <c r="J24" s="60"/>
    </row>
    <row r="25" spans="1:16377" s="85" customFormat="1" ht="15" customHeight="1" thickTop="1" thickBot="1" x14ac:dyDescent="0.35">
      <c r="A25" s="74"/>
      <c r="B25" s="712" t="s">
        <v>2</v>
      </c>
      <c r="C25" s="713"/>
      <c r="D25" s="782"/>
      <c r="E25" s="783"/>
      <c r="F25" s="783"/>
      <c r="G25" s="783"/>
      <c r="H25" s="783"/>
      <c r="I25" s="784"/>
      <c r="J25" s="60"/>
    </row>
    <row r="26" spans="1:16377" s="85" customFormat="1" ht="15" customHeight="1" thickTop="1" thickBot="1" x14ac:dyDescent="0.35">
      <c r="A26" s="74"/>
      <c r="B26" s="712" t="s">
        <v>4</v>
      </c>
      <c r="C26" s="713"/>
      <c r="D26" s="782"/>
      <c r="E26" s="783"/>
      <c r="F26" s="783"/>
      <c r="G26" s="783"/>
      <c r="H26" s="783"/>
      <c r="I26" s="784"/>
      <c r="J26" s="60"/>
    </row>
    <row r="27" spans="1:16377" s="85" customFormat="1" ht="15" customHeight="1" thickTop="1" thickBot="1" x14ac:dyDescent="0.35">
      <c r="A27" s="74"/>
      <c r="B27" s="714" t="s">
        <v>3</v>
      </c>
      <c r="C27" s="963"/>
      <c r="D27" s="972"/>
      <c r="E27" s="973"/>
      <c r="F27" s="973"/>
      <c r="G27" s="973"/>
      <c r="H27" s="973"/>
      <c r="I27" s="974"/>
      <c r="J27" s="73"/>
    </row>
    <row r="28" spans="1:16377" s="105" customFormat="1" ht="15" customHeight="1" thickTop="1" thickBot="1" x14ac:dyDescent="0.4">
      <c r="A28" s="61"/>
      <c r="B28" s="61"/>
      <c r="C28" s="61"/>
      <c r="D28" s="61"/>
      <c r="E28" s="61"/>
      <c r="F28" s="61"/>
      <c r="G28" s="61"/>
      <c r="H28" s="61"/>
      <c r="I28" s="61"/>
      <c r="J28" s="61"/>
      <c r="K28" s="38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c r="HN28" s="61"/>
      <c r="HO28" s="61"/>
      <c r="HP28" s="61"/>
      <c r="HQ28" s="61"/>
      <c r="HR28" s="61"/>
      <c r="HS28" s="61"/>
      <c r="HT28" s="61"/>
      <c r="HU28" s="61"/>
      <c r="HV28" s="61"/>
      <c r="HW28" s="61"/>
      <c r="HX28" s="61"/>
      <c r="HY28" s="61"/>
      <c r="HZ28" s="61"/>
      <c r="IA28" s="61"/>
      <c r="IB28" s="61"/>
      <c r="IC28" s="61"/>
      <c r="ID28" s="61"/>
      <c r="IE28" s="61"/>
      <c r="IF28" s="61"/>
      <c r="IG28" s="61"/>
      <c r="IH28" s="61"/>
      <c r="II28" s="61"/>
      <c r="IJ28" s="61"/>
      <c r="IK28" s="61"/>
      <c r="IL28" s="61"/>
      <c r="IM28" s="61"/>
      <c r="IN28" s="61"/>
      <c r="IO28" s="61"/>
      <c r="IP28" s="61"/>
      <c r="IQ28" s="61"/>
      <c r="IR28" s="61"/>
      <c r="IS28" s="61"/>
      <c r="IT28" s="61"/>
      <c r="IU28" s="61"/>
      <c r="IV28" s="61"/>
      <c r="IW28" s="61"/>
      <c r="IX28" s="61"/>
      <c r="IY28" s="61"/>
      <c r="IZ28" s="61"/>
      <c r="JA28" s="61"/>
      <c r="JB28" s="61"/>
      <c r="JC28" s="61"/>
      <c r="JD28" s="61"/>
      <c r="JE28" s="61"/>
      <c r="JF28" s="61"/>
      <c r="JG28" s="61"/>
      <c r="JH28" s="61"/>
      <c r="JI28" s="61"/>
      <c r="JJ28" s="61"/>
      <c r="JK28" s="61"/>
      <c r="JL28" s="61"/>
      <c r="JM28" s="61"/>
      <c r="JN28" s="61"/>
      <c r="JO28" s="61"/>
      <c r="JP28" s="61"/>
      <c r="JQ28" s="61"/>
      <c r="JR28" s="61"/>
      <c r="JS28" s="61"/>
      <c r="JT28" s="61"/>
      <c r="JU28" s="61"/>
      <c r="JV28" s="61"/>
      <c r="JW28" s="61"/>
      <c r="JX28" s="61"/>
      <c r="JY28" s="61"/>
      <c r="JZ28" s="61"/>
      <c r="KA28" s="61"/>
      <c r="KB28" s="61"/>
      <c r="KC28" s="61"/>
      <c r="KD28" s="61"/>
      <c r="KE28" s="61"/>
      <c r="KF28" s="61"/>
      <c r="KG28" s="61"/>
      <c r="KH28" s="61"/>
      <c r="KI28" s="61"/>
      <c r="KJ28" s="61"/>
      <c r="KK28" s="61"/>
      <c r="KL28" s="61"/>
      <c r="KM28" s="61"/>
      <c r="KN28" s="61"/>
      <c r="KO28" s="61"/>
      <c r="KP28" s="61"/>
      <c r="KQ28" s="61"/>
      <c r="KR28" s="61"/>
      <c r="KS28" s="61"/>
      <c r="KT28" s="61"/>
      <c r="KU28" s="61"/>
      <c r="KV28" s="61"/>
      <c r="KW28" s="61"/>
      <c r="KX28" s="61"/>
      <c r="KY28" s="61"/>
      <c r="KZ28" s="61"/>
      <c r="LA28" s="61"/>
      <c r="LB28" s="61"/>
      <c r="LC28" s="61"/>
      <c r="LD28" s="61"/>
      <c r="LE28" s="61"/>
      <c r="LF28" s="61"/>
      <c r="LG28" s="61"/>
      <c r="LH28" s="61"/>
      <c r="LI28" s="61"/>
      <c r="LJ28" s="61"/>
      <c r="LK28" s="61"/>
      <c r="LL28" s="61"/>
      <c r="LM28" s="61"/>
      <c r="LN28" s="61"/>
      <c r="LO28" s="61"/>
      <c r="LP28" s="61"/>
      <c r="LQ28" s="61"/>
      <c r="LR28" s="61"/>
      <c r="LS28" s="61"/>
      <c r="LT28" s="61"/>
      <c r="LU28" s="61"/>
      <c r="LV28" s="61"/>
      <c r="LW28" s="61"/>
      <c r="LX28" s="61"/>
      <c r="LY28" s="61"/>
      <c r="LZ28" s="61"/>
      <c r="MA28" s="61"/>
      <c r="MB28" s="61"/>
      <c r="MC28" s="61"/>
      <c r="MD28" s="61"/>
      <c r="ME28" s="61"/>
      <c r="MF28" s="61"/>
      <c r="MG28" s="61"/>
      <c r="MH28" s="61"/>
      <c r="MI28" s="61"/>
      <c r="MJ28" s="61"/>
      <c r="MK28" s="61"/>
      <c r="ML28" s="61"/>
      <c r="MM28" s="61"/>
      <c r="MN28" s="61"/>
      <c r="MO28" s="61"/>
      <c r="MP28" s="61"/>
      <c r="MQ28" s="61"/>
      <c r="MR28" s="61"/>
      <c r="MS28" s="61"/>
      <c r="MT28" s="61"/>
      <c r="MU28" s="61"/>
      <c r="MV28" s="61"/>
      <c r="MW28" s="61"/>
      <c r="MX28" s="61"/>
      <c r="MY28" s="61"/>
      <c r="MZ28" s="61"/>
      <c r="NA28" s="61"/>
      <c r="NB28" s="61"/>
      <c r="NC28" s="61"/>
      <c r="ND28" s="61"/>
      <c r="NE28" s="61"/>
      <c r="NF28" s="61"/>
      <c r="NG28" s="61"/>
      <c r="NH28" s="61"/>
      <c r="NI28" s="61"/>
      <c r="NJ28" s="61"/>
      <c r="NK28" s="61"/>
      <c r="NL28" s="61"/>
      <c r="NM28" s="61"/>
      <c r="NN28" s="61"/>
      <c r="NO28" s="61"/>
      <c r="NP28" s="61"/>
      <c r="NQ28" s="61"/>
      <c r="NR28" s="61"/>
      <c r="NS28" s="61"/>
      <c r="NT28" s="61"/>
      <c r="NU28" s="61"/>
      <c r="NV28" s="61"/>
      <c r="NW28" s="61"/>
      <c r="NX28" s="61"/>
      <c r="NY28" s="61"/>
      <c r="NZ28" s="61"/>
      <c r="OA28" s="61"/>
      <c r="OB28" s="61"/>
      <c r="OC28" s="61"/>
      <c r="OD28" s="61"/>
      <c r="OE28" s="61"/>
      <c r="OF28" s="61"/>
      <c r="OG28" s="61"/>
      <c r="OH28" s="61"/>
      <c r="OI28" s="61"/>
      <c r="OJ28" s="61"/>
      <c r="OK28" s="61"/>
      <c r="OL28" s="61"/>
      <c r="OM28" s="61"/>
      <c r="ON28" s="61"/>
      <c r="OO28" s="61"/>
      <c r="OP28" s="61"/>
      <c r="OQ28" s="61"/>
      <c r="OR28" s="61"/>
      <c r="OS28" s="61"/>
      <c r="OT28" s="61"/>
      <c r="OU28" s="61"/>
      <c r="OV28" s="61"/>
      <c r="OW28" s="61"/>
      <c r="OX28" s="61"/>
      <c r="OY28" s="61"/>
      <c r="OZ28" s="61"/>
      <c r="PA28" s="61"/>
      <c r="PB28" s="61"/>
      <c r="PC28" s="61"/>
      <c r="PD28" s="61"/>
      <c r="PE28" s="61"/>
      <c r="PF28" s="61"/>
      <c r="PG28" s="61"/>
      <c r="PH28" s="61"/>
      <c r="PI28" s="61"/>
      <c r="PJ28" s="61"/>
      <c r="PK28" s="61"/>
      <c r="PL28" s="61"/>
      <c r="PM28" s="61"/>
      <c r="PN28" s="61"/>
      <c r="PO28" s="61"/>
      <c r="PP28" s="61"/>
      <c r="PQ28" s="61"/>
      <c r="PR28" s="61"/>
      <c r="PS28" s="61"/>
      <c r="PT28" s="61"/>
      <c r="PU28" s="61"/>
      <c r="PV28" s="61"/>
      <c r="PW28" s="61"/>
      <c r="PX28" s="61"/>
      <c r="PY28" s="61"/>
      <c r="PZ28" s="61"/>
      <c r="QA28" s="61"/>
      <c r="QB28" s="61"/>
      <c r="QC28" s="61"/>
      <c r="QD28" s="61"/>
      <c r="QE28" s="61"/>
      <c r="QF28" s="61"/>
      <c r="QG28" s="61"/>
      <c r="QH28" s="61"/>
      <c r="QI28" s="61"/>
      <c r="QJ28" s="61"/>
      <c r="QK28" s="61"/>
      <c r="QL28" s="61"/>
      <c r="QM28" s="61"/>
      <c r="QN28" s="61"/>
      <c r="QO28" s="61"/>
      <c r="QP28" s="61"/>
      <c r="QQ28" s="61"/>
      <c r="QR28" s="61"/>
      <c r="QS28" s="61"/>
      <c r="QT28" s="61"/>
      <c r="QU28" s="61"/>
      <c r="QV28" s="61"/>
      <c r="QW28" s="61"/>
      <c r="QX28" s="61"/>
      <c r="QY28" s="61"/>
      <c r="QZ28" s="61"/>
      <c r="RA28" s="61"/>
      <c r="RB28" s="61"/>
      <c r="RC28" s="61"/>
      <c r="RD28" s="61"/>
      <c r="RE28" s="61"/>
      <c r="RF28" s="61"/>
      <c r="RG28" s="61"/>
      <c r="RH28" s="61"/>
      <c r="RI28" s="61"/>
      <c r="RJ28" s="61"/>
      <c r="RK28" s="61"/>
      <c r="RL28" s="61"/>
      <c r="RM28" s="61"/>
      <c r="RN28" s="61"/>
      <c r="RO28" s="61"/>
      <c r="RP28" s="61"/>
      <c r="RQ28" s="61"/>
      <c r="RR28" s="61"/>
      <c r="RS28" s="61"/>
      <c r="RT28" s="61"/>
      <c r="RU28" s="61"/>
      <c r="RV28" s="61"/>
      <c r="RW28" s="61"/>
      <c r="RX28" s="61"/>
      <c r="RY28" s="61"/>
      <c r="RZ28" s="61"/>
      <c r="SA28" s="61"/>
      <c r="SB28" s="61"/>
      <c r="SC28" s="61"/>
      <c r="SD28" s="61"/>
      <c r="SE28" s="61"/>
      <c r="SF28" s="61"/>
      <c r="SG28" s="61"/>
      <c r="SH28" s="61"/>
      <c r="SI28" s="61"/>
      <c r="SJ28" s="61"/>
      <c r="SK28" s="61"/>
      <c r="SL28" s="61"/>
      <c r="SM28" s="61"/>
      <c r="SN28" s="61"/>
      <c r="SO28" s="61"/>
      <c r="SP28" s="61"/>
      <c r="SQ28" s="61"/>
      <c r="SR28" s="61"/>
      <c r="SS28" s="61"/>
      <c r="ST28" s="61"/>
      <c r="SU28" s="61"/>
      <c r="SV28" s="61"/>
      <c r="SW28" s="61"/>
      <c r="SX28" s="61"/>
      <c r="SY28" s="61"/>
      <c r="SZ28" s="61"/>
      <c r="TA28" s="61"/>
      <c r="TB28" s="61"/>
      <c r="TC28" s="61"/>
      <c r="TD28" s="61"/>
      <c r="TE28" s="61"/>
      <c r="TF28" s="61"/>
      <c r="TG28" s="61"/>
      <c r="TH28" s="61"/>
      <c r="TI28" s="61"/>
      <c r="TJ28" s="61"/>
      <c r="TK28" s="61"/>
      <c r="TL28" s="61"/>
      <c r="TM28" s="61"/>
      <c r="TN28" s="61"/>
      <c r="TO28" s="61"/>
      <c r="TP28" s="61"/>
      <c r="TQ28" s="61"/>
      <c r="TR28" s="61"/>
      <c r="TS28" s="61"/>
      <c r="TT28" s="61"/>
      <c r="TU28" s="61"/>
      <c r="TV28" s="61"/>
      <c r="TW28" s="61"/>
      <c r="TX28" s="61"/>
      <c r="TY28" s="61"/>
      <c r="TZ28" s="61"/>
      <c r="UA28" s="61"/>
      <c r="UB28" s="61"/>
      <c r="UC28" s="61"/>
      <c r="UD28" s="61"/>
      <c r="UE28" s="61"/>
      <c r="UF28" s="61"/>
      <c r="UG28" s="61"/>
      <c r="UH28" s="61"/>
      <c r="UI28" s="61"/>
      <c r="UJ28" s="61"/>
      <c r="UK28" s="61"/>
      <c r="UL28" s="61"/>
      <c r="UM28" s="61"/>
      <c r="UN28" s="61"/>
      <c r="UO28" s="61"/>
      <c r="UP28" s="61"/>
      <c r="UQ28" s="61"/>
      <c r="UR28" s="61"/>
      <c r="US28" s="61"/>
      <c r="UT28" s="61"/>
      <c r="UU28" s="61"/>
      <c r="UV28" s="61"/>
      <c r="UW28" s="61"/>
      <c r="UX28" s="61"/>
      <c r="UY28" s="61"/>
      <c r="UZ28" s="61"/>
      <c r="VA28" s="61"/>
      <c r="VB28" s="61"/>
      <c r="VC28" s="61"/>
      <c r="VD28" s="61"/>
      <c r="VE28" s="61"/>
      <c r="VF28" s="61"/>
      <c r="VG28" s="61"/>
      <c r="VH28" s="61"/>
      <c r="VI28" s="61"/>
      <c r="VJ28" s="61"/>
      <c r="VK28" s="61"/>
      <c r="VL28" s="61"/>
      <c r="VM28" s="61"/>
      <c r="VN28" s="61"/>
      <c r="VO28" s="61"/>
      <c r="VP28" s="61"/>
      <c r="VQ28" s="61"/>
      <c r="VR28" s="61"/>
      <c r="VS28" s="61"/>
      <c r="VT28" s="61"/>
      <c r="VU28" s="61"/>
      <c r="VV28" s="61"/>
      <c r="VW28" s="61"/>
      <c r="VX28" s="61"/>
      <c r="VY28" s="61"/>
      <c r="VZ28" s="61"/>
      <c r="WA28" s="61"/>
      <c r="WB28" s="61"/>
      <c r="WC28" s="61"/>
      <c r="WD28" s="61"/>
      <c r="WE28" s="61"/>
      <c r="WF28" s="61"/>
      <c r="WG28" s="61"/>
      <c r="WH28" s="61"/>
      <c r="WI28" s="61"/>
      <c r="WJ28" s="61"/>
      <c r="WK28" s="61"/>
      <c r="WL28" s="61"/>
      <c r="WM28" s="61"/>
      <c r="WN28" s="61"/>
      <c r="WO28" s="61"/>
      <c r="WP28" s="61"/>
      <c r="WQ28" s="61"/>
      <c r="WR28" s="61"/>
      <c r="WS28" s="61"/>
      <c r="WT28" s="61"/>
      <c r="WU28" s="61"/>
      <c r="WV28" s="61"/>
      <c r="WW28" s="61"/>
      <c r="WX28" s="61"/>
      <c r="WY28" s="61"/>
      <c r="WZ28" s="61"/>
      <c r="XA28" s="61"/>
      <c r="XB28" s="61"/>
      <c r="XC28" s="61"/>
      <c r="XD28" s="61"/>
      <c r="XE28" s="61"/>
      <c r="XF28" s="61"/>
      <c r="XG28" s="61"/>
      <c r="XH28" s="61"/>
      <c r="XI28" s="61"/>
      <c r="XJ28" s="61"/>
      <c r="XK28" s="61"/>
      <c r="XL28" s="61"/>
      <c r="XM28" s="61"/>
      <c r="XN28" s="61"/>
      <c r="XO28" s="61"/>
      <c r="XP28" s="61"/>
      <c r="XQ28" s="61"/>
      <c r="XR28" s="61"/>
      <c r="XS28" s="61"/>
      <c r="XT28" s="61"/>
      <c r="XU28" s="61"/>
      <c r="XV28" s="61"/>
      <c r="XW28" s="61"/>
      <c r="XX28" s="61"/>
      <c r="XY28" s="61"/>
      <c r="XZ28" s="61"/>
      <c r="YA28" s="61"/>
      <c r="YB28" s="61"/>
      <c r="YC28" s="61"/>
      <c r="YD28" s="61"/>
      <c r="YE28" s="61"/>
      <c r="YF28" s="61"/>
      <c r="YG28" s="61"/>
      <c r="YH28" s="61"/>
      <c r="YI28" s="61"/>
      <c r="YJ28" s="61"/>
      <c r="YK28" s="61"/>
      <c r="YL28" s="61"/>
      <c r="YM28" s="61"/>
      <c r="YN28" s="61"/>
      <c r="YO28" s="61"/>
      <c r="YP28" s="61"/>
      <c r="YQ28" s="61"/>
      <c r="YR28" s="61"/>
      <c r="YS28" s="61"/>
      <c r="YT28" s="61"/>
      <c r="YU28" s="61"/>
      <c r="YV28" s="61"/>
      <c r="YW28" s="61"/>
      <c r="YX28" s="61"/>
      <c r="YY28" s="61"/>
      <c r="YZ28" s="61"/>
      <c r="ZA28" s="61"/>
      <c r="ZB28" s="61"/>
      <c r="ZC28" s="61"/>
      <c r="ZD28" s="61"/>
      <c r="ZE28" s="61"/>
      <c r="ZF28" s="61"/>
      <c r="ZG28" s="61"/>
      <c r="ZH28" s="61"/>
      <c r="ZI28" s="61"/>
      <c r="ZJ28" s="61"/>
      <c r="ZK28" s="61"/>
      <c r="ZL28" s="61"/>
      <c r="ZM28" s="61"/>
      <c r="ZN28" s="61"/>
      <c r="ZO28" s="61"/>
      <c r="ZP28" s="61"/>
      <c r="ZQ28" s="61"/>
      <c r="ZR28" s="61"/>
      <c r="ZS28" s="61"/>
      <c r="ZT28" s="61"/>
      <c r="ZU28" s="61"/>
      <c r="ZV28" s="61"/>
      <c r="ZW28" s="61"/>
      <c r="ZX28" s="61"/>
      <c r="ZY28" s="61"/>
      <c r="ZZ28" s="61"/>
      <c r="AAA28" s="61"/>
      <c r="AAB28" s="61"/>
      <c r="AAC28" s="61"/>
      <c r="AAD28" s="61"/>
      <c r="AAE28" s="61"/>
      <c r="AAF28" s="61"/>
      <c r="AAG28" s="61"/>
      <c r="AAH28" s="61"/>
      <c r="AAI28" s="61"/>
      <c r="AAJ28" s="61"/>
      <c r="AAK28" s="61"/>
      <c r="AAL28" s="61"/>
      <c r="AAM28" s="61"/>
      <c r="AAN28" s="61"/>
      <c r="AAO28" s="61"/>
      <c r="AAP28" s="61"/>
      <c r="AAQ28" s="61"/>
      <c r="AAR28" s="61"/>
      <c r="AAS28" s="61"/>
      <c r="AAT28" s="61"/>
      <c r="AAU28" s="61"/>
      <c r="AAV28" s="61"/>
      <c r="AAW28" s="61"/>
      <c r="AAX28" s="61"/>
      <c r="AAY28" s="61"/>
      <c r="AAZ28" s="61"/>
      <c r="ABA28" s="61"/>
      <c r="ABB28" s="61"/>
      <c r="ABC28" s="61"/>
      <c r="ABD28" s="61"/>
      <c r="ABE28" s="61"/>
      <c r="ABF28" s="61"/>
      <c r="ABG28" s="61"/>
      <c r="ABH28" s="61"/>
      <c r="ABI28" s="61"/>
      <c r="ABJ28" s="61"/>
      <c r="ABK28" s="61"/>
      <c r="ABL28" s="61"/>
      <c r="ABM28" s="61"/>
      <c r="ABN28" s="61"/>
      <c r="ABO28" s="61"/>
      <c r="ABP28" s="61"/>
      <c r="ABQ28" s="61"/>
      <c r="ABR28" s="61"/>
      <c r="ABS28" s="61"/>
      <c r="ABT28" s="61"/>
      <c r="ABU28" s="61"/>
      <c r="ABV28" s="61"/>
      <c r="ABW28" s="61"/>
      <c r="ABX28" s="61"/>
      <c r="ABY28" s="61"/>
      <c r="ABZ28" s="61"/>
      <c r="ACA28" s="61"/>
      <c r="ACB28" s="61"/>
      <c r="ACC28" s="61"/>
      <c r="ACD28" s="61"/>
      <c r="ACE28" s="61"/>
      <c r="ACF28" s="61"/>
      <c r="ACG28" s="61"/>
      <c r="ACH28" s="61"/>
      <c r="ACI28" s="61"/>
      <c r="ACJ28" s="61"/>
      <c r="ACK28" s="61"/>
      <c r="ACL28" s="61"/>
      <c r="ACM28" s="61"/>
      <c r="ACN28" s="61"/>
      <c r="ACO28" s="61"/>
      <c r="ACP28" s="61"/>
      <c r="ACQ28" s="61"/>
      <c r="ACR28" s="61"/>
      <c r="ACS28" s="61"/>
      <c r="ACT28" s="61"/>
      <c r="ACU28" s="61"/>
      <c r="ACV28" s="61"/>
      <c r="ACW28" s="61"/>
      <c r="ACX28" s="61"/>
      <c r="ACY28" s="61"/>
      <c r="ACZ28" s="61"/>
      <c r="ADA28" s="61"/>
      <c r="ADB28" s="61"/>
      <c r="ADC28" s="61"/>
      <c r="ADD28" s="61"/>
      <c r="ADE28" s="61"/>
      <c r="ADF28" s="61"/>
      <c r="ADG28" s="61"/>
      <c r="ADH28" s="61"/>
      <c r="ADI28" s="61"/>
      <c r="ADJ28" s="61"/>
      <c r="ADK28" s="61"/>
      <c r="ADL28" s="61"/>
      <c r="ADM28" s="61"/>
      <c r="ADN28" s="61"/>
      <c r="ADO28" s="61"/>
      <c r="ADP28" s="61"/>
      <c r="ADQ28" s="61"/>
      <c r="ADR28" s="61"/>
      <c r="ADS28" s="61"/>
      <c r="ADT28" s="61"/>
      <c r="ADU28" s="61"/>
      <c r="ADV28" s="61"/>
      <c r="ADW28" s="61"/>
      <c r="ADX28" s="61"/>
      <c r="ADY28" s="61"/>
      <c r="ADZ28" s="61"/>
      <c r="AEA28" s="61"/>
      <c r="AEB28" s="61"/>
      <c r="AEC28" s="61"/>
      <c r="AED28" s="61"/>
      <c r="AEE28" s="61"/>
      <c r="AEF28" s="61"/>
      <c r="AEG28" s="61"/>
      <c r="AEH28" s="61"/>
      <c r="AEI28" s="61"/>
      <c r="AEJ28" s="61"/>
      <c r="AEK28" s="61"/>
      <c r="AEL28" s="61"/>
      <c r="AEM28" s="61"/>
      <c r="AEN28" s="61"/>
      <c r="AEO28" s="61"/>
      <c r="AEP28" s="61"/>
      <c r="AEQ28" s="61"/>
      <c r="AER28" s="61"/>
      <c r="AES28" s="61"/>
      <c r="AET28" s="61"/>
      <c r="AEU28" s="61"/>
      <c r="AEV28" s="61"/>
      <c r="AEW28" s="61"/>
      <c r="AEX28" s="61"/>
      <c r="AEY28" s="61"/>
      <c r="AEZ28" s="61"/>
      <c r="AFA28" s="61"/>
      <c r="AFB28" s="61"/>
      <c r="AFC28" s="61"/>
      <c r="AFD28" s="61"/>
      <c r="AFE28" s="61"/>
      <c r="AFF28" s="61"/>
      <c r="AFG28" s="61"/>
      <c r="AFH28" s="61"/>
      <c r="AFI28" s="61"/>
      <c r="AFJ28" s="61"/>
      <c r="AFK28" s="61"/>
      <c r="AFL28" s="61"/>
      <c r="AFM28" s="61"/>
      <c r="AFN28" s="61"/>
      <c r="AFO28" s="61"/>
      <c r="AFP28" s="61"/>
      <c r="AFQ28" s="61"/>
      <c r="AFR28" s="61"/>
      <c r="AFS28" s="61"/>
      <c r="AFT28" s="61"/>
      <c r="AFU28" s="61"/>
      <c r="AFV28" s="61"/>
      <c r="AFW28" s="61"/>
      <c r="AFX28" s="61"/>
      <c r="AFY28" s="61"/>
      <c r="AFZ28" s="61"/>
      <c r="AGA28" s="61"/>
      <c r="AGB28" s="61"/>
      <c r="AGC28" s="61"/>
      <c r="AGD28" s="61"/>
      <c r="AGE28" s="61"/>
      <c r="AGF28" s="61"/>
      <c r="AGG28" s="61"/>
      <c r="AGH28" s="61"/>
      <c r="AGI28" s="61"/>
      <c r="AGJ28" s="61"/>
      <c r="AGK28" s="61"/>
      <c r="AGL28" s="61"/>
      <c r="AGM28" s="61"/>
      <c r="AGN28" s="61"/>
      <c r="AGO28" s="61"/>
      <c r="AGP28" s="61"/>
      <c r="AGQ28" s="61"/>
      <c r="AGR28" s="61"/>
      <c r="AGS28" s="61"/>
      <c r="AGT28" s="61"/>
      <c r="AGU28" s="61"/>
      <c r="AGV28" s="61"/>
      <c r="AGW28" s="61"/>
      <c r="AGX28" s="61"/>
      <c r="AGY28" s="61"/>
      <c r="AGZ28" s="61"/>
      <c r="AHA28" s="61"/>
      <c r="AHB28" s="61"/>
      <c r="AHC28" s="61"/>
      <c r="AHD28" s="61"/>
      <c r="AHE28" s="61"/>
      <c r="AHF28" s="61"/>
      <c r="AHG28" s="61"/>
      <c r="AHH28" s="61"/>
      <c r="AHI28" s="61"/>
      <c r="AHJ28" s="61"/>
      <c r="AHK28" s="61"/>
      <c r="AHL28" s="61"/>
      <c r="AHM28" s="61"/>
      <c r="AHN28" s="61"/>
      <c r="AHO28" s="61"/>
      <c r="AHP28" s="61"/>
      <c r="AHQ28" s="61"/>
      <c r="AHR28" s="61"/>
      <c r="AHS28" s="61"/>
      <c r="AHT28" s="61"/>
      <c r="AHU28" s="61"/>
      <c r="AHV28" s="61"/>
      <c r="AHW28" s="61"/>
      <c r="AHX28" s="61"/>
      <c r="AHY28" s="61"/>
      <c r="AHZ28" s="61"/>
      <c r="AIA28" s="61"/>
      <c r="AIB28" s="61"/>
      <c r="AIC28" s="61"/>
      <c r="AID28" s="61"/>
      <c r="AIE28" s="61"/>
      <c r="AIF28" s="61"/>
      <c r="AIG28" s="61"/>
      <c r="AIH28" s="61"/>
      <c r="AII28" s="61"/>
      <c r="AIJ28" s="61"/>
      <c r="AIK28" s="61"/>
      <c r="AIL28" s="61"/>
      <c r="AIM28" s="61"/>
      <c r="AIN28" s="61"/>
      <c r="AIO28" s="61"/>
      <c r="AIP28" s="61"/>
      <c r="AIQ28" s="61"/>
      <c r="AIR28" s="61"/>
      <c r="AIS28" s="61"/>
      <c r="AIT28" s="61"/>
      <c r="AIU28" s="61"/>
      <c r="AIV28" s="61"/>
      <c r="AIW28" s="61"/>
      <c r="AIX28" s="61"/>
      <c r="AIY28" s="61"/>
      <c r="AIZ28" s="61"/>
      <c r="AJA28" s="61"/>
      <c r="AJB28" s="61"/>
      <c r="AJC28" s="61"/>
      <c r="AJD28" s="61"/>
      <c r="AJE28" s="61"/>
      <c r="AJF28" s="61"/>
      <c r="AJG28" s="61"/>
      <c r="AJH28" s="61"/>
      <c r="AJI28" s="61"/>
      <c r="AJJ28" s="61"/>
      <c r="AJK28" s="61"/>
      <c r="AJL28" s="61"/>
      <c r="AJM28" s="61"/>
      <c r="AJN28" s="61"/>
      <c r="AJO28" s="61"/>
      <c r="AJP28" s="61"/>
      <c r="AJQ28" s="61"/>
      <c r="AJR28" s="61"/>
      <c r="AJS28" s="61"/>
      <c r="AJT28" s="61"/>
      <c r="AJU28" s="61"/>
      <c r="AJV28" s="61"/>
      <c r="AJW28" s="61"/>
      <c r="AJX28" s="61"/>
      <c r="AJY28" s="61"/>
      <c r="AJZ28" s="61"/>
      <c r="AKA28" s="61"/>
      <c r="AKB28" s="61"/>
      <c r="AKC28" s="61"/>
      <c r="AKD28" s="61"/>
      <c r="AKE28" s="61"/>
      <c r="AKF28" s="61"/>
      <c r="AKG28" s="61"/>
      <c r="AKH28" s="61"/>
      <c r="AKI28" s="61"/>
      <c r="AKJ28" s="61"/>
      <c r="AKK28" s="61"/>
      <c r="AKL28" s="61"/>
      <c r="AKM28" s="61"/>
      <c r="AKN28" s="61"/>
      <c r="AKO28" s="61"/>
      <c r="AKP28" s="61"/>
      <c r="AKQ28" s="61"/>
      <c r="AKR28" s="61"/>
      <c r="AKS28" s="61"/>
      <c r="AKT28" s="61"/>
      <c r="AKU28" s="61"/>
      <c r="AKV28" s="61"/>
      <c r="AKW28" s="61"/>
      <c r="AKX28" s="61"/>
      <c r="AKY28" s="61"/>
      <c r="AKZ28" s="61"/>
      <c r="ALA28" s="61"/>
      <c r="ALB28" s="61"/>
      <c r="ALC28" s="61"/>
      <c r="ALD28" s="61"/>
      <c r="ALE28" s="61"/>
      <c r="ALF28" s="61"/>
      <c r="ALG28" s="61"/>
      <c r="ALH28" s="61"/>
      <c r="ALI28" s="61"/>
      <c r="ALJ28" s="61"/>
      <c r="ALK28" s="61"/>
      <c r="ALL28" s="61"/>
      <c r="ALM28" s="61"/>
      <c r="ALN28" s="61"/>
      <c r="ALO28" s="61"/>
      <c r="ALP28" s="61"/>
      <c r="ALQ28" s="61"/>
      <c r="ALR28" s="61"/>
      <c r="ALS28" s="61"/>
      <c r="ALT28" s="61"/>
      <c r="ALU28" s="61"/>
      <c r="ALV28" s="61"/>
      <c r="ALW28" s="61"/>
      <c r="ALX28" s="61"/>
      <c r="ALY28" s="61"/>
      <c r="ALZ28" s="61"/>
      <c r="AMA28" s="61"/>
      <c r="AMB28" s="61"/>
      <c r="AMC28" s="61"/>
      <c r="AMD28" s="61"/>
      <c r="AME28" s="61"/>
      <c r="AMF28" s="61"/>
      <c r="AMG28" s="61"/>
      <c r="AMH28" s="61"/>
      <c r="AMI28" s="61"/>
      <c r="AMJ28" s="61"/>
      <c r="AMK28" s="61"/>
      <c r="AML28" s="61"/>
      <c r="AMM28" s="61"/>
      <c r="AMN28" s="61"/>
      <c r="AMO28" s="61"/>
      <c r="AMP28" s="61"/>
      <c r="AMQ28" s="61"/>
      <c r="AMR28" s="61"/>
      <c r="AMS28" s="61"/>
      <c r="AMT28" s="61"/>
      <c r="AMU28" s="61"/>
      <c r="AMV28" s="61"/>
      <c r="AMW28" s="61"/>
      <c r="AMX28" s="61"/>
      <c r="AMY28" s="61"/>
      <c r="AMZ28" s="61"/>
      <c r="ANA28" s="61"/>
      <c r="ANB28" s="61"/>
      <c r="ANC28" s="61"/>
      <c r="AND28" s="61"/>
      <c r="ANE28" s="61"/>
      <c r="ANF28" s="61"/>
      <c r="ANG28" s="61"/>
      <c r="ANH28" s="61"/>
      <c r="ANI28" s="61"/>
      <c r="ANJ28" s="61"/>
      <c r="ANK28" s="61"/>
      <c r="ANL28" s="61"/>
      <c r="ANM28" s="61"/>
      <c r="ANN28" s="61"/>
      <c r="ANO28" s="61"/>
      <c r="ANP28" s="61"/>
      <c r="ANQ28" s="61"/>
      <c r="ANR28" s="61"/>
      <c r="ANS28" s="61"/>
      <c r="ANT28" s="61"/>
      <c r="ANU28" s="61"/>
      <c r="ANV28" s="61"/>
      <c r="ANW28" s="61"/>
      <c r="ANX28" s="61"/>
      <c r="ANY28" s="61"/>
      <c r="ANZ28" s="61"/>
      <c r="AOA28" s="61"/>
      <c r="AOB28" s="61"/>
      <c r="AOC28" s="61"/>
      <c r="AOD28" s="61"/>
      <c r="AOE28" s="61"/>
      <c r="AOF28" s="61"/>
      <c r="AOG28" s="61"/>
      <c r="AOH28" s="61"/>
      <c r="AOI28" s="61"/>
      <c r="AOJ28" s="61"/>
      <c r="AOK28" s="61"/>
      <c r="AOL28" s="61"/>
      <c r="AOM28" s="61"/>
      <c r="AON28" s="61"/>
      <c r="AOO28" s="61"/>
      <c r="AOP28" s="61"/>
      <c r="AOQ28" s="61"/>
      <c r="AOR28" s="61"/>
      <c r="AOS28" s="61"/>
      <c r="AOT28" s="61"/>
      <c r="AOU28" s="61"/>
      <c r="AOV28" s="61"/>
      <c r="AOW28" s="61"/>
      <c r="AOX28" s="61"/>
      <c r="AOY28" s="61"/>
      <c r="AOZ28" s="61"/>
      <c r="APA28" s="61"/>
      <c r="APB28" s="61"/>
      <c r="APC28" s="61"/>
      <c r="APD28" s="61"/>
      <c r="APE28" s="61"/>
      <c r="APF28" s="61"/>
      <c r="APG28" s="61"/>
      <c r="APH28" s="61"/>
      <c r="API28" s="61"/>
      <c r="APJ28" s="61"/>
      <c r="APK28" s="61"/>
      <c r="APL28" s="61"/>
      <c r="APM28" s="61"/>
      <c r="APN28" s="61"/>
      <c r="APO28" s="61"/>
      <c r="APP28" s="61"/>
      <c r="APQ28" s="61"/>
      <c r="APR28" s="61"/>
      <c r="APS28" s="61"/>
      <c r="APT28" s="61"/>
      <c r="APU28" s="61"/>
      <c r="APV28" s="61"/>
      <c r="APW28" s="61"/>
      <c r="APX28" s="61"/>
      <c r="APY28" s="61"/>
      <c r="APZ28" s="61"/>
      <c r="AQA28" s="61"/>
      <c r="AQB28" s="61"/>
      <c r="AQC28" s="61"/>
      <c r="AQD28" s="61"/>
      <c r="AQE28" s="61"/>
      <c r="AQF28" s="61"/>
      <c r="AQG28" s="61"/>
      <c r="AQH28" s="61"/>
      <c r="AQI28" s="61"/>
      <c r="AQJ28" s="61"/>
      <c r="AQK28" s="61"/>
      <c r="AQL28" s="61"/>
      <c r="AQM28" s="61"/>
      <c r="AQN28" s="61"/>
      <c r="AQO28" s="61"/>
      <c r="AQP28" s="61"/>
      <c r="AQQ28" s="61"/>
      <c r="AQR28" s="61"/>
      <c r="AQS28" s="61"/>
      <c r="AQT28" s="61"/>
      <c r="AQU28" s="61"/>
      <c r="AQV28" s="61"/>
      <c r="AQW28" s="61"/>
      <c r="AQX28" s="61"/>
      <c r="AQY28" s="61"/>
      <c r="AQZ28" s="61"/>
      <c r="ARA28" s="61"/>
      <c r="ARB28" s="61"/>
      <c r="ARC28" s="61"/>
      <c r="ARD28" s="61"/>
      <c r="ARE28" s="61"/>
      <c r="ARF28" s="61"/>
      <c r="ARG28" s="61"/>
      <c r="ARH28" s="61"/>
      <c r="ARI28" s="61"/>
      <c r="ARJ28" s="61"/>
      <c r="ARK28" s="61"/>
      <c r="ARL28" s="61"/>
      <c r="ARM28" s="61"/>
      <c r="ARN28" s="61"/>
      <c r="ARO28" s="61"/>
      <c r="ARP28" s="61"/>
      <c r="ARQ28" s="61"/>
      <c r="ARR28" s="61"/>
      <c r="ARS28" s="61"/>
      <c r="ART28" s="61"/>
      <c r="ARU28" s="61"/>
      <c r="ARV28" s="61"/>
      <c r="ARW28" s="61"/>
      <c r="ARX28" s="61"/>
      <c r="ARY28" s="61"/>
      <c r="ARZ28" s="61"/>
      <c r="ASA28" s="61"/>
      <c r="ASB28" s="61"/>
      <c r="ASC28" s="61"/>
      <c r="ASD28" s="61"/>
      <c r="ASE28" s="61"/>
      <c r="ASF28" s="61"/>
      <c r="ASG28" s="61"/>
      <c r="ASH28" s="61"/>
      <c r="ASI28" s="61"/>
      <c r="ASJ28" s="61"/>
      <c r="ASK28" s="61"/>
      <c r="ASL28" s="61"/>
      <c r="ASM28" s="61"/>
      <c r="ASN28" s="61"/>
      <c r="ASO28" s="61"/>
      <c r="ASP28" s="61"/>
      <c r="ASQ28" s="61"/>
      <c r="ASR28" s="61"/>
      <c r="ASS28" s="61"/>
      <c r="AST28" s="61"/>
      <c r="ASU28" s="61"/>
      <c r="ASV28" s="61"/>
      <c r="ASW28" s="61"/>
      <c r="ASX28" s="61"/>
      <c r="ASY28" s="61"/>
      <c r="ASZ28" s="61"/>
      <c r="ATA28" s="61"/>
      <c r="ATB28" s="61"/>
      <c r="ATC28" s="61"/>
      <c r="ATD28" s="61"/>
      <c r="ATE28" s="61"/>
      <c r="ATF28" s="61"/>
      <c r="ATG28" s="61"/>
      <c r="ATH28" s="61"/>
      <c r="ATI28" s="61"/>
      <c r="ATJ28" s="61"/>
      <c r="ATK28" s="61"/>
      <c r="ATL28" s="61"/>
      <c r="ATM28" s="61"/>
      <c r="ATN28" s="61"/>
      <c r="ATO28" s="61"/>
      <c r="ATP28" s="61"/>
      <c r="ATQ28" s="61"/>
      <c r="ATR28" s="61"/>
      <c r="ATS28" s="61"/>
      <c r="ATT28" s="61"/>
      <c r="ATU28" s="61"/>
      <c r="ATV28" s="61"/>
      <c r="ATW28" s="61"/>
      <c r="ATX28" s="61"/>
      <c r="ATY28" s="61"/>
      <c r="ATZ28" s="61"/>
      <c r="AUA28" s="61"/>
      <c r="AUB28" s="61"/>
      <c r="AUC28" s="61"/>
      <c r="AUD28" s="61"/>
      <c r="AUE28" s="61"/>
      <c r="AUF28" s="61"/>
      <c r="AUG28" s="61"/>
      <c r="AUH28" s="61"/>
      <c r="AUI28" s="61"/>
      <c r="AUJ28" s="61"/>
      <c r="AUK28" s="61"/>
      <c r="AUL28" s="61"/>
      <c r="AUM28" s="61"/>
      <c r="AUN28" s="61"/>
      <c r="AUO28" s="61"/>
      <c r="AUP28" s="61"/>
      <c r="AUQ28" s="61"/>
      <c r="AUR28" s="61"/>
      <c r="AUS28" s="61"/>
      <c r="AUT28" s="61"/>
      <c r="AUU28" s="61"/>
      <c r="AUV28" s="61"/>
      <c r="AUW28" s="61"/>
      <c r="AUX28" s="61"/>
      <c r="AUY28" s="61"/>
      <c r="AUZ28" s="61"/>
      <c r="AVA28" s="61"/>
      <c r="AVB28" s="61"/>
      <c r="AVC28" s="61"/>
      <c r="AVD28" s="61"/>
      <c r="AVE28" s="61"/>
      <c r="AVF28" s="61"/>
      <c r="AVG28" s="61"/>
      <c r="AVH28" s="61"/>
      <c r="AVI28" s="61"/>
      <c r="AVJ28" s="61"/>
      <c r="AVK28" s="61"/>
      <c r="AVL28" s="61"/>
      <c r="AVM28" s="61"/>
      <c r="AVN28" s="61"/>
      <c r="AVO28" s="61"/>
      <c r="AVP28" s="61"/>
      <c r="AVQ28" s="61"/>
      <c r="AVR28" s="61"/>
      <c r="AVS28" s="61"/>
      <c r="AVT28" s="61"/>
      <c r="AVU28" s="61"/>
      <c r="AVV28" s="61"/>
      <c r="AVW28" s="61"/>
      <c r="AVX28" s="61"/>
      <c r="AVY28" s="61"/>
      <c r="AVZ28" s="61"/>
      <c r="AWA28" s="61"/>
      <c r="AWB28" s="61"/>
      <c r="AWC28" s="61"/>
      <c r="AWD28" s="61"/>
      <c r="AWE28" s="61"/>
      <c r="AWF28" s="61"/>
      <c r="AWG28" s="61"/>
      <c r="AWH28" s="61"/>
      <c r="AWI28" s="61"/>
      <c r="AWJ28" s="61"/>
      <c r="AWK28" s="61"/>
      <c r="AWL28" s="61"/>
      <c r="AWM28" s="61"/>
      <c r="AWN28" s="61"/>
      <c r="AWO28" s="61"/>
      <c r="AWP28" s="61"/>
      <c r="AWQ28" s="61"/>
      <c r="AWR28" s="61"/>
      <c r="AWS28" s="61"/>
      <c r="AWT28" s="61"/>
      <c r="AWU28" s="61"/>
      <c r="AWV28" s="61"/>
      <c r="AWW28" s="61"/>
      <c r="AWX28" s="61"/>
      <c r="AWY28" s="61"/>
      <c r="AWZ28" s="61"/>
      <c r="AXA28" s="61"/>
      <c r="AXB28" s="61"/>
      <c r="AXC28" s="61"/>
      <c r="AXD28" s="61"/>
      <c r="AXE28" s="61"/>
      <c r="AXF28" s="61"/>
      <c r="AXG28" s="61"/>
      <c r="AXH28" s="61"/>
      <c r="AXI28" s="61"/>
      <c r="AXJ28" s="61"/>
      <c r="AXK28" s="61"/>
      <c r="AXL28" s="61"/>
      <c r="AXM28" s="61"/>
      <c r="AXN28" s="61"/>
      <c r="AXO28" s="61"/>
      <c r="AXP28" s="61"/>
      <c r="AXQ28" s="61"/>
      <c r="AXR28" s="61"/>
      <c r="AXS28" s="61"/>
      <c r="AXT28" s="61"/>
      <c r="AXU28" s="61"/>
      <c r="AXV28" s="61"/>
      <c r="AXW28" s="61"/>
      <c r="AXX28" s="61"/>
      <c r="AXY28" s="61"/>
      <c r="AXZ28" s="61"/>
      <c r="AYA28" s="61"/>
      <c r="AYB28" s="61"/>
      <c r="AYC28" s="61"/>
      <c r="AYD28" s="61"/>
      <c r="AYE28" s="61"/>
      <c r="AYF28" s="61"/>
      <c r="AYG28" s="61"/>
      <c r="AYH28" s="61"/>
      <c r="AYI28" s="61"/>
      <c r="AYJ28" s="61"/>
      <c r="AYK28" s="61"/>
      <c r="AYL28" s="61"/>
      <c r="AYM28" s="61"/>
      <c r="AYN28" s="61"/>
      <c r="AYO28" s="61"/>
      <c r="AYP28" s="61"/>
      <c r="AYQ28" s="61"/>
      <c r="AYR28" s="61"/>
      <c r="AYS28" s="61"/>
      <c r="AYT28" s="61"/>
      <c r="AYU28" s="61"/>
      <c r="AYV28" s="61"/>
      <c r="AYW28" s="61"/>
      <c r="AYX28" s="61"/>
      <c r="AYY28" s="61"/>
      <c r="AYZ28" s="61"/>
      <c r="AZA28" s="61"/>
      <c r="AZB28" s="61"/>
      <c r="AZC28" s="61"/>
      <c r="AZD28" s="61"/>
      <c r="AZE28" s="61"/>
      <c r="AZF28" s="61"/>
      <c r="AZG28" s="61"/>
      <c r="AZH28" s="61"/>
      <c r="AZI28" s="61"/>
      <c r="AZJ28" s="61"/>
      <c r="AZK28" s="61"/>
      <c r="AZL28" s="61"/>
      <c r="AZM28" s="61"/>
      <c r="AZN28" s="61"/>
      <c r="AZO28" s="61"/>
      <c r="AZP28" s="61"/>
      <c r="AZQ28" s="61"/>
      <c r="AZR28" s="61"/>
      <c r="AZS28" s="61"/>
      <c r="AZT28" s="61"/>
      <c r="AZU28" s="61"/>
      <c r="AZV28" s="61"/>
      <c r="AZW28" s="61"/>
      <c r="AZX28" s="61"/>
      <c r="AZY28" s="61"/>
      <c r="AZZ28" s="61"/>
      <c r="BAA28" s="61"/>
      <c r="BAB28" s="61"/>
      <c r="BAC28" s="61"/>
      <c r="BAD28" s="61"/>
      <c r="BAE28" s="61"/>
      <c r="BAF28" s="61"/>
      <c r="BAG28" s="61"/>
      <c r="BAH28" s="61"/>
      <c r="BAI28" s="61"/>
      <c r="BAJ28" s="61"/>
      <c r="BAK28" s="61"/>
      <c r="BAL28" s="61"/>
      <c r="BAM28" s="61"/>
      <c r="BAN28" s="61"/>
      <c r="BAO28" s="61"/>
      <c r="BAP28" s="61"/>
      <c r="BAQ28" s="61"/>
      <c r="BAR28" s="61"/>
      <c r="BAS28" s="61"/>
      <c r="BAT28" s="61"/>
      <c r="BAU28" s="61"/>
      <c r="BAV28" s="61"/>
      <c r="BAW28" s="61"/>
      <c r="BAX28" s="61"/>
      <c r="BAY28" s="61"/>
      <c r="BAZ28" s="61"/>
      <c r="BBA28" s="61"/>
      <c r="BBB28" s="61"/>
      <c r="BBC28" s="61"/>
      <c r="BBD28" s="61"/>
      <c r="BBE28" s="61"/>
      <c r="BBF28" s="61"/>
      <c r="BBG28" s="61"/>
      <c r="BBH28" s="61"/>
      <c r="BBI28" s="61"/>
      <c r="BBJ28" s="61"/>
      <c r="BBK28" s="61"/>
      <c r="BBL28" s="61"/>
      <c r="BBM28" s="61"/>
      <c r="BBN28" s="61"/>
      <c r="BBO28" s="61"/>
      <c r="BBP28" s="61"/>
      <c r="BBQ28" s="61"/>
      <c r="BBR28" s="61"/>
      <c r="BBS28" s="61"/>
      <c r="BBT28" s="61"/>
      <c r="BBU28" s="61"/>
      <c r="BBV28" s="61"/>
      <c r="BBW28" s="61"/>
      <c r="BBX28" s="61"/>
      <c r="BBY28" s="61"/>
      <c r="BBZ28" s="61"/>
      <c r="BCA28" s="61"/>
      <c r="BCB28" s="61"/>
      <c r="BCC28" s="61"/>
      <c r="BCD28" s="61"/>
      <c r="BCE28" s="61"/>
      <c r="BCF28" s="61"/>
      <c r="BCG28" s="61"/>
      <c r="BCH28" s="61"/>
      <c r="BCI28" s="61"/>
      <c r="BCJ28" s="61"/>
      <c r="BCK28" s="61"/>
      <c r="BCL28" s="61"/>
      <c r="BCM28" s="61"/>
      <c r="BCN28" s="61"/>
      <c r="BCO28" s="61"/>
      <c r="BCP28" s="61"/>
      <c r="BCQ28" s="61"/>
      <c r="BCR28" s="61"/>
      <c r="BCS28" s="61"/>
      <c r="BCT28" s="61"/>
      <c r="BCU28" s="61"/>
      <c r="BCV28" s="61"/>
      <c r="BCW28" s="61"/>
      <c r="BCX28" s="61"/>
      <c r="BCY28" s="61"/>
      <c r="BCZ28" s="61"/>
      <c r="BDA28" s="61"/>
      <c r="BDB28" s="61"/>
      <c r="BDC28" s="61"/>
      <c r="BDD28" s="61"/>
      <c r="BDE28" s="61"/>
      <c r="BDF28" s="61"/>
      <c r="BDG28" s="61"/>
      <c r="BDH28" s="61"/>
      <c r="BDI28" s="61"/>
      <c r="BDJ28" s="61"/>
      <c r="BDK28" s="61"/>
      <c r="BDL28" s="61"/>
      <c r="BDM28" s="61"/>
      <c r="BDN28" s="61"/>
      <c r="BDO28" s="61"/>
      <c r="BDP28" s="61"/>
      <c r="BDQ28" s="61"/>
      <c r="BDR28" s="61"/>
      <c r="BDS28" s="61"/>
      <c r="BDT28" s="61"/>
      <c r="BDU28" s="61"/>
      <c r="BDV28" s="61"/>
      <c r="BDW28" s="61"/>
      <c r="BDX28" s="61"/>
      <c r="BDY28" s="61"/>
      <c r="BDZ28" s="61"/>
      <c r="BEA28" s="61"/>
      <c r="BEB28" s="61"/>
      <c r="BEC28" s="61"/>
      <c r="BED28" s="61"/>
      <c r="BEE28" s="61"/>
      <c r="BEF28" s="61"/>
      <c r="BEG28" s="61"/>
      <c r="BEH28" s="61"/>
      <c r="BEI28" s="61"/>
      <c r="BEJ28" s="61"/>
      <c r="BEK28" s="61"/>
      <c r="BEL28" s="61"/>
      <c r="BEM28" s="61"/>
      <c r="BEN28" s="61"/>
      <c r="BEO28" s="61"/>
      <c r="BEP28" s="61"/>
      <c r="BEQ28" s="61"/>
      <c r="BER28" s="61"/>
      <c r="BES28" s="61"/>
      <c r="BET28" s="61"/>
      <c r="BEU28" s="61"/>
      <c r="BEV28" s="61"/>
      <c r="BEW28" s="61"/>
      <c r="BEX28" s="61"/>
      <c r="BEY28" s="61"/>
      <c r="BEZ28" s="61"/>
      <c r="BFA28" s="61"/>
      <c r="BFB28" s="61"/>
      <c r="BFC28" s="61"/>
      <c r="BFD28" s="61"/>
      <c r="BFE28" s="61"/>
      <c r="BFF28" s="61"/>
      <c r="BFG28" s="61"/>
      <c r="BFH28" s="61"/>
      <c r="BFI28" s="61"/>
      <c r="BFJ28" s="61"/>
      <c r="BFK28" s="61"/>
      <c r="BFL28" s="61"/>
      <c r="BFM28" s="61"/>
      <c r="BFN28" s="61"/>
      <c r="BFO28" s="61"/>
      <c r="BFP28" s="61"/>
      <c r="BFQ28" s="61"/>
      <c r="BFR28" s="61"/>
      <c r="BFS28" s="61"/>
      <c r="BFT28" s="61"/>
      <c r="BFU28" s="61"/>
      <c r="BFV28" s="61"/>
      <c r="BFW28" s="61"/>
      <c r="BFX28" s="61"/>
      <c r="BFY28" s="61"/>
      <c r="BFZ28" s="61"/>
      <c r="BGA28" s="61"/>
      <c r="BGB28" s="61"/>
      <c r="BGC28" s="61"/>
      <c r="BGD28" s="61"/>
      <c r="BGE28" s="61"/>
      <c r="BGF28" s="61"/>
      <c r="BGG28" s="61"/>
      <c r="BGH28" s="61"/>
      <c r="BGI28" s="61"/>
      <c r="BGJ28" s="61"/>
      <c r="BGK28" s="61"/>
      <c r="BGL28" s="61"/>
      <c r="BGM28" s="61"/>
      <c r="BGN28" s="61"/>
      <c r="BGO28" s="61"/>
      <c r="BGP28" s="61"/>
      <c r="BGQ28" s="61"/>
      <c r="BGR28" s="61"/>
      <c r="BGS28" s="61"/>
      <c r="BGT28" s="61"/>
      <c r="BGU28" s="61"/>
      <c r="BGV28" s="61"/>
      <c r="BGW28" s="61"/>
      <c r="BGX28" s="61"/>
      <c r="BGY28" s="61"/>
      <c r="BGZ28" s="61"/>
      <c r="BHA28" s="61"/>
      <c r="BHB28" s="61"/>
      <c r="BHC28" s="61"/>
      <c r="BHD28" s="61"/>
      <c r="BHE28" s="61"/>
      <c r="BHF28" s="61"/>
      <c r="BHG28" s="61"/>
      <c r="BHH28" s="61"/>
      <c r="BHI28" s="61"/>
      <c r="BHJ28" s="61"/>
      <c r="BHK28" s="61"/>
      <c r="BHL28" s="61"/>
      <c r="BHM28" s="61"/>
      <c r="BHN28" s="61"/>
      <c r="BHO28" s="61"/>
      <c r="BHP28" s="61"/>
      <c r="BHQ28" s="61"/>
      <c r="BHR28" s="61"/>
      <c r="BHS28" s="61"/>
      <c r="BHT28" s="61"/>
      <c r="BHU28" s="61"/>
      <c r="BHV28" s="61"/>
      <c r="BHW28" s="61"/>
      <c r="BHX28" s="61"/>
      <c r="BHY28" s="61"/>
      <c r="BHZ28" s="61"/>
      <c r="BIA28" s="61"/>
      <c r="BIB28" s="61"/>
      <c r="BIC28" s="61"/>
      <c r="BID28" s="61"/>
      <c r="BIE28" s="61"/>
      <c r="BIF28" s="61"/>
      <c r="BIG28" s="61"/>
      <c r="BIH28" s="61"/>
      <c r="BII28" s="61"/>
      <c r="BIJ28" s="61"/>
      <c r="BIK28" s="61"/>
      <c r="BIL28" s="61"/>
      <c r="BIM28" s="61"/>
      <c r="BIN28" s="61"/>
      <c r="BIO28" s="61"/>
      <c r="BIP28" s="61"/>
      <c r="BIQ28" s="61"/>
      <c r="BIR28" s="61"/>
      <c r="BIS28" s="61"/>
      <c r="BIT28" s="61"/>
      <c r="BIU28" s="61"/>
      <c r="BIV28" s="61"/>
      <c r="BIW28" s="61"/>
      <c r="BIX28" s="61"/>
      <c r="BIY28" s="61"/>
      <c r="BIZ28" s="61"/>
      <c r="BJA28" s="61"/>
      <c r="BJB28" s="61"/>
      <c r="BJC28" s="61"/>
      <c r="BJD28" s="61"/>
      <c r="BJE28" s="61"/>
      <c r="BJF28" s="61"/>
      <c r="BJG28" s="61"/>
      <c r="BJH28" s="61"/>
      <c r="BJI28" s="61"/>
      <c r="BJJ28" s="61"/>
      <c r="BJK28" s="61"/>
      <c r="BJL28" s="61"/>
      <c r="BJM28" s="61"/>
      <c r="BJN28" s="61"/>
      <c r="BJO28" s="61"/>
      <c r="BJP28" s="61"/>
      <c r="BJQ28" s="61"/>
      <c r="BJR28" s="61"/>
      <c r="BJS28" s="61"/>
      <c r="BJT28" s="61"/>
      <c r="BJU28" s="61"/>
      <c r="BJV28" s="61"/>
      <c r="BJW28" s="61"/>
      <c r="BJX28" s="61"/>
      <c r="BJY28" s="61"/>
      <c r="BJZ28" s="61"/>
      <c r="BKA28" s="61"/>
      <c r="BKB28" s="61"/>
      <c r="BKC28" s="61"/>
      <c r="BKD28" s="61"/>
      <c r="BKE28" s="61"/>
      <c r="BKF28" s="61"/>
      <c r="BKG28" s="61"/>
      <c r="BKH28" s="61"/>
      <c r="BKI28" s="61"/>
      <c r="BKJ28" s="61"/>
      <c r="BKK28" s="61"/>
      <c r="BKL28" s="61"/>
      <c r="BKM28" s="61"/>
      <c r="BKN28" s="61"/>
      <c r="BKO28" s="61"/>
      <c r="BKP28" s="61"/>
      <c r="BKQ28" s="61"/>
      <c r="BKR28" s="61"/>
      <c r="BKS28" s="61"/>
      <c r="BKT28" s="61"/>
      <c r="BKU28" s="61"/>
      <c r="BKV28" s="61"/>
      <c r="BKW28" s="61"/>
      <c r="BKX28" s="61"/>
      <c r="BKY28" s="61"/>
      <c r="BKZ28" s="61"/>
      <c r="BLA28" s="61"/>
      <c r="BLB28" s="61"/>
      <c r="BLC28" s="61"/>
      <c r="BLD28" s="61"/>
      <c r="BLE28" s="61"/>
      <c r="BLF28" s="61"/>
      <c r="BLG28" s="61"/>
      <c r="BLH28" s="61"/>
      <c r="BLI28" s="61"/>
      <c r="BLJ28" s="61"/>
      <c r="BLK28" s="61"/>
      <c r="BLL28" s="61"/>
      <c r="BLM28" s="61"/>
      <c r="BLN28" s="61"/>
      <c r="BLO28" s="61"/>
      <c r="BLP28" s="61"/>
      <c r="BLQ28" s="61"/>
      <c r="BLR28" s="61"/>
      <c r="BLS28" s="61"/>
      <c r="BLT28" s="61"/>
      <c r="BLU28" s="61"/>
      <c r="BLV28" s="61"/>
      <c r="BLW28" s="61"/>
      <c r="BLX28" s="61"/>
      <c r="BLY28" s="61"/>
      <c r="BLZ28" s="61"/>
      <c r="BMA28" s="61"/>
      <c r="BMB28" s="61"/>
      <c r="BMC28" s="61"/>
      <c r="BMD28" s="61"/>
      <c r="BME28" s="61"/>
      <c r="BMF28" s="61"/>
      <c r="BMG28" s="61"/>
      <c r="BMH28" s="61"/>
      <c r="BMI28" s="61"/>
      <c r="BMJ28" s="61"/>
      <c r="BMK28" s="61"/>
      <c r="BML28" s="61"/>
      <c r="BMM28" s="61"/>
      <c r="BMN28" s="61"/>
      <c r="BMO28" s="61"/>
      <c r="BMP28" s="61"/>
      <c r="BMQ28" s="61"/>
      <c r="BMR28" s="61"/>
      <c r="BMS28" s="61"/>
      <c r="BMT28" s="61"/>
      <c r="BMU28" s="61"/>
      <c r="BMV28" s="61"/>
      <c r="BMW28" s="61"/>
      <c r="BMX28" s="61"/>
      <c r="BMY28" s="61"/>
      <c r="BMZ28" s="61"/>
      <c r="BNA28" s="61"/>
      <c r="BNB28" s="61"/>
      <c r="BNC28" s="61"/>
      <c r="BND28" s="61"/>
      <c r="BNE28" s="61"/>
      <c r="BNF28" s="61"/>
      <c r="BNG28" s="61"/>
      <c r="BNH28" s="61"/>
      <c r="BNI28" s="61"/>
      <c r="BNJ28" s="61"/>
      <c r="BNK28" s="61"/>
      <c r="BNL28" s="61"/>
      <c r="BNM28" s="61"/>
      <c r="BNN28" s="61"/>
      <c r="BNO28" s="61"/>
      <c r="BNP28" s="61"/>
      <c r="BNQ28" s="61"/>
      <c r="BNR28" s="61"/>
      <c r="BNS28" s="61"/>
      <c r="BNT28" s="61"/>
      <c r="BNU28" s="61"/>
      <c r="BNV28" s="61"/>
      <c r="BNW28" s="61"/>
      <c r="BNX28" s="61"/>
      <c r="BNY28" s="61"/>
      <c r="BNZ28" s="61"/>
      <c r="BOA28" s="61"/>
      <c r="BOB28" s="61"/>
      <c r="BOC28" s="61"/>
      <c r="BOD28" s="61"/>
      <c r="BOE28" s="61"/>
      <c r="BOF28" s="61"/>
      <c r="BOG28" s="61"/>
      <c r="BOH28" s="61"/>
      <c r="BOI28" s="61"/>
      <c r="BOJ28" s="61"/>
      <c r="BOK28" s="61"/>
      <c r="BOL28" s="61"/>
      <c r="BOM28" s="61"/>
      <c r="BON28" s="61"/>
      <c r="BOO28" s="61"/>
      <c r="BOP28" s="61"/>
      <c r="BOQ28" s="61"/>
      <c r="BOR28" s="61"/>
      <c r="BOS28" s="61"/>
      <c r="BOT28" s="61"/>
      <c r="BOU28" s="61"/>
      <c r="BOV28" s="61"/>
      <c r="BOW28" s="61"/>
      <c r="BOX28" s="61"/>
      <c r="BOY28" s="61"/>
      <c r="BOZ28" s="61"/>
      <c r="BPA28" s="61"/>
      <c r="BPB28" s="61"/>
      <c r="BPC28" s="61"/>
      <c r="BPD28" s="61"/>
      <c r="BPE28" s="61"/>
      <c r="BPF28" s="61"/>
      <c r="BPG28" s="61"/>
      <c r="BPH28" s="61"/>
      <c r="BPI28" s="61"/>
      <c r="BPJ28" s="61"/>
      <c r="BPK28" s="61"/>
      <c r="BPL28" s="61"/>
      <c r="BPM28" s="61"/>
      <c r="BPN28" s="61"/>
      <c r="BPO28" s="61"/>
      <c r="BPP28" s="61"/>
      <c r="BPQ28" s="61"/>
      <c r="BPR28" s="61"/>
      <c r="BPS28" s="61"/>
      <c r="BPT28" s="61"/>
      <c r="BPU28" s="61"/>
      <c r="BPV28" s="61"/>
      <c r="BPW28" s="61"/>
      <c r="BPX28" s="61"/>
      <c r="BPY28" s="61"/>
      <c r="BPZ28" s="61"/>
      <c r="BQA28" s="61"/>
      <c r="BQB28" s="61"/>
      <c r="BQC28" s="61"/>
      <c r="BQD28" s="61"/>
      <c r="BQE28" s="61"/>
      <c r="BQF28" s="61"/>
      <c r="BQG28" s="61"/>
      <c r="BQH28" s="61"/>
      <c r="BQI28" s="61"/>
      <c r="BQJ28" s="61"/>
      <c r="BQK28" s="61"/>
      <c r="BQL28" s="61"/>
      <c r="BQM28" s="61"/>
      <c r="BQN28" s="61"/>
      <c r="BQO28" s="61"/>
      <c r="BQP28" s="61"/>
      <c r="BQQ28" s="61"/>
      <c r="BQR28" s="61"/>
      <c r="BQS28" s="61"/>
      <c r="BQT28" s="61"/>
      <c r="BQU28" s="61"/>
      <c r="BQV28" s="61"/>
      <c r="BQW28" s="61"/>
      <c r="BQX28" s="61"/>
      <c r="BQY28" s="61"/>
      <c r="BQZ28" s="61"/>
      <c r="BRA28" s="61"/>
      <c r="BRB28" s="61"/>
      <c r="BRC28" s="61"/>
      <c r="BRD28" s="61"/>
      <c r="BRE28" s="61"/>
      <c r="BRF28" s="61"/>
      <c r="BRG28" s="61"/>
      <c r="BRH28" s="61"/>
      <c r="BRI28" s="61"/>
      <c r="BRJ28" s="61"/>
      <c r="BRK28" s="61"/>
      <c r="BRL28" s="61"/>
      <c r="BRM28" s="61"/>
      <c r="BRN28" s="61"/>
      <c r="BRO28" s="61"/>
      <c r="BRP28" s="61"/>
      <c r="BRQ28" s="61"/>
      <c r="BRR28" s="61"/>
      <c r="BRS28" s="61"/>
      <c r="BRT28" s="61"/>
      <c r="BRU28" s="61"/>
      <c r="BRV28" s="61"/>
      <c r="BRW28" s="61"/>
      <c r="BRX28" s="61"/>
      <c r="BRY28" s="61"/>
      <c r="BRZ28" s="61"/>
      <c r="BSA28" s="61"/>
      <c r="BSB28" s="61"/>
      <c r="BSC28" s="61"/>
      <c r="BSD28" s="61"/>
      <c r="BSE28" s="61"/>
      <c r="BSF28" s="61"/>
      <c r="BSG28" s="61"/>
      <c r="BSH28" s="61"/>
      <c r="BSI28" s="61"/>
      <c r="BSJ28" s="61"/>
      <c r="BSK28" s="61"/>
      <c r="BSL28" s="61"/>
      <c r="BSM28" s="61"/>
      <c r="BSN28" s="61"/>
      <c r="BSO28" s="61"/>
      <c r="BSP28" s="61"/>
      <c r="BSQ28" s="61"/>
      <c r="BSR28" s="61"/>
      <c r="BSS28" s="61"/>
      <c r="BST28" s="61"/>
      <c r="BSU28" s="61"/>
      <c r="BSV28" s="61"/>
      <c r="BSW28" s="61"/>
      <c r="BSX28" s="61"/>
      <c r="BSY28" s="61"/>
      <c r="BSZ28" s="61"/>
      <c r="BTA28" s="61"/>
      <c r="BTB28" s="61"/>
      <c r="BTC28" s="61"/>
      <c r="BTD28" s="61"/>
      <c r="BTE28" s="61"/>
      <c r="BTF28" s="61"/>
      <c r="BTG28" s="61"/>
      <c r="BTH28" s="61"/>
      <c r="BTI28" s="61"/>
      <c r="BTJ28" s="61"/>
      <c r="BTK28" s="61"/>
      <c r="BTL28" s="61"/>
      <c r="BTM28" s="61"/>
      <c r="BTN28" s="61"/>
      <c r="BTO28" s="61"/>
      <c r="BTP28" s="61"/>
      <c r="BTQ28" s="61"/>
      <c r="BTR28" s="61"/>
      <c r="BTS28" s="61"/>
      <c r="BTT28" s="61"/>
      <c r="BTU28" s="61"/>
      <c r="BTV28" s="61"/>
      <c r="BTW28" s="61"/>
      <c r="BTX28" s="61"/>
      <c r="BTY28" s="61"/>
      <c r="BTZ28" s="61"/>
      <c r="BUA28" s="61"/>
      <c r="BUB28" s="61"/>
      <c r="BUC28" s="61"/>
      <c r="BUD28" s="61"/>
      <c r="BUE28" s="61"/>
      <c r="BUF28" s="61"/>
      <c r="BUG28" s="61"/>
      <c r="BUH28" s="61"/>
      <c r="BUI28" s="61"/>
      <c r="BUJ28" s="61"/>
      <c r="BUK28" s="61"/>
      <c r="BUL28" s="61"/>
      <c r="BUM28" s="61"/>
      <c r="BUN28" s="61"/>
      <c r="BUO28" s="61"/>
      <c r="BUP28" s="61"/>
      <c r="BUQ28" s="61"/>
      <c r="BUR28" s="61"/>
      <c r="BUS28" s="61"/>
      <c r="BUT28" s="61"/>
      <c r="BUU28" s="61"/>
      <c r="BUV28" s="61"/>
      <c r="BUW28" s="61"/>
      <c r="BUX28" s="61"/>
      <c r="BUY28" s="61"/>
      <c r="BUZ28" s="61"/>
      <c r="BVA28" s="61"/>
      <c r="BVB28" s="61"/>
      <c r="BVC28" s="61"/>
      <c r="BVD28" s="61"/>
      <c r="BVE28" s="61"/>
      <c r="BVF28" s="61"/>
      <c r="BVG28" s="61"/>
      <c r="BVH28" s="61"/>
      <c r="BVI28" s="61"/>
      <c r="BVJ28" s="61"/>
      <c r="BVK28" s="61"/>
      <c r="BVL28" s="61"/>
      <c r="BVM28" s="61"/>
      <c r="BVN28" s="61"/>
      <c r="BVO28" s="61"/>
      <c r="BVP28" s="61"/>
      <c r="BVQ28" s="61"/>
      <c r="BVR28" s="61"/>
      <c r="BVS28" s="61"/>
      <c r="BVT28" s="61"/>
      <c r="BVU28" s="61"/>
      <c r="BVV28" s="61"/>
      <c r="BVW28" s="61"/>
      <c r="BVX28" s="61"/>
      <c r="BVY28" s="61"/>
      <c r="BVZ28" s="61"/>
      <c r="BWA28" s="61"/>
      <c r="BWB28" s="61"/>
      <c r="BWC28" s="61"/>
      <c r="BWD28" s="61"/>
      <c r="BWE28" s="61"/>
      <c r="BWF28" s="61"/>
      <c r="BWG28" s="61"/>
      <c r="BWH28" s="61"/>
      <c r="BWI28" s="61"/>
      <c r="BWJ28" s="61"/>
      <c r="BWK28" s="61"/>
      <c r="BWL28" s="61"/>
      <c r="BWM28" s="61"/>
      <c r="BWN28" s="61"/>
      <c r="BWO28" s="61"/>
      <c r="BWP28" s="61"/>
      <c r="BWQ28" s="61"/>
      <c r="BWR28" s="61"/>
      <c r="BWS28" s="61"/>
      <c r="BWT28" s="61"/>
      <c r="BWU28" s="61"/>
      <c r="BWV28" s="61"/>
      <c r="BWW28" s="61"/>
      <c r="BWX28" s="61"/>
      <c r="BWY28" s="61"/>
      <c r="BWZ28" s="61"/>
      <c r="BXA28" s="61"/>
      <c r="BXB28" s="61"/>
      <c r="BXC28" s="61"/>
      <c r="BXD28" s="61"/>
      <c r="BXE28" s="61"/>
      <c r="BXF28" s="61"/>
      <c r="BXG28" s="61"/>
      <c r="BXH28" s="61"/>
      <c r="BXI28" s="61"/>
      <c r="BXJ28" s="61"/>
      <c r="BXK28" s="61"/>
      <c r="BXL28" s="61"/>
      <c r="BXM28" s="61"/>
      <c r="BXN28" s="61"/>
      <c r="BXO28" s="61"/>
      <c r="BXP28" s="61"/>
      <c r="BXQ28" s="61"/>
      <c r="BXR28" s="61"/>
      <c r="BXS28" s="61"/>
      <c r="BXT28" s="61"/>
      <c r="BXU28" s="61"/>
      <c r="BXV28" s="61"/>
      <c r="BXW28" s="61"/>
      <c r="BXX28" s="61"/>
      <c r="BXY28" s="61"/>
      <c r="BXZ28" s="61"/>
      <c r="BYA28" s="61"/>
      <c r="BYB28" s="61"/>
      <c r="BYC28" s="61"/>
      <c r="BYD28" s="61"/>
      <c r="BYE28" s="61"/>
      <c r="BYF28" s="61"/>
      <c r="BYG28" s="61"/>
      <c r="BYH28" s="61"/>
      <c r="BYI28" s="61"/>
      <c r="BYJ28" s="61"/>
      <c r="BYK28" s="61"/>
      <c r="BYL28" s="61"/>
      <c r="BYM28" s="61"/>
      <c r="BYN28" s="61"/>
      <c r="BYO28" s="61"/>
      <c r="BYP28" s="61"/>
      <c r="BYQ28" s="61"/>
      <c r="BYR28" s="61"/>
      <c r="BYS28" s="61"/>
      <c r="BYT28" s="61"/>
      <c r="BYU28" s="61"/>
      <c r="BYV28" s="61"/>
      <c r="BYW28" s="61"/>
      <c r="BYX28" s="61"/>
      <c r="BYY28" s="61"/>
      <c r="BYZ28" s="61"/>
      <c r="BZA28" s="61"/>
      <c r="BZB28" s="61"/>
      <c r="BZC28" s="61"/>
      <c r="BZD28" s="61"/>
      <c r="BZE28" s="61"/>
      <c r="BZF28" s="61"/>
      <c r="BZG28" s="61"/>
      <c r="BZH28" s="61"/>
      <c r="BZI28" s="61"/>
      <c r="BZJ28" s="61"/>
      <c r="BZK28" s="61"/>
      <c r="BZL28" s="61"/>
      <c r="BZM28" s="61"/>
      <c r="BZN28" s="61"/>
      <c r="BZO28" s="61"/>
      <c r="BZP28" s="61"/>
      <c r="BZQ28" s="61"/>
      <c r="BZR28" s="61"/>
      <c r="BZS28" s="61"/>
      <c r="BZT28" s="61"/>
      <c r="BZU28" s="61"/>
      <c r="BZV28" s="61"/>
      <c r="BZW28" s="61"/>
      <c r="BZX28" s="61"/>
      <c r="BZY28" s="61"/>
      <c r="BZZ28" s="61"/>
      <c r="CAA28" s="61"/>
      <c r="CAB28" s="61"/>
      <c r="CAC28" s="61"/>
      <c r="CAD28" s="61"/>
      <c r="CAE28" s="61"/>
      <c r="CAF28" s="61"/>
      <c r="CAG28" s="61"/>
      <c r="CAH28" s="61"/>
      <c r="CAI28" s="61"/>
      <c r="CAJ28" s="61"/>
      <c r="CAK28" s="61"/>
      <c r="CAL28" s="61"/>
      <c r="CAM28" s="61"/>
      <c r="CAN28" s="61"/>
      <c r="CAO28" s="61"/>
      <c r="CAP28" s="61"/>
      <c r="CAQ28" s="61"/>
      <c r="CAR28" s="61"/>
      <c r="CAS28" s="61"/>
      <c r="CAT28" s="61"/>
      <c r="CAU28" s="61"/>
      <c r="CAV28" s="61"/>
      <c r="CAW28" s="61"/>
      <c r="CAX28" s="61"/>
      <c r="CAY28" s="61"/>
      <c r="CAZ28" s="61"/>
      <c r="CBA28" s="61"/>
      <c r="CBB28" s="61"/>
      <c r="CBC28" s="61"/>
      <c r="CBD28" s="61"/>
      <c r="CBE28" s="61"/>
      <c r="CBF28" s="61"/>
      <c r="CBG28" s="61"/>
      <c r="CBH28" s="61"/>
      <c r="CBI28" s="61"/>
      <c r="CBJ28" s="61"/>
      <c r="CBK28" s="61"/>
      <c r="CBL28" s="61"/>
      <c r="CBM28" s="61"/>
      <c r="CBN28" s="61"/>
      <c r="CBO28" s="61"/>
      <c r="CBP28" s="61"/>
      <c r="CBQ28" s="61"/>
      <c r="CBR28" s="61"/>
      <c r="CBS28" s="61"/>
      <c r="CBT28" s="61"/>
      <c r="CBU28" s="61"/>
      <c r="CBV28" s="61"/>
      <c r="CBW28" s="61"/>
      <c r="CBX28" s="61"/>
      <c r="CBY28" s="61"/>
      <c r="CBZ28" s="61"/>
      <c r="CCA28" s="61"/>
      <c r="CCB28" s="61"/>
      <c r="CCC28" s="61"/>
      <c r="CCD28" s="61"/>
      <c r="CCE28" s="61"/>
      <c r="CCF28" s="61"/>
      <c r="CCG28" s="61"/>
      <c r="CCH28" s="61"/>
      <c r="CCI28" s="61"/>
      <c r="CCJ28" s="61"/>
      <c r="CCK28" s="61"/>
      <c r="CCL28" s="61"/>
      <c r="CCM28" s="61"/>
      <c r="CCN28" s="61"/>
      <c r="CCO28" s="61"/>
      <c r="CCP28" s="61"/>
      <c r="CCQ28" s="61"/>
      <c r="CCR28" s="61"/>
      <c r="CCS28" s="61"/>
      <c r="CCT28" s="61"/>
      <c r="CCU28" s="61"/>
      <c r="CCV28" s="61"/>
      <c r="CCW28" s="61"/>
      <c r="CCX28" s="61"/>
      <c r="CCY28" s="61"/>
      <c r="CCZ28" s="61"/>
      <c r="CDA28" s="61"/>
      <c r="CDB28" s="61"/>
      <c r="CDC28" s="61"/>
      <c r="CDD28" s="61"/>
      <c r="CDE28" s="61"/>
      <c r="CDF28" s="61"/>
      <c r="CDG28" s="61"/>
      <c r="CDH28" s="61"/>
      <c r="CDI28" s="61"/>
      <c r="CDJ28" s="61"/>
      <c r="CDK28" s="61"/>
      <c r="CDL28" s="61"/>
      <c r="CDM28" s="61"/>
      <c r="CDN28" s="61"/>
      <c r="CDO28" s="61"/>
      <c r="CDP28" s="61"/>
      <c r="CDQ28" s="61"/>
      <c r="CDR28" s="61"/>
      <c r="CDS28" s="61"/>
      <c r="CDT28" s="61"/>
      <c r="CDU28" s="61"/>
      <c r="CDV28" s="61"/>
      <c r="CDW28" s="61"/>
      <c r="CDX28" s="61"/>
      <c r="CDY28" s="61"/>
      <c r="CDZ28" s="61"/>
      <c r="CEA28" s="61"/>
      <c r="CEB28" s="61"/>
      <c r="CEC28" s="61"/>
      <c r="CED28" s="61"/>
      <c r="CEE28" s="61"/>
      <c r="CEF28" s="61"/>
      <c r="CEG28" s="61"/>
      <c r="CEH28" s="61"/>
      <c r="CEI28" s="61"/>
      <c r="CEJ28" s="61"/>
      <c r="CEK28" s="61"/>
      <c r="CEL28" s="61"/>
      <c r="CEM28" s="61"/>
      <c r="CEN28" s="61"/>
      <c r="CEO28" s="61"/>
      <c r="CEP28" s="61"/>
      <c r="CEQ28" s="61"/>
      <c r="CER28" s="61"/>
      <c r="CES28" s="61"/>
      <c r="CET28" s="61"/>
      <c r="CEU28" s="61"/>
      <c r="CEV28" s="61"/>
      <c r="CEW28" s="61"/>
      <c r="CEX28" s="61"/>
      <c r="CEY28" s="61"/>
      <c r="CEZ28" s="61"/>
      <c r="CFA28" s="61"/>
      <c r="CFB28" s="61"/>
      <c r="CFC28" s="61"/>
      <c r="CFD28" s="61"/>
      <c r="CFE28" s="61"/>
      <c r="CFF28" s="61"/>
      <c r="CFG28" s="61"/>
      <c r="CFH28" s="61"/>
      <c r="CFI28" s="61"/>
      <c r="CFJ28" s="61"/>
      <c r="CFK28" s="61"/>
      <c r="CFL28" s="61"/>
      <c r="CFM28" s="61"/>
      <c r="CFN28" s="61"/>
      <c r="CFO28" s="61"/>
      <c r="CFP28" s="61"/>
      <c r="CFQ28" s="61"/>
      <c r="CFR28" s="61"/>
      <c r="CFS28" s="61"/>
      <c r="CFT28" s="61"/>
      <c r="CFU28" s="61"/>
      <c r="CFV28" s="61"/>
      <c r="CFW28" s="61"/>
      <c r="CFX28" s="61"/>
      <c r="CFY28" s="61"/>
      <c r="CFZ28" s="61"/>
      <c r="CGA28" s="61"/>
      <c r="CGB28" s="61"/>
      <c r="CGC28" s="61"/>
      <c r="CGD28" s="61"/>
      <c r="CGE28" s="61"/>
      <c r="CGF28" s="61"/>
      <c r="CGG28" s="61"/>
      <c r="CGH28" s="61"/>
      <c r="CGI28" s="61"/>
      <c r="CGJ28" s="61"/>
      <c r="CGK28" s="61"/>
      <c r="CGL28" s="61"/>
      <c r="CGM28" s="61"/>
      <c r="CGN28" s="61"/>
      <c r="CGO28" s="61"/>
      <c r="CGP28" s="61"/>
      <c r="CGQ28" s="61"/>
      <c r="CGR28" s="61"/>
      <c r="CGS28" s="61"/>
      <c r="CGT28" s="61"/>
      <c r="CGU28" s="61"/>
      <c r="CGV28" s="61"/>
      <c r="CGW28" s="61"/>
      <c r="CGX28" s="61"/>
      <c r="CGY28" s="61"/>
      <c r="CGZ28" s="61"/>
      <c r="CHA28" s="61"/>
      <c r="CHB28" s="61"/>
      <c r="CHC28" s="61"/>
      <c r="CHD28" s="61"/>
      <c r="CHE28" s="61"/>
      <c r="CHF28" s="61"/>
      <c r="CHG28" s="61"/>
      <c r="CHH28" s="61"/>
      <c r="CHI28" s="61"/>
      <c r="CHJ28" s="61"/>
      <c r="CHK28" s="61"/>
      <c r="CHL28" s="61"/>
      <c r="CHM28" s="61"/>
      <c r="CHN28" s="61"/>
      <c r="CHO28" s="61"/>
      <c r="CHP28" s="61"/>
      <c r="CHQ28" s="61"/>
      <c r="CHR28" s="61"/>
      <c r="CHS28" s="61"/>
      <c r="CHT28" s="61"/>
      <c r="CHU28" s="61"/>
      <c r="CHV28" s="61"/>
      <c r="CHW28" s="61"/>
      <c r="CHX28" s="61"/>
      <c r="CHY28" s="61"/>
      <c r="CHZ28" s="61"/>
      <c r="CIA28" s="61"/>
      <c r="CIB28" s="61"/>
      <c r="CIC28" s="61"/>
      <c r="CID28" s="61"/>
      <c r="CIE28" s="61"/>
      <c r="CIF28" s="61"/>
      <c r="CIG28" s="61"/>
      <c r="CIH28" s="61"/>
      <c r="CII28" s="61"/>
      <c r="CIJ28" s="61"/>
      <c r="CIK28" s="61"/>
      <c r="CIL28" s="61"/>
      <c r="CIM28" s="61"/>
      <c r="CIN28" s="61"/>
      <c r="CIO28" s="61"/>
      <c r="CIP28" s="61"/>
      <c r="CIQ28" s="61"/>
      <c r="CIR28" s="61"/>
      <c r="CIS28" s="61"/>
      <c r="CIT28" s="61"/>
      <c r="CIU28" s="61"/>
      <c r="CIV28" s="61"/>
      <c r="CIW28" s="61"/>
      <c r="CIX28" s="61"/>
      <c r="CIY28" s="61"/>
      <c r="CIZ28" s="61"/>
      <c r="CJA28" s="61"/>
      <c r="CJB28" s="61"/>
      <c r="CJC28" s="61"/>
      <c r="CJD28" s="61"/>
      <c r="CJE28" s="61"/>
      <c r="CJF28" s="61"/>
      <c r="CJG28" s="61"/>
      <c r="CJH28" s="61"/>
      <c r="CJI28" s="61"/>
      <c r="CJJ28" s="61"/>
      <c r="CJK28" s="61"/>
      <c r="CJL28" s="61"/>
      <c r="CJM28" s="61"/>
      <c r="CJN28" s="61"/>
      <c r="CJO28" s="61"/>
      <c r="CJP28" s="61"/>
      <c r="CJQ28" s="61"/>
      <c r="CJR28" s="61"/>
      <c r="CJS28" s="61"/>
      <c r="CJT28" s="61"/>
      <c r="CJU28" s="61"/>
      <c r="CJV28" s="61"/>
      <c r="CJW28" s="61"/>
      <c r="CJX28" s="61"/>
      <c r="CJY28" s="61"/>
      <c r="CJZ28" s="61"/>
      <c r="CKA28" s="61"/>
      <c r="CKB28" s="61"/>
      <c r="CKC28" s="61"/>
      <c r="CKD28" s="61"/>
      <c r="CKE28" s="61"/>
      <c r="CKF28" s="61"/>
      <c r="CKG28" s="61"/>
      <c r="CKH28" s="61"/>
      <c r="CKI28" s="61"/>
      <c r="CKJ28" s="61"/>
      <c r="CKK28" s="61"/>
      <c r="CKL28" s="61"/>
      <c r="CKM28" s="61"/>
      <c r="CKN28" s="61"/>
      <c r="CKO28" s="61"/>
      <c r="CKP28" s="61"/>
      <c r="CKQ28" s="61"/>
      <c r="CKR28" s="61"/>
      <c r="CKS28" s="61"/>
      <c r="CKT28" s="61"/>
      <c r="CKU28" s="61"/>
      <c r="CKV28" s="61"/>
      <c r="CKW28" s="61"/>
      <c r="CKX28" s="61"/>
      <c r="CKY28" s="61"/>
      <c r="CKZ28" s="61"/>
      <c r="CLA28" s="61"/>
      <c r="CLB28" s="61"/>
      <c r="CLC28" s="61"/>
      <c r="CLD28" s="61"/>
      <c r="CLE28" s="61"/>
      <c r="CLF28" s="61"/>
      <c r="CLG28" s="61"/>
      <c r="CLH28" s="61"/>
      <c r="CLI28" s="61"/>
      <c r="CLJ28" s="61"/>
      <c r="CLK28" s="61"/>
      <c r="CLL28" s="61"/>
      <c r="CLM28" s="61"/>
      <c r="CLN28" s="61"/>
      <c r="CLO28" s="61"/>
      <c r="CLP28" s="61"/>
      <c r="CLQ28" s="61"/>
      <c r="CLR28" s="61"/>
      <c r="CLS28" s="61"/>
      <c r="CLT28" s="61"/>
      <c r="CLU28" s="61"/>
      <c r="CLV28" s="61"/>
      <c r="CLW28" s="61"/>
      <c r="CLX28" s="61"/>
      <c r="CLY28" s="61"/>
      <c r="CLZ28" s="61"/>
      <c r="CMA28" s="61"/>
      <c r="CMB28" s="61"/>
      <c r="CMC28" s="61"/>
      <c r="CMD28" s="61"/>
      <c r="CME28" s="61"/>
      <c r="CMF28" s="61"/>
      <c r="CMG28" s="61"/>
      <c r="CMH28" s="61"/>
      <c r="CMI28" s="61"/>
      <c r="CMJ28" s="61"/>
      <c r="CMK28" s="61"/>
      <c r="CML28" s="61"/>
      <c r="CMM28" s="61"/>
      <c r="CMN28" s="61"/>
      <c r="CMO28" s="61"/>
      <c r="CMP28" s="61"/>
      <c r="CMQ28" s="61"/>
      <c r="CMR28" s="61"/>
      <c r="CMS28" s="61"/>
      <c r="CMT28" s="61"/>
      <c r="CMU28" s="61"/>
      <c r="CMV28" s="61"/>
      <c r="CMW28" s="61"/>
      <c r="CMX28" s="61"/>
      <c r="CMY28" s="61"/>
      <c r="CMZ28" s="61"/>
      <c r="CNA28" s="61"/>
      <c r="CNB28" s="61"/>
      <c r="CNC28" s="61"/>
      <c r="CND28" s="61"/>
      <c r="CNE28" s="61"/>
      <c r="CNF28" s="61"/>
      <c r="CNG28" s="61"/>
      <c r="CNH28" s="61"/>
      <c r="CNI28" s="61"/>
      <c r="CNJ28" s="61"/>
      <c r="CNK28" s="61"/>
      <c r="CNL28" s="61"/>
      <c r="CNM28" s="61"/>
      <c r="CNN28" s="61"/>
      <c r="CNO28" s="61"/>
      <c r="CNP28" s="61"/>
      <c r="CNQ28" s="61"/>
      <c r="CNR28" s="61"/>
      <c r="CNS28" s="61"/>
      <c r="CNT28" s="61"/>
      <c r="CNU28" s="61"/>
      <c r="CNV28" s="61"/>
      <c r="CNW28" s="61"/>
      <c r="CNX28" s="61"/>
      <c r="CNY28" s="61"/>
      <c r="CNZ28" s="61"/>
      <c r="COA28" s="61"/>
      <c r="COB28" s="61"/>
      <c r="COC28" s="61"/>
      <c r="COD28" s="61"/>
      <c r="COE28" s="61"/>
      <c r="COF28" s="61"/>
      <c r="COG28" s="61"/>
      <c r="COH28" s="61"/>
      <c r="COI28" s="61"/>
      <c r="COJ28" s="61"/>
      <c r="COK28" s="61"/>
      <c r="COL28" s="61"/>
      <c r="COM28" s="61"/>
      <c r="CON28" s="61"/>
      <c r="COO28" s="61"/>
      <c r="COP28" s="61"/>
      <c r="COQ28" s="61"/>
      <c r="COR28" s="61"/>
      <c r="COS28" s="61"/>
      <c r="COT28" s="61"/>
      <c r="COU28" s="61"/>
      <c r="COV28" s="61"/>
      <c r="COW28" s="61"/>
      <c r="COX28" s="61"/>
      <c r="COY28" s="61"/>
      <c r="COZ28" s="61"/>
      <c r="CPA28" s="61"/>
      <c r="CPB28" s="61"/>
      <c r="CPC28" s="61"/>
      <c r="CPD28" s="61"/>
      <c r="CPE28" s="61"/>
      <c r="CPF28" s="61"/>
      <c r="CPG28" s="61"/>
      <c r="CPH28" s="61"/>
      <c r="CPI28" s="61"/>
      <c r="CPJ28" s="61"/>
      <c r="CPK28" s="61"/>
      <c r="CPL28" s="61"/>
      <c r="CPM28" s="61"/>
      <c r="CPN28" s="61"/>
      <c r="CPO28" s="61"/>
      <c r="CPP28" s="61"/>
      <c r="CPQ28" s="61"/>
      <c r="CPR28" s="61"/>
      <c r="CPS28" s="61"/>
      <c r="CPT28" s="61"/>
      <c r="CPU28" s="61"/>
      <c r="CPV28" s="61"/>
      <c r="CPW28" s="61"/>
      <c r="CPX28" s="61"/>
      <c r="CPY28" s="61"/>
      <c r="CPZ28" s="61"/>
      <c r="CQA28" s="61"/>
      <c r="CQB28" s="61"/>
      <c r="CQC28" s="61"/>
      <c r="CQD28" s="61"/>
      <c r="CQE28" s="61"/>
      <c r="CQF28" s="61"/>
      <c r="CQG28" s="61"/>
      <c r="CQH28" s="61"/>
      <c r="CQI28" s="61"/>
      <c r="CQJ28" s="61"/>
      <c r="CQK28" s="61"/>
      <c r="CQL28" s="61"/>
      <c r="CQM28" s="61"/>
      <c r="CQN28" s="61"/>
      <c r="CQO28" s="61"/>
      <c r="CQP28" s="61"/>
      <c r="CQQ28" s="61"/>
      <c r="CQR28" s="61"/>
      <c r="CQS28" s="61"/>
      <c r="CQT28" s="61"/>
      <c r="CQU28" s="61"/>
      <c r="CQV28" s="61"/>
      <c r="CQW28" s="61"/>
      <c r="CQX28" s="61"/>
      <c r="CQY28" s="61"/>
      <c r="CQZ28" s="61"/>
      <c r="CRA28" s="61"/>
      <c r="CRB28" s="61"/>
      <c r="CRC28" s="61"/>
      <c r="CRD28" s="61"/>
      <c r="CRE28" s="61"/>
      <c r="CRF28" s="61"/>
      <c r="CRG28" s="61"/>
      <c r="CRH28" s="61"/>
      <c r="CRI28" s="61"/>
      <c r="CRJ28" s="61"/>
      <c r="CRK28" s="61"/>
      <c r="CRL28" s="61"/>
      <c r="CRM28" s="61"/>
      <c r="CRN28" s="61"/>
      <c r="CRO28" s="61"/>
      <c r="CRP28" s="61"/>
      <c r="CRQ28" s="61"/>
      <c r="CRR28" s="61"/>
      <c r="CRS28" s="61"/>
      <c r="CRT28" s="61"/>
      <c r="CRU28" s="61"/>
      <c r="CRV28" s="61"/>
      <c r="CRW28" s="61"/>
      <c r="CRX28" s="61"/>
      <c r="CRY28" s="61"/>
      <c r="CRZ28" s="61"/>
      <c r="CSA28" s="61"/>
      <c r="CSB28" s="61"/>
      <c r="CSC28" s="61"/>
      <c r="CSD28" s="61"/>
      <c r="CSE28" s="61"/>
      <c r="CSF28" s="61"/>
      <c r="CSG28" s="61"/>
      <c r="CSH28" s="61"/>
      <c r="CSI28" s="61"/>
      <c r="CSJ28" s="61"/>
      <c r="CSK28" s="61"/>
      <c r="CSL28" s="61"/>
      <c r="CSM28" s="61"/>
      <c r="CSN28" s="61"/>
      <c r="CSO28" s="61"/>
      <c r="CSP28" s="61"/>
      <c r="CSQ28" s="61"/>
      <c r="CSR28" s="61"/>
      <c r="CSS28" s="61"/>
      <c r="CST28" s="61"/>
      <c r="CSU28" s="61"/>
      <c r="CSV28" s="61"/>
      <c r="CSW28" s="61"/>
      <c r="CSX28" s="61"/>
      <c r="CSY28" s="61"/>
      <c r="CSZ28" s="61"/>
      <c r="CTA28" s="61"/>
      <c r="CTB28" s="61"/>
      <c r="CTC28" s="61"/>
      <c r="CTD28" s="61"/>
      <c r="CTE28" s="61"/>
      <c r="CTF28" s="61"/>
      <c r="CTG28" s="61"/>
      <c r="CTH28" s="61"/>
      <c r="CTI28" s="61"/>
      <c r="CTJ28" s="61"/>
      <c r="CTK28" s="61"/>
      <c r="CTL28" s="61"/>
      <c r="CTM28" s="61"/>
      <c r="CTN28" s="61"/>
      <c r="CTO28" s="61"/>
      <c r="CTP28" s="61"/>
      <c r="CTQ28" s="61"/>
      <c r="CTR28" s="61"/>
      <c r="CTS28" s="61"/>
      <c r="CTT28" s="61"/>
      <c r="CTU28" s="61"/>
      <c r="CTV28" s="61"/>
      <c r="CTW28" s="61"/>
      <c r="CTX28" s="61"/>
      <c r="CTY28" s="61"/>
      <c r="CTZ28" s="61"/>
      <c r="CUA28" s="61"/>
      <c r="CUB28" s="61"/>
      <c r="CUC28" s="61"/>
      <c r="CUD28" s="61"/>
      <c r="CUE28" s="61"/>
      <c r="CUF28" s="61"/>
      <c r="CUG28" s="61"/>
      <c r="CUH28" s="61"/>
      <c r="CUI28" s="61"/>
      <c r="CUJ28" s="61"/>
      <c r="CUK28" s="61"/>
      <c r="CUL28" s="61"/>
      <c r="CUM28" s="61"/>
      <c r="CUN28" s="61"/>
      <c r="CUO28" s="61"/>
      <c r="CUP28" s="61"/>
      <c r="CUQ28" s="61"/>
      <c r="CUR28" s="61"/>
      <c r="CUS28" s="61"/>
      <c r="CUT28" s="61"/>
      <c r="CUU28" s="61"/>
      <c r="CUV28" s="61"/>
      <c r="CUW28" s="61"/>
      <c r="CUX28" s="61"/>
      <c r="CUY28" s="61"/>
      <c r="CUZ28" s="61"/>
      <c r="CVA28" s="61"/>
      <c r="CVB28" s="61"/>
      <c r="CVC28" s="61"/>
      <c r="CVD28" s="61"/>
      <c r="CVE28" s="61"/>
      <c r="CVF28" s="61"/>
      <c r="CVG28" s="61"/>
      <c r="CVH28" s="61"/>
      <c r="CVI28" s="61"/>
      <c r="CVJ28" s="61"/>
      <c r="CVK28" s="61"/>
      <c r="CVL28" s="61"/>
      <c r="CVM28" s="61"/>
      <c r="CVN28" s="61"/>
      <c r="CVO28" s="61"/>
      <c r="CVP28" s="61"/>
      <c r="CVQ28" s="61"/>
      <c r="CVR28" s="61"/>
      <c r="CVS28" s="61"/>
      <c r="CVT28" s="61"/>
      <c r="CVU28" s="61"/>
      <c r="CVV28" s="61"/>
      <c r="CVW28" s="61"/>
      <c r="CVX28" s="61"/>
      <c r="CVY28" s="61"/>
      <c r="CVZ28" s="61"/>
      <c r="CWA28" s="61"/>
      <c r="CWB28" s="61"/>
      <c r="CWC28" s="61"/>
      <c r="CWD28" s="61"/>
      <c r="CWE28" s="61"/>
      <c r="CWF28" s="61"/>
      <c r="CWG28" s="61"/>
      <c r="CWH28" s="61"/>
      <c r="CWI28" s="61"/>
      <c r="CWJ28" s="61"/>
      <c r="CWK28" s="61"/>
      <c r="CWL28" s="61"/>
      <c r="CWM28" s="61"/>
      <c r="CWN28" s="61"/>
      <c r="CWO28" s="61"/>
      <c r="CWP28" s="61"/>
      <c r="CWQ28" s="61"/>
      <c r="CWR28" s="61"/>
      <c r="CWS28" s="61"/>
      <c r="CWT28" s="61"/>
      <c r="CWU28" s="61"/>
      <c r="CWV28" s="61"/>
      <c r="CWW28" s="61"/>
      <c r="CWX28" s="61"/>
      <c r="CWY28" s="61"/>
      <c r="CWZ28" s="61"/>
      <c r="CXA28" s="61"/>
      <c r="CXB28" s="61"/>
      <c r="CXC28" s="61"/>
      <c r="CXD28" s="61"/>
      <c r="CXE28" s="61"/>
      <c r="CXF28" s="61"/>
      <c r="CXG28" s="61"/>
      <c r="CXH28" s="61"/>
      <c r="CXI28" s="61"/>
      <c r="CXJ28" s="61"/>
      <c r="CXK28" s="61"/>
      <c r="CXL28" s="61"/>
      <c r="CXM28" s="61"/>
      <c r="CXN28" s="61"/>
      <c r="CXO28" s="61"/>
      <c r="CXP28" s="61"/>
      <c r="CXQ28" s="61"/>
      <c r="CXR28" s="61"/>
      <c r="CXS28" s="61"/>
      <c r="CXT28" s="61"/>
      <c r="CXU28" s="61"/>
      <c r="CXV28" s="61"/>
      <c r="CXW28" s="61"/>
      <c r="CXX28" s="61"/>
      <c r="CXY28" s="61"/>
      <c r="CXZ28" s="61"/>
      <c r="CYA28" s="61"/>
      <c r="CYB28" s="61"/>
      <c r="CYC28" s="61"/>
      <c r="CYD28" s="61"/>
      <c r="CYE28" s="61"/>
      <c r="CYF28" s="61"/>
      <c r="CYG28" s="61"/>
      <c r="CYH28" s="61"/>
      <c r="CYI28" s="61"/>
      <c r="CYJ28" s="61"/>
      <c r="CYK28" s="61"/>
      <c r="CYL28" s="61"/>
      <c r="CYM28" s="61"/>
      <c r="CYN28" s="61"/>
      <c r="CYO28" s="61"/>
      <c r="CYP28" s="61"/>
      <c r="CYQ28" s="61"/>
      <c r="CYR28" s="61"/>
      <c r="CYS28" s="61"/>
      <c r="CYT28" s="61"/>
      <c r="CYU28" s="61"/>
      <c r="CYV28" s="61"/>
      <c r="CYW28" s="61"/>
      <c r="CYX28" s="61"/>
      <c r="CYY28" s="61"/>
      <c r="CYZ28" s="61"/>
      <c r="CZA28" s="61"/>
      <c r="CZB28" s="61"/>
      <c r="CZC28" s="61"/>
      <c r="CZD28" s="61"/>
      <c r="CZE28" s="61"/>
      <c r="CZF28" s="61"/>
      <c r="CZG28" s="61"/>
      <c r="CZH28" s="61"/>
      <c r="CZI28" s="61"/>
      <c r="CZJ28" s="61"/>
      <c r="CZK28" s="61"/>
      <c r="CZL28" s="61"/>
      <c r="CZM28" s="61"/>
      <c r="CZN28" s="61"/>
      <c r="CZO28" s="61"/>
      <c r="CZP28" s="61"/>
      <c r="CZQ28" s="61"/>
      <c r="CZR28" s="61"/>
      <c r="CZS28" s="61"/>
      <c r="CZT28" s="61"/>
      <c r="CZU28" s="61"/>
      <c r="CZV28" s="61"/>
      <c r="CZW28" s="61"/>
      <c r="CZX28" s="61"/>
      <c r="CZY28" s="61"/>
      <c r="CZZ28" s="61"/>
      <c r="DAA28" s="61"/>
      <c r="DAB28" s="61"/>
      <c r="DAC28" s="61"/>
      <c r="DAD28" s="61"/>
      <c r="DAE28" s="61"/>
      <c r="DAF28" s="61"/>
      <c r="DAG28" s="61"/>
      <c r="DAH28" s="61"/>
      <c r="DAI28" s="61"/>
      <c r="DAJ28" s="61"/>
      <c r="DAK28" s="61"/>
      <c r="DAL28" s="61"/>
      <c r="DAM28" s="61"/>
      <c r="DAN28" s="61"/>
      <c r="DAO28" s="61"/>
      <c r="DAP28" s="61"/>
      <c r="DAQ28" s="61"/>
      <c r="DAR28" s="61"/>
      <c r="DAS28" s="61"/>
      <c r="DAT28" s="61"/>
      <c r="DAU28" s="61"/>
      <c r="DAV28" s="61"/>
      <c r="DAW28" s="61"/>
      <c r="DAX28" s="61"/>
      <c r="DAY28" s="61"/>
      <c r="DAZ28" s="61"/>
      <c r="DBA28" s="61"/>
      <c r="DBB28" s="61"/>
      <c r="DBC28" s="61"/>
      <c r="DBD28" s="61"/>
      <c r="DBE28" s="61"/>
      <c r="DBF28" s="61"/>
      <c r="DBG28" s="61"/>
      <c r="DBH28" s="61"/>
      <c r="DBI28" s="61"/>
      <c r="DBJ28" s="61"/>
      <c r="DBK28" s="61"/>
      <c r="DBL28" s="61"/>
      <c r="DBM28" s="61"/>
      <c r="DBN28" s="61"/>
      <c r="DBO28" s="61"/>
      <c r="DBP28" s="61"/>
      <c r="DBQ28" s="61"/>
      <c r="DBR28" s="61"/>
      <c r="DBS28" s="61"/>
      <c r="DBT28" s="61"/>
      <c r="DBU28" s="61"/>
      <c r="DBV28" s="61"/>
      <c r="DBW28" s="61"/>
      <c r="DBX28" s="61"/>
      <c r="DBY28" s="61"/>
      <c r="DBZ28" s="61"/>
      <c r="DCA28" s="61"/>
      <c r="DCB28" s="61"/>
      <c r="DCC28" s="61"/>
      <c r="DCD28" s="61"/>
      <c r="DCE28" s="61"/>
      <c r="DCF28" s="61"/>
      <c r="DCG28" s="61"/>
      <c r="DCH28" s="61"/>
      <c r="DCI28" s="61"/>
      <c r="DCJ28" s="61"/>
      <c r="DCK28" s="61"/>
      <c r="DCL28" s="61"/>
      <c r="DCM28" s="61"/>
      <c r="DCN28" s="61"/>
      <c r="DCO28" s="61"/>
      <c r="DCP28" s="61"/>
      <c r="DCQ28" s="61"/>
      <c r="DCR28" s="61"/>
      <c r="DCS28" s="61"/>
      <c r="DCT28" s="61"/>
      <c r="DCU28" s="61"/>
      <c r="DCV28" s="61"/>
      <c r="DCW28" s="61"/>
      <c r="DCX28" s="61"/>
      <c r="DCY28" s="61"/>
      <c r="DCZ28" s="61"/>
      <c r="DDA28" s="61"/>
      <c r="DDB28" s="61"/>
      <c r="DDC28" s="61"/>
      <c r="DDD28" s="61"/>
      <c r="DDE28" s="61"/>
      <c r="DDF28" s="61"/>
      <c r="DDG28" s="61"/>
      <c r="DDH28" s="61"/>
      <c r="DDI28" s="61"/>
      <c r="DDJ28" s="61"/>
      <c r="DDK28" s="61"/>
      <c r="DDL28" s="61"/>
      <c r="DDM28" s="61"/>
      <c r="DDN28" s="61"/>
      <c r="DDO28" s="61"/>
      <c r="DDP28" s="61"/>
      <c r="DDQ28" s="61"/>
      <c r="DDR28" s="61"/>
      <c r="DDS28" s="61"/>
      <c r="DDT28" s="61"/>
      <c r="DDU28" s="61"/>
      <c r="DDV28" s="61"/>
      <c r="DDW28" s="61"/>
      <c r="DDX28" s="61"/>
      <c r="DDY28" s="61"/>
      <c r="DDZ28" s="61"/>
      <c r="DEA28" s="61"/>
      <c r="DEB28" s="61"/>
      <c r="DEC28" s="61"/>
      <c r="DED28" s="61"/>
      <c r="DEE28" s="61"/>
      <c r="DEF28" s="61"/>
      <c r="DEG28" s="61"/>
      <c r="DEH28" s="61"/>
      <c r="DEI28" s="61"/>
      <c r="DEJ28" s="61"/>
      <c r="DEK28" s="61"/>
      <c r="DEL28" s="61"/>
      <c r="DEM28" s="61"/>
      <c r="DEN28" s="61"/>
      <c r="DEO28" s="61"/>
      <c r="DEP28" s="61"/>
      <c r="DEQ28" s="61"/>
      <c r="DER28" s="61"/>
      <c r="DES28" s="61"/>
      <c r="DET28" s="61"/>
      <c r="DEU28" s="61"/>
      <c r="DEV28" s="61"/>
      <c r="DEW28" s="61"/>
      <c r="DEX28" s="61"/>
      <c r="DEY28" s="61"/>
      <c r="DEZ28" s="61"/>
      <c r="DFA28" s="61"/>
      <c r="DFB28" s="61"/>
      <c r="DFC28" s="61"/>
      <c r="DFD28" s="61"/>
      <c r="DFE28" s="61"/>
      <c r="DFF28" s="61"/>
      <c r="DFG28" s="61"/>
      <c r="DFH28" s="61"/>
      <c r="DFI28" s="61"/>
      <c r="DFJ28" s="61"/>
      <c r="DFK28" s="61"/>
      <c r="DFL28" s="61"/>
      <c r="DFM28" s="61"/>
      <c r="DFN28" s="61"/>
      <c r="DFO28" s="61"/>
      <c r="DFP28" s="61"/>
      <c r="DFQ28" s="61"/>
      <c r="DFR28" s="61"/>
      <c r="DFS28" s="61"/>
      <c r="DFT28" s="61"/>
      <c r="DFU28" s="61"/>
      <c r="DFV28" s="61"/>
      <c r="DFW28" s="61"/>
      <c r="DFX28" s="61"/>
      <c r="DFY28" s="61"/>
      <c r="DFZ28" s="61"/>
      <c r="DGA28" s="61"/>
      <c r="DGB28" s="61"/>
      <c r="DGC28" s="61"/>
      <c r="DGD28" s="61"/>
      <c r="DGE28" s="61"/>
      <c r="DGF28" s="61"/>
      <c r="DGG28" s="61"/>
      <c r="DGH28" s="61"/>
      <c r="DGI28" s="61"/>
      <c r="DGJ28" s="61"/>
      <c r="DGK28" s="61"/>
      <c r="DGL28" s="61"/>
      <c r="DGM28" s="61"/>
      <c r="DGN28" s="61"/>
      <c r="DGO28" s="61"/>
      <c r="DGP28" s="61"/>
      <c r="DGQ28" s="61"/>
      <c r="DGR28" s="61"/>
      <c r="DGS28" s="61"/>
      <c r="DGT28" s="61"/>
      <c r="DGU28" s="61"/>
      <c r="DGV28" s="61"/>
      <c r="DGW28" s="61"/>
      <c r="DGX28" s="61"/>
      <c r="DGY28" s="61"/>
      <c r="DGZ28" s="61"/>
      <c r="DHA28" s="61"/>
      <c r="DHB28" s="61"/>
      <c r="DHC28" s="61"/>
      <c r="DHD28" s="61"/>
      <c r="DHE28" s="61"/>
      <c r="DHF28" s="61"/>
      <c r="DHG28" s="61"/>
      <c r="DHH28" s="61"/>
      <c r="DHI28" s="61"/>
      <c r="DHJ28" s="61"/>
      <c r="DHK28" s="61"/>
      <c r="DHL28" s="61"/>
      <c r="DHM28" s="61"/>
      <c r="DHN28" s="61"/>
      <c r="DHO28" s="61"/>
      <c r="DHP28" s="61"/>
      <c r="DHQ28" s="61"/>
      <c r="DHR28" s="61"/>
      <c r="DHS28" s="61"/>
      <c r="DHT28" s="61"/>
      <c r="DHU28" s="61"/>
      <c r="DHV28" s="61"/>
      <c r="DHW28" s="61"/>
      <c r="DHX28" s="61"/>
      <c r="DHY28" s="61"/>
      <c r="DHZ28" s="61"/>
      <c r="DIA28" s="61"/>
      <c r="DIB28" s="61"/>
      <c r="DIC28" s="61"/>
      <c r="DID28" s="61"/>
      <c r="DIE28" s="61"/>
      <c r="DIF28" s="61"/>
      <c r="DIG28" s="61"/>
      <c r="DIH28" s="61"/>
      <c r="DII28" s="61"/>
      <c r="DIJ28" s="61"/>
      <c r="DIK28" s="61"/>
      <c r="DIL28" s="61"/>
      <c r="DIM28" s="61"/>
      <c r="DIN28" s="61"/>
      <c r="DIO28" s="61"/>
      <c r="DIP28" s="61"/>
      <c r="DIQ28" s="61"/>
      <c r="DIR28" s="61"/>
      <c r="DIS28" s="61"/>
      <c r="DIT28" s="61"/>
      <c r="DIU28" s="61"/>
      <c r="DIV28" s="61"/>
      <c r="DIW28" s="61"/>
      <c r="DIX28" s="61"/>
      <c r="DIY28" s="61"/>
      <c r="DIZ28" s="61"/>
      <c r="DJA28" s="61"/>
      <c r="DJB28" s="61"/>
      <c r="DJC28" s="61"/>
      <c r="DJD28" s="61"/>
      <c r="DJE28" s="61"/>
      <c r="DJF28" s="61"/>
      <c r="DJG28" s="61"/>
      <c r="DJH28" s="61"/>
      <c r="DJI28" s="61"/>
      <c r="DJJ28" s="61"/>
      <c r="DJK28" s="61"/>
      <c r="DJL28" s="61"/>
      <c r="DJM28" s="61"/>
      <c r="DJN28" s="61"/>
      <c r="DJO28" s="61"/>
      <c r="DJP28" s="61"/>
      <c r="DJQ28" s="61"/>
      <c r="DJR28" s="61"/>
      <c r="DJS28" s="61"/>
      <c r="DJT28" s="61"/>
      <c r="DJU28" s="61"/>
      <c r="DJV28" s="61"/>
      <c r="DJW28" s="61"/>
      <c r="DJX28" s="61"/>
      <c r="DJY28" s="61"/>
      <c r="DJZ28" s="61"/>
      <c r="DKA28" s="61"/>
      <c r="DKB28" s="61"/>
      <c r="DKC28" s="61"/>
      <c r="DKD28" s="61"/>
      <c r="DKE28" s="61"/>
      <c r="DKF28" s="61"/>
      <c r="DKG28" s="61"/>
      <c r="DKH28" s="61"/>
      <c r="DKI28" s="61"/>
      <c r="DKJ28" s="61"/>
      <c r="DKK28" s="61"/>
      <c r="DKL28" s="61"/>
      <c r="DKM28" s="61"/>
      <c r="DKN28" s="61"/>
      <c r="DKO28" s="61"/>
      <c r="DKP28" s="61"/>
      <c r="DKQ28" s="61"/>
      <c r="DKR28" s="61"/>
      <c r="DKS28" s="61"/>
      <c r="DKT28" s="61"/>
      <c r="DKU28" s="61"/>
      <c r="DKV28" s="61"/>
      <c r="DKW28" s="61"/>
      <c r="DKX28" s="61"/>
      <c r="DKY28" s="61"/>
      <c r="DKZ28" s="61"/>
      <c r="DLA28" s="61"/>
      <c r="DLB28" s="61"/>
      <c r="DLC28" s="61"/>
      <c r="DLD28" s="61"/>
      <c r="DLE28" s="61"/>
      <c r="DLF28" s="61"/>
      <c r="DLG28" s="61"/>
      <c r="DLH28" s="61"/>
      <c r="DLI28" s="61"/>
      <c r="DLJ28" s="61"/>
      <c r="DLK28" s="61"/>
      <c r="DLL28" s="61"/>
      <c r="DLM28" s="61"/>
      <c r="DLN28" s="61"/>
      <c r="DLO28" s="61"/>
      <c r="DLP28" s="61"/>
      <c r="DLQ28" s="61"/>
      <c r="DLR28" s="61"/>
      <c r="DLS28" s="61"/>
      <c r="DLT28" s="61"/>
      <c r="DLU28" s="61"/>
      <c r="DLV28" s="61"/>
      <c r="DLW28" s="61"/>
      <c r="DLX28" s="61"/>
      <c r="DLY28" s="61"/>
      <c r="DLZ28" s="61"/>
      <c r="DMA28" s="61"/>
      <c r="DMB28" s="61"/>
      <c r="DMC28" s="61"/>
      <c r="DMD28" s="61"/>
      <c r="DME28" s="61"/>
      <c r="DMF28" s="61"/>
      <c r="DMG28" s="61"/>
      <c r="DMH28" s="61"/>
      <c r="DMI28" s="61"/>
      <c r="DMJ28" s="61"/>
      <c r="DMK28" s="61"/>
      <c r="DML28" s="61"/>
      <c r="DMM28" s="61"/>
      <c r="DMN28" s="61"/>
      <c r="DMO28" s="61"/>
      <c r="DMP28" s="61"/>
      <c r="DMQ28" s="61"/>
      <c r="DMR28" s="61"/>
      <c r="DMS28" s="61"/>
      <c r="DMT28" s="61"/>
      <c r="DMU28" s="61"/>
      <c r="DMV28" s="61"/>
      <c r="DMW28" s="61"/>
      <c r="DMX28" s="61"/>
      <c r="DMY28" s="61"/>
      <c r="DMZ28" s="61"/>
      <c r="DNA28" s="61"/>
      <c r="DNB28" s="61"/>
      <c r="DNC28" s="61"/>
      <c r="DND28" s="61"/>
      <c r="DNE28" s="61"/>
      <c r="DNF28" s="61"/>
      <c r="DNG28" s="61"/>
      <c r="DNH28" s="61"/>
      <c r="DNI28" s="61"/>
      <c r="DNJ28" s="61"/>
      <c r="DNK28" s="61"/>
      <c r="DNL28" s="61"/>
      <c r="DNM28" s="61"/>
      <c r="DNN28" s="61"/>
      <c r="DNO28" s="61"/>
      <c r="DNP28" s="61"/>
      <c r="DNQ28" s="61"/>
      <c r="DNR28" s="61"/>
      <c r="DNS28" s="61"/>
      <c r="DNT28" s="61"/>
      <c r="DNU28" s="61"/>
      <c r="DNV28" s="61"/>
      <c r="DNW28" s="61"/>
      <c r="DNX28" s="61"/>
      <c r="DNY28" s="61"/>
      <c r="DNZ28" s="61"/>
      <c r="DOA28" s="61"/>
      <c r="DOB28" s="61"/>
      <c r="DOC28" s="61"/>
      <c r="DOD28" s="61"/>
      <c r="DOE28" s="61"/>
      <c r="DOF28" s="61"/>
      <c r="DOG28" s="61"/>
      <c r="DOH28" s="61"/>
      <c r="DOI28" s="61"/>
      <c r="DOJ28" s="61"/>
      <c r="DOK28" s="61"/>
      <c r="DOL28" s="61"/>
      <c r="DOM28" s="61"/>
      <c r="DON28" s="61"/>
      <c r="DOO28" s="61"/>
      <c r="DOP28" s="61"/>
      <c r="DOQ28" s="61"/>
      <c r="DOR28" s="61"/>
      <c r="DOS28" s="61"/>
      <c r="DOT28" s="61"/>
      <c r="DOU28" s="61"/>
      <c r="DOV28" s="61"/>
      <c r="DOW28" s="61"/>
      <c r="DOX28" s="61"/>
      <c r="DOY28" s="61"/>
      <c r="DOZ28" s="61"/>
      <c r="DPA28" s="61"/>
      <c r="DPB28" s="61"/>
      <c r="DPC28" s="61"/>
      <c r="DPD28" s="61"/>
      <c r="DPE28" s="61"/>
      <c r="DPF28" s="61"/>
      <c r="DPG28" s="61"/>
      <c r="DPH28" s="61"/>
      <c r="DPI28" s="61"/>
      <c r="DPJ28" s="61"/>
      <c r="DPK28" s="61"/>
      <c r="DPL28" s="61"/>
      <c r="DPM28" s="61"/>
      <c r="DPN28" s="61"/>
      <c r="DPO28" s="61"/>
      <c r="DPP28" s="61"/>
      <c r="DPQ28" s="61"/>
      <c r="DPR28" s="61"/>
      <c r="DPS28" s="61"/>
      <c r="DPT28" s="61"/>
      <c r="DPU28" s="61"/>
      <c r="DPV28" s="61"/>
      <c r="DPW28" s="61"/>
      <c r="DPX28" s="61"/>
      <c r="DPY28" s="61"/>
      <c r="DPZ28" s="61"/>
      <c r="DQA28" s="61"/>
      <c r="DQB28" s="61"/>
      <c r="DQC28" s="61"/>
      <c r="DQD28" s="61"/>
      <c r="DQE28" s="61"/>
      <c r="DQF28" s="61"/>
      <c r="DQG28" s="61"/>
      <c r="DQH28" s="61"/>
      <c r="DQI28" s="61"/>
      <c r="DQJ28" s="61"/>
      <c r="DQK28" s="61"/>
      <c r="DQL28" s="61"/>
      <c r="DQM28" s="61"/>
      <c r="DQN28" s="61"/>
      <c r="DQO28" s="61"/>
      <c r="DQP28" s="61"/>
      <c r="DQQ28" s="61"/>
      <c r="DQR28" s="61"/>
      <c r="DQS28" s="61"/>
      <c r="DQT28" s="61"/>
      <c r="DQU28" s="61"/>
      <c r="DQV28" s="61"/>
      <c r="DQW28" s="61"/>
      <c r="DQX28" s="61"/>
      <c r="DQY28" s="61"/>
      <c r="DQZ28" s="61"/>
      <c r="DRA28" s="61"/>
      <c r="DRB28" s="61"/>
      <c r="DRC28" s="61"/>
      <c r="DRD28" s="61"/>
      <c r="DRE28" s="61"/>
      <c r="DRF28" s="61"/>
      <c r="DRG28" s="61"/>
      <c r="DRH28" s="61"/>
      <c r="DRI28" s="61"/>
      <c r="DRJ28" s="61"/>
      <c r="DRK28" s="61"/>
      <c r="DRL28" s="61"/>
      <c r="DRM28" s="61"/>
      <c r="DRN28" s="61"/>
      <c r="DRO28" s="61"/>
      <c r="DRP28" s="61"/>
      <c r="DRQ28" s="61"/>
      <c r="DRR28" s="61"/>
      <c r="DRS28" s="61"/>
      <c r="DRT28" s="61"/>
      <c r="DRU28" s="61"/>
      <c r="DRV28" s="61"/>
      <c r="DRW28" s="61"/>
      <c r="DRX28" s="61"/>
      <c r="DRY28" s="61"/>
      <c r="DRZ28" s="61"/>
      <c r="DSA28" s="61"/>
      <c r="DSB28" s="61"/>
      <c r="DSC28" s="61"/>
      <c r="DSD28" s="61"/>
      <c r="DSE28" s="61"/>
      <c r="DSF28" s="61"/>
      <c r="DSG28" s="61"/>
      <c r="DSH28" s="61"/>
      <c r="DSI28" s="61"/>
      <c r="DSJ28" s="61"/>
      <c r="DSK28" s="61"/>
      <c r="DSL28" s="61"/>
      <c r="DSM28" s="61"/>
      <c r="DSN28" s="61"/>
      <c r="DSO28" s="61"/>
      <c r="DSP28" s="61"/>
      <c r="DSQ28" s="61"/>
      <c r="DSR28" s="61"/>
      <c r="DSS28" s="61"/>
      <c r="DST28" s="61"/>
      <c r="DSU28" s="61"/>
      <c r="DSV28" s="61"/>
      <c r="DSW28" s="61"/>
      <c r="DSX28" s="61"/>
      <c r="DSY28" s="61"/>
      <c r="DSZ28" s="61"/>
      <c r="DTA28" s="61"/>
      <c r="DTB28" s="61"/>
      <c r="DTC28" s="61"/>
      <c r="DTD28" s="61"/>
      <c r="DTE28" s="61"/>
      <c r="DTF28" s="61"/>
      <c r="DTG28" s="61"/>
      <c r="DTH28" s="61"/>
      <c r="DTI28" s="61"/>
      <c r="DTJ28" s="61"/>
      <c r="DTK28" s="61"/>
      <c r="DTL28" s="61"/>
      <c r="DTM28" s="61"/>
      <c r="DTN28" s="61"/>
      <c r="DTO28" s="61"/>
      <c r="DTP28" s="61"/>
      <c r="DTQ28" s="61"/>
      <c r="DTR28" s="61"/>
      <c r="DTS28" s="61"/>
      <c r="DTT28" s="61"/>
      <c r="DTU28" s="61"/>
      <c r="DTV28" s="61"/>
      <c r="DTW28" s="61"/>
      <c r="DTX28" s="61"/>
      <c r="DTY28" s="61"/>
      <c r="DTZ28" s="61"/>
      <c r="DUA28" s="61"/>
      <c r="DUB28" s="61"/>
      <c r="DUC28" s="61"/>
      <c r="DUD28" s="61"/>
      <c r="DUE28" s="61"/>
      <c r="DUF28" s="61"/>
      <c r="DUG28" s="61"/>
      <c r="DUH28" s="61"/>
      <c r="DUI28" s="61"/>
      <c r="DUJ28" s="61"/>
      <c r="DUK28" s="61"/>
      <c r="DUL28" s="61"/>
      <c r="DUM28" s="61"/>
      <c r="DUN28" s="61"/>
      <c r="DUO28" s="61"/>
      <c r="DUP28" s="61"/>
      <c r="DUQ28" s="61"/>
      <c r="DUR28" s="61"/>
      <c r="DUS28" s="61"/>
      <c r="DUT28" s="61"/>
      <c r="DUU28" s="61"/>
      <c r="DUV28" s="61"/>
      <c r="DUW28" s="61"/>
      <c r="DUX28" s="61"/>
      <c r="DUY28" s="61"/>
      <c r="DUZ28" s="61"/>
      <c r="DVA28" s="61"/>
      <c r="DVB28" s="61"/>
      <c r="DVC28" s="61"/>
      <c r="DVD28" s="61"/>
      <c r="DVE28" s="61"/>
      <c r="DVF28" s="61"/>
      <c r="DVG28" s="61"/>
      <c r="DVH28" s="61"/>
      <c r="DVI28" s="61"/>
      <c r="DVJ28" s="61"/>
      <c r="DVK28" s="61"/>
      <c r="DVL28" s="61"/>
      <c r="DVM28" s="61"/>
      <c r="DVN28" s="61"/>
      <c r="DVO28" s="61"/>
      <c r="DVP28" s="61"/>
      <c r="DVQ28" s="61"/>
      <c r="DVR28" s="61"/>
      <c r="DVS28" s="61"/>
      <c r="DVT28" s="61"/>
      <c r="DVU28" s="61"/>
      <c r="DVV28" s="61"/>
      <c r="DVW28" s="61"/>
      <c r="DVX28" s="61"/>
      <c r="DVY28" s="61"/>
      <c r="DVZ28" s="61"/>
      <c r="DWA28" s="61"/>
      <c r="DWB28" s="61"/>
      <c r="DWC28" s="61"/>
      <c r="DWD28" s="61"/>
      <c r="DWE28" s="61"/>
      <c r="DWF28" s="61"/>
      <c r="DWG28" s="61"/>
      <c r="DWH28" s="61"/>
      <c r="DWI28" s="61"/>
      <c r="DWJ28" s="61"/>
      <c r="DWK28" s="61"/>
      <c r="DWL28" s="61"/>
      <c r="DWM28" s="61"/>
      <c r="DWN28" s="61"/>
      <c r="DWO28" s="61"/>
      <c r="DWP28" s="61"/>
      <c r="DWQ28" s="61"/>
      <c r="DWR28" s="61"/>
      <c r="DWS28" s="61"/>
      <c r="DWT28" s="61"/>
      <c r="DWU28" s="61"/>
      <c r="DWV28" s="61"/>
      <c r="DWW28" s="61"/>
      <c r="DWX28" s="61"/>
      <c r="DWY28" s="61"/>
      <c r="DWZ28" s="61"/>
      <c r="DXA28" s="61"/>
      <c r="DXB28" s="61"/>
      <c r="DXC28" s="61"/>
      <c r="DXD28" s="61"/>
      <c r="DXE28" s="61"/>
      <c r="DXF28" s="61"/>
      <c r="DXG28" s="61"/>
      <c r="DXH28" s="61"/>
      <c r="DXI28" s="61"/>
      <c r="DXJ28" s="61"/>
      <c r="DXK28" s="61"/>
      <c r="DXL28" s="61"/>
      <c r="DXM28" s="61"/>
      <c r="DXN28" s="61"/>
      <c r="DXO28" s="61"/>
      <c r="DXP28" s="61"/>
      <c r="DXQ28" s="61"/>
      <c r="DXR28" s="61"/>
      <c r="DXS28" s="61"/>
      <c r="DXT28" s="61"/>
      <c r="DXU28" s="61"/>
      <c r="DXV28" s="61"/>
      <c r="DXW28" s="61"/>
      <c r="DXX28" s="61"/>
      <c r="DXY28" s="61"/>
      <c r="DXZ28" s="61"/>
      <c r="DYA28" s="61"/>
      <c r="DYB28" s="61"/>
      <c r="DYC28" s="61"/>
      <c r="DYD28" s="61"/>
      <c r="DYE28" s="61"/>
      <c r="DYF28" s="61"/>
      <c r="DYG28" s="61"/>
      <c r="DYH28" s="61"/>
      <c r="DYI28" s="61"/>
      <c r="DYJ28" s="61"/>
      <c r="DYK28" s="61"/>
      <c r="DYL28" s="61"/>
      <c r="DYM28" s="61"/>
      <c r="DYN28" s="61"/>
      <c r="DYO28" s="61"/>
      <c r="DYP28" s="61"/>
      <c r="DYQ28" s="61"/>
      <c r="DYR28" s="61"/>
      <c r="DYS28" s="61"/>
      <c r="DYT28" s="61"/>
      <c r="DYU28" s="61"/>
      <c r="DYV28" s="61"/>
      <c r="DYW28" s="61"/>
      <c r="DYX28" s="61"/>
      <c r="DYY28" s="61"/>
      <c r="DYZ28" s="61"/>
      <c r="DZA28" s="61"/>
      <c r="DZB28" s="61"/>
      <c r="DZC28" s="61"/>
      <c r="DZD28" s="61"/>
      <c r="DZE28" s="61"/>
      <c r="DZF28" s="61"/>
      <c r="DZG28" s="61"/>
      <c r="DZH28" s="61"/>
      <c r="DZI28" s="61"/>
      <c r="DZJ28" s="61"/>
      <c r="DZK28" s="61"/>
      <c r="DZL28" s="61"/>
      <c r="DZM28" s="61"/>
      <c r="DZN28" s="61"/>
      <c r="DZO28" s="61"/>
      <c r="DZP28" s="61"/>
      <c r="DZQ28" s="61"/>
      <c r="DZR28" s="61"/>
      <c r="DZS28" s="61"/>
      <c r="DZT28" s="61"/>
      <c r="DZU28" s="61"/>
      <c r="DZV28" s="61"/>
      <c r="DZW28" s="61"/>
      <c r="DZX28" s="61"/>
      <c r="DZY28" s="61"/>
      <c r="DZZ28" s="61"/>
      <c r="EAA28" s="61"/>
      <c r="EAB28" s="61"/>
      <c r="EAC28" s="61"/>
      <c r="EAD28" s="61"/>
      <c r="EAE28" s="61"/>
      <c r="EAF28" s="61"/>
      <c r="EAG28" s="61"/>
      <c r="EAH28" s="61"/>
      <c r="EAI28" s="61"/>
      <c r="EAJ28" s="61"/>
      <c r="EAK28" s="61"/>
      <c r="EAL28" s="61"/>
      <c r="EAM28" s="61"/>
      <c r="EAN28" s="61"/>
      <c r="EAO28" s="61"/>
      <c r="EAP28" s="61"/>
      <c r="EAQ28" s="61"/>
      <c r="EAR28" s="61"/>
      <c r="EAS28" s="61"/>
      <c r="EAT28" s="61"/>
      <c r="EAU28" s="61"/>
      <c r="EAV28" s="61"/>
      <c r="EAW28" s="61"/>
      <c r="EAX28" s="61"/>
      <c r="EAY28" s="61"/>
      <c r="EAZ28" s="61"/>
      <c r="EBA28" s="61"/>
      <c r="EBB28" s="61"/>
      <c r="EBC28" s="61"/>
      <c r="EBD28" s="61"/>
      <c r="EBE28" s="61"/>
      <c r="EBF28" s="61"/>
      <c r="EBG28" s="61"/>
      <c r="EBH28" s="61"/>
      <c r="EBI28" s="61"/>
      <c r="EBJ28" s="61"/>
      <c r="EBK28" s="61"/>
      <c r="EBL28" s="61"/>
      <c r="EBM28" s="61"/>
      <c r="EBN28" s="61"/>
      <c r="EBO28" s="61"/>
      <c r="EBP28" s="61"/>
      <c r="EBQ28" s="61"/>
      <c r="EBR28" s="61"/>
      <c r="EBS28" s="61"/>
      <c r="EBT28" s="61"/>
      <c r="EBU28" s="61"/>
      <c r="EBV28" s="61"/>
      <c r="EBW28" s="61"/>
      <c r="EBX28" s="61"/>
      <c r="EBY28" s="61"/>
      <c r="EBZ28" s="61"/>
      <c r="ECA28" s="61"/>
      <c r="ECB28" s="61"/>
      <c r="ECC28" s="61"/>
      <c r="ECD28" s="61"/>
      <c r="ECE28" s="61"/>
      <c r="ECF28" s="61"/>
      <c r="ECG28" s="61"/>
      <c r="ECH28" s="61"/>
      <c r="ECI28" s="61"/>
      <c r="ECJ28" s="61"/>
      <c r="ECK28" s="61"/>
      <c r="ECL28" s="61"/>
      <c r="ECM28" s="61"/>
      <c r="ECN28" s="61"/>
      <c r="ECO28" s="61"/>
      <c r="ECP28" s="61"/>
      <c r="ECQ28" s="61"/>
      <c r="ECR28" s="61"/>
      <c r="ECS28" s="61"/>
      <c r="ECT28" s="61"/>
      <c r="ECU28" s="61"/>
      <c r="ECV28" s="61"/>
      <c r="ECW28" s="61"/>
      <c r="ECX28" s="61"/>
      <c r="ECY28" s="61"/>
      <c r="ECZ28" s="61"/>
      <c r="EDA28" s="61"/>
      <c r="EDB28" s="61"/>
      <c r="EDC28" s="61"/>
      <c r="EDD28" s="61"/>
      <c r="EDE28" s="61"/>
      <c r="EDF28" s="61"/>
      <c r="EDG28" s="61"/>
      <c r="EDH28" s="61"/>
      <c r="EDI28" s="61"/>
      <c r="EDJ28" s="61"/>
      <c r="EDK28" s="61"/>
      <c r="EDL28" s="61"/>
      <c r="EDM28" s="61"/>
      <c r="EDN28" s="61"/>
      <c r="EDO28" s="61"/>
      <c r="EDP28" s="61"/>
      <c r="EDQ28" s="61"/>
      <c r="EDR28" s="61"/>
      <c r="EDS28" s="61"/>
      <c r="EDT28" s="61"/>
      <c r="EDU28" s="61"/>
      <c r="EDV28" s="61"/>
      <c r="EDW28" s="61"/>
      <c r="EDX28" s="61"/>
      <c r="EDY28" s="61"/>
      <c r="EDZ28" s="61"/>
      <c r="EEA28" s="61"/>
      <c r="EEB28" s="61"/>
      <c r="EEC28" s="61"/>
      <c r="EED28" s="61"/>
      <c r="EEE28" s="61"/>
      <c r="EEF28" s="61"/>
      <c r="EEG28" s="61"/>
      <c r="EEH28" s="61"/>
      <c r="EEI28" s="61"/>
      <c r="EEJ28" s="61"/>
      <c r="EEK28" s="61"/>
      <c r="EEL28" s="61"/>
      <c r="EEM28" s="61"/>
      <c r="EEN28" s="61"/>
      <c r="EEO28" s="61"/>
      <c r="EEP28" s="61"/>
      <c r="EEQ28" s="61"/>
      <c r="EER28" s="61"/>
      <c r="EES28" s="61"/>
      <c r="EET28" s="61"/>
      <c r="EEU28" s="61"/>
      <c r="EEV28" s="61"/>
      <c r="EEW28" s="61"/>
      <c r="EEX28" s="61"/>
      <c r="EEY28" s="61"/>
      <c r="EEZ28" s="61"/>
      <c r="EFA28" s="61"/>
      <c r="EFB28" s="61"/>
      <c r="EFC28" s="61"/>
      <c r="EFD28" s="61"/>
      <c r="EFE28" s="61"/>
      <c r="EFF28" s="61"/>
      <c r="EFG28" s="61"/>
      <c r="EFH28" s="61"/>
      <c r="EFI28" s="61"/>
      <c r="EFJ28" s="61"/>
      <c r="EFK28" s="61"/>
      <c r="EFL28" s="61"/>
      <c r="EFM28" s="61"/>
      <c r="EFN28" s="61"/>
      <c r="EFO28" s="61"/>
      <c r="EFP28" s="61"/>
      <c r="EFQ28" s="61"/>
      <c r="EFR28" s="61"/>
      <c r="EFS28" s="61"/>
      <c r="EFT28" s="61"/>
      <c r="EFU28" s="61"/>
      <c r="EFV28" s="61"/>
      <c r="EFW28" s="61"/>
      <c r="EFX28" s="61"/>
      <c r="EFY28" s="61"/>
      <c r="EFZ28" s="61"/>
      <c r="EGA28" s="61"/>
      <c r="EGB28" s="61"/>
      <c r="EGC28" s="61"/>
      <c r="EGD28" s="61"/>
      <c r="EGE28" s="61"/>
      <c r="EGF28" s="61"/>
      <c r="EGG28" s="61"/>
      <c r="EGH28" s="61"/>
      <c r="EGI28" s="61"/>
      <c r="EGJ28" s="61"/>
      <c r="EGK28" s="61"/>
      <c r="EGL28" s="61"/>
      <c r="EGM28" s="61"/>
      <c r="EGN28" s="61"/>
      <c r="EGO28" s="61"/>
      <c r="EGP28" s="61"/>
      <c r="EGQ28" s="61"/>
      <c r="EGR28" s="61"/>
      <c r="EGS28" s="61"/>
      <c r="EGT28" s="61"/>
      <c r="EGU28" s="61"/>
      <c r="EGV28" s="61"/>
      <c r="EGW28" s="61"/>
      <c r="EGX28" s="61"/>
      <c r="EGY28" s="61"/>
      <c r="EGZ28" s="61"/>
      <c r="EHA28" s="61"/>
      <c r="EHB28" s="61"/>
      <c r="EHC28" s="61"/>
      <c r="EHD28" s="61"/>
      <c r="EHE28" s="61"/>
      <c r="EHF28" s="61"/>
      <c r="EHG28" s="61"/>
      <c r="EHH28" s="61"/>
      <c r="EHI28" s="61"/>
      <c r="EHJ28" s="61"/>
      <c r="EHK28" s="61"/>
      <c r="EHL28" s="61"/>
      <c r="EHM28" s="61"/>
      <c r="EHN28" s="61"/>
      <c r="EHO28" s="61"/>
      <c r="EHP28" s="61"/>
      <c r="EHQ28" s="61"/>
      <c r="EHR28" s="61"/>
      <c r="EHS28" s="61"/>
      <c r="EHT28" s="61"/>
      <c r="EHU28" s="61"/>
      <c r="EHV28" s="61"/>
      <c r="EHW28" s="61"/>
      <c r="EHX28" s="61"/>
      <c r="EHY28" s="61"/>
      <c r="EHZ28" s="61"/>
      <c r="EIA28" s="61"/>
      <c r="EIB28" s="61"/>
      <c r="EIC28" s="61"/>
      <c r="EID28" s="61"/>
      <c r="EIE28" s="61"/>
      <c r="EIF28" s="61"/>
      <c r="EIG28" s="61"/>
      <c r="EIH28" s="61"/>
      <c r="EII28" s="61"/>
      <c r="EIJ28" s="61"/>
      <c r="EIK28" s="61"/>
      <c r="EIL28" s="61"/>
      <c r="EIM28" s="61"/>
      <c r="EIN28" s="61"/>
      <c r="EIO28" s="61"/>
      <c r="EIP28" s="61"/>
      <c r="EIQ28" s="61"/>
      <c r="EIR28" s="61"/>
      <c r="EIS28" s="61"/>
      <c r="EIT28" s="61"/>
      <c r="EIU28" s="61"/>
      <c r="EIV28" s="61"/>
      <c r="EIW28" s="61"/>
      <c r="EIX28" s="61"/>
      <c r="EIY28" s="61"/>
      <c r="EIZ28" s="61"/>
      <c r="EJA28" s="61"/>
      <c r="EJB28" s="61"/>
      <c r="EJC28" s="61"/>
      <c r="EJD28" s="61"/>
      <c r="EJE28" s="61"/>
      <c r="EJF28" s="61"/>
      <c r="EJG28" s="61"/>
      <c r="EJH28" s="61"/>
      <c r="EJI28" s="61"/>
      <c r="EJJ28" s="61"/>
      <c r="EJK28" s="61"/>
      <c r="EJL28" s="61"/>
      <c r="EJM28" s="61"/>
      <c r="EJN28" s="61"/>
      <c r="EJO28" s="61"/>
      <c r="EJP28" s="61"/>
      <c r="EJQ28" s="61"/>
      <c r="EJR28" s="61"/>
      <c r="EJS28" s="61"/>
      <c r="EJT28" s="61"/>
      <c r="EJU28" s="61"/>
      <c r="EJV28" s="61"/>
      <c r="EJW28" s="61"/>
      <c r="EJX28" s="61"/>
      <c r="EJY28" s="61"/>
      <c r="EJZ28" s="61"/>
      <c r="EKA28" s="61"/>
      <c r="EKB28" s="61"/>
      <c r="EKC28" s="61"/>
      <c r="EKD28" s="61"/>
      <c r="EKE28" s="61"/>
      <c r="EKF28" s="61"/>
      <c r="EKG28" s="61"/>
      <c r="EKH28" s="61"/>
      <c r="EKI28" s="61"/>
      <c r="EKJ28" s="61"/>
      <c r="EKK28" s="61"/>
      <c r="EKL28" s="61"/>
      <c r="EKM28" s="61"/>
      <c r="EKN28" s="61"/>
      <c r="EKO28" s="61"/>
      <c r="EKP28" s="61"/>
      <c r="EKQ28" s="61"/>
      <c r="EKR28" s="61"/>
      <c r="EKS28" s="61"/>
      <c r="EKT28" s="61"/>
      <c r="EKU28" s="61"/>
      <c r="EKV28" s="61"/>
      <c r="EKW28" s="61"/>
      <c r="EKX28" s="61"/>
      <c r="EKY28" s="61"/>
      <c r="EKZ28" s="61"/>
      <c r="ELA28" s="61"/>
      <c r="ELB28" s="61"/>
      <c r="ELC28" s="61"/>
      <c r="ELD28" s="61"/>
      <c r="ELE28" s="61"/>
      <c r="ELF28" s="61"/>
      <c r="ELG28" s="61"/>
      <c r="ELH28" s="61"/>
      <c r="ELI28" s="61"/>
      <c r="ELJ28" s="61"/>
      <c r="ELK28" s="61"/>
      <c r="ELL28" s="61"/>
      <c r="ELM28" s="61"/>
      <c r="ELN28" s="61"/>
      <c r="ELO28" s="61"/>
      <c r="ELP28" s="61"/>
      <c r="ELQ28" s="61"/>
      <c r="ELR28" s="61"/>
      <c r="ELS28" s="61"/>
      <c r="ELT28" s="61"/>
      <c r="ELU28" s="61"/>
      <c r="ELV28" s="61"/>
      <c r="ELW28" s="61"/>
      <c r="ELX28" s="61"/>
      <c r="ELY28" s="61"/>
      <c r="ELZ28" s="61"/>
      <c r="EMA28" s="61"/>
      <c r="EMB28" s="61"/>
      <c r="EMC28" s="61"/>
      <c r="EMD28" s="61"/>
      <c r="EME28" s="61"/>
      <c r="EMF28" s="61"/>
      <c r="EMG28" s="61"/>
      <c r="EMH28" s="61"/>
      <c r="EMI28" s="61"/>
      <c r="EMJ28" s="61"/>
      <c r="EMK28" s="61"/>
      <c r="EML28" s="61"/>
      <c r="EMM28" s="61"/>
      <c r="EMN28" s="61"/>
      <c r="EMO28" s="61"/>
      <c r="EMP28" s="61"/>
      <c r="EMQ28" s="61"/>
      <c r="EMR28" s="61"/>
      <c r="EMS28" s="61"/>
      <c r="EMT28" s="61"/>
      <c r="EMU28" s="61"/>
      <c r="EMV28" s="61"/>
      <c r="EMW28" s="61"/>
      <c r="EMX28" s="61"/>
      <c r="EMY28" s="61"/>
      <c r="EMZ28" s="61"/>
      <c r="ENA28" s="61"/>
      <c r="ENB28" s="61"/>
      <c r="ENC28" s="61"/>
      <c r="END28" s="61"/>
      <c r="ENE28" s="61"/>
      <c r="ENF28" s="61"/>
      <c r="ENG28" s="61"/>
      <c r="ENH28" s="61"/>
      <c r="ENI28" s="61"/>
      <c r="ENJ28" s="61"/>
      <c r="ENK28" s="61"/>
      <c r="ENL28" s="61"/>
      <c r="ENM28" s="61"/>
      <c r="ENN28" s="61"/>
      <c r="ENO28" s="61"/>
      <c r="ENP28" s="61"/>
      <c r="ENQ28" s="61"/>
      <c r="ENR28" s="61"/>
      <c r="ENS28" s="61"/>
      <c r="ENT28" s="61"/>
      <c r="ENU28" s="61"/>
      <c r="ENV28" s="61"/>
      <c r="ENW28" s="61"/>
      <c r="ENX28" s="61"/>
      <c r="ENY28" s="61"/>
      <c r="ENZ28" s="61"/>
      <c r="EOA28" s="61"/>
      <c r="EOB28" s="61"/>
      <c r="EOC28" s="61"/>
      <c r="EOD28" s="61"/>
      <c r="EOE28" s="61"/>
      <c r="EOF28" s="61"/>
      <c r="EOG28" s="61"/>
      <c r="EOH28" s="61"/>
      <c r="EOI28" s="61"/>
      <c r="EOJ28" s="61"/>
      <c r="EOK28" s="61"/>
      <c r="EOL28" s="61"/>
      <c r="EOM28" s="61"/>
      <c r="EON28" s="61"/>
      <c r="EOO28" s="61"/>
      <c r="EOP28" s="61"/>
      <c r="EOQ28" s="61"/>
      <c r="EOR28" s="61"/>
      <c r="EOS28" s="61"/>
      <c r="EOT28" s="61"/>
      <c r="EOU28" s="61"/>
      <c r="EOV28" s="61"/>
      <c r="EOW28" s="61"/>
      <c r="EOX28" s="61"/>
      <c r="EOY28" s="61"/>
      <c r="EOZ28" s="61"/>
      <c r="EPA28" s="61"/>
      <c r="EPB28" s="61"/>
      <c r="EPC28" s="61"/>
      <c r="EPD28" s="61"/>
      <c r="EPE28" s="61"/>
      <c r="EPF28" s="61"/>
      <c r="EPG28" s="61"/>
      <c r="EPH28" s="61"/>
      <c r="EPI28" s="61"/>
      <c r="EPJ28" s="61"/>
      <c r="EPK28" s="61"/>
      <c r="EPL28" s="61"/>
      <c r="EPM28" s="61"/>
      <c r="EPN28" s="61"/>
      <c r="EPO28" s="61"/>
      <c r="EPP28" s="61"/>
      <c r="EPQ28" s="61"/>
      <c r="EPR28" s="61"/>
      <c r="EPS28" s="61"/>
      <c r="EPT28" s="61"/>
      <c r="EPU28" s="61"/>
      <c r="EPV28" s="61"/>
      <c r="EPW28" s="61"/>
      <c r="EPX28" s="61"/>
      <c r="EPY28" s="61"/>
      <c r="EPZ28" s="61"/>
      <c r="EQA28" s="61"/>
      <c r="EQB28" s="61"/>
      <c r="EQC28" s="61"/>
      <c r="EQD28" s="61"/>
      <c r="EQE28" s="61"/>
      <c r="EQF28" s="61"/>
      <c r="EQG28" s="61"/>
      <c r="EQH28" s="61"/>
      <c r="EQI28" s="61"/>
      <c r="EQJ28" s="61"/>
      <c r="EQK28" s="61"/>
      <c r="EQL28" s="61"/>
      <c r="EQM28" s="61"/>
      <c r="EQN28" s="61"/>
      <c r="EQO28" s="61"/>
      <c r="EQP28" s="61"/>
      <c r="EQQ28" s="61"/>
      <c r="EQR28" s="61"/>
      <c r="EQS28" s="61"/>
      <c r="EQT28" s="61"/>
      <c r="EQU28" s="61"/>
      <c r="EQV28" s="61"/>
      <c r="EQW28" s="61"/>
      <c r="EQX28" s="61"/>
      <c r="EQY28" s="61"/>
      <c r="EQZ28" s="61"/>
      <c r="ERA28" s="61"/>
      <c r="ERB28" s="61"/>
      <c r="ERC28" s="61"/>
      <c r="ERD28" s="61"/>
      <c r="ERE28" s="61"/>
      <c r="ERF28" s="61"/>
      <c r="ERG28" s="61"/>
      <c r="ERH28" s="61"/>
      <c r="ERI28" s="61"/>
      <c r="ERJ28" s="61"/>
      <c r="ERK28" s="61"/>
      <c r="ERL28" s="61"/>
      <c r="ERM28" s="61"/>
      <c r="ERN28" s="61"/>
      <c r="ERO28" s="61"/>
      <c r="ERP28" s="61"/>
      <c r="ERQ28" s="61"/>
      <c r="ERR28" s="61"/>
      <c r="ERS28" s="61"/>
      <c r="ERT28" s="61"/>
      <c r="ERU28" s="61"/>
      <c r="ERV28" s="61"/>
      <c r="ERW28" s="61"/>
      <c r="ERX28" s="61"/>
      <c r="ERY28" s="61"/>
      <c r="ERZ28" s="61"/>
      <c r="ESA28" s="61"/>
      <c r="ESB28" s="61"/>
      <c r="ESC28" s="61"/>
      <c r="ESD28" s="61"/>
      <c r="ESE28" s="61"/>
      <c r="ESF28" s="61"/>
      <c r="ESG28" s="61"/>
      <c r="ESH28" s="61"/>
      <c r="ESI28" s="61"/>
      <c r="ESJ28" s="61"/>
      <c r="ESK28" s="61"/>
      <c r="ESL28" s="61"/>
      <c r="ESM28" s="61"/>
      <c r="ESN28" s="61"/>
      <c r="ESO28" s="61"/>
      <c r="ESP28" s="61"/>
      <c r="ESQ28" s="61"/>
      <c r="ESR28" s="61"/>
      <c r="ESS28" s="61"/>
      <c r="EST28" s="61"/>
      <c r="ESU28" s="61"/>
      <c r="ESV28" s="61"/>
      <c r="ESW28" s="61"/>
      <c r="ESX28" s="61"/>
      <c r="ESY28" s="61"/>
      <c r="ESZ28" s="61"/>
      <c r="ETA28" s="61"/>
      <c r="ETB28" s="61"/>
      <c r="ETC28" s="61"/>
      <c r="ETD28" s="61"/>
      <c r="ETE28" s="61"/>
      <c r="ETF28" s="61"/>
      <c r="ETG28" s="61"/>
      <c r="ETH28" s="61"/>
      <c r="ETI28" s="61"/>
      <c r="ETJ28" s="61"/>
      <c r="ETK28" s="61"/>
      <c r="ETL28" s="61"/>
      <c r="ETM28" s="61"/>
      <c r="ETN28" s="61"/>
      <c r="ETO28" s="61"/>
      <c r="ETP28" s="61"/>
      <c r="ETQ28" s="61"/>
      <c r="ETR28" s="61"/>
      <c r="ETS28" s="61"/>
      <c r="ETT28" s="61"/>
      <c r="ETU28" s="61"/>
      <c r="ETV28" s="61"/>
      <c r="ETW28" s="61"/>
      <c r="ETX28" s="61"/>
      <c r="ETY28" s="61"/>
      <c r="ETZ28" s="61"/>
      <c r="EUA28" s="61"/>
      <c r="EUB28" s="61"/>
      <c r="EUC28" s="61"/>
      <c r="EUD28" s="61"/>
      <c r="EUE28" s="61"/>
      <c r="EUF28" s="61"/>
      <c r="EUG28" s="61"/>
      <c r="EUH28" s="61"/>
      <c r="EUI28" s="61"/>
      <c r="EUJ28" s="61"/>
      <c r="EUK28" s="61"/>
      <c r="EUL28" s="61"/>
      <c r="EUM28" s="61"/>
      <c r="EUN28" s="61"/>
      <c r="EUO28" s="61"/>
      <c r="EUP28" s="61"/>
      <c r="EUQ28" s="61"/>
      <c r="EUR28" s="61"/>
      <c r="EUS28" s="61"/>
      <c r="EUT28" s="61"/>
      <c r="EUU28" s="61"/>
      <c r="EUV28" s="61"/>
      <c r="EUW28" s="61"/>
      <c r="EUX28" s="61"/>
      <c r="EUY28" s="61"/>
      <c r="EUZ28" s="61"/>
      <c r="EVA28" s="61"/>
      <c r="EVB28" s="61"/>
      <c r="EVC28" s="61"/>
      <c r="EVD28" s="61"/>
      <c r="EVE28" s="61"/>
      <c r="EVF28" s="61"/>
      <c r="EVG28" s="61"/>
      <c r="EVH28" s="61"/>
      <c r="EVI28" s="61"/>
      <c r="EVJ28" s="61"/>
      <c r="EVK28" s="61"/>
      <c r="EVL28" s="61"/>
      <c r="EVM28" s="61"/>
      <c r="EVN28" s="61"/>
      <c r="EVO28" s="61"/>
      <c r="EVP28" s="61"/>
      <c r="EVQ28" s="61"/>
      <c r="EVR28" s="61"/>
      <c r="EVS28" s="61"/>
      <c r="EVT28" s="61"/>
      <c r="EVU28" s="61"/>
      <c r="EVV28" s="61"/>
      <c r="EVW28" s="61"/>
      <c r="EVX28" s="61"/>
      <c r="EVY28" s="61"/>
      <c r="EVZ28" s="61"/>
      <c r="EWA28" s="61"/>
      <c r="EWB28" s="61"/>
      <c r="EWC28" s="61"/>
      <c r="EWD28" s="61"/>
      <c r="EWE28" s="61"/>
      <c r="EWF28" s="61"/>
      <c r="EWG28" s="61"/>
      <c r="EWH28" s="61"/>
      <c r="EWI28" s="61"/>
      <c r="EWJ28" s="61"/>
      <c r="EWK28" s="61"/>
      <c r="EWL28" s="61"/>
      <c r="EWM28" s="61"/>
      <c r="EWN28" s="61"/>
      <c r="EWO28" s="61"/>
      <c r="EWP28" s="61"/>
      <c r="EWQ28" s="61"/>
      <c r="EWR28" s="61"/>
      <c r="EWS28" s="61"/>
      <c r="EWT28" s="61"/>
      <c r="EWU28" s="61"/>
      <c r="EWV28" s="61"/>
      <c r="EWW28" s="61"/>
      <c r="EWX28" s="61"/>
      <c r="EWY28" s="61"/>
      <c r="EWZ28" s="61"/>
      <c r="EXA28" s="61"/>
      <c r="EXB28" s="61"/>
      <c r="EXC28" s="61"/>
      <c r="EXD28" s="61"/>
      <c r="EXE28" s="61"/>
      <c r="EXF28" s="61"/>
      <c r="EXG28" s="61"/>
      <c r="EXH28" s="61"/>
      <c r="EXI28" s="61"/>
      <c r="EXJ28" s="61"/>
      <c r="EXK28" s="61"/>
      <c r="EXL28" s="61"/>
      <c r="EXM28" s="61"/>
      <c r="EXN28" s="61"/>
      <c r="EXO28" s="61"/>
      <c r="EXP28" s="61"/>
      <c r="EXQ28" s="61"/>
      <c r="EXR28" s="61"/>
      <c r="EXS28" s="61"/>
      <c r="EXT28" s="61"/>
      <c r="EXU28" s="61"/>
      <c r="EXV28" s="61"/>
      <c r="EXW28" s="61"/>
      <c r="EXX28" s="61"/>
      <c r="EXY28" s="61"/>
      <c r="EXZ28" s="61"/>
      <c r="EYA28" s="61"/>
      <c r="EYB28" s="61"/>
      <c r="EYC28" s="61"/>
      <c r="EYD28" s="61"/>
      <c r="EYE28" s="61"/>
      <c r="EYF28" s="61"/>
      <c r="EYG28" s="61"/>
      <c r="EYH28" s="61"/>
      <c r="EYI28" s="61"/>
      <c r="EYJ28" s="61"/>
      <c r="EYK28" s="61"/>
      <c r="EYL28" s="61"/>
      <c r="EYM28" s="61"/>
      <c r="EYN28" s="61"/>
      <c r="EYO28" s="61"/>
      <c r="EYP28" s="61"/>
      <c r="EYQ28" s="61"/>
      <c r="EYR28" s="61"/>
      <c r="EYS28" s="61"/>
      <c r="EYT28" s="61"/>
      <c r="EYU28" s="61"/>
      <c r="EYV28" s="61"/>
      <c r="EYW28" s="61"/>
      <c r="EYX28" s="61"/>
      <c r="EYY28" s="61"/>
      <c r="EYZ28" s="61"/>
      <c r="EZA28" s="61"/>
      <c r="EZB28" s="61"/>
      <c r="EZC28" s="61"/>
      <c r="EZD28" s="61"/>
      <c r="EZE28" s="61"/>
      <c r="EZF28" s="61"/>
      <c r="EZG28" s="61"/>
      <c r="EZH28" s="61"/>
      <c r="EZI28" s="61"/>
      <c r="EZJ28" s="61"/>
      <c r="EZK28" s="61"/>
      <c r="EZL28" s="61"/>
      <c r="EZM28" s="61"/>
      <c r="EZN28" s="61"/>
      <c r="EZO28" s="61"/>
      <c r="EZP28" s="61"/>
      <c r="EZQ28" s="61"/>
      <c r="EZR28" s="61"/>
      <c r="EZS28" s="61"/>
      <c r="EZT28" s="61"/>
      <c r="EZU28" s="61"/>
      <c r="EZV28" s="61"/>
      <c r="EZW28" s="61"/>
      <c r="EZX28" s="61"/>
      <c r="EZY28" s="61"/>
      <c r="EZZ28" s="61"/>
      <c r="FAA28" s="61"/>
      <c r="FAB28" s="61"/>
      <c r="FAC28" s="61"/>
      <c r="FAD28" s="61"/>
      <c r="FAE28" s="61"/>
      <c r="FAF28" s="61"/>
      <c r="FAG28" s="61"/>
      <c r="FAH28" s="61"/>
      <c r="FAI28" s="61"/>
      <c r="FAJ28" s="61"/>
      <c r="FAK28" s="61"/>
      <c r="FAL28" s="61"/>
      <c r="FAM28" s="61"/>
      <c r="FAN28" s="61"/>
      <c r="FAO28" s="61"/>
      <c r="FAP28" s="61"/>
      <c r="FAQ28" s="61"/>
      <c r="FAR28" s="61"/>
      <c r="FAS28" s="61"/>
      <c r="FAT28" s="61"/>
      <c r="FAU28" s="61"/>
      <c r="FAV28" s="61"/>
      <c r="FAW28" s="61"/>
      <c r="FAX28" s="61"/>
      <c r="FAY28" s="61"/>
      <c r="FAZ28" s="61"/>
      <c r="FBA28" s="61"/>
      <c r="FBB28" s="61"/>
      <c r="FBC28" s="61"/>
      <c r="FBD28" s="61"/>
      <c r="FBE28" s="61"/>
      <c r="FBF28" s="61"/>
      <c r="FBG28" s="61"/>
      <c r="FBH28" s="61"/>
      <c r="FBI28" s="61"/>
      <c r="FBJ28" s="61"/>
      <c r="FBK28" s="61"/>
      <c r="FBL28" s="61"/>
      <c r="FBM28" s="61"/>
      <c r="FBN28" s="61"/>
      <c r="FBO28" s="61"/>
      <c r="FBP28" s="61"/>
      <c r="FBQ28" s="61"/>
      <c r="FBR28" s="61"/>
      <c r="FBS28" s="61"/>
      <c r="FBT28" s="61"/>
      <c r="FBU28" s="61"/>
      <c r="FBV28" s="61"/>
      <c r="FBW28" s="61"/>
      <c r="FBX28" s="61"/>
      <c r="FBY28" s="61"/>
      <c r="FBZ28" s="61"/>
      <c r="FCA28" s="61"/>
      <c r="FCB28" s="61"/>
      <c r="FCC28" s="61"/>
      <c r="FCD28" s="61"/>
      <c r="FCE28" s="61"/>
      <c r="FCF28" s="61"/>
      <c r="FCG28" s="61"/>
      <c r="FCH28" s="61"/>
      <c r="FCI28" s="61"/>
      <c r="FCJ28" s="61"/>
      <c r="FCK28" s="61"/>
      <c r="FCL28" s="61"/>
      <c r="FCM28" s="61"/>
      <c r="FCN28" s="61"/>
      <c r="FCO28" s="61"/>
      <c r="FCP28" s="61"/>
      <c r="FCQ28" s="61"/>
      <c r="FCR28" s="61"/>
      <c r="FCS28" s="61"/>
      <c r="FCT28" s="61"/>
      <c r="FCU28" s="61"/>
      <c r="FCV28" s="61"/>
      <c r="FCW28" s="61"/>
      <c r="FCX28" s="61"/>
      <c r="FCY28" s="61"/>
      <c r="FCZ28" s="61"/>
      <c r="FDA28" s="61"/>
      <c r="FDB28" s="61"/>
      <c r="FDC28" s="61"/>
      <c r="FDD28" s="61"/>
      <c r="FDE28" s="61"/>
      <c r="FDF28" s="61"/>
      <c r="FDG28" s="61"/>
      <c r="FDH28" s="61"/>
      <c r="FDI28" s="61"/>
      <c r="FDJ28" s="61"/>
      <c r="FDK28" s="61"/>
      <c r="FDL28" s="61"/>
      <c r="FDM28" s="61"/>
      <c r="FDN28" s="61"/>
      <c r="FDO28" s="61"/>
      <c r="FDP28" s="61"/>
      <c r="FDQ28" s="61"/>
      <c r="FDR28" s="61"/>
      <c r="FDS28" s="61"/>
      <c r="FDT28" s="61"/>
      <c r="FDU28" s="61"/>
      <c r="FDV28" s="61"/>
      <c r="FDW28" s="61"/>
      <c r="FDX28" s="61"/>
      <c r="FDY28" s="61"/>
      <c r="FDZ28" s="61"/>
      <c r="FEA28" s="61"/>
      <c r="FEB28" s="61"/>
      <c r="FEC28" s="61"/>
      <c r="FED28" s="61"/>
      <c r="FEE28" s="61"/>
      <c r="FEF28" s="61"/>
      <c r="FEG28" s="61"/>
      <c r="FEH28" s="61"/>
      <c r="FEI28" s="61"/>
      <c r="FEJ28" s="61"/>
      <c r="FEK28" s="61"/>
      <c r="FEL28" s="61"/>
      <c r="FEM28" s="61"/>
      <c r="FEN28" s="61"/>
      <c r="FEO28" s="61"/>
      <c r="FEP28" s="61"/>
      <c r="FEQ28" s="61"/>
      <c r="FER28" s="61"/>
      <c r="FES28" s="61"/>
      <c r="FET28" s="61"/>
      <c r="FEU28" s="61"/>
      <c r="FEV28" s="61"/>
      <c r="FEW28" s="61"/>
      <c r="FEX28" s="61"/>
      <c r="FEY28" s="61"/>
      <c r="FEZ28" s="61"/>
      <c r="FFA28" s="61"/>
      <c r="FFB28" s="61"/>
      <c r="FFC28" s="61"/>
      <c r="FFD28" s="61"/>
      <c r="FFE28" s="61"/>
      <c r="FFF28" s="61"/>
      <c r="FFG28" s="61"/>
      <c r="FFH28" s="61"/>
      <c r="FFI28" s="61"/>
      <c r="FFJ28" s="61"/>
      <c r="FFK28" s="61"/>
      <c r="FFL28" s="61"/>
      <c r="FFM28" s="61"/>
      <c r="FFN28" s="61"/>
      <c r="FFO28" s="61"/>
      <c r="FFP28" s="61"/>
      <c r="FFQ28" s="61"/>
      <c r="FFR28" s="61"/>
      <c r="FFS28" s="61"/>
      <c r="FFT28" s="61"/>
      <c r="FFU28" s="61"/>
      <c r="FFV28" s="61"/>
      <c r="FFW28" s="61"/>
      <c r="FFX28" s="61"/>
      <c r="FFY28" s="61"/>
      <c r="FFZ28" s="61"/>
      <c r="FGA28" s="61"/>
      <c r="FGB28" s="61"/>
      <c r="FGC28" s="61"/>
      <c r="FGD28" s="61"/>
      <c r="FGE28" s="61"/>
      <c r="FGF28" s="61"/>
      <c r="FGG28" s="61"/>
      <c r="FGH28" s="61"/>
      <c r="FGI28" s="61"/>
      <c r="FGJ28" s="61"/>
      <c r="FGK28" s="61"/>
      <c r="FGL28" s="61"/>
      <c r="FGM28" s="61"/>
      <c r="FGN28" s="61"/>
      <c r="FGO28" s="61"/>
      <c r="FGP28" s="61"/>
      <c r="FGQ28" s="61"/>
      <c r="FGR28" s="61"/>
      <c r="FGS28" s="61"/>
      <c r="FGT28" s="61"/>
      <c r="FGU28" s="61"/>
      <c r="FGV28" s="61"/>
      <c r="FGW28" s="61"/>
      <c r="FGX28" s="61"/>
      <c r="FGY28" s="61"/>
      <c r="FGZ28" s="61"/>
      <c r="FHA28" s="61"/>
      <c r="FHB28" s="61"/>
      <c r="FHC28" s="61"/>
      <c r="FHD28" s="61"/>
      <c r="FHE28" s="61"/>
      <c r="FHF28" s="61"/>
      <c r="FHG28" s="61"/>
      <c r="FHH28" s="61"/>
      <c r="FHI28" s="61"/>
      <c r="FHJ28" s="61"/>
      <c r="FHK28" s="61"/>
      <c r="FHL28" s="61"/>
      <c r="FHM28" s="61"/>
      <c r="FHN28" s="61"/>
      <c r="FHO28" s="61"/>
      <c r="FHP28" s="61"/>
      <c r="FHQ28" s="61"/>
      <c r="FHR28" s="61"/>
      <c r="FHS28" s="61"/>
      <c r="FHT28" s="61"/>
      <c r="FHU28" s="61"/>
      <c r="FHV28" s="61"/>
      <c r="FHW28" s="61"/>
      <c r="FHX28" s="61"/>
      <c r="FHY28" s="61"/>
      <c r="FHZ28" s="61"/>
      <c r="FIA28" s="61"/>
      <c r="FIB28" s="61"/>
      <c r="FIC28" s="61"/>
      <c r="FID28" s="61"/>
      <c r="FIE28" s="61"/>
      <c r="FIF28" s="61"/>
      <c r="FIG28" s="61"/>
      <c r="FIH28" s="61"/>
      <c r="FII28" s="61"/>
      <c r="FIJ28" s="61"/>
      <c r="FIK28" s="61"/>
      <c r="FIL28" s="61"/>
      <c r="FIM28" s="61"/>
      <c r="FIN28" s="61"/>
      <c r="FIO28" s="61"/>
      <c r="FIP28" s="61"/>
      <c r="FIQ28" s="61"/>
      <c r="FIR28" s="61"/>
      <c r="FIS28" s="61"/>
      <c r="FIT28" s="61"/>
      <c r="FIU28" s="61"/>
      <c r="FIV28" s="61"/>
      <c r="FIW28" s="61"/>
      <c r="FIX28" s="61"/>
      <c r="FIY28" s="61"/>
      <c r="FIZ28" s="61"/>
      <c r="FJA28" s="61"/>
      <c r="FJB28" s="61"/>
      <c r="FJC28" s="61"/>
      <c r="FJD28" s="61"/>
      <c r="FJE28" s="61"/>
      <c r="FJF28" s="61"/>
      <c r="FJG28" s="61"/>
      <c r="FJH28" s="61"/>
      <c r="FJI28" s="61"/>
      <c r="FJJ28" s="61"/>
      <c r="FJK28" s="61"/>
      <c r="FJL28" s="61"/>
      <c r="FJM28" s="61"/>
      <c r="FJN28" s="61"/>
      <c r="FJO28" s="61"/>
      <c r="FJP28" s="61"/>
      <c r="FJQ28" s="61"/>
      <c r="FJR28" s="61"/>
      <c r="FJS28" s="61"/>
      <c r="FJT28" s="61"/>
      <c r="FJU28" s="61"/>
      <c r="FJV28" s="61"/>
      <c r="FJW28" s="61"/>
      <c r="FJX28" s="61"/>
      <c r="FJY28" s="61"/>
      <c r="FJZ28" s="61"/>
      <c r="FKA28" s="61"/>
      <c r="FKB28" s="61"/>
      <c r="FKC28" s="61"/>
      <c r="FKD28" s="61"/>
      <c r="FKE28" s="61"/>
      <c r="FKF28" s="61"/>
      <c r="FKG28" s="61"/>
      <c r="FKH28" s="61"/>
      <c r="FKI28" s="61"/>
      <c r="FKJ28" s="61"/>
      <c r="FKK28" s="61"/>
      <c r="FKL28" s="61"/>
      <c r="FKM28" s="61"/>
      <c r="FKN28" s="61"/>
      <c r="FKO28" s="61"/>
      <c r="FKP28" s="61"/>
      <c r="FKQ28" s="61"/>
      <c r="FKR28" s="61"/>
      <c r="FKS28" s="61"/>
      <c r="FKT28" s="61"/>
      <c r="FKU28" s="61"/>
      <c r="FKV28" s="61"/>
      <c r="FKW28" s="61"/>
      <c r="FKX28" s="61"/>
      <c r="FKY28" s="61"/>
      <c r="FKZ28" s="61"/>
      <c r="FLA28" s="61"/>
      <c r="FLB28" s="61"/>
      <c r="FLC28" s="61"/>
      <c r="FLD28" s="61"/>
      <c r="FLE28" s="61"/>
      <c r="FLF28" s="61"/>
      <c r="FLG28" s="61"/>
      <c r="FLH28" s="61"/>
      <c r="FLI28" s="61"/>
      <c r="FLJ28" s="61"/>
      <c r="FLK28" s="61"/>
      <c r="FLL28" s="61"/>
      <c r="FLM28" s="61"/>
      <c r="FLN28" s="61"/>
      <c r="FLO28" s="61"/>
      <c r="FLP28" s="61"/>
      <c r="FLQ28" s="61"/>
      <c r="FLR28" s="61"/>
      <c r="FLS28" s="61"/>
      <c r="FLT28" s="61"/>
      <c r="FLU28" s="61"/>
      <c r="FLV28" s="61"/>
      <c r="FLW28" s="61"/>
      <c r="FLX28" s="61"/>
      <c r="FLY28" s="61"/>
      <c r="FLZ28" s="61"/>
      <c r="FMA28" s="61"/>
      <c r="FMB28" s="61"/>
      <c r="FMC28" s="61"/>
      <c r="FMD28" s="61"/>
      <c r="FME28" s="61"/>
      <c r="FMF28" s="61"/>
      <c r="FMG28" s="61"/>
      <c r="FMH28" s="61"/>
      <c r="FMI28" s="61"/>
      <c r="FMJ28" s="61"/>
      <c r="FMK28" s="61"/>
      <c r="FML28" s="61"/>
      <c r="FMM28" s="61"/>
      <c r="FMN28" s="61"/>
      <c r="FMO28" s="61"/>
      <c r="FMP28" s="61"/>
      <c r="FMQ28" s="61"/>
      <c r="FMR28" s="61"/>
      <c r="FMS28" s="61"/>
      <c r="FMT28" s="61"/>
      <c r="FMU28" s="61"/>
      <c r="FMV28" s="61"/>
      <c r="FMW28" s="61"/>
      <c r="FMX28" s="61"/>
      <c r="FMY28" s="61"/>
      <c r="FMZ28" s="61"/>
      <c r="FNA28" s="61"/>
      <c r="FNB28" s="61"/>
      <c r="FNC28" s="61"/>
      <c r="FND28" s="61"/>
      <c r="FNE28" s="61"/>
      <c r="FNF28" s="61"/>
      <c r="FNG28" s="61"/>
      <c r="FNH28" s="61"/>
      <c r="FNI28" s="61"/>
      <c r="FNJ28" s="61"/>
      <c r="FNK28" s="61"/>
      <c r="FNL28" s="61"/>
      <c r="FNM28" s="61"/>
      <c r="FNN28" s="61"/>
      <c r="FNO28" s="61"/>
      <c r="FNP28" s="61"/>
      <c r="FNQ28" s="61"/>
      <c r="FNR28" s="61"/>
      <c r="FNS28" s="61"/>
      <c r="FNT28" s="61"/>
      <c r="FNU28" s="61"/>
      <c r="FNV28" s="61"/>
      <c r="FNW28" s="61"/>
      <c r="FNX28" s="61"/>
      <c r="FNY28" s="61"/>
      <c r="FNZ28" s="61"/>
      <c r="FOA28" s="61"/>
      <c r="FOB28" s="61"/>
      <c r="FOC28" s="61"/>
      <c r="FOD28" s="61"/>
      <c r="FOE28" s="61"/>
      <c r="FOF28" s="61"/>
      <c r="FOG28" s="61"/>
      <c r="FOH28" s="61"/>
      <c r="FOI28" s="61"/>
      <c r="FOJ28" s="61"/>
      <c r="FOK28" s="61"/>
      <c r="FOL28" s="61"/>
      <c r="FOM28" s="61"/>
      <c r="FON28" s="61"/>
      <c r="FOO28" s="61"/>
      <c r="FOP28" s="61"/>
      <c r="FOQ28" s="61"/>
      <c r="FOR28" s="61"/>
      <c r="FOS28" s="61"/>
      <c r="FOT28" s="61"/>
      <c r="FOU28" s="61"/>
      <c r="FOV28" s="61"/>
      <c r="FOW28" s="61"/>
      <c r="FOX28" s="61"/>
      <c r="FOY28" s="61"/>
      <c r="FOZ28" s="61"/>
      <c r="FPA28" s="61"/>
      <c r="FPB28" s="61"/>
      <c r="FPC28" s="61"/>
      <c r="FPD28" s="61"/>
      <c r="FPE28" s="61"/>
      <c r="FPF28" s="61"/>
      <c r="FPG28" s="61"/>
      <c r="FPH28" s="61"/>
      <c r="FPI28" s="61"/>
      <c r="FPJ28" s="61"/>
      <c r="FPK28" s="61"/>
      <c r="FPL28" s="61"/>
      <c r="FPM28" s="61"/>
      <c r="FPN28" s="61"/>
      <c r="FPO28" s="61"/>
      <c r="FPP28" s="61"/>
      <c r="FPQ28" s="61"/>
      <c r="FPR28" s="61"/>
      <c r="FPS28" s="61"/>
      <c r="FPT28" s="61"/>
      <c r="FPU28" s="61"/>
      <c r="FPV28" s="61"/>
      <c r="FPW28" s="61"/>
      <c r="FPX28" s="61"/>
      <c r="FPY28" s="61"/>
      <c r="FPZ28" s="61"/>
      <c r="FQA28" s="61"/>
      <c r="FQB28" s="61"/>
      <c r="FQC28" s="61"/>
      <c r="FQD28" s="61"/>
      <c r="FQE28" s="61"/>
      <c r="FQF28" s="61"/>
      <c r="FQG28" s="61"/>
      <c r="FQH28" s="61"/>
      <c r="FQI28" s="61"/>
      <c r="FQJ28" s="61"/>
      <c r="FQK28" s="61"/>
      <c r="FQL28" s="61"/>
      <c r="FQM28" s="61"/>
      <c r="FQN28" s="61"/>
      <c r="FQO28" s="61"/>
      <c r="FQP28" s="61"/>
      <c r="FQQ28" s="61"/>
      <c r="FQR28" s="61"/>
      <c r="FQS28" s="61"/>
      <c r="FQT28" s="61"/>
      <c r="FQU28" s="61"/>
      <c r="FQV28" s="61"/>
      <c r="FQW28" s="61"/>
      <c r="FQX28" s="61"/>
      <c r="FQY28" s="61"/>
      <c r="FQZ28" s="61"/>
      <c r="FRA28" s="61"/>
      <c r="FRB28" s="61"/>
      <c r="FRC28" s="61"/>
      <c r="FRD28" s="61"/>
      <c r="FRE28" s="61"/>
      <c r="FRF28" s="61"/>
      <c r="FRG28" s="61"/>
      <c r="FRH28" s="61"/>
      <c r="FRI28" s="61"/>
      <c r="FRJ28" s="61"/>
      <c r="FRK28" s="61"/>
      <c r="FRL28" s="61"/>
      <c r="FRM28" s="61"/>
      <c r="FRN28" s="61"/>
      <c r="FRO28" s="61"/>
      <c r="FRP28" s="61"/>
      <c r="FRQ28" s="61"/>
      <c r="FRR28" s="61"/>
      <c r="FRS28" s="61"/>
      <c r="FRT28" s="61"/>
      <c r="FRU28" s="61"/>
      <c r="FRV28" s="61"/>
      <c r="FRW28" s="61"/>
      <c r="FRX28" s="61"/>
      <c r="FRY28" s="61"/>
      <c r="FRZ28" s="61"/>
      <c r="FSA28" s="61"/>
      <c r="FSB28" s="61"/>
      <c r="FSC28" s="61"/>
      <c r="FSD28" s="61"/>
      <c r="FSE28" s="61"/>
      <c r="FSF28" s="61"/>
      <c r="FSG28" s="61"/>
      <c r="FSH28" s="61"/>
      <c r="FSI28" s="61"/>
      <c r="FSJ28" s="61"/>
      <c r="FSK28" s="61"/>
      <c r="FSL28" s="61"/>
      <c r="FSM28" s="61"/>
      <c r="FSN28" s="61"/>
      <c r="FSO28" s="61"/>
      <c r="FSP28" s="61"/>
      <c r="FSQ28" s="61"/>
      <c r="FSR28" s="61"/>
      <c r="FSS28" s="61"/>
      <c r="FST28" s="61"/>
      <c r="FSU28" s="61"/>
      <c r="FSV28" s="61"/>
      <c r="FSW28" s="61"/>
      <c r="FSX28" s="61"/>
      <c r="FSY28" s="61"/>
      <c r="FSZ28" s="61"/>
      <c r="FTA28" s="61"/>
      <c r="FTB28" s="61"/>
      <c r="FTC28" s="61"/>
      <c r="FTD28" s="61"/>
      <c r="FTE28" s="61"/>
      <c r="FTF28" s="61"/>
      <c r="FTG28" s="61"/>
      <c r="FTH28" s="61"/>
      <c r="FTI28" s="61"/>
      <c r="FTJ28" s="61"/>
      <c r="FTK28" s="61"/>
      <c r="FTL28" s="61"/>
      <c r="FTM28" s="61"/>
      <c r="FTN28" s="61"/>
      <c r="FTO28" s="61"/>
      <c r="FTP28" s="61"/>
      <c r="FTQ28" s="61"/>
      <c r="FTR28" s="61"/>
      <c r="FTS28" s="61"/>
      <c r="FTT28" s="61"/>
      <c r="FTU28" s="61"/>
      <c r="FTV28" s="61"/>
      <c r="FTW28" s="61"/>
      <c r="FTX28" s="61"/>
      <c r="FTY28" s="61"/>
      <c r="FTZ28" s="61"/>
      <c r="FUA28" s="61"/>
      <c r="FUB28" s="61"/>
      <c r="FUC28" s="61"/>
      <c r="FUD28" s="61"/>
      <c r="FUE28" s="61"/>
      <c r="FUF28" s="61"/>
      <c r="FUG28" s="61"/>
      <c r="FUH28" s="61"/>
      <c r="FUI28" s="61"/>
      <c r="FUJ28" s="61"/>
      <c r="FUK28" s="61"/>
      <c r="FUL28" s="61"/>
      <c r="FUM28" s="61"/>
      <c r="FUN28" s="61"/>
      <c r="FUO28" s="61"/>
      <c r="FUP28" s="61"/>
      <c r="FUQ28" s="61"/>
      <c r="FUR28" s="61"/>
      <c r="FUS28" s="61"/>
      <c r="FUT28" s="61"/>
      <c r="FUU28" s="61"/>
      <c r="FUV28" s="61"/>
      <c r="FUW28" s="61"/>
      <c r="FUX28" s="61"/>
      <c r="FUY28" s="61"/>
      <c r="FUZ28" s="61"/>
      <c r="FVA28" s="61"/>
      <c r="FVB28" s="61"/>
      <c r="FVC28" s="61"/>
      <c r="FVD28" s="61"/>
      <c r="FVE28" s="61"/>
      <c r="FVF28" s="61"/>
      <c r="FVG28" s="61"/>
      <c r="FVH28" s="61"/>
      <c r="FVI28" s="61"/>
      <c r="FVJ28" s="61"/>
      <c r="FVK28" s="61"/>
      <c r="FVL28" s="61"/>
      <c r="FVM28" s="61"/>
      <c r="FVN28" s="61"/>
      <c r="FVO28" s="61"/>
      <c r="FVP28" s="61"/>
      <c r="FVQ28" s="61"/>
      <c r="FVR28" s="61"/>
      <c r="FVS28" s="61"/>
      <c r="FVT28" s="61"/>
      <c r="FVU28" s="61"/>
      <c r="FVV28" s="61"/>
      <c r="FVW28" s="61"/>
      <c r="FVX28" s="61"/>
      <c r="FVY28" s="61"/>
      <c r="FVZ28" s="61"/>
      <c r="FWA28" s="61"/>
      <c r="FWB28" s="61"/>
      <c r="FWC28" s="61"/>
      <c r="FWD28" s="61"/>
      <c r="FWE28" s="61"/>
      <c r="FWF28" s="61"/>
      <c r="FWG28" s="61"/>
      <c r="FWH28" s="61"/>
      <c r="FWI28" s="61"/>
      <c r="FWJ28" s="61"/>
      <c r="FWK28" s="61"/>
      <c r="FWL28" s="61"/>
      <c r="FWM28" s="61"/>
      <c r="FWN28" s="61"/>
      <c r="FWO28" s="61"/>
      <c r="FWP28" s="61"/>
      <c r="FWQ28" s="61"/>
      <c r="FWR28" s="61"/>
      <c r="FWS28" s="61"/>
      <c r="FWT28" s="61"/>
      <c r="FWU28" s="61"/>
      <c r="FWV28" s="61"/>
      <c r="FWW28" s="61"/>
      <c r="FWX28" s="61"/>
      <c r="FWY28" s="61"/>
      <c r="FWZ28" s="61"/>
      <c r="FXA28" s="61"/>
      <c r="FXB28" s="61"/>
      <c r="FXC28" s="61"/>
      <c r="FXD28" s="61"/>
      <c r="FXE28" s="61"/>
      <c r="FXF28" s="61"/>
      <c r="FXG28" s="61"/>
      <c r="FXH28" s="61"/>
      <c r="FXI28" s="61"/>
      <c r="FXJ28" s="61"/>
      <c r="FXK28" s="61"/>
      <c r="FXL28" s="61"/>
      <c r="FXM28" s="61"/>
      <c r="FXN28" s="61"/>
      <c r="FXO28" s="61"/>
      <c r="FXP28" s="61"/>
      <c r="FXQ28" s="61"/>
      <c r="FXR28" s="61"/>
      <c r="FXS28" s="61"/>
      <c r="FXT28" s="61"/>
      <c r="FXU28" s="61"/>
      <c r="FXV28" s="61"/>
      <c r="FXW28" s="61"/>
      <c r="FXX28" s="61"/>
      <c r="FXY28" s="61"/>
      <c r="FXZ28" s="61"/>
      <c r="FYA28" s="61"/>
      <c r="FYB28" s="61"/>
      <c r="FYC28" s="61"/>
      <c r="FYD28" s="61"/>
      <c r="FYE28" s="61"/>
      <c r="FYF28" s="61"/>
      <c r="FYG28" s="61"/>
      <c r="FYH28" s="61"/>
      <c r="FYI28" s="61"/>
      <c r="FYJ28" s="61"/>
      <c r="FYK28" s="61"/>
      <c r="FYL28" s="61"/>
      <c r="FYM28" s="61"/>
      <c r="FYN28" s="61"/>
      <c r="FYO28" s="61"/>
      <c r="FYP28" s="61"/>
      <c r="FYQ28" s="61"/>
      <c r="FYR28" s="61"/>
      <c r="FYS28" s="61"/>
      <c r="FYT28" s="61"/>
      <c r="FYU28" s="61"/>
      <c r="FYV28" s="61"/>
      <c r="FYW28" s="61"/>
      <c r="FYX28" s="61"/>
      <c r="FYY28" s="61"/>
      <c r="FYZ28" s="61"/>
      <c r="FZA28" s="61"/>
      <c r="FZB28" s="61"/>
      <c r="FZC28" s="61"/>
      <c r="FZD28" s="61"/>
      <c r="FZE28" s="61"/>
      <c r="FZF28" s="61"/>
      <c r="FZG28" s="61"/>
      <c r="FZH28" s="61"/>
      <c r="FZI28" s="61"/>
      <c r="FZJ28" s="61"/>
      <c r="FZK28" s="61"/>
      <c r="FZL28" s="61"/>
      <c r="FZM28" s="61"/>
      <c r="FZN28" s="61"/>
      <c r="FZO28" s="61"/>
      <c r="FZP28" s="61"/>
      <c r="FZQ28" s="61"/>
      <c r="FZR28" s="61"/>
      <c r="FZS28" s="61"/>
      <c r="FZT28" s="61"/>
      <c r="FZU28" s="61"/>
      <c r="FZV28" s="61"/>
      <c r="FZW28" s="61"/>
      <c r="FZX28" s="61"/>
      <c r="FZY28" s="61"/>
      <c r="FZZ28" s="61"/>
      <c r="GAA28" s="61"/>
      <c r="GAB28" s="61"/>
      <c r="GAC28" s="61"/>
      <c r="GAD28" s="61"/>
      <c r="GAE28" s="61"/>
      <c r="GAF28" s="61"/>
      <c r="GAG28" s="61"/>
      <c r="GAH28" s="61"/>
      <c r="GAI28" s="61"/>
      <c r="GAJ28" s="61"/>
      <c r="GAK28" s="61"/>
      <c r="GAL28" s="61"/>
      <c r="GAM28" s="61"/>
      <c r="GAN28" s="61"/>
      <c r="GAO28" s="61"/>
      <c r="GAP28" s="61"/>
      <c r="GAQ28" s="61"/>
      <c r="GAR28" s="61"/>
      <c r="GAS28" s="61"/>
      <c r="GAT28" s="61"/>
      <c r="GAU28" s="61"/>
      <c r="GAV28" s="61"/>
      <c r="GAW28" s="61"/>
      <c r="GAX28" s="61"/>
      <c r="GAY28" s="61"/>
      <c r="GAZ28" s="61"/>
      <c r="GBA28" s="61"/>
      <c r="GBB28" s="61"/>
      <c r="GBC28" s="61"/>
      <c r="GBD28" s="61"/>
      <c r="GBE28" s="61"/>
      <c r="GBF28" s="61"/>
      <c r="GBG28" s="61"/>
      <c r="GBH28" s="61"/>
      <c r="GBI28" s="61"/>
      <c r="GBJ28" s="61"/>
      <c r="GBK28" s="61"/>
      <c r="GBL28" s="61"/>
      <c r="GBM28" s="61"/>
      <c r="GBN28" s="61"/>
      <c r="GBO28" s="61"/>
      <c r="GBP28" s="61"/>
      <c r="GBQ28" s="61"/>
      <c r="GBR28" s="61"/>
      <c r="GBS28" s="61"/>
      <c r="GBT28" s="61"/>
      <c r="GBU28" s="61"/>
      <c r="GBV28" s="61"/>
      <c r="GBW28" s="61"/>
      <c r="GBX28" s="61"/>
      <c r="GBY28" s="61"/>
      <c r="GBZ28" s="61"/>
      <c r="GCA28" s="61"/>
      <c r="GCB28" s="61"/>
      <c r="GCC28" s="61"/>
      <c r="GCD28" s="61"/>
      <c r="GCE28" s="61"/>
      <c r="GCF28" s="61"/>
      <c r="GCG28" s="61"/>
      <c r="GCH28" s="61"/>
      <c r="GCI28" s="61"/>
      <c r="GCJ28" s="61"/>
      <c r="GCK28" s="61"/>
      <c r="GCL28" s="61"/>
      <c r="GCM28" s="61"/>
      <c r="GCN28" s="61"/>
      <c r="GCO28" s="61"/>
      <c r="GCP28" s="61"/>
      <c r="GCQ28" s="61"/>
      <c r="GCR28" s="61"/>
      <c r="GCS28" s="61"/>
      <c r="GCT28" s="61"/>
      <c r="GCU28" s="61"/>
      <c r="GCV28" s="61"/>
      <c r="GCW28" s="61"/>
      <c r="GCX28" s="61"/>
      <c r="GCY28" s="61"/>
      <c r="GCZ28" s="61"/>
      <c r="GDA28" s="61"/>
      <c r="GDB28" s="61"/>
      <c r="GDC28" s="61"/>
      <c r="GDD28" s="61"/>
      <c r="GDE28" s="61"/>
      <c r="GDF28" s="61"/>
      <c r="GDG28" s="61"/>
      <c r="GDH28" s="61"/>
      <c r="GDI28" s="61"/>
      <c r="GDJ28" s="61"/>
      <c r="GDK28" s="61"/>
      <c r="GDL28" s="61"/>
      <c r="GDM28" s="61"/>
      <c r="GDN28" s="61"/>
      <c r="GDO28" s="61"/>
      <c r="GDP28" s="61"/>
      <c r="GDQ28" s="61"/>
      <c r="GDR28" s="61"/>
      <c r="GDS28" s="61"/>
      <c r="GDT28" s="61"/>
      <c r="GDU28" s="61"/>
      <c r="GDV28" s="61"/>
      <c r="GDW28" s="61"/>
      <c r="GDX28" s="61"/>
      <c r="GDY28" s="61"/>
      <c r="GDZ28" s="61"/>
      <c r="GEA28" s="61"/>
      <c r="GEB28" s="61"/>
      <c r="GEC28" s="61"/>
      <c r="GED28" s="61"/>
      <c r="GEE28" s="61"/>
      <c r="GEF28" s="61"/>
      <c r="GEG28" s="61"/>
      <c r="GEH28" s="61"/>
      <c r="GEI28" s="61"/>
      <c r="GEJ28" s="61"/>
      <c r="GEK28" s="61"/>
      <c r="GEL28" s="61"/>
      <c r="GEM28" s="61"/>
      <c r="GEN28" s="61"/>
      <c r="GEO28" s="61"/>
      <c r="GEP28" s="61"/>
      <c r="GEQ28" s="61"/>
      <c r="GER28" s="61"/>
      <c r="GES28" s="61"/>
      <c r="GET28" s="61"/>
      <c r="GEU28" s="61"/>
      <c r="GEV28" s="61"/>
      <c r="GEW28" s="61"/>
      <c r="GEX28" s="61"/>
      <c r="GEY28" s="61"/>
      <c r="GEZ28" s="61"/>
      <c r="GFA28" s="61"/>
      <c r="GFB28" s="61"/>
      <c r="GFC28" s="61"/>
      <c r="GFD28" s="61"/>
      <c r="GFE28" s="61"/>
      <c r="GFF28" s="61"/>
      <c r="GFG28" s="61"/>
      <c r="GFH28" s="61"/>
      <c r="GFI28" s="61"/>
      <c r="GFJ28" s="61"/>
      <c r="GFK28" s="61"/>
      <c r="GFL28" s="61"/>
      <c r="GFM28" s="61"/>
      <c r="GFN28" s="61"/>
      <c r="GFO28" s="61"/>
      <c r="GFP28" s="61"/>
      <c r="GFQ28" s="61"/>
      <c r="GFR28" s="61"/>
      <c r="GFS28" s="61"/>
      <c r="GFT28" s="61"/>
      <c r="GFU28" s="61"/>
      <c r="GFV28" s="61"/>
      <c r="GFW28" s="61"/>
      <c r="GFX28" s="61"/>
      <c r="GFY28" s="61"/>
      <c r="GFZ28" s="61"/>
      <c r="GGA28" s="61"/>
      <c r="GGB28" s="61"/>
      <c r="GGC28" s="61"/>
      <c r="GGD28" s="61"/>
      <c r="GGE28" s="61"/>
      <c r="GGF28" s="61"/>
      <c r="GGG28" s="61"/>
      <c r="GGH28" s="61"/>
      <c r="GGI28" s="61"/>
      <c r="GGJ28" s="61"/>
      <c r="GGK28" s="61"/>
      <c r="GGL28" s="61"/>
      <c r="GGM28" s="61"/>
      <c r="GGN28" s="61"/>
      <c r="GGO28" s="61"/>
      <c r="GGP28" s="61"/>
      <c r="GGQ28" s="61"/>
      <c r="GGR28" s="61"/>
      <c r="GGS28" s="61"/>
      <c r="GGT28" s="61"/>
      <c r="GGU28" s="61"/>
      <c r="GGV28" s="61"/>
      <c r="GGW28" s="61"/>
      <c r="GGX28" s="61"/>
      <c r="GGY28" s="61"/>
      <c r="GGZ28" s="61"/>
      <c r="GHA28" s="61"/>
      <c r="GHB28" s="61"/>
      <c r="GHC28" s="61"/>
      <c r="GHD28" s="61"/>
      <c r="GHE28" s="61"/>
      <c r="GHF28" s="61"/>
      <c r="GHG28" s="61"/>
      <c r="GHH28" s="61"/>
      <c r="GHI28" s="61"/>
      <c r="GHJ28" s="61"/>
      <c r="GHK28" s="61"/>
      <c r="GHL28" s="61"/>
      <c r="GHM28" s="61"/>
      <c r="GHN28" s="61"/>
      <c r="GHO28" s="61"/>
      <c r="GHP28" s="61"/>
      <c r="GHQ28" s="61"/>
      <c r="GHR28" s="61"/>
      <c r="GHS28" s="61"/>
      <c r="GHT28" s="61"/>
      <c r="GHU28" s="61"/>
      <c r="GHV28" s="61"/>
      <c r="GHW28" s="61"/>
      <c r="GHX28" s="61"/>
      <c r="GHY28" s="61"/>
      <c r="GHZ28" s="61"/>
      <c r="GIA28" s="61"/>
      <c r="GIB28" s="61"/>
      <c r="GIC28" s="61"/>
      <c r="GID28" s="61"/>
      <c r="GIE28" s="61"/>
      <c r="GIF28" s="61"/>
      <c r="GIG28" s="61"/>
      <c r="GIH28" s="61"/>
      <c r="GII28" s="61"/>
      <c r="GIJ28" s="61"/>
      <c r="GIK28" s="61"/>
      <c r="GIL28" s="61"/>
      <c r="GIM28" s="61"/>
      <c r="GIN28" s="61"/>
      <c r="GIO28" s="61"/>
      <c r="GIP28" s="61"/>
      <c r="GIQ28" s="61"/>
      <c r="GIR28" s="61"/>
      <c r="GIS28" s="61"/>
      <c r="GIT28" s="61"/>
      <c r="GIU28" s="61"/>
      <c r="GIV28" s="61"/>
      <c r="GIW28" s="61"/>
      <c r="GIX28" s="61"/>
      <c r="GIY28" s="61"/>
      <c r="GIZ28" s="61"/>
      <c r="GJA28" s="61"/>
      <c r="GJB28" s="61"/>
      <c r="GJC28" s="61"/>
      <c r="GJD28" s="61"/>
      <c r="GJE28" s="61"/>
      <c r="GJF28" s="61"/>
      <c r="GJG28" s="61"/>
      <c r="GJH28" s="61"/>
      <c r="GJI28" s="61"/>
      <c r="GJJ28" s="61"/>
      <c r="GJK28" s="61"/>
      <c r="GJL28" s="61"/>
      <c r="GJM28" s="61"/>
      <c r="GJN28" s="61"/>
      <c r="GJO28" s="61"/>
      <c r="GJP28" s="61"/>
      <c r="GJQ28" s="61"/>
      <c r="GJR28" s="61"/>
      <c r="GJS28" s="61"/>
      <c r="GJT28" s="61"/>
      <c r="GJU28" s="61"/>
      <c r="GJV28" s="61"/>
      <c r="GJW28" s="61"/>
      <c r="GJX28" s="61"/>
      <c r="GJY28" s="61"/>
      <c r="GJZ28" s="61"/>
      <c r="GKA28" s="61"/>
      <c r="GKB28" s="61"/>
      <c r="GKC28" s="61"/>
      <c r="GKD28" s="61"/>
      <c r="GKE28" s="61"/>
      <c r="GKF28" s="61"/>
      <c r="GKG28" s="61"/>
      <c r="GKH28" s="61"/>
      <c r="GKI28" s="61"/>
      <c r="GKJ28" s="61"/>
      <c r="GKK28" s="61"/>
      <c r="GKL28" s="61"/>
      <c r="GKM28" s="61"/>
      <c r="GKN28" s="61"/>
      <c r="GKO28" s="61"/>
      <c r="GKP28" s="61"/>
      <c r="GKQ28" s="61"/>
      <c r="GKR28" s="61"/>
      <c r="GKS28" s="61"/>
      <c r="GKT28" s="61"/>
      <c r="GKU28" s="61"/>
      <c r="GKV28" s="61"/>
      <c r="GKW28" s="61"/>
      <c r="GKX28" s="61"/>
      <c r="GKY28" s="61"/>
      <c r="GKZ28" s="61"/>
      <c r="GLA28" s="61"/>
      <c r="GLB28" s="61"/>
      <c r="GLC28" s="61"/>
      <c r="GLD28" s="61"/>
      <c r="GLE28" s="61"/>
      <c r="GLF28" s="61"/>
      <c r="GLG28" s="61"/>
      <c r="GLH28" s="61"/>
      <c r="GLI28" s="61"/>
      <c r="GLJ28" s="61"/>
      <c r="GLK28" s="61"/>
      <c r="GLL28" s="61"/>
      <c r="GLM28" s="61"/>
      <c r="GLN28" s="61"/>
      <c r="GLO28" s="61"/>
      <c r="GLP28" s="61"/>
      <c r="GLQ28" s="61"/>
      <c r="GLR28" s="61"/>
      <c r="GLS28" s="61"/>
      <c r="GLT28" s="61"/>
      <c r="GLU28" s="61"/>
      <c r="GLV28" s="61"/>
      <c r="GLW28" s="61"/>
      <c r="GLX28" s="61"/>
      <c r="GLY28" s="61"/>
      <c r="GLZ28" s="61"/>
      <c r="GMA28" s="61"/>
      <c r="GMB28" s="61"/>
      <c r="GMC28" s="61"/>
      <c r="GMD28" s="61"/>
      <c r="GME28" s="61"/>
      <c r="GMF28" s="61"/>
      <c r="GMG28" s="61"/>
      <c r="GMH28" s="61"/>
      <c r="GMI28" s="61"/>
      <c r="GMJ28" s="61"/>
      <c r="GMK28" s="61"/>
      <c r="GML28" s="61"/>
      <c r="GMM28" s="61"/>
      <c r="GMN28" s="61"/>
      <c r="GMO28" s="61"/>
      <c r="GMP28" s="61"/>
      <c r="GMQ28" s="61"/>
      <c r="GMR28" s="61"/>
      <c r="GMS28" s="61"/>
      <c r="GMT28" s="61"/>
      <c r="GMU28" s="61"/>
      <c r="GMV28" s="61"/>
      <c r="GMW28" s="61"/>
      <c r="GMX28" s="61"/>
      <c r="GMY28" s="61"/>
      <c r="GMZ28" s="61"/>
      <c r="GNA28" s="61"/>
      <c r="GNB28" s="61"/>
      <c r="GNC28" s="61"/>
      <c r="GND28" s="61"/>
      <c r="GNE28" s="61"/>
      <c r="GNF28" s="61"/>
      <c r="GNG28" s="61"/>
      <c r="GNH28" s="61"/>
      <c r="GNI28" s="61"/>
      <c r="GNJ28" s="61"/>
      <c r="GNK28" s="61"/>
      <c r="GNL28" s="61"/>
      <c r="GNM28" s="61"/>
      <c r="GNN28" s="61"/>
      <c r="GNO28" s="61"/>
      <c r="GNP28" s="61"/>
      <c r="GNQ28" s="61"/>
      <c r="GNR28" s="61"/>
      <c r="GNS28" s="61"/>
      <c r="GNT28" s="61"/>
      <c r="GNU28" s="61"/>
      <c r="GNV28" s="61"/>
      <c r="GNW28" s="61"/>
      <c r="GNX28" s="61"/>
      <c r="GNY28" s="61"/>
      <c r="GNZ28" s="61"/>
      <c r="GOA28" s="61"/>
      <c r="GOB28" s="61"/>
      <c r="GOC28" s="61"/>
      <c r="GOD28" s="61"/>
      <c r="GOE28" s="61"/>
      <c r="GOF28" s="61"/>
      <c r="GOG28" s="61"/>
      <c r="GOH28" s="61"/>
      <c r="GOI28" s="61"/>
      <c r="GOJ28" s="61"/>
      <c r="GOK28" s="61"/>
      <c r="GOL28" s="61"/>
      <c r="GOM28" s="61"/>
      <c r="GON28" s="61"/>
      <c r="GOO28" s="61"/>
      <c r="GOP28" s="61"/>
      <c r="GOQ28" s="61"/>
      <c r="GOR28" s="61"/>
      <c r="GOS28" s="61"/>
      <c r="GOT28" s="61"/>
      <c r="GOU28" s="61"/>
      <c r="GOV28" s="61"/>
      <c r="GOW28" s="61"/>
      <c r="GOX28" s="61"/>
      <c r="GOY28" s="61"/>
      <c r="GOZ28" s="61"/>
      <c r="GPA28" s="61"/>
      <c r="GPB28" s="61"/>
      <c r="GPC28" s="61"/>
      <c r="GPD28" s="61"/>
      <c r="GPE28" s="61"/>
      <c r="GPF28" s="61"/>
      <c r="GPG28" s="61"/>
      <c r="GPH28" s="61"/>
      <c r="GPI28" s="61"/>
      <c r="GPJ28" s="61"/>
      <c r="GPK28" s="61"/>
      <c r="GPL28" s="61"/>
      <c r="GPM28" s="61"/>
      <c r="GPN28" s="61"/>
      <c r="GPO28" s="61"/>
      <c r="GPP28" s="61"/>
      <c r="GPQ28" s="61"/>
      <c r="GPR28" s="61"/>
      <c r="GPS28" s="61"/>
      <c r="GPT28" s="61"/>
      <c r="GPU28" s="61"/>
      <c r="GPV28" s="61"/>
      <c r="GPW28" s="61"/>
      <c r="GPX28" s="61"/>
      <c r="GPY28" s="61"/>
      <c r="GPZ28" s="61"/>
      <c r="GQA28" s="61"/>
      <c r="GQB28" s="61"/>
      <c r="GQC28" s="61"/>
      <c r="GQD28" s="61"/>
      <c r="GQE28" s="61"/>
      <c r="GQF28" s="61"/>
      <c r="GQG28" s="61"/>
      <c r="GQH28" s="61"/>
      <c r="GQI28" s="61"/>
      <c r="GQJ28" s="61"/>
      <c r="GQK28" s="61"/>
      <c r="GQL28" s="61"/>
      <c r="GQM28" s="61"/>
      <c r="GQN28" s="61"/>
      <c r="GQO28" s="61"/>
      <c r="GQP28" s="61"/>
      <c r="GQQ28" s="61"/>
      <c r="GQR28" s="61"/>
      <c r="GQS28" s="61"/>
      <c r="GQT28" s="61"/>
      <c r="GQU28" s="61"/>
      <c r="GQV28" s="61"/>
      <c r="GQW28" s="61"/>
      <c r="GQX28" s="61"/>
      <c r="GQY28" s="61"/>
      <c r="GQZ28" s="61"/>
      <c r="GRA28" s="61"/>
      <c r="GRB28" s="61"/>
      <c r="GRC28" s="61"/>
      <c r="GRD28" s="61"/>
      <c r="GRE28" s="61"/>
      <c r="GRF28" s="61"/>
      <c r="GRG28" s="61"/>
      <c r="GRH28" s="61"/>
      <c r="GRI28" s="61"/>
      <c r="GRJ28" s="61"/>
      <c r="GRK28" s="61"/>
      <c r="GRL28" s="61"/>
      <c r="GRM28" s="61"/>
      <c r="GRN28" s="61"/>
      <c r="GRO28" s="61"/>
      <c r="GRP28" s="61"/>
      <c r="GRQ28" s="61"/>
      <c r="GRR28" s="61"/>
      <c r="GRS28" s="61"/>
      <c r="GRT28" s="61"/>
      <c r="GRU28" s="61"/>
      <c r="GRV28" s="61"/>
      <c r="GRW28" s="61"/>
      <c r="GRX28" s="61"/>
      <c r="GRY28" s="61"/>
      <c r="GRZ28" s="61"/>
      <c r="GSA28" s="61"/>
      <c r="GSB28" s="61"/>
      <c r="GSC28" s="61"/>
      <c r="GSD28" s="61"/>
      <c r="GSE28" s="61"/>
      <c r="GSF28" s="61"/>
      <c r="GSG28" s="61"/>
      <c r="GSH28" s="61"/>
      <c r="GSI28" s="61"/>
      <c r="GSJ28" s="61"/>
      <c r="GSK28" s="61"/>
      <c r="GSL28" s="61"/>
      <c r="GSM28" s="61"/>
      <c r="GSN28" s="61"/>
      <c r="GSO28" s="61"/>
      <c r="GSP28" s="61"/>
      <c r="GSQ28" s="61"/>
      <c r="GSR28" s="61"/>
      <c r="GSS28" s="61"/>
      <c r="GST28" s="61"/>
      <c r="GSU28" s="61"/>
      <c r="GSV28" s="61"/>
      <c r="GSW28" s="61"/>
      <c r="GSX28" s="61"/>
      <c r="GSY28" s="61"/>
      <c r="GSZ28" s="61"/>
      <c r="GTA28" s="61"/>
      <c r="GTB28" s="61"/>
      <c r="GTC28" s="61"/>
      <c r="GTD28" s="61"/>
      <c r="GTE28" s="61"/>
      <c r="GTF28" s="61"/>
      <c r="GTG28" s="61"/>
      <c r="GTH28" s="61"/>
      <c r="GTI28" s="61"/>
      <c r="GTJ28" s="61"/>
      <c r="GTK28" s="61"/>
      <c r="GTL28" s="61"/>
      <c r="GTM28" s="61"/>
      <c r="GTN28" s="61"/>
      <c r="GTO28" s="61"/>
      <c r="GTP28" s="61"/>
      <c r="GTQ28" s="61"/>
      <c r="GTR28" s="61"/>
      <c r="GTS28" s="61"/>
      <c r="GTT28" s="61"/>
      <c r="GTU28" s="61"/>
      <c r="GTV28" s="61"/>
      <c r="GTW28" s="61"/>
      <c r="GTX28" s="61"/>
      <c r="GTY28" s="61"/>
      <c r="GTZ28" s="61"/>
      <c r="GUA28" s="61"/>
      <c r="GUB28" s="61"/>
      <c r="GUC28" s="61"/>
      <c r="GUD28" s="61"/>
      <c r="GUE28" s="61"/>
      <c r="GUF28" s="61"/>
      <c r="GUG28" s="61"/>
      <c r="GUH28" s="61"/>
      <c r="GUI28" s="61"/>
      <c r="GUJ28" s="61"/>
      <c r="GUK28" s="61"/>
      <c r="GUL28" s="61"/>
      <c r="GUM28" s="61"/>
      <c r="GUN28" s="61"/>
      <c r="GUO28" s="61"/>
      <c r="GUP28" s="61"/>
      <c r="GUQ28" s="61"/>
      <c r="GUR28" s="61"/>
      <c r="GUS28" s="61"/>
      <c r="GUT28" s="61"/>
      <c r="GUU28" s="61"/>
      <c r="GUV28" s="61"/>
      <c r="GUW28" s="61"/>
      <c r="GUX28" s="61"/>
      <c r="GUY28" s="61"/>
      <c r="GUZ28" s="61"/>
      <c r="GVA28" s="61"/>
      <c r="GVB28" s="61"/>
      <c r="GVC28" s="61"/>
      <c r="GVD28" s="61"/>
      <c r="GVE28" s="61"/>
      <c r="GVF28" s="61"/>
      <c r="GVG28" s="61"/>
      <c r="GVH28" s="61"/>
      <c r="GVI28" s="61"/>
      <c r="GVJ28" s="61"/>
      <c r="GVK28" s="61"/>
      <c r="GVL28" s="61"/>
      <c r="GVM28" s="61"/>
      <c r="GVN28" s="61"/>
      <c r="GVO28" s="61"/>
      <c r="GVP28" s="61"/>
      <c r="GVQ28" s="61"/>
      <c r="GVR28" s="61"/>
      <c r="GVS28" s="61"/>
      <c r="GVT28" s="61"/>
      <c r="GVU28" s="61"/>
      <c r="GVV28" s="61"/>
      <c r="GVW28" s="61"/>
      <c r="GVX28" s="61"/>
      <c r="GVY28" s="61"/>
      <c r="GVZ28" s="61"/>
      <c r="GWA28" s="61"/>
      <c r="GWB28" s="61"/>
      <c r="GWC28" s="61"/>
      <c r="GWD28" s="61"/>
      <c r="GWE28" s="61"/>
      <c r="GWF28" s="61"/>
      <c r="GWG28" s="61"/>
      <c r="GWH28" s="61"/>
      <c r="GWI28" s="61"/>
      <c r="GWJ28" s="61"/>
      <c r="GWK28" s="61"/>
      <c r="GWL28" s="61"/>
      <c r="GWM28" s="61"/>
      <c r="GWN28" s="61"/>
      <c r="GWO28" s="61"/>
      <c r="GWP28" s="61"/>
      <c r="GWQ28" s="61"/>
      <c r="GWR28" s="61"/>
      <c r="GWS28" s="61"/>
      <c r="GWT28" s="61"/>
      <c r="GWU28" s="61"/>
      <c r="GWV28" s="61"/>
      <c r="GWW28" s="61"/>
      <c r="GWX28" s="61"/>
      <c r="GWY28" s="61"/>
      <c r="GWZ28" s="61"/>
      <c r="GXA28" s="61"/>
      <c r="GXB28" s="61"/>
      <c r="GXC28" s="61"/>
      <c r="GXD28" s="61"/>
      <c r="GXE28" s="61"/>
      <c r="GXF28" s="61"/>
      <c r="GXG28" s="61"/>
      <c r="GXH28" s="61"/>
      <c r="GXI28" s="61"/>
      <c r="GXJ28" s="61"/>
      <c r="GXK28" s="61"/>
      <c r="GXL28" s="61"/>
      <c r="GXM28" s="61"/>
      <c r="GXN28" s="61"/>
      <c r="GXO28" s="61"/>
      <c r="GXP28" s="61"/>
      <c r="GXQ28" s="61"/>
      <c r="GXR28" s="61"/>
      <c r="GXS28" s="61"/>
      <c r="GXT28" s="61"/>
      <c r="GXU28" s="61"/>
      <c r="GXV28" s="61"/>
      <c r="GXW28" s="61"/>
      <c r="GXX28" s="61"/>
      <c r="GXY28" s="61"/>
      <c r="GXZ28" s="61"/>
      <c r="GYA28" s="61"/>
      <c r="GYB28" s="61"/>
      <c r="GYC28" s="61"/>
      <c r="GYD28" s="61"/>
      <c r="GYE28" s="61"/>
      <c r="GYF28" s="61"/>
      <c r="GYG28" s="61"/>
      <c r="GYH28" s="61"/>
      <c r="GYI28" s="61"/>
      <c r="GYJ28" s="61"/>
      <c r="GYK28" s="61"/>
      <c r="GYL28" s="61"/>
      <c r="GYM28" s="61"/>
      <c r="GYN28" s="61"/>
      <c r="GYO28" s="61"/>
      <c r="GYP28" s="61"/>
      <c r="GYQ28" s="61"/>
      <c r="GYR28" s="61"/>
      <c r="GYS28" s="61"/>
      <c r="GYT28" s="61"/>
      <c r="GYU28" s="61"/>
      <c r="GYV28" s="61"/>
      <c r="GYW28" s="61"/>
      <c r="GYX28" s="61"/>
      <c r="GYY28" s="61"/>
      <c r="GYZ28" s="61"/>
      <c r="GZA28" s="61"/>
      <c r="GZB28" s="61"/>
      <c r="GZC28" s="61"/>
      <c r="GZD28" s="61"/>
      <c r="GZE28" s="61"/>
      <c r="GZF28" s="61"/>
      <c r="GZG28" s="61"/>
      <c r="GZH28" s="61"/>
      <c r="GZI28" s="61"/>
      <c r="GZJ28" s="61"/>
      <c r="GZK28" s="61"/>
      <c r="GZL28" s="61"/>
      <c r="GZM28" s="61"/>
      <c r="GZN28" s="61"/>
      <c r="GZO28" s="61"/>
      <c r="GZP28" s="61"/>
      <c r="GZQ28" s="61"/>
      <c r="GZR28" s="61"/>
      <c r="GZS28" s="61"/>
      <c r="GZT28" s="61"/>
      <c r="GZU28" s="61"/>
      <c r="GZV28" s="61"/>
      <c r="GZW28" s="61"/>
      <c r="GZX28" s="61"/>
      <c r="GZY28" s="61"/>
      <c r="GZZ28" s="61"/>
      <c r="HAA28" s="61"/>
      <c r="HAB28" s="61"/>
      <c r="HAC28" s="61"/>
      <c r="HAD28" s="61"/>
      <c r="HAE28" s="61"/>
      <c r="HAF28" s="61"/>
      <c r="HAG28" s="61"/>
      <c r="HAH28" s="61"/>
      <c r="HAI28" s="61"/>
      <c r="HAJ28" s="61"/>
      <c r="HAK28" s="61"/>
      <c r="HAL28" s="61"/>
      <c r="HAM28" s="61"/>
      <c r="HAN28" s="61"/>
      <c r="HAO28" s="61"/>
      <c r="HAP28" s="61"/>
      <c r="HAQ28" s="61"/>
      <c r="HAR28" s="61"/>
      <c r="HAS28" s="61"/>
      <c r="HAT28" s="61"/>
      <c r="HAU28" s="61"/>
      <c r="HAV28" s="61"/>
      <c r="HAW28" s="61"/>
      <c r="HAX28" s="61"/>
      <c r="HAY28" s="61"/>
      <c r="HAZ28" s="61"/>
      <c r="HBA28" s="61"/>
      <c r="HBB28" s="61"/>
      <c r="HBC28" s="61"/>
      <c r="HBD28" s="61"/>
      <c r="HBE28" s="61"/>
      <c r="HBF28" s="61"/>
      <c r="HBG28" s="61"/>
      <c r="HBH28" s="61"/>
      <c r="HBI28" s="61"/>
      <c r="HBJ28" s="61"/>
      <c r="HBK28" s="61"/>
      <c r="HBL28" s="61"/>
      <c r="HBM28" s="61"/>
      <c r="HBN28" s="61"/>
      <c r="HBO28" s="61"/>
      <c r="HBP28" s="61"/>
      <c r="HBQ28" s="61"/>
      <c r="HBR28" s="61"/>
      <c r="HBS28" s="61"/>
      <c r="HBT28" s="61"/>
      <c r="HBU28" s="61"/>
      <c r="HBV28" s="61"/>
      <c r="HBW28" s="61"/>
      <c r="HBX28" s="61"/>
      <c r="HBY28" s="61"/>
      <c r="HBZ28" s="61"/>
      <c r="HCA28" s="61"/>
      <c r="HCB28" s="61"/>
      <c r="HCC28" s="61"/>
      <c r="HCD28" s="61"/>
      <c r="HCE28" s="61"/>
      <c r="HCF28" s="61"/>
      <c r="HCG28" s="61"/>
      <c r="HCH28" s="61"/>
      <c r="HCI28" s="61"/>
      <c r="HCJ28" s="61"/>
      <c r="HCK28" s="61"/>
      <c r="HCL28" s="61"/>
      <c r="HCM28" s="61"/>
      <c r="HCN28" s="61"/>
      <c r="HCO28" s="61"/>
      <c r="HCP28" s="61"/>
      <c r="HCQ28" s="61"/>
      <c r="HCR28" s="61"/>
      <c r="HCS28" s="61"/>
      <c r="HCT28" s="61"/>
      <c r="HCU28" s="61"/>
      <c r="HCV28" s="61"/>
      <c r="HCW28" s="61"/>
      <c r="HCX28" s="61"/>
      <c r="HCY28" s="61"/>
      <c r="HCZ28" s="61"/>
      <c r="HDA28" s="61"/>
      <c r="HDB28" s="61"/>
      <c r="HDC28" s="61"/>
      <c r="HDD28" s="61"/>
      <c r="HDE28" s="61"/>
      <c r="HDF28" s="61"/>
      <c r="HDG28" s="61"/>
      <c r="HDH28" s="61"/>
      <c r="HDI28" s="61"/>
      <c r="HDJ28" s="61"/>
      <c r="HDK28" s="61"/>
      <c r="HDL28" s="61"/>
      <c r="HDM28" s="61"/>
      <c r="HDN28" s="61"/>
      <c r="HDO28" s="61"/>
      <c r="HDP28" s="61"/>
      <c r="HDQ28" s="61"/>
      <c r="HDR28" s="61"/>
      <c r="HDS28" s="61"/>
      <c r="HDT28" s="61"/>
      <c r="HDU28" s="61"/>
      <c r="HDV28" s="61"/>
      <c r="HDW28" s="61"/>
      <c r="HDX28" s="61"/>
      <c r="HDY28" s="61"/>
      <c r="HDZ28" s="61"/>
      <c r="HEA28" s="61"/>
      <c r="HEB28" s="61"/>
      <c r="HEC28" s="61"/>
      <c r="HED28" s="61"/>
      <c r="HEE28" s="61"/>
      <c r="HEF28" s="61"/>
      <c r="HEG28" s="61"/>
      <c r="HEH28" s="61"/>
      <c r="HEI28" s="61"/>
      <c r="HEJ28" s="61"/>
      <c r="HEK28" s="61"/>
      <c r="HEL28" s="61"/>
      <c r="HEM28" s="61"/>
      <c r="HEN28" s="61"/>
      <c r="HEO28" s="61"/>
      <c r="HEP28" s="61"/>
      <c r="HEQ28" s="61"/>
      <c r="HER28" s="61"/>
      <c r="HES28" s="61"/>
      <c r="HET28" s="61"/>
      <c r="HEU28" s="61"/>
      <c r="HEV28" s="61"/>
      <c r="HEW28" s="61"/>
      <c r="HEX28" s="61"/>
      <c r="HEY28" s="61"/>
      <c r="HEZ28" s="61"/>
      <c r="HFA28" s="61"/>
      <c r="HFB28" s="61"/>
      <c r="HFC28" s="61"/>
      <c r="HFD28" s="61"/>
      <c r="HFE28" s="61"/>
      <c r="HFF28" s="61"/>
      <c r="HFG28" s="61"/>
      <c r="HFH28" s="61"/>
      <c r="HFI28" s="61"/>
      <c r="HFJ28" s="61"/>
      <c r="HFK28" s="61"/>
      <c r="HFL28" s="61"/>
      <c r="HFM28" s="61"/>
      <c r="HFN28" s="61"/>
      <c r="HFO28" s="61"/>
      <c r="HFP28" s="61"/>
      <c r="HFQ28" s="61"/>
      <c r="HFR28" s="61"/>
      <c r="HFS28" s="61"/>
      <c r="HFT28" s="61"/>
      <c r="HFU28" s="61"/>
      <c r="HFV28" s="61"/>
      <c r="HFW28" s="61"/>
      <c r="HFX28" s="61"/>
      <c r="HFY28" s="61"/>
      <c r="HFZ28" s="61"/>
      <c r="HGA28" s="61"/>
      <c r="HGB28" s="61"/>
      <c r="HGC28" s="61"/>
      <c r="HGD28" s="61"/>
      <c r="HGE28" s="61"/>
      <c r="HGF28" s="61"/>
      <c r="HGG28" s="61"/>
      <c r="HGH28" s="61"/>
      <c r="HGI28" s="61"/>
      <c r="HGJ28" s="61"/>
      <c r="HGK28" s="61"/>
      <c r="HGL28" s="61"/>
      <c r="HGM28" s="61"/>
      <c r="HGN28" s="61"/>
      <c r="HGO28" s="61"/>
      <c r="HGP28" s="61"/>
      <c r="HGQ28" s="61"/>
      <c r="HGR28" s="61"/>
      <c r="HGS28" s="61"/>
      <c r="HGT28" s="61"/>
      <c r="HGU28" s="61"/>
      <c r="HGV28" s="61"/>
      <c r="HGW28" s="61"/>
      <c r="HGX28" s="61"/>
      <c r="HGY28" s="61"/>
      <c r="HGZ28" s="61"/>
      <c r="HHA28" s="61"/>
      <c r="HHB28" s="61"/>
      <c r="HHC28" s="61"/>
      <c r="HHD28" s="61"/>
      <c r="HHE28" s="61"/>
      <c r="HHF28" s="61"/>
      <c r="HHG28" s="61"/>
      <c r="HHH28" s="61"/>
      <c r="HHI28" s="61"/>
      <c r="HHJ28" s="61"/>
      <c r="HHK28" s="61"/>
      <c r="HHL28" s="61"/>
      <c r="HHM28" s="61"/>
      <c r="HHN28" s="61"/>
      <c r="HHO28" s="61"/>
      <c r="HHP28" s="61"/>
      <c r="HHQ28" s="61"/>
      <c r="HHR28" s="61"/>
      <c r="HHS28" s="61"/>
      <c r="HHT28" s="61"/>
      <c r="HHU28" s="61"/>
      <c r="HHV28" s="61"/>
      <c r="HHW28" s="61"/>
      <c r="HHX28" s="61"/>
      <c r="HHY28" s="61"/>
      <c r="HHZ28" s="61"/>
      <c r="HIA28" s="61"/>
      <c r="HIB28" s="61"/>
      <c r="HIC28" s="61"/>
      <c r="HID28" s="61"/>
      <c r="HIE28" s="61"/>
      <c r="HIF28" s="61"/>
      <c r="HIG28" s="61"/>
      <c r="HIH28" s="61"/>
      <c r="HII28" s="61"/>
      <c r="HIJ28" s="61"/>
      <c r="HIK28" s="61"/>
      <c r="HIL28" s="61"/>
      <c r="HIM28" s="61"/>
      <c r="HIN28" s="61"/>
      <c r="HIO28" s="61"/>
      <c r="HIP28" s="61"/>
      <c r="HIQ28" s="61"/>
      <c r="HIR28" s="61"/>
      <c r="HIS28" s="61"/>
      <c r="HIT28" s="61"/>
      <c r="HIU28" s="61"/>
      <c r="HIV28" s="61"/>
      <c r="HIW28" s="61"/>
      <c r="HIX28" s="61"/>
      <c r="HIY28" s="61"/>
      <c r="HIZ28" s="61"/>
      <c r="HJA28" s="61"/>
      <c r="HJB28" s="61"/>
      <c r="HJC28" s="61"/>
      <c r="HJD28" s="61"/>
      <c r="HJE28" s="61"/>
      <c r="HJF28" s="61"/>
      <c r="HJG28" s="61"/>
      <c r="HJH28" s="61"/>
      <c r="HJI28" s="61"/>
      <c r="HJJ28" s="61"/>
      <c r="HJK28" s="61"/>
      <c r="HJL28" s="61"/>
      <c r="HJM28" s="61"/>
      <c r="HJN28" s="61"/>
      <c r="HJO28" s="61"/>
      <c r="HJP28" s="61"/>
      <c r="HJQ28" s="61"/>
      <c r="HJR28" s="61"/>
      <c r="HJS28" s="61"/>
      <c r="HJT28" s="61"/>
      <c r="HJU28" s="61"/>
      <c r="HJV28" s="61"/>
      <c r="HJW28" s="61"/>
      <c r="HJX28" s="61"/>
      <c r="HJY28" s="61"/>
      <c r="HJZ28" s="61"/>
      <c r="HKA28" s="61"/>
      <c r="HKB28" s="61"/>
      <c r="HKC28" s="61"/>
      <c r="HKD28" s="61"/>
      <c r="HKE28" s="61"/>
      <c r="HKF28" s="61"/>
      <c r="HKG28" s="61"/>
      <c r="HKH28" s="61"/>
      <c r="HKI28" s="61"/>
      <c r="HKJ28" s="61"/>
      <c r="HKK28" s="61"/>
      <c r="HKL28" s="61"/>
      <c r="HKM28" s="61"/>
      <c r="HKN28" s="61"/>
      <c r="HKO28" s="61"/>
      <c r="HKP28" s="61"/>
      <c r="HKQ28" s="61"/>
      <c r="HKR28" s="61"/>
      <c r="HKS28" s="61"/>
      <c r="HKT28" s="61"/>
      <c r="HKU28" s="61"/>
      <c r="HKV28" s="61"/>
      <c r="HKW28" s="61"/>
      <c r="HKX28" s="61"/>
      <c r="HKY28" s="61"/>
      <c r="HKZ28" s="61"/>
      <c r="HLA28" s="61"/>
      <c r="HLB28" s="61"/>
      <c r="HLC28" s="61"/>
      <c r="HLD28" s="61"/>
      <c r="HLE28" s="61"/>
      <c r="HLF28" s="61"/>
      <c r="HLG28" s="61"/>
      <c r="HLH28" s="61"/>
      <c r="HLI28" s="61"/>
      <c r="HLJ28" s="61"/>
      <c r="HLK28" s="61"/>
      <c r="HLL28" s="61"/>
      <c r="HLM28" s="61"/>
      <c r="HLN28" s="61"/>
      <c r="HLO28" s="61"/>
      <c r="HLP28" s="61"/>
      <c r="HLQ28" s="61"/>
      <c r="HLR28" s="61"/>
      <c r="HLS28" s="61"/>
      <c r="HLT28" s="61"/>
      <c r="HLU28" s="61"/>
      <c r="HLV28" s="61"/>
      <c r="HLW28" s="61"/>
      <c r="HLX28" s="61"/>
      <c r="HLY28" s="61"/>
      <c r="HLZ28" s="61"/>
      <c r="HMA28" s="61"/>
      <c r="HMB28" s="61"/>
      <c r="HMC28" s="61"/>
      <c r="HMD28" s="61"/>
      <c r="HME28" s="61"/>
      <c r="HMF28" s="61"/>
      <c r="HMG28" s="61"/>
      <c r="HMH28" s="61"/>
      <c r="HMI28" s="61"/>
      <c r="HMJ28" s="61"/>
      <c r="HMK28" s="61"/>
      <c r="HML28" s="61"/>
      <c r="HMM28" s="61"/>
      <c r="HMN28" s="61"/>
      <c r="HMO28" s="61"/>
      <c r="HMP28" s="61"/>
      <c r="HMQ28" s="61"/>
      <c r="HMR28" s="61"/>
      <c r="HMS28" s="61"/>
      <c r="HMT28" s="61"/>
      <c r="HMU28" s="61"/>
      <c r="HMV28" s="61"/>
      <c r="HMW28" s="61"/>
      <c r="HMX28" s="61"/>
      <c r="HMY28" s="61"/>
      <c r="HMZ28" s="61"/>
      <c r="HNA28" s="61"/>
      <c r="HNB28" s="61"/>
      <c r="HNC28" s="61"/>
      <c r="HND28" s="61"/>
      <c r="HNE28" s="61"/>
      <c r="HNF28" s="61"/>
      <c r="HNG28" s="61"/>
      <c r="HNH28" s="61"/>
      <c r="HNI28" s="61"/>
      <c r="HNJ28" s="61"/>
      <c r="HNK28" s="61"/>
      <c r="HNL28" s="61"/>
      <c r="HNM28" s="61"/>
      <c r="HNN28" s="61"/>
      <c r="HNO28" s="61"/>
      <c r="HNP28" s="61"/>
      <c r="HNQ28" s="61"/>
      <c r="HNR28" s="61"/>
      <c r="HNS28" s="61"/>
      <c r="HNT28" s="61"/>
      <c r="HNU28" s="61"/>
      <c r="HNV28" s="61"/>
      <c r="HNW28" s="61"/>
      <c r="HNX28" s="61"/>
      <c r="HNY28" s="61"/>
      <c r="HNZ28" s="61"/>
      <c r="HOA28" s="61"/>
      <c r="HOB28" s="61"/>
      <c r="HOC28" s="61"/>
      <c r="HOD28" s="61"/>
      <c r="HOE28" s="61"/>
      <c r="HOF28" s="61"/>
      <c r="HOG28" s="61"/>
      <c r="HOH28" s="61"/>
      <c r="HOI28" s="61"/>
      <c r="HOJ28" s="61"/>
      <c r="HOK28" s="61"/>
      <c r="HOL28" s="61"/>
      <c r="HOM28" s="61"/>
      <c r="HON28" s="61"/>
      <c r="HOO28" s="61"/>
      <c r="HOP28" s="61"/>
      <c r="HOQ28" s="61"/>
      <c r="HOR28" s="61"/>
      <c r="HOS28" s="61"/>
      <c r="HOT28" s="61"/>
      <c r="HOU28" s="61"/>
      <c r="HOV28" s="61"/>
      <c r="HOW28" s="61"/>
      <c r="HOX28" s="61"/>
      <c r="HOY28" s="61"/>
      <c r="HOZ28" s="61"/>
      <c r="HPA28" s="61"/>
      <c r="HPB28" s="61"/>
      <c r="HPC28" s="61"/>
      <c r="HPD28" s="61"/>
      <c r="HPE28" s="61"/>
      <c r="HPF28" s="61"/>
      <c r="HPG28" s="61"/>
      <c r="HPH28" s="61"/>
      <c r="HPI28" s="61"/>
      <c r="HPJ28" s="61"/>
      <c r="HPK28" s="61"/>
      <c r="HPL28" s="61"/>
      <c r="HPM28" s="61"/>
      <c r="HPN28" s="61"/>
      <c r="HPO28" s="61"/>
      <c r="HPP28" s="61"/>
      <c r="HPQ28" s="61"/>
      <c r="HPR28" s="61"/>
      <c r="HPS28" s="61"/>
      <c r="HPT28" s="61"/>
      <c r="HPU28" s="61"/>
      <c r="HPV28" s="61"/>
      <c r="HPW28" s="61"/>
      <c r="HPX28" s="61"/>
      <c r="HPY28" s="61"/>
      <c r="HPZ28" s="61"/>
      <c r="HQA28" s="61"/>
      <c r="HQB28" s="61"/>
      <c r="HQC28" s="61"/>
      <c r="HQD28" s="61"/>
      <c r="HQE28" s="61"/>
      <c r="HQF28" s="61"/>
      <c r="HQG28" s="61"/>
      <c r="HQH28" s="61"/>
      <c r="HQI28" s="61"/>
      <c r="HQJ28" s="61"/>
      <c r="HQK28" s="61"/>
      <c r="HQL28" s="61"/>
      <c r="HQM28" s="61"/>
      <c r="HQN28" s="61"/>
      <c r="HQO28" s="61"/>
      <c r="HQP28" s="61"/>
      <c r="HQQ28" s="61"/>
      <c r="HQR28" s="61"/>
      <c r="HQS28" s="61"/>
      <c r="HQT28" s="61"/>
      <c r="HQU28" s="61"/>
      <c r="HQV28" s="61"/>
      <c r="HQW28" s="61"/>
      <c r="HQX28" s="61"/>
      <c r="HQY28" s="61"/>
      <c r="HQZ28" s="61"/>
      <c r="HRA28" s="61"/>
      <c r="HRB28" s="61"/>
      <c r="HRC28" s="61"/>
      <c r="HRD28" s="61"/>
      <c r="HRE28" s="61"/>
      <c r="HRF28" s="61"/>
      <c r="HRG28" s="61"/>
      <c r="HRH28" s="61"/>
      <c r="HRI28" s="61"/>
      <c r="HRJ28" s="61"/>
      <c r="HRK28" s="61"/>
      <c r="HRL28" s="61"/>
      <c r="HRM28" s="61"/>
      <c r="HRN28" s="61"/>
      <c r="HRO28" s="61"/>
      <c r="HRP28" s="61"/>
      <c r="HRQ28" s="61"/>
      <c r="HRR28" s="61"/>
      <c r="HRS28" s="61"/>
      <c r="HRT28" s="61"/>
      <c r="HRU28" s="61"/>
      <c r="HRV28" s="61"/>
      <c r="HRW28" s="61"/>
      <c r="HRX28" s="61"/>
      <c r="HRY28" s="61"/>
      <c r="HRZ28" s="61"/>
      <c r="HSA28" s="61"/>
      <c r="HSB28" s="61"/>
      <c r="HSC28" s="61"/>
      <c r="HSD28" s="61"/>
      <c r="HSE28" s="61"/>
      <c r="HSF28" s="61"/>
      <c r="HSG28" s="61"/>
      <c r="HSH28" s="61"/>
      <c r="HSI28" s="61"/>
      <c r="HSJ28" s="61"/>
      <c r="HSK28" s="61"/>
      <c r="HSL28" s="61"/>
      <c r="HSM28" s="61"/>
      <c r="HSN28" s="61"/>
      <c r="HSO28" s="61"/>
      <c r="HSP28" s="61"/>
      <c r="HSQ28" s="61"/>
      <c r="HSR28" s="61"/>
      <c r="HSS28" s="61"/>
      <c r="HST28" s="61"/>
      <c r="HSU28" s="61"/>
      <c r="HSV28" s="61"/>
      <c r="HSW28" s="61"/>
      <c r="HSX28" s="61"/>
      <c r="HSY28" s="61"/>
      <c r="HSZ28" s="61"/>
      <c r="HTA28" s="61"/>
      <c r="HTB28" s="61"/>
      <c r="HTC28" s="61"/>
      <c r="HTD28" s="61"/>
      <c r="HTE28" s="61"/>
      <c r="HTF28" s="61"/>
      <c r="HTG28" s="61"/>
      <c r="HTH28" s="61"/>
      <c r="HTI28" s="61"/>
      <c r="HTJ28" s="61"/>
      <c r="HTK28" s="61"/>
      <c r="HTL28" s="61"/>
      <c r="HTM28" s="61"/>
      <c r="HTN28" s="61"/>
      <c r="HTO28" s="61"/>
      <c r="HTP28" s="61"/>
      <c r="HTQ28" s="61"/>
      <c r="HTR28" s="61"/>
      <c r="HTS28" s="61"/>
      <c r="HTT28" s="61"/>
      <c r="HTU28" s="61"/>
      <c r="HTV28" s="61"/>
      <c r="HTW28" s="61"/>
      <c r="HTX28" s="61"/>
      <c r="HTY28" s="61"/>
      <c r="HTZ28" s="61"/>
      <c r="HUA28" s="61"/>
      <c r="HUB28" s="61"/>
      <c r="HUC28" s="61"/>
      <c r="HUD28" s="61"/>
      <c r="HUE28" s="61"/>
      <c r="HUF28" s="61"/>
      <c r="HUG28" s="61"/>
      <c r="HUH28" s="61"/>
      <c r="HUI28" s="61"/>
      <c r="HUJ28" s="61"/>
      <c r="HUK28" s="61"/>
      <c r="HUL28" s="61"/>
      <c r="HUM28" s="61"/>
      <c r="HUN28" s="61"/>
      <c r="HUO28" s="61"/>
      <c r="HUP28" s="61"/>
      <c r="HUQ28" s="61"/>
      <c r="HUR28" s="61"/>
      <c r="HUS28" s="61"/>
      <c r="HUT28" s="61"/>
      <c r="HUU28" s="61"/>
      <c r="HUV28" s="61"/>
      <c r="HUW28" s="61"/>
      <c r="HUX28" s="61"/>
      <c r="HUY28" s="61"/>
      <c r="HUZ28" s="61"/>
      <c r="HVA28" s="61"/>
      <c r="HVB28" s="61"/>
      <c r="HVC28" s="61"/>
      <c r="HVD28" s="61"/>
      <c r="HVE28" s="61"/>
      <c r="HVF28" s="61"/>
      <c r="HVG28" s="61"/>
      <c r="HVH28" s="61"/>
      <c r="HVI28" s="61"/>
      <c r="HVJ28" s="61"/>
      <c r="HVK28" s="61"/>
      <c r="HVL28" s="61"/>
      <c r="HVM28" s="61"/>
      <c r="HVN28" s="61"/>
      <c r="HVO28" s="61"/>
      <c r="HVP28" s="61"/>
      <c r="HVQ28" s="61"/>
      <c r="HVR28" s="61"/>
      <c r="HVS28" s="61"/>
      <c r="HVT28" s="61"/>
      <c r="HVU28" s="61"/>
      <c r="HVV28" s="61"/>
      <c r="HVW28" s="61"/>
      <c r="HVX28" s="61"/>
      <c r="HVY28" s="61"/>
      <c r="HVZ28" s="61"/>
      <c r="HWA28" s="61"/>
      <c r="HWB28" s="61"/>
      <c r="HWC28" s="61"/>
      <c r="HWD28" s="61"/>
      <c r="HWE28" s="61"/>
      <c r="HWF28" s="61"/>
      <c r="HWG28" s="61"/>
      <c r="HWH28" s="61"/>
      <c r="HWI28" s="61"/>
      <c r="HWJ28" s="61"/>
      <c r="HWK28" s="61"/>
      <c r="HWL28" s="61"/>
      <c r="HWM28" s="61"/>
      <c r="HWN28" s="61"/>
      <c r="HWO28" s="61"/>
      <c r="HWP28" s="61"/>
      <c r="HWQ28" s="61"/>
      <c r="HWR28" s="61"/>
      <c r="HWS28" s="61"/>
      <c r="HWT28" s="61"/>
      <c r="HWU28" s="61"/>
      <c r="HWV28" s="61"/>
      <c r="HWW28" s="61"/>
      <c r="HWX28" s="61"/>
      <c r="HWY28" s="61"/>
      <c r="HWZ28" s="61"/>
      <c r="HXA28" s="61"/>
      <c r="HXB28" s="61"/>
      <c r="HXC28" s="61"/>
      <c r="HXD28" s="61"/>
      <c r="HXE28" s="61"/>
      <c r="HXF28" s="61"/>
      <c r="HXG28" s="61"/>
      <c r="HXH28" s="61"/>
      <c r="HXI28" s="61"/>
      <c r="HXJ28" s="61"/>
      <c r="HXK28" s="61"/>
      <c r="HXL28" s="61"/>
      <c r="HXM28" s="61"/>
      <c r="HXN28" s="61"/>
      <c r="HXO28" s="61"/>
      <c r="HXP28" s="61"/>
      <c r="HXQ28" s="61"/>
      <c r="HXR28" s="61"/>
      <c r="HXS28" s="61"/>
      <c r="HXT28" s="61"/>
      <c r="HXU28" s="61"/>
      <c r="HXV28" s="61"/>
      <c r="HXW28" s="61"/>
      <c r="HXX28" s="61"/>
      <c r="HXY28" s="61"/>
      <c r="HXZ28" s="61"/>
      <c r="HYA28" s="61"/>
      <c r="HYB28" s="61"/>
      <c r="HYC28" s="61"/>
      <c r="HYD28" s="61"/>
      <c r="HYE28" s="61"/>
      <c r="HYF28" s="61"/>
      <c r="HYG28" s="61"/>
      <c r="HYH28" s="61"/>
      <c r="HYI28" s="61"/>
      <c r="HYJ28" s="61"/>
      <c r="HYK28" s="61"/>
      <c r="HYL28" s="61"/>
      <c r="HYM28" s="61"/>
      <c r="HYN28" s="61"/>
      <c r="HYO28" s="61"/>
      <c r="HYP28" s="61"/>
      <c r="HYQ28" s="61"/>
      <c r="HYR28" s="61"/>
      <c r="HYS28" s="61"/>
      <c r="HYT28" s="61"/>
      <c r="HYU28" s="61"/>
      <c r="HYV28" s="61"/>
      <c r="HYW28" s="61"/>
      <c r="HYX28" s="61"/>
      <c r="HYY28" s="61"/>
      <c r="HYZ28" s="61"/>
      <c r="HZA28" s="61"/>
      <c r="HZB28" s="61"/>
      <c r="HZC28" s="61"/>
      <c r="HZD28" s="61"/>
      <c r="HZE28" s="61"/>
      <c r="HZF28" s="61"/>
      <c r="HZG28" s="61"/>
      <c r="HZH28" s="61"/>
      <c r="HZI28" s="61"/>
      <c r="HZJ28" s="61"/>
      <c r="HZK28" s="61"/>
      <c r="HZL28" s="61"/>
      <c r="HZM28" s="61"/>
      <c r="HZN28" s="61"/>
      <c r="HZO28" s="61"/>
      <c r="HZP28" s="61"/>
      <c r="HZQ28" s="61"/>
      <c r="HZR28" s="61"/>
      <c r="HZS28" s="61"/>
      <c r="HZT28" s="61"/>
      <c r="HZU28" s="61"/>
      <c r="HZV28" s="61"/>
      <c r="HZW28" s="61"/>
      <c r="HZX28" s="61"/>
      <c r="HZY28" s="61"/>
      <c r="HZZ28" s="61"/>
      <c r="IAA28" s="61"/>
      <c r="IAB28" s="61"/>
      <c r="IAC28" s="61"/>
      <c r="IAD28" s="61"/>
      <c r="IAE28" s="61"/>
      <c r="IAF28" s="61"/>
      <c r="IAG28" s="61"/>
      <c r="IAH28" s="61"/>
      <c r="IAI28" s="61"/>
      <c r="IAJ28" s="61"/>
      <c r="IAK28" s="61"/>
      <c r="IAL28" s="61"/>
      <c r="IAM28" s="61"/>
      <c r="IAN28" s="61"/>
      <c r="IAO28" s="61"/>
      <c r="IAP28" s="61"/>
      <c r="IAQ28" s="61"/>
      <c r="IAR28" s="61"/>
      <c r="IAS28" s="61"/>
      <c r="IAT28" s="61"/>
      <c r="IAU28" s="61"/>
      <c r="IAV28" s="61"/>
      <c r="IAW28" s="61"/>
      <c r="IAX28" s="61"/>
      <c r="IAY28" s="61"/>
      <c r="IAZ28" s="61"/>
      <c r="IBA28" s="61"/>
      <c r="IBB28" s="61"/>
      <c r="IBC28" s="61"/>
      <c r="IBD28" s="61"/>
      <c r="IBE28" s="61"/>
      <c r="IBF28" s="61"/>
      <c r="IBG28" s="61"/>
      <c r="IBH28" s="61"/>
      <c r="IBI28" s="61"/>
      <c r="IBJ28" s="61"/>
      <c r="IBK28" s="61"/>
      <c r="IBL28" s="61"/>
      <c r="IBM28" s="61"/>
      <c r="IBN28" s="61"/>
      <c r="IBO28" s="61"/>
      <c r="IBP28" s="61"/>
      <c r="IBQ28" s="61"/>
      <c r="IBR28" s="61"/>
      <c r="IBS28" s="61"/>
      <c r="IBT28" s="61"/>
      <c r="IBU28" s="61"/>
      <c r="IBV28" s="61"/>
      <c r="IBW28" s="61"/>
      <c r="IBX28" s="61"/>
      <c r="IBY28" s="61"/>
      <c r="IBZ28" s="61"/>
      <c r="ICA28" s="61"/>
      <c r="ICB28" s="61"/>
      <c r="ICC28" s="61"/>
      <c r="ICD28" s="61"/>
      <c r="ICE28" s="61"/>
      <c r="ICF28" s="61"/>
      <c r="ICG28" s="61"/>
      <c r="ICH28" s="61"/>
      <c r="ICI28" s="61"/>
      <c r="ICJ28" s="61"/>
      <c r="ICK28" s="61"/>
      <c r="ICL28" s="61"/>
      <c r="ICM28" s="61"/>
      <c r="ICN28" s="61"/>
      <c r="ICO28" s="61"/>
      <c r="ICP28" s="61"/>
      <c r="ICQ28" s="61"/>
      <c r="ICR28" s="61"/>
      <c r="ICS28" s="61"/>
      <c r="ICT28" s="61"/>
      <c r="ICU28" s="61"/>
      <c r="ICV28" s="61"/>
      <c r="ICW28" s="61"/>
      <c r="ICX28" s="61"/>
      <c r="ICY28" s="61"/>
      <c r="ICZ28" s="61"/>
      <c r="IDA28" s="61"/>
      <c r="IDB28" s="61"/>
      <c r="IDC28" s="61"/>
      <c r="IDD28" s="61"/>
      <c r="IDE28" s="61"/>
      <c r="IDF28" s="61"/>
      <c r="IDG28" s="61"/>
      <c r="IDH28" s="61"/>
      <c r="IDI28" s="61"/>
      <c r="IDJ28" s="61"/>
      <c r="IDK28" s="61"/>
      <c r="IDL28" s="61"/>
      <c r="IDM28" s="61"/>
      <c r="IDN28" s="61"/>
      <c r="IDO28" s="61"/>
      <c r="IDP28" s="61"/>
      <c r="IDQ28" s="61"/>
      <c r="IDR28" s="61"/>
      <c r="IDS28" s="61"/>
      <c r="IDT28" s="61"/>
      <c r="IDU28" s="61"/>
      <c r="IDV28" s="61"/>
      <c r="IDW28" s="61"/>
      <c r="IDX28" s="61"/>
      <c r="IDY28" s="61"/>
      <c r="IDZ28" s="61"/>
      <c r="IEA28" s="61"/>
      <c r="IEB28" s="61"/>
      <c r="IEC28" s="61"/>
      <c r="IED28" s="61"/>
      <c r="IEE28" s="61"/>
      <c r="IEF28" s="61"/>
      <c r="IEG28" s="61"/>
      <c r="IEH28" s="61"/>
      <c r="IEI28" s="61"/>
      <c r="IEJ28" s="61"/>
      <c r="IEK28" s="61"/>
      <c r="IEL28" s="61"/>
      <c r="IEM28" s="61"/>
      <c r="IEN28" s="61"/>
      <c r="IEO28" s="61"/>
      <c r="IEP28" s="61"/>
      <c r="IEQ28" s="61"/>
      <c r="IER28" s="61"/>
      <c r="IES28" s="61"/>
      <c r="IET28" s="61"/>
      <c r="IEU28" s="61"/>
      <c r="IEV28" s="61"/>
      <c r="IEW28" s="61"/>
      <c r="IEX28" s="61"/>
      <c r="IEY28" s="61"/>
      <c r="IEZ28" s="61"/>
      <c r="IFA28" s="61"/>
      <c r="IFB28" s="61"/>
      <c r="IFC28" s="61"/>
      <c r="IFD28" s="61"/>
      <c r="IFE28" s="61"/>
      <c r="IFF28" s="61"/>
      <c r="IFG28" s="61"/>
      <c r="IFH28" s="61"/>
      <c r="IFI28" s="61"/>
      <c r="IFJ28" s="61"/>
      <c r="IFK28" s="61"/>
      <c r="IFL28" s="61"/>
      <c r="IFM28" s="61"/>
      <c r="IFN28" s="61"/>
      <c r="IFO28" s="61"/>
      <c r="IFP28" s="61"/>
      <c r="IFQ28" s="61"/>
      <c r="IFR28" s="61"/>
      <c r="IFS28" s="61"/>
      <c r="IFT28" s="61"/>
      <c r="IFU28" s="61"/>
      <c r="IFV28" s="61"/>
      <c r="IFW28" s="61"/>
      <c r="IFX28" s="61"/>
      <c r="IFY28" s="61"/>
      <c r="IFZ28" s="61"/>
      <c r="IGA28" s="61"/>
      <c r="IGB28" s="61"/>
      <c r="IGC28" s="61"/>
      <c r="IGD28" s="61"/>
      <c r="IGE28" s="61"/>
      <c r="IGF28" s="61"/>
      <c r="IGG28" s="61"/>
      <c r="IGH28" s="61"/>
      <c r="IGI28" s="61"/>
      <c r="IGJ28" s="61"/>
      <c r="IGK28" s="61"/>
      <c r="IGL28" s="61"/>
      <c r="IGM28" s="61"/>
      <c r="IGN28" s="61"/>
      <c r="IGO28" s="61"/>
      <c r="IGP28" s="61"/>
      <c r="IGQ28" s="61"/>
      <c r="IGR28" s="61"/>
      <c r="IGS28" s="61"/>
      <c r="IGT28" s="61"/>
      <c r="IGU28" s="61"/>
      <c r="IGV28" s="61"/>
      <c r="IGW28" s="61"/>
      <c r="IGX28" s="61"/>
      <c r="IGY28" s="61"/>
      <c r="IGZ28" s="61"/>
      <c r="IHA28" s="61"/>
      <c r="IHB28" s="61"/>
      <c r="IHC28" s="61"/>
      <c r="IHD28" s="61"/>
      <c r="IHE28" s="61"/>
      <c r="IHF28" s="61"/>
      <c r="IHG28" s="61"/>
      <c r="IHH28" s="61"/>
      <c r="IHI28" s="61"/>
      <c r="IHJ28" s="61"/>
      <c r="IHK28" s="61"/>
      <c r="IHL28" s="61"/>
      <c r="IHM28" s="61"/>
      <c r="IHN28" s="61"/>
      <c r="IHO28" s="61"/>
      <c r="IHP28" s="61"/>
      <c r="IHQ28" s="61"/>
      <c r="IHR28" s="61"/>
      <c r="IHS28" s="61"/>
      <c r="IHT28" s="61"/>
      <c r="IHU28" s="61"/>
      <c r="IHV28" s="61"/>
      <c r="IHW28" s="61"/>
      <c r="IHX28" s="61"/>
      <c r="IHY28" s="61"/>
      <c r="IHZ28" s="61"/>
      <c r="IIA28" s="61"/>
      <c r="IIB28" s="61"/>
      <c r="IIC28" s="61"/>
      <c r="IID28" s="61"/>
      <c r="IIE28" s="61"/>
      <c r="IIF28" s="61"/>
      <c r="IIG28" s="61"/>
      <c r="IIH28" s="61"/>
      <c r="III28" s="61"/>
      <c r="IIJ28" s="61"/>
      <c r="IIK28" s="61"/>
      <c r="IIL28" s="61"/>
      <c r="IIM28" s="61"/>
      <c r="IIN28" s="61"/>
      <c r="IIO28" s="61"/>
      <c r="IIP28" s="61"/>
      <c r="IIQ28" s="61"/>
      <c r="IIR28" s="61"/>
      <c r="IIS28" s="61"/>
      <c r="IIT28" s="61"/>
      <c r="IIU28" s="61"/>
      <c r="IIV28" s="61"/>
      <c r="IIW28" s="61"/>
      <c r="IIX28" s="61"/>
      <c r="IIY28" s="61"/>
      <c r="IIZ28" s="61"/>
      <c r="IJA28" s="61"/>
      <c r="IJB28" s="61"/>
      <c r="IJC28" s="61"/>
      <c r="IJD28" s="61"/>
      <c r="IJE28" s="61"/>
      <c r="IJF28" s="61"/>
      <c r="IJG28" s="61"/>
      <c r="IJH28" s="61"/>
      <c r="IJI28" s="61"/>
      <c r="IJJ28" s="61"/>
      <c r="IJK28" s="61"/>
      <c r="IJL28" s="61"/>
      <c r="IJM28" s="61"/>
      <c r="IJN28" s="61"/>
      <c r="IJO28" s="61"/>
      <c r="IJP28" s="61"/>
      <c r="IJQ28" s="61"/>
      <c r="IJR28" s="61"/>
      <c r="IJS28" s="61"/>
      <c r="IJT28" s="61"/>
      <c r="IJU28" s="61"/>
      <c r="IJV28" s="61"/>
      <c r="IJW28" s="61"/>
      <c r="IJX28" s="61"/>
      <c r="IJY28" s="61"/>
      <c r="IJZ28" s="61"/>
      <c r="IKA28" s="61"/>
      <c r="IKB28" s="61"/>
      <c r="IKC28" s="61"/>
      <c r="IKD28" s="61"/>
      <c r="IKE28" s="61"/>
      <c r="IKF28" s="61"/>
      <c r="IKG28" s="61"/>
      <c r="IKH28" s="61"/>
      <c r="IKI28" s="61"/>
      <c r="IKJ28" s="61"/>
      <c r="IKK28" s="61"/>
      <c r="IKL28" s="61"/>
      <c r="IKM28" s="61"/>
      <c r="IKN28" s="61"/>
      <c r="IKO28" s="61"/>
      <c r="IKP28" s="61"/>
      <c r="IKQ28" s="61"/>
      <c r="IKR28" s="61"/>
      <c r="IKS28" s="61"/>
      <c r="IKT28" s="61"/>
      <c r="IKU28" s="61"/>
      <c r="IKV28" s="61"/>
      <c r="IKW28" s="61"/>
      <c r="IKX28" s="61"/>
      <c r="IKY28" s="61"/>
      <c r="IKZ28" s="61"/>
      <c r="ILA28" s="61"/>
      <c r="ILB28" s="61"/>
      <c r="ILC28" s="61"/>
      <c r="ILD28" s="61"/>
      <c r="ILE28" s="61"/>
      <c r="ILF28" s="61"/>
      <c r="ILG28" s="61"/>
      <c r="ILH28" s="61"/>
      <c r="ILI28" s="61"/>
      <c r="ILJ28" s="61"/>
      <c r="ILK28" s="61"/>
      <c r="ILL28" s="61"/>
      <c r="ILM28" s="61"/>
      <c r="ILN28" s="61"/>
      <c r="ILO28" s="61"/>
      <c r="ILP28" s="61"/>
      <c r="ILQ28" s="61"/>
      <c r="ILR28" s="61"/>
      <c r="ILS28" s="61"/>
      <c r="ILT28" s="61"/>
      <c r="ILU28" s="61"/>
      <c r="ILV28" s="61"/>
      <c r="ILW28" s="61"/>
      <c r="ILX28" s="61"/>
      <c r="ILY28" s="61"/>
      <c r="ILZ28" s="61"/>
      <c r="IMA28" s="61"/>
      <c r="IMB28" s="61"/>
      <c r="IMC28" s="61"/>
      <c r="IMD28" s="61"/>
      <c r="IME28" s="61"/>
      <c r="IMF28" s="61"/>
      <c r="IMG28" s="61"/>
      <c r="IMH28" s="61"/>
      <c r="IMI28" s="61"/>
      <c r="IMJ28" s="61"/>
      <c r="IMK28" s="61"/>
      <c r="IML28" s="61"/>
      <c r="IMM28" s="61"/>
      <c r="IMN28" s="61"/>
      <c r="IMO28" s="61"/>
      <c r="IMP28" s="61"/>
      <c r="IMQ28" s="61"/>
      <c r="IMR28" s="61"/>
      <c r="IMS28" s="61"/>
      <c r="IMT28" s="61"/>
      <c r="IMU28" s="61"/>
      <c r="IMV28" s="61"/>
      <c r="IMW28" s="61"/>
      <c r="IMX28" s="61"/>
      <c r="IMY28" s="61"/>
      <c r="IMZ28" s="61"/>
      <c r="INA28" s="61"/>
      <c r="INB28" s="61"/>
      <c r="INC28" s="61"/>
      <c r="IND28" s="61"/>
      <c r="INE28" s="61"/>
      <c r="INF28" s="61"/>
      <c r="ING28" s="61"/>
      <c r="INH28" s="61"/>
      <c r="INI28" s="61"/>
      <c r="INJ28" s="61"/>
      <c r="INK28" s="61"/>
      <c r="INL28" s="61"/>
      <c r="INM28" s="61"/>
      <c r="INN28" s="61"/>
      <c r="INO28" s="61"/>
      <c r="INP28" s="61"/>
      <c r="INQ28" s="61"/>
      <c r="INR28" s="61"/>
      <c r="INS28" s="61"/>
      <c r="INT28" s="61"/>
      <c r="INU28" s="61"/>
      <c r="INV28" s="61"/>
      <c r="INW28" s="61"/>
      <c r="INX28" s="61"/>
      <c r="INY28" s="61"/>
      <c r="INZ28" s="61"/>
      <c r="IOA28" s="61"/>
      <c r="IOB28" s="61"/>
      <c r="IOC28" s="61"/>
      <c r="IOD28" s="61"/>
      <c r="IOE28" s="61"/>
      <c r="IOF28" s="61"/>
      <c r="IOG28" s="61"/>
      <c r="IOH28" s="61"/>
      <c r="IOI28" s="61"/>
      <c r="IOJ28" s="61"/>
      <c r="IOK28" s="61"/>
      <c r="IOL28" s="61"/>
      <c r="IOM28" s="61"/>
      <c r="ION28" s="61"/>
      <c r="IOO28" s="61"/>
      <c r="IOP28" s="61"/>
      <c r="IOQ28" s="61"/>
      <c r="IOR28" s="61"/>
      <c r="IOS28" s="61"/>
      <c r="IOT28" s="61"/>
      <c r="IOU28" s="61"/>
      <c r="IOV28" s="61"/>
      <c r="IOW28" s="61"/>
      <c r="IOX28" s="61"/>
      <c r="IOY28" s="61"/>
      <c r="IOZ28" s="61"/>
      <c r="IPA28" s="61"/>
      <c r="IPB28" s="61"/>
      <c r="IPC28" s="61"/>
      <c r="IPD28" s="61"/>
      <c r="IPE28" s="61"/>
      <c r="IPF28" s="61"/>
      <c r="IPG28" s="61"/>
      <c r="IPH28" s="61"/>
      <c r="IPI28" s="61"/>
      <c r="IPJ28" s="61"/>
      <c r="IPK28" s="61"/>
      <c r="IPL28" s="61"/>
      <c r="IPM28" s="61"/>
      <c r="IPN28" s="61"/>
      <c r="IPO28" s="61"/>
      <c r="IPP28" s="61"/>
      <c r="IPQ28" s="61"/>
      <c r="IPR28" s="61"/>
      <c r="IPS28" s="61"/>
      <c r="IPT28" s="61"/>
      <c r="IPU28" s="61"/>
      <c r="IPV28" s="61"/>
      <c r="IPW28" s="61"/>
      <c r="IPX28" s="61"/>
      <c r="IPY28" s="61"/>
      <c r="IPZ28" s="61"/>
      <c r="IQA28" s="61"/>
      <c r="IQB28" s="61"/>
      <c r="IQC28" s="61"/>
      <c r="IQD28" s="61"/>
      <c r="IQE28" s="61"/>
      <c r="IQF28" s="61"/>
      <c r="IQG28" s="61"/>
      <c r="IQH28" s="61"/>
      <c r="IQI28" s="61"/>
      <c r="IQJ28" s="61"/>
      <c r="IQK28" s="61"/>
      <c r="IQL28" s="61"/>
      <c r="IQM28" s="61"/>
      <c r="IQN28" s="61"/>
      <c r="IQO28" s="61"/>
      <c r="IQP28" s="61"/>
      <c r="IQQ28" s="61"/>
      <c r="IQR28" s="61"/>
      <c r="IQS28" s="61"/>
      <c r="IQT28" s="61"/>
      <c r="IQU28" s="61"/>
      <c r="IQV28" s="61"/>
      <c r="IQW28" s="61"/>
      <c r="IQX28" s="61"/>
      <c r="IQY28" s="61"/>
      <c r="IQZ28" s="61"/>
      <c r="IRA28" s="61"/>
      <c r="IRB28" s="61"/>
      <c r="IRC28" s="61"/>
      <c r="IRD28" s="61"/>
      <c r="IRE28" s="61"/>
      <c r="IRF28" s="61"/>
      <c r="IRG28" s="61"/>
      <c r="IRH28" s="61"/>
      <c r="IRI28" s="61"/>
      <c r="IRJ28" s="61"/>
      <c r="IRK28" s="61"/>
      <c r="IRL28" s="61"/>
      <c r="IRM28" s="61"/>
      <c r="IRN28" s="61"/>
      <c r="IRO28" s="61"/>
      <c r="IRP28" s="61"/>
      <c r="IRQ28" s="61"/>
      <c r="IRR28" s="61"/>
      <c r="IRS28" s="61"/>
      <c r="IRT28" s="61"/>
      <c r="IRU28" s="61"/>
      <c r="IRV28" s="61"/>
      <c r="IRW28" s="61"/>
      <c r="IRX28" s="61"/>
      <c r="IRY28" s="61"/>
      <c r="IRZ28" s="61"/>
      <c r="ISA28" s="61"/>
      <c r="ISB28" s="61"/>
      <c r="ISC28" s="61"/>
      <c r="ISD28" s="61"/>
      <c r="ISE28" s="61"/>
      <c r="ISF28" s="61"/>
      <c r="ISG28" s="61"/>
      <c r="ISH28" s="61"/>
      <c r="ISI28" s="61"/>
      <c r="ISJ28" s="61"/>
      <c r="ISK28" s="61"/>
      <c r="ISL28" s="61"/>
      <c r="ISM28" s="61"/>
      <c r="ISN28" s="61"/>
      <c r="ISO28" s="61"/>
      <c r="ISP28" s="61"/>
      <c r="ISQ28" s="61"/>
      <c r="ISR28" s="61"/>
      <c r="ISS28" s="61"/>
      <c r="IST28" s="61"/>
      <c r="ISU28" s="61"/>
      <c r="ISV28" s="61"/>
      <c r="ISW28" s="61"/>
      <c r="ISX28" s="61"/>
      <c r="ISY28" s="61"/>
      <c r="ISZ28" s="61"/>
      <c r="ITA28" s="61"/>
      <c r="ITB28" s="61"/>
      <c r="ITC28" s="61"/>
      <c r="ITD28" s="61"/>
      <c r="ITE28" s="61"/>
      <c r="ITF28" s="61"/>
      <c r="ITG28" s="61"/>
      <c r="ITH28" s="61"/>
      <c r="ITI28" s="61"/>
      <c r="ITJ28" s="61"/>
      <c r="ITK28" s="61"/>
      <c r="ITL28" s="61"/>
      <c r="ITM28" s="61"/>
      <c r="ITN28" s="61"/>
      <c r="ITO28" s="61"/>
      <c r="ITP28" s="61"/>
      <c r="ITQ28" s="61"/>
      <c r="ITR28" s="61"/>
      <c r="ITS28" s="61"/>
      <c r="ITT28" s="61"/>
      <c r="ITU28" s="61"/>
      <c r="ITV28" s="61"/>
      <c r="ITW28" s="61"/>
      <c r="ITX28" s="61"/>
      <c r="ITY28" s="61"/>
      <c r="ITZ28" s="61"/>
      <c r="IUA28" s="61"/>
      <c r="IUB28" s="61"/>
      <c r="IUC28" s="61"/>
      <c r="IUD28" s="61"/>
      <c r="IUE28" s="61"/>
      <c r="IUF28" s="61"/>
      <c r="IUG28" s="61"/>
      <c r="IUH28" s="61"/>
      <c r="IUI28" s="61"/>
      <c r="IUJ28" s="61"/>
      <c r="IUK28" s="61"/>
      <c r="IUL28" s="61"/>
      <c r="IUM28" s="61"/>
      <c r="IUN28" s="61"/>
      <c r="IUO28" s="61"/>
      <c r="IUP28" s="61"/>
      <c r="IUQ28" s="61"/>
      <c r="IUR28" s="61"/>
      <c r="IUS28" s="61"/>
      <c r="IUT28" s="61"/>
      <c r="IUU28" s="61"/>
      <c r="IUV28" s="61"/>
      <c r="IUW28" s="61"/>
      <c r="IUX28" s="61"/>
      <c r="IUY28" s="61"/>
      <c r="IUZ28" s="61"/>
      <c r="IVA28" s="61"/>
      <c r="IVB28" s="61"/>
      <c r="IVC28" s="61"/>
      <c r="IVD28" s="61"/>
      <c r="IVE28" s="61"/>
      <c r="IVF28" s="61"/>
      <c r="IVG28" s="61"/>
      <c r="IVH28" s="61"/>
      <c r="IVI28" s="61"/>
      <c r="IVJ28" s="61"/>
      <c r="IVK28" s="61"/>
      <c r="IVL28" s="61"/>
      <c r="IVM28" s="61"/>
      <c r="IVN28" s="61"/>
      <c r="IVO28" s="61"/>
      <c r="IVP28" s="61"/>
      <c r="IVQ28" s="61"/>
      <c r="IVR28" s="61"/>
      <c r="IVS28" s="61"/>
      <c r="IVT28" s="61"/>
      <c r="IVU28" s="61"/>
      <c r="IVV28" s="61"/>
      <c r="IVW28" s="61"/>
      <c r="IVX28" s="61"/>
      <c r="IVY28" s="61"/>
      <c r="IVZ28" s="61"/>
      <c r="IWA28" s="61"/>
      <c r="IWB28" s="61"/>
      <c r="IWC28" s="61"/>
      <c r="IWD28" s="61"/>
      <c r="IWE28" s="61"/>
      <c r="IWF28" s="61"/>
      <c r="IWG28" s="61"/>
      <c r="IWH28" s="61"/>
      <c r="IWI28" s="61"/>
      <c r="IWJ28" s="61"/>
      <c r="IWK28" s="61"/>
      <c r="IWL28" s="61"/>
      <c r="IWM28" s="61"/>
      <c r="IWN28" s="61"/>
      <c r="IWO28" s="61"/>
      <c r="IWP28" s="61"/>
      <c r="IWQ28" s="61"/>
      <c r="IWR28" s="61"/>
      <c r="IWS28" s="61"/>
      <c r="IWT28" s="61"/>
      <c r="IWU28" s="61"/>
      <c r="IWV28" s="61"/>
      <c r="IWW28" s="61"/>
      <c r="IWX28" s="61"/>
      <c r="IWY28" s="61"/>
      <c r="IWZ28" s="61"/>
      <c r="IXA28" s="61"/>
      <c r="IXB28" s="61"/>
      <c r="IXC28" s="61"/>
      <c r="IXD28" s="61"/>
      <c r="IXE28" s="61"/>
      <c r="IXF28" s="61"/>
      <c r="IXG28" s="61"/>
      <c r="IXH28" s="61"/>
      <c r="IXI28" s="61"/>
      <c r="IXJ28" s="61"/>
      <c r="IXK28" s="61"/>
      <c r="IXL28" s="61"/>
      <c r="IXM28" s="61"/>
      <c r="IXN28" s="61"/>
      <c r="IXO28" s="61"/>
      <c r="IXP28" s="61"/>
      <c r="IXQ28" s="61"/>
      <c r="IXR28" s="61"/>
      <c r="IXS28" s="61"/>
      <c r="IXT28" s="61"/>
      <c r="IXU28" s="61"/>
      <c r="IXV28" s="61"/>
      <c r="IXW28" s="61"/>
      <c r="IXX28" s="61"/>
      <c r="IXY28" s="61"/>
      <c r="IXZ28" s="61"/>
      <c r="IYA28" s="61"/>
      <c r="IYB28" s="61"/>
      <c r="IYC28" s="61"/>
      <c r="IYD28" s="61"/>
      <c r="IYE28" s="61"/>
      <c r="IYF28" s="61"/>
      <c r="IYG28" s="61"/>
      <c r="IYH28" s="61"/>
      <c r="IYI28" s="61"/>
      <c r="IYJ28" s="61"/>
      <c r="IYK28" s="61"/>
      <c r="IYL28" s="61"/>
      <c r="IYM28" s="61"/>
      <c r="IYN28" s="61"/>
      <c r="IYO28" s="61"/>
      <c r="IYP28" s="61"/>
      <c r="IYQ28" s="61"/>
      <c r="IYR28" s="61"/>
      <c r="IYS28" s="61"/>
      <c r="IYT28" s="61"/>
      <c r="IYU28" s="61"/>
      <c r="IYV28" s="61"/>
      <c r="IYW28" s="61"/>
      <c r="IYX28" s="61"/>
      <c r="IYY28" s="61"/>
      <c r="IYZ28" s="61"/>
      <c r="IZA28" s="61"/>
      <c r="IZB28" s="61"/>
      <c r="IZC28" s="61"/>
      <c r="IZD28" s="61"/>
      <c r="IZE28" s="61"/>
      <c r="IZF28" s="61"/>
      <c r="IZG28" s="61"/>
      <c r="IZH28" s="61"/>
      <c r="IZI28" s="61"/>
      <c r="IZJ28" s="61"/>
      <c r="IZK28" s="61"/>
      <c r="IZL28" s="61"/>
      <c r="IZM28" s="61"/>
      <c r="IZN28" s="61"/>
      <c r="IZO28" s="61"/>
      <c r="IZP28" s="61"/>
      <c r="IZQ28" s="61"/>
      <c r="IZR28" s="61"/>
      <c r="IZS28" s="61"/>
      <c r="IZT28" s="61"/>
      <c r="IZU28" s="61"/>
      <c r="IZV28" s="61"/>
      <c r="IZW28" s="61"/>
      <c r="IZX28" s="61"/>
      <c r="IZY28" s="61"/>
      <c r="IZZ28" s="61"/>
      <c r="JAA28" s="61"/>
      <c r="JAB28" s="61"/>
      <c r="JAC28" s="61"/>
      <c r="JAD28" s="61"/>
      <c r="JAE28" s="61"/>
      <c r="JAF28" s="61"/>
      <c r="JAG28" s="61"/>
      <c r="JAH28" s="61"/>
      <c r="JAI28" s="61"/>
      <c r="JAJ28" s="61"/>
      <c r="JAK28" s="61"/>
      <c r="JAL28" s="61"/>
      <c r="JAM28" s="61"/>
      <c r="JAN28" s="61"/>
      <c r="JAO28" s="61"/>
      <c r="JAP28" s="61"/>
      <c r="JAQ28" s="61"/>
      <c r="JAR28" s="61"/>
      <c r="JAS28" s="61"/>
      <c r="JAT28" s="61"/>
      <c r="JAU28" s="61"/>
      <c r="JAV28" s="61"/>
      <c r="JAW28" s="61"/>
      <c r="JAX28" s="61"/>
      <c r="JAY28" s="61"/>
      <c r="JAZ28" s="61"/>
      <c r="JBA28" s="61"/>
      <c r="JBB28" s="61"/>
      <c r="JBC28" s="61"/>
      <c r="JBD28" s="61"/>
      <c r="JBE28" s="61"/>
      <c r="JBF28" s="61"/>
      <c r="JBG28" s="61"/>
      <c r="JBH28" s="61"/>
      <c r="JBI28" s="61"/>
      <c r="JBJ28" s="61"/>
      <c r="JBK28" s="61"/>
      <c r="JBL28" s="61"/>
      <c r="JBM28" s="61"/>
      <c r="JBN28" s="61"/>
      <c r="JBO28" s="61"/>
      <c r="JBP28" s="61"/>
      <c r="JBQ28" s="61"/>
      <c r="JBR28" s="61"/>
      <c r="JBS28" s="61"/>
      <c r="JBT28" s="61"/>
      <c r="JBU28" s="61"/>
      <c r="JBV28" s="61"/>
      <c r="JBW28" s="61"/>
      <c r="JBX28" s="61"/>
      <c r="JBY28" s="61"/>
      <c r="JBZ28" s="61"/>
      <c r="JCA28" s="61"/>
      <c r="JCB28" s="61"/>
      <c r="JCC28" s="61"/>
      <c r="JCD28" s="61"/>
      <c r="JCE28" s="61"/>
      <c r="JCF28" s="61"/>
      <c r="JCG28" s="61"/>
      <c r="JCH28" s="61"/>
      <c r="JCI28" s="61"/>
      <c r="JCJ28" s="61"/>
      <c r="JCK28" s="61"/>
      <c r="JCL28" s="61"/>
      <c r="JCM28" s="61"/>
      <c r="JCN28" s="61"/>
      <c r="JCO28" s="61"/>
      <c r="JCP28" s="61"/>
      <c r="JCQ28" s="61"/>
      <c r="JCR28" s="61"/>
      <c r="JCS28" s="61"/>
      <c r="JCT28" s="61"/>
      <c r="JCU28" s="61"/>
      <c r="JCV28" s="61"/>
      <c r="JCW28" s="61"/>
      <c r="JCX28" s="61"/>
      <c r="JCY28" s="61"/>
      <c r="JCZ28" s="61"/>
      <c r="JDA28" s="61"/>
      <c r="JDB28" s="61"/>
      <c r="JDC28" s="61"/>
      <c r="JDD28" s="61"/>
      <c r="JDE28" s="61"/>
      <c r="JDF28" s="61"/>
      <c r="JDG28" s="61"/>
      <c r="JDH28" s="61"/>
      <c r="JDI28" s="61"/>
      <c r="JDJ28" s="61"/>
      <c r="JDK28" s="61"/>
      <c r="JDL28" s="61"/>
      <c r="JDM28" s="61"/>
      <c r="JDN28" s="61"/>
      <c r="JDO28" s="61"/>
      <c r="JDP28" s="61"/>
      <c r="JDQ28" s="61"/>
      <c r="JDR28" s="61"/>
      <c r="JDS28" s="61"/>
      <c r="JDT28" s="61"/>
      <c r="JDU28" s="61"/>
      <c r="JDV28" s="61"/>
      <c r="JDW28" s="61"/>
      <c r="JDX28" s="61"/>
      <c r="JDY28" s="61"/>
      <c r="JDZ28" s="61"/>
      <c r="JEA28" s="61"/>
      <c r="JEB28" s="61"/>
      <c r="JEC28" s="61"/>
      <c r="JED28" s="61"/>
      <c r="JEE28" s="61"/>
      <c r="JEF28" s="61"/>
      <c r="JEG28" s="61"/>
      <c r="JEH28" s="61"/>
      <c r="JEI28" s="61"/>
      <c r="JEJ28" s="61"/>
      <c r="JEK28" s="61"/>
      <c r="JEL28" s="61"/>
      <c r="JEM28" s="61"/>
      <c r="JEN28" s="61"/>
      <c r="JEO28" s="61"/>
      <c r="JEP28" s="61"/>
      <c r="JEQ28" s="61"/>
      <c r="JER28" s="61"/>
      <c r="JES28" s="61"/>
      <c r="JET28" s="61"/>
      <c r="JEU28" s="61"/>
      <c r="JEV28" s="61"/>
      <c r="JEW28" s="61"/>
      <c r="JEX28" s="61"/>
      <c r="JEY28" s="61"/>
      <c r="JEZ28" s="61"/>
      <c r="JFA28" s="61"/>
      <c r="JFB28" s="61"/>
      <c r="JFC28" s="61"/>
      <c r="JFD28" s="61"/>
      <c r="JFE28" s="61"/>
      <c r="JFF28" s="61"/>
      <c r="JFG28" s="61"/>
      <c r="JFH28" s="61"/>
      <c r="JFI28" s="61"/>
      <c r="JFJ28" s="61"/>
      <c r="JFK28" s="61"/>
      <c r="JFL28" s="61"/>
      <c r="JFM28" s="61"/>
      <c r="JFN28" s="61"/>
      <c r="JFO28" s="61"/>
      <c r="JFP28" s="61"/>
      <c r="JFQ28" s="61"/>
      <c r="JFR28" s="61"/>
      <c r="JFS28" s="61"/>
      <c r="JFT28" s="61"/>
      <c r="JFU28" s="61"/>
      <c r="JFV28" s="61"/>
      <c r="JFW28" s="61"/>
      <c r="JFX28" s="61"/>
      <c r="JFY28" s="61"/>
      <c r="JFZ28" s="61"/>
      <c r="JGA28" s="61"/>
      <c r="JGB28" s="61"/>
      <c r="JGC28" s="61"/>
      <c r="JGD28" s="61"/>
      <c r="JGE28" s="61"/>
      <c r="JGF28" s="61"/>
      <c r="JGG28" s="61"/>
      <c r="JGH28" s="61"/>
      <c r="JGI28" s="61"/>
      <c r="JGJ28" s="61"/>
      <c r="JGK28" s="61"/>
      <c r="JGL28" s="61"/>
      <c r="JGM28" s="61"/>
      <c r="JGN28" s="61"/>
      <c r="JGO28" s="61"/>
      <c r="JGP28" s="61"/>
      <c r="JGQ28" s="61"/>
      <c r="JGR28" s="61"/>
      <c r="JGS28" s="61"/>
      <c r="JGT28" s="61"/>
      <c r="JGU28" s="61"/>
      <c r="JGV28" s="61"/>
      <c r="JGW28" s="61"/>
      <c r="JGX28" s="61"/>
      <c r="JGY28" s="61"/>
      <c r="JGZ28" s="61"/>
      <c r="JHA28" s="61"/>
      <c r="JHB28" s="61"/>
      <c r="JHC28" s="61"/>
      <c r="JHD28" s="61"/>
      <c r="JHE28" s="61"/>
      <c r="JHF28" s="61"/>
      <c r="JHG28" s="61"/>
      <c r="JHH28" s="61"/>
      <c r="JHI28" s="61"/>
      <c r="JHJ28" s="61"/>
      <c r="JHK28" s="61"/>
      <c r="JHL28" s="61"/>
      <c r="JHM28" s="61"/>
      <c r="JHN28" s="61"/>
      <c r="JHO28" s="61"/>
      <c r="JHP28" s="61"/>
      <c r="JHQ28" s="61"/>
      <c r="JHR28" s="61"/>
      <c r="JHS28" s="61"/>
      <c r="JHT28" s="61"/>
      <c r="JHU28" s="61"/>
      <c r="JHV28" s="61"/>
      <c r="JHW28" s="61"/>
      <c r="JHX28" s="61"/>
      <c r="JHY28" s="61"/>
      <c r="JHZ28" s="61"/>
      <c r="JIA28" s="61"/>
      <c r="JIB28" s="61"/>
      <c r="JIC28" s="61"/>
      <c r="JID28" s="61"/>
      <c r="JIE28" s="61"/>
      <c r="JIF28" s="61"/>
      <c r="JIG28" s="61"/>
      <c r="JIH28" s="61"/>
      <c r="JII28" s="61"/>
      <c r="JIJ28" s="61"/>
      <c r="JIK28" s="61"/>
      <c r="JIL28" s="61"/>
      <c r="JIM28" s="61"/>
      <c r="JIN28" s="61"/>
      <c r="JIO28" s="61"/>
      <c r="JIP28" s="61"/>
      <c r="JIQ28" s="61"/>
      <c r="JIR28" s="61"/>
      <c r="JIS28" s="61"/>
      <c r="JIT28" s="61"/>
      <c r="JIU28" s="61"/>
      <c r="JIV28" s="61"/>
      <c r="JIW28" s="61"/>
      <c r="JIX28" s="61"/>
      <c r="JIY28" s="61"/>
      <c r="JIZ28" s="61"/>
      <c r="JJA28" s="61"/>
      <c r="JJB28" s="61"/>
      <c r="JJC28" s="61"/>
      <c r="JJD28" s="61"/>
      <c r="JJE28" s="61"/>
      <c r="JJF28" s="61"/>
      <c r="JJG28" s="61"/>
      <c r="JJH28" s="61"/>
      <c r="JJI28" s="61"/>
      <c r="JJJ28" s="61"/>
      <c r="JJK28" s="61"/>
      <c r="JJL28" s="61"/>
      <c r="JJM28" s="61"/>
      <c r="JJN28" s="61"/>
      <c r="JJO28" s="61"/>
      <c r="JJP28" s="61"/>
      <c r="JJQ28" s="61"/>
      <c r="JJR28" s="61"/>
      <c r="JJS28" s="61"/>
      <c r="JJT28" s="61"/>
      <c r="JJU28" s="61"/>
      <c r="JJV28" s="61"/>
      <c r="JJW28" s="61"/>
      <c r="JJX28" s="61"/>
      <c r="JJY28" s="61"/>
      <c r="JJZ28" s="61"/>
      <c r="JKA28" s="61"/>
      <c r="JKB28" s="61"/>
      <c r="JKC28" s="61"/>
      <c r="JKD28" s="61"/>
      <c r="JKE28" s="61"/>
      <c r="JKF28" s="61"/>
      <c r="JKG28" s="61"/>
      <c r="JKH28" s="61"/>
      <c r="JKI28" s="61"/>
      <c r="JKJ28" s="61"/>
      <c r="JKK28" s="61"/>
      <c r="JKL28" s="61"/>
      <c r="JKM28" s="61"/>
      <c r="JKN28" s="61"/>
      <c r="JKO28" s="61"/>
      <c r="JKP28" s="61"/>
      <c r="JKQ28" s="61"/>
      <c r="JKR28" s="61"/>
      <c r="JKS28" s="61"/>
      <c r="JKT28" s="61"/>
      <c r="JKU28" s="61"/>
      <c r="JKV28" s="61"/>
      <c r="JKW28" s="61"/>
      <c r="JKX28" s="61"/>
      <c r="JKY28" s="61"/>
      <c r="JKZ28" s="61"/>
      <c r="JLA28" s="61"/>
      <c r="JLB28" s="61"/>
      <c r="JLC28" s="61"/>
      <c r="JLD28" s="61"/>
      <c r="JLE28" s="61"/>
      <c r="JLF28" s="61"/>
      <c r="JLG28" s="61"/>
      <c r="JLH28" s="61"/>
      <c r="JLI28" s="61"/>
      <c r="JLJ28" s="61"/>
      <c r="JLK28" s="61"/>
      <c r="JLL28" s="61"/>
      <c r="JLM28" s="61"/>
      <c r="JLN28" s="61"/>
      <c r="JLO28" s="61"/>
      <c r="JLP28" s="61"/>
      <c r="JLQ28" s="61"/>
      <c r="JLR28" s="61"/>
      <c r="JLS28" s="61"/>
      <c r="JLT28" s="61"/>
      <c r="JLU28" s="61"/>
      <c r="JLV28" s="61"/>
      <c r="JLW28" s="61"/>
      <c r="JLX28" s="61"/>
      <c r="JLY28" s="61"/>
      <c r="JLZ28" s="61"/>
      <c r="JMA28" s="61"/>
      <c r="JMB28" s="61"/>
      <c r="JMC28" s="61"/>
      <c r="JMD28" s="61"/>
      <c r="JME28" s="61"/>
      <c r="JMF28" s="61"/>
      <c r="JMG28" s="61"/>
      <c r="JMH28" s="61"/>
      <c r="JMI28" s="61"/>
      <c r="JMJ28" s="61"/>
      <c r="JMK28" s="61"/>
      <c r="JML28" s="61"/>
      <c r="JMM28" s="61"/>
      <c r="JMN28" s="61"/>
      <c r="JMO28" s="61"/>
      <c r="JMP28" s="61"/>
      <c r="JMQ28" s="61"/>
      <c r="JMR28" s="61"/>
      <c r="JMS28" s="61"/>
      <c r="JMT28" s="61"/>
      <c r="JMU28" s="61"/>
      <c r="JMV28" s="61"/>
      <c r="JMW28" s="61"/>
      <c r="JMX28" s="61"/>
      <c r="JMY28" s="61"/>
      <c r="JMZ28" s="61"/>
      <c r="JNA28" s="61"/>
      <c r="JNB28" s="61"/>
      <c r="JNC28" s="61"/>
      <c r="JND28" s="61"/>
      <c r="JNE28" s="61"/>
      <c r="JNF28" s="61"/>
      <c r="JNG28" s="61"/>
      <c r="JNH28" s="61"/>
      <c r="JNI28" s="61"/>
      <c r="JNJ28" s="61"/>
      <c r="JNK28" s="61"/>
      <c r="JNL28" s="61"/>
      <c r="JNM28" s="61"/>
      <c r="JNN28" s="61"/>
      <c r="JNO28" s="61"/>
      <c r="JNP28" s="61"/>
      <c r="JNQ28" s="61"/>
      <c r="JNR28" s="61"/>
      <c r="JNS28" s="61"/>
      <c r="JNT28" s="61"/>
      <c r="JNU28" s="61"/>
      <c r="JNV28" s="61"/>
      <c r="JNW28" s="61"/>
      <c r="JNX28" s="61"/>
      <c r="JNY28" s="61"/>
      <c r="JNZ28" s="61"/>
      <c r="JOA28" s="61"/>
      <c r="JOB28" s="61"/>
      <c r="JOC28" s="61"/>
      <c r="JOD28" s="61"/>
      <c r="JOE28" s="61"/>
      <c r="JOF28" s="61"/>
      <c r="JOG28" s="61"/>
      <c r="JOH28" s="61"/>
      <c r="JOI28" s="61"/>
      <c r="JOJ28" s="61"/>
      <c r="JOK28" s="61"/>
      <c r="JOL28" s="61"/>
      <c r="JOM28" s="61"/>
      <c r="JON28" s="61"/>
      <c r="JOO28" s="61"/>
      <c r="JOP28" s="61"/>
      <c r="JOQ28" s="61"/>
      <c r="JOR28" s="61"/>
      <c r="JOS28" s="61"/>
      <c r="JOT28" s="61"/>
      <c r="JOU28" s="61"/>
      <c r="JOV28" s="61"/>
      <c r="JOW28" s="61"/>
      <c r="JOX28" s="61"/>
      <c r="JOY28" s="61"/>
      <c r="JOZ28" s="61"/>
      <c r="JPA28" s="61"/>
      <c r="JPB28" s="61"/>
      <c r="JPC28" s="61"/>
      <c r="JPD28" s="61"/>
      <c r="JPE28" s="61"/>
      <c r="JPF28" s="61"/>
      <c r="JPG28" s="61"/>
      <c r="JPH28" s="61"/>
      <c r="JPI28" s="61"/>
      <c r="JPJ28" s="61"/>
      <c r="JPK28" s="61"/>
      <c r="JPL28" s="61"/>
      <c r="JPM28" s="61"/>
      <c r="JPN28" s="61"/>
      <c r="JPO28" s="61"/>
      <c r="JPP28" s="61"/>
      <c r="JPQ28" s="61"/>
      <c r="JPR28" s="61"/>
      <c r="JPS28" s="61"/>
      <c r="JPT28" s="61"/>
      <c r="JPU28" s="61"/>
      <c r="JPV28" s="61"/>
      <c r="JPW28" s="61"/>
      <c r="JPX28" s="61"/>
      <c r="JPY28" s="61"/>
      <c r="JPZ28" s="61"/>
      <c r="JQA28" s="61"/>
      <c r="JQB28" s="61"/>
      <c r="JQC28" s="61"/>
      <c r="JQD28" s="61"/>
      <c r="JQE28" s="61"/>
      <c r="JQF28" s="61"/>
      <c r="JQG28" s="61"/>
      <c r="JQH28" s="61"/>
      <c r="JQI28" s="61"/>
      <c r="JQJ28" s="61"/>
      <c r="JQK28" s="61"/>
      <c r="JQL28" s="61"/>
      <c r="JQM28" s="61"/>
      <c r="JQN28" s="61"/>
      <c r="JQO28" s="61"/>
      <c r="JQP28" s="61"/>
      <c r="JQQ28" s="61"/>
      <c r="JQR28" s="61"/>
      <c r="JQS28" s="61"/>
      <c r="JQT28" s="61"/>
      <c r="JQU28" s="61"/>
      <c r="JQV28" s="61"/>
      <c r="JQW28" s="61"/>
      <c r="JQX28" s="61"/>
      <c r="JQY28" s="61"/>
      <c r="JQZ28" s="61"/>
      <c r="JRA28" s="61"/>
      <c r="JRB28" s="61"/>
      <c r="JRC28" s="61"/>
      <c r="JRD28" s="61"/>
      <c r="JRE28" s="61"/>
      <c r="JRF28" s="61"/>
      <c r="JRG28" s="61"/>
      <c r="JRH28" s="61"/>
      <c r="JRI28" s="61"/>
      <c r="JRJ28" s="61"/>
      <c r="JRK28" s="61"/>
      <c r="JRL28" s="61"/>
      <c r="JRM28" s="61"/>
      <c r="JRN28" s="61"/>
      <c r="JRO28" s="61"/>
      <c r="JRP28" s="61"/>
      <c r="JRQ28" s="61"/>
      <c r="JRR28" s="61"/>
      <c r="JRS28" s="61"/>
      <c r="JRT28" s="61"/>
      <c r="JRU28" s="61"/>
      <c r="JRV28" s="61"/>
      <c r="JRW28" s="61"/>
      <c r="JRX28" s="61"/>
      <c r="JRY28" s="61"/>
      <c r="JRZ28" s="61"/>
      <c r="JSA28" s="61"/>
      <c r="JSB28" s="61"/>
      <c r="JSC28" s="61"/>
      <c r="JSD28" s="61"/>
      <c r="JSE28" s="61"/>
      <c r="JSF28" s="61"/>
      <c r="JSG28" s="61"/>
      <c r="JSH28" s="61"/>
      <c r="JSI28" s="61"/>
      <c r="JSJ28" s="61"/>
      <c r="JSK28" s="61"/>
      <c r="JSL28" s="61"/>
      <c r="JSM28" s="61"/>
      <c r="JSN28" s="61"/>
      <c r="JSO28" s="61"/>
      <c r="JSP28" s="61"/>
      <c r="JSQ28" s="61"/>
      <c r="JSR28" s="61"/>
      <c r="JSS28" s="61"/>
      <c r="JST28" s="61"/>
      <c r="JSU28" s="61"/>
      <c r="JSV28" s="61"/>
      <c r="JSW28" s="61"/>
      <c r="JSX28" s="61"/>
      <c r="JSY28" s="61"/>
      <c r="JSZ28" s="61"/>
      <c r="JTA28" s="61"/>
      <c r="JTB28" s="61"/>
      <c r="JTC28" s="61"/>
      <c r="JTD28" s="61"/>
      <c r="JTE28" s="61"/>
      <c r="JTF28" s="61"/>
      <c r="JTG28" s="61"/>
      <c r="JTH28" s="61"/>
      <c r="JTI28" s="61"/>
      <c r="JTJ28" s="61"/>
      <c r="JTK28" s="61"/>
      <c r="JTL28" s="61"/>
      <c r="JTM28" s="61"/>
      <c r="JTN28" s="61"/>
      <c r="JTO28" s="61"/>
      <c r="JTP28" s="61"/>
      <c r="JTQ28" s="61"/>
      <c r="JTR28" s="61"/>
      <c r="JTS28" s="61"/>
      <c r="JTT28" s="61"/>
      <c r="JTU28" s="61"/>
      <c r="JTV28" s="61"/>
      <c r="JTW28" s="61"/>
      <c r="JTX28" s="61"/>
      <c r="JTY28" s="61"/>
      <c r="JTZ28" s="61"/>
      <c r="JUA28" s="61"/>
      <c r="JUB28" s="61"/>
      <c r="JUC28" s="61"/>
      <c r="JUD28" s="61"/>
      <c r="JUE28" s="61"/>
      <c r="JUF28" s="61"/>
      <c r="JUG28" s="61"/>
      <c r="JUH28" s="61"/>
      <c r="JUI28" s="61"/>
      <c r="JUJ28" s="61"/>
      <c r="JUK28" s="61"/>
      <c r="JUL28" s="61"/>
      <c r="JUM28" s="61"/>
      <c r="JUN28" s="61"/>
      <c r="JUO28" s="61"/>
      <c r="JUP28" s="61"/>
      <c r="JUQ28" s="61"/>
      <c r="JUR28" s="61"/>
      <c r="JUS28" s="61"/>
      <c r="JUT28" s="61"/>
      <c r="JUU28" s="61"/>
      <c r="JUV28" s="61"/>
      <c r="JUW28" s="61"/>
      <c r="JUX28" s="61"/>
      <c r="JUY28" s="61"/>
      <c r="JUZ28" s="61"/>
      <c r="JVA28" s="61"/>
      <c r="JVB28" s="61"/>
      <c r="JVC28" s="61"/>
      <c r="JVD28" s="61"/>
      <c r="JVE28" s="61"/>
      <c r="JVF28" s="61"/>
      <c r="JVG28" s="61"/>
      <c r="JVH28" s="61"/>
      <c r="JVI28" s="61"/>
      <c r="JVJ28" s="61"/>
      <c r="JVK28" s="61"/>
      <c r="JVL28" s="61"/>
      <c r="JVM28" s="61"/>
      <c r="JVN28" s="61"/>
      <c r="JVO28" s="61"/>
      <c r="JVP28" s="61"/>
      <c r="JVQ28" s="61"/>
      <c r="JVR28" s="61"/>
      <c r="JVS28" s="61"/>
      <c r="JVT28" s="61"/>
      <c r="JVU28" s="61"/>
      <c r="JVV28" s="61"/>
      <c r="JVW28" s="61"/>
      <c r="JVX28" s="61"/>
      <c r="JVY28" s="61"/>
      <c r="JVZ28" s="61"/>
      <c r="JWA28" s="61"/>
      <c r="JWB28" s="61"/>
      <c r="JWC28" s="61"/>
      <c r="JWD28" s="61"/>
      <c r="JWE28" s="61"/>
      <c r="JWF28" s="61"/>
      <c r="JWG28" s="61"/>
      <c r="JWH28" s="61"/>
      <c r="JWI28" s="61"/>
      <c r="JWJ28" s="61"/>
      <c r="JWK28" s="61"/>
      <c r="JWL28" s="61"/>
      <c r="JWM28" s="61"/>
      <c r="JWN28" s="61"/>
      <c r="JWO28" s="61"/>
      <c r="JWP28" s="61"/>
      <c r="JWQ28" s="61"/>
      <c r="JWR28" s="61"/>
      <c r="JWS28" s="61"/>
      <c r="JWT28" s="61"/>
      <c r="JWU28" s="61"/>
      <c r="JWV28" s="61"/>
      <c r="JWW28" s="61"/>
      <c r="JWX28" s="61"/>
      <c r="JWY28" s="61"/>
      <c r="JWZ28" s="61"/>
      <c r="JXA28" s="61"/>
      <c r="JXB28" s="61"/>
      <c r="JXC28" s="61"/>
      <c r="JXD28" s="61"/>
      <c r="JXE28" s="61"/>
      <c r="JXF28" s="61"/>
      <c r="JXG28" s="61"/>
      <c r="JXH28" s="61"/>
      <c r="JXI28" s="61"/>
      <c r="JXJ28" s="61"/>
      <c r="JXK28" s="61"/>
      <c r="JXL28" s="61"/>
      <c r="JXM28" s="61"/>
      <c r="JXN28" s="61"/>
      <c r="JXO28" s="61"/>
      <c r="JXP28" s="61"/>
      <c r="JXQ28" s="61"/>
      <c r="JXR28" s="61"/>
      <c r="JXS28" s="61"/>
      <c r="JXT28" s="61"/>
      <c r="JXU28" s="61"/>
      <c r="JXV28" s="61"/>
      <c r="JXW28" s="61"/>
      <c r="JXX28" s="61"/>
      <c r="JXY28" s="61"/>
      <c r="JXZ28" s="61"/>
      <c r="JYA28" s="61"/>
      <c r="JYB28" s="61"/>
      <c r="JYC28" s="61"/>
      <c r="JYD28" s="61"/>
      <c r="JYE28" s="61"/>
      <c r="JYF28" s="61"/>
      <c r="JYG28" s="61"/>
      <c r="JYH28" s="61"/>
      <c r="JYI28" s="61"/>
      <c r="JYJ28" s="61"/>
      <c r="JYK28" s="61"/>
      <c r="JYL28" s="61"/>
      <c r="JYM28" s="61"/>
      <c r="JYN28" s="61"/>
      <c r="JYO28" s="61"/>
      <c r="JYP28" s="61"/>
      <c r="JYQ28" s="61"/>
      <c r="JYR28" s="61"/>
      <c r="JYS28" s="61"/>
      <c r="JYT28" s="61"/>
      <c r="JYU28" s="61"/>
      <c r="JYV28" s="61"/>
      <c r="JYW28" s="61"/>
      <c r="JYX28" s="61"/>
      <c r="JYY28" s="61"/>
      <c r="JYZ28" s="61"/>
      <c r="JZA28" s="61"/>
      <c r="JZB28" s="61"/>
      <c r="JZC28" s="61"/>
      <c r="JZD28" s="61"/>
      <c r="JZE28" s="61"/>
      <c r="JZF28" s="61"/>
      <c r="JZG28" s="61"/>
      <c r="JZH28" s="61"/>
      <c r="JZI28" s="61"/>
      <c r="JZJ28" s="61"/>
      <c r="JZK28" s="61"/>
      <c r="JZL28" s="61"/>
      <c r="JZM28" s="61"/>
      <c r="JZN28" s="61"/>
      <c r="JZO28" s="61"/>
      <c r="JZP28" s="61"/>
      <c r="JZQ28" s="61"/>
      <c r="JZR28" s="61"/>
      <c r="JZS28" s="61"/>
      <c r="JZT28" s="61"/>
      <c r="JZU28" s="61"/>
      <c r="JZV28" s="61"/>
      <c r="JZW28" s="61"/>
      <c r="JZX28" s="61"/>
      <c r="JZY28" s="61"/>
      <c r="JZZ28" s="61"/>
      <c r="KAA28" s="61"/>
      <c r="KAB28" s="61"/>
      <c r="KAC28" s="61"/>
      <c r="KAD28" s="61"/>
      <c r="KAE28" s="61"/>
      <c r="KAF28" s="61"/>
      <c r="KAG28" s="61"/>
      <c r="KAH28" s="61"/>
      <c r="KAI28" s="61"/>
      <c r="KAJ28" s="61"/>
      <c r="KAK28" s="61"/>
      <c r="KAL28" s="61"/>
      <c r="KAM28" s="61"/>
      <c r="KAN28" s="61"/>
      <c r="KAO28" s="61"/>
      <c r="KAP28" s="61"/>
      <c r="KAQ28" s="61"/>
      <c r="KAR28" s="61"/>
      <c r="KAS28" s="61"/>
      <c r="KAT28" s="61"/>
      <c r="KAU28" s="61"/>
      <c r="KAV28" s="61"/>
      <c r="KAW28" s="61"/>
      <c r="KAX28" s="61"/>
      <c r="KAY28" s="61"/>
      <c r="KAZ28" s="61"/>
      <c r="KBA28" s="61"/>
      <c r="KBB28" s="61"/>
      <c r="KBC28" s="61"/>
      <c r="KBD28" s="61"/>
      <c r="KBE28" s="61"/>
      <c r="KBF28" s="61"/>
      <c r="KBG28" s="61"/>
      <c r="KBH28" s="61"/>
      <c r="KBI28" s="61"/>
      <c r="KBJ28" s="61"/>
      <c r="KBK28" s="61"/>
      <c r="KBL28" s="61"/>
      <c r="KBM28" s="61"/>
      <c r="KBN28" s="61"/>
      <c r="KBO28" s="61"/>
      <c r="KBP28" s="61"/>
      <c r="KBQ28" s="61"/>
      <c r="KBR28" s="61"/>
      <c r="KBS28" s="61"/>
      <c r="KBT28" s="61"/>
      <c r="KBU28" s="61"/>
      <c r="KBV28" s="61"/>
      <c r="KBW28" s="61"/>
      <c r="KBX28" s="61"/>
      <c r="KBY28" s="61"/>
      <c r="KBZ28" s="61"/>
      <c r="KCA28" s="61"/>
      <c r="KCB28" s="61"/>
      <c r="KCC28" s="61"/>
      <c r="KCD28" s="61"/>
      <c r="KCE28" s="61"/>
      <c r="KCF28" s="61"/>
      <c r="KCG28" s="61"/>
      <c r="KCH28" s="61"/>
      <c r="KCI28" s="61"/>
      <c r="KCJ28" s="61"/>
      <c r="KCK28" s="61"/>
      <c r="KCL28" s="61"/>
      <c r="KCM28" s="61"/>
      <c r="KCN28" s="61"/>
      <c r="KCO28" s="61"/>
      <c r="KCP28" s="61"/>
      <c r="KCQ28" s="61"/>
      <c r="KCR28" s="61"/>
      <c r="KCS28" s="61"/>
      <c r="KCT28" s="61"/>
      <c r="KCU28" s="61"/>
      <c r="KCV28" s="61"/>
      <c r="KCW28" s="61"/>
      <c r="KCX28" s="61"/>
      <c r="KCY28" s="61"/>
      <c r="KCZ28" s="61"/>
      <c r="KDA28" s="61"/>
      <c r="KDB28" s="61"/>
      <c r="KDC28" s="61"/>
      <c r="KDD28" s="61"/>
      <c r="KDE28" s="61"/>
      <c r="KDF28" s="61"/>
      <c r="KDG28" s="61"/>
      <c r="KDH28" s="61"/>
      <c r="KDI28" s="61"/>
      <c r="KDJ28" s="61"/>
      <c r="KDK28" s="61"/>
      <c r="KDL28" s="61"/>
      <c r="KDM28" s="61"/>
      <c r="KDN28" s="61"/>
      <c r="KDO28" s="61"/>
      <c r="KDP28" s="61"/>
      <c r="KDQ28" s="61"/>
      <c r="KDR28" s="61"/>
      <c r="KDS28" s="61"/>
      <c r="KDT28" s="61"/>
      <c r="KDU28" s="61"/>
      <c r="KDV28" s="61"/>
      <c r="KDW28" s="61"/>
      <c r="KDX28" s="61"/>
      <c r="KDY28" s="61"/>
      <c r="KDZ28" s="61"/>
      <c r="KEA28" s="61"/>
      <c r="KEB28" s="61"/>
      <c r="KEC28" s="61"/>
      <c r="KED28" s="61"/>
      <c r="KEE28" s="61"/>
      <c r="KEF28" s="61"/>
      <c r="KEG28" s="61"/>
      <c r="KEH28" s="61"/>
      <c r="KEI28" s="61"/>
      <c r="KEJ28" s="61"/>
      <c r="KEK28" s="61"/>
      <c r="KEL28" s="61"/>
      <c r="KEM28" s="61"/>
      <c r="KEN28" s="61"/>
      <c r="KEO28" s="61"/>
      <c r="KEP28" s="61"/>
      <c r="KEQ28" s="61"/>
      <c r="KER28" s="61"/>
      <c r="KES28" s="61"/>
      <c r="KET28" s="61"/>
      <c r="KEU28" s="61"/>
      <c r="KEV28" s="61"/>
      <c r="KEW28" s="61"/>
      <c r="KEX28" s="61"/>
      <c r="KEY28" s="61"/>
      <c r="KEZ28" s="61"/>
      <c r="KFA28" s="61"/>
      <c r="KFB28" s="61"/>
      <c r="KFC28" s="61"/>
      <c r="KFD28" s="61"/>
      <c r="KFE28" s="61"/>
      <c r="KFF28" s="61"/>
      <c r="KFG28" s="61"/>
      <c r="KFH28" s="61"/>
      <c r="KFI28" s="61"/>
      <c r="KFJ28" s="61"/>
      <c r="KFK28" s="61"/>
      <c r="KFL28" s="61"/>
      <c r="KFM28" s="61"/>
      <c r="KFN28" s="61"/>
      <c r="KFO28" s="61"/>
      <c r="KFP28" s="61"/>
      <c r="KFQ28" s="61"/>
      <c r="KFR28" s="61"/>
      <c r="KFS28" s="61"/>
      <c r="KFT28" s="61"/>
      <c r="KFU28" s="61"/>
      <c r="KFV28" s="61"/>
      <c r="KFW28" s="61"/>
      <c r="KFX28" s="61"/>
      <c r="KFY28" s="61"/>
      <c r="KFZ28" s="61"/>
      <c r="KGA28" s="61"/>
      <c r="KGB28" s="61"/>
      <c r="KGC28" s="61"/>
      <c r="KGD28" s="61"/>
      <c r="KGE28" s="61"/>
      <c r="KGF28" s="61"/>
      <c r="KGG28" s="61"/>
      <c r="KGH28" s="61"/>
      <c r="KGI28" s="61"/>
      <c r="KGJ28" s="61"/>
      <c r="KGK28" s="61"/>
      <c r="KGL28" s="61"/>
      <c r="KGM28" s="61"/>
      <c r="KGN28" s="61"/>
      <c r="KGO28" s="61"/>
      <c r="KGP28" s="61"/>
      <c r="KGQ28" s="61"/>
      <c r="KGR28" s="61"/>
      <c r="KGS28" s="61"/>
      <c r="KGT28" s="61"/>
      <c r="KGU28" s="61"/>
      <c r="KGV28" s="61"/>
      <c r="KGW28" s="61"/>
      <c r="KGX28" s="61"/>
      <c r="KGY28" s="61"/>
      <c r="KGZ28" s="61"/>
      <c r="KHA28" s="61"/>
      <c r="KHB28" s="61"/>
      <c r="KHC28" s="61"/>
      <c r="KHD28" s="61"/>
      <c r="KHE28" s="61"/>
      <c r="KHF28" s="61"/>
      <c r="KHG28" s="61"/>
      <c r="KHH28" s="61"/>
      <c r="KHI28" s="61"/>
      <c r="KHJ28" s="61"/>
      <c r="KHK28" s="61"/>
      <c r="KHL28" s="61"/>
      <c r="KHM28" s="61"/>
      <c r="KHN28" s="61"/>
      <c r="KHO28" s="61"/>
      <c r="KHP28" s="61"/>
      <c r="KHQ28" s="61"/>
      <c r="KHR28" s="61"/>
      <c r="KHS28" s="61"/>
      <c r="KHT28" s="61"/>
      <c r="KHU28" s="61"/>
      <c r="KHV28" s="61"/>
      <c r="KHW28" s="61"/>
      <c r="KHX28" s="61"/>
      <c r="KHY28" s="61"/>
      <c r="KHZ28" s="61"/>
      <c r="KIA28" s="61"/>
      <c r="KIB28" s="61"/>
      <c r="KIC28" s="61"/>
      <c r="KID28" s="61"/>
      <c r="KIE28" s="61"/>
      <c r="KIF28" s="61"/>
      <c r="KIG28" s="61"/>
      <c r="KIH28" s="61"/>
      <c r="KII28" s="61"/>
      <c r="KIJ28" s="61"/>
      <c r="KIK28" s="61"/>
      <c r="KIL28" s="61"/>
      <c r="KIM28" s="61"/>
      <c r="KIN28" s="61"/>
      <c r="KIO28" s="61"/>
      <c r="KIP28" s="61"/>
      <c r="KIQ28" s="61"/>
      <c r="KIR28" s="61"/>
      <c r="KIS28" s="61"/>
      <c r="KIT28" s="61"/>
      <c r="KIU28" s="61"/>
      <c r="KIV28" s="61"/>
      <c r="KIW28" s="61"/>
      <c r="KIX28" s="61"/>
      <c r="KIY28" s="61"/>
      <c r="KIZ28" s="61"/>
      <c r="KJA28" s="61"/>
      <c r="KJB28" s="61"/>
      <c r="KJC28" s="61"/>
      <c r="KJD28" s="61"/>
      <c r="KJE28" s="61"/>
      <c r="KJF28" s="61"/>
      <c r="KJG28" s="61"/>
      <c r="KJH28" s="61"/>
      <c r="KJI28" s="61"/>
      <c r="KJJ28" s="61"/>
      <c r="KJK28" s="61"/>
      <c r="KJL28" s="61"/>
      <c r="KJM28" s="61"/>
      <c r="KJN28" s="61"/>
      <c r="KJO28" s="61"/>
      <c r="KJP28" s="61"/>
      <c r="KJQ28" s="61"/>
      <c r="KJR28" s="61"/>
      <c r="KJS28" s="61"/>
      <c r="KJT28" s="61"/>
      <c r="KJU28" s="61"/>
      <c r="KJV28" s="61"/>
      <c r="KJW28" s="61"/>
      <c r="KJX28" s="61"/>
      <c r="KJY28" s="61"/>
      <c r="KJZ28" s="61"/>
      <c r="KKA28" s="61"/>
      <c r="KKB28" s="61"/>
      <c r="KKC28" s="61"/>
      <c r="KKD28" s="61"/>
      <c r="KKE28" s="61"/>
      <c r="KKF28" s="61"/>
      <c r="KKG28" s="61"/>
      <c r="KKH28" s="61"/>
      <c r="KKI28" s="61"/>
      <c r="KKJ28" s="61"/>
      <c r="KKK28" s="61"/>
      <c r="KKL28" s="61"/>
      <c r="KKM28" s="61"/>
      <c r="KKN28" s="61"/>
      <c r="KKO28" s="61"/>
      <c r="KKP28" s="61"/>
      <c r="KKQ28" s="61"/>
      <c r="KKR28" s="61"/>
      <c r="KKS28" s="61"/>
      <c r="KKT28" s="61"/>
      <c r="KKU28" s="61"/>
      <c r="KKV28" s="61"/>
      <c r="KKW28" s="61"/>
      <c r="KKX28" s="61"/>
      <c r="KKY28" s="61"/>
      <c r="KKZ28" s="61"/>
      <c r="KLA28" s="61"/>
      <c r="KLB28" s="61"/>
      <c r="KLC28" s="61"/>
      <c r="KLD28" s="61"/>
      <c r="KLE28" s="61"/>
      <c r="KLF28" s="61"/>
      <c r="KLG28" s="61"/>
      <c r="KLH28" s="61"/>
      <c r="KLI28" s="61"/>
      <c r="KLJ28" s="61"/>
      <c r="KLK28" s="61"/>
      <c r="KLL28" s="61"/>
      <c r="KLM28" s="61"/>
      <c r="KLN28" s="61"/>
      <c r="KLO28" s="61"/>
      <c r="KLP28" s="61"/>
      <c r="KLQ28" s="61"/>
      <c r="KLR28" s="61"/>
      <c r="KLS28" s="61"/>
      <c r="KLT28" s="61"/>
      <c r="KLU28" s="61"/>
      <c r="KLV28" s="61"/>
      <c r="KLW28" s="61"/>
      <c r="KLX28" s="61"/>
      <c r="KLY28" s="61"/>
      <c r="KLZ28" s="61"/>
      <c r="KMA28" s="61"/>
      <c r="KMB28" s="61"/>
      <c r="KMC28" s="61"/>
      <c r="KMD28" s="61"/>
      <c r="KME28" s="61"/>
      <c r="KMF28" s="61"/>
      <c r="KMG28" s="61"/>
      <c r="KMH28" s="61"/>
      <c r="KMI28" s="61"/>
      <c r="KMJ28" s="61"/>
      <c r="KMK28" s="61"/>
      <c r="KML28" s="61"/>
      <c r="KMM28" s="61"/>
      <c r="KMN28" s="61"/>
      <c r="KMO28" s="61"/>
      <c r="KMP28" s="61"/>
      <c r="KMQ28" s="61"/>
      <c r="KMR28" s="61"/>
      <c r="KMS28" s="61"/>
      <c r="KMT28" s="61"/>
      <c r="KMU28" s="61"/>
      <c r="KMV28" s="61"/>
      <c r="KMW28" s="61"/>
      <c r="KMX28" s="61"/>
      <c r="KMY28" s="61"/>
      <c r="KMZ28" s="61"/>
      <c r="KNA28" s="61"/>
      <c r="KNB28" s="61"/>
      <c r="KNC28" s="61"/>
      <c r="KND28" s="61"/>
      <c r="KNE28" s="61"/>
      <c r="KNF28" s="61"/>
      <c r="KNG28" s="61"/>
      <c r="KNH28" s="61"/>
      <c r="KNI28" s="61"/>
      <c r="KNJ28" s="61"/>
      <c r="KNK28" s="61"/>
      <c r="KNL28" s="61"/>
      <c r="KNM28" s="61"/>
      <c r="KNN28" s="61"/>
      <c r="KNO28" s="61"/>
      <c r="KNP28" s="61"/>
      <c r="KNQ28" s="61"/>
      <c r="KNR28" s="61"/>
      <c r="KNS28" s="61"/>
      <c r="KNT28" s="61"/>
      <c r="KNU28" s="61"/>
      <c r="KNV28" s="61"/>
      <c r="KNW28" s="61"/>
      <c r="KNX28" s="61"/>
      <c r="KNY28" s="61"/>
      <c r="KNZ28" s="61"/>
      <c r="KOA28" s="61"/>
      <c r="KOB28" s="61"/>
      <c r="KOC28" s="61"/>
      <c r="KOD28" s="61"/>
      <c r="KOE28" s="61"/>
      <c r="KOF28" s="61"/>
      <c r="KOG28" s="61"/>
      <c r="KOH28" s="61"/>
      <c r="KOI28" s="61"/>
      <c r="KOJ28" s="61"/>
      <c r="KOK28" s="61"/>
      <c r="KOL28" s="61"/>
      <c r="KOM28" s="61"/>
      <c r="KON28" s="61"/>
      <c r="KOO28" s="61"/>
      <c r="KOP28" s="61"/>
      <c r="KOQ28" s="61"/>
      <c r="KOR28" s="61"/>
      <c r="KOS28" s="61"/>
      <c r="KOT28" s="61"/>
      <c r="KOU28" s="61"/>
      <c r="KOV28" s="61"/>
      <c r="KOW28" s="61"/>
      <c r="KOX28" s="61"/>
      <c r="KOY28" s="61"/>
      <c r="KOZ28" s="61"/>
      <c r="KPA28" s="61"/>
      <c r="KPB28" s="61"/>
      <c r="KPC28" s="61"/>
      <c r="KPD28" s="61"/>
      <c r="KPE28" s="61"/>
      <c r="KPF28" s="61"/>
      <c r="KPG28" s="61"/>
      <c r="KPH28" s="61"/>
      <c r="KPI28" s="61"/>
      <c r="KPJ28" s="61"/>
      <c r="KPK28" s="61"/>
      <c r="KPL28" s="61"/>
      <c r="KPM28" s="61"/>
      <c r="KPN28" s="61"/>
      <c r="KPO28" s="61"/>
      <c r="KPP28" s="61"/>
      <c r="KPQ28" s="61"/>
      <c r="KPR28" s="61"/>
      <c r="KPS28" s="61"/>
      <c r="KPT28" s="61"/>
      <c r="KPU28" s="61"/>
      <c r="KPV28" s="61"/>
      <c r="KPW28" s="61"/>
      <c r="KPX28" s="61"/>
      <c r="KPY28" s="61"/>
      <c r="KPZ28" s="61"/>
      <c r="KQA28" s="61"/>
      <c r="KQB28" s="61"/>
      <c r="KQC28" s="61"/>
      <c r="KQD28" s="61"/>
      <c r="KQE28" s="61"/>
      <c r="KQF28" s="61"/>
      <c r="KQG28" s="61"/>
      <c r="KQH28" s="61"/>
      <c r="KQI28" s="61"/>
      <c r="KQJ28" s="61"/>
      <c r="KQK28" s="61"/>
      <c r="KQL28" s="61"/>
      <c r="KQM28" s="61"/>
      <c r="KQN28" s="61"/>
      <c r="KQO28" s="61"/>
      <c r="KQP28" s="61"/>
      <c r="KQQ28" s="61"/>
      <c r="KQR28" s="61"/>
      <c r="KQS28" s="61"/>
      <c r="KQT28" s="61"/>
      <c r="KQU28" s="61"/>
      <c r="KQV28" s="61"/>
      <c r="KQW28" s="61"/>
      <c r="KQX28" s="61"/>
      <c r="KQY28" s="61"/>
      <c r="KQZ28" s="61"/>
      <c r="KRA28" s="61"/>
      <c r="KRB28" s="61"/>
      <c r="KRC28" s="61"/>
      <c r="KRD28" s="61"/>
      <c r="KRE28" s="61"/>
      <c r="KRF28" s="61"/>
      <c r="KRG28" s="61"/>
      <c r="KRH28" s="61"/>
      <c r="KRI28" s="61"/>
      <c r="KRJ28" s="61"/>
      <c r="KRK28" s="61"/>
      <c r="KRL28" s="61"/>
      <c r="KRM28" s="61"/>
      <c r="KRN28" s="61"/>
      <c r="KRO28" s="61"/>
      <c r="KRP28" s="61"/>
      <c r="KRQ28" s="61"/>
      <c r="KRR28" s="61"/>
      <c r="KRS28" s="61"/>
      <c r="KRT28" s="61"/>
      <c r="KRU28" s="61"/>
      <c r="KRV28" s="61"/>
      <c r="KRW28" s="61"/>
      <c r="KRX28" s="61"/>
      <c r="KRY28" s="61"/>
      <c r="KRZ28" s="61"/>
      <c r="KSA28" s="61"/>
      <c r="KSB28" s="61"/>
      <c r="KSC28" s="61"/>
      <c r="KSD28" s="61"/>
      <c r="KSE28" s="61"/>
      <c r="KSF28" s="61"/>
      <c r="KSG28" s="61"/>
      <c r="KSH28" s="61"/>
      <c r="KSI28" s="61"/>
      <c r="KSJ28" s="61"/>
      <c r="KSK28" s="61"/>
      <c r="KSL28" s="61"/>
      <c r="KSM28" s="61"/>
      <c r="KSN28" s="61"/>
      <c r="KSO28" s="61"/>
      <c r="KSP28" s="61"/>
      <c r="KSQ28" s="61"/>
      <c r="KSR28" s="61"/>
      <c r="KSS28" s="61"/>
      <c r="KST28" s="61"/>
      <c r="KSU28" s="61"/>
      <c r="KSV28" s="61"/>
      <c r="KSW28" s="61"/>
      <c r="KSX28" s="61"/>
      <c r="KSY28" s="61"/>
      <c r="KSZ28" s="61"/>
      <c r="KTA28" s="61"/>
      <c r="KTB28" s="61"/>
      <c r="KTC28" s="61"/>
      <c r="KTD28" s="61"/>
      <c r="KTE28" s="61"/>
      <c r="KTF28" s="61"/>
      <c r="KTG28" s="61"/>
      <c r="KTH28" s="61"/>
      <c r="KTI28" s="61"/>
      <c r="KTJ28" s="61"/>
      <c r="KTK28" s="61"/>
      <c r="KTL28" s="61"/>
      <c r="KTM28" s="61"/>
      <c r="KTN28" s="61"/>
      <c r="KTO28" s="61"/>
      <c r="KTP28" s="61"/>
      <c r="KTQ28" s="61"/>
      <c r="KTR28" s="61"/>
      <c r="KTS28" s="61"/>
      <c r="KTT28" s="61"/>
      <c r="KTU28" s="61"/>
      <c r="KTV28" s="61"/>
      <c r="KTW28" s="61"/>
      <c r="KTX28" s="61"/>
      <c r="KTY28" s="61"/>
      <c r="KTZ28" s="61"/>
      <c r="KUA28" s="61"/>
      <c r="KUB28" s="61"/>
      <c r="KUC28" s="61"/>
      <c r="KUD28" s="61"/>
      <c r="KUE28" s="61"/>
      <c r="KUF28" s="61"/>
      <c r="KUG28" s="61"/>
      <c r="KUH28" s="61"/>
      <c r="KUI28" s="61"/>
      <c r="KUJ28" s="61"/>
      <c r="KUK28" s="61"/>
      <c r="KUL28" s="61"/>
      <c r="KUM28" s="61"/>
      <c r="KUN28" s="61"/>
      <c r="KUO28" s="61"/>
      <c r="KUP28" s="61"/>
      <c r="KUQ28" s="61"/>
      <c r="KUR28" s="61"/>
      <c r="KUS28" s="61"/>
      <c r="KUT28" s="61"/>
      <c r="KUU28" s="61"/>
      <c r="KUV28" s="61"/>
      <c r="KUW28" s="61"/>
      <c r="KUX28" s="61"/>
      <c r="KUY28" s="61"/>
      <c r="KUZ28" s="61"/>
      <c r="KVA28" s="61"/>
      <c r="KVB28" s="61"/>
      <c r="KVC28" s="61"/>
      <c r="KVD28" s="61"/>
      <c r="KVE28" s="61"/>
      <c r="KVF28" s="61"/>
      <c r="KVG28" s="61"/>
      <c r="KVH28" s="61"/>
      <c r="KVI28" s="61"/>
      <c r="KVJ28" s="61"/>
      <c r="KVK28" s="61"/>
      <c r="KVL28" s="61"/>
      <c r="KVM28" s="61"/>
      <c r="KVN28" s="61"/>
      <c r="KVO28" s="61"/>
      <c r="KVP28" s="61"/>
      <c r="KVQ28" s="61"/>
      <c r="KVR28" s="61"/>
      <c r="KVS28" s="61"/>
      <c r="KVT28" s="61"/>
      <c r="KVU28" s="61"/>
      <c r="KVV28" s="61"/>
      <c r="KVW28" s="61"/>
      <c r="KVX28" s="61"/>
      <c r="KVY28" s="61"/>
      <c r="KVZ28" s="61"/>
      <c r="KWA28" s="61"/>
      <c r="KWB28" s="61"/>
      <c r="KWC28" s="61"/>
      <c r="KWD28" s="61"/>
      <c r="KWE28" s="61"/>
      <c r="KWF28" s="61"/>
      <c r="KWG28" s="61"/>
      <c r="KWH28" s="61"/>
      <c r="KWI28" s="61"/>
      <c r="KWJ28" s="61"/>
      <c r="KWK28" s="61"/>
      <c r="KWL28" s="61"/>
      <c r="KWM28" s="61"/>
      <c r="KWN28" s="61"/>
      <c r="KWO28" s="61"/>
      <c r="KWP28" s="61"/>
      <c r="KWQ28" s="61"/>
      <c r="KWR28" s="61"/>
      <c r="KWS28" s="61"/>
      <c r="KWT28" s="61"/>
      <c r="KWU28" s="61"/>
      <c r="KWV28" s="61"/>
      <c r="KWW28" s="61"/>
      <c r="KWX28" s="61"/>
      <c r="KWY28" s="61"/>
      <c r="KWZ28" s="61"/>
      <c r="KXA28" s="61"/>
      <c r="KXB28" s="61"/>
      <c r="KXC28" s="61"/>
      <c r="KXD28" s="61"/>
      <c r="KXE28" s="61"/>
      <c r="KXF28" s="61"/>
      <c r="KXG28" s="61"/>
      <c r="KXH28" s="61"/>
      <c r="KXI28" s="61"/>
      <c r="KXJ28" s="61"/>
      <c r="KXK28" s="61"/>
      <c r="KXL28" s="61"/>
      <c r="KXM28" s="61"/>
      <c r="KXN28" s="61"/>
      <c r="KXO28" s="61"/>
      <c r="KXP28" s="61"/>
      <c r="KXQ28" s="61"/>
      <c r="KXR28" s="61"/>
      <c r="KXS28" s="61"/>
      <c r="KXT28" s="61"/>
      <c r="KXU28" s="61"/>
      <c r="KXV28" s="61"/>
      <c r="KXW28" s="61"/>
      <c r="KXX28" s="61"/>
      <c r="KXY28" s="61"/>
      <c r="KXZ28" s="61"/>
      <c r="KYA28" s="61"/>
      <c r="KYB28" s="61"/>
      <c r="KYC28" s="61"/>
      <c r="KYD28" s="61"/>
      <c r="KYE28" s="61"/>
      <c r="KYF28" s="61"/>
      <c r="KYG28" s="61"/>
      <c r="KYH28" s="61"/>
      <c r="KYI28" s="61"/>
      <c r="KYJ28" s="61"/>
      <c r="KYK28" s="61"/>
      <c r="KYL28" s="61"/>
      <c r="KYM28" s="61"/>
      <c r="KYN28" s="61"/>
      <c r="KYO28" s="61"/>
      <c r="KYP28" s="61"/>
      <c r="KYQ28" s="61"/>
      <c r="KYR28" s="61"/>
      <c r="KYS28" s="61"/>
      <c r="KYT28" s="61"/>
      <c r="KYU28" s="61"/>
      <c r="KYV28" s="61"/>
      <c r="KYW28" s="61"/>
      <c r="KYX28" s="61"/>
      <c r="KYY28" s="61"/>
      <c r="KYZ28" s="61"/>
      <c r="KZA28" s="61"/>
      <c r="KZB28" s="61"/>
      <c r="KZC28" s="61"/>
      <c r="KZD28" s="61"/>
      <c r="KZE28" s="61"/>
      <c r="KZF28" s="61"/>
      <c r="KZG28" s="61"/>
      <c r="KZH28" s="61"/>
      <c r="KZI28" s="61"/>
      <c r="KZJ28" s="61"/>
      <c r="KZK28" s="61"/>
      <c r="KZL28" s="61"/>
      <c r="KZM28" s="61"/>
      <c r="KZN28" s="61"/>
      <c r="KZO28" s="61"/>
      <c r="KZP28" s="61"/>
      <c r="KZQ28" s="61"/>
      <c r="KZR28" s="61"/>
      <c r="KZS28" s="61"/>
      <c r="KZT28" s="61"/>
      <c r="KZU28" s="61"/>
      <c r="KZV28" s="61"/>
      <c r="KZW28" s="61"/>
      <c r="KZX28" s="61"/>
      <c r="KZY28" s="61"/>
      <c r="KZZ28" s="61"/>
      <c r="LAA28" s="61"/>
      <c r="LAB28" s="61"/>
      <c r="LAC28" s="61"/>
      <c r="LAD28" s="61"/>
      <c r="LAE28" s="61"/>
      <c r="LAF28" s="61"/>
      <c r="LAG28" s="61"/>
      <c r="LAH28" s="61"/>
      <c r="LAI28" s="61"/>
      <c r="LAJ28" s="61"/>
      <c r="LAK28" s="61"/>
      <c r="LAL28" s="61"/>
      <c r="LAM28" s="61"/>
      <c r="LAN28" s="61"/>
      <c r="LAO28" s="61"/>
      <c r="LAP28" s="61"/>
      <c r="LAQ28" s="61"/>
      <c r="LAR28" s="61"/>
      <c r="LAS28" s="61"/>
      <c r="LAT28" s="61"/>
      <c r="LAU28" s="61"/>
      <c r="LAV28" s="61"/>
      <c r="LAW28" s="61"/>
      <c r="LAX28" s="61"/>
      <c r="LAY28" s="61"/>
      <c r="LAZ28" s="61"/>
      <c r="LBA28" s="61"/>
      <c r="LBB28" s="61"/>
      <c r="LBC28" s="61"/>
      <c r="LBD28" s="61"/>
      <c r="LBE28" s="61"/>
      <c r="LBF28" s="61"/>
      <c r="LBG28" s="61"/>
      <c r="LBH28" s="61"/>
      <c r="LBI28" s="61"/>
      <c r="LBJ28" s="61"/>
      <c r="LBK28" s="61"/>
      <c r="LBL28" s="61"/>
      <c r="LBM28" s="61"/>
      <c r="LBN28" s="61"/>
      <c r="LBO28" s="61"/>
      <c r="LBP28" s="61"/>
      <c r="LBQ28" s="61"/>
      <c r="LBR28" s="61"/>
      <c r="LBS28" s="61"/>
      <c r="LBT28" s="61"/>
      <c r="LBU28" s="61"/>
      <c r="LBV28" s="61"/>
      <c r="LBW28" s="61"/>
      <c r="LBX28" s="61"/>
      <c r="LBY28" s="61"/>
      <c r="LBZ28" s="61"/>
      <c r="LCA28" s="61"/>
      <c r="LCB28" s="61"/>
      <c r="LCC28" s="61"/>
      <c r="LCD28" s="61"/>
      <c r="LCE28" s="61"/>
      <c r="LCF28" s="61"/>
      <c r="LCG28" s="61"/>
      <c r="LCH28" s="61"/>
      <c r="LCI28" s="61"/>
      <c r="LCJ28" s="61"/>
      <c r="LCK28" s="61"/>
      <c r="LCL28" s="61"/>
      <c r="LCM28" s="61"/>
      <c r="LCN28" s="61"/>
      <c r="LCO28" s="61"/>
      <c r="LCP28" s="61"/>
      <c r="LCQ28" s="61"/>
      <c r="LCR28" s="61"/>
      <c r="LCS28" s="61"/>
      <c r="LCT28" s="61"/>
      <c r="LCU28" s="61"/>
      <c r="LCV28" s="61"/>
      <c r="LCW28" s="61"/>
      <c r="LCX28" s="61"/>
      <c r="LCY28" s="61"/>
      <c r="LCZ28" s="61"/>
      <c r="LDA28" s="61"/>
      <c r="LDB28" s="61"/>
      <c r="LDC28" s="61"/>
      <c r="LDD28" s="61"/>
      <c r="LDE28" s="61"/>
      <c r="LDF28" s="61"/>
      <c r="LDG28" s="61"/>
      <c r="LDH28" s="61"/>
      <c r="LDI28" s="61"/>
      <c r="LDJ28" s="61"/>
      <c r="LDK28" s="61"/>
      <c r="LDL28" s="61"/>
      <c r="LDM28" s="61"/>
      <c r="LDN28" s="61"/>
      <c r="LDO28" s="61"/>
      <c r="LDP28" s="61"/>
      <c r="LDQ28" s="61"/>
      <c r="LDR28" s="61"/>
      <c r="LDS28" s="61"/>
      <c r="LDT28" s="61"/>
      <c r="LDU28" s="61"/>
      <c r="LDV28" s="61"/>
      <c r="LDW28" s="61"/>
      <c r="LDX28" s="61"/>
      <c r="LDY28" s="61"/>
      <c r="LDZ28" s="61"/>
      <c r="LEA28" s="61"/>
      <c r="LEB28" s="61"/>
      <c r="LEC28" s="61"/>
      <c r="LED28" s="61"/>
      <c r="LEE28" s="61"/>
      <c r="LEF28" s="61"/>
      <c r="LEG28" s="61"/>
      <c r="LEH28" s="61"/>
      <c r="LEI28" s="61"/>
      <c r="LEJ28" s="61"/>
      <c r="LEK28" s="61"/>
      <c r="LEL28" s="61"/>
      <c r="LEM28" s="61"/>
      <c r="LEN28" s="61"/>
      <c r="LEO28" s="61"/>
      <c r="LEP28" s="61"/>
      <c r="LEQ28" s="61"/>
      <c r="LER28" s="61"/>
      <c r="LES28" s="61"/>
      <c r="LET28" s="61"/>
      <c r="LEU28" s="61"/>
      <c r="LEV28" s="61"/>
      <c r="LEW28" s="61"/>
      <c r="LEX28" s="61"/>
      <c r="LEY28" s="61"/>
      <c r="LEZ28" s="61"/>
      <c r="LFA28" s="61"/>
      <c r="LFB28" s="61"/>
      <c r="LFC28" s="61"/>
      <c r="LFD28" s="61"/>
      <c r="LFE28" s="61"/>
      <c r="LFF28" s="61"/>
      <c r="LFG28" s="61"/>
      <c r="LFH28" s="61"/>
      <c r="LFI28" s="61"/>
      <c r="LFJ28" s="61"/>
      <c r="LFK28" s="61"/>
      <c r="LFL28" s="61"/>
      <c r="LFM28" s="61"/>
      <c r="LFN28" s="61"/>
      <c r="LFO28" s="61"/>
      <c r="LFP28" s="61"/>
      <c r="LFQ28" s="61"/>
      <c r="LFR28" s="61"/>
      <c r="LFS28" s="61"/>
      <c r="LFT28" s="61"/>
      <c r="LFU28" s="61"/>
      <c r="LFV28" s="61"/>
      <c r="LFW28" s="61"/>
      <c r="LFX28" s="61"/>
      <c r="LFY28" s="61"/>
      <c r="LFZ28" s="61"/>
      <c r="LGA28" s="61"/>
      <c r="LGB28" s="61"/>
      <c r="LGC28" s="61"/>
      <c r="LGD28" s="61"/>
      <c r="LGE28" s="61"/>
      <c r="LGF28" s="61"/>
      <c r="LGG28" s="61"/>
      <c r="LGH28" s="61"/>
      <c r="LGI28" s="61"/>
      <c r="LGJ28" s="61"/>
      <c r="LGK28" s="61"/>
      <c r="LGL28" s="61"/>
      <c r="LGM28" s="61"/>
      <c r="LGN28" s="61"/>
      <c r="LGO28" s="61"/>
      <c r="LGP28" s="61"/>
      <c r="LGQ28" s="61"/>
      <c r="LGR28" s="61"/>
      <c r="LGS28" s="61"/>
      <c r="LGT28" s="61"/>
      <c r="LGU28" s="61"/>
      <c r="LGV28" s="61"/>
      <c r="LGW28" s="61"/>
      <c r="LGX28" s="61"/>
      <c r="LGY28" s="61"/>
      <c r="LGZ28" s="61"/>
      <c r="LHA28" s="61"/>
      <c r="LHB28" s="61"/>
      <c r="LHC28" s="61"/>
      <c r="LHD28" s="61"/>
      <c r="LHE28" s="61"/>
      <c r="LHF28" s="61"/>
      <c r="LHG28" s="61"/>
      <c r="LHH28" s="61"/>
      <c r="LHI28" s="61"/>
      <c r="LHJ28" s="61"/>
      <c r="LHK28" s="61"/>
      <c r="LHL28" s="61"/>
      <c r="LHM28" s="61"/>
      <c r="LHN28" s="61"/>
      <c r="LHO28" s="61"/>
      <c r="LHP28" s="61"/>
      <c r="LHQ28" s="61"/>
      <c r="LHR28" s="61"/>
      <c r="LHS28" s="61"/>
      <c r="LHT28" s="61"/>
      <c r="LHU28" s="61"/>
      <c r="LHV28" s="61"/>
      <c r="LHW28" s="61"/>
      <c r="LHX28" s="61"/>
      <c r="LHY28" s="61"/>
      <c r="LHZ28" s="61"/>
      <c r="LIA28" s="61"/>
      <c r="LIB28" s="61"/>
      <c r="LIC28" s="61"/>
      <c r="LID28" s="61"/>
      <c r="LIE28" s="61"/>
      <c r="LIF28" s="61"/>
      <c r="LIG28" s="61"/>
      <c r="LIH28" s="61"/>
      <c r="LII28" s="61"/>
      <c r="LIJ28" s="61"/>
      <c r="LIK28" s="61"/>
      <c r="LIL28" s="61"/>
      <c r="LIM28" s="61"/>
      <c r="LIN28" s="61"/>
      <c r="LIO28" s="61"/>
      <c r="LIP28" s="61"/>
      <c r="LIQ28" s="61"/>
      <c r="LIR28" s="61"/>
      <c r="LIS28" s="61"/>
      <c r="LIT28" s="61"/>
      <c r="LIU28" s="61"/>
      <c r="LIV28" s="61"/>
      <c r="LIW28" s="61"/>
      <c r="LIX28" s="61"/>
      <c r="LIY28" s="61"/>
      <c r="LIZ28" s="61"/>
      <c r="LJA28" s="61"/>
      <c r="LJB28" s="61"/>
      <c r="LJC28" s="61"/>
      <c r="LJD28" s="61"/>
      <c r="LJE28" s="61"/>
      <c r="LJF28" s="61"/>
      <c r="LJG28" s="61"/>
      <c r="LJH28" s="61"/>
      <c r="LJI28" s="61"/>
      <c r="LJJ28" s="61"/>
      <c r="LJK28" s="61"/>
      <c r="LJL28" s="61"/>
      <c r="LJM28" s="61"/>
      <c r="LJN28" s="61"/>
      <c r="LJO28" s="61"/>
      <c r="LJP28" s="61"/>
      <c r="LJQ28" s="61"/>
      <c r="LJR28" s="61"/>
      <c r="LJS28" s="61"/>
      <c r="LJT28" s="61"/>
      <c r="LJU28" s="61"/>
      <c r="LJV28" s="61"/>
      <c r="LJW28" s="61"/>
      <c r="LJX28" s="61"/>
      <c r="LJY28" s="61"/>
      <c r="LJZ28" s="61"/>
      <c r="LKA28" s="61"/>
      <c r="LKB28" s="61"/>
      <c r="LKC28" s="61"/>
      <c r="LKD28" s="61"/>
      <c r="LKE28" s="61"/>
      <c r="LKF28" s="61"/>
      <c r="LKG28" s="61"/>
      <c r="LKH28" s="61"/>
      <c r="LKI28" s="61"/>
      <c r="LKJ28" s="61"/>
      <c r="LKK28" s="61"/>
      <c r="LKL28" s="61"/>
      <c r="LKM28" s="61"/>
      <c r="LKN28" s="61"/>
      <c r="LKO28" s="61"/>
      <c r="LKP28" s="61"/>
      <c r="LKQ28" s="61"/>
      <c r="LKR28" s="61"/>
      <c r="LKS28" s="61"/>
      <c r="LKT28" s="61"/>
      <c r="LKU28" s="61"/>
      <c r="LKV28" s="61"/>
      <c r="LKW28" s="61"/>
      <c r="LKX28" s="61"/>
      <c r="LKY28" s="61"/>
      <c r="LKZ28" s="61"/>
      <c r="LLA28" s="61"/>
      <c r="LLB28" s="61"/>
      <c r="LLC28" s="61"/>
      <c r="LLD28" s="61"/>
      <c r="LLE28" s="61"/>
      <c r="LLF28" s="61"/>
      <c r="LLG28" s="61"/>
      <c r="LLH28" s="61"/>
      <c r="LLI28" s="61"/>
      <c r="LLJ28" s="61"/>
      <c r="LLK28" s="61"/>
      <c r="LLL28" s="61"/>
      <c r="LLM28" s="61"/>
      <c r="LLN28" s="61"/>
      <c r="LLO28" s="61"/>
      <c r="LLP28" s="61"/>
      <c r="LLQ28" s="61"/>
      <c r="LLR28" s="61"/>
      <c r="LLS28" s="61"/>
      <c r="LLT28" s="61"/>
      <c r="LLU28" s="61"/>
      <c r="LLV28" s="61"/>
      <c r="LLW28" s="61"/>
      <c r="LLX28" s="61"/>
      <c r="LLY28" s="61"/>
      <c r="LLZ28" s="61"/>
      <c r="LMA28" s="61"/>
      <c r="LMB28" s="61"/>
      <c r="LMC28" s="61"/>
      <c r="LMD28" s="61"/>
      <c r="LME28" s="61"/>
      <c r="LMF28" s="61"/>
      <c r="LMG28" s="61"/>
      <c r="LMH28" s="61"/>
      <c r="LMI28" s="61"/>
      <c r="LMJ28" s="61"/>
      <c r="LMK28" s="61"/>
      <c r="LML28" s="61"/>
      <c r="LMM28" s="61"/>
      <c r="LMN28" s="61"/>
      <c r="LMO28" s="61"/>
      <c r="LMP28" s="61"/>
      <c r="LMQ28" s="61"/>
      <c r="LMR28" s="61"/>
      <c r="LMS28" s="61"/>
      <c r="LMT28" s="61"/>
      <c r="LMU28" s="61"/>
      <c r="LMV28" s="61"/>
      <c r="LMW28" s="61"/>
      <c r="LMX28" s="61"/>
      <c r="LMY28" s="61"/>
      <c r="LMZ28" s="61"/>
      <c r="LNA28" s="61"/>
      <c r="LNB28" s="61"/>
      <c r="LNC28" s="61"/>
      <c r="LND28" s="61"/>
      <c r="LNE28" s="61"/>
      <c r="LNF28" s="61"/>
      <c r="LNG28" s="61"/>
      <c r="LNH28" s="61"/>
      <c r="LNI28" s="61"/>
      <c r="LNJ28" s="61"/>
      <c r="LNK28" s="61"/>
      <c r="LNL28" s="61"/>
      <c r="LNM28" s="61"/>
      <c r="LNN28" s="61"/>
      <c r="LNO28" s="61"/>
      <c r="LNP28" s="61"/>
      <c r="LNQ28" s="61"/>
      <c r="LNR28" s="61"/>
      <c r="LNS28" s="61"/>
      <c r="LNT28" s="61"/>
      <c r="LNU28" s="61"/>
      <c r="LNV28" s="61"/>
      <c r="LNW28" s="61"/>
      <c r="LNX28" s="61"/>
      <c r="LNY28" s="61"/>
      <c r="LNZ28" s="61"/>
      <c r="LOA28" s="61"/>
      <c r="LOB28" s="61"/>
      <c r="LOC28" s="61"/>
      <c r="LOD28" s="61"/>
      <c r="LOE28" s="61"/>
      <c r="LOF28" s="61"/>
      <c r="LOG28" s="61"/>
      <c r="LOH28" s="61"/>
      <c r="LOI28" s="61"/>
      <c r="LOJ28" s="61"/>
      <c r="LOK28" s="61"/>
      <c r="LOL28" s="61"/>
      <c r="LOM28" s="61"/>
      <c r="LON28" s="61"/>
      <c r="LOO28" s="61"/>
      <c r="LOP28" s="61"/>
      <c r="LOQ28" s="61"/>
      <c r="LOR28" s="61"/>
      <c r="LOS28" s="61"/>
      <c r="LOT28" s="61"/>
      <c r="LOU28" s="61"/>
      <c r="LOV28" s="61"/>
      <c r="LOW28" s="61"/>
      <c r="LOX28" s="61"/>
      <c r="LOY28" s="61"/>
      <c r="LOZ28" s="61"/>
      <c r="LPA28" s="61"/>
      <c r="LPB28" s="61"/>
      <c r="LPC28" s="61"/>
      <c r="LPD28" s="61"/>
      <c r="LPE28" s="61"/>
      <c r="LPF28" s="61"/>
      <c r="LPG28" s="61"/>
      <c r="LPH28" s="61"/>
      <c r="LPI28" s="61"/>
      <c r="LPJ28" s="61"/>
      <c r="LPK28" s="61"/>
      <c r="LPL28" s="61"/>
      <c r="LPM28" s="61"/>
      <c r="LPN28" s="61"/>
      <c r="LPO28" s="61"/>
      <c r="LPP28" s="61"/>
      <c r="LPQ28" s="61"/>
      <c r="LPR28" s="61"/>
      <c r="LPS28" s="61"/>
      <c r="LPT28" s="61"/>
      <c r="LPU28" s="61"/>
      <c r="LPV28" s="61"/>
      <c r="LPW28" s="61"/>
      <c r="LPX28" s="61"/>
      <c r="LPY28" s="61"/>
      <c r="LPZ28" s="61"/>
      <c r="LQA28" s="61"/>
      <c r="LQB28" s="61"/>
      <c r="LQC28" s="61"/>
      <c r="LQD28" s="61"/>
      <c r="LQE28" s="61"/>
      <c r="LQF28" s="61"/>
      <c r="LQG28" s="61"/>
      <c r="LQH28" s="61"/>
      <c r="LQI28" s="61"/>
      <c r="LQJ28" s="61"/>
      <c r="LQK28" s="61"/>
      <c r="LQL28" s="61"/>
      <c r="LQM28" s="61"/>
      <c r="LQN28" s="61"/>
      <c r="LQO28" s="61"/>
      <c r="LQP28" s="61"/>
      <c r="LQQ28" s="61"/>
      <c r="LQR28" s="61"/>
      <c r="LQS28" s="61"/>
      <c r="LQT28" s="61"/>
      <c r="LQU28" s="61"/>
      <c r="LQV28" s="61"/>
      <c r="LQW28" s="61"/>
      <c r="LQX28" s="61"/>
      <c r="LQY28" s="61"/>
      <c r="LQZ28" s="61"/>
      <c r="LRA28" s="61"/>
      <c r="LRB28" s="61"/>
      <c r="LRC28" s="61"/>
      <c r="LRD28" s="61"/>
      <c r="LRE28" s="61"/>
      <c r="LRF28" s="61"/>
      <c r="LRG28" s="61"/>
      <c r="LRH28" s="61"/>
      <c r="LRI28" s="61"/>
      <c r="LRJ28" s="61"/>
      <c r="LRK28" s="61"/>
      <c r="LRL28" s="61"/>
      <c r="LRM28" s="61"/>
      <c r="LRN28" s="61"/>
      <c r="LRO28" s="61"/>
      <c r="LRP28" s="61"/>
      <c r="LRQ28" s="61"/>
      <c r="LRR28" s="61"/>
      <c r="LRS28" s="61"/>
      <c r="LRT28" s="61"/>
      <c r="LRU28" s="61"/>
      <c r="LRV28" s="61"/>
      <c r="LRW28" s="61"/>
      <c r="LRX28" s="61"/>
      <c r="LRY28" s="61"/>
      <c r="LRZ28" s="61"/>
      <c r="LSA28" s="61"/>
      <c r="LSB28" s="61"/>
      <c r="LSC28" s="61"/>
      <c r="LSD28" s="61"/>
      <c r="LSE28" s="61"/>
      <c r="LSF28" s="61"/>
      <c r="LSG28" s="61"/>
      <c r="LSH28" s="61"/>
      <c r="LSI28" s="61"/>
      <c r="LSJ28" s="61"/>
      <c r="LSK28" s="61"/>
      <c r="LSL28" s="61"/>
      <c r="LSM28" s="61"/>
      <c r="LSN28" s="61"/>
      <c r="LSO28" s="61"/>
      <c r="LSP28" s="61"/>
      <c r="LSQ28" s="61"/>
      <c r="LSR28" s="61"/>
      <c r="LSS28" s="61"/>
      <c r="LST28" s="61"/>
      <c r="LSU28" s="61"/>
      <c r="LSV28" s="61"/>
      <c r="LSW28" s="61"/>
      <c r="LSX28" s="61"/>
      <c r="LSY28" s="61"/>
      <c r="LSZ28" s="61"/>
      <c r="LTA28" s="61"/>
      <c r="LTB28" s="61"/>
      <c r="LTC28" s="61"/>
      <c r="LTD28" s="61"/>
      <c r="LTE28" s="61"/>
      <c r="LTF28" s="61"/>
      <c r="LTG28" s="61"/>
      <c r="LTH28" s="61"/>
      <c r="LTI28" s="61"/>
      <c r="LTJ28" s="61"/>
      <c r="LTK28" s="61"/>
      <c r="LTL28" s="61"/>
      <c r="LTM28" s="61"/>
      <c r="LTN28" s="61"/>
      <c r="LTO28" s="61"/>
      <c r="LTP28" s="61"/>
      <c r="LTQ28" s="61"/>
      <c r="LTR28" s="61"/>
      <c r="LTS28" s="61"/>
      <c r="LTT28" s="61"/>
      <c r="LTU28" s="61"/>
      <c r="LTV28" s="61"/>
      <c r="LTW28" s="61"/>
      <c r="LTX28" s="61"/>
      <c r="LTY28" s="61"/>
      <c r="LTZ28" s="61"/>
      <c r="LUA28" s="61"/>
      <c r="LUB28" s="61"/>
      <c r="LUC28" s="61"/>
      <c r="LUD28" s="61"/>
      <c r="LUE28" s="61"/>
      <c r="LUF28" s="61"/>
      <c r="LUG28" s="61"/>
      <c r="LUH28" s="61"/>
      <c r="LUI28" s="61"/>
      <c r="LUJ28" s="61"/>
      <c r="LUK28" s="61"/>
      <c r="LUL28" s="61"/>
      <c r="LUM28" s="61"/>
      <c r="LUN28" s="61"/>
      <c r="LUO28" s="61"/>
      <c r="LUP28" s="61"/>
      <c r="LUQ28" s="61"/>
      <c r="LUR28" s="61"/>
      <c r="LUS28" s="61"/>
      <c r="LUT28" s="61"/>
      <c r="LUU28" s="61"/>
      <c r="LUV28" s="61"/>
      <c r="LUW28" s="61"/>
      <c r="LUX28" s="61"/>
      <c r="LUY28" s="61"/>
      <c r="LUZ28" s="61"/>
      <c r="LVA28" s="61"/>
      <c r="LVB28" s="61"/>
      <c r="LVC28" s="61"/>
      <c r="LVD28" s="61"/>
      <c r="LVE28" s="61"/>
      <c r="LVF28" s="61"/>
      <c r="LVG28" s="61"/>
      <c r="LVH28" s="61"/>
      <c r="LVI28" s="61"/>
      <c r="LVJ28" s="61"/>
      <c r="LVK28" s="61"/>
      <c r="LVL28" s="61"/>
      <c r="LVM28" s="61"/>
      <c r="LVN28" s="61"/>
      <c r="LVO28" s="61"/>
      <c r="LVP28" s="61"/>
      <c r="LVQ28" s="61"/>
      <c r="LVR28" s="61"/>
      <c r="LVS28" s="61"/>
      <c r="LVT28" s="61"/>
      <c r="LVU28" s="61"/>
      <c r="LVV28" s="61"/>
      <c r="LVW28" s="61"/>
      <c r="LVX28" s="61"/>
      <c r="LVY28" s="61"/>
      <c r="LVZ28" s="61"/>
      <c r="LWA28" s="61"/>
      <c r="LWB28" s="61"/>
      <c r="LWC28" s="61"/>
      <c r="LWD28" s="61"/>
      <c r="LWE28" s="61"/>
      <c r="LWF28" s="61"/>
      <c r="LWG28" s="61"/>
      <c r="LWH28" s="61"/>
      <c r="LWI28" s="61"/>
      <c r="LWJ28" s="61"/>
      <c r="LWK28" s="61"/>
      <c r="LWL28" s="61"/>
      <c r="LWM28" s="61"/>
      <c r="LWN28" s="61"/>
      <c r="LWO28" s="61"/>
      <c r="LWP28" s="61"/>
      <c r="LWQ28" s="61"/>
      <c r="LWR28" s="61"/>
      <c r="LWS28" s="61"/>
      <c r="LWT28" s="61"/>
      <c r="LWU28" s="61"/>
      <c r="LWV28" s="61"/>
      <c r="LWW28" s="61"/>
      <c r="LWX28" s="61"/>
      <c r="LWY28" s="61"/>
      <c r="LWZ28" s="61"/>
      <c r="LXA28" s="61"/>
      <c r="LXB28" s="61"/>
      <c r="LXC28" s="61"/>
      <c r="LXD28" s="61"/>
      <c r="LXE28" s="61"/>
      <c r="LXF28" s="61"/>
      <c r="LXG28" s="61"/>
      <c r="LXH28" s="61"/>
      <c r="LXI28" s="61"/>
      <c r="LXJ28" s="61"/>
      <c r="LXK28" s="61"/>
      <c r="LXL28" s="61"/>
      <c r="LXM28" s="61"/>
      <c r="LXN28" s="61"/>
      <c r="LXO28" s="61"/>
      <c r="LXP28" s="61"/>
      <c r="LXQ28" s="61"/>
      <c r="LXR28" s="61"/>
      <c r="LXS28" s="61"/>
      <c r="LXT28" s="61"/>
      <c r="LXU28" s="61"/>
      <c r="LXV28" s="61"/>
      <c r="LXW28" s="61"/>
      <c r="LXX28" s="61"/>
      <c r="LXY28" s="61"/>
      <c r="LXZ28" s="61"/>
      <c r="LYA28" s="61"/>
      <c r="LYB28" s="61"/>
      <c r="LYC28" s="61"/>
      <c r="LYD28" s="61"/>
      <c r="LYE28" s="61"/>
      <c r="LYF28" s="61"/>
      <c r="LYG28" s="61"/>
      <c r="LYH28" s="61"/>
      <c r="LYI28" s="61"/>
      <c r="LYJ28" s="61"/>
      <c r="LYK28" s="61"/>
      <c r="LYL28" s="61"/>
      <c r="LYM28" s="61"/>
      <c r="LYN28" s="61"/>
      <c r="LYO28" s="61"/>
      <c r="LYP28" s="61"/>
      <c r="LYQ28" s="61"/>
      <c r="LYR28" s="61"/>
      <c r="LYS28" s="61"/>
      <c r="LYT28" s="61"/>
      <c r="LYU28" s="61"/>
      <c r="LYV28" s="61"/>
      <c r="LYW28" s="61"/>
      <c r="LYX28" s="61"/>
      <c r="LYY28" s="61"/>
      <c r="LYZ28" s="61"/>
      <c r="LZA28" s="61"/>
      <c r="LZB28" s="61"/>
      <c r="LZC28" s="61"/>
      <c r="LZD28" s="61"/>
      <c r="LZE28" s="61"/>
      <c r="LZF28" s="61"/>
      <c r="LZG28" s="61"/>
      <c r="LZH28" s="61"/>
      <c r="LZI28" s="61"/>
      <c r="LZJ28" s="61"/>
      <c r="LZK28" s="61"/>
      <c r="LZL28" s="61"/>
      <c r="LZM28" s="61"/>
      <c r="LZN28" s="61"/>
      <c r="LZO28" s="61"/>
      <c r="LZP28" s="61"/>
      <c r="LZQ28" s="61"/>
      <c r="LZR28" s="61"/>
      <c r="LZS28" s="61"/>
      <c r="LZT28" s="61"/>
      <c r="LZU28" s="61"/>
      <c r="LZV28" s="61"/>
      <c r="LZW28" s="61"/>
      <c r="LZX28" s="61"/>
      <c r="LZY28" s="61"/>
      <c r="LZZ28" s="61"/>
      <c r="MAA28" s="61"/>
      <c r="MAB28" s="61"/>
      <c r="MAC28" s="61"/>
      <c r="MAD28" s="61"/>
      <c r="MAE28" s="61"/>
      <c r="MAF28" s="61"/>
      <c r="MAG28" s="61"/>
      <c r="MAH28" s="61"/>
      <c r="MAI28" s="61"/>
      <c r="MAJ28" s="61"/>
      <c r="MAK28" s="61"/>
      <c r="MAL28" s="61"/>
      <c r="MAM28" s="61"/>
      <c r="MAN28" s="61"/>
      <c r="MAO28" s="61"/>
      <c r="MAP28" s="61"/>
      <c r="MAQ28" s="61"/>
      <c r="MAR28" s="61"/>
      <c r="MAS28" s="61"/>
      <c r="MAT28" s="61"/>
      <c r="MAU28" s="61"/>
      <c r="MAV28" s="61"/>
      <c r="MAW28" s="61"/>
      <c r="MAX28" s="61"/>
      <c r="MAY28" s="61"/>
      <c r="MAZ28" s="61"/>
      <c r="MBA28" s="61"/>
      <c r="MBB28" s="61"/>
      <c r="MBC28" s="61"/>
      <c r="MBD28" s="61"/>
      <c r="MBE28" s="61"/>
      <c r="MBF28" s="61"/>
      <c r="MBG28" s="61"/>
      <c r="MBH28" s="61"/>
      <c r="MBI28" s="61"/>
      <c r="MBJ28" s="61"/>
      <c r="MBK28" s="61"/>
      <c r="MBL28" s="61"/>
      <c r="MBM28" s="61"/>
      <c r="MBN28" s="61"/>
      <c r="MBO28" s="61"/>
      <c r="MBP28" s="61"/>
      <c r="MBQ28" s="61"/>
      <c r="MBR28" s="61"/>
      <c r="MBS28" s="61"/>
      <c r="MBT28" s="61"/>
      <c r="MBU28" s="61"/>
      <c r="MBV28" s="61"/>
      <c r="MBW28" s="61"/>
      <c r="MBX28" s="61"/>
      <c r="MBY28" s="61"/>
      <c r="MBZ28" s="61"/>
      <c r="MCA28" s="61"/>
      <c r="MCB28" s="61"/>
      <c r="MCC28" s="61"/>
      <c r="MCD28" s="61"/>
      <c r="MCE28" s="61"/>
      <c r="MCF28" s="61"/>
      <c r="MCG28" s="61"/>
      <c r="MCH28" s="61"/>
      <c r="MCI28" s="61"/>
      <c r="MCJ28" s="61"/>
      <c r="MCK28" s="61"/>
      <c r="MCL28" s="61"/>
      <c r="MCM28" s="61"/>
      <c r="MCN28" s="61"/>
      <c r="MCO28" s="61"/>
      <c r="MCP28" s="61"/>
      <c r="MCQ28" s="61"/>
      <c r="MCR28" s="61"/>
      <c r="MCS28" s="61"/>
      <c r="MCT28" s="61"/>
      <c r="MCU28" s="61"/>
      <c r="MCV28" s="61"/>
      <c r="MCW28" s="61"/>
      <c r="MCX28" s="61"/>
      <c r="MCY28" s="61"/>
      <c r="MCZ28" s="61"/>
      <c r="MDA28" s="61"/>
      <c r="MDB28" s="61"/>
      <c r="MDC28" s="61"/>
      <c r="MDD28" s="61"/>
      <c r="MDE28" s="61"/>
      <c r="MDF28" s="61"/>
      <c r="MDG28" s="61"/>
      <c r="MDH28" s="61"/>
      <c r="MDI28" s="61"/>
      <c r="MDJ28" s="61"/>
      <c r="MDK28" s="61"/>
      <c r="MDL28" s="61"/>
      <c r="MDM28" s="61"/>
      <c r="MDN28" s="61"/>
      <c r="MDO28" s="61"/>
      <c r="MDP28" s="61"/>
      <c r="MDQ28" s="61"/>
      <c r="MDR28" s="61"/>
      <c r="MDS28" s="61"/>
      <c r="MDT28" s="61"/>
      <c r="MDU28" s="61"/>
      <c r="MDV28" s="61"/>
      <c r="MDW28" s="61"/>
      <c r="MDX28" s="61"/>
      <c r="MDY28" s="61"/>
      <c r="MDZ28" s="61"/>
      <c r="MEA28" s="61"/>
      <c r="MEB28" s="61"/>
      <c r="MEC28" s="61"/>
      <c r="MED28" s="61"/>
      <c r="MEE28" s="61"/>
      <c r="MEF28" s="61"/>
      <c r="MEG28" s="61"/>
      <c r="MEH28" s="61"/>
      <c r="MEI28" s="61"/>
      <c r="MEJ28" s="61"/>
      <c r="MEK28" s="61"/>
      <c r="MEL28" s="61"/>
      <c r="MEM28" s="61"/>
      <c r="MEN28" s="61"/>
      <c r="MEO28" s="61"/>
      <c r="MEP28" s="61"/>
      <c r="MEQ28" s="61"/>
      <c r="MER28" s="61"/>
      <c r="MES28" s="61"/>
      <c r="MET28" s="61"/>
      <c r="MEU28" s="61"/>
      <c r="MEV28" s="61"/>
      <c r="MEW28" s="61"/>
      <c r="MEX28" s="61"/>
      <c r="MEY28" s="61"/>
      <c r="MEZ28" s="61"/>
      <c r="MFA28" s="61"/>
      <c r="MFB28" s="61"/>
      <c r="MFC28" s="61"/>
      <c r="MFD28" s="61"/>
      <c r="MFE28" s="61"/>
      <c r="MFF28" s="61"/>
      <c r="MFG28" s="61"/>
      <c r="MFH28" s="61"/>
      <c r="MFI28" s="61"/>
      <c r="MFJ28" s="61"/>
      <c r="MFK28" s="61"/>
      <c r="MFL28" s="61"/>
      <c r="MFM28" s="61"/>
      <c r="MFN28" s="61"/>
      <c r="MFO28" s="61"/>
      <c r="MFP28" s="61"/>
      <c r="MFQ28" s="61"/>
      <c r="MFR28" s="61"/>
      <c r="MFS28" s="61"/>
      <c r="MFT28" s="61"/>
      <c r="MFU28" s="61"/>
      <c r="MFV28" s="61"/>
      <c r="MFW28" s="61"/>
      <c r="MFX28" s="61"/>
      <c r="MFY28" s="61"/>
      <c r="MFZ28" s="61"/>
      <c r="MGA28" s="61"/>
      <c r="MGB28" s="61"/>
      <c r="MGC28" s="61"/>
      <c r="MGD28" s="61"/>
      <c r="MGE28" s="61"/>
      <c r="MGF28" s="61"/>
      <c r="MGG28" s="61"/>
      <c r="MGH28" s="61"/>
      <c r="MGI28" s="61"/>
      <c r="MGJ28" s="61"/>
      <c r="MGK28" s="61"/>
      <c r="MGL28" s="61"/>
      <c r="MGM28" s="61"/>
      <c r="MGN28" s="61"/>
      <c r="MGO28" s="61"/>
      <c r="MGP28" s="61"/>
      <c r="MGQ28" s="61"/>
      <c r="MGR28" s="61"/>
      <c r="MGS28" s="61"/>
      <c r="MGT28" s="61"/>
      <c r="MGU28" s="61"/>
      <c r="MGV28" s="61"/>
      <c r="MGW28" s="61"/>
      <c r="MGX28" s="61"/>
      <c r="MGY28" s="61"/>
      <c r="MGZ28" s="61"/>
      <c r="MHA28" s="61"/>
      <c r="MHB28" s="61"/>
      <c r="MHC28" s="61"/>
      <c r="MHD28" s="61"/>
      <c r="MHE28" s="61"/>
      <c r="MHF28" s="61"/>
      <c r="MHG28" s="61"/>
      <c r="MHH28" s="61"/>
      <c r="MHI28" s="61"/>
      <c r="MHJ28" s="61"/>
      <c r="MHK28" s="61"/>
      <c r="MHL28" s="61"/>
      <c r="MHM28" s="61"/>
      <c r="MHN28" s="61"/>
      <c r="MHO28" s="61"/>
      <c r="MHP28" s="61"/>
      <c r="MHQ28" s="61"/>
      <c r="MHR28" s="61"/>
      <c r="MHS28" s="61"/>
      <c r="MHT28" s="61"/>
      <c r="MHU28" s="61"/>
      <c r="MHV28" s="61"/>
      <c r="MHW28" s="61"/>
      <c r="MHX28" s="61"/>
      <c r="MHY28" s="61"/>
      <c r="MHZ28" s="61"/>
      <c r="MIA28" s="61"/>
      <c r="MIB28" s="61"/>
      <c r="MIC28" s="61"/>
      <c r="MID28" s="61"/>
      <c r="MIE28" s="61"/>
      <c r="MIF28" s="61"/>
      <c r="MIG28" s="61"/>
      <c r="MIH28" s="61"/>
      <c r="MII28" s="61"/>
      <c r="MIJ28" s="61"/>
      <c r="MIK28" s="61"/>
      <c r="MIL28" s="61"/>
      <c r="MIM28" s="61"/>
      <c r="MIN28" s="61"/>
      <c r="MIO28" s="61"/>
      <c r="MIP28" s="61"/>
      <c r="MIQ28" s="61"/>
      <c r="MIR28" s="61"/>
      <c r="MIS28" s="61"/>
      <c r="MIT28" s="61"/>
      <c r="MIU28" s="61"/>
      <c r="MIV28" s="61"/>
      <c r="MIW28" s="61"/>
      <c r="MIX28" s="61"/>
      <c r="MIY28" s="61"/>
      <c r="MIZ28" s="61"/>
      <c r="MJA28" s="61"/>
      <c r="MJB28" s="61"/>
      <c r="MJC28" s="61"/>
      <c r="MJD28" s="61"/>
      <c r="MJE28" s="61"/>
      <c r="MJF28" s="61"/>
      <c r="MJG28" s="61"/>
      <c r="MJH28" s="61"/>
      <c r="MJI28" s="61"/>
      <c r="MJJ28" s="61"/>
      <c r="MJK28" s="61"/>
      <c r="MJL28" s="61"/>
      <c r="MJM28" s="61"/>
      <c r="MJN28" s="61"/>
      <c r="MJO28" s="61"/>
      <c r="MJP28" s="61"/>
      <c r="MJQ28" s="61"/>
      <c r="MJR28" s="61"/>
      <c r="MJS28" s="61"/>
      <c r="MJT28" s="61"/>
      <c r="MJU28" s="61"/>
      <c r="MJV28" s="61"/>
      <c r="MJW28" s="61"/>
      <c r="MJX28" s="61"/>
      <c r="MJY28" s="61"/>
      <c r="MJZ28" s="61"/>
      <c r="MKA28" s="61"/>
      <c r="MKB28" s="61"/>
      <c r="MKC28" s="61"/>
      <c r="MKD28" s="61"/>
      <c r="MKE28" s="61"/>
      <c r="MKF28" s="61"/>
      <c r="MKG28" s="61"/>
      <c r="MKH28" s="61"/>
      <c r="MKI28" s="61"/>
      <c r="MKJ28" s="61"/>
      <c r="MKK28" s="61"/>
      <c r="MKL28" s="61"/>
      <c r="MKM28" s="61"/>
      <c r="MKN28" s="61"/>
      <c r="MKO28" s="61"/>
      <c r="MKP28" s="61"/>
      <c r="MKQ28" s="61"/>
      <c r="MKR28" s="61"/>
      <c r="MKS28" s="61"/>
      <c r="MKT28" s="61"/>
      <c r="MKU28" s="61"/>
      <c r="MKV28" s="61"/>
      <c r="MKW28" s="61"/>
      <c r="MKX28" s="61"/>
      <c r="MKY28" s="61"/>
      <c r="MKZ28" s="61"/>
      <c r="MLA28" s="61"/>
      <c r="MLB28" s="61"/>
      <c r="MLC28" s="61"/>
      <c r="MLD28" s="61"/>
      <c r="MLE28" s="61"/>
      <c r="MLF28" s="61"/>
      <c r="MLG28" s="61"/>
      <c r="MLH28" s="61"/>
      <c r="MLI28" s="61"/>
      <c r="MLJ28" s="61"/>
      <c r="MLK28" s="61"/>
      <c r="MLL28" s="61"/>
      <c r="MLM28" s="61"/>
      <c r="MLN28" s="61"/>
      <c r="MLO28" s="61"/>
      <c r="MLP28" s="61"/>
      <c r="MLQ28" s="61"/>
      <c r="MLR28" s="61"/>
      <c r="MLS28" s="61"/>
      <c r="MLT28" s="61"/>
      <c r="MLU28" s="61"/>
      <c r="MLV28" s="61"/>
      <c r="MLW28" s="61"/>
      <c r="MLX28" s="61"/>
      <c r="MLY28" s="61"/>
      <c r="MLZ28" s="61"/>
      <c r="MMA28" s="61"/>
      <c r="MMB28" s="61"/>
      <c r="MMC28" s="61"/>
      <c r="MMD28" s="61"/>
      <c r="MME28" s="61"/>
      <c r="MMF28" s="61"/>
      <c r="MMG28" s="61"/>
      <c r="MMH28" s="61"/>
      <c r="MMI28" s="61"/>
      <c r="MMJ28" s="61"/>
      <c r="MMK28" s="61"/>
      <c r="MML28" s="61"/>
      <c r="MMM28" s="61"/>
      <c r="MMN28" s="61"/>
      <c r="MMO28" s="61"/>
      <c r="MMP28" s="61"/>
      <c r="MMQ28" s="61"/>
      <c r="MMR28" s="61"/>
      <c r="MMS28" s="61"/>
      <c r="MMT28" s="61"/>
      <c r="MMU28" s="61"/>
      <c r="MMV28" s="61"/>
      <c r="MMW28" s="61"/>
      <c r="MMX28" s="61"/>
      <c r="MMY28" s="61"/>
      <c r="MMZ28" s="61"/>
      <c r="MNA28" s="61"/>
      <c r="MNB28" s="61"/>
      <c r="MNC28" s="61"/>
      <c r="MND28" s="61"/>
      <c r="MNE28" s="61"/>
      <c r="MNF28" s="61"/>
      <c r="MNG28" s="61"/>
      <c r="MNH28" s="61"/>
      <c r="MNI28" s="61"/>
      <c r="MNJ28" s="61"/>
      <c r="MNK28" s="61"/>
      <c r="MNL28" s="61"/>
      <c r="MNM28" s="61"/>
      <c r="MNN28" s="61"/>
      <c r="MNO28" s="61"/>
      <c r="MNP28" s="61"/>
      <c r="MNQ28" s="61"/>
      <c r="MNR28" s="61"/>
      <c r="MNS28" s="61"/>
      <c r="MNT28" s="61"/>
      <c r="MNU28" s="61"/>
      <c r="MNV28" s="61"/>
      <c r="MNW28" s="61"/>
      <c r="MNX28" s="61"/>
      <c r="MNY28" s="61"/>
      <c r="MNZ28" s="61"/>
      <c r="MOA28" s="61"/>
      <c r="MOB28" s="61"/>
      <c r="MOC28" s="61"/>
      <c r="MOD28" s="61"/>
      <c r="MOE28" s="61"/>
      <c r="MOF28" s="61"/>
      <c r="MOG28" s="61"/>
      <c r="MOH28" s="61"/>
      <c r="MOI28" s="61"/>
      <c r="MOJ28" s="61"/>
      <c r="MOK28" s="61"/>
      <c r="MOL28" s="61"/>
      <c r="MOM28" s="61"/>
      <c r="MON28" s="61"/>
      <c r="MOO28" s="61"/>
      <c r="MOP28" s="61"/>
      <c r="MOQ28" s="61"/>
      <c r="MOR28" s="61"/>
      <c r="MOS28" s="61"/>
      <c r="MOT28" s="61"/>
      <c r="MOU28" s="61"/>
      <c r="MOV28" s="61"/>
      <c r="MOW28" s="61"/>
      <c r="MOX28" s="61"/>
      <c r="MOY28" s="61"/>
      <c r="MOZ28" s="61"/>
      <c r="MPA28" s="61"/>
      <c r="MPB28" s="61"/>
      <c r="MPC28" s="61"/>
      <c r="MPD28" s="61"/>
      <c r="MPE28" s="61"/>
      <c r="MPF28" s="61"/>
      <c r="MPG28" s="61"/>
      <c r="MPH28" s="61"/>
      <c r="MPI28" s="61"/>
      <c r="MPJ28" s="61"/>
      <c r="MPK28" s="61"/>
      <c r="MPL28" s="61"/>
      <c r="MPM28" s="61"/>
      <c r="MPN28" s="61"/>
      <c r="MPO28" s="61"/>
      <c r="MPP28" s="61"/>
      <c r="MPQ28" s="61"/>
      <c r="MPR28" s="61"/>
      <c r="MPS28" s="61"/>
      <c r="MPT28" s="61"/>
      <c r="MPU28" s="61"/>
      <c r="MPV28" s="61"/>
      <c r="MPW28" s="61"/>
      <c r="MPX28" s="61"/>
      <c r="MPY28" s="61"/>
      <c r="MPZ28" s="61"/>
      <c r="MQA28" s="61"/>
      <c r="MQB28" s="61"/>
      <c r="MQC28" s="61"/>
      <c r="MQD28" s="61"/>
      <c r="MQE28" s="61"/>
      <c r="MQF28" s="61"/>
      <c r="MQG28" s="61"/>
      <c r="MQH28" s="61"/>
      <c r="MQI28" s="61"/>
      <c r="MQJ28" s="61"/>
      <c r="MQK28" s="61"/>
      <c r="MQL28" s="61"/>
      <c r="MQM28" s="61"/>
      <c r="MQN28" s="61"/>
      <c r="MQO28" s="61"/>
      <c r="MQP28" s="61"/>
      <c r="MQQ28" s="61"/>
      <c r="MQR28" s="61"/>
      <c r="MQS28" s="61"/>
      <c r="MQT28" s="61"/>
      <c r="MQU28" s="61"/>
      <c r="MQV28" s="61"/>
      <c r="MQW28" s="61"/>
      <c r="MQX28" s="61"/>
      <c r="MQY28" s="61"/>
      <c r="MQZ28" s="61"/>
      <c r="MRA28" s="61"/>
      <c r="MRB28" s="61"/>
      <c r="MRC28" s="61"/>
      <c r="MRD28" s="61"/>
      <c r="MRE28" s="61"/>
      <c r="MRF28" s="61"/>
      <c r="MRG28" s="61"/>
      <c r="MRH28" s="61"/>
      <c r="MRI28" s="61"/>
      <c r="MRJ28" s="61"/>
      <c r="MRK28" s="61"/>
      <c r="MRL28" s="61"/>
      <c r="MRM28" s="61"/>
      <c r="MRN28" s="61"/>
      <c r="MRO28" s="61"/>
      <c r="MRP28" s="61"/>
      <c r="MRQ28" s="61"/>
      <c r="MRR28" s="61"/>
      <c r="MRS28" s="61"/>
      <c r="MRT28" s="61"/>
      <c r="MRU28" s="61"/>
      <c r="MRV28" s="61"/>
      <c r="MRW28" s="61"/>
      <c r="MRX28" s="61"/>
      <c r="MRY28" s="61"/>
      <c r="MRZ28" s="61"/>
      <c r="MSA28" s="61"/>
      <c r="MSB28" s="61"/>
      <c r="MSC28" s="61"/>
      <c r="MSD28" s="61"/>
      <c r="MSE28" s="61"/>
      <c r="MSF28" s="61"/>
      <c r="MSG28" s="61"/>
      <c r="MSH28" s="61"/>
      <c r="MSI28" s="61"/>
      <c r="MSJ28" s="61"/>
      <c r="MSK28" s="61"/>
      <c r="MSL28" s="61"/>
      <c r="MSM28" s="61"/>
      <c r="MSN28" s="61"/>
      <c r="MSO28" s="61"/>
      <c r="MSP28" s="61"/>
      <c r="MSQ28" s="61"/>
      <c r="MSR28" s="61"/>
      <c r="MSS28" s="61"/>
      <c r="MST28" s="61"/>
      <c r="MSU28" s="61"/>
      <c r="MSV28" s="61"/>
      <c r="MSW28" s="61"/>
      <c r="MSX28" s="61"/>
      <c r="MSY28" s="61"/>
      <c r="MSZ28" s="61"/>
      <c r="MTA28" s="61"/>
      <c r="MTB28" s="61"/>
      <c r="MTC28" s="61"/>
      <c r="MTD28" s="61"/>
      <c r="MTE28" s="61"/>
      <c r="MTF28" s="61"/>
      <c r="MTG28" s="61"/>
      <c r="MTH28" s="61"/>
      <c r="MTI28" s="61"/>
      <c r="MTJ28" s="61"/>
      <c r="MTK28" s="61"/>
      <c r="MTL28" s="61"/>
      <c r="MTM28" s="61"/>
      <c r="MTN28" s="61"/>
      <c r="MTO28" s="61"/>
      <c r="MTP28" s="61"/>
      <c r="MTQ28" s="61"/>
      <c r="MTR28" s="61"/>
      <c r="MTS28" s="61"/>
      <c r="MTT28" s="61"/>
      <c r="MTU28" s="61"/>
      <c r="MTV28" s="61"/>
      <c r="MTW28" s="61"/>
      <c r="MTX28" s="61"/>
      <c r="MTY28" s="61"/>
      <c r="MTZ28" s="61"/>
      <c r="MUA28" s="61"/>
      <c r="MUB28" s="61"/>
      <c r="MUC28" s="61"/>
      <c r="MUD28" s="61"/>
      <c r="MUE28" s="61"/>
      <c r="MUF28" s="61"/>
      <c r="MUG28" s="61"/>
      <c r="MUH28" s="61"/>
      <c r="MUI28" s="61"/>
      <c r="MUJ28" s="61"/>
      <c r="MUK28" s="61"/>
      <c r="MUL28" s="61"/>
      <c r="MUM28" s="61"/>
      <c r="MUN28" s="61"/>
      <c r="MUO28" s="61"/>
      <c r="MUP28" s="61"/>
      <c r="MUQ28" s="61"/>
      <c r="MUR28" s="61"/>
      <c r="MUS28" s="61"/>
      <c r="MUT28" s="61"/>
      <c r="MUU28" s="61"/>
      <c r="MUV28" s="61"/>
      <c r="MUW28" s="61"/>
      <c r="MUX28" s="61"/>
      <c r="MUY28" s="61"/>
      <c r="MUZ28" s="61"/>
      <c r="MVA28" s="61"/>
      <c r="MVB28" s="61"/>
      <c r="MVC28" s="61"/>
      <c r="MVD28" s="61"/>
      <c r="MVE28" s="61"/>
      <c r="MVF28" s="61"/>
      <c r="MVG28" s="61"/>
      <c r="MVH28" s="61"/>
      <c r="MVI28" s="61"/>
      <c r="MVJ28" s="61"/>
      <c r="MVK28" s="61"/>
      <c r="MVL28" s="61"/>
      <c r="MVM28" s="61"/>
      <c r="MVN28" s="61"/>
      <c r="MVO28" s="61"/>
      <c r="MVP28" s="61"/>
      <c r="MVQ28" s="61"/>
      <c r="MVR28" s="61"/>
      <c r="MVS28" s="61"/>
      <c r="MVT28" s="61"/>
      <c r="MVU28" s="61"/>
      <c r="MVV28" s="61"/>
      <c r="MVW28" s="61"/>
      <c r="MVX28" s="61"/>
      <c r="MVY28" s="61"/>
      <c r="MVZ28" s="61"/>
      <c r="MWA28" s="61"/>
      <c r="MWB28" s="61"/>
      <c r="MWC28" s="61"/>
      <c r="MWD28" s="61"/>
      <c r="MWE28" s="61"/>
      <c r="MWF28" s="61"/>
      <c r="MWG28" s="61"/>
      <c r="MWH28" s="61"/>
      <c r="MWI28" s="61"/>
      <c r="MWJ28" s="61"/>
      <c r="MWK28" s="61"/>
      <c r="MWL28" s="61"/>
      <c r="MWM28" s="61"/>
      <c r="MWN28" s="61"/>
      <c r="MWO28" s="61"/>
      <c r="MWP28" s="61"/>
      <c r="MWQ28" s="61"/>
      <c r="MWR28" s="61"/>
      <c r="MWS28" s="61"/>
      <c r="MWT28" s="61"/>
      <c r="MWU28" s="61"/>
      <c r="MWV28" s="61"/>
      <c r="MWW28" s="61"/>
      <c r="MWX28" s="61"/>
      <c r="MWY28" s="61"/>
      <c r="MWZ28" s="61"/>
      <c r="MXA28" s="61"/>
      <c r="MXB28" s="61"/>
      <c r="MXC28" s="61"/>
      <c r="MXD28" s="61"/>
      <c r="MXE28" s="61"/>
      <c r="MXF28" s="61"/>
      <c r="MXG28" s="61"/>
      <c r="MXH28" s="61"/>
      <c r="MXI28" s="61"/>
      <c r="MXJ28" s="61"/>
      <c r="MXK28" s="61"/>
      <c r="MXL28" s="61"/>
      <c r="MXM28" s="61"/>
      <c r="MXN28" s="61"/>
      <c r="MXO28" s="61"/>
      <c r="MXP28" s="61"/>
      <c r="MXQ28" s="61"/>
      <c r="MXR28" s="61"/>
      <c r="MXS28" s="61"/>
      <c r="MXT28" s="61"/>
      <c r="MXU28" s="61"/>
      <c r="MXV28" s="61"/>
      <c r="MXW28" s="61"/>
      <c r="MXX28" s="61"/>
      <c r="MXY28" s="61"/>
      <c r="MXZ28" s="61"/>
      <c r="MYA28" s="61"/>
      <c r="MYB28" s="61"/>
      <c r="MYC28" s="61"/>
      <c r="MYD28" s="61"/>
      <c r="MYE28" s="61"/>
      <c r="MYF28" s="61"/>
      <c r="MYG28" s="61"/>
      <c r="MYH28" s="61"/>
      <c r="MYI28" s="61"/>
      <c r="MYJ28" s="61"/>
      <c r="MYK28" s="61"/>
      <c r="MYL28" s="61"/>
      <c r="MYM28" s="61"/>
      <c r="MYN28" s="61"/>
      <c r="MYO28" s="61"/>
      <c r="MYP28" s="61"/>
      <c r="MYQ28" s="61"/>
      <c r="MYR28" s="61"/>
      <c r="MYS28" s="61"/>
      <c r="MYT28" s="61"/>
      <c r="MYU28" s="61"/>
      <c r="MYV28" s="61"/>
      <c r="MYW28" s="61"/>
      <c r="MYX28" s="61"/>
      <c r="MYY28" s="61"/>
      <c r="MYZ28" s="61"/>
      <c r="MZA28" s="61"/>
      <c r="MZB28" s="61"/>
      <c r="MZC28" s="61"/>
      <c r="MZD28" s="61"/>
      <c r="MZE28" s="61"/>
      <c r="MZF28" s="61"/>
      <c r="MZG28" s="61"/>
      <c r="MZH28" s="61"/>
      <c r="MZI28" s="61"/>
      <c r="MZJ28" s="61"/>
      <c r="MZK28" s="61"/>
      <c r="MZL28" s="61"/>
      <c r="MZM28" s="61"/>
      <c r="MZN28" s="61"/>
      <c r="MZO28" s="61"/>
      <c r="MZP28" s="61"/>
      <c r="MZQ28" s="61"/>
      <c r="MZR28" s="61"/>
      <c r="MZS28" s="61"/>
      <c r="MZT28" s="61"/>
      <c r="MZU28" s="61"/>
      <c r="MZV28" s="61"/>
      <c r="MZW28" s="61"/>
      <c r="MZX28" s="61"/>
      <c r="MZY28" s="61"/>
      <c r="MZZ28" s="61"/>
      <c r="NAA28" s="61"/>
      <c r="NAB28" s="61"/>
      <c r="NAC28" s="61"/>
      <c r="NAD28" s="61"/>
      <c r="NAE28" s="61"/>
      <c r="NAF28" s="61"/>
      <c r="NAG28" s="61"/>
      <c r="NAH28" s="61"/>
      <c r="NAI28" s="61"/>
      <c r="NAJ28" s="61"/>
      <c r="NAK28" s="61"/>
      <c r="NAL28" s="61"/>
      <c r="NAM28" s="61"/>
      <c r="NAN28" s="61"/>
      <c r="NAO28" s="61"/>
      <c r="NAP28" s="61"/>
      <c r="NAQ28" s="61"/>
      <c r="NAR28" s="61"/>
      <c r="NAS28" s="61"/>
      <c r="NAT28" s="61"/>
      <c r="NAU28" s="61"/>
      <c r="NAV28" s="61"/>
      <c r="NAW28" s="61"/>
      <c r="NAX28" s="61"/>
      <c r="NAY28" s="61"/>
      <c r="NAZ28" s="61"/>
      <c r="NBA28" s="61"/>
      <c r="NBB28" s="61"/>
      <c r="NBC28" s="61"/>
      <c r="NBD28" s="61"/>
      <c r="NBE28" s="61"/>
      <c r="NBF28" s="61"/>
      <c r="NBG28" s="61"/>
      <c r="NBH28" s="61"/>
      <c r="NBI28" s="61"/>
      <c r="NBJ28" s="61"/>
      <c r="NBK28" s="61"/>
      <c r="NBL28" s="61"/>
      <c r="NBM28" s="61"/>
      <c r="NBN28" s="61"/>
      <c r="NBO28" s="61"/>
      <c r="NBP28" s="61"/>
      <c r="NBQ28" s="61"/>
      <c r="NBR28" s="61"/>
      <c r="NBS28" s="61"/>
      <c r="NBT28" s="61"/>
      <c r="NBU28" s="61"/>
      <c r="NBV28" s="61"/>
      <c r="NBW28" s="61"/>
      <c r="NBX28" s="61"/>
      <c r="NBY28" s="61"/>
      <c r="NBZ28" s="61"/>
      <c r="NCA28" s="61"/>
      <c r="NCB28" s="61"/>
      <c r="NCC28" s="61"/>
      <c r="NCD28" s="61"/>
      <c r="NCE28" s="61"/>
      <c r="NCF28" s="61"/>
      <c r="NCG28" s="61"/>
      <c r="NCH28" s="61"/>
      <c r="NCI28" s="61"/>
      <c r="NCJ28" s="61"/>
      <c r="NCK28" s="61"/>
      <c r="NCL28" s="61"/>
      <c r="NCM28" s="61"/>
      <c r="NCN28" s="61"/>
      <c r="NCO28" s="61"/>
      <c r="NCP28" s="61"/>
      <c r="NCQ28" s="61"/>
      <c r="NCR28" s="61"/>
      <c r="NCS28" s="61"/>
      <c r="NCT28" s="61"/>
      <c r="NCU28" s="61"/>
      <c r="NCV28" s="61"/>
      <c r="NCW28" s="61"/>
      <c r="NCX28" s="61"/>
      <c r="NCY28" s="61"/>
      <c r="NCZ28" s="61"/>
      <c r="NDA28" s="61"/>
      <c r="NDB28" s="61"/>
      <c r="NDC28" s="61"/>
      <c r="NDD28" s="61"/>
      <c r="NDE28" s="61"/>
      <c r="NDF28" s="61"/>
      <c r="NDG28" s="61"/>
      <c r="NDH28" s="61"/>
      <c r="NDI28" s="61"/>
      <c r="NDJ28" s="61"/>
      <c r="NDK28" s="61"/>
      <c r="NDL28" s="61"/>
      <c r="NDM28" s="61"/>
      <c r="NDN28" s="61"/>
      <c r="NDO28" s="61"/>
      <c r="NDP28" s="61"/>
      <c r="NDQ28" s="61"/>
      <c r="NDR28" s="61"/>
      <c r="NDS28" s="61"/>
      <c r="NDT28" s="61"/>
      <c r="NDU28" s="61"/>
      <c r="NDV28" s="61"/>
      <c r="NDW28" s="61"/>
      <c r="NDX28" s="61"/>
      <c r="NDY28" s="61"/>
      <c r="NDZ28" s="61"/>
      <c r="NEA28" s="61"/>
      <c r="NEB28" s="61"/>
      <c r="NEC28" s="61"/>
      <c r="NED28" s="61"/>
      <c r="NEE28" s="61"/>
      <c r="NEF28" s="61"/>
      <c r="NEG28" s="61"/>
      <c r="NEH28" s="61"/>
      <c r="NEI28" s="61"/>
      <c r="NEJ28" s="61"/>
      <c r="NEK28" s="61"/>
      <c r="NEL28" s="61"/>
      <c r="NEM28" s="61"/>
      <c r="NEN28" s="61"/>
      <c r="NEO28" s="61"/>
      <c r="NEP28" s="61"/>
      <c r="NEQ28" s="61"/>
      <c r="NER28" s="61"/>
      <c r="NES28" s="61"/>
      <c r="NET28" s="61"/>
      <c r="NEU28" s="61"/>
      <c r="NEV28" s="61"/>
      <c r="NEW28" s="61"/>
      <c r="NEX28" s="61"/>
      <c r="NEY28" s="61"/>
      <c r="NEZ28" s="61"/>
      <c r="NFA28" s="61"/>
      <c r="NFB28" s="61"/>
      <c r="NFC28" s="61"/>
      <c r="NFD28" s="61"/>
      <c r="NFE28" s="61"/>
      <c r="NFF28" s="61"/>
      <c r="NFG28" s="61"/>
      <c r="NFH28" s="61"/>
      <c r="NFI28" s="61"/>
      <c r="NFJ28" s="61"/>
      <c r="NFK28" s="61"/>
      <c r="NFL28" s="61"/>
      <c r="NFM28" s="61"/>
      <c r="NFN28" s="61"/>
      <c r="NFO28" s="61"/>
      <c r="NFP28" s="61"/>
      <c r="NFQ28" s="61"/>
      <c r="NFR28" s="61"/>
      <c r="NFS28" s="61"/>
      <c r="NFT28" s="61"/>
      <c r="NFU28" s="61"/>
      <c r="NFV28" s="61"/>
      <c r="NFW28" s="61"/>
      <c r="NFX28" s="61"/>
      <c r="NFY28" s="61"/>
      <c r="NFZ28" s="61"/>
      <c r="NGA28" s="61"/>
      <c r="NGB28" s="61"/>
      <c r="NGC28" s="61"/>
      <c r="NGD28" s="61"/>
      <c r="NGE28" s="61"/>
      <c r="NGF28" s="61"/>
      <c r="NGG28" s="61"/>
      <c r="NGH28" s="61"/>
      <c r="NGI28" s="61"/>
      <c r="NGJ28" s="61"/>
      <c r="NGK28" s="61"/>
      <c r="NGL28" s="61"/>
      <c r="NGM28" s="61"/>
      <c r="NGN28" s="61"/>
      <c r="NGO28" s="61"/>
      <c r="NGP28" s="61"/>
      <c r="NGQ28" s="61"/>
      <c r="NGR28" s="61"/>
      <c r="NGS28" s="61"/>
      <c r="NGT28" s="61"/>
      <c r="NGU28" s="61"/>
      <c r="NGV28" s="61"/>
      <c r="NGW28" s="61"/>
      <c r="NGX28" s="61"/>
      <c r="NGY28" s="61"/>
      <c r="NGZ28" s="61"/>
      <c r="NHA28" s="61"/>
      <c r="NHB28" s="61"/>
      <c r="NHC28" s="61"/>
      <c r="NHD28" s="61"/>
      <c r="NHE28" s="61"/>
      <c r="NHF28" s="61"/>
      <c r="NHG28" s="61"/>
      <c r="NHH28" s="61"/>
      <c r="NHI28" s="61"/>
      <c r="NHJ28" s="61"/>
      <c r="NHK28" s="61"/>
      <c r="NHL28" s="61"/>
      <c r="NHM28" s="61"/>
      <c r="NHN28" s="61"/>
      <c r="NHO28" s="61"/>
      <c r="NHP28" s="61"/>
      <c r="NHQ28" s="61"/>
      <c r="NHR28" s="61"/>
      <c r="NHS28" s="61"/>
      <c r="NHT28" s="61"/>
      <c r="NHU28" s="61"/>
      <c r="NHV28" s="61"/>
      <c r="NHW28" s="61"/>
      <c r="NHX28" s="61"/>
      <c r="NHY28" s="61"/>
      <c r="NHZ28" s="61"/>
      <c r="NIA28" s="61"/>
      <c r="NIB28" s="61"/>
      <c r="NIC28" s="61"/>
      <c r="NID28" s="61"/>
      <c r="NIE28" s="61"/>
      <c r="NIF28" s="61"/>
      <c r="NIG28" s="61"/>
      <c r="NIH28" s="61"/>
      <c r="NII28" s="61"/>
      <c r="NIJ28" s="61"/>
      <c r="NIK28" s="61"/>
      <c r="NIL28" s="61"/>
      <c r="NIM28" s="61"/>
      <c r="NIN28" s="61"/>
      <c r="NIO28" s="61"/>
      <c r="NIP28" s="61"/>
      <c r="NIQ28" s="61"/>
      <c r="NIR28" s="61"/>
      <c r="NIS28" s="61"/>
      <c r="NIT28" s="61"/>
      <c r="NIU28" s="61"/>
      <c r="NIV28" s="61"/>
      <c r="NIW28" s="61"/>
      <c r="NIX28" s="61"/>
      <c r="NIY28" s="61"/>
      <c r="NIZ28" s="61"/>
      <c r="NJA28" s="61"/>
      <c r="NJB28" s="61"/>
      <c r="NJC28" s="61"/>
      <c r="NJD28" s="61"/>
      <c r="NJE28" s="61"/>
      <c r="NJF28" s="61"/>
      <c r="NJG28" s="61"/>
      <c r="NJH28" s="61"/>
      <c r="NJI28" s="61"/>
      <c r="NJJ28" s="61"/>
      <c r="NJK28" s="61"/>
      <c r="NJL28" s="61"/>
      <c r="NJM28" s="61"/>
      <c r="NJN28" s="61"/>
      <c r="NJO28" s="61"/>
      <c r="NJP28" s="61"/>
      <c r="NJQ28" s="61"/>
      <c r="NJR28" s="61"/>
      <c r="NJS28" s="61"/>
      <c r="NJT28" s="61"/>
      <c r="NJU28" s="61"/>
      <c r="NJV28" s="61"/>
      <c r="NJW28" s="61"/>
      <c r="NJX28" s="61"/>
      <c r="NJY28" s="61"/>
      <c r="NJZ28" s="61"/>
      <c r="NKA28" s="61"/>
      <c r="NKB28" s="61"/>
      <c r="NKC28" s="61"/>
      <c r="NKD28" s="61"/>
      <c r="NKE28" s="61"/>
      <c r="NKF28" s="61"/>
      <c r="NKG28" s="61"/>
      <c r="NKH28" s="61"/>
      <c r="NKI28" s="61"/>
      <c r="NKJ28" s="61"/>
      <c r="NKK28" s="61"/>
      <c r="NKL28" s="61"/>
      <c r="NKM28" s="61"/>
      <c r="NKN28" s="61"/>
      <c r="NKO28" s="61"/>
      <c r="NKP28" s="61"/>
      <c r="NKQ28" s="61"/>
      <c r="NKR28" s="61"/>
      <c r="NKS28" s="61"/>
      <c r="NKT28" s="61"/>
      <c r="NKU28" s="61"/>
      <c r="NKV28" s="61"/>
      <c r="NKW28" s="61"/>
      <c r="NKX28" s="61"/>
      <c r="NKY28" s="61"/>
      <c r="NKZ28" s="61"/>
      <c r="NLA28" s="61"/>
      <c r="NLB28" s="61"/>
      <c r="NLC28" s="61"/>
      <c r="NLD28" s="61"/>
      <c r="NLE28" s="61"/>
      <c r="NLF28" s="61"/>
      <c r="NLG28" s="61"/>
      <c r="NLH28" s="61"/>
      <c r="NLI28" s="61"/>
      <c r="NLJ28" s="61"/>
      <c r="NLK28" s="61"/>
      <c r="NLL28" s="61"/>
      <c r="NLM28" s="61"/>
      <c r="NLN28" s="61"/>
      <c r="NLO28" s="61"/>
      <c r="NLP28" s="61"/>
      <c r="NLQ28" s="61"/>
      <c r="NLR28" s="61"/>
      <c r="NLS28" s="61"/>
      <c r="NLT28" s="61"/>
      <c r="NLU28" s="61"/>
      <c r="NLV28" s="61"/>
      <c r="NLW28" s="61"/>
      <c r="NLX28" s="61"/>
      <c r="NLY28" s="61"/>
      <c r="NLZ28" s="61"/>
      <c r="NMA28" s="61"/>
      <c r="NMB28" s="61"/>
      <c r="NMC28" s="61"/>
      <c r="NMD28" s="61"/>
      <c r="NME28" s="61"/>
      <c r="NMF28" s="61"/>
      <c r="NMG28" s="61"/>
      <c r="NMH28" s="61"/>
      <c r="NMI28" s="61"/>
      <c r="NMJ28" s="61"/>
      <c r="NMK28" s="61"/>
      <c r="NML28" s="61"/>
      <c r="NMM28" s="61"/>
      <c r="NMN28" s="61"/>
      <c r="NMO28" s="61"/>
      <c r="NMP28" s="61"/>
      <c r="NMQ28" s="61"/>
      <c r="NMR28" s="61"/>
      <c r="NMS28" s="61"/>
      <c r="NMT28" s="61"/>
      <c r="NMU28" s="61"/>
      <c r="NMV28" s="61"/>
      <c r="NMW28" s="61"/>
      <c r="NMX28" s="61"/>
      <c r="NMY28" s="61"/>
      <c r="NMZ28" s="61"/>
      <c r="NNA28" s="61"/>
      <c r="NNB28" s="61"/>
      <c r="NNC28" s="61"/>
      <c r="NND28" s="61"/>
      <c r="NNE28" s="61"/>
      <c r="NNF28" s="61"/>
      <c r="NNG28" s="61"/>
      <c r="NNH28" s="61"/>
      <c r="NNI28" s="61"/>
      <c r="NNJ28" s="61"/>
      <c r="NNK28" s="61"/>
      <c r="NNL28" s="61"/>
      <c r="NNM28" s="61"/>
      <c r="NNN28" s="61"/>
      <c r="NNO28" s="61"/>
      <c r="NNP28" s="61"/>
      <c r="NNQ28" s="61"/>
      <c r="NNR28" s="61"/>
      <c r="NNS28" s="61"/>
      <c r="NNT28" s="61"/>
      <c r="NNU28" s="61"/>
      <c r="NNV28" s="61"/>
      <c r="NNW28" s="61"/>
      <c r="NNX28" s="61"/>
      <c r="NNY28" s="61"/>
      <c r="NNZ28" s="61"/>
      <c r="NOA28" s="61"/>
      <c r="NOB28" s="61"/>
      <c r="NOC28" s="61"/>
      <c r="NOD28" s="61"/>
      <c r="NOE28" s="61"/>
      <c r="NOF28" s="61"/>
      <c r="NOG28" s="61"/>
      <c r="NOH28" s="61"/>
      <c r="NOI28" s="61"/>
      <c r="NOJ28" s="61"/>
      <c r="NOK28" s="61"/>
      <c r="NOL28" s="61"/>
      <c r="NOM28" s="61"/>
      <c r="NON28" s="61"/>
      <c r="NOO28" s="61"/>
      <c r="NOP28" s="61"/>
      <c r="NOQ28" s="61"/>
      <c r="NOR28" s="61"/>
      <c r="NOS28" s="61"/>
      <c r="NOT28" s="61"/>
      <c r="NOU28" s="61"/>
      <c r="NOV28" s="61"/>
      <c r="NOW28" s="61"/>
      <c r="NOX28" s="61"/>
      <c r="NOY28" s="61"/>
      <c r="NOZ28" s="61"/>
      <c r="NPA28" s="61"/>
      <c r="NPB28" s="61"/>
      <c r="NPC28" s="61"/>
      <c r="NPD28" s="61"/>
      <c r="NPE28" s="61"/>
      <c r="NPF28" s="61"/>
      <c r="NPG28" s="61"/>
      <c r="NPH28" s="61"/>
      <c r="NPI28" s="61"/>
      <c r="NPJ28" s="61"/>
      <c r="NPK28" s="61"/>
      <c r="NPL28" s="61"/>
      <c r="NPM28" s="61"/>
      <c r="NPN28" s="61"/>
      <c r="NPO28" s="61"/>
      <c r="NPP28" s="61"/>
      <c r="NPQ28" s="61"/>
      <c r="NPR28" s="61"/>
      <c r="NPS28" s="61"/>
      <c r="NPT28" s="61"/>
      <c r="NPU28" s="61"/>
      <c r="NPV28" s="61"/>
      <c r="NPW28" s="61"/>
      <c r="NPX28" s="61"/>
      <c r="NPY28" s="61"/>
      <c r="NPZ28" s="61"/>
      <c r="NQA28" s="61"/>
      <c r="NQB28" s="61"/>
      <c r="NQC28" s="61"/>
      <c r="NQD28" s="61"/>
      <c r="NQE28" s="61"/>
      <c r="NQF28" s="61"/>
      <c r="NQG28" s="61"/>
      <c r="NQH28" s="61"/>
      <c r="NQI28" s="61"/>
      <c r="NQJ28" s="61"/>
      <c r="NQK28" s="61"/>
      <c r="NQL28" s="61"/>
      <c r="NQM28" s="61"/>
      <c r="NQN28" s="61"/>
      <c r="NQO28" s="61"/>
      <c r="NQP28" s="61"/>
      <c r="NQQ28" s="61"/>
      <c r="NQR28" s="61"/>
      <c r="NQS28" s="61"/>
      <c r="NQT28" s="61"/>
      <c r="NQU28" s="61"/>
      <c r="NQV28" s="61"/>
      <c r="NQW28" s="61"/>
      <c r="NQX28" s="61"/>
      <c r="NQY28" s="61"/>
      <c r="NQZ28" s="61"/>
      <c r="NRA28" s="61"/>
      <c r="NRB28" s="61"/>
      <c r="NRC28" s="61"/>
      <c r="NRD28" s="61"/>
      <c r="NRE28" s="61"/>
      <c r="NRF28" s="61"/>
      <c r="NRG28" s="61"/>
      <c r="NRH28" s="61"/>
      <c r="NRI28" s="61"/>
      <c r="NRJ28" s="61"/>
      <c r="NRK28" s="61"/>
      <c r="NRL28" s="61"/>
      <c r="NRM28" s="61"/>
      <c r="NRN28" s="61"/>
      <c r="NRO28" s="61"/>
      <c r="NRP28" s="61"/>
      <c r="NRQ28" s="61"/>
      <c r="NRR28" s="61"/>
      <c r="NRS28" s="61"/>
      <c r="NRT28" s="61"/>
      <c r="NRU28" s="61"/>
      <c r="NRV28" s="61"/>
      <c r="NRW28" s="61"/>
      <c r="NRX28" s="61"/>
      <c r="NRY28" s="61"/>
      <c r="NRZ28" s="61"/>
      <c r="NSA28" s="61"/>
      <c r="NSB28" s="61"/>
      <c r="NSC28" s="61"/>
      <c r="NSD28" s="61"/>
      <c r="NSE28" s="61"/>
      <c r="NSF28" s="61"/>
      <c r="NSG28" s="61"/>
      <c r="NSH28" s="61"/>
      <c r="NSI28" s="61"/>
      <c r="NSJ28" s="61"/>
      <c r="NSK28" s="61"/>
      <c r="NSL28" s="61"/>
      <c r="NSM28" s="61"/>
      <c r="NSN28" s="61"/>
      <c r="NSO28" s="61"/>
      <c r="NSP28" s="61"/>
      <c r="NSQ28" s="61"/>
      <c r="NSR28" s="61"/>
      <c r="NSS28" s="61"/>
      <c r="NST28" s="61"/>
      <c r="NSU28" s="61"/>
      <c r="NSV28" s="61"/>
      <c r="NSW28" s="61"/>
      <c r="NSX28" s="61"/>
      <c r="NSY28" s="61"/>
      <c r="NSZ28" s="61"/>
      <c r="NTA28" s="61"/>
      <c r="NTB28" s="61"/>
      <c r="NTC28" s="61"/>
      <c r="NTD28" s="61"/>
      <c r="NTE28" s="61"/>
      <c r="NTF28" s="61"/>
      <c r="NTG28" s="61"/>
      <c r="NTH28" s="61"/>
      <c r="NTI28" s="61"/>
      <c r="NTJ28" s="61"/>
      <c r="NTK28" s="61"/>
      <c r="NTL28" s="61"/>
      <c r="NTM28" s="61"/>
      <c r="NTN28" s="61"/>
      <c r="NTO28" s="61"/>
      <c r="NTP28" s="61"/>
      <c r="NTQ28" s="61"/>
      <c r="NTR28" s="61"/>
      <c r="NTS28" s="61"/>
      <c r="NTT28" s="61"/>
      <c r="NTU28" s="61"/>
      <c r="NTV28" s="61"/>
      <c r="NTW28" s="61"/>
      <c r="NTX28" s="61"/>
      <c r="NTY28" s="61"/>
      <c r="NTZ28" s="61"/>
      <c r="NUA28" s="61"/>
      <c r="NUB28" s="61"/>
      <c r="NUC28" s="61"/>
      <c r="NUD28" s="61"/>
      <c r="NUE28" s="61"/>
      <c r="NUF28" s="61"/>
      <c r="NUG28" s="61"/>
      <c r="NUH28" s="61"/>
      <c r="NUI28" s="61"/>
      <c r="NUJ28" s="61"/>
      <c r="NUK28" s="61"/>
      <c r="NUL28" s="61"/>
      <c r="NUM28" s="61"/>
      <c r="NUN28" s="61"/>
      <c r="NUO28" s="61"/>
      <c r="NUP28" s="61"/>
      <c r="NUQ28" s="61"/>
      <c r="NUR28" s="61"/>
      <c r="NUS28" s="61"/>
      <c r="NUT28" s="61"/>
      <c r="NUU28" s="61"/>
      <c r="NUV28" s="61"/>
      <c r="NUW28" s="61"/>
      <c r="NUX28" s="61"/>
      <c r="NUY28" s="61"/>
      <c r="NUZ28" s="61"/>
      <c r="NVA28" s="61"/>
      <c r="NVB28" s="61"/>
      <c r="NVC28" s="61"/>
      <c r="NVD28" s="61"/>
      <c r="NVE28" s="61"/>
      <c r="NVF28" s="61"/>
      <c r="NVG28" s="61"/>
      <c r="NVH28" s="61"/>
      <c r="NVI28" s="61"/>
      <c r="NVJ28" s="61"/>
      <c r="NVK28" s="61"/>
      <c r="NVL28" s="61"/>
      <c r="NVM28" s="61"/>
      <c r="NVN28" s="61"/>
      <c r="NVO28" s="61"/>
      <c r="NVP28" s="61"/>
      <c r="NVQ28" s="61"/>
      <c r="NVR28" s="61"/>
      <c r="NVS28" s="61"/>
      <c r="NVT28" s="61"/>
      <c r="NVU28" s="61"/>
      <c r="NVV28" s="61"/>
      <c r="NVW28" s="61"/>
      <c r="NVX28" s="61"/>
      <c r="NVY28" s="61"/>
      <c r="NVZ28" s="61"/>
      <c r="NWA28" s="61"/>
      <c r="NWB28" s="61"/>
      <c r="NWC28" s="61"/>
      <c r="NWD28" s="61"/>
      <c r="NWE28" s="61"/>
      <c r="NWF28" s="61"/>
      <c r="NWG28" s="61"/>
      <c r="NWH28" s="61"/>
      <c r="NWI28" s="61"/>
      <c r="NWJ28" s="61"/>
      <c r="NWK28" s="61"/>
      <c r="NWL28" s="61"/>
      <c r="NWM28" s="61"/>
      <c r="NWN28" s="61"/>
      <c r="NWO28" s="61"/>
      <c r="NWP28" s="61"/>
      <c r="NWQ28" s="61"/>
      <c r="NWR28" s="61"/>
      <c r="NWS28" s="61"/>
      <c r="NWT28" s="61"/>
      <c r="NWU28" s="61"/>
      <c r="NWV28" s="61"/>
      <c r="NWW28" s="61"/>
      <c r="NWX28" s="61"/>
      <c r="NWY28" s="61"/>
      <c r="NWZ28" s="61"/>
      <c r="NXA28" s="61"/>
      <c r="NXB28" s="61"/>
      <c r="NXC28" s="61"/>
      <c r="NXD28" s="61"/>
      <c r="NXE28" s="61"/>
      <c r="NXF28" s="61"/>
      <c r="NXG28" s="61"/>
      <c r="NXH28" s="61"/>
      <c r="NXI28" s="61"/>
      <c r="NXJ28" s="61"/>
      <c r="NXK28" s="61"/>
      <c r="NXL28" s="61"/>
      <c r="NXM28" s="61"/>
      <c r="NXN28" s="61"/>
      <c r="NXO28" s="61"/>
      <c r="NXP28" s="61"/>
      <c r="NXQ28" s="61"/>
      <c r="NXR28" s="61"/>
      <c r="NXS28" s="61"/>
      <c r="NXT28" s="61"/>
      <c r="NXU28" s="61"/>
      <c r="NXV28" s="61"/>
      <c r="NXW28" s="61"/>
      <c r="NXX28" s="61"/>
      <c r="NXY28" s="61"/>
      <c r="NXZ28" s="61"/>
      <c r="NYA28" s="61"/>
      <c r="NYB28" s="61"/>
      <c r="NYC28" s="61"/>
      <c r="NYD28" s="61"/>
      <c r="NYE28" s="61"/>
      <c r="NYF28" s="61"/>
      <c r="NYG28" s="61"/>
      <c r="NYH28" s="61"/>
      <c r="NYI28" s="61"/>
      <c r="NYJ28" s="61"/>
      <c r="NYK28" s="61"/>
      <c r="NYL28" s="61"/>
      <c r="NYM28" s="61"/>
      <c r="NYN28" s="61"/>
      <c r="NYO28" s="61"/>
      <c r="NYP28" s="61"/>
      <c r="NYQ28" s="61"/>
      <c r="NYR28" s="61"/>
      <c r="NYS28" s="61"/>
      <c r="NYT28" s="61"/>
      <c r="NYU28" s="61"/>
      <c r="NYV28" s="61"/>
      <c r="NYW28" s="61"/>
      <c r="NYX28" s="61"/>
      <c r="NYY28" s="61"/>
      <c r="NYZ28" s="61"/>
      <c r="NZA28" s="61"/>
      <c r="NZB28" s="61"/>
      <c r="NZC28" s="61"/>
      <c r="NZD28" s="61"/>
      <c r="NZE28" s="61"/>
      <c r="NZF28" s="61"/>
      <c r="NZG28" s="61"/>
      <c r="NZH28" s="61"/>
      <c r="NZI28" s="61"/>
      <c r="NZJ28" s="61"/>
      <c r="NZK28" s="61"/>
      <c r="NZL28" s="61"/>
      <c r="NZM28" s="61"/>
      <c r="NZN28" s="61"/>
      <c r="NZO28" s="61"/>
      <c r="NZP28" s="61"/>
      <c r="NZQ28" s="61"/>
      <c r="NZR28" s="61"/>
      <c r="NZS28" s="61"/>
      <c r="NZT28" s="61"/>
      <c r="NZU28" s="61"/>
      <c r="NZV28" s="61"/>
      <c r="NZW28" s="61"/>
      <c r="NZX28" s="61"/>
      <c r="NZY28" s="61"/>
      <c r="NZZ28" s="61"/>
      <c r="OAA28" s="61"/>
      <c r="OAB28" s="61"/>
      <c r="OAC28" s="61"/>
      <c r="OAD28" s="61"/>
      <c r="OAE28" s="61"/>
      <c r="OAF28" s="61"/>
      <c r="OAG28" s="61"/>
      <c r="OAH28" s="61"/>
      <c r="OAI28" s="61"/>
      <c r="OAJ28" s="61"/>
      <c r="OAK28" s="61"/>
      <c r="OAL28" s="61"/>
      <c r="OAM28" s="61"/>
      <c r="OAN28" s="61"/>
      <c r="OAO28" s="61"/>
      <c r="OAP28" s="61"/>
      <c r="OAQ28" s="61"/>
      <c r="OAR28" s="61"/>
      <c r="OAS28" s="61"/>
      <c r="OAT28" s="61"/>
      <c r="OAU28" s="61"/>
      <c r="OAV28" s="61"/>
      <c r="OAW28" s="61"/>
      <c r="OAX28" s="61"/>
      <c r="OAY28" s="61"/>
      <c r="OAZ28" s="61"/>
      <c r="OBA28" s="61"/>
      <c r="OBB28" s="61"/>
      <c r="OBC28" s="61"/>
      <c r="OBD28" s="61"/>
      <c r="OBE28" s="61"/>
      <c r="OBF28" s="61"/>
      <c r="OBG28" s="61"/>
      <c r="OBH28" s="61"/>
      <c r="OBI28" s="61"/>
      <c r="OBJ28" s="61"/>
      <c r="OBK28" s="61"/>
      <c r="OBL28" s="61"/>
      <c r="OBM28" s="61"/>
      <c r="OBN28" s="61"/>
      <c r="OBO28" s="61"/>
      <c r="OBP28" s="61"/>
      <c r="OBQ28" s="61"/>
      <c r="OBR28" s="61"/>
      <c r="OBS28" s="61"/>
      <c r="OBT28" s="61"/>
      <c r="OBU28" s="61"/>
      <c r="OBV28" s="61"/>
      <c r="OBW28" s="61"/>
      <c r="OBX28" s="61"/>
      <c r="OBY28" s="61"/>
      <c r="OBZ28" s="61"/>
      <c r="OCA28" s="61"/>
      <c r="OCB28" s="61"/>
      <c r="OCC28" s="61"/>
      <c r="OCD28" s="61"/>
      <c r="OCE28" s="61"/>
      <c r="OCF28" s="61"/>
      <c r="OCG28" s="61"/>
      <c r="OCH28" s="61"/>
      <c r="OCI28" s="61"/>
      <c r="OCJ28" s="61"/>
      <c r="OCK28" s="61"/>
      <c r="OCL28" s="61"/>
      <c r="OCM28" s="61"/>
      <c r="OCN28" s="61"/>
      <c r="OCO28" s="61"/>
      <c r="OCP28" s="61"/>
      <c r="OCQ28" s="61"/>
      <c r="OCR28" s="61"/>
      <c r="OCS28" s="61"/>
      <c r="OCT28" s="61"/>
      <c r="OCU28" s="61"/>
      <c r="OCV28" s="61"/>
      <c r="OCW28" s="61"/>
      <c r="OCX28" s="61"/>
      <c r="OCY28" s="61"/>
      <c r="OCZ28" s="61"/>
      <c r="ODA28" s="61"/>
      <c r="ODB28" s="61"/>
      <c r="ODC28" s="61"/>
      <c r="ODD28" s="61"/>
      <c r="ODE28" s="61"/>
      <c r="ODF28" s="61"/>
      <c r="ODG28" s="61"/>
      <c r="ODH28" s="61"/>
      <c r="ODI28" s="61"/>
      <c r="ODJ28" s="61"/>
      <c r="ODK28" s="61"/>
      <c r="ODL28" s="61"/>
      <c r="ODM28" s="61"/>
      <c r="ODN28" s="61"/>
      <c r="ODO28" s="61"/>
      <c r="ODP28" s="61"/>
      <c r="ODQ28" s="61"/>
      <c r="ODR28" s="61"/>
      <c r="ODS28" s="61"/>
      <c r="ODT28" s="61"/>
      <c r="ODU28" s="61"/>
      <c r="ODV28" s="61"/>
      <c r="ODW28" s="61"/>
      <c r="ODX28" s="61"/>
      <c r="ODY28" s="61"/>
      <c r="ODZ28" s="61"/>
      <c r="OEA28" s="61"/>
      <c r="OEB28" s="61"/>
      <c r="OEC28" s="61"/>
      <c r="OED28" s="61"/>
      <c r="OEE28" s="61"/>
      <c r="OEF28" s="61"/>
      <c r="OEG28" s="61"/>
      <c r="OEH28" s="61"/>
      <c r="OEI28" s="61"/>
      <c r="OEJ28" s="61"/>
      <c r="OEK28" s="61"/>
      <c r="OEL28" s="61"/>
      <c r="OEM28" s="61"/>
      <c r="OEN28" s="61"/>
      <c r="OEO28" s="61"/>
      <c r="OEP28" s="61"/>
      <c r="OEQ28" s="61"/>
      <c r="OER28" s="61"/>
      <c r="OES28" s="61"/>
      <c r="OET28" s="61"/>
      <c r="OEU28" s="61"/>
      <c r="OEV28" s="61"/>
      <c r="OEW28" s="61"/>
      <c r="OEX28" s="61"/>
      <c r="OEY28" s="61"/>
      <c r="OEZ28" s="61"/>
      <c r="OFA28" s="61"/>
      <c r="OFB28" s="61"/>
      <c r="OFC28" s="61"/>
      <c r="OFD28" s="61"/>
      <c r="OFE28" s="61"/>
      <c r="OFF28" s="61"/>
      <c r="OFG28" s="61"/>
      <c r="OFH28" s="61"/>
      <c r="OFI28" s="61"/>
      <c r="OFJ28" s="61"/>
      <c r="OFK28" s="61"/>
      <c r="OFL28" s="61"/>
      <c r="OFM28" s="61"/>
      <c r="OFN28" s="61"/>
      <c r="OFO28" s="61"/>
      <c r="OFP28" s="61"/>
      <c r="OFQ28" s="61"/>
      <c r="OFR28" s="61"/>
      <c r="OFS28" s="61"/>
      <c r="OFT28" s="61"/>
      <c r="OFU28" s="61"/>
      <c r="OFV28" s="61"/>
      <c r="OFW28" s="61"/>
      <c r="OFX28" s="61"/>
      <c r="OFY28" s="61"/>
      <c r="OFZ28" s="61"/>
      <c r="OGA28" s="61"/>
      <c r="OGB28" s="61"/>
      <c r="OGC28" s="61"/>
      <c r="OGD28" s="61"/>
      <c r="OGE28" s="61"/>
      <c r="OGF28" s="61"/>
      <c r="OGG28" s="61"/>
      <c r="OGH28" s="61"/>
      <c r="OGI28" s="61"/>
      <c r="OGJ28" s="61"/>
      <c r="OGK28" s="61"/>
      <c r="OGL28" s="61"/>
      <c r="OGM28" s="61"/>
      <c r="OGN28" s="61"/>
      <c r="OGO28" s="61"/>
      <c r="OGP28" s="61"/>
      <c r="OGQ28" s="61"/>
      <c r="OGR28" s="61"/>
      <c r="OGS28" s="61"/>
      <c r="OGT28" s="61"/>
      <c r="OGU28" s="61"/>
      <c r="OGV28" s="61"/>
      <c r="OGW28" s="61"/>
      <c r="OGX28" s="61"/>
      <c r="OGY28" s="61"/>
      <c r="OGZ28" s="61"/>
      <c r="OHA28" s="61"/>
      <c r="OHB28" s="61"/>
      <c r="OHC28" s="61"/>
      <c r="OHD28" s="61"/>
      <c r="OHE28" s="61"/>
      <c r="OHF28" s="61"/>
      <c r="OHG28" s="61"/>
      <c r="OHH28" s="61"/>
      <c r="OHI28" s="61"/>
      <c r="OHJ28" s="61"/>
      <c r="OHK28" s="61"/>
      <c r="OHL28" s="61"/>
      <c r="OHM28" s="61"/>
      <c r="OHN28" s="61"/>
      <c r="OHO28" s="61"/>
      <c r="OHP28" s="61"/>
      <c r="OHQ28" s="61"/>
      <c r="OHR28" s="61"/>
      <c r="OHS28" s="61"/>
      <c r="OHT28" s="61"/>
      <c r="OHU28" s="61"/>
      <c r="OHV28" s="61"/>
      <c r="OHW28" s="61"/>
      <c r="OHX28" s="61"/>
      <c r="OHY28" s="61"/>
      <c r="OHZ28" s="61"/>
      <c r="OIA28" s="61"/>
      <c r="OIB28" s="61"/>
      <c r="OIC28" s="61"/>
      <c r="OID28" s="61"/>
      <c r="OIE28" s="61"/>
      <c r="OIF28" s="61"/>
      <c r="OIG28" s="61"/>
      <c r="OIH28" s="61"/>
      <c r="OII28" s="61"/>
      <c r="OIJ28" s="61"/>
      <c r="OIK28" s="61"/>
      <c r="OIL28" s="61"/>
      <c r="OIM28" s="61"/>
      <c r="OIN28" s="61"/>
      <c r="OIO28" s="61"/>
      <c r="OIP28" s="61"/>
      <c r="OIQ28" s="61"/>
      <c r="OIR28" s="61"/>
      <c r="OIS28" s="61"/>
      <c r="OIT28" s="61"/>
      <c r="OIU28" s="61"/>
      <c r="OIV28" s="61"/>
      <c r="OIW28" s="61"/>
      <c r="OIX28" s="61"/>
      <c r="OIY28" s="61"/>
      <c r="OIZ28" s="61"/>
      <c r="OJA28" s="61"/>
      <c r="OJB28" s="61"/>
      <c r="OJC28" s="61"/>
      <c r="OJD28" s="61"/>
      <c r="OJE28" s="61"/>
      <c r="OJF28" s="61"/>
      <c r="OJG28" s="61"/>
      <c r="OJH28" s="61"/>
      <c r="OJI28" s="61"/>
      <c r="OJJ28" s="61"/>
      <c r="OJK28" s="61"/>
      <c r="OJL28" s="61"/>
      <c r="OJM28" s="61"/>
      <c r="OJN28" s="61"/>
      <c r="OJO28" s="61"/>
      <c r="OJP28" s="61"/>
      <c r="OJQ28" s="61"/>
      <c r="OJR28" s="61"/>
      <c r="OJS28" s="61"/>
      <c r="OJT28" s="61"/>
      <c r="OJU28" s="61"/>
      <c r="OJV28" s="61"/>
      <c r="OJW28" s="61"/>
      <c r="OJX28" s="61"/>
      <c r="OJY28" s="61"/>
      <c r="OJZ28" s="61"/>
      <c r="OKA28" s="61"/>
      <c r="OKB28" s="61"/>
      <c r="OKC28" s="61"/>
      <c r="OKD28" s="61"/>
      <c r="OKE28" s="61"/>
      <c r="OKF28" s="61"/>
      <c r="OKG28" s="61"/>
      <c r="OKH28" s="61"/>
      <c r="OKI28" s="61"/>
      <c r="OKJ28" s="61"/>
      <c r="OKK28" s="61"/>
      <c r="OKL28" s="61"/>
      <c r="OKM28" s="61"/>
      <c r="OKN28" s="61"/>
      <c r="OKO28" s="61"/>
      <c r="OKP28" s="61"/>
      <c r="OKQ28" s="61"/>
      <c r="OKR28" s="61"/>
      <c r="OKS28" s="61"/>
      <c r="OKT28" s="61"/>
      <c r="OKU28" s="61"/>
      <c r="OKV28" s="61"/>
      <c r="OKW28" s="61"/>
      <c r="OKX28" s="61"/>
      <c r="OKY28" s="61"/>
      <c r="OKZ28" s="61"/>
      <c r="OLA28" s="61"/>
      <c r="OLB28" s="61"/>
      <c r="OLC28" s="61"/>
      <c r="OLD28" s="61"/>
      <c r="OLE28" s="61"/>
      <c r="OLF28" s="61"/>
      <c r="OLG28" s="61"/>
      <c r="OLH28" s="61"/>
      <c r="OLI28" s="61"/>
      <c r="OLJ28" s="61"/>
      <c r="OLK28" s="61"/>
      <c r="OLL28" s="61"/>
      <c r="OLM28" s="61"/>
      <c r="OLN28" s="61"/>
      <c r="OLO28" s="61"/>
      <c r="OLP28" s="61"/>
      <c r="OLQ28" s="61"/>
      <c r="OLR28" s="61"/>
      <c r="OLS28" s="61"/>
      <c r="OLT28" s="61"/>
      <c r="OLU28" s="61"/>
      <c r="OLV28" s="61"/>
      <c r="OLW28" s="61"/>
      <c r="OLX28" s="61"/>
      <c r="OLY28" s="61"/>
      <c r="OLZ28" s="61"/>
      <c r="OMA28" s="61"/>
      <c r="OMB28" s="61"/>
      <c r="OMC28" s="61"/>
      <c r="OMD28" s="61"/>
      <c r="OME28" s="61"/>
      <c r="OMF28" s="61"/>
      <c r="OMG28" s="61"/>
      <c r="OMH28" s="61"/>
      <c r="OMI28" s="61"/>
      <c r="OMJ28" s="61"/>
      <c r="OMK28" s="61"/>
      <c r="OML28" s="61"/>
      <c r="OMM28" s="61"/>
      <c r="OMN28" s="61"/>
      <c r="OMO28" s="61"/>
      <c r="OMP28" s="61"/>
      <c r="OMQ28" s="61"/>
      <c r="OMR28" s="61"/>
      <c r="OMS28" s="61"/>
      <c r="OMT28" s="61"/>
      <c r="OMU28" s="61"/>
      <c r="OMV28" s="61"/>
      <c r="OMW28" s="61"/>
      <c r="OMX28" s="61"/>
      <c r="OMY28" s="61"/>
      <c r="OMZ28" s="61"/>
      <c r="ONA28" s="61"/>
      <c r="ONB28" s="61"/>
      <c r="ONC28" s="61"/>
      <c r="OND28" s="61"/>
      <c r="ONE28" s="61"/>
      <c r="ONF28" s="61"/>
      <c r="ONG28" s="61"/>
      <c r="ONH28" s="61"/>
      <c r="ONI28" s="61"/>
      <c r="ONJ28" s="61"/>
      <c r="ONK28" s="61"/>
      <c r="ONL28" s="61"/>
      <c r="ONM28" s="61"/>
      <c r="ONN28" s="61"/>
      <c r="ONO28" s="61"/>
      <c r="ONP28" s="61"/>
      <c r="ONQ28" s="61"/>
      <c r="ONR28" s="61"/>
      <c r="ONS28" s="61"/>
      <c r="ONT28" s="61"/>
      <c r="ONU28" s="61"/>
      <c r="ONV28" s="61"/>
      <c r="ONW28" s="61"/>
      <c r="ONX28" s="61"/>
      <c r="ONY28" s="61"/>
      <c r="ONZ28" s="61"/>
      <c r="OOA28" s="61"/>
      <c r="OOB28" s="61"/>
      <c r="OOC28" s="61"/>
      <c r="OOD28" s="61"/>
      <c r="OOE28" s="61"/>
      <c r="OOF28" s="61"/>
      <c r="OOG28" s="61"/>
      <c r="OOH28" s="61"/>
      <c r="OOI28" s="61"/>
      <c r="OOJ28" s="61"/>
      <c r="OOK28" s="61"/>
      <c r="OOL28" s="61"/>
      <c r="OOM28" s="61"/>
      <c r="OON28" s="61"/>
      <c r="OOO28" s="61"/>
      <c r="OOP28" s="61"/>
      <c r="OOQ28" s="61"/>
      <c r="OOR28" s="61"/>
      <c r="OOS28" s="61"/>
      <c r="OOT28" s="61"/>
      <c r="OOU28" s="61"/>
      <c r="OOV28" s="61"/>
      <c r="OOW28" s="61"/>
      <c r="OOX28" s="61"/>
      <c r="OOY28" s="61"/>
      <c r="OOZ28" s="61"/>
      <c r="OPA28" s="61"/>
      <c r="OPB28" s="61"/>
      <c r="OPC28" s="61"/>
      <c r="OPD28" s="61"/>
      <c r="OPE28" s="61"/>
      <c r="OPF28" s="61"/>
      <c r="OPG28" s="61"/>
      <c r="OPH28" s="61"/>
      <c r="OPI28" s="61"/>
      <c r="OPJ28" s="61"/>
      <c r="OPK28" s="61"/>
      <c r="OPL28" s="61"/>
      <c r="OPM28" s="61"/>
      <c r="OPN28" s="61"/>
      <c r="OPO28" s="61"/>
      <c r="OPP28" s="61"/>
      <c r="OPQ28" s="61"/>
      <c r="OPR28" s="61"/>
      <c r="OPS28" s="61"/>
      <c r="OPT28" s="61"/>
      <c r="OPU28" s="61"/>
      <c r="OPV28" s="61"/>
      <c r="OPW28" s="61"/>
      <c r="OPX28" s="61"/>
      <c r="OPY28" s="61"/>
      <c r="OPZ28" s="61"/>
      <c r="OQA28" s="61"/>
      <c r="OQB28" s="61"/>
      <c r="OQC28" s="61"/>
      <c r="OQD28" s="61"/>
      <c r="OQE28" s="61"/>
      <c r="OQF28" s="61"/>
      <c r="OQG28" s="61"/>
      <c r="OQH28" s="61"/>
      <c r="OQI28" s="61"/>
      <c r="OQJ28" s="61"/>
      <c r="OQK28" s="61"/>
      <c r="OQL28" s="61"/>
      <c r="OQM28" s="61"/>
      <c r="OQN28" s="61"/>
      <c r="OQO28" s="61"/>
      <c r="OQP28" s="61"/>
      <c r="OQQ28" s="61"/>
      <c r="OQR28" s="61"/>
      <c r="OQS28" s="61"/>
      <c r="OQT28" s="61"/>
      <c r="OQU28" s="61"/>
      <c r="OQV28" s="61"/>
      <c r="OQW28" s="61"/>
      <c r="OQX28" s="61"/>
      <c r="OQY28" s="61"/>
      <c r="OQZ28" s="61"/>
      <c r="ORA28" s="61"/>
      <c r="ORB28" s="61"/>
      <c r="ORC28" s="61"/>
      <c r="ORD28" s="61"/>
      <c r="ORE28" s="61"/>
      <c r="ORF28" s="61"/>
      <c r="ORG28" s="61"/>
      <c r="ORH28" s="61"/>
      <c r="ORI28" s="61"/>
      <c r="ORJ28" s="61"/>
      <c r="ORK28" s="61"/>
      <c r="ORL28" s="61"/>
      <c r="ORM28" s="61"/>
      <c r="ORN28" s="61"/>
      <c r="ORO28" s="61"/>
      <c r="ORP28" s="61"/>
      <c r="ORQ28" s="61"/>
      <c r="ORR28" s="61"/>
      <c r="ORS28" s="61"/>
      <c r="ORT28" s="61"/>
      <c r="ORU28" s="61"/>
      <c r="ORV28" s="61"/>
      <c r="ORW28" s="61"/>
      <c r="ORX28" s="61"/>
      <c r="ORY28" s="61"/>
      <c r="ORZ28" s="61"/>
      <c r="OSA28" s="61"/>
      <c r="OSB28" s="61"/>
      <c r="OSC28" s="61"/>
      <c r="OSD28" s="61"/>
      <c r="OSE28" s="61"/>
      <c r="OSF28" s="61"/>
      <c r="OSG28" s="61"/>
      <c r="OSH28" s="61"/>
      <c r="OSI28" s="61"/>
      <c r="OSJ28" s="61"/>
      <c r="OSK28" s="61"/>
      <c r="OSL28" s="61"/>
      <c r="OSM28" s="61"/>
      <c r="OSN28" s="61"/>
      <c r="OSO28" s="61"/>
      <c r="OSP28" s="61"/>
      <c r="OSQ28" s="61"/>
      <c r="OSR28" s="61"/>
      <c r="OSS28" s="61"/>
      <c r="OST28" s="61"/>
      <c r="OSU28" s="61"/>
      <c r="OSV28" s="61"/>
      <c r="OSW28" s="61"/>
      <c r="OSX28" s="61"/>
      <c r="OSY28" s="61"/>
      <c r="OSZ28" s="61"/>
      <c r="OTA28" s="61"/>
      <c r="OTB28" s="61"/>
      <c r="OTC28" s="61"/>
      <c r="OTD28" s="61"/>
      <c r="OTE28" s="61"/>
      <c r="OTF28" s="61"/>
      <c r="OTG28" s="61"/>
      <c r="OTH28" s="61"/>
      <c r="OTI28" s="61"/>
      <c r="OTJ28" s="61"/>
      <c r="OTK28" s="61"/>
      <c r="OTL28" s="61"/>
      <c r="OTM28" s="61"/>
      <c r="OTN28" s="61"/>
      <c r="OTO28" s="61"/>
      <c r="OTP28" s="61"/>
      <c r="OTQ28" s="61"/>
      <c r="OTR28" s="61"/>
      <c r="OTS28" s="61"/>
      <c r="OTT28" s="61"/>
      <c r="OTU28" s="61"/>
      <c r="OTV28" s="61"/>
      <c r="OTW28" s="61"/>
      <c r="OTX28" s="61"/>
      <c r="OTY28" s="61"/>
      <c r="OTZ28" s="61"/>
      <c r="OUA28" s="61"/>
      <c r="OUB28" s="61"/>
      <c r="OUC28" s="61"/>
      <c r="OUD28" s="61"/>
      <c r="OUE28" s="61"/>
      <c r="OUF28" s="61"/>
      <c r="OUG28" s="61"/>
      <c r="OUH28" s="61"/>
      <c r="OUI28" s="61"/>
      <c r="OUJ28" s="61"/>
      <c r="OUK28" s="61"/>
      <c r="OUL28" s="61"/>
      <c r="OUM28" s="61"/>
      <c r="OUN28" s="61"/>
      <c r="OUO28" s="61"/>
      <c r="OUP28" s="61"/>
      <c r="OUQ28" s="61"/>
      <c r="OUR28" s="61"/>
      <c r="OUS28" s="61"/>
      <c r="OUT28" s="61"/>
      <c r="OUU28" s="61"/>
      <c r="OUV28" s="61"/>
      <c r="OUW28" s="61"/>
      <c r="OUX28" s="61"/>
      <c r="OUY28" s="61"/>
      <c r="OUZ28" s="61"/>
      <c r="OVA28" s="61"/>
      <c r="OVB28" s="61"/>
      <c r="OVC28" s="61"/>
      <c r="OVD28" s="61"/>
      <c r="OVE28" s="61"/>
      <c r="OVF28" s="61"/>
      <c r="OVG28" s="61"/>
      <c r="OVH28" s="61"/>
      <c r="OVI28" s="61"/>
      <c r="OVJ28" s="61"/>
      <c r="OVK28" s="61"/>
      <c r="OVL28" s="61"/>
      <c r="OVM28" s="61"/>
      <c r="OVN28" s="61"/>
      <c r="OVO28" s="61"/>
      <c r="OVP28" s="61"/>
      <c r="OVQ28" s="61"/>
      <c r="OVR28" s="61"/>
      <c r="OVS28" s="61"/>
      <c r="OVT28" s="61"/>
      <c r="OVU28" s="61"/>
      <c r="OVV28" s="61"/>
      <c r="OVW28" s="61"/>
      <c r="OVX28" s="61"/>
      <c r="OVY28" s="61"/>
      <c r="OVZ28" s="61"/>
      <c r="OWA28" s="61"/>
      <c r="OWB28" s="61"/>
      <c r="OWC28" s="61"/>
      <c r="OWD28" s="61"/>
      <c r="OWE28" s="61"/>
      <c r="OWF28" s="61"/>
      <c r="OWG28" s="61"/>
      <c r="OWH28" s="61"/>
      <c r="OWI28" s="61"/>
      <c r="OWJ28" s="61"/>
      <c r="OWK28" s="61"/>
      <c r="OWL28" s="61"/>
      <c r="OWM28" s="61"/>
      <c r="OWN28" s="61"/>
      <c r="OWO28" s="61"/>
      <c r="OWP28" s="61"/>
      <c r="OWQ28" s="61"/>
      <c r="OWR28" s="61"/>
      <c r="OWS28" s="61"/>
      <c r="OWT28" s="61"/>
      <c r="OWU28" s="61"/>
      <c r="OWV28" s="61"/>
      <c r="OWW28" s="61"/>
      <c r="OWX28" s="61"/>
      <c r="OWY28" s="61"/>
      <c r="OWZ28" s="61"/>
      <c r="OXA28" s="61"/>
      <c r="OXB28" s="61"/>
      <c r="OXC28" s="61"/>
      <c r="OXD28" s="61"/>
      <c r="OXE28" s="61"/>
      <c r="OXF28" s="61"/>
      <c r="OXG28" s="61"/>
      <c r="OXH28" s="61"/>
      <c r="OXI28" s="61"/>
      <c r="OXJ28" s="61"/>
      <c r="OXK28" s="61"/>
      <c r="OXL28" s="61"/>
      <c r="OXM28" s="61"/>
      <c r="OXN28" s="61"/>
      <c r="OXO28" s="61"/>
      <c r="OXP28" s="61"/>
      <c r="OXQ28" s="61"/>
      <c r="OXR28" s="61"/>
      <c r="OXS28" s="61"/>
      <c r="OXT28" s="61"/>
      <c r="OXU28" s="61"/>
      <c r="OXV28" s="61"/>
      <c r="OXW28" s="61"/>
      <c r="OXX28" s="61"/>
      <c r="OXY28" s="61"/>
      <c r="OXZ28" s="61"/>
      <c r="OYA28" s="61"/>
      <c r="OYB28" s="61"/>
      <c r="OYC28" s="61"/>
      <c r="OYD28" s="61"/>
      <c r="OYE28" s="61"/>
      <c r="OYF28" s="61"/>
      <c r="OYG28" s="61"/>
      <c r="OYH28" s="61"/>
      <c r="OYI28" s="61"/>
      <c r="OYJ28" s="61"/>
      <c r="OYK28" s="61"/>
      <c r="OYL28" s="61"/>
      <c r="OYM28" s="61"/>
      <c r="OYN28" s="61"/>
      <c r="OYO28" s="61"/>
      <c r="OYP28" s="61"/>
      <c r="OYQ28" s="61"/>
      <c r="OYR28" s="61"/>
      <c r="OYS28" s="61"/>
      <c r="OYT28" s="61"/>
      <c r="OYU28" s="61"/>
      <c r="OYV28" s="61"/>
      <c r="OYW28" s="61"/>
      <c r="OYX28" s="61"/>
      <c r="OYY28" s="61"/>
      <c r="OYZ28" s="61"/>
      <c r="OZA28" s="61"/>
      <c r="OZB28" s="61"/>
      <c r="OZC28" s="61"/>
      <c r="OZD28" s="61"/>
      <c r="OZE28" s="61"/>
      <c r="OZF28" s="61"/>
      <c r="OZG28" s="61"/>
      <c r="OZH28" s="61"/>
      <c r="OZI28" s="61"/>
      <c r="OZJ28" s="61"/>
      <c r="OZK28" s="61"/>
      <c r="OZL28" s="61"/>
      <c r="OZM28" s="61"/>
      <c r="OZN28" s="61"/>
      <c r="OZO28" s="61"/>
      <c r="OZP28" s="61"/>
      <c r="OZQ28" s="61"/>
      <c r="OZR28" s="61"/>
      <c r="OZS28" s="61"/>
      <c r="OZT28" s="61"/>
      <c r="OZU28" s="61"/>
      <c r="OZV28" s="61"/>
      <c r="OZW28" s="61"/>
      <c r="OZX28" s="61"/>
      <c r="OZY28" s="61"/>
      <c r="OZZ28" s="61"/>
      <c r="PAA28" s="61"/>
      <c r="PAB28" s="61"/>
      <c r="PAC28" s="61"/>
      <c r="PAD28" s="61"/>
      <c r="PAE28" s="61"/>
      <c r="PAF28" s="61"/>
      <c r="PAG28" s="61"/>
      <c r="PAH28" s="61"/>
      <c r="PAI28" s="61"/>
      <c r="PAJ28" s="61"/>
      <c r="PAK28" s="61"/>
      <c r="PAL28" s="61"/>
      <c r="PAM28" s="61"/>
      <c r="PAN28" s="61"/>
      <c r="PAO28" s="61"/>
      <c r="PAP28" s="61"/>
      <c r="PAQ28" s="61"/>
      <c r="PAR28" s="61"/>
      <c r="PAS28" s="61"/>
      <c r="PAT28" s="61"/>
      <c r="PAU28" s="61"/>
      <c r="PAV28" s="61"/>
      <c r="PAW28" s="61"/>
      <c r="PAX28" s="61"/>
      <c r="PAY28" s="61"/>
      <c r="PAZ28" s="61"/>
      <c r="PBA28" s="61"/>
      <c r="PBB28" s="61"/>
      <c r="PBC28" s="61"/>
      <c r="PBD28" s="61"/>
      <c r="PBE28" s="61"/>
      <c r="PBF28" s="61"/>
      <c r="PBG28" s="61"/>
      <c r="PBH28" s="61"/>
      <c r="PBI28" s="61"/>
      <c r="PBJ28" s="61"/>
      <c r="PBK28" s="61"/>
      <c r="PBL28" s="61"/>
      <c r="PBM28" s="61"/>
      <c r="PBN28" s="61"/>
      <c r="PBO28" s="61"/>
      <c r="PBP28" s="61"/>
      <c r="PBQ28" s="61"/>
      <c r="PBR28" s="61"/>
      <c r="PBS28" s="61"/>
      <c r="PBT28" s="61"/>
      <c r="PBU28" s="61"/>
      <c r="PBV28" s="61"/>
      <c r="PBW28" s="61"/>
      <c r="PBX28" s="61"/>
      <c r="PBY28" s="61"/>
      <c r="PBZ28" s="61"/>
      <c r="PCA28" s="61"/>
      <c r="PCB28" s="61"/>
      <c r="PCC28" s="61"/>
      <c r="PCD28" s="61"/>
      <c r="PCE28" s="61"/>
      <c r="PCF28" s="61"/>
      <c r="PCG28" s="61"/>
      <c r="PCH28" s="61"/>
      <c r="PCI28" s="61"/>
      <c r="PCJ28" s="61"/>
      <c r="PCK28" s="61"/>
      <c r="PCL28" s="61"/>
      <c r="PCM28" s="61"/>
      <c r="PCN28" s="61"/>
      <c r="PCO28" s="61"/>
      <c r="PCP28" s="61"/>
      <c r="PCQ28" s="61"/>
      <c r="PCR28" s="61"/>
      <c r="PCS28" s="61"/>
      <c r="PCT28" s="61"/>
      <c r="PCU28" s="61"/>
      <c r="PCV28" s="61"/>
      <c r="PCW28" s="61"/>
      <c r="PCX28" s="61"/>
      <c r="PCY28" s="61"/>
      <c r="PCZ28" s="61"/>
      <c r="PDA28" s="61"/>
      <c r="PDB28" s="61"/>
      <c r="PDC28" s="61"/>
      <c r="PDD28" s="61"/>
      <c r="PDE28" s="61"/>
      <c r="PDF28" s="61"/>
      <c r="PDG28" s="61"/>
      <c r="PDH28" s="61"/>
      <c r="PDI28" s="61"/>
      <c r="PDJ28" s="61"/>
      <c r="PDK28" s="61"/>
      <c r="PDL28" s="61"/>
      <c r="PDM28" s="61"/>
      <c r="PDN28" s="61"/>
      <c r="PDO28" s="61"/>
      <c r="PDP28" s="61"/>
      <c r="PDQ28" s="61"/>
      <c r="PDR28" s="61"/>
      <c r="PDS28" s="61"/>
      <c r="PDT28" s="61"/>
      <c r="PDU28" s="61"/>
      <c r="PDV28" s="61"/>
      <c r="PDW28" s="61"/>
      <c r="PDX28" s="61"/>
      <c r="PDY28" s="61"/>
      <c r="PDZ28" s="61"/>
      <c r="PEA28" s="61"/>
      <c r="PEB28" s="61"/>
      <c r="PEC28" s="61"/>
      <c r="PED28" s="61"/>
      <c r="PEE28" s="61"/>
      <c r="PEF28" s="61"/>
      <c r="PEG28" s="61"/>
      <c r="PEH28" s="61"/>
      <c r="PEI28" s="61"/>
      <c r="PEJ28" s="61"/>
      <c r="PEK28" s="61"/>
      <c r="PEL28" s="61"/>
      <c r="PEM28" s="61"/>
      <c r="PEN28" s="61"/>
      <c r="PEO28" s="61"/>
      <c r="PEP28" s="61"/>
      <c r="PEQ28" s="61"/>
      <c r="PER28" s="61"/>
      <c r="PES28" s="61"/>
      <c r="PET28" s="61"/>
      <c r="PEU28" s="61"/>
      <c r="PEV28" s="61"/>
      <c r="PEW28" s="61"/>
      <c r="PEX28" s="61"/>
      <c r="PEY28" s="61"/>
      <c r="PEZ28" s="61"/>
      <c r="PFA28" s="61"/>
      <c r="PFB28" s="61"/>
      <c r="PFC28" s="61"/>
      <c r="PFD28" s="61"/>
      <c r="PFE28" s="61"/>
      <c r="PFF28" s="61"/>
      <c r="PFG28" s="61"/>
      <c r="PFH28" s="61"/>
      <c r="PFI28" s="61"/>
      <c r="PFJ28" s="61"/>
      <c r="PFK28" s="61"/>
      <c r="PFL28" s="61"/>
      <c r="PFM28" s="61"/>
      <c r="PFN28" s="61"/>
      <c r="PFO28" s="61"/>
      <c r="PFP28" s="61"/>
      <c r="PFQ28" s="61"/>
      <c r="PFR28" s="61"/>
      <c r="PFS28" s="61"/>
      <c r="PFT28" s="61"/>
      <c r="PFU28" s="61"/>
      <c r="PFV28" s="61"/>
      <c r="PFW28" s="61"/>
      <c r="PFX28" s="61"/>
      <c r="PFY28" s="61"/>
      <c r="PFZ28" s="61"/>
      <c r="PGA28" s="61"/>
      <c r="PGB28" s="61"/>
      <c r="PGC28" s="61"/>
      <c r="PGD28" s="61"/>
      <c r="PGE28" s="61"/>
      <c r="PGF28" s="61"/>
      <c r="PGG28" s="61"/>
      <c r="PGH28" s="61"/>
      <c r="PGI28" s="61"/>
      <c r="PGJ28" s="61"/>
      <c r="PGK28" s="61"/>
      <c r="PGL28" s="61"/>
      <c r="PGM28" s="61"/>
      <c r="PGN28" s="61"/>
      <c r="PGO28" s="61"/>
      <c r="PGP28" s="61"/>
      <c r="PGQ28" s="61"/>
      <c r="PGR28" s="61"/>
      <c r="PGS28" s="61"/>
      <c r="PGT28" s="61"/>
      <c r="PGU28" s="61"/>
      <c r="PGV28" s="61"/>
      <c r="PGW28" s="61"/>
      <c r="PGX28" s="61"/>
      <c r="PGY28" s="61"/>
      <c r="PGZ28" s="61"/>
      <c r="PHA28" s="61"/>
      <c r="PHB28" s="61"/>
      <c r="PHC28" s="61"/>
      <c r="PHD28" s="61"/>
      <c r="PHE28" s="61"/>
      <c r="PHF28" s="61"/>
      <c r="PHG28" s="61"/>
      <c r="PHH28" s="61"/>
      <c r="PHI28" s="61"/>
      <c r="PHJ28" s="61"/>
      <c r="PHK28" s="61"/>
      <c r="PHL28" s="61"/>
      <c r="PHM28" s="61"/>
      <c r="PHN28" s="61"/>
      <c r="PHO28" s="61"/>
      <c r="PHP28" s="61"/>
      <c r="PHQ28" s="61"/>
      <c r="PHR28" s="61"/>
      <c r="PHS28" s="61"/>
      <c r="PHT28" s="61"/>
      <c r="PHU28" s="61"/>
      <c r="PHV28" s="61"/>
      <c r="PHW28" s="61"/>
      <c r="PHX28" s="61"/>
      <c r="PHY28" s="61"/>
      <c r="PHZ28" s="61"/>
      <c r="PIA28" s="61"/>
      <c r="PIB28" s="61"/>
      <c r="PIC28" s="61"/>
      <c r="PID28" s="61"/>
      <c r="PIE28" s="61"/>
      <c r="PIF28" s="61"/>
      <c r="PIG28" s="61"/>
      <c r="PIH28" s="61"/>
      <c r="PII28" s="61"/>
      <c r="PIJ28" s="61"/>
      <c r="PIK28" s="61"/>
      <c r="PIL28" s="61"/>
      <c r="PIM28" s="61"/>
      <c r="PIN28" s="61"/>
      <c r="PIO28" s="61"/>
      <c r="PIP28" s="61"/>
      <c r="PIQ28" s="61"/>
      <c r="PIR28" s="61"/>
      <c r="PIS28" s="61"/>
      <c r="PIT28" s="61"/>
      <c r="PIU28" s="61"/>
      <c r="PIV28" s="61"/>
      <c r="PIW28" s="61"/>
      <c r="PIX28" s="61"/>
      <c r="PIY28" s="61"/>
      <c r="PIZ28" s="61"/>
      <c r="PJA28" s="61"/>
      <c r="PJB28" s="61"/>
      <c r="PJC28" s="61"/>
      <c r="PJD28" s="61"/>
      <c r="PJE28" s="61"/>
      <c r="PJF28" s="61"/>
      <c r="PJG28" s="61"/>
      <c r="PJH28" s="61"/>
      <c r="PJI28" s="61"/>
      <c r="PJJ28" s="61"/>
      <c r="PJK28" s="61"/>
      <c r="PJL28" s="61"/>
      <c r="PJM28" s="61"/>
      <c r="PJN28" s="61"/>
      <c r="PJO28" s="61"/>
      <c r="PJP28" s="61"/>
      <c r="PJQ28" s="61"/>
      <c r="PJR28" s="61"/>
      <c r="PJS28" s="61"/>
      <c r="PJT28" s="61"/>
      <c r="PJU28" s="61"/>
      <c r="PJV28" s="61"/>
      <c r="PJW28" s="61"/>
      <c r="PJX28" s="61"/>
      <c r="PJY28" s="61"/>
      <c r="PJZ28" s="61"/>
      <c r="PKA28" s="61"/>
      <c r="PKB28" s="61"/>
      <c r="PKC28" s="61"/>
      <c r="PKD28" s="61"/>
      <c r="PKE28" s="61"/>
      <c r="PKF28" s="61"/>
      <c r="PKG28" s="61"/>
      <c r="PKH28" s="61"/>
      <c r="PKI28" s="61"/>
      <c r="PKJ28" s="61"/>
      <c r="PKK28" s="61"/>
      <c r="PKL28" s="61"/>
      <c r="PKM28" s="61"/>
      <c r="PKN28" s="61"/>
      <c r="PKO28" s="61"/>
      <c r="PKP28" s="61"/>
      <c r="PKQ28" s="61"/>
      <c r="PKR28" s="61"/>
      <c r="PKS28" s="61"/>
      <c r="PKT28" s="61"/>
      <c r="PKU28" s="61"/>
      <c r="PKV28" s="61"/>
      <c r="PKW28" s="61"/>
      <c r="PKX28" s="61"/>
      <c r="PKY28" s="61"/>
      <c r="PKZ28" s="61"/>
      <c r="PLA28" s="61"/>
      <c r="PLB28" s="61"/>
      <c r="PLC28" s="61"/>
      <c r="PLD28" s="61"/>
      <c r="PLE28" s="61"/>
      <c r="PLF28" s="61"/>
      <c r="PLG28" s="61"/>
      <c r="PLH28" s="61"/>
      <c r="PLI28" s="61"/>
      <c r="PLJ28" s="61"/>
      <c r="PLK28" s="61"/>
      <c r="PLL28" s="61"/>
      <c r="PLM28" s="61"/>
      <c r="PLN28" s="61"/>
      <c r="PLO28" s="61"/>
      <c r="PLP28" s="61"/>
      <c r="PLQ28" s="61"/>
      <c r="PLR28" s="61"/>
      <c r="PLS28" s="61"/>
      <c r="PLT28" s="61"/>
      <c r="PLU28" s="61"/>
      <c r="PLV28" s="61"/>
      <c r="PLW28" s="61"/>
      <c r="PLX28" s="61"/>
      <c r="PLY28" s="61"/>
      <c r="PLZ28" s="61"/>
      <c r="PMA28" s="61"/>
      <c r="PMB28" s="61"/>
      <c r="PMC28" s="61"/>
      <c r="PMD28" s="61"/>
      <c r="PME28" s="61"/>
      <c r="PMF28" s="61"/>
      <c r="PMG28" s="61"/>
      <c r="PMH28" s="61"/>
      <c r="PMI28" s="61"/>
      <c r="PMJ28" s="61"/>
      <c r="PMK28" s="61"/>
      <c r="PML28" s="61"/>
      <c r="PMM28" s="61"/>
      <c r="PMN28" s="61"/>
      <c r="PMO28" s="61"/>
      <c r="PMP28" s="61"/>
      <c r="PMQ28" s="61"/>
      <c r="PMR28" s="61"/>
      <c r="PMS28" s="61"/>
      <c r="PMT28" s="61"/>
      <c r="PMU28" s="61"/>
      <c r="PMV28" s="61"/>
      <c r="PMW28" s="61"/>
      <c r="PMX28" s="61"/>
      <c r="PMY28" s="61"/>
      <c r="PMZ28" s="61"/>
      <c r="PNA28" s="61"/>
      <c r="PNB28" s="61"/>
      <c r="PNC28" s="61"/>
      <c r="PND28" s="61"/>
      <c r="PNE28" s="61"/>
      <c r="PNF28" s="61"/>
      <c r="PNG28" s="61"/>
      <c r="PNH28" s="61"/>
      <c r="PNI28" s="61"/>
      <c r="PNJ28" s="61"/>
      <c r="PNK28" s="61"/>
      <c r="PNL28" s="61"/>
      <c r="PNM28" s="61"/>
      <c r="PNN28" s="61"/>
      <c r="PNO28" s="61"/>
      <c r="PNP28" s="61"/>
      <c r="PNQ28" s="61"/>
      <c r="PNR28" s="61"/>
      <c r="PNS28" s="61"/>
      <c r="PNT28" s="61"/>
      <c r="PNU28" s="61"/>
      <c r="PNV28" s="61"/>
      <c r="PNW28" s="61"/>
      <c r="PNX28" s="61"/>
      <c r="PNY28" s="61"/>
      <c r="PNZ28" s="61"/>
      <c r="POA28" s="61"/>
      <c r="POB28" s="61"/>
      <c r="POC28" s="61"/>
      <c r="POD28" s="61"/>
      <c r="POE28" s="61"/>
      <c r="POF28" s="61"/>
      <c r="POG28" s="61"/>
      <c r="POH28" s="61"/>
      <c r="POI28" s="61"/>
      <c r="POJ28" s="61"/>
      <c r="POK28" s="61"/>
      <c r="POL28" s="61"/>
      <c r="POM28" s="61"/>
      <c r="PON28" s="61"/>
      <c r="POO28" s="61"/>
      <c r="POP28" s="61"/>
      <c r="POQ28" s="61"/>
      <c r="POR28" s="61"/>
      <c r="POS28" s="61"/>
      <c r="POT28" s="61"/>
      <c r="POU28" s="61"/>
      <c r="POV28" s="61"/>
      <c r="POW28" s="61"/>
      <c r="POX28" s="61"/>
      <c r="POY28" s="61"/>
      <c r="POZ28" s="61"/>
      <c r="PPA28" s="61"/>
      <c r="PPB28" s="61"/>
      <c r="PPC28" s="61"/>
      <c r="PPD28" s="61"/>
      <c r="PPE28" s="61"/>
      <c r="PPF28" s="61"/>
      <c r="PPG28" s="61"/>
      <c r="PPH28" s="61"/>
      <c r="PPI28" s="61"/>
      <c r="PPJ28" s="61"/>
      <c r="PPK28" s="61"/>
      <c r="PPL28" s="61"/>
      <c r="PPM28" s="61"/>
      <c r="PPN28" s="61"/>
      <c r="PPO28" s="61"/>
      <c r="PPP28" s="61"/>
      <c r="PPQ28" s="61"/>
      <c r="PPR28" s="61"/>
      <c r="PPS28" s="61"/>
      <c r="PPT28" s="61"/>
      <c r="PPU28" s="61"/>
      <c r="PPV28" s="61"/>
      <c r="PPW28" s="61"/>
      <c r="PPX28" s="61"/>
      <c r="PPY28" s="61"/>
      <c r="PPZ28" s="61"/>
      <c r="PQA28" s="61"/>
      <c r="PQB28" s="61"/>
      <c r="PQC28" s="61"/>
      <c r="PQD28" s="61"/>
      <c r="PQE28" s="61"/>
      <c r="PQF28" s="61"/>
      <c r="PQG28" s="61"/>
      <c r="PQH28" s="61"/>
      <c r="PQI28" s="61"/>
      <c r="PQJ28" s="61"/>
      <c r="PQK28" s="61"/>
      <c r="PQL28" s="61"/>
      <c r="PQM28" s="61"/>
      <c r="PQN28" s="61"/>
      <c r="PQO28" s="61"/>
      <c r="PQP28" s="61"/>
      <c r="PQQ28" s="61"/>
      <c r="PQR28" s="61"/>
      <c r="PQS28" s="61"/>
      <c r="PQT28" s="61"/>
      <c r="PQU28" s="61"/>
      <c r="PQV28" s="61"/>
      <c r="PQW28" s="61"/>
      <c r="PQX28" s="61"/>
      <c r="PQY28" s="61"/>
      <c r="PQZ28" s="61"/>
      <c r="PRA28" s="61"/>
      <c r="PRB28" s="61"/>
      <c r="PRC28" s="61"/>
      <c r="PRD28" s="61"/>
      <c r="PRE28" s="61"/>
      <c r="PRF28" s="61"/>
      <c r="PRG28" s="61"/>
      <c r="PRH28" s="61"/>
      <c r="PRI28" s="61"/>
      <c r="PRJ28" s="61"/>
      <c r="PRK28" s="61"/>
      <c r="PRL28" s="61"/>
      <c r="PRM28" s="61"/>
      <c r="PRN28" s="61"/>
      <c r="PRO28" s="61"/>
      <c r="PRP28" s="61"/>
      <c r="PRQ28" s="61"/>
      <c r="PRR28" s="61"/>
      <c r="PRS28" s="61"/>
      <c r="PRT28" s="61"/>
      <c r="PRU28" s="61"/>
      <c r="PRV28" s="61"/>
      <c r="PRW28" s="61"/>
      <c r="PRX28" s="61"/>
      <c r="PRY28" s="61"/>
      <c r="PRZ28" s="61"/>
      <c r="PSA28" s="61"/>
      <c r="PSB28" s="61"/>
      <c r="PSC28" s="61"/>
      <c r="PSD28" s="61"/>
      <c r="PSE28" s="61"/>
      <c r="PSF28" s="61"/>
      <c r="PSG28" s="61"/>
      <c r="PSH28" s="61"/>
      <c r="PSI28" s="61"/>
      <c r="PSJ28" s="61"/>
      <c r="PSK28" s="61"/>
      <c r="PSL28" s="61"/>
      <c r="PSM28" s="61"/>
      <c r="PSN28" s="61"/>
      <c r="PSO28" s="61"/>
      <c r="PSP28" s="61"/>
      <c r="PSQ28" s="61"/>
      <c r="PSR28" s="61"/>
      <c r="PSS28" s="61"/>
      <c r="PST28" s="61"/>
      <c r="PSU28" s="61"/>
      <c r="PSV28" s="61"/>
      <c r="PSW28" s="61"/>
      <c r="PSX28" s="61"/>
      <c r="PSY28" s="61"/>
      <c r="PSZ28" s="61"/>
      <c r="PTA28" s="61"/>
      <c r="PTB28" s="61"/>
      <c r="PTC28" s="61"/>
      <c r="PTD28" s="61"/>
      <c r="PTE28" s="61"/>
      <c r="PTF28" s="61"/>
      <c r="PTG28" s="61"/>
      <c r="PTH28" s="61"/>
      <c r="PTI28" s="61"/>
      <c r="PTJ28" s="61"/>
      <c r="PTK28" s="61"/>
      <c r="PTL28" s="61"/>
      <c r="PTM28" s="61"/>
      <c r="PTN28" s="61"/>
      <c r="PTO28" s="61"/>
      <c r="PTP28" s="61"/>
      <c r="PTQ28" s="61"/>
      <c r="PTR28" s="61"/>
      <c r="PTS28" s="61"/>
      <c r="PTT28" s="61"/>
      <c r="PTU28" s="61"/>
      <c r="PTV28" s="61"/>
      <c r="PTW28" s="61"/>
      <c r="PTX28" s="61"/>
      <c r="PTY28" s="61"/>
      <c r="PTZ28" s="61"/>
      <c r="PUA28" s="61"/>
      <c r="PUB28" s="61"/>
      <c r="PUC28" s="61"/>
      <c r="PUD28" s="61"/>
      <c r="PUE28" s="61"/>
      <c r="PUF28" s="61"/>
      <c r="PUG28" s="61"/>
      <c r="PUH28" s="61"/>
      <c r="PUI28" s="61"/>
      <c r="PUJ28" s="61"/>
      <c r="PUK28" s="61"/>
      <c r="PUL28" s="61"/>
      <c r="PUM28" s="61"/>
      <c r="PUN28" s="61"/>
      <c r="PUO28" s="61"/>
      <c r="PUP28" s="61"/>
      <c r="PUQ28" s="61"/>
      <c r="PUR28" s="61"/>
      <c r="PUS28" s="61"/>
      <c r="PUT28" s="61"/>
      <c r="PUU28" s="61"/>
      <c r="PUV28" s="61"/>
      <c r="PUW28" s="61"/>
      <c r="PUX28" s="61"/>
      <c r="PUY28" s="61"/>
      <c r="PUZ28" s="61"/>
      <c r="PVA28" s="61"/>
      <c r="PVB28" s="61"/>
      <c r="PVC28" s="61"/>
      <c r="PVD28" s="61"/>
      <c r="PVE28" s="61"/>
      <c r="PVF28" s="61"/>
      <c r="PVG28" s="61"/>
      <c r="PVH28" s="61"/>
      <c r="PVI28" s="61"/>
      <c r="PVJ28" s="61"/>
      <c r="PVK28" s="61"/>
      <c r="PVL28" s="61"/>
      <c r="PVM28" s="61"/>
      <c r="PVN28" s="61"/>
      <c r="PVO28" s="61"/>
      <c r="PVP28" s="61"/>
      <c r="PVQ28" s="61"/>
      <c r="PVR28" s="61"/>
      <c r="PVS28" s="61"/>
      <c r="PVT28" s="61"/>
      <c r="PVU28" s="61"/>
      <c r="PVV28" s="61"/>
      <c r="PVW28" s="61"/>
      <c r="PVX28" s="61"/>
      <c r="PVY28" s="61"/>
      <c r="PVZ28" s="61"/>
      <c r="PWA28" s="61"/>
      <c r="PWB28" s="61"/>
      <c r="PWC28" s="61"/>
      <c r="PWD28" s="61"/>
      <c r="PWE28" s="61"/>
      <c r="PWF28" s="61"/>
      <c r="PWG28" s="61"/>
      <c r="PWH28" s="61"/>
      <c r="PWI28" s="61"/>
      <c r="PWJ28" s="61"/>
      <c r="PWK28" s="61"/>
      <c r="PWL28" s="61"/>
      <c r="PWM28" s="61"/>
      <c r="PWN28" s="61"/>
      <c r="PWO28" s="61"/>
      <c r="PWP28" s="61"/>
      <c r="PWQ28" s="61"/>
      <c r="PWR28" s="61"/>
      <c r="PWS28" s="61"/>
      <c r="PWT28" s="61"/>
      <c r="PWU28" s="61"/>
      <c r="PWV28" s="61"/>
      <c r="PWW28" s="61"/>
      <c r="PWX28" s="61"/>
      <c r="PWY28" s="61"/>
      <c r="PWZ28" s="61"/>
      <c r="PXA28" s="61"/>
      <c r="PXB28" s="61"/>
      <c r="PXC28" s="61"/>
      <c r="PXD28" s="61"/>
      <c r="PXE28" s="61"/>
      <c r="PXF28" s="61"/>
      <c r="PXG28" s="61"/>
      <c r="PXH28" s="61"/>
      <c r="PXI28" s="61"/>
      <c r="PXJ28" s="61"/>
      <c r="PXK28" s="61"/>
      <c r="PXL28" s="61"/>
      <c r="PXM28" s="61"/>
      <c r="PXN28" s="61"/>
      <c r="PXO28" s="61"/>
      <c r="PXP28" s="61"/>
      <c r="PXQ28" s="61"/>
      <c r="PXR28" s="61"/>
      <c r="PXS28" s="61"/>
      <c r="PXT28" s="61"/>
      <c r="PXU28" s="61"/>
      <c r="PXV28" s="61"/>
      <c r="PXW28" s="61"/>
      <c r="PXX28" s="61"/>
      <c r="PXY28" s="61"/>
      <c r="PXZ28" s="61"/>
      <c r="PYA28" s="61"/>
      <c r="PYB28" s="61"/>
      <c r="PYC28" s="61"/>
      <c r="PYD28" s="61"/>
      <c r="PYE28" s="61"/>
      <c r="PYF28" s="61"/>
      <c r="PYG28" s="61"/>
      <c r="PYH28" s="61"/>
      <c r="PYI28" s="61"/>
      <c r="PYJ28" s="61"/>
      <c r="PYK28" s="61"/>
      <c r="PYL28" s="61"/>
      <c r="PYM28" s="61"/>
      <c r="PYN28" s="61"/>
      <c r="PYO28" s="61"/>
      <c r="PYP28" s="61"/>
      <c r="PYQ28" s="61"/>
      <c r="PYR28" s="61"/>
      <c r="PYS28" s="61"/>
      <c r="PYT28" s="61"/>
      <c r="PYU28" s="61"/>
      <c r="PYV28" s="61"/>
      <c r="PYW28" s="61"/>
      <c r="PYX28" s="61"/>
      <c r="PYY28" s="61"/>
      <c r="PYZ28" s="61"/>
      <c r="PZA28" s="61"/>
      <c r="PZB28" s="61"/>
      <c r="PZC28" s="61"/>
      <c r="PZD28" s="61"/>
      <c r="PZE28" s="61"/>
      <c r="PZF28" s="61"/>
      <c r="PZG28" s="61"/>
      <c r="PZH28" s="61"/>
      <c r="PZI28" s="61"/>
      <c r="PZJ28" s="61"/>
      <c r="PZK28" s="61"/>
      <c r="PZL28" s="61"/>
      <c r="PZM28" s="61"/>
      <c r="PZN28" s="61"/>
      <c r="PZO28" s="61"/>
      <c r="PZP28" s="61"/>
      <c r="PZQ28" s="61"/>
      <c r="PZR28" s="61"/>
      <c r="PZS28" s="61"/>
      <c r="PZT28" s="61"/>
      <c r="PZU28" s="61"/>
      <c r="PZV28" s="61"/>
      <c r="PZW28" s="61"/>
      <c r="PZX28" s="61"/>
      <c r="PZY28" s="61"/>
      <c r="PZZ28" s="61"/>
      <c r="QAA28" s="61"/>
      <c r="QAB28" s="61"/>
      <c r="QAC28" s="61"/>
      <c r="QAD28" s="61"/>
      <c r="QAE28" s="61"/>
      <c r="QAF28" s="61"/>
      <c r="QAG28" s="61"/>
      <c r="QAH28" s="61"/>
      <c r="QAI28" s="61"/>
      <c r="QAJ28" s="61"/>
      <c r="QAK28" s="61"/>
      <c r="QAL28" s="61"/>
      <c r="QAM28" s="61"/>
      <c r="QAN28" s="61"/>
      <c r="QAO28" s="61"/>
      <c r="QAP28" s="61"/>
      <c r="QAQ28" s="61"/>
      <c r="QAR28" s="61"/>
      <c r="QAS28" s="61"/>
      <c r="QAT28" s="61"/>
      <c r="QAU28" s="61"/>
      <c r="QAV28" s="61"/>
      <c r="QAW28" s="61"/>
      <c r="QAX28" s="61"/>
      <c r="QAY28" s="61"/>
      <c r="QAZ28" s="61"/>
      <c r="QBA28" s="61"/>
      <c r="QBB28" s="61"/>
      <c r="QBC28" s="61"/>
      <c r="QBD28" s="61"/>
      <c r="QBE28" s="61"/>
      <c r="QBF28" s="61"/>
      <c r="QBG28" s="61"/>
      <c r="QBH28" s="61"/>
      <c r="QBI28" s="61"/>
      <c r="QBJ28" s="61"/>
      <c r="QBK28" s="61"/>
      <c r="QBL28" s="61"/>
      <c r="QBM28" s="61"/>
      <c r="QBN28" s="61"/>
      <c r="QBO28" s="61"/>
      <c r="QBP28" s="61"/>
      <c r="QBQ28" s="61"/>
      <c r="QBR28" s="61"/>
      <c r="QBS28" s="61"/>
      <c r="QBT28" s="61"/>
      <c r="QBU28" s="61"/>
      <c r="QBV28" s="61"/>
      <c r="QBW28" s="61"/>
      <c r="QBX28" s="61"/>
      <c r="QBY28" s="61"/>
      <c r="QBZ28" s="61"/>
      <c r="QCA28" s="61"/>
      <c r="QCB28" s="61"/>
      <c r="QCC28" s="61"/>
      <c r="QCD28" s="61"/>
      <c r="QCE28" s="61"/>
      <c r="QCF28" s="61"/>
      <c r="QCG28" s="61"/>
      <c r="QCH28" s="61"/>
      <c r="QCI28" s="61"/>
      <c r="QCJ28" s="61"/>
      <c r="QCK28" s="61"/>
      <c r="QCL28" s="61"/>
      <c r="QCM28" s="61"/>
      <c r="QCN28" s="61"/>
      <c r="QCO28" s="61"/>
      <c r="QCP28" s="61"/>
      <c r="QCQ28" s="61"/>
      <c r="QCR28" s="61"/>
      <c r="QCS28" s="61"/>
      <c r="QCT28" s="61"/>
      <c r="QCU28" s="61"/>
      <c r="QCV28" s="61"/>
      <c r="QCW28" s="61"/>
      <c r="QCX28" s="61"/>
      <c r="QCY28" s="61"/>
      <c r="QCZ28" s="61"/>
      <c r="QDA28" s="61"/>
      <c r="QDB28" s="61"/>
      <c r="QDC28" s="61"/>
      <c r="QDD28" s="61"/>
      <c r="QDE28" s="61"/>
      <c r="QDF28" s="61"/>
      <c r="QDG28" s="61"/>
      <c r="QDH28" s="61"/>
      <c r="QDI28" s="61"/>
      <c r="QDJ28" s="61"/>
      <c r="QDK28" s="61"/>
      <c r="QDL28" s="61"/>
      <c r="QDM28" s="61"/>
      <c r="QDN28" s="61"/>
      <c r="QDO28" s="61"/>
      <c r="QDP28" s="61"/>
      <c r="QDQ28" s="61"/>
      <c r="QDR28" s="61"/>
      <c r="QDS28" s="61"/>
      <c r="QDT28" s="61"/>
      <c r="QDU28" s="61"/>
      <c r="QDV28" s="61"/>
      <c r="QDW28" s="61"/>
      <c r="QDX28" s="61"/>
      <c r="QDY28" s="61"/>
      <c r="QDZ28" s="61"/>
      <c r="QEA28" s="61"/>
      <c r="QEB28" s="61"/>
      <c r="QEC28" s="61"/>
      <c r="QED28" s="61"/>
      <c r="QEE28" s="61"/>
      <c r="QEF28" s="61"/>
      <c r="QEG28" s="61"/>
      <c r="QEH28" s="61"/>
      <c r="QEI28" s="61"/>
      <c r="QEJ28" s="61"/>
      <c r="QEK28" s="61"/>
      <c r="QEL28" s="61"/>
      <c r="QEM28" s="61"/>
      <c r="QEN28" s="61"/>
      <c r="QEO28" s="61"/>
      <c r="QEP28" s="61"/>
      <c r="QEQ28" s="61"/>
      <c r="QER28" s="61"/>
      <c r="QES28" s="61"/>
      <c r="QET28" s="61"/>
      <c r="QEU28" s="61"/>
      <c r="QEV28" s="61"/>
      <c r="QEW28" s="61"/>
      <c r="QEX28" s="61"/>
      <c r="QEY28" s="61"/>
      <c r="QEZ28" s="61"/>
      <c r="QFA28" s="61"/>
      <c r="QFB28" s="61"/>
      <c r="QFC28" s="61"/>
      <c r="QFD28" s="61"/>
      <c r="QFE28" s="61"/>
      <c r="QFF28" s="61"/>
      <c r="QFG28" s="61"/>
      <c r="QFH28" s="61"/>
      <c r="QFI28" s="61"/>
      <c r="QFJ28" s="61"/>
      <c r="QFK28" s="61"/>
      <c r="QFL28" s="61"/>
      <c r="QFM28" s="61"/>
      <c r="QFN28" s="61"/>
      <c r="QFO28" s="61"/>
      <c r="QFP28" s="61"/>
      <c r="QFQ28" s="61"/>
      <c r="QFR28" s="61"/>
      <c r="QFS28" s="61"/>
      <c r="QFT28" s="61"/>
      <c r="QFU28" s="61"/>
      <c r="QFV28" s="61"/>
      <c r="QFW28" s="61"/>
      <c r="QFX28" s="61"/>
      <c r="QFY28" s="61"/>
      <c r="QFZ28" s="61"/>
      <c r="QGA28" s="61"/>
      <c r="QGB28" s="61"/>
      <c r="QGC28" s="61"/>
      <c r="QGD28" s="61"/>
      <c r="QGE28" s="61"/>
      <c r="QGF28" s="61"/>
      <c r="QGG28" s="61"/>
      <c r="QGH28" s="61"/>
      <c r="QGI28" s="61"/>
      <c r="QGJ28" s="61"/>
      <c r="QGK28" s="61"/>
      <c r="QGL28" s="61"/>
      <c r="QGM28" s="61"/>
      <c r="QGN28" s="61"/>
      <c r="QGO28" s="61"/>
      <c r="QGP28" s="61"/>
      <c r="QGQ28" s="61"/>
      <c r="QGR28" s="61"/>
      <c r="QGS28" s="61"/>
      <c r="QGT28" s="61"/>
      <c r="QGU28" s="61"/>
      <c r="QGV28" s="61"/>
      <c r="QGW28" s="61"/>
      <c r="QGX28" s="61"/>
      <c r="QGY28" s="61"/>
      <c r="QGZ28" s="61"/>
      <c r="QHA28" s="61"/>
      <c r="QHB28" s="61"/>
      <c r="QHC28" s="61"/>
      <c r="QHD28" s="61"/>
      <c r="QHE28" s="61"/>
      <c r="QHF28" s="61"/>
      <c r="QHG28" s="61"/>
      <c r="QHH28" s="61"/>
      <c r="QHI28" s="61"/>
      <c r="QHJ28" s="61"/>
      <c r="QHK28" s="61"/>
      <c r="QHL28" s="61"/>
      <c r="QHM28" s="61"/>
      <c r="QHN28" s="61"/>
      <c r="QHO28" s="61"/>
      <c r="QHP28" s="61"/>
      <c r="QHQ28" s="61"/>
      <c r="QHR28" s="61"/>
      <c r="QHS28" s="61"/>
      <c r="QHT28" s="61"/>
      <c r="QHU28" s="61"/>
      <c r="QHV28" s="61"/>
      <c r="QHW28" s="61"/>
      <c r="QHX28" s="61"/>
      <c r="QHY28" s="61"/>
      <c r="QHZ28" s="61"/>
      <c r="QIA28" s="61"/>
      <c r="QIB28" s="61"/>
      <c r="QIC28" s="61"/>
      <c r="QID28" s="61"/>
      <c r="QIE28" s="61"/>
      <c r="QIF28" s="61"/>
      <c r="QIG28" s="61"/>
      <c r="QIH28" s="61"/>
      <c r="QII28" s="61"/>
      <c r="QIJ28" s="61"/>
      <c r="QIK28" s="61"/>
      <c r="QIL28" s="61"/>
      <c r="QIM28" s="61"/>
      <c r="QIN28" s="61"/>
      <c r="QIO28" s="61"/>
      <c r="QIP28" s="61"/>
      <c r="QIQ28" s="61"/>
      <c r="QIR28" s="61"/>
      <c r="QIS28" s="61"/>
      <c r="QIT28" s="61"/>
      <c r="QIU28" s="61"/>
      <c r="QIV28" s="61"/>
      <c r="QIW28" s="61"/>
      <c r="QIX28" s="61"/>
      <c r="QIY28" s="61"/>
      <c r="QIZ28" s="61"/>
      <c r="QJA28" s="61"/>
      <c r="QJB28" s="61"/>
      <c r="QJC28" s="61"/>
      <c r="QJD28" s="61"/>
      <c r="QJE28" s="61"/>
      <c r="QJF28" s="61"/>
      <c r="QJG28" s="61"/>
      <c r="QJH28" s="61"/>
      <c r="QJI28" s="61"/>
      <c r="QJJ28" s="61"/>
      <c r="QJK28" s="61"/>
      <c r="QJL28" s="61"/>
      <c r="QJM28" s="61"/>
      <c r="QJN28" s="61"/>
      <c r="QJO28" s="61"/>
      <c r="QJP28" s="61"/>
      <c r="QJQ28" s="61"/>
      <c r="QJR28" s="61"/>
      <c r="QJS28" s="61"/>
      <c r="QJT28" s="61"/>
      <c r="QJU28" s="61"/>
      <c r="QJV28" s="61"/>
      <c r="QJW28" s="61"/>
      <c r="QJX28" s="61"/>
      <c r="QJY28" s="61"/>
      <c r="QJZ28" s="61"/>
      <c r="QKA28" s="61"/>
      <c r="QKB28" s="61"/>
      <c r="QKC28" s="61"/>
      <c r="QKD28" s="61"/>
      <c r="QKE28" s="61"/>
      <c r="QKF28" s="61"/>
      <c r="QKG28" s="61"/>
      <c r="QKH28" s="61"/>
      <c r="QKI28" s="61"/>
      <c r="QKJ28" s="61"/>
      <c r="QKK28" s="61"/>
      <c r="QKL28" s="61"/>
      <c r="QKM28" s="61"/>
      <c r="QKN28" s="61"/>
      <c r="QKO28" s="61"/>
      <c r="QKP28" s="61"/>
      <c r="QKQ28" s="61"/>
      <c r="QKR28" s="61"/>
      <c r="QKS28" s="61"/>
      <c r="QKT28" s="61"/>
      <c r="QKU28" s="61"/>
      <c r="QKV28" s="61"/>
      <c r="QKW28" s="61"/>
      <c r="QKX28" s="61"/>
      <c r="QKY28" s="61"/>
      <c r="QKZ28" s="61"/>
      <c r="QLA28" s="61"/>
      <c r="QLB28" s="61"/>
      <c r="QLC28" s="61"/>
      <c r="QLD28" s="61"/>
      <c r="QLE28" s="61"/>
      <c r="QLF28" s="61"/>
      <c r="QLG28" s="61"/>
      <c r="QLH28" s="61"/>
      <c r="QLI28" s="61"/>
      <c r="QLJ28" s="61"/>
      <c r="QLK28" s="61"/>
      <c r="QLL28" s="61"/>
      <c r="QLM28" s="61"/>
      <c r="QLN28" s="61"/>
      <c r="QLO28" s="61"/>
      <c r="QLP28" s="61"/>
      <c r="QLQ28" s="61"/>
      <c r="QLR28" s="61"/>
      <c r="QLS28" s="61"/>
      <c r="QLT28" s="61"/>
      <c r="QLU28" s="61"/>
      <c r="QLV28" s="61"/>
      <c r="QLW28" s="61"/>
      <c r="QLX28" s="61"/>
      <c r="QLY28" s="61"/>
      <c r="QLZ28" s="61"/>
      <c r="QMA28" s="61"/>
      <c r="QMB28" s="61"/>
      <c r="QMC28" s="61"/>
      <c r="QMD28" s="61"/>
      <c r="QME28" s="61"/>
      <c r="QMF28" s="61"/>
      <c r="QMG28" s="61"/>
      <c r="QMH28" s="61"/>
      <c r="QMI28" s="61"/>
      <c r="QMJ28" s="61"/>
      <c r="QMK28" s="61"/>
      <c r="QML28" s="61"/>
      <c r="QMM28" s="61"/>
      <c r="QMN28" s="61"/>
      <c r="QMO28" s="61"/>
      <c r="QMP28" s="61"/>
      <c r="QMQ28" s="61"/>
      <c r="QMR28" s="61"/>
      <c r="QMS28" s="61"/>
      <c r="QMT28" s="61"/>
      <c r="QMU28" s="61"/>
      <c r="QMV28" s="61"/>
      <c r="QMW28" s="61"/>
      <c r="QMX28" s="61"/>
      <c r="QMY28" s="61"/>
      <c r="QMZ28" s="61"/>
      <c r="QNA28" s="61"/>
      <c r="QNB28" s="61"/>
      <c r="QNC28" s="61"/>
      <c r="QND28" s="61"/>
      <c r="QNE28" s="61"/>
      <c r="QNF28" s="61"/>
      <c r="QNG28" s="61"/>
      <c r="QNH28" s="61"/>
      <c r="QNI28" s="61"/>
      <c r="QNJ28" s="61"/>
      <c r="QNK28" s="61"/>
      <c r="QNL28" s="61"/>
      <c r="QNM28" s="61"/>
      <c r="QNN28" s="61"/>
      <c r="QNO28" s="61"/>
      <c r="QNP28" s="61"/>
      <c r="QNQ28" s="61"/>
      <c r="QNR28" s="61"/>
      <c r="QNS28" s="61"/>
      <c r="QNT28" s="61"/>
      <c r="QNU28" s="61"/>
      <c r="QNV28" s="61"/>
      <c r="QNW28" s="61"/>
      <c r="QNX28" s="61"/>
      <c r="QNY28" s="61"/>
      <c r="QNZ28" s="61"/>
      <c r="QOA28" s="61"/>
      <c r="QOB28" s="61"/>
      <c r="QOC28" s="61"/>
      <c r="QOD28" s="61"/>
      <c r="QOE28" s="61"/>
      <c r="QOF28" s="61"/>
      <c r="QOG28" s="61"/>
      <c r="QOH28" s="61"/>
      <c r="QOI28" s="61"/>
      <c r="QOJ28" s="61"/>
      <c r="QOK28" s="61"/>
      <c r="QOL28" s="61"/>
      <c r="QOM28" s="61"/>
      <c r="QON28" s="61"/>
      <c r="QOO28" s="61"/>
      <c r="QOP28" s="61"/>
      <c r="QOQ28" s="61"/>
      <c r="QOR28" s="61"/>
      <c r="QOS28" s="61"/>
      <c r="QOT28" s="61"/>
      <c r="QOU28" s="61"/>
      <c r="QOV28" s="61"/>
      <c r="QOW28" s="61"/>
      <c r="QOX28" s="61"/>
      <c r="QOY28" s="61"/>
      <c r="QOZ28" s="61"/>
      <c r="QPA28" s="61"/>
      <c r="QPB28" s="61"/>
      <c r="QPC28" s="61"/>
      <c r="QPD28" s="61"/>
      <c r="QPE28" s="61"/>
      <c r="QPF28" s="61"/>
      <c r="QPG28" s="61"/>
      <c r="QPH28" s="61"/>
      <c r="QPI28" s="61"/>
      <c r="QPJ28" s="61"/>
      <c r="QPK28" s="61"/>
      <c r="QPL28" s="61"/>
      <c r="QPM28" s="61"/>
      <c r="QPN28" s="61"/>
      <c r="QPO28" s="61"/>
      <c r="QPP28" s="61"/>
      <c r="QPQ28" s="61"/>
      <c r="QPR28" s="61"/>
      <c r="QPS28" s="61"/>
      <c r="QPT28" s="61"/>
      <c r="QPU28" s="61"/>
      <c r="QPV28" s="61"/>
      <c r="QPW28" s="61"/>
      <c r="QPX28" s="61"/>
      <c r="QPY28" s="61"/>
      <c r="QPZ28" s="61"/>
      <c r="QQA28" s="61"/>
      <c r="QQB28" s="61"/>
      <c r="QQC28" s="61"/>
      <c r="QQD28" s="61"/>
      <c r="QQE28" s="61"/>
      <c r="QQF28" s="61"/>
      <c r="QQG28" s="61"/>
      <c r="QQH28" s="61"/>
      <c r="QQI28" s="61"/>
      <c r="QQJ28" s="61"/>
      <c r="QQK28" s="61"/>
      <c r="QQL28" s="61"/>
      <c r="QQM28" s="61"/>
      <c r="QQN28" s="61"/>
      <c r="QQO28" s="61"/>
      <c r="QQP28" s="61"/>
      <c r="QQQ28" s="61"/>
      <c r="QQR28" s="61"/>
      <c r="QQS28" s="61"/>
      <c r="QQT28" s="61"/>
      <c r="QQU28" s="61"/>
      <c r="QQV28" s="61"/>
      <c r="QQW28" s="61"/>
      <c r="QQX28" s="61"/>
      <c r="QQY28" s="61"/>
      <c r="QQZ28" s="61"/>
      <c r="QRA28" s="61"/>
      <c r="QRB28" s="61"/>
      <c r="QRC28" s="61"/>
      <c r="QRD28" s="61"/>
      <c r="QRE28" s="61"/>
      <c r="QRF28" s="61"/>
      <c r="QRG28" s="61"/>
      <c r="QRH28" s="61"/>
      <c r="QRI28" s="61"/>
      <c r="QRJ28" s="61"/>
      <c r="QRK28" s="61"/>
      <c r="QRL28" s="61"/>
      <c r="QRM28" s="61"/>
      <c r="QRN28" s="61"/>
      <c r="QRO28" s="61"/>
      <c r="QRP28" s="61"/>
      <c r="QRQ28" s="61"/>
      <c r="QRR28" s="61"/>
      <c r="QRS28" s="61"/>
      <c r="QRT28" s="61"/>
      <c r="QRU28" s="61"/>
      <c r="QRV28" s="61"/>
      <c r="QRW28" s="61"/>
      <c r="QRX28" s="61"/>
      <c r="QRY28" s="61"/>
      <c r="QRZ28" s="61"/>
      <c r="QSA28" s="61"/>
      <c r="QSB28" s="61"/>
      <c r="QSC28" s="61"/>
      <c r="QSD28" s="61"/>
      <c r="QSE28" s="61"/>
      <c r="QSF28" s="61"/>
      <c r="QSG28" s="61"/>
      <c r="QSH28" s="61"/>
      <c r="QSI28" s="61"/>
      <c r="QSJ28" s="61"/>
      <c r="QSK28" s="61"/>
      <c r="QSL28" s="61"/>
      <c r="QSM28" s="61"/>
      <c r="QSN28" s="61"/>
      <c r="QSO28" s="61"/>
      <c r="QSP28" s="61"/>
      <c r="QSQ28" s="61"/>
      <c r="QSR28" s="61"/>
      <c r="QSS28" s="61"/>
      <c r="QST28" s="61"/>
      <c r="QSU28" s="61"/>
      <c r="QSV28" s="61"/>
      <c r="QSW28" s="61"/>
      <c r="QSX28" s="61"/>
      <c r="QSY28" s="61"/>
      <c r="QSZ28" s="61"/>
      <c r="QTA28" s="61"/>
      <c r="QTB28" s="61"/>
      <c r="QTC28" s="61"/>
      <c r="QTD28" s="61"/>
      <c r="QTE28" s="61"/>
      <c r="QTF28" s="61"/>
      <c r="QTG28" s="61"/>
      <c r="QTH28" s="61"/>
      <c r="QTI28" s="61"/>
      <c r="QTJ28" s="61"/>
      <c r="QTK28" s="61"/>
      <c r="QTL28" s="61"/>
      <c r="QTM28" s="61"/>
      <c r="QTN28" s="61"/>
      <c r="QTO28" s="61"/>
      <c r="QTP28" s="61"/>
      <c r="QTQ28" s="61"/>
      <c r="QTR28" s="61"/>
      <c r="QTS28" s="61"/>
      <c r="QTT28" s="61"/>
      <c r="QTU28" s="61"/>
      <c r="QTV28" s="61"/>
      <c r="QTW28" s="61"/>
      <c r="QTX28" s="61"/>
      <c r="QTY28" s="61"/>
      <c r="QTZ28" s="61"/>
      <c r="QUA28" s="61"/>
      <c r="QUB28" s="61"/>
      <c r="QUC28" s="61"/>
      <c r="QUD28" s="61"/>
      <c r="QUE28" s="61"/>
      <c r="QUF28" s="61"/>
      <c r="QUG28" s="61"/>
      <c r="QUH28" s="61"/>
      <c r="QUI28" s="61"/>
      <c r="QUJ28" s="61"/>
      <c r="QUK28" s="61"/>
      <c r="QUL28" s="61"/>
      <c r="QUM28" s="61"/>
      <c r="QUN28" s="61"/>
      <c r="QUO28" s="61"/>
      <c r="QUP28" s="61"/>
      <c r="QUQ28" s="61"/>
      <c r="QUR28" s="61"/>
      <c r="QUS28" s="61"/>
      <c r="QUT28" s="61"/>
      <c r="QUU28" s="61"/>
      <c r="QUV28" s="61"/>
      <c r="QUW28" s="61"/>
      <c r="QUX28" s="61"/>
      <c r="QUY28" s="61"/>
      <c r="QUZ28" s="61"/>
      <c r="QVA28" s="61"/>
      <c r="QVB28" s="61"/>
      <c r="QVC28" s="61"/>
      <c r="QVD28" s="61"/>
      <c r="QVE28" s="61"/>
      <c r="QVF28" s="61"/>
      <c r="QVG28" s="61"/>
      <c r="QVH28" s="61"/>
      <c r="QVI28" s="61"/>
      <c r="QVJ28" s="61"/>
      <c r="QVK28" s="61"/>
      <c r="QVL28" s="61"/>
      <c r="QVM28" s="61"/>
      <c r="QVN28" s="61"/>
      <c r="QVO28" s="61"/>
      <c r="QVP28" s="61"/>
      <c r="QVQ28" s="61"/>
      <c r="QVR28" s="61"/>
      <c r="QVS28" s="61"/>
      <c r="QVT28" s="61"/>
      <c r="QVU28" s="61"/>
      <c r="QVV28" s="61"/>
      <c r="QVW28" s="61"/>
      <c r="QVX28" s="61"/>
      <c r="QVY28" s="61"/>
      <c r="QVZ28" s="61"/>
      <c r="QWA28" s="61"/>
      <c r="QWB28" s="61"/>
      <c r="QWC28" s="61"/>
      <c r="QWD28" s="61"/>
      <c r="QWE28" s="61"/>
      <c r="QWF28" s="61"/>
      <c r="QWG28" s="61"/>
      <c r="QWH28" s="61"/>
      <c r="QWI28" s="61"/>
      <c r="QWJ28" s="61"/>
      <c r="QWK28" s="61"/>
      <c r="QWL28" s="61"/>
      <c r="QWM28" s="61"/>
      <c r="QWN28" s="61"/>
      <c r="QWO28" s="61"/>
      <c r="QWP28" s="61"/>
      <c r="QWQ28" s="61"/>
      <c r="QWR28" s="61"/>
      <c r="QWS28" s="61"/>
      <c r="QWT28" s="61"/>
      <c r="QWU28" s="61"/>
      <c r="QWV28" s="61"/>
      <c r="QWW28" s="61"/>
      <c r="QWX28" s="61"/>
      <c r="QWY28" s="61"/>
      <c r="QWZ28" s="61"/>
      <c r="QXA28" s="61"/>
      <c r="QXB28" s="61"/>
      <c r="QXC28" s="61"/>
      <c r="QXD28" s="61"/>
      <c r="QXE28" s="61"/>
      <c r="QXF28" s="61"/>
      <c r="QXG28" s="61"/>
      <c r="QXH28" s="61"/>
      <c r="QXI28" s="61"/>
      <c r="QXJ28" s="61"/>
      <c r="QXK28" s="61"/>
      <c r="QXL28" s="61"/>
      <c r="QXM28" s="61"/>
      <c r="QXN28" s="61"/>
      <c r="QXO28" s="61"/>
      <c r="QXP28" s="61"/>
      <c r="QXQ28" s="61"/>
      <c r="QXR28" s="61"/>
      <c r="QXS28" s="61"/>
      <c r="QXT28" s="61"/>
      <c r="QXU28" s="61"/>
      <c r="QXV28" s="61"/>
      <c r="QXW28" s="61"/>
      <c r="QXX28" s="61"/>
      <c r="QXY28" s="61"/>
      <c r="QXZ28" s="61"/>
      <c r="QYA28" s="61"/>
      <c r="QYB28" s="61"/>
      <c r="QYC28" s="61"/>
      <c r="QYD28" s="61"/>
      <c r="QYE28" s="61"/>
      <c r="QYF28" s="61"/>
      <c r="QYG28" s="61"/>
      <c r="QYH28" s="61"/>
      <c r="QYI28" s="61"/>
      <c r="QYJ28" s="61"/>
      <c r="QYK28" s="61"/>
      <c r="QYL28" s="61"/>
      <c r="QYM28" s="61"/>
      <c r="QYN28" s="61"/>
      <c r="QYO28" s="61"/>
      <c r="QYP28" s="61"/>
      <c r="QYQ28" s="61"/>
      <c r="QYR28" s="61"/>
      <c r="QYS28" s="61"/>
      <c r="QYT28" s="61"/>
      <c r="QYU28" s="61"/>
      <c r="QYV28" s="61"/>
      <c r="QYW28" s="61"/>
      <c r="QYX28" s="61"/>
      <c r="QYY28" s="61"/>
      <c r="QYZ28" s="61"/>
      <c r="QZA28" s="61"/>
      <c r="QZB28" s="61"/>
      <c r="QZC28" s="61"/>
      <c r="QZD28" s="61"/>
      <c r="QZE28" s="61"/>
      <c r="QZF28" s="61"/>
      <c r="QZG28" s="61"/>
      <c r="QZH28" s="61"/>
      <c r="QZI28" s="61"/>
      <c r="QZJ28" s="61"/>
      <c r="QZK28" s="61"/>
      <c r="QZL28" s="61"/>
      <c r="QZM28" s="61"/>
      <c r="QZN28" s="61"/>
      <c r="QZO28" s="61"/>
      <c r="QZP28" s="61"/>
      <c r="QZQ28" s="61"/>
      <c r="QZR28" s="61"/>
      <c r="QZS28" s="61"/>
      <c r="QZT28" s="61"/>
      <c r="QZU28" s="61"/>
      <c r="QZV28" s="61"/>
      <c r="QZW28" s="61"/>
      <c r="QZX28" s="61"/>
      <c r="QZY28" s="61"/>
      <c r="QZZ28" s="61"/>
      <c r="RAA28" s="61"/>
      <c r="RAB28" s="61"/>
      <c r="RAC28" s="61"/>
      <c r="RAD28" s="61"/>
      <c r="RAE28" s="61"/>
      <c r="RAF28" s="61"/>
      <c r="RAG28" s="61"/>
      <c r="RAH28" s="61"/>
      <c r="RAI28" s="61"/>
      <c r="RAJ28" s="61"/>
      <c r="RAK28" s="61"/>
      <c r="RAL28" s="61"/>
      <c r="RAM28" s="61"/>
      <c r="RAN28" s="61"/>
      <c r="RAO28" s="61"/>
      <c r="RAP28" s="61"/>
      <c r="RAQ28" s="61"/>
      <c r="RAR28" s="61"/>
      <c r="RAS28" s="61"/>
      <c r="RAT28" s="61"/>
      <c r="RAU28" s="61"/>
      <c r="RAV28" s="61"/>
      <c r="RAW28" s="61"/>
      <c r="RAX28" s="61"/>
      <c r="RAY28" s="61"/>
      <c r="RAZ28" s="61"/>
      <c r="RBA28" s="61"/>
      <c r="RBB28" s="61"/>
      <c r="RBC28" s="61"/>
      <c r="RBD28" s="61"/>
      <c r="RBE28" s="61"/>
      <c r="RBF28" s="61"/>
      <c r="RBG28" s="61"/>
      <c r="RBH28" s="61"/>
      <c r="RBI28" s="61"/>
      <c r="RBJ28" s="61"/>
      <c r="RBK28" s="61"/>
      <c r="RBL28" s="61"/>
      <c r="RBM28" s="61"/>
      <c r="RBN28" s="61"/>
      <c r="RBO28" s="61"/>
      <c r="RBP28" s="61"/>
      <c r="RBQ28" s="61"/>
      <c r="RBR28" s="61"/>
      <c r="RBS28" s="61"/>
      <c r="RBT28" s="61"/>
      <c r="RBU28" s="61"/>
      <c r="RBV28" s="61"/>
      <c r="RBW28" s="61"/>
      <c r="RBX28" s="61"/>
      <c r="RBY28" s="61"/>
      <c r="RBZ28" s="61"/>
      <c r="RCA28" s="61"/>
      <c r="RCB28" s="61"/>
      <c r="RCC28" s="61"/>
      <c r="RCD28" s="61"/>
      <c r="RCE28" s="61"/>
      <c r="RCF28" s="61"/>
      <c r="RCG28" s="61"/>
      <c r="RCH28" s="61"/>
      <c r="RCI28" s="61"/>
      <c r="RCJ28" s="61"/>
      <c r="RCK28" s="61"/>
      <c r="RCL28" s="61"/>
      <c r="RCM28" s="61"/>
      <c r="RCN28" s="61"/>
      <c r="RCO28" s="61"/>
      <c r="RCP28" s="61"/>
      <c r="RCQ28" s="61"/>
      <c r="RCR28" s="61"/>
      <c r="RCS28" s="61"/>
      <c r="RCT28" s="61"/>
      <c r="RCU28" s="61"/>
      <c r="RCV28" s="61"/>
      <c r="RCW28" s="61"/>
      <c r="RCX28" s="61"/>
      <c r="RCY28" s="61"/>
      <c r="RCZ28" s="61"/>
      <c r="RDA28" s="61"/>
      <c r="RDB28" s="61"/>
      <c r="RDC28" s="61"/>
      <c r="RDD28" s="61"/>
      <c r="RDE28" s="61"/>
      <c r="RDF28" s="61"/>
      <c r="RDG28" s="61"/>
      <c r="RDH28" s="61"/>
      <c r="RDI28" s="61"/>
      <c r="RDJ28" s="61"/>
      <c r="RDK28" s="61"/>
      <c r="RDL28" s="61"/>
      <c r="RDM28" s="61"/>
      <c r="RDN28" s="61"/>
      <c r="RDO28" s="61"/>
      <c r="RDP28" s="61"/>
      <c r="RDQ28" s="61"/>
      <c r="RDR28" s="61"/>
      <c r="RDS28" s="61"/>
      <c r="RDT28" s="61"/>
      <c r="RDU28" s="61"/>
      <c r="RDV28" s="61"/>
      <c r="RDW28" s="61"/>
      <c r="RDX28" s="61"/>
      <c r="RDY28" s="61"/>
      <c r="RDZ28" s="61"/>
      <c r="REA28" s="61"/>
      <c r="REB28" s="61"/>
      <c r="REC28" s="61"/>
      <c r="RED28" s="61"/>
      <c r="REE28" s="61"/>
      <c r="REF28" s="61"/>
      <c r="REG28" s="61"/>
      <c r="REH28" s="61"/>
      <c r="REI28" s="61"/>
      <c r="REJ28" s="61"/>
      <c r="REK28" s="61"/>
      <c r="REL28" s="61"/>
      <c r="REM28" s="61"/>
      <c r="REN28" s="61"/>
      <c r="REO28" s="61"/>
      <c r="REP28" s="61"/>
      <c r="REQ28" s="61"/>
      <c r="RER28" s="61"/>
      <c r="RES28" s="61"/>
      <c r="RET28" s="61"/>
      <c r="REU28" s="61"/>
      <c r="REV28" s="61"/>
      <c r="REW28" s="61"/>
      <c r="REX28" s="61"/>
      <c r="REY28" s="61"/>
      <c r="REZ28" s="61"/>
      <c r="RFA28" s="61"/>
      <c r="RFB28" s="61"/>
      <c r="RFC28" s="61"/>
      <c r="RFD28" s="61"/>
      <c r="RFE28" s="61"/>
      <c r="RFF28" s="61"/>
      <c r="RFG28" s="61"/>
      <c r="RFH28" s="61"/>
      <c r="RFI28" s="61"/>
      <c r="RFJ28" s="61"/>
      <c r="RFK28" s="61"/>
      <c r="RFL28" s="61"/>
      <c r="RFM28" s="61"/>
      <c r="RFN28" s="61"/>
      <c r="RFO28" s="61"/>
      <c r="RFP28" s="61"/>
      <c r="RFQ28" s="61"/>
      <c r="RFR28" s="61"/>
      <c r="RFS28" s="61"/>
      <c r="RFT28" s="61"/>
      <c r="RFU28" s="61"/>
      <c r="RFV28" s="61"/>
      <c r="RFW28" s="61"/>
      <c r="RFX28" s="61"/>
      <c r="RFY28" s="61"/>
      <c r="RFZ28" s="61"/>
      <c r="RGA28" s="61"/>
      <c r="RGB28" s="61"/>
      <c r="RGC28" s="61"/>
      <c r="RGD28" s="61"/>
      <c r="RGE28" s="61"/>
      <c r="RGF28" s="61"/>
      <c r="RGG28" s="61"/>
      <c r="RGH28" s="61"/>
      <c r="RGI28" s="61"/>
      <c r="RGJ28" s="61"/>
      <c r="RGK28" s="61"/>
      <c r="RGL28" s="61"/>
      <c r="RGM28" s="61"/>
      <c r="RGN28" s="61"/>
      <c r="RGO28" s="61"/>
      <c r="RGP28" s="61"/>
      <c r="RGQ28" s="61"/>
      <c r="RGR28" s="61"/>
      <c r="RGS28" s="61"/>
      <c r="RGT28" s="61"/>
      <c r="RGU28" s="61"/>
      <c r="RGV28" s="61"/>
      <c r="RGW28" s="61"/>
      <c r="RGX28" s="61"/>
      <c r="RGY28" s="61"/>
      <c r="RGZ28" s="61"/>
      <c r="RHA28" s="61"/>
      <c r="RHB28" s="61"/>
      <c r="RHC28" s="61"/>
      <c r="RHD28" s="61"/>
      <c r="RHE28" s="61"/>
      <c r="RHF28" s="61"/>
      <c r="RHG28" s="61"/>
      <c r="RHH28" s="61"/>
      <c r="RHI28" s="61"/>
      <c r="RHJ28" s="61"/>
      <c r="RHK28" s="61"/>
      <c r="RHL28" s="61"/>
      <c r="RHM28" s="61"/>
      <c r="RHN28" s="61"/>
      <c r="RHO28" s="61"/>
      <c r="RHP28" s="61"/>
      <c r="RHQ28" s="61"/>
      <c r="RHR28" s="61"/>
      <c r="RHS28" s="61"/>
      <c r="RHT28" s="61"/>
      <c r="RHU28" s="61"/>
      <c r="RHV28" s="61"/>
      <c r="RHW28" s="61"/>
      <c r="RHX28" s="61"/>
      <c r="RHY28" s="61"/>
      <c r="RHZ28" s="61"/>
      <c r="RIA28" s="61"/>
      <c r="RIB28" s="61"/>
      <c r="RIC28" s="61"/>
      <c r="RID28" s="61"/>
      <c r="RIE28" s="61"/>
      <c r="RIF28" s="61"/>
      <c r="RIG28" s="61"/>
      <c r="RIH28" s="61"/>
      <c r="RII28" s="61"/>
      <c r="RIJ28" s="61"/>
      <c r="RIK28" s="61"/>
      <c r="RIL28" s="61"/>
      <c r="RIM28" s="61"/>
      <c r="RIN28" s="61"/>
      <c r="RIO28" s="61"/>
      <c r="RIP28" s="61"/>
      <c r="RIQ28" s="61"/>
      <c r="RIR28" s="61"/>
      <c r="RIS28" s="61"/>
      <c r="RIT28" s="61"/>
      <c r="RIU28" s="61"/>
      <c r="RIV28" s="61"/>
      <c r="RIW28" s="61"/>
      <c r="RIX28" s="61"/>
      <c r="RIY28" s="61"/>
      <c r="RIZ28" s="61"/>
      <c r="RJA28" s="61"/>
      <c r="RJB28" s="61"/>
      <c r="RJC28" s="61"/>
      <c r="RJD28" s="61"/>
      <c r="RJE28" s="61"/>
      <c r="RJF28" s="61"/>
      <c r="RJG28" s="61"/>
      <c r="RJH28" s="61"/>
      <c r="RJI28" s="61"/>
      <c r="RJJ28" s="61"/>
      <c r="RJK28" s="61"/>
      <c r="RJL28" s="61"/>
      <c r="RJM28" s="61"/>
      <c r="RJN28" s="61"/>
      <c r="RJO28" s="61"/>
      <c r="RJP28" s="61"/>
      <c r="RJQ28" s="61"/>
      <c r="RJR28" s="61"/>
      <c r="RJS28" s="61"/>
      <c r="RJT28" s="61"/>
      <c r="RJU28" s="61"/>
      <c r="RJV28" s="61"/>
      <c r="RJW28" s="61"/>
      <c r="RJX28" s="61"/>
      <c r="RJY28" s="61"/>
      <c r="RJZ28" s="61"/>
      <c r="RKA28" s="61"/>
      <c r="RKB28" s="61"/>
      <c r="RKC28" s="61"/>
      <c r="RKD28" s="61"/>
      <c r="RKE28" s="61"/>
      <c r="RKF28" s="61"/>
      <c r="RKG28" s="61"/>
      <c r="RKH28" s="61"/>
      <c r="RKI28" s="61"/>
      <c r="RKJ28" s="61"/>
      <c r="RKK28" s="61"/>
      <c r="RKL28" s="61"/>
      <c r="RKM28" s="61"/>
      <c r="RKN28" s="61"/>
      <c r="RKO28" s="61"/>
      <c r="RKP28" s="61"/>
      <c r="RKQ28" s="61"/>
      <c r="RKR28" s="61"/>
      <c r="RKS28" s="61"/>
      <c r="RKT28" s="61"/>
      <c r="RKU28" s="61"/>
      <c r="RKV28" s="61"/>
      <c r="RKW28" s="61"/>
      <c r="RKX28" s="61"/>
      <c r="RKY28" s="61"/>
      <c r="RKZ28" s="61"/>
      <c r="RLA28" s="61"/>
      <c r="RLB28" s="61"/>
      <c r="RLC28" s="61"/>
      <c r="RLD28" s="61"/>
      <c r="RLE28" s="61"/>
      <c r="RLF28" s="61"/>
      <c r="RLG28" s="61"/>
      <c r="RLH28" s="61"/>
      <c r="RLI28" s="61"/>
      <c r="RLJ28" s="61"/>
      <c r="RLK28" s="61"/>
      <c r="RLL28" s="61"/>
      <c r="RLM28" s="61"/>
      <c r="RLN28" s="61"/>
      <c r="RLO28" s="61"/>
      <c r="RLP28" s="61"/>
      <c r="RLQ28" s="61"/>
      <c r="RLR28" s="61"/>
      <c r="RLS28" s="61"/>
      <c r="RLT28" s="61"/>
      <c r="RLU28" s="61"/>
      <c r="RLV28" s="61"/>
      <c r="RLW28" s="61"/>
      <c r="RLX28" s="61"/>
      <c r="RLY28" s="61"/>
      <c r="RLZ28" s="61"/>
      <c r="RMA28" s="61"/>
      <c r="RMB28" s="61"/>
      <c r="RMC28" s="61"/>
      <c r="RMD28" s="61"/>
      <c r="RME28" s="61"/>
      <c r="RMF28" s="61"/>
      <c r="RMG28" s="61"/>
      <c r="RMH28" s="61"/>
      <c r="RMI28" s="61"/>
      <c r="RMJ28" s="61"/>
      <c r="RMK28" s="61"/>
      <c r="RML28" s="61"/>
      <c r="RMM28" s="61"/>
      <c r="RMN28" s="61"/>
      <c r="RMO28" s="61"/>
      <c r="RMP28" s="61"/>
      <c r="RMQ28" s="61"/>
      <c r="RMR28" s="61"/>
      <c r="RMS28" s="61"/>
      <c r="RMT28" s="61"/>
      <c r="RMU28" s="61"/>
      <c r="RMV28" s="61"/>
      <c r="RMW28" s="61"/>
      <c r="RMX28" s="61"/>
      <c r="RMY28" s="61"/>
      <c r="RMZ28" s="61"/>
      <c r="RNA28" s="61"/>
      <c r="RNB28" s="61"/>
      <c r="RNC28" s="61"/>
      <c r="RND28" s="61"/>
      <c r="RNE28" s="61"/>
      <c r="RNF28" s="61"/>
      <c r="RNG28" s="61"/>
      <c r="RNH28" s="61"/>
      <c r="RNI28" s="61"/>
      <c r="RNJ28" s="61"/>
      <c r="RNK28" s="61"/>
      <c r="RNL28" s="61"/>
      <c r="RNM28" s="61"/>
      <c r="RNN28" s="61"/>
      <c r="RNO28" s="61"/>
      <c r="RNP28" s="61"/>
      <c r="RNQ28" s="61"/>
      <c r="RNR28" s="61"/>
      <c r="RNS28" s="61"/>
      <c r="RNT28" s="61"/>
      <c r="RNU28" s="61"/>
      <c r="RNV28" s="61"/>
      <c r="RNW28" s="61"/>
      <c r="RNX28" s="61"/>
      <c r="RNY28" s="61"/>
      <c r="RNZ28" s="61"/>
      <c r="ROA28" s="61"/>
      <c r="ROB28" s="61"/>
      <c r="ROC28" s="61"/>
      <c r="ROD28" s="61"/>
      <c r="ROE28" s="61"/>
      <c r="ROF28" s="61"/>
      <c r="ROG28" s="61"/>
      <c r="ROH28" s="61"/>
      <c r="ROI28" s="61"/>
      <c r="ROJ28" s="61"/>
      <c r="ROK28" s="61"/>
      <c r="ROL28" s="61"/>
      <c r="ROM28" s="61"/>
      <c r="RON28" s="61"/>
      <c r="ROO28" s="61"/>
      <c r="ROP28" s="61"/>
      <c r="ROQ28" s="61"/>
      <c r="ROR28" s="61"/>
      <c r="ROS28" s="61"/>
      <c r="ROT28" s="61"/>
      <c r="ROU28" s="61"/>
      <c r="ROV28" s="61"/>
      <c r="ROW28" s="61"/>
      <c r="ROX28" s="61"/>
      <c r="ROY28" s="61"/>
      <c r="ROZ28" s="61"/>
      <c r="RPA28" s="61"/>
      <c r="RPB28" s="61"/>
      <c r="RPC28" s="61"/>
      <c r="RPD28" s="61"/>
      <c r="RPE28" s="61"/>
      <c r="RPF28" s="61"/>
      <c r="RPG28" s="61"/>
      <c r="RPH28" s="61"/>
      <c r="RPI28" s="61"/>
      <c r="RPJ28" s="61"/>
      <c r="RPK28" s="61"/>
      <c r="RPL28" s="61"/>
      <c r="RPM28" s="61"/>
      <c r="RPN28" s="61"/>
      <c r="RPO28" s="61"/>
      <c r="RPP28" s="61"/>
      <c r="RPQ28" s="61"/>
      <c r="RPR28" s="61"/>
      <c r="RPS28" s="61"/>
      <c r="RPT28" s="61"/>
      <c r="RPU28" s="61"/>
      <c r="RPV28" s="61"/>
      <c r="RPW28" s="61"/>
      <c r="RPX28" s="61"/>
      <c r="RPY28" s="61"/>
      <c r="RPZ28" s="61"/>
      <c r="RQA28" s="61"/>
      <c r="RQB28" s="61"/>
      <c r="RQC28" s="61"/>
      <c r="RQD28" s="61"/>
      <c r="RQE28" s="61"/>
      <c r="RQF28" s="61"/>
      <c r="RQG28" s="61"/>
      <c r="RQH28" s="61"/>
      <c r="RQI28" s="61"/>
      <c r="RQJ28" s="61"/>
      <c r="RQK28" s="61"/>
      <c r="RQL28" s="61"/>
      <c r="RQM28" s="61"/>
      <c r="RQN28" s="61"/>
      <c r="RQO28" s="61"/>
      <c r="RQP28" s="61"/>
      <c r="RQQ28" s="61"/>
      <c r="RQR28" s="61"/>
      <c r="RQS28" s="61"/>
      <c r="RQT28" s="61"/>
      <c r="RQU28" s="61"/>
      <c r="RQV28" s="61"/>
      <c r="RQW28" s="61"/>
      <c r="RQX28" s="61"/>
      <c r="RQY28" s="61"/>
      <c r="RQZ28" s="61"/>
      <c r="RRA28" s="61"/>
      <c r="RRB28" s="61"/>
      <c r="RRC28" s="61"/>
      <c r="RRD28" s="61"/>
      <c r="RRE28" s="61"/>
      <c r="RRF28" s="61"/>
      <c r="RRG28" s="61"/>
      <c r="RRH28" s="61"/>
      <c r="RRI28" s="61"/>
      <c r="RRJ28" s="61"/>
      <c r="RRK28" s="61"/>
      <c r="RRL28" s="61"/>
      <c r="RRM28" s="61"/>
      <c r="RRN28" s="61"/>
      <c r="RRO28" s="61"/>
      <c r="RRP28" s="61"/>
      <c r="RRQ28" s="61"/>
      <c r="RRR28" s="61"/>
      <c r="RRS28" s="61"/>
      <c r="RRT28" s="61"/>
      <c r="RRU28" s="61"/>
      <c r="RRV28" s="61"/>
      <c r="RRW28" s="61"/>
      <c r="RRX28" s="61"/>
      <c r="RRY28" s="61"/>
      <c r="RRZ28" s="61"/>
      <c r="RSA28" s="61"/>
      <c r="RSB28" s="61"/>
      <c r="RSC28" s="61"/>
      <c r="RSD28" s="61"/>
      <c r="RSE28" s="61"/>
      <c r="RSF28" s="61"/>
      <c r="RSG28" s="61"/>
      <c r="RSH28" s="61"/>
      <c r="RSI28" s="61"/>
      <c r="RSJ28" s="61"/>
      <c r="RSK28" s="61"/>
      <c r="RSL28" s="61"/>
      <c r="RSM28" s="61"/>
      <c r="RSN28" s="61"/>
      <c r="RSO28" s="61"/>
      <c r="RSP28" s="61"/>
      <c r="RSQ28" s="61"/>
      <c r="RSR28" s="61"/>
      <c r="RSS28" s="61"/>
      <c r="RST28" s="61"/>
      <c r="RSU28" s="61"/>
      <c r="RSV28" s="61"/>
      <c r="RSW28" s="61"/>
      <c r="RSX28" s="61"/>
      <c r="RSY28" s="61"/>
      <c r="RSZ28" s="61"/>
      <c r="RTA28" s="61"/>
      <c r="RTB28" s="61"/>
      <c r="RTC28" s="61"/>
      <c r="RTD28" s="61"/>
      <c r="RTE28" s="61"/>
      <c r="RTF28" s="61"/>
      <c r="RTG28" s="61"/>
      <c r="RTH28" s="61"/>
      <c r="RTI28" s="61"/>
      <c r="RTJ28" s="61"/>
      <c r="RTK28" s="61"/>
      <c r="RTL28" s="61"/>
      <c r="RTM28" s="61"/>
      <c r="RTN28" s="61"/>
      <c r="RTO28" s="61"/>
      <c r="RTP28" s="61"/>
      <c r="RTQ28" s="61"/>
      <c r="RTR28" s="61"/>
      <c r="RTS28" s="61"/>
      <c r="RTT28" s="61"/>
      <c r="RTU28" s="61"/>
      <c r="RTV28" s="61"/>
      <c r="RTW28" s="61"/>
      <c r="RTX28" s="61"/>
      <c r="RTY28" s="61"/>
      <c r="RTZ28" s="61"/>
      <c r="RUA28" s="61"/>
      <c r="RUB28" s="61"/>
      <c r="RUC28" s="61"/>
      <c r="RUD28" s="61"/>
      <c r="RUE28" s="61"/>
      <c r="RUF28" s="61"/>
      <c r="RUG28" s="61"/>
      <c r="RUH28" s="61"/>
      <c r="RUI28" s="61"/>
      <c r="RUJ28" s="61"/>
      <c r="RUK28" s="61"/>
      <c r="RUL28" s="61"/>
      <c r="RUM28" s="61"/>
      <c r="RUN28" s="61"/>
      <c r="RUO28" s="61"/>
      <c r="RUP28" s="61"/>
      <c r="RUQ28" s="61"/>
      <c r="RUR28" s="61"/>
      <c r="RUS28" s="61"/>
      <c r="RUT28" s="61"/>
      <c r="RUU28" s="61"/>
      <c r="RUV28" s="61"/>
      <c r="RUW28" s="61"/>
      <c r="RUX28" s="61"/>
      <c r="RUY28" s="61"/>
      <c r="RUZ28" s="61"/>
      <c r="RVA28" s="61"/>
      <c r="RVB28" s="61"/>
      <c r="RVC28" s="61"/>
      <c r="RVD28" s="61"/>
      <c r="RVE28" s="61"/>
      <c r="RVF28" s="61"/>
      <c r="RVG28" s="61"/>
      <c r="RVH28" s="61"/>
      <c r="RVI28" s="61"/>
      <c r="RVJ28" s="61"/>
      <c r="RVK28" s="61"/>
      <c r="RVL28" s="61"/>
      <c r="RVM28" s="61"/>
      <c r="RVN28" s="61"/>
      <c r="RVO28" s="61"/>
      <c r="RVP28" s="61"/>
      <c r="RVQ28" s="61"/>
      <c r="RVR28" s="61"/>
      <c r="RVS28" s="61"/>
      <c r="RVT28" s="61"/>
      <c r="RVU28" s="61"/>
      <c r="RVV28" s="61"/>
      <c r="RVW28" s="61"/>
      <c r="RVX28" s="61"/>
      <c r="RVY28" s="61"/>
      <c r="RVZ28" s="61"/>
      <c r="RWA28" s="61"/>
      <c r="RWB28" s="61"/>
      <c r="RWC28" s="61"/>
      <c r="RWD28" s="61"/>
      <c r="RWE28" s="61"/>
      <c r="RWF28" s="61"/>
      <c r="RWG28" s="61"/>
      <c r="RWH28" s="61"/>
      <c r="RWI28" s="61"/>
      <c r="RWJ28" s="61"/>
      <c r="RWK28" s="61"/>
      <c r="RWL28" s="61"/>
      <c r="RWM28" s="61"/>
      <c r="RWN28" s="61"/>
      <c r="RWO28" s="61"/>
      <c r="RWP28" s="61"/>
      <c r="RWQ28" s="61"/>
      <c r="RWR28" s="61"/>
      <c r="RWS28" s="61"/>
      <c r="RWT28" s="61"/>
      <c r="RWU28" s="61"/>
      <c r="RWV28" s="61"/>
      <c r="RWW28" s="61"/>
      <c r="RWX28" s="61"/>
      <c r="RWY28" s="61"/>
      <c r="RWZ28" s="61"/>
      <c r="RXA28" s="61"/>
      <c r="RXB28" s="61"/>
      <c r="RXC28" s="61"/>
      <c r="RXD28" s="61"/>
      <c r="RXE28" s="61"/>
      <c r="RXF28" s="61"/>
      <c r="RXG28" s="61"/>
      <c r="RXH28" s="61"/>
      <c r="RXI28" s="61"/>
      <c r="RXJ28" s="61"/>
      <c r="RXK28" s="61"/>
      <c r="RXL28" s="61"/>
      <c r="RXM28" s="61"/>
      <c r="RXN28" s="61"/>
      <c r="RXO28" s="61"/>
      <c r="RXP28" s="61"/>
      <c r="RXQ28" s="61"/>
      <c r="RXR28" s="61"/>
      <c r="RXS28" s="61"/>
      <c r="RXT28" s="61"/>
      <c r="RXU28" s="61"/>
      <c r="RXV28" s="61"/>
      <c r="RXW28" s="61"/>
      <c r="RXX28" s="61"/>
      <c r="RXY28" s="61"/>
      <c r="RXZ28" s="61"/>
      <c r="RYA28" s="61"/>
      <c r="RYB28" s="61"/>
      <c r="RYC28" s="61"/>
      <c r="RYD28" s="61"/>
      <c r="RYE28" s="61"/>
      <c r="RYF28" s="61"/>
      <c r="RYG28" s="61"/>
      <c r="RYH28" s="61"/>
      <c r="RYI28" s="61"/>
      <c r="RYJ28" s="61"/>
      <c r="RYK28" s="61"/>
      <c r="RYL28" s="61"/>
      <c r="RYM28" s="61"/>
      <c r="RYN28" s="61"/>
      <c r="RYO28" s="61"/>
      <c r="RYP28" s="61"/>
      <c r="RYQ28" s="61"/>
      <c r="RYR28" s="61"/>
      <c r="RYS28" s="61"/>
      <c r="RYT28" s="61"/>
      <c r="RYU28" s="61"/>
      <c r="RYV28" s="61"/>
      <c r="RYW28" s="61"/>
      <c r="RYX28" s="61"/>
      <c r="RYY28" s="61"/>
      <c r="RYZ28" s="61"/>
      <c r="RZA28" s="61"/>
      <c r="RZB28" s="61"/>
      <c r="RZC28" s="61"/>
      <c r="RZD28" s="61"/>
      <c r="RZE28" s="61"/>
      <c r="RZF28" s="61"/>
      <c r="RZG28" s="61"/>
      <c r="RZH28" s="61"/>
      <c r="RZI28" s="61"/>
      <c r="RZJ28" s="61"/>
      <c r="RZK28" s="61"/>
      <c r="RZL28" s="61"/>
      <c r="RZM28" s="61"/>
      <c r="RZN28" s="61"/>
      <c r="RZO28" s="61"/>
      <c r="RZP28" s="61"/>
      <c r="RZQ28" s="61"/>
      <c r="RZR28" s="61"/>
      <c r="RZS28" s="61"/>
      <c r="RZT28" s="61"/>
      <c r="RZU28" s="61"/>
      <c r="RZV28" s="61"/>
      <c r="RZW28" s="61"/>
      <c r="RZX28" s="61"/>
      <c r="RZY28" s="61"/>
      <c r="RZZ28" s="61"/>
      <c r="SAA28" s="61"/>
      <c r="SAB28" s="61"/>
      <c r="SAC28" s="61"/>
      <c r="SAD28" s="61"/>
      <c r="SAE28" s="61"/>
      <c r="SAF28" s="61"/>
      <c r="SAG28" s="61"/>
      <c r="SAH28" s="61"/>
      <c r="SAI28" s="61"/>
      <c r="SAJ28" s="61"/>
      <c r="SAK28" s="61"/>
      <c r="SAL28" s="61"/>
      <c r="SAM28" s="61"/>
      <c r="SAN28" s="61"/>
      <c r="SAO28" s="61"/>
      <c r="SAP28" s="61"/>
      <c r="SAQ28" s="61"/>
      <c r="SAR28" s="61"/>
      <c r="SAS28" s="61"/>
      <c r="SAT28" s="61"/>
      <c r="SAU28" s="61"/>
      <c r="SAV28" s="61"/>
      <c r="SAW28" s="61"/>
      <c r="SAX28" s="61"/>
      <c r="SAY28" s="61"/>
      <c r="SAZ28" s="61"/>
      <c r="SBA28" s="61"/>
      <c r="SBB28" s="61"/>
      <c r="SBC28" s="61"/>
      <c r="SBD28" s="61"/>
      <c r="SBE28" s="61"/>
      <c r="SBF28" s="61"/>
      <c r="SBG28" s="61"/>
      <c r="SBH28" s="61"/>
      <c r="SBI28" s="61"/>
      <c r="SBJ28" s="61"/>
      <c r="SBK28" s="61"/>
      <c r="SBL28" s="61"/>
      <c r="SBM28" s="61"/>
      <c r="SBN28" s="61"/>
      <c r="SBO28" s="61"/>
      <c r="SBP28" s="61"/>
      <c r="SBQ28" s="61"/>
      <c r="SBR28" s="61"/>
      <c r="SBS28" s="61"/>
      <c r="SBT28" s="61"/>
      <c r="SBU28" s="61"/>
      <c r="SBV28" s="61"/>
      <c r="SBW28" s="61"/>
      <c r="SBX28" s="61"/>
      <c r="SBY28" s="61"/>
      <c r="SBZ28" s="61"/>
      <c r="SCA28" s="61"/>
      <c r="SCB28" s="61"/>
      <c r="SCC28" s="61"/>
      <c r="SCD28" s="61"/>
      <c r="SCE28" s="61"/>
      <c r="SCF28" s="61"/>
      <c r="SCG28" s="61"/>
      <c r="SCH28" s="61"/>
      <c r="SCI28" s="61"/>
      <c r="SCJ28" s="61"/>
      <c r="SCK28" s="61"/>
      <c r="SCL28" s="61"/>
      <c r="SCM28" s="61"/>
      <c r="SCN28" s="61"/>
      <c r="SCO28" s="61"/>
      <c r="SCP28" s="61"/>
      <c r="SCQ28" s="61"/>
      <c r="SCR28" s="61"/>
      <c r="SCS28" s="61"/>
      <c r="SCT28" s="61"/>
      <c r="SCU28" s="61"/>
      <c r="SCV28" s="61"/>
      <c r="SCW28" s="61"/>
      <c r="SCX28" s="61"/>
      <c r="SCY28" s="61"/>
      <c r="SCZ28" s="61"/>
      <c r="SDA28" s="61"/>
      <c r="SDB28" s="61"/>
      <c r="SDC28" s="61"/>
      <c r="SDD28" s="61"/>
      <c r="SDE28" s="61"/>
      <c r="SDF28" s="61"/>
      <c r="SDG28" s="61"/>
      <c r="SDH28" s="61"/>
      <c r="SDI28" s="61"/>
      <c r="SDJ28" s="61"/>
      <c r="SDK28" s="61"/>
      <c r="SDL28" s="61"/>
      <c r="SDM28" s="61"/>
      <c r="SDN28" s="61"/>
      <c r="SDO28" s="61"/>
      <c r="SDP28" s="61"/>
      <c r="SDQ28" s="61"/>
      <c r="SDR28" s="61"/>
      <c r="SDS28" s="61"/>
      <c r="SDT28" s="61"/>
      <c r="SDU28" s="61"/>
      <c r="SDV28" s="61"/>
      <c r="SDW28" s="61"/>
      <c r="SDX28" s="61"/>
      <c r="SDY28" s="61"/>
      <c r="SDZ28" s="61"/>
      <c r="SEA28" s="61"/>
      <c r="SEB28" s="61"/>
      <c r="SEC28" s="61"/>
      <c r="SED28" s="61"/>
      <c r="SEE28" s="61"/>
      <c r="SEF28" s="61"/>
      <c r="SEG28" s="61"/>
      <c r="SEH28" s="61"/>
      <c r="SEI28" s="61"/>
      <c r="SEJ28" s="61"/>
      <c r="SEK28" s="61"/>
      <c r="SEL28" s="61"/>
      <c r="SEM28" s="61"/>
      <c r="SEN28" s="61"/>
      <c r="SEO28" s="61"/>
      <c r="SEP28" s="61"/>
      <c r="SEQ28" s="61"/>
      <c r="SER28" s="61"/>
      <c r="SES28" s="61"/>
      <c r="SET28" s="61"/>
      <c r="SEU28" s="61"/>
      <c r="SEV28" s="61"/>
      <c r="SEW28" s="61"/>
      <c r="SEX28" s="61"/>
      <c r="SEY28" s="61"/>
      <c r="SEZ28" s="61"/>
      <c r="SFA28" s="61"/>
      <c r="SFB28" s="61"/>
      <c r="SFC28" s="61"/>
      <c r="SFD28" s="61"/>
      <c r="SFE28" s="61"/>
      <c r="SFF28" s="61"/>
      <c r="SFG28" s="61"/>
      <c r="SFH28" s="61"/>
      <c r="SFI28" s="61"/>
      <c r="SFJ28" s="61"/>
      <c r="SFK28" s="61"/>
      <c r="SFL28" s="61"/>
      <c r="SFM28" s="61"/>
      <c r="SFN28" s="61"/>
      <c r="SFO28" s="61"/>
      <c r="SFP28" s="61"/>
      <c r="SFQ28" s="61"/>
      <c r="SFR28" s="61"/>
      <c r="SFS28" s="61"/>
      <c r="SFT28" s="61"/>
      <c r="SFU28" s="61"/>
      <c r="SFV28" s="61"/>
      <c r="SFW28" s="61"/>
      <c r="SFX28" s="61"/>
      <c r="SFY28" s="61"/>
      <c r="SFZ28" s="61"/>
      <c r="SGA28" s="61"/>
      <c r="SGB28" s="61"/>
      <c r="SGC28" s="61"/>
      <c r="SGD28" s="61"/>
      <c r="SGE28" s="61"/>
      <c r="SGF28" s="61"/>
      <c r="SGG28" s="61"/>
      <c r="SGH28" s="61"/>
      <c r="SGI28" s="61"/>
      <c r="SGJ28" s="61"/>
      <c r="SGK28" s="61"/>
      <c r="SGL28" s="61"/>
      <c r="SGM28" s="61"/>
      <c r="SGN28" s="61"/>
      <c r="SGO28" s="61"/>
      <c r="SGP28" s="61"/>
      <c r="SGQ28" s="61"/>
      <c r="SGR28" s="61"/>
      <c r="SGS28" s="61"/>
      <c r="SGT28" s="61"/>
      <c r="SGU28" s="61"/>
      <c r="SGV28" s="61"/>
      <c r="SGW28" s="61"/>
      <c r="SGX28" s="61"/>
      <c r="SGY28" s="61"/>
      <c r="SGZ28" s="61"/>
      <c r="SHA28" s="61"/>
      <c r="SHB28" s="61"/>
      <c r="SHC28" s="61"/>
      <c r="SHD28" s="61"/>
      <c r="SHE28" s="61"/>
      <c r="SHF28" s="61"/>
      <c r="SHG28" s="61"/>
      <c r="SHH28" s="61"/>
      <c r="SHI28" s="61"/>
      <c r="SHJ28" s="61"/>
      <c r="SHK28" s="61"/>
      <c r="SHL28" s="61"/>
      <c r="SHM28" s="61"/>
      <c r="SHN28" s="61"/>
      <c r="SHO28" s="61"/>
      <c r="SHP28" s="61"/>
      <c r="SHQ28" s="61"/>
      <c r="SHR28" s="61"/>
      <c r="SHS28" s="61"/>
      <c r="SHT28" s="61"/>
      <c r="SHU28" s="61"/>
      <c r="SHV28" s="61"/>
      <c r="SHW28" s="61"/>
      <c r="SHX28" s="61"/>
      <c r="SHY28" s="61"/>
      <c r="SHZ28" s="61"/>
      <c r="SIA28" s="61"/>
      <c r="SIB28" s="61"/>
      <c r="SIC28" s="61"/>
      <c r="SID28" s="61"/>
      <c r="SIE28" s="61"/>
      <c r="SIF28" s="61"/>
      <c r="SIG28" s="61"/>
      <c r="SIH28" s="61"/>
      <c r="SII28" s="61"/>
      <c r="SIJ28" s="61"/>
      <c r="SIK28" s="61"/>
      <c r="SIL28" s="61"/>
      <c r="SIM28" s="61"/>
      <c r="SIN28" s="61"/>
      <c r="SIO28" s="61"/>
      <c r="SIP28" s="61"/>
      <c r="SIQ28" s="61"/>
      <c r="SIR28" s="61"/>
      <c r="SIS28" s="61"/>
      <c r="SIT28" s="61"/>
      <c r="SIU28" s="61"/>
      <c r="SIV28" s="61"/>
      <c r="SIW28" s="61"/>
      <c r="SIX28" s="61"/>
      <c r="SIY28" s="61"/>
      <c r="SIZ28" s="61"/>
      <c r="SJA28" s="61"/>
      <c r="SJB28" s="61"/>
      <c r="SJC28" s="61"/>
      <c r="SJD28" s="61"/>
      <c r="SJE28" s="61"/>
      <c r="SJF28" s="61"/>
      <c r="SJG28" s="61"/>
      <c r="SJH28" s="61"/>
      <c r="SJI28" s="61"/>
      <c r="SJJ28" s="61"/>
      <c r="SJK28" s="61"/>
      <c r="SJL28" s="61"/>
      <c r="SJM28" s="61"/>
      <c r="SJN28" s="61"/>
      <c r="SJO28" s="61"/>
      <c r="SJP28" s="61"/>
      <c r="SJQ28" s="61"/>
      <c r="SJR28" s="61"/>
      <c r="SJS28" s="61"/>
      <c r="SJT28" s="61"/>
      <c r="SJU28" s="61"/>
      <c r="SJV28" s="61"/>
      <c r="SJW28" s="61"/>
      <c r="SJX28" s="61"/>
      <c r="SJY28" s="61"/>
      <c r="SJZ28" s="61"/>
      <c r="SKA28" s="61"/>
      <c r="SKB28" s="61"/>
      <c r="SKC28" s="61"/>
      <c r="SKD28" s="61"/>
      <c r="SKE28" s="61"/>
      <c r="SKF28" s="61"/>
      <c r="SKG28" s="61"/>
      <c r="SKH28" s="61"/>
      <c r="SKI28" s="61"/>
      <c r="SKJ28" s="61"/>
      <c r="SKK28" s="61"/>
      <c r="SKL28" s="61"/>
      <c r="SKM28" s="61"/>
      <c r="SKN28" s="61"/>
      <c r="SKO28" s="61"/>
      <c r="SKP28" s="61"/>
      <c r="SKQ28" s="61"/>
      <c r="SKR28" s="61"/>
      <c r="SKS28" s="61"/>
      <c r="SKT28" s="61"/>
      <c r="SKU28" s="61"/>
      <c r="SKV28" s="61"/>
      <c r="SKW28" s="61"/>
      <c r="SKX28" s="61"/>
      <c r="SKY28" s="61"/>
      <c r="SKZ28" s="61"/>
      <c r="SLA28" s="61"/>
      <c r="SLB28" s="61"/>
      <c r="SLC28" s="61"/>
      <c r="SLD28" s="61"/>
      <c r="SLE28" s="61"/>
      <c r="SLF28" s="61"/>
      <c r="SLG28" s="61"/>
      <c r="SLH28" s="61"/>
      <c r="SLI28" s="61"/>
      <c r="SLJ28" s="61"/>
      <c r="SLK28" s="61"/>
      <c r="SLL28" s="61"/>
      <c r="SLM28" s="61"/>
      <c r="SLN28" s="61"/>
      <c r="SLO28" s="61"/>
      <c r="SLP28" s="61"/>
      <c r="SLQ28" s="61"/>
      <c r="SLR28" s="61"/>
      <c r="SLS28" s="61"/>
      <c r="SLT28" s="61"/>
      <c r="SLU28" s="61"/>
      <c r="SLV28" s="61"/>
      <c r="SLW28" s="61"/>
      <c r="SLX28" s="61"/>
      <c r="SLY28" s="61"/>
      <c r="SLZ28" s="61"/>
      <c r="SMA28" s="61"/>
      <c r="SMB28" s="61"/>
      <c r="SMC28" s="61"/>
      <c r="SMD28" s="61"/>
      <c r="SME28" s="61"/>
      <c r="SMF28" s="61"/>
      <c r="SMG28" s="61"/>
      <c r="SMH28" s="61"/>
      <c r="SMI28" s="61"/>
      <c r="SMJ28" s="61"/>
      <c r="SMK28" s="61"/>
      <c r="SML28" s="61"/>
      <c r="SMM28" s="61"/>
      <c r="SMN28" s="61"/>
      <c r="SMO28" s="61"/>
      <c r="SMP28" s="61"/>
      <c r="SMQ28" s="61"/>
      <c r="SMR28" s="61"/>
      <c r="SMS28" s="61"/>
      <c r="SMT28" s="61"/>
      <c r="SMU28" s="61"/>
      <c r="SMV28" s="61"/>
      <c r="SMW28" s="61"/>
      <c r="SMX28" s="61"/>
      <c r="SMY28" s="61"/>
      <c r="SMZ28" s="61"/>
      <c r="SNA28" s="61"/>
      <c r="SNB28" s="61"/>
      <c r="SNC28" s="61"/>
      <c r="SND28" s="61"/>
      <c r="SNE28" s="61"/>
      <c r="SNF28" s="61"/>
      <c r="SNG28" s="61"/>
      <c r="SNH28" s="61"/>
      <c r="SNI28" s="61"/>
      <c r="SNJ28" s="61"/>
      <c r="SNK28" s="61"/>
      <c r="SNL28" s="61"/>
      <c r="SNM28" s="61"/>
      <c r="SNN28" s="61"/>
      <c r="SNO28" s="61"/>
      <c r="SNP28" s="61"/>
      <c r="SNQ28" s="61"/>
      <c r="SNR28" s="61"/>
      <c r="SNS28" s="61"/>
      <c r="SNT28" s="61"/>
      <c r="SNU28" s="61"/>
      <c r="SNV28" s="61"/>
      <c r="SNW28" s="61"/>
      <c r="SNX28" s="61"/>
      <c r="SNY28" s="61"/>
      <c r="SNZ28" s="61"/>
      <c r="SOA28" s="61"/>
      <c r="SOB28" s="61"/>
      <c r="SOC28" s="61"/>
      <c r="SOD28" s="61"/>
      <c r="SOE28" s="61"/>
      <c r="SOF28" s="61"/>
      <c r="SOG28" s="61"/>
      <c r="SOH28" s="61"/>
      <c r="SOI28" s="61"/>
      <c r="SOJ28" s="61"/>
      <c r="SOK28" s="61"/>
      <c r="SOL28" s="61"/>
      <c r="SOM28" s="61"/>
      <c r="SON28" s="61"/>
      <c r="SOO28" s="61"/>
      <c r="SOP28" s="61"/>
      <c r="SOQ28" s="61"/>
      <c r="SOR28" s="61"/>
      <c r="SOS28" s="61"/>
      <c r="SOT28" s="61"/>
      <c r="SOU28" s="61"/>
      <c r="SOV28" s="61"/>
      <c r="SOW28" s="61"/>
      <c r="SOX28" s="61"/>
      <c r="SOY28" s="61"/>
      <c r="SOZ28" s="61"/>
      <c r="SPA28" s="61"/>
      <c r="SPB28" s="61"/>
      <c r="SPC28" s="61"/>
      <c r="SPD28" s="61"/>
      <c r="SPE28" s="61"/>
      <c r="SPF28" s="61"/>
      <c r="SPG28" s="61"/>
      <c r="SPH28" s="61"/>
      <c r="SPI28" s="61"/>
      <c r="SPJ28" s="61"/>
      <c r="SPK28" s="61"/>
      <c r="SPL28" s="61"/>
      <c r="SPM28" s="61"/>
      <c r="SPN28" s="61"/>
      <c r="SPO28" s="61"/>
      <c r="SPP28" s="61"/>
      <c r="SPQ28" s="61"/>
      <c r="SPR28" s="61"/>
      <c r="SPS28" s="61"/>
      <c r="SPT28" s="61"/>
      <c r="SPU28" s="61"/>
      <c r="SPV28" s="61"/>
      <c r="SPW28" s="61"/>
      <c r="SPX28" s="61"/>
      <c r="SPY28" s="61"/>
      <c r="SPZ28" s="61"/>
      <c r="SQA28" s="61"/>
      <c r="SQB28" s="61"/>
      <c r="SQC28" s="61"/>
      <c r="SQD28" s="61"/>
      <c r="SQE28" s="61"/>
      <c r="SQF28" s="61"/>
      <c r="SQG28" s="61"/>
      <c r="SQH28" s="61"/>
      <c r="SQI28" s="61"/>
      <c r="SQJ28" s="61"/>
      <c r="SQK28" s="61"/>
      <c r="SQL28" s="61"/>
      <c r="SQM28" s="61"/>
      <c r="SQN28" s="61"/>
      <c r="SQO28" s="61"/>
      <c r="SQP28" s="61"/>
      <c r="SQQ28" s="61"/>
      <c r="SQR28" s="61"/>
      <c r="SQS28" s="61"/>
      <c r="SQT28" s="61"/>
      <c r="SQU28" s="61"/>
      <c r="SQV28" s="61"/>
      <c r="SQW28" s="61"/>
      <c r="SQX28" s="61"/>
      <c r="SQY28" s="61"/>
      <c r="SQZ28" s="61"/>
      <c r="SRA28" s="61"/>
      <c r="SRB28" s="61"/>
      <c r="SRC28" s="61"/>
      <c r="SRD28" s="61"/>
      <c r="SRE28" s="61"/>
      <c r="SRF28" s="61"/>
      <c r="SRG28" s="61"/>
      <c r="SRH28" s="61"/>
      <c r="SRI28" s="61"/>
      <c r="SRJ28" s="61"/>
      <c r="SRK28" s="61"/>
      <c r="SRL28" s="61"/>
      <c r="SRM28" s="61"/>
      <c r="SRN28" s="61"/>
      <c r="SRO28" s="61"/>
      <c r="SRP28" s="61"/>
      <c r="SRQ28" s="61"/>
      <c r="SRR28" s="61"/>
      <c r="SRS28" s="61"/>
      <c r="SRT28" s="61"/>
      <c r="SRU28" s="61"/>
      <c r="SRV28" s="61"/>
      <c r="SRW28" s="61"/>
      <c r="SRX28" s="61"/>
      <c r="SRY28" s="61"/>
      <c r="SRZ28" s="61"/>
      <c r="SSA28" s="61"/>
      <c r="SSB28" s="61"/>
      <c r="SSC28" s="61"/>
      <c r="SSD28" s="61"/>
      <c r="SSE28" s="61"/>
      <c r="SSF28" s="61"/>
      <c r="SSG28" s="61"/>
      <c r="SSH28" s="61"/>
      <c r="SSI28" s="61"/>
      <c r="SSJ28" s="61"/>
      <c r="SSK28" s="61"/>
      <c r="SSL28" s="61"/>
      <c r="SSM28" s="61"/>
      <c r="SSN28" s="61"/>
      <c r="SSO28" s="61"/>
      <c r="SSP28" s="61"/>
      <c r="SSQ28" s="61"/>
      <c r="SSR28" s="61"/>
      <c r="SSS28" s="61"/>
      <c r="SST28" s="61"/>
      <c r="SSU28" s="61"/>
      <c r="SSV28" s="61"/>
      <c r="SSW28" s="61"/>
      <c r="SSX28" s="61"/>
      <c r="SSY28" s="61"/>
      <c r="SSZ28" s="61"/>
      <c r="STA28" s="61"/>
      <c r="STB28" s="61"/>
      <c r="STC28" s="61"/>
      <c r="STD28" s="61"/>
      <c r="STE28" s="61"/>
      <c r="STF28" s="61"/>
      <c r="STG28" s="61"/>
      <c r="STH28" s="61"/>
      <c r="STI28" s="61"/>
      <c r="STJ28" s="61"/>
      <c r="STK28" s="61"/>
      <c r="STL28" s="61"/>
      <c r="STM28" s="61"/>
      <c r="STN28" s="61"/>
      <c r="STO28" s="61"/>
      <c r="STP28" s="61"/>
      <c r="STQ28" s="61"/>
      <c r="STR28" s="61"/>
      <c r="STS28" s="61"/>
      <c r="STT28" s="61"/>
      <c r="STU28" s="61"/>
      <c r="STV28" s="61"/>
      <c r="STW28" s="61"/>
      <c r="STX28" s="61"/>
      <c r="STY28" s="61"/>
      <c r="STZ28" s="61"/>
      <c r="SUA28" s="61"/>
      <c r="SUB28" s="61"/>
      <c r="SUC28" s="61"/>
      <c r="SUD28" s="61"/>
      <c r="SUE28" s="61"/>
      <c r="SUF28" s="61"/>
      <c r="SUG28" s="61"/>
      <c r="SUH28" s="61"/>
      <c r="SUI28" s="61"/>
      <c r="SUJ28" s="61"/>
      <c r="SUK28" s="61"/>
      <c r="SUL28" s="61"/>
      <c r="SUM28" s="61"/>
      <c r="SUN28" s="61"/>
      <c r="SUO28" s="61"/>
      <c r="SUP28" s="61"/>
      <c r="SUQ28" s="61"/>
      <c r="SUR28" s="61"/>
      <c r="SUS28" s="61"/>
      <c r="SUT28" s="61"/>
      <c r="SUU28" s="61"/>
      <c r="SUV28" s="61"/>
      <c r="SUW28" s="61"/>
      <c r="SUX28" s="61"/>
      <c r="SUY28" s="61"/>
      <c r="SUZ28" s="61"/>
      <c r="SVA28" s="61"/>
      <c r="SVB28" s="61"/>
      <c r="SVC28" s="61"/>
      <c r="SVD28" s="61"/>
      <c r="SVE28" s="61"/>
      <c r="SVF28" s="61"/>
      <c r="SVG28" s="61"/>
      <c r="SVH28" s="61"/>
      <c r="SVI28" s="61"/>
      <c r="SVJ28" s="61"/>
      <c r="SVK28" s="61"/>
      <c r="SVL28" s="61"/>
      <c r="SVM28" s="61"/>
      <c r="SVN28" s="61"/>
      <c r="SVO28" s="61"/>
      <c r="SVP28" s="61"/>
      <c r="SVQ28" s="61"/>
      <c r="SVR28" s="61"/>
      <c r="SVS28" s="61"/>
      <c r="SVT28" s="61"/>
      <c r="SVU28" s="61"/>
      <c r="SVV28" s="61"/>
      <c r="SVW28" s="61"/>
      <c r="SVX28" s="61"/>
      <c r="SVY28" s="61"/>
      <c r="SVZ28" s="61"/>
      <c r="SWA28" s="61"/>
      <c r="SWB28" s="61"/>
      <c r="SWC28" s="61"/>
      <c r="SWD28" s="61"/>
      <c r="SWE28" s="61"/>
      <c r="SWF28" s="61"/>
      <c r="SWG28" s="61"/>
      <c r="SWH28" s="61"/>
      <c r="SWI28" s="61"/>
      <c r="SWJ28" s="61"/>
      <c r="SWK28" s="61"/>
      <c r="SWL28" s="61"/>
      <c r="SWM28" s="61"/>
      <c r="SWN28" s="61"/>
      <c r="SWO28" s="61"/>
      <c r="SWP28" s="61"/>
      <c r="SWQ28" s="61"/>
      <c r="SWR28" s="61"/>
      <c r="SWS28" s="61"/>
      <c r="SWT28" s="61"/>
      <c r="SWU28" s="61"/>
      <c r="SWV28" s="61"/>
      <c r="SWW28" s="61"/>
      <c r="SWX28" s="61"/>
      <c r="SWY28" s="61"/>
      <c r="SWZ28" s="61"/>
      <c r="SXA28" s="61"/>
      <c r="SXB28" s="61"/>
      <c r="SXC28" s="61"/>
      <c r="SXD28" s="61"/>
      <c r="SXE28" s="61"/>
      <c r="SXF28" s="61"/>
      <c r="SXG28" s="61"/>
      <c r="SXH28" s="61"/>
      <c r="SXI28" s="61"/>
      <c r="SXJ28" s="61"/>
      <c r="SXK28" s="61"/>
      <c r="SXL28" s="61"/>
      <c r="SXM28" s="61"/>
      <c r="SXN28" s="61"/>
      <c r="SXO28" s="61"/>
      <c r="SXP28" s="61"/>
      <c r="SXQ28" s="61"/>
      <c r="SXR28" s="61"/>
      <c r="SXS28" s="61"/>
      <c r="SXT28" s="61"/>
      <c r="SXU28" s="61"/>
      <c r="SXV28" s="61"/>
      <c r="SXW28" s="61"/>
      <c r="SXX28" s="61"/>
      <c r="SXY28" s="61"/>
      <c r="SXZ28" s="61"/>
      <c r="SYA28" s="61"/>
      <c r="SYB28" s="61"/>
      <c r="SYC28" s="61"/>
      <c r="SYD28" s="61"/>
      <c r="SYE28" s="61"/>
      <c r="SYF28" s="61"/>
      <c r="SYG28" s="61"/>
      <c r="SYH28" s="61"/>
      <c r="SYI28" s="61"/>
      <c r="SYJ28" s="61"/>
      <c r="SYK28" s="61"/>
      <c r="SYL28" s="61"/>
      <c r="SYM28" s="61"/>
      <c r="SYN28" s="61"/>
      <c r="SYO28" s="61"/>
      <c r="SYP28" s="61"/>
      <c r="SYQ28" s="61"/>
      <c r="SYR28" s="61"/>
      <c r="SYS28" s="61"/>
      <c r="SYT28" s="61"/>
      <c r="SYU28" s="61"/>
      <c r="SYV28" s="61"/>
      <c r="SYW28" s="61"/>
      <c r="SYX28" s="61"/>
      <c r="SYY28" s="61"/>
      <c r="SYZ28" s="61"/>
      <c r="SZA28" s="61"/>
      <c r="SZB28" s="61"/>
      <c r="SZC28" s="61"/>
      <c r="SZD28" s="61"/>
      <c r="SZE28" s="61"/>
      <c r="SZF28" s="61"/>
      <c r="SZG28" s="61"/>
      <c r="SZH28" s="61"/>
      <c r="SZI28" s="61"/>
      <c r="SZJ28" s="61"/>
      <c r="SZK28" s="61"/>
      <c r="SZL28" s="61"/>
      <c r="SZM28" s="61"/>
      <c r="SZN28" s="61"/>
      <c r="SZO28" s="61"/>
      <c r="SZP28" s="61"/>
      <c r="SZQ28" s="61"/>
      <c r="SZR28" s="61"/>
      <c r="SZS28" s="61"/>
      <c r="SZT28" s="61"/>
      <c r="SZU28" s="61"/>
      <c r="SZV28" s="61"/>
      <c r="SZW28" s="61"/>
      <c r="SZX28" s="61"/>
      <c r="SZY28" s="61"/>
      <c r="SZZ28" s="61"/>
      <c r="TAA28" s="61"/>
      <c r="TAB28" s="61"/>
      <c r="TAC28" s="61"/>
      <c r="TAD28" s="61"/>
      <c r="TAE28" s="61"/>
      <c r="TAF28" s="61"/>
      <c r="TAG28" s="61"/>
      <c r="TAH28" s="61"/>
      <c r="TAI28" s="61"/>
      <c r="TAJ28" s="61"/>
      <c r="TAK28" s="61"/>
      <c r="TAL28" s="61"/>
      <c r="TAM28" s="61"/>
      <c r="TAN28" s="61"/>
      <c r="TAO28" s="61"/>
      <c r="TAP28" s="61"/>
      <c r="TAQ28" s="61"/>
      <c r="TAR28" s="61"/>
      <c r="TAS28" s="61"/>
      <c r="TAT28" s="61"/>
      <c r="TAU28" s="61"/>
      <c r="TAV28" s="61"/>
      <c r="TAW28" s="61"/>
      <c r="TAX28" s="61"/>
      <c r="TAY28" s="61"/>
      <c r="TAZ28" s="61"/>
      <c r="TBA28" s="61"/>
      <c r="TBB28" s="61"/>
      <c r="TBC28" s="61"/>
      <c r="TBD28" s="61"/>
      <c r="TBE28" s="61"/>
      <c r="TBF28" s="61"/>
      <c r="TBG28" s="61"/>
      <c r="TBH28" s="61"/>
      <c r="TBI28" s="61"/>
      <c r="TBJ28" s="61"/>
      <c r="TBK28" s="61"/>
      <c r="TBL28" s="61"/>
      <c r="TBM28" s="61"/>
      <c r="TBN28" s="61"/>
      <c r="TBO28" s="61"/>
      <c r="TBP28" s="61"/>
      <c r="TBQ28" s="61"/>
      <c r="TBR28" s="61"/>
      <c r="TBS28" s="61"/>
      <c r="TBT28" s="61"/>
      <c r="TBU28" s="61"/>
      <c r="TBV28" s="61"/>
      <c r="TBW28" s="61"/>
      <c r="TBX28" s="61"/>
      <c r="TBY28" s="61"/>
      <c r="TBZ28" s="61"/>
      <c r="TCA28" s="61"/>
      <c r="TCB28" s="61"/>
      <c r="TCC28" s="61"/>
      <c r="TCD28" s="61"/>
      <c r="TCE28" s="61"/>
      <c r="TCF28" s="61"/>
      <c r="TCG28" s="61"/>
      <c r="TCH28" s="61"/>
      <c r="TCI28" s="61"/>
      <c r="TCJ28" s="61"/>
      <c r="TCK28" s="61"/>
      <c r="TCL28" s="61"/>
      <c r="TCM28" s="61"/>
      <c r="TCN28" s="61"/>
      <c r="TCO28" s="61"/>
      <c r="TCP28" s="61"/>
      <c r="TCQ28" s="61"/>
      <c r="TCR28" s="61"/>
      <c r="TCS28" s="61"/>
      <c r="TCT28" s="61"/>
      <c r="TCU28" s="61"/>
      <c r="TCV28" s="61"/>
      <c r="TCW28" s="61"/>
      <c r="TCX28" s="61"/>
      <c r="TCY28" s="61"/>
      <c r="TCZ28" s="61"/>
      <c r="TDA28" s="61"/>
      <c r="TDB28" s="61"/>
      <c r="TDC28" s="61"/>
      <c r="TDD28" s="61"/>
      <c r="TDE28" s="61"/>
      <c r="TDF28" s="61"/>
      <c r="TDG28" s="61"/>
      <c r="TDH28" s="61"/>
      <c r="TDI28" s="61"/>
      <c r="TDJ28" s="61"/>
      <c r="TDK28" s="61"/>
      <c r="TDL28" s="61"/>
      <c r="TDM28" s="61"/>
      <c r="TDN28" s="61"/>
      <c r="TDO28" s="61"/>
      <c r="TDP28" s="61"/>
      <c r="TDQ28" s="61"/>
      <c r="TDR28" s="61"/>
      <c r="TDS28" s="61"/>
      <c r="TDT28" s="61"/>
      <c r="TDU28" s="61"/>
      <c r="TDV28" s="61"/>
      <c r="TDW28" s="61"/>
      <c r="TDX28" s="61"/>
      <c r="TDY28" s="61"/>
      <c r="TDZ28" s="61"/>
      <c r="TEA28" s="61"/>
      <c r="TEB28" s="61"/>
      <c r="TEC28" s="61"/>
      <c r="TED28" s="61"/>
      <c r="TEE28" s="61"/>
      <c r="TEF28" s="61"/>
      <c r="TEG28" s="61"/>
      <c r="TEH28" s="61"/>
      <c r="TEI28" s="61"/>
      <c r="TEJ28" s="61"/>
      <c r="TEK28" s="61"/>
      <c r="TEL28" s="61"/>
      <c r="TEM28" s="61"/>
      <c r="TEN28" s="61"/>
      <c r="TEO28" s="61"/>
      <c r="TEP28" s="61"/>
      <c r="TEQ28" s="61"/>
      <c r="TER28" s="61"/>
      <c r="TES28" s="61"/>
      <c r="TET28" s="61"/>
      <c r="TEU28" s="61"/>
      <c r="TEV28" s="61"/>
      <c r="TEW28" s="61"/>
      <c r="TEX28" s="61"/>
      <c r="TEY28" s="61"/>
      <c r="TEZ28" s="61"/>
      <c r="TFA28" s="61"/>
      <c r="TFB28" s="61"/>
      <c r="TFC28" s="61"/>
      <c r="TFD28" s="61"/>
      <c r="TFE28" s="61"/>
      <c r="TFF28" s="61"/>
      <c r="TFG28" s="61"/>
      <c r="TFH28" s="61"/>
      <c r="TFI28" s="61"/>
      <c r="TFJ28" s="61"/>
      <c r="TFK28" s="61"/>
      <c r="TFL28" s="61"/>
      <c r="TFM28" s="61"/>
      <c r="TFN28" s="61"/>
      <c r="TFO28" s="61"/>
      <c r="TFP28" s="61"/>
      <c r="TFQ28" s="61"/>
      <c r="TFR28" s="61"/>
      <c r="TFS28" s="61"/>
      <c r="TFT28" s="61"/>
      <c r="TFU28" s="61"/>
      <c r="TFV28" s="61"/>
      <c r="TFW28" s="61"/>
      <c r="TFX28" s="61"/>
      <c r="TFY28" s="61"/>
      <c r="TFZ28" s="61"/>
      <c r="TGA28" s="61"/>
      <c r="TGB28" s="61"/>
      <c r="TGC28" s="61"/>
      <c r="TGD28" s="61"/>
      <c r="TGE28" s="61"/>
      <c r="TGF28" s="61"/>
      <c r="TGG28" s="61"/>
      <c r="TGH28" s="61"/>
      <c r="TGI28" s="61"/>
      <c r="TGJ28" s="61"/>
      <c r="TGK28" s="61"/>
      <c r="TGL28" s="61"/>
      <c r="TGM28" s="61"/>
      <c r="TGN28" s="61"/>
      <c r="TGO28" s="61"/>
      <c r="TGP28" s="61"/>
      <c r="TGQ28" s="61"/>
      <c r="TGR28" s="61"/>
      <c r="TGS28" s="61"/>
      <c r="TGT28" s="61"/>
      <c r="TGU28" s="61"/>
      <c r="TGV28" s="61"/>
      <c r="TGW28" s="61"/>
      <c r="TGX28" s="61"/>
      <c r="TGY28" s="61"/>
      <c r="TGZ28" s="61"/>
      <c r="THA28" s="61"/>
      <c r="THB28" s="61"/>
      <c r="THC28" s="61"/>
      <c r="THD28" s="61"/>
      <c r="THE28" s="61"/>
      <c r="THF28" s="61"/>
      <c r="THG28" s="61"/>
      <c r="THH28" s="61"/>
      <c r="THI28" s="61"/>
      <c r="THJ28" s="61"/>
      <c r="THK28" s="61"/>
      <c r="THL28" s="61"/>
      <c r="THM28" s="61"/>
      <c r="THN28" s="61"/>
      <c r="THO28" s="61"/>
      <c r="THP28" s="61"/>
      <c r="THQ28" s="61"/>
      <c r="THR28" s="61"/>
      <c r="THS28" s="61"/>
      <c r="THT28" s="61"/>
      <c r="THU28" s="61"/>
      <c r="THV28" s="61"/>
      <c r="THW28" s="61"/>
      <c r="THX28" s="61"/>
      <c r="THY28" s="61"/>
      <c r="THZ28" s="61"/>
      <c r="TIA28" s="61"/>
      <c r="TIB28" s="61"/>
      <c r="TIC28" s="61"/>
      <c r="TID28" s="61"/>
      <c r="TIE28" s="61"/>
      <c r="TIF28" s="61"/>
      <c r="TIG28" s="61"/>
      <c r="TIH28" s="61"/>
      <c r="TII28" s="61"/>
      <c r="TIJ28" s="61"/>
      <c r="TIK28" s="61"/>
      <c r="TIL28" s="61"/>
      <c r="TIM28" s="61"/>
      <c r="TIN28" s="61"/>
      <c r="TIO28" s="61"/>
      <c r="TIP28" s="61"/>
      <c r="TIQ28" s="61"/>
      <c r="TIR28" s="61"/>
      <c r="TIS28" s="61"/>
      <c r="TIT28" s="61"/>
      <c r="TIU28" s="61"/>
      <c r="TIV28" s="61"/>
      <c r="TIW28" s="61"/>
      <c r="TIX28" s="61"/>
      <c r="TIY28" s="61"/>
      <c r="TIZ28" s="61"/>
      <c r="TJA28" s="61"/>
      <c r="TJB28" s="61"/>
      <c r="TJC28" s="61"/>
      <c r="TJD28" s="61"/>
      <c r="TJE28" s="61"/>
      <c r="TJF28" s="61"/>
      <c r="TJG28" s="61"/>
      <c r="TJH28" s="61"/>
      <c r="TJI28" s="61"/>
      <c r="TJJ28" s="61"/>
      <c r="TJK28" s="61"/>
      <c r="TJL28" s="61"/>
      <c r="TJM28" s="61"/>
      <c r="TJN28" s="61"/>
      <c r="TJO28" s="61"/>
      <c r="TJP28" s="61"/>
      <c r="TJQ28" s="61"/>
      <c r="TJR28" s="61"/>
      <c r="TJS28" s="61"/>
      <c r="TJT28" s="61"/>
      <c r="TJU28" s="61"/>
      <c r="TJV28" s="61"/>
      <c r="TJW28" s="61"/>
      <c r="TJX28" s="61"/>
      <c r="TJY28" s="61"/>
      <c r="TJZ28" s="61"/>
      <c r="TKA28" s="61"/>
      <c r="TKB28" s="61"/>
      <c r="TKC28" s="61"/>
      <c r="TKD28" s="61"/>
      <c r="TKE28" s="61"/>
      <c r="TKF28" s="61"/>
      <c r="TKG28" s="61"/>
      <c r="TKH28" s="61"/>
      <c r="TKI28" s="61"/>
      <c r="TKJ28" s="61"/>
      <c r="TKK28" s="61"/>
      <c r="TKL28" s="61"/>
      <c r="TKM28" s="61"/>
      <c r="TKN28" s="61"/>
      <c r="TKO28" s="61"/>
      <c r="TKP28" s="61"/>
      <c r="TKQ28" s="61"/>
      <c r="TKR28" s="61"/>
      <c r="TKS28" s="61"/>
      <c r="TKT28" s="61"/>
      <c r="TKU28" s="61"/>
      <c r="TKV28" s="61"/>
      <c r="TKW28" s="61"/>
      <c r="TKX28" s="61"/>
      <c r="TKY28" s="61"/>
      <c r="TKZ28" s="61"/>
      <c r="TLA28" s="61"/>
      <c r="TLB28" s="61"/>
      <c r="TLC28" s="61"/>
      <c r="TLD28" s="61"/>
      <c r="TLE28" s="61"/>
      <c r="TLF28" s="61"/>
      <c r="TLG28" s="61"/>
      <c r="TLH28" s="61"/>
      <c r="TLI28" s="61"/>
      <c r="TLJ28" s="61"/>
      <c r="TLK28" s="61"/>
      <c r="TLL28" s="61"/>
      <c r="TLM28" s="61"/>
      <c r="TLN28" s="61"/>
      <c r="TLO28" s="61"/>
      <c r="TLP28" s="61"/>
      <c r="TLQ28" s="61"/>
      <c r="TLR28" s="61"/>
      <c r="TLS28" s="61"/>
      <c r="TLT28" s="61"/>
      <c r="TLU28" s="61"/>
      <c r="TLV28" s="61"/>
      <c r="TLW28" s="61"/>
      <c r="TLX28" s="61"/>
      <c r="TLY28" s="61"/>
      <c r="TLZ28" s="61"/>
      <c r="TMA28" s="61"/>
      <c r="TMB28" s="61"/>
      <c r="TMC28" s="61"/>
      <c r="TMD28" s="61"/>
      <c r="TME28" s="61"/>
      <c r="TMF28" s="61"/>
      <c r="TMG28" s="61"/>
      <c r="TMH28" s="61"/>
      <c r="TMI28" s="61"/>
      <c r="TMJ28" s="61"/>
      <c r="TMK28" s="61"/>
      <c r="TML28" s="61"/>
      <c r="TMM28" s="61"/>
      <c r="TMN28" s="61"/>
      <c r="TMO28" s="61"/>
      <c r="TMP28" s="61"/>
      <c r="TMQ28" s="61"/>
      <c r="TMR28" s="61"/>
      <c r="TMS28" s="61"/>
      <c r="TMT28" s="61"/>
      <c r="TMU28" s="61"/>
      <c r="TMV28" s="61"/>
      <c r="TMW28" s="61"/>
      <c r="TMX28" s="61"/>
      <c r="TMY28" s="61"/>
      <c r="TMZ28" s="61"/>
      <c r="TNA28" s="61"/>
      <c r="TNB28" s="61"/>
      <c r="TNC28" s="61"/>
      <c r="TND28" s="61"/>
      <c r="TNE28" s="61"/>
      <c r="TNF28" s="61"/>
      <c r="TNG28" s="61"/>
      <c r="TNH28" s="61"/>
      <c r="TNI28" s="61"/>
      <c r="TNJ28" s="61"/>
      <c r="TNK28" s="61"/>
      <c r="TNL28" s="61"/>
      <c r="TNM28" s="61"/>
      <c r="TNN28" s="61"/>
      <c r="TNO28" s="61"/>
      <c r="TNP28" s="61"/>
      <c r="TNQ28" s="61"/>
      <c r="TNR28" s="61"/>
      <c r="TNS28" s="61"/>
      <c r="TNT28" s="61"/>
      <c r="TNU28" s="61"/>
      <c r="TNV28" s="61"/>
      <c r="TNW28" s="61"/>
      <c r="TNX28" s="61"/>
      <c r="TNY28" s="61"/>
      <c r="TNZ28" s="61"/>
      <c r="TOA28" s="61"/>
      <c r="TOB28" s="61"/>
      <c r="TOC28" s="61"/>
      <c r="TOD28" s="61"/>
      <c r="TOE28" s="61"/>
      <c r="TOF28" s="61"/>
      <c r="TOG28" s="61"/>
      <c r="TOH28" s="61"/>
      <c r="TOI28" s="61"/>
      <c r="TOJ28" s="61"/>
      <c r="TOK28" s="61"/>
      <c r="TOL28" s="61"/>
      <c r="TOM28" s="61"/>
      <c r="TON28" s="61"/>
      <c r="TOO28" s="61"/>
      <c r="TOP28" s="61"/>
      <c r="TOQ28" s="61"/>
      <c r="TOR28" s="61"/>
      <c r="TOS28" s="61"/>
      <c r="TOT28" s="61"/>
      <c r="TOU28" s="61"/>
      <c r="TOV28" s="61"/>
      <c r="TOW28" s="61"/>
      <c r="TOX28" s="61"/>
      <c r="TOY28" s="61"/>
      <c r="TOZ28" s="61"/>
      <c r="TPA28" s="61"/>
      <c r="TPB28" s="61"/>
      <c r="TPC28" s="61"/>
      <c r="TPD28" s="61"/>
      <c r="TPE28" s="61"/>
      <c r="TPF28" s="61"/>
      <c r="TPG28" s="61"/>
      <c r="TPH28" s="61"/>
      <c r="TPI28" s="61"/>
      <c r="TPJ28" s="61"/>
      <c r="TPK28" s="61"/>
      <c r="TPL28" s="61"/>
      <c r="TPM28" s="61"/>
      <c r="TPN28" s="61"/>
      <c r="TPO28" s="61"/>
      <c r="TPP28" s="61"/>
      <c r="TPQ28" s="61"/>
      <c r="TPR28" s="61"/>
      <c r="TPS28" s="61"/>
      <c r="TPT28" s="61"/>
      <c r="TPU28" s="61"/>
      <c r="TPV28" s="61"/>
      <c r="TPW28" s="61"/>
      <c r="TPX28" s="61"/>
      <c r="TPY28" s="61"/>
      <c r="TPZ28" s="61"/>
      <c r="TQA28" s="61"/>
      <c r="TQB28" s="61"/>
      <c r="TQC28" s="61"/>
      <c r="TQD28" s="61"/>
      <c r="TQE28" s="61"/>
      <c r="TQF28" s="61"/>
      <c r="TQG28" s="61"/>
      <c r="TQH28" s="61"/>
      <c r="TQI28" s="61"/>
      <c r="TQJ28" s="61"/>
      <c r="TQK28" s="61"/>
      <c r="TQL28" s="61"/>
      <c r="TQM28" s="61"/>
      <c r="TQN28" s="61"/>
      <c r="TQO28" s="61"/>
      <c r="TQP28" s="61"/>
      <c r="TQQ28" s="61"/>
      <c r="TQR28" s="61"/>
      <c r="TQS28" s="61"/>
      <c r="TQT28" s="61"/>
      <c r="TQU28" s="61"/>
      <c r="TQV28" s="61"/>
      <c r="TQW28" s="61"/>
      <c r="TQX28" s="61"/>
      <c r="TQY28" s="61"/>
      <c r="TQZ28" s="61"/>
      <c r="TRA28" s="61"/>
      <c r="TRB28" s="61"/>
      <c r="TRC28" s="61"/>
      <c r="TRD28" s="61"/>
      <c r="TRE28" s="61"/>
      <c r="TRF28" s="61"/>
      <c r="TRG28" s="61"/>
      <c r="TRH28" s="61"/>
      <c r="TRI28" s="61"/>
      <c r="TRJ28" s="61"/>
      <c r="TRK28" s="61"/>
      <c r="TRL28" s="61"/>
      <c r="TRM28" s="61"/>
      <c r="TRN28" s="61"/>
      <c r="TRO28" s="61"/>
      <c r="TRP28" s="61"/>
      <c r="TRQ28" s="61"/>
      <c r="TRR28" s="61"/>
      <c r="TRS28" s="61"/>
      <c r="TRT28" s="61"/>
      <c r="TRU28" s="61"/>
      <c r="TRV28" s="61"/>
      <c r="TRW28" s="61"/>
      <c r="TRX28" s="61"/>
      <c r="TRY28" s="61"/>
      <c r="TRZ28" s="61"/>
      <c r="TSA28" s="61"/>
      <c r="TSB28" s="61"/>
      <c r="TSC28" s="61"/>
      <c r="TSD28" s="61"/>
      <c r="TSE28" s="61"/>
      <c r="TSF28" s="61"/>
      <c r="TSG28" s="61"/>
      <c r="TSH28" s="61"/>
      <c r="TSI28" s="61"/>
      <c r="TSJ28" s="61"/>
      <c r="TSK28" s="61"/>
      <c r="TSL28" s="61"/>
      <c r="TSM28" s="61"/>
      <c r="TSN28" s="61"/>
      <c r="TSO28" s="61"/>
      <c r="TSP28" s="61"/>
      <c r="TSQ28" s="61"/>
      <c r="TSR28" s="61"/>
      <c r="TSS28" s="61"/>
      <c r="TST28" s="61"/>
      <c r="TSU28" s="61"/>
      <c r="TSV28" s="61"/>
      <c r="TSW28" s="61"/>
      <c r="TSX28" s="61"/>
      <c r="TSY28" s="61"/>
      <c r="TSZ28" s="61"/>
      <c r="TTA28" s="61"/>
      <c r="TTB28" s="61"/>
      <c r="TTC28" s="61"/>
      <c r="TTD28" s="61"/>
      <c r="TTE28" s="61"/>
      <c r="TTF28" s="61"/>
      <c r="TTG28" s="61"/>
      <c r="TTH28" s="61"/>
      <c r="TTI28" s="61"/>
      <c r="TTJ28" s="61"/>
      <c r="TTK28" s="61"/>
      <c r="TTL28" s="61"/>
      <c r="TTM28" s="61"/>
      <c r="TTN28" s="61"/>
      <c r="TTO28" s="61"/>
      <c r="TTP28" s="61"/>
      <c r="TTQ28" s="61"/>
      <c r="TTR28" s="61"/>
      <c r="TTS28" s="61"/>
      <c r="TTT28" s="61"/>
      <c r="TTU28" s="61"/>
      <c r="TTV28" s="61"/>
      <c r="TTW28" s="61"/>
      <c r="TTX28" s="61"/>
      <c r="TTY28" s="61"/>
      <c r="TTZ28" s="61"/>
      <c r="TUA28" s="61"/>
      <c r="TUB28" s="61"/>
      <c r="TUC28" s="61"/>
      <c r="TUD28" s="61"/>
      <c r="TUE28" s="61"/>
      <c r="TUF28" s="61"/>
      <c r="TUG28" s="61"/>
      <c r="TUH28" s="61"/>
      <c r="TUI28" s="61"/>
      <c r="TUJ28" s="61"/>
      <c r="TUK28" s="61"/>
      <c r="TUL28" s="61"/>
      <c r="TUM28" s="61"/>
      <c r="TUN28" s="61"/>
      <c r="TUO28" s="61"/>
      <c r="TUP28" s="61"/>
      <c r="TUQ28" s="61"/>
      <c r="TUR28" s="61"/>
      <c r="TUS28" s="61"/>
      <c r="TUT28" s="61"/>
      <c r="TUU28" s="61"/>
      <c r="TUV28" s="61"/>
      <c r="TUW28" s="61"/>
      <c r="TUX28" s="61"/>
      <c r="TUY28" s="61"/>
      <c r="TUZ28" s="61"/>
      <c r="TVA28" s="61"/>
      <c r="TVB28" s="61"/>
      <c r="TVC28" s="61"/>
      <c r="TVD28" s="61"/>
      <c r="TVE28" s="61"/>
      <c r="TVF28" s="61"/>
      <c r="TVG28" s="61"/>
      <c r="TVH28" s="61"/>
      <c r="TVI28" s="61"/>
      <c r="TVJ28" s="61"/>
      <c r="TVK28" s="61"/>
      <c r="TVL28" s="61"/>
      <c r="TVM28" s="61"/>
      <c r="TVN28" s="61"/>
      <c r="TVO28" s="61"/>
      <c r="TVP28" s="61"/>
      <c r="TVQ28" s="61"/>
      <c r="TVR28" s="61"/>
      <c r="TVS28" s="61"/>
      <c r="TVT28" s="61"/>
      <c r="TVU28" s="61"/>
      <c r="TVV28" s="61"/>
      <c r="TVW28" s="61"/>
      <c r="TVX28" s="61"/>
      <c r="TVY28" s="61"/>
      <c r="TVZ28" s="61"/>
      <c r="TWA28" s="61"/>
      <c r="TWB28" s="61"/>
      <c r="TWC28" s="61"/>
      <c r="TWD28" s="61"/>
      <c r="TWE28" s="61"/>
      <c r="TWF28" s="61"/>
      <c r="TWG28" s="61"/>
      <c r="TWH28" s="61"/>
      <c r="TWI28" s="61"/>
      <c r="TWJ28" s="61"/>
      <c r="TWK28" s="61"/>
      <c r="TWL28" s="61"/>
      <c r="TWM28" s="61"/>
      <c r="TWN28" s="61"/>
      <c r="TWO28" s="61"/>
      <c r="TWP28" s="61"/>
      <c r="TWQ28" s="61"/>
      <c r="TWR28" s="61"/>
      <c r="TWS28" s="61"/>
      <c r="TWT28" s="61"/>
      <c r="TWU28" s="61"/>
      <c r="TWV28" s="61"/>
      <c r="TWW28" s="61"/>
      <c r="TWX28" s="61"/>
      <c r="TWY28" s="61"/>
      <c r="TWZ28" s="61"/>
      <c r="TXA28" s="61"/>
      <c r="TXB28" s="61"/>
      <c r="TXC28" s="61"/>
      <c r="TXD28" s="61"/>
      <c r="TXE28" s="61"/>
      <c r="TXF28" s="61"/>
      <c r="TXG28" s="61"/>
      <c r="TXH28" s="61"/>
      <c r="TXI28" s="61"/>
      <c r="TXJ28" s="61"/>
      <c r="TXK28" s="61"/>
      <c r="TXL28" s="61"/>
      <c r="TXM28" s="61"/>
      <c r="TXN28" s="61"/>
      <c r="TXO28" s="61"/>
      <c r="TXP28" s="61"/>
      <c r="TXQ28" s="61"/>
      <c r="TXR28" s="61"/>
      <c r="TXS28" s="61"/>
      <c r="TXT28" s="61"/>
      <c r="TXU28" s="61"/>
      <c r="TXV28" s="61"/>
      <c r="TXW28" s="61"/>
      <c r="TXX28" s="61"/>
      <c r="TXY28" s="61"/>
      <c r="TXZ28" s="61"/>
      <c r="TYA28" s="61"/>
      <c r="TYB28" s="61"/>
      <c r="TYC28" s="61"/>
      <c r="TYD28" s="61"/>
      <c r="TYE28" s="61"/>
      <c r="TYF28" s="61"/>
      <c r="TYG28" s="61"/>
      <c r="TYH28" s="61"/>
      <c r="TYI28" s="61"/>
      <c r="TYJ28" s="61"/>
      <c r="TYK28" s="61"/>
      <c r="TYL28" s="61"/>
      <c r="TYM28" s="61"/>
      <c r="TYN28" s="61"/>
      <c r="TYO28" s="61"/>
      <c r="TYP28" s="61"/>
      <c r="TYQ28" s="61"/>
      <c r="TYR28" s="61"/>
      <c r="TYS28" s="61"/>
      <c r="TYT28" s="61"/>
      <c r="TYU28" s="61"/>
      <c r="TYV28" s="61"/>
      <c r="TYW28" s="61"/>
      <c r="TYX28" s="61"/>
      <c r="TYY28" s="61"/>
      <c r="TYZ28" s="61"/>
      <c r="TZA28" s="61"/>
      <c r="TZB28" s="61"/>
      <c r="TZC28" s="61"/>
      <c r="TZD28" s="61"/>
      <c r="TZE28" s="61"/>
      <c r="TZF28" s="61"/>
      <c r="TZG28" s="61"/>
      <c r="TZH28" s="61"/>
      <c r="TZI28" s="61"/>
      <c r="TZJ28" s="61"/>
      <c r="TZK28" s="61"/>
      <c r="TZL28" s="61"/>
      <c r="TZM28" s="61"/>
      <c r="TZN28" s="61"/>
      <c r="TZO28" s="61"/>
      <c r="TZP28" s="61"/>
      <c r="TZQ28" s="61"/>
      <c r="TZR28" s="61"/>
      <c r="TZS28" s="61"/>
      <c r="TZT28" s="61"/>
      <c r="TZU28" s="61"/>
      <c r="TZV28" s="61"/>
      <c r="TZW28" s="61"/>
      <c r="TZX28" s="61"/>
      <c r="TZY28" s="61"/>
      <c r="TZZ28" s="61"/>
      <c r="UAA28" s="61"/>
      <c r="UAB28" s="61"/>
      <c r="UAC28" s="61"/>
      <c r="UAD28" s="61"/>
      <c r="UAE28" s="61"/>
      <c r="UAF28" s="61"/>
      <c r="UAG28" s="61"/>
      <c r="UAH28" s="61"/>
      <c r="UAI28" s="61"/>
      <c r="UAJ28" s="61"/>
      <c r="UAK28" s="61"/>
      <c r="UAL28" s="61"/>
      <c r="UAM28" s="61"/>
      <c r="UAN28" s="61"/>
      <c r="UAO28" s="61"/>
      <c r="UAP28" s="61"/>
      <c r="UAQ28" s="61"/>
      <c r="UAR28" s="61"/>
      <c r="UAS28" s="61"/>
      <c r="UAT28" s="61"/>
      <c r="UAU28" s="61"/>
      <c r="UAV28" s="61"/>
      <c r="UAW28" s="61"/>
      <c r="UAX28" s="61"/>
      <c r="UAY28" s="61"/>
      <c r="UAZ28" s="61"/>
      <c r="UBA28" s="61"/>
      <c r="UBB28" s="61"/>
      <c r="UBC28" s="61"/>
      <c r="UBD28" s="61"/>
      <c r="UBE28" s="61"/>
      <c r="UBF28" s="61"/>
      <c r="UBG28" s="61"/>
      <c r="UBH28" s="61"/>
      <c r="UBI28" s="61"/>
      <c r="UBJ28" s="61"/>
      <c r="UBK28" s="61"/>
      <c r="UBL28" s="61"/>
      <c r="UBM28" s="61"/>
      <c r="UBN28" s="61"/>
      <c r="UBO28" s="61"/>
      <c r="UBP28" s="61"/>
      <c r="UBQ28" s="61"/>
      <c r="UBR28" s="61"/>
      <c r="UBS28" s="61"/>
      <c r="UBT28" s="61"/>
      <c r="UBU28" s="61"/>
      <c r="UBV28" s="61"/>
      <c r="UBW28" s="61"/>
      <c r="UBX28" s="61"/>
      <c r="UBY28" s="61"/>
      <c r="UBZ28" s="61"/>
      <c r="UCA28" s="61"/>
      <c r="UCB28" s="61"/>
      <c r="UCC28" s="61"/>
      <c r="UCD28" s="61"/>
      <c r="UCE28" s="61"/>
      <c r="UCF28" s="61"/>
      <c r="UCG28" s="61"/>
      <c r="UCH28" s="61"/>
      <c r="UCI28" s="61"/>
      <c r="UCJ28" s="61"/>
      <c r="UCK28" s="61"/>
      <c r="UCL28" s="61"/>
      <c r="UCM28" s="61"/>
      <c r="UCN28" s="61"/>
      <c r="UCO28" s="61"/>
      <c r="UCP28" s="61"/>
      <c r="UCQ28" s="61"/>
      <c r="UCR28" s="61"/>
      <c r="UCS28" s="61"/>
      <c r="UCT28" s="61"/>
      <c r="UCU28" s="61"/>
      <c r="UCV28" s="61"/>
      <c r="UCW28" s="61"/>
      <c r="UCX28" s="61"/>
      <c r="UCY28" s="61"/>
      <c r="UCZ28" s="61"/>
      <c r="UDA28" s="61"/>
      <c r="UDB28" s="61"/>
      <c r="UDC28" s="61"/>
      <c r="UDD28" s="61"/>
      <c r="UDE28" s="61"/>
      <c r="UDF28" s="61"/>
      <c r="UDG28" s="61"/>
      <c r="UDH28" s="61"/>
      <c r="UDI28" s="61"/>
      <c r="UDJ28" s="61"/>
      <c r="UDK28" s="61"/>
      <c r="UDL28" s="61"/>
      <c r="UDM28" s="61"/>
      <c r="UDN28" s="61"/>
      <c r="UDO28" s="61"/>
      <c r="UDP28" s="61"/>
      <c r="UDQ28" s="61"/>
      <c r="UDR28" s="61"/>
      <c r="UDS28" s="61"/>
      <c r="UDT28" s="61"/>
      <c r="UDU28" s="61"/>
      <c r="UDV28" s="61"/>
      <c r="UDW28" s="61"/>
      <c r="UDX28" s="61"/>
      <c r="UDY28" s="61"/>
      <c r="UDZ28" s="61"/>
      <c r="UEA28" s="61"/>
      <c r="UEB28" s="61"/>
      <c r="UEC28" s="61"/>
      <c r="UED28" s="61"/>
      <c r="UEE28" s="61"/>
      <c r="UEF28" s="61"/>
      <c r="UEG28" s="61"/>
      <c r="UEH28" s="61"/>
      <c r="UEI28" s="61"/>
      <c r="UEJ28" s="61"/>
      <c r="UEK28" s="61"/>
      <c r="UEL28" s="61"/>
      <c r="UEM28" s="61"/>
      <c r="UEN28" s="61"/>
      <c r="UEO28" s="61"/>
      <c r="UEP28" s="61"/>
      <c r="UEQ28" s="61"/>
      <c r="UER28" s="61"/>
      <c r="UES28" s="61"/>
      <c r="UET28" s="61"/>
      <c r="UEU28" s="61"/>
      <c r="UEV28" s="61"/>
      <c r="UEW28" s="61"/>
      <c r="UEX28" s="61"/>
      <c r="UEY28" s="61"/>
      <c r="UEZ28" s="61"/>
      <c r="UFA28" s="61"/>
      <c r="UFB28" s="61"/>
      <c r="UFC28" s="61"/>
      <c r="UFD28" s="61"/>
      <c r="UFE28" s="61"/>
      <c r="UFF28" s="61"/>
      <c r="UFG28" s="61"/>
      <c r="UFH28" s="61"/>
      <c r="UFI28" s="61"/>
      <c r="UFJ28" s="61"/>
      <c r="UFK28" s="61"/>
      <c r="UFL28" s="61"/>
      <c r="UFM28" s="61"/>
      <c r="UFN28" s="61"/>
      <c r="UFO28" s="61"/>
      <c r="UFP28" s="61"/>
      <c r="UFQ28" s="61"/>
      <c r="UFR28" s="61"/>
      <c r="UFS28" s="61"/>
      <c r="UFT28" s="61"/>
      <c r="UFU28" s="61"/>
      <c r="UFV28" s="61"/>
      <c r="UFW28" s="61"/>
      <c r="UFX28" s="61"/>
      <c r="UFY28" s="61"/>
      <c r="UFZ28" s="61"/>
      <c r="UGA28" s="61"/>
      <c r="UGB28" s="61"/>
      <c r="UGC28" s="61"/>
      <c r="UGD28" s="61"/>
      <c r="UGE28" s="61"/>
      <c r="UGF28" s="61"/>
      <c r="UGG28" s="61"/>
      <c r="UGH28" s="61"/>
      <c r="UGI28" s="61"/>
      <c r="UGJ28" s="61"/>
      <c r="UGK28" s="61"/>
      <c r="UGL28" s="61"/>
      <c r="UGM28" s="61"/>
      <c r="UGN28" s="61"/>
      <c r="UGO28" s="61"/>
      <c r="UGP28" s="61"/>
      <c r="UGQ28" s="61"/>
      <c r="UGR28" s="61"/>
      <c r="UGS28" s="61"/>
      <c r="UGT28" s="61"/>
      <c r="UGU28" s="61"/>
      <c r="UGV28" s="61"/>
      <c r="UGW28" s="61"/>
      <c r="UGX28" s="61"/>
      <c r="UGY28" s="61"/>
      <c r="UGZ28" s="61"/>
      <c r="UHA28" s="61"/>
      <c r="UHB28" s="61"/>
      <c r="UHC28" s="61"/>
      <c r="UHD28" s="61"/>
      <c r="UHE28" s="61"/>
      <c r="UHF28" s="61"/>
      <c r="UHG28" s="61"/>
      <c r="UHH28" s="61"/>
      <c r="UHI28" s="61"/>
      <c r="UHJ28" s="61"/>
      <c r="UHK28" s="61"/>
      <c r="UHL28" s="61"/>
      <c r="UHM28" s="61"/>
      <c r="UHN28" s="61"/>
      <c r="UHO28" s="61"/>
      <c r="UHP28" s="61"/>
      <c r="UHQ28" s="61"/>
      <c r="UHR28" s="61"/>
      <c r="UHS28" s="61"/>
      <c r="UHT28" s="61"/>
      <c r="UHU28" s="61"/>
      <c r="UHV28" s="61"/>
      <c r="UHW28" s="61"/>
      <c r="UHX28" s="61"/>
      <c r="UHY28" s="61"/>
      <c r="UHZ28" s="61"/>
      <c r="UIA28" s="61"/>
      <c r="UIB28" s="61"/>
      <c r="UIC28" s="61"/>
      <c r="UID28" s="61"/>
      <c r="UIE28" s="61"/>
      <c r="UIF28" s="61"/>
      <c r="UIG28" s="61"/>
      <c r="UIH28" s="61"/>
      <c r="UII28" s="61"/>
      <c r="UIJ28" s="61"/>
      <c r="UIK28" s="61"/>
      <c r="UIL28" s="61"/>
      <c r="UIM28" s="61"/>
      <c r="UIN28" s="61"/>
      <c r="UIO28" s="61"/>
      <c r="UIP28" s="61"/>
      <c r="UIQ28" s="61"/>
      <c r="UIR28" s="61"/>
      <c r="UIS28" s="61"/>
      <c r="UIT28" s="61"/>
      <c r="UIU28" s="61"/>
      <c r="UIV28" s="61"/>
      <c r="UIW28" s="61"/>
      <c r="UIX28" s="61"/>
      <c r="UIY28" s="61"/>
      <c r="UIZ28" s="61"/>
      <c r="UJA28" s="61"/>
      <c r="UJB28" s="61"/>
      <c r="UJC28" s="61"/>
      <c r="UJD28" s="61"/>
      <c r="UJE28" s="61"/>
      <c r="UJF28" s="61"/>
      <c r="UJG28" s="61"/>
      <c r="UJH28" s="61"/>
      <c r="UJI28" s="61"/>
      <c r="UJJ28" s="61"/>
      <c r="UJK28" s="61"/>
      <c r="UJL28" s="61"/>
      <c r="UJM28" s="61"/>
      <c r="UJN28" s="61"/>
      <c r="UJO28" s="61"/>
      <c r="UJP28" s="61"/>
      <c r="UJQ28" s="61"/>
      <c r="UJR28" s="61"/>
      <c r="UJS28" s="61"/>
      <c r="UJT28" s="61"/>
      <c r="UJU28" s="61"/>
      <c r="UJV28" s="61"/>
      <c r="UJW28" s="61"/>
      <c r="UJX28" s="61"/>
      <c r="UJY28" s="61"/>
      <c r="UJZ28" s="61"/>
      <c r="UKA28" s="61"/>
      <c r="UKB28" s="61"/>
      <c r="UKC28" s="61"/>
      <c r="UKD28" s="61"/>
      <c r="UKE28" s="61"/>
      <c r="UKF28" s="61"/>
      <c r="UKG28" s="61"/>
      <c r="UKH28" s="61"/>
      <c r="UKI28" s="61"/>
      <c r="UKJ28" s="61"/>
      <c r="UKK28" s="61"/>
      <c r="UKL28" s="61"/>
      <c r="UKM28" s="61"/>
      <c r="UKN28" s="61"/>
      <c r="UKO28" s="61"/>
      <c r="UKP28" s="61"/>
      <c r="UKQ28" s="61"/>
      <c r="UKR28" s="61"/>
      <c r="UKS28" s="61"/>
      <c r="UKT28" s="61"/>
      <c r="UKU28" s="61"/>
      <c r="UKV28" s="61"/>
      <c r="UKW28" s="61"/>
      <c r="UKX28" s="61"/>
      <c r="UKY28" s="61"/>
      <c r="UKZ28" s="61"/>
      <c r="ULA28" s="61"/>
      <c r="ULB28" s="61"/>
      <c r="ULC28" s="61"/>
      <c r="ULD28" s="61"/>
      <c r="ULE28" s="61"/>
      <c r="ULF28" s="61"/>
      <c r="ULG28" s="61"/>
      <c r="ULH28" s="61"/>
      <c r="ULI28" s="61"/>
      <c r="ULJ28" s="61"/>
      <c r="ULK28" s="61"/>
      <c r="ULL28" s="61"/>
      <c r="ULM28" s="61"/>
      <c r="ULN28" s="61"/>
      <c r="ULO28" s="61"/>
      <c r="ULP28" s="61"/>
      <c r="ULQ28" s="61"/>
      <c r="ULR28" s="61"/>
      <c r="ULS28" s="61"/>
      <c r="ULT28" s="61"/>
      <c r="ULU28" s="61"/>
      <c r="ULV28" s="61"/>
      <c r="ULW28" s="61"/>
      <c r="ULX28" s="61"/>
      <c r="ULY28" s="61"/>
      <c r="ULZ28" s="61"/>
      <c r="UMA28" s="61"/>
      <c r="UMB28" s="61"/>
      <c r="UMC28" s="61"/>
      <c r="UMD28" s="61"/>
      <c r="UME28" s="61"/>
      <c r="UMF28" s="61"/>
      <c r="UMG28" s="61"/>
      <c r="UMH28" s="61"/>
      <c r="UMI28" s="61"/>
      <c r="UMJ28" s="61"/>
      <c r="UMK28" s="61"/>
      <c r="UML28" s="61"/>
      <c r="UMM28" s="61"/>
      <c r="UMN28" s="61"/>
      <c r="UMO28" s="61"/>
      <c r="UMP28" s="61"/>
      <c r="UMQ28" s="61"/>
      <c r="UMR28" s="61"/>
      <c r="UMS28" s="61"/>
      <c r="UMT28" s="61"/>
      <c r="UMU28" s="61"/>
      <c r="UMV28" s="61"/>
      <c r="UMW28" s="61"/>
      <c r="UMX28" s="61"/>
      <c r="UMY28" s="61"/>
      <c r="UMZ28" s="61"/>
      <c r="UNA28" s="61"/>
      <c r="UNB28" s="61"/>
      <c r="UNC28" s="61"/>
      <c r="UND28" s="61"/>
      <c r="UNE28" s="61"/>
      <c r="UNF28" s="61"/>
      <c r="UNG28" s="61"/>
      <c r="UNH28" s="61"/>
      <c r="UNI28" s="61"/>
      <c r="UNJ28" s="61"/>
      <c r="UNK28" s="61"/>
      <c r="UNL28" s="61"/>
      <c r="UNM28" s="61"/>
      <c r="UNN28" s="61"/>
      <c r="UNO28" s="61"/>
      <c r="UNP28" s="61"/>
      <c r="UNQ28" s="61"/>
      <c r="UNR28" s="61"/>
      <c r="UNS28" s="61"/>
      <c r="UNT28" s="61"/>
      <c r="UNU28" s="61"/>
      <c r="UNV28" s="61"/>
      <c r="UNW28" s="61"/>
      <c r="UNX28" s="61"/>
      <c r="UNY28" s="61"/>
      <c r="UNZ28" s="61"/>
      <c r="UOA28" s="61"/>
      <c r="UOB28" s="61"/>
      <c r="UOC28" s="61"/>
      <c r="UOD28" s="61"/>
      <c r="UOE28" s="61"/>
      <c r="UOF28" s="61"/>
      <c r="UOG28" s="61"/>
      <c r="UOH28" s="61"/>
      <c r="UOI28" s="61"/>
      <c r="UOJ28" s="61"/>
      <c r="UOK28" s="61"/>
      <c r="UOL28" s="61"/>
      <c r="UOM28" s="61"/>
      <c r="UON28" s="61"/>
      <c r="UOO28" s="61"/>
      <c r="UOP28" s="61"/>
      <c r="UOQ28" s="61"/>
      <c r="UOR28" s="61"/>
      <c r="UOS28" s="61"/>
      <c r="UOT28" s="61"/>
      <c r="UOU28" s="61"/>
      <c r="UOV28" s="61"/>
      <c r="UOW28" s="61"/>
      <c r="UOX28" s="61"/>
      <c r="UOY28" s="61"/>
      <c r="UOZ28" s="61"/>
      <c r="UPA28" s="61"/>
      <c r="UPB28" s="61"/>
      <c r="UPC28" s="61"/>
      <c r="UPD28" s="61"/>
      <c r="UPE28" s="61"/>
      <c r="UPF28" s="61"/>
      <c r="UPG28" s="61"/>
      <c r="UPH28" s="61"/>
      <c r="UPI28" s="61"/>
      <c r="UPJ28" s="61"/>
      <c r="UPK28" s="61"/>
      <c r="UPL28" s="61"/>
      <c r="UPM28" s="61"/>
      <c r="UPN28" s="61"/>
      <c r="UPO28" s="61"/>
      <c r="UPP28" s="61"/>
      <c r="UPQ28" s="61"/>
      <c r="UPR28" s="61"/>
      <c r="UPS28" s="61"/>
      <c r="UPT28" s="61"/>
      <c r="UPU28" s="61"/>
      <c r="UPV28" s="61"/>
      <c r="UPW28" s="61"/>
      <c r="UPX28" s="61"/>
      <c r="UPY28" s="61"/>
      <c r="UPZ28" s="61"/>
      <c r="UQA28" s="61"/>
      <c r="UQB28" s="61"/>
      <c r="UQC28" s="61"/>
      <c r="UQD28" s="61"/>
      <c r="UQE28" s="61"/>
      <c r="UQF28" s="61"/>
      <c r="UQG28" s="61"/>
      <c r="UQH28" s="61"/>
      <c r="UQI28" s="61"/>
      <c r="UQJ28" s="61"/>
      <c r="UQK28" s="61"/>
      <c r="UQL28" s="61"/>
      <c r="UQM28" s="61"/>
      <c r="UQN28" s="61"/>
      <c r="UQO28" s="61"/>
      <c r="UQP28" s="61"/>
      <c r="UQQ28" s="61"/>
      <c r="UQR28" s="61"/>
      <c r="UQS28" s="61"/>
      <c r="UQT28" s="61"/>
      <c r="UQU28" s="61"/>
      <c r="UQV28" s="61"/>
      <c r="UQW28" s="61"/>
      <c r="UQX28" s="61"/>
      <c r="UQY28" s="61"/>
      <c r="UQZ28" s="61"/>
      <c r="URA28" s="61"/>
      <c r="URB28" s="61"/>
      <c r="URC28" s="61"/>
      <c r="URD28" s="61"/>
      <c r="URE28" s="61"/>
      <c r="URF28" s="61"/>
      <c r="URG28" s="61"/>
      <c r="URH28" s="61"/>
      <c r="URI28" s="61"/>
      <c r="URJ28" s="61"/>
      <c r="URK28" s="61"/>
      <c r="URL28" s="61"/>
      <c r="URM28" s="61"/>
      <c r="URN28" s="61"/>
      <c r="URO28" s="61"/>
      <c r="URP28" s="61"/>
      <c r="URQ28" s="61"/>
      <c r="URR28" s="61"/>
      <c r="URS28" s="61"/>
      <c r="URT28" s="61"/>
      <c r="URU28" s="61"/>
      <c r="URV28" s="61"/>
      <c r="URW28" s="61"/>
      <c r="URX28" s="61"/>
      <c r="URY28" s="61"/>
      <c r="URZ28" s="61"/>
      <c r="USA28" s="61"/>
      <c r="USB28" s="61"/>
      <c r="USC28" s="61"/>
      <c r="USD28" s="61"/>
      <c r="USE28" s="61"/>
      <c r="USF28" s="61"/>
      <c r="USG28" s="61"/>
      <c r="USH28" s="61"/>
      <c r="USI28" s="61"/>
      <c r="USJ28" s="61"/>
      <c r="USK28" s="61"/>
      <c r="USL28" s="61"/>
      <c r="USM28" s="61"/>
      <c r="USN28" s="61"/>
      <c r="USO28" s="61"/>
      <c r="USP28" s="61"/>
      <c r="USQ28" s="61"/>
      <c r="USR28" s="61"/>
      <c r="USS28" s="61"/>
      <c r="UST28" s="61"/>
      <c r="USU28" s="61"/>
      <c r="USV28" s="61"/>
      <c r="USW28" s="61"/>
      <c r="USX28" s="61"/>
      <c r="USY28" s="61"/>
      <c r="USZ28" s="61"/>
      <c r="UTA28" s="61"/>
      <c r="UTB28" s="61"/>
      <c r="UTC28" s="61"/>
      <c r="UTD28" s="61"/>
      <c r="UTE28" s="61"/>
      <c r="UTF28" s="61"/>
      <c r="UTG28" s="61"/>
      <c r="UTH28" s="61"/>
      <c r="UTI28" s="61"/>
      <c r="UTJ28" s="61"/>
      <c r="UTK28" s="61"/>
      <c r="UTL28" s="61"/>
      <c r="UTM28" s="61"/>
      <c r="UTN28" s="61"/>
      <c r="UTO28" s="61"/>
      <c r="UTP28" s="61"/>
      <c r="UTQ28" s="61"/>
      <c r="UTR28" s="61"/>
      <c r="UTS28" s="61"/>
      <c r="UTT28" s="61"/>
      <c r="UTU28" s="61"/>
      <c r="UTV28" s="61"/>
      <c r="UTW28" s="61"/>
      <c r="UTX28" s="61"/>
      <c r="UTY28" s="61"/>
      <c r="UTZ28" s="61"/>
      <c r="UUA28" s="61"/>
      <c r="UUB28" s="61"/>
      <c r="UUC28" s="61"/>
      <c r="UUD28" s="61"/>
      <c r="UUE28" s="61"/>
      <c r="UUF28" s="61"/>
      <c r="UUG28" s="61"/>
      <c r="UUH28" s="61"/>
      <c r="UUI28" s="61"/>
      <c r="UUJ28" s="61"/>
      <c r="UUK28" s="61"/>
      <c r="UUL28" s="61"/>
      <c r="UUM28" s="61"/>
      <c r="UUN28" s="61"/>
      <c r="UUO28" s="61"/>
      <c r="UUP28" s="61"/>
      <c r="UUQ28" s="61"/>
      <c r="UUR28" s="61"/>
      <c r="UUS28" s="61"/>
      <c r="UUT28" s="61"/>
      <c r="UUU28" s="61"/>
      <c r="UUV28" s="61"/>
      <c r="UUW28" s="61"/>
      <c r="UUX28" s="61"/>
      <c r="UUY28" s="61"/>
      <c r="UUZ28" s="61"/>
      <c r="UVA28" s="61"/>
      <c r="UVB28" s="61"/>
      <c r="UVC28" s="61"/>
      <c r="UVD28" s="61"/>
      <c r="UVE28" s="61"/>
      <c r="UVF28" s="61"/>
      <c r="UVG28" s="61"/>
      <c r="UVH28" s="61"/>
      <c r="UVI28" s="61"/>
      <c r="UVJ28" s="61"/>
      <c r="UVK28" s="61"/>
      <c r="UVL28" s="61"/>
      <c r="UVM28" s="61"/>
      <c r="UVN28" s="61"/>
      <c r="UVO28" s="61"/>
      <c r="UVP28" s="61"/>
      <c r="UVQ28" s="61"/>
      <c r="UVR28" s="61"/>
      <c r="UVS28" s="61"/>
      <c r="UVT28" s="61"/>
      <c r="UVU28" s="61"/>
      <c r="UVV28" s="61"/>
      <c r="UVW28" s="61"/>
      <c r="UVX28" s="61"/>
      <c r="UVY28" s="61"/>
      <c r="UVZ28" s="61"/>
      <c r="UWA28" s="61"/>
      <c r="UWB28" s="61"/>
      <c r="UWC28" s="61"/>
      <c r="UWD28" s="61"/>
      <c r="UWE28" s="61"/>
      <c r="UWF28" s="61"/>
      <c r="UWG28" s="61"/>
      <c r="UWH28" s="61"/>
      <c r="UWI28" s="61"/>
      <c r="UWJ28" s="61"/>
      <c r="UWK28" s="61"/>
      <c r="UWL28" s="61"/>
      <c r="UWM28" s="61"/>
      <c r="UWN28" s="61"/>
      <c r="UWO28" s="61"/>
      <c r="UWP28" s="61"/>
      <c r="UWQ28" s="61"/>
      <c r="UWR28" s="61"/>
      <c r="UWS28" s="61"/>
      <c r="UWT28" s="61"/>
      <c r="UWU28" s="61"/>
      <c r="UWV28" s="61"/>
      <c r="UWW28" s="61"/>
      <c r="UWX28" s="61"/>
      <c r="UWY28" s="61"/>
      <c r="UWZ28" s="61"/>
      <c r="UXA28" s="61"/>
      <c r="UXB28" s="61"/>
      <c r="UXC28" s="61"/>
      <c r="UXD28" s="61"/>
      <c r="UXE28" s="61"/>
      <c r="UXF28" s="61"/>
      <c r="UXG28" s="61"/>
      <c r="UXH28" s="61"/>
      <c r="UXI28" s="61"/>
      <c r="UXJ28" s="61"/>
      <c r="UXK28" s="61"/>
      <c r="UXL28" s="61"/>
      <c r="UXM28" s="61"/>
      <c r="UXN28" s="61"/>
      <c r="UXO28" s="61"/>
      <c r="UXP28" s="61"/>
      <c r="UXQ28" s="61"/>
      <c r="UXR28" s="61"/>
      <c r="UXS28" s="61"/>
      <c r="UXT28" s="61"/>
      <c r="UXU28" s="61"/>
      <c r="UXV28" s="61"/>
      <c r="UXW28" s="61"/>
      <c r="UXX28" s="61"/>
      <c r="UXY28" s="61"/>
      <c r="UXZ28" s="61"/>
      <c r="UYA28" s="61"/>
      <c r="UYB28" s="61"/>
      <c r="UYC28" s="61"/>
      <c r="UYD28" s="61"/>
      <c r="UYE28" s="61"/>
      <c r="UYF28" s="61"/>
      <c r="UYG28" s="61"/>
      <c r="UYH28" s="61"/>
      <c r="UYI28" s="61"/>
      <c r="UYJ28" s="61"/>
      <c r="UYK28" s="61"/>
      <c r="UYL28" s="61"/>
      <c r="UYM28" s="61"/>
      <c r="UYN28" s="61"/>
      <c r="UYO28" s="61"/>
      <c r="UYP28" s="61"/>
      <c r="UYQ28" s="61"/>
      <c r="UYR28" s="61"/>
      <c r="UYS28" s="61"/>
      <c r="UYT28" s="61"/>
      <c r="UYU28" s="61"/>
      <c r="UYV28" s="61"/>
      <c r="UYW28" s="61"/>
      <c r="UYX28" s="61"/>
      <c r="UYY28" s="61"/>
      <c r="UYZ28" s="61"/>
      <c r="UZA28" s="61"/>
      <c r="UZB28" s="61"/>
      <c r="UZC28" s="61"/>
      <c r="UZD28" s="61"/>
      <c r="UZE28" s="61"/>
      <c r="UZF28" s="61"/>
      <c r="UZG28" s="61"/>
      <c r="UZH28" s="61"/>
      <c r="UZI28" s="61"/>
      <c r="UZJ28" s="61"/>
      <c r="UZK28" s="61"/>
      <c r="UZL28" s="61"/>
      <c r="UZM28" s="61"/>
      <c r="UZN28" s="61"/>
      <c r="UZO28" s="61"/>
      <c r="UZP28" s="61"/>
      <c r="UZQ28" s="61"/>
      <c r="UZR28" s="61"/>
      <c r="UZS28" s="61"/>
      <c r="UZT28" s="61"/>
      <c r="UZU28" s="61"/>
      <c r="UZV28" s="61"/>
      <c r="UZW28" s="61"/>
      <c r="UZX28" s="61"/>
      <c r="UZY28" s="61"/>
      <c r="UZZ28" s="61"/>
      <c r="VAA28" s="61"/>
      <c r="VAB28" s="61"/>
      <c r="VAC28" s="61"/>
      <c r="VAD28" s="61"/>
      <c r="VAE28" s="61"/>
      <c r="VAF28" s="61"/>
      <c r="VAG28" s="61"/>
      <c r="VAH28" s="61"/>
      <c r="VAI28" s="61"/>
      <c r="VAJ28" s="61"/>
      <c r="VAK28" s="61"/>
      <c r="VAL28" s="61"/>
      <c r="VAM28" s="61"/>
      <c r="VAN28" s="61"/>
      <c r="VAO28" s="61"/>
      <c r="VAP28" s="61"/>
      <c r="VAQ28" s="61"/>
      <c r="VAR28" s="61"/>
      <c r="VAS28" s="61"/>
      <c r="VAT28" s="61"/>
      <c r="VAU28" s="61"/>
      <c r="VAV28" s="61"/>
      <c r="VAW28" s="61"/>
      <c r="VAX28" s="61"/>
      <c r="VAY28" s="61"/>
      <c r="VAZ28" s="61"/>
      <c r="VBA28" s="61"/>
      <c r="VBB28" s="61"/>
      <c r="VBC28" s="61"/>
      <c r="VBD28" s="61"/>
      <c r="VBE28" s="61"/>
      <c r="VBF28" s="61"/>
      <c r="VBG28" s="61"/>
      <c r="VBH28" s="61"/>
      <c r="VBI28" s="61"/>
      <c r="VBJ28" s="61"/>
      <c r="VBK28" s="61"/>
      <c r="VBL28" s="61"/>
      <c r="VBM28" s="61"/>
      <c r="VBN28" s="61"/>
      <c r="VBO28" s="61"/>
      <c r="VBP28" s="61"/>
      <c r="VBQ28" s="61"/>
      <c r="VBR28" s="61"/>
      <c r="VBS28" s="61"/>
      <c r="VBT28" s="61"/>
      <c r="VBU28" s="61"/>
      <c r="VBV28" s="61"/>
      <c r="VBW28" s="61"/>
      <c r="VBX28" s="61"/>
      <c r="VBY28" s="61"/>
      <c r="VBZ28" s="61"/>
      <c r="VCA28" s="61"/>
      <c r="VCB28" s="61"/>
      <c r="VCC28" s="61"/>
      <c r="VCD28" s="61"/>
      <c r="VCE28" s="61"/>
      <c r="VCF28" s="61"/>
      <c r="VCG28" s="61"/>
      <c r="VCH28" s="61"/>
      <c r="VCI28" s="61"/>
      <c r="VCJ28" s="61"/>
      <c r="VCK28" s="61"/>
      <c r="VCL28" s="61"/>
      <c r="VCM28" s="61"/>
      <c r="VCN28" s="61"/>
      <c r="VCO28" s="61"/>
      <c r="VCP28" s="61"/>
      <c r="VCQ28" s="61"/>
      <c r="VCR28" s="61"/>
      <c r="VCS28" s="61"/>
      <c r="VCT28" s="61"/>
      <c r="VCU28" s="61"/>
      <c r="VCV28" s="61"/>
      <c r="VCW28" s="61"/>
      <c r="VCX28" s="61"/>
      <c r="VCY28" s="61"/>
      <c r="VCZ28" s="61"/>
      <c r="VDA28" s="61"/>
      <c r="VDB28" s="61"/>
      <c r="VDC28" s="61"/>
      <c r="VDD28" s="61"/>
      <c r="VDE28" s="61"/>
      <c r="VDF28" s="61"/>
      <c r="VDG28" s="61"/>
      <c r="VDH28" s="61"/>
      <c r="VDI28" s="61"/>
      <c r="VDJ28" s="61"/>
      <c r="VDK28" s="61"/>
      <c r="VDL28" s="61"/>
      <c r="VDM28" s="61"/>
      <c r="VDN28" s="61"/>
      <c r="VDO28" s="61"/>
      <c r="VDP28" s="61"/>
      <c r="VDQ28" s="61"/>
      <c r="VDR28" s="61"/>
      <c r="VDS28" s="61"/>
      <c r="VDT28" s="61"/>
      <c r="VDU28" s="61"/>
      <c r="VDV28" s="61"/>
      <c r="VDW28" s="61"/>
      <c r="VDX28" s="61"/>
      <c r="VDY28" s="61"/>
      <c r="VDZ28" s="61"/>
      <c r="VEA28" s="61"/>
      <c r="VEB28" s="61"/>
      <c r="VEC28" s="61"/>
      <c r="VED28" s="61"/>
      <c r="VEE28" s="61"/>
      <c r="VEF28" s="61"/>
      <c r="VEG28" s="61"/>
      <c r="VEH28" s="61"/>
      <c r="VEI28" s="61"/>
      <c r="VEJ28" s="61"/>
      <c r="VEK28" s="61"/>
      <c r="VEL28" s="61"/>
      <c r="VEM28" s="61"/>
      <c r="VEN28" s="61"/>
      <c r="VEO28" s="61"/>
      <c r="VEP28" s="61"/>
      <c r="VEQ28" s="61"/>
      <c r="VER28" s="61"/>
      <c r="VES28" s="61"/>
      <c r="VET28" s="61"/>
      <c r="VEU28" s="61"/>
      <c r="VEV28" s="61"/>
      <c r="VEW28" s="61"/>
      <c r="VEX28" s="61"/>
      <c r="VEY28" s="61"/>
      <c r="VEZ28" s="61"/>
      <c r="VFA28" s="61"/>
      <c r="VFB28" s="61"/>
      <c r="VFC28" s="61"/>
      <c r="VFD28" s="61"/>
      <c r="VFE28" s="61"/>
      <c r="VFF28" s="61"/>
      <c r="VFG28" s="61"/>
      <c r="VFH28" s="61"/>
      <c r="VFI28" s="61"/>
      <c r="VFJ28" s="61"/>
      <c r="VFK28" s="61"/>
      <c r="VFL28" s="61"/>
      <c r="VFM28" s="61"/>
      <c r="VFN28" s="61"/>
      <c r="VFO28" s="61"/>
      <c r="VFP28" s="61"/>
      <c r="VFQ28" s="61"/>
      <c r="VFR28" s="61"/>
      <c r="VFS28" s="61"/>
      <c r="VFT28" s="61"/>
      <c r="VFU28" s="61"/>
      <c r="VFV28" s="61"/>
      <c r="VFW28" s="61"/>
      <c r="VFX28" s="61"/>
      <c r="VFY28" s="61"/>
      <c r="VFZ28" s="61"/>
      <c r="VGA28" s="61"/>
      <c r="VGB28" s="61"/>
      <c r="VGC28" s="61"/>
      <c r="VGD28" s="61"/>
      <c r="VGE28" s="61"/>
      <c r="VGF28" s="61"/>
      <c r="VGG28" s="61"/>
      <c r="VGH28" s="61"/>
      <c r="VGI28" s="61"/>
      <c r="VGJ28" s="61"/>
      <c r="VGK28" s="61"/>
      <c r="VGL28" s="61"/>
      <c r="VGM28" s="61"/>
      <c r="VGN28" s="61"/>
      <c r="VGO28" s="61"/>
      <c r="VGP28" s="61"/>
      <c r="VGQ28" s="61"/>
      <c r="VGR28" s="61"/>
      <c r="VGS28" s="61"/>
      <c r="VGT28" s="61"/>
      <c r="VGU28" s="61"/>
      <c r="VGV28" s="61"/>
      <c r="VGW28" s="61"/>
      <c r="VGX28" s="61"/>
      <c r="VGY28" s="61"/>
      <c r="VGZ28" s="61"/>
      <c r="VHA28" s="61"/>
      <c r="VHB28" s="61"/>
      <c r="VHC28" s="61"/>
      <c r="VHD28" s="61"/>
      <c r="VHE28" s="61"/>
      <c r="VHF28" s="61"/>
      <c r="VHG28" s="61"/>
      <c r="VHH28" s="61"/>
      <c r="VHI28" s="61"/>
      <c r="VHJ28" s="61"/>
      <c r="VHK28" s="61"/>
      <c r="VHL28" s="61"/>
      <c r="VHM28" s="61"/>
      <c r="VHN28" s="61"/>
      <c r="VHO28" s="61"/>
      <c r="VHP28" s="61"/>
      <c r="VHQ28" s="61"/>
      <c r="VHR28" s="61"/>
      <c r="VHS28" s="61"/>
      <c r="VHT28" s="61"/>
      <c r="VHU28" s="61"/>
      <c r="VHV28" s="61"/>
      <c r="VHW28" s="61"/>
      <c r="VHX28" s="61"/>
      <c r="VHY28" s="61"/>
      <c r="VHZ28" s="61"/>
      <c r="VIA28" s="61"/>
      <c r="VIB28" s="61"/>
      <c r="VIC28" s="61"/>
      <c r="VID28" s="61"/>
      <c r="VIE28" s="61"/>
      <c r="VIF28" s="61"/>
      <c r="VIG28" s="61"/>
      <c r="VIH28" s="61"/>
      <c r="VII28" s="61"/>
      <c r="VIJ28" s="61"/>
      <c r="VIK28" s="61"/>
      <c r="VIL28" s="61"/>
      <c r="VIM28" s="61"/>
      <c r="VIN28" s="61"/>
      <c r="VIO28" s="61"/>
      <c r="VIP28" s="61"/>
      <c r="VIQ28" s="61"/>
      <c r="VIR28" s="61"/>
      <c r="VIS28" s="61"/>
      <c r="VIT28" s="61"/>
      <c r="VIU28" s="61"/>
      <c r="VIV28" s="61"/>
      <c r="VIW28" s="61"/>
      <c r="VIX28" s="61"/>
      <c r="VIY28" s="61"/>
      <c r="VIZ28" s="61"/>
      <c r="VJA28" s="61"/>
      <c r="VJB28" s="61"/>
      <c r="VJC28" s="61"/>
      <c r="VJD28" s="61"/>
      <c r="VJE28" s="61"/>
      <c r="VJF28" s="61"/>
      <c r="VJG28" s="61"/>
      <c r="VJH28" s="61"/>
      <c r="VJI28" s="61"/>
      <c r="VJJ28" s="61"/>
      <c r="VJK28" s="61"/>
      <c r="VJL28" s="61"/>
      <c r="VJM28" s="61"/>
      <c r="VJN28" s="61"/>
      <c r="VJO28" s="61"/>
      <c r="VJP28" s="61"/>
      <c r="VJQ28" s="61"/>
      <c r="VJR28" s="61"/>
      <c r="VJS28" s="61"/>
      <c r="VJT28" s="61"/>
      <c r="VJU28" s="61"/>
      <c r="VJV28" s="61"/>
      <c r="VJW28" s="61"/>
      <c r="VJX28" s="61"/>
      <c r="VJY28" s="61"/>
      <c r="VJZ28" s="61"/>
      <c r="VKA28" s="61"/>
      <c r="VKB28" s="61"/>
      <c r="VKC28" s="61"/>
      <c r="VKD28" s="61"/>
      <c r="VKE28" s="61"/>
      <c r="VKF28" s="61"/>
      <c r="VKG28" s="61"/>
      <c r="VKH28" s="61"/>
      <c r="VKI28" s="61"/>
      <c r="VKJ28" s="61"/>
      <c r="VKK28" s="61"/>
      <c r="VKL28" s="61"/>
      <c r="VKM28" s="61"/>
      <c r="VKN28" s="61"/>
      <c r="VKO28" s="61"/>
      <c r="VKP28" s="61"/>
      <c r="VKQ28" s="61"/>
      <c r="VKR28" s="61"/>
      <c r="VKS28" s="61"/>
      <c r="VKT28" s="61"/>
      <c r="VKU28" s="61"/>
      <c r="VKV28" s="61"/>
      <c r="VKW28" s="61"/>
      <c r="VKX28" s="61"/>
      <c r="VKY28" s="61"/>
      <c r="VKZ28" s="61"/>
      <c r="VLA28" s="61"/>
      <c r="VLB28" s="61"/>
      <c r="VLC28" s="61"/>
      <c r="VLD28" s="61"/>
      <c r="VLE28" s="61"/>
      <c r="VLF28" s="61"/>
      <c r="VLG28" s="61"/>
      <c r="VLH28" s="61"/>
      <c r="VLI28" s="61"/>
      <c r="VLJ28" s="61"/>
      <c r="VLK28" s="61"/>
      <c r="VLL28" s="61"/>
      <c r="VLM28" s="61"/>
      <c r="VLN28" s="61"/>
      <c r="VLO28" s="61"/>
      <c r="VLP28" s="61"/>
      <c r="VLQ28" s="61"/>
      <c r="VLR28" s="61"/>
      <c r="VLS28" s="61"/>
      <c r="VLT28" s="61"/>
      <c r="VLU28" s="61"/>
      <c r="VLV28" s="61"/>
      <c r="VLW28" s="61"/>
      <c r="VLX28" s="61"/>
      <c r="VLY28" s="61"/>
      <c r="VLZ28" s="61"/>
      <c r="VMA28" s="61"/>
      <c r="VMB28" s="61"/>
      <c r="VMC28" s="61"/>
      <c r="VMD28" s="61"/>
      <c r="VME28" s="61"/>
      <c r="VMF28" s="61"/>
      <c r="VMG28" s="61"/>
      <c r="VMH28" s="61"/>
      <c r="VMI28" s="61"/>
      <c r="VMJ28" s="61"/>
      <c r="VMK28" s="61"/>
      <c r="VML28" s="61"/>
      <c r="VMM28" s="61"/>
      <c r="VMN28" s="61"/>
      <c r="VMO28" s="61"/>
      <c r="VMP28" s="61"/>
      <c r="VMQ28" s="61"/>
      <c r="VMR28" s="61"/>
      <c r="VMS28" s="61"/>
      <c r="VMT28" s="61"/>
      <c r="VMU28" s="61"/>
      <c r="VMV28" s="61"/>
      <c r="VMW28" s="61"/>
      <c r="VMX28" s="61"/>
      <c r="VMY28" s="61"/>
      <c r="VMZ28" s="61"/>
      <c r="VNA28" s="61"/>
      <c r="VNB28" s="61"/>
      <c r="VNC28" s="61"/>
      <c r="VND28" s="61"/>
      <c r="VNE28" s="61"/>
      <c r="VNF28" s="61"/>
      <c r="VNG28" s="61"/>
      <c r="VNH28" s="61"/>
      <c r="VNI28" s="61"/>
      <c r="VNJ28" s="61"/>
      <c r="VNK28" s="61"/>
      <c r="VNL28" s="61"/>
      <c r="VNM28" s="61"/>
      <c r="VNN28" s="61"/>
      <c r="VNO28" s="61"/>
      <c r="VNP28" s="61"/>
      <c r="VNQ28" s="61"/>
      <c r="VNR28" s="61"/>
      <c r="VNS28" s="61"/>
      <c r="VNT28" s="61"/>
      <c r="VNU28" s="61"/>
      <c r="VNV28" s="61"/>
      <c r="VNW28" s="61"/>
      <c r="VNX28" s="61"/>
      <c r="VNY28" s="61"/>
      <c r="VNZ28" s="61"/>
      <c r="VOA28" s="61"/>
      <c r="VOB28" s="61"/>
      <c r="VOC28" s="61"/>
      <c r="VOD28" s="61"/>
      <c r="VOE28" s="61"/>
      <c r="VOF28" s="61"/>
      <c r="VOG28" s="61"/>
      <c r="VOH28" s="61"/>
      <c r="VOI28" s="61"/>
      <c r="VOJ28" s="61"/>
      <c r="VOK28" s="61"/>
      <c r="VOL28" s="61"/>
      <c r="VOM28" s="61"/>
      <c r="VON28" s="61"/>
      <c r="VOO28" s="61"/>
      <c r="VOP28" s="61"/>
      <c r="VOQ28" s="61"/>
      <c r="VOR28" s="61"/>
      <c r="VOS28" s="61"/>
      <c r="VOT28" s="61"/>
      <c r="VOU28" s="61"/>
      <c r="VOV28" s="61"/>
      <c r="VOW28" s="61"/>
      <c r="VOX28" s="61"/>
      <c r="VOY28" s="61"/>
      <c r="VOZ28" s="61"/>
      <c r="VPA28" s="61"/>
      <c r="VPB28" s="61"/>
      <c r="VPC28" s="61"/>
      <c r="VPD28" s="61"/>
      <c r="VPE28" s="61"/>
      <c r="VPF28" s="61"/>
      <c r="VPG28" s="61"/>
      <c r="VPH28" s="61"/>
      <c r="VPI28" s="61"/>
      <c r="VPJ28" s="61"/>
      <c r="VPK28" s="61"/>
      <c r="VPL28" s="61"/>
      <c r="VPM28" s="61"/>
      <c r="VPN28" s="61"/>
      <c r="VPO28" s="61"/>
      <c r="VPP28" s="61"/>
      <c r="VPQ28" s="61"/>
      <c r="VPR28" s="61"/>
      <c r="VPS28" s="61"/>
      <c r="VPT28" s="61"/>
      <c r="VPU28" s="61"/>
      <c r="VPV28" s="61"/>
      <c r="VPW28" s="61"/>
      <c r="VPX28" s="61"/>
      <c r="VPY28" s="61"/>
      <c r="VPZ28" s="61"/>
      <c r="VQA28" s="61"/>
      <c r="VQB28" s="61"/>
      <c r="VQC28" s="61"/>
      <c r="VQD28" s="61"/>
      <c r="VQE28" s="61"/>
      <c r="VQF28" s="61"/>
      <c r="VQG28" s="61"/>
      <c r="VQH28" s="61"/>
      <c r="VQI28" s="61"/>
      <c r="VQJ28" s="61"/>
      <c r="VQK28" s="61"/>
      <c r="VQL28" s="61"/>
      <c r="VQM28" s="61"/>
      <c r="VQN28" s="61"/>
      <c r="VQO28" s="61"/>
      <c r="VQP28" s="61"/>
      <c r="VQQ28" s="61"/>
      <c r="VQR28" s="61"/>
      <c r="VQS28" s="61"/>
      <c r="VQT28" s="61"/>
      <c r="VQU28" s="61"/>
      <c r="VQV28" s="61"/>
      <c r="VQW28" s="61"/>
      <c r="VQX28" s="61"/>
      <c r="VQY28" s="61"/>
      <c r="VQZ28" s="61"/>
      <c r="VRA28" s="61"/>
      <c r="VRB28" s="61"/>
      <c r="VRC28" s="61"/>
      <c r="VRD28" s="61"/>
      <c r="VRE28" s="61"/>
      <c r="VRF28" s="61"/>
      <c r="VRG28" s="61"/>
      <c r="VRH28" s="61"/>
      <c r="VRI28" s="61"/>
      <c r="VRJ28" s="61"/>
      <c r="VRK28" s="61"/>
      <c r="VRL28" s="61"/>
      <c r="VRM28" s="61"/>
      <c r="VRN28" s="61"/>
      <c r="VRO28" s="61"/>
      <c r="VRP28" s="61"/>
      <c r="VRQ28" s="61"/>
      <c r="VRR28" s="61"/>
      <c r="VRS28" s="61"/>
      <c r="VRT28" s="61"/>
      <c r="VRU28" s="61"/>
      <c r="VRV28" s="61"/>
      <c r="VRW28" s="61"/>
      <c r="VRX28" s="61"/>
      <c r="VRY28" s="61"/>
      <c r="VRZ28" s="61"/>
      <c r="VSA28" s="61"/>
      <c r="VSB28" s="61"/>
      <c r="VSC28" s="61"/>
      <c r="VSD28" s="61"/>
      <c r="VSE28" s="61"/>
      <c r="VSF28" s="61"/>
      <c r="VSG28" s="61"/>
      <c r="VSH28" s="61"/>
      <c r="VSI28" s="61"/>
      <c r="VSJ28" s="61"/>
      <c r="VSK28" s="61"/>
      <c r="VSL28" s="61"/>
      <c r="VSM28" s="61"/>
      <c r="VSN28" s="61"/>
      <c r="VSO28" s="61"/>
      <c r="VSP28" s="61"/>
      <c r="VSQ28" s="61"/>
      <c r="VSR28" s="61"/>
      <c r="VSS28" s="61"/>
      <c r="VST28" s="61"/>
      <c r="VSU28" s="61"/>
      <c r="VSV28" s="61"/>
      <c r="VSW28" s="61"/>
      <c r="VSX28" s="61"/>
      <c r="VSY28" s="61"/>
      <c r="VSZ28" s="61"/>
      <c r="VTA28" s="61"/>
      <c r="VTB28" s="61"/>
      <c r="VTC28" s="61"/>
      <c r="VTD28" s="61"/>
      <c r="VTE28" s="61"/>
      <c r="VTF28" s="61"/>
      <c r="VTG28" s="61"/>
      <c r="VTH28" s="61"/>
      <c r="VTI28" s="61"/>
      <c r="VTJ28" s="61"/>
      <c r="VTK28" s="61"/>
      <c r="VTL28" s="61"/>
      <c r="VTM28" s="61"/>
      <c r="VTN28" s="61"/>
      <c r="VTO28" s="61"/>
      <c r="VTP28" s="61"/>
      <c r="VTQ28" s="61"/>
      <c r="VTR28" s="61"/>
      <c r="VTS28" s="61"/>
      <c r="VTT28" s="61"/>
      <c r="VTU28" s="61"/>
      <c r="VTV28" s="61"/>
      <c r="VTW28" s="61"/>
      <c r="VTX28" s="61"/>
      <c r="VTY28" s="61"/>
      <c r="VTZ28" s="61"/>
      <c r="VUA28" s="61"/>
      <c r="VUB28" s="61"/>
      <c r="VUC28" s="61"/>
      <c r="VUD28" s="61"/>
      <c r="VUE28" s="61"/>
      <c r="VUF28" s="61"/>
      <c r="VUG28" s="61"/>
      <c r="VUH28" s="61"/>
      <c r="VUI28" s="61"/>
      <c r="VUJ28" s="61"/>
      <c r="VUK28" s="61"/>
      <c r="VUL28" s="61"/>
      <c r="VUM28" s="61"/>
      <c r="VUN28" s="61"/>
      <c r="VUO28" s="61"/>
      <c r="VUP28" s="61"/>
      <c r="VUQ28" s="61"/>
      <c r="VUR28" s="61"/>
      <c r="VUS28" s="61"/>
      <c r="VUT28" s="61"/>
      <c r="VUU28" s="61"/>
      <c r="VUV28" s="61"/>
      <c r="VUW28" s="61"/>
      <c r="VUX28" s="61"/>
      <c r="VUY28" s="61"/>
      <c r="VUZ28" s="61"/>
      <c r="VVA28" s="61"/>
      <c r="VVB28" s="61"/>
      <c r="VVC28" s="61"/>
      <c r="VVD28" s="61"/>
      <c r="VVE28" s="61"/>
      <c r="VVF28" s="61"/>
      <c r="VVG28" s="61"/>
      <c r="VVH28" s="61"/>
      <c r="VVI28" s="61"/>
      <c r="VVJ28" s="61"/>
      <c r="VVK28" s="61"/>
      <c r="VVL28" s="61"/>
      <c r="VVM28" s="61"/>
      <c r="VVN28" s="61"/>
      <c r="VVO28" s="61"/>
      <c r="VVP28" s="61"/>
      <c r="VVQ28" s="61"/>
      <c r="VVR28" s="61"/>
      <c r="VVS28" s="61"/>
      <c r="VVT28" s="61"/>
      <c r="VVU28" s="61"/>
      <c r="VVV28" s="61"/>
      <c r="VVW28" s="61"/>
      <c r="VVX28" s="61"/>
      <c r="VVY28" s="61"/>
      <c r="VVZ28" s="61"/>
      <c r="VWA28" s="61"/>
      <c r="VWB28" s="61"/>
      <c r="VWC28" s="61"/>
      <c r="VWD28" s="61"/>
      <c r="VWE28" s="61"/>
      <c r="VWF28" s="61"/>
      <c r="VWG28" s="61"/>
      <c r="VWH28" s="61"/>
      <c r="VWI28" s="61"/>
      <c r="VWJ28" s="61"/>
      <c r="VWK28" s="61"/>
      <c r="VWL28" s="61"/>
      <c r="VWM28" s="61"/>
      <c r="VWN28" s="61"/>
      <c r="VWO28" s="61"/>
      <c r="VWP28" s="61"/>
      <c r="VWQ28" s="61"/>
      <c r="VWR28" s="61"/>
      <c r="VWS28" s="61"/>
      <c r="VWT28" s="61"/>
      <c r="VWU28" s="61"/>
      <c r="VWV28" s="61"/>
      <c r="VWW28" s="61"/>
      <c r="VWX28" s="61"/>
      <c r="VWY28" s="61"/>
      <c r="VWZ28" s="61"/>
      <c r="VXA28" s="61"/>
      <c r="VXB28" s="61"/>
      <c r="VXC28" s="61"/>
      <c r="VXD28" s="61"/>
      <c r="VXE28" s="61"/>
      <c r="VXF28" s="61"/>
      <c r="VXG28" s="61"/>
      <c r="VXH28" s="61"/>
      <c r="VXI28" s="61"/>
      <c r="VXJ28" s="61"/>
      <c r="VXK28" s="61"/>
      <c r="VXL28" s="61"/>
      <c r="VXM28" s="61"/>
      <c r="VXN28" s="61"/>
      <c r="VXO28" s="61"/>
      <c r="VXP28" s="61"/>
      <c r="VXQ28" s="61"/>
      <c r="VXR28" s="61"/>
      <c r="VXS28" s="61"/>
      <c r="VXT28" s="61"/>
      <c r="VXU28" s="61"/>
      <c r="VXV28" s="61"/>
      <c r="VXW28" s="61"/>
      <c r="VXX28" s="61"/>
      <c r="VXY28" s="61"/>
      <c r="VXZ28" s="61"/>
      <c r="VYA28" s="61"/>
      <c r="VYB28" s="61"/>
      <c r="VYC28" s="61"/>
      <c r="VYD28" s="61"/>
      <c r="VYE28" s="61"/>
      <c r="VYF28" s="61"/>
      <c r="VYG28" s="61"/>
      <c r="VYH28" s="61"/>
      <c r="VYI28" s="61"/>
      <c r="VYJ28" s="61"/>
      <c r="VYK28" s="61"/>
      <c r="VYL28" s="61"/>
      <c r="VYM28" s="61"/>
      <c r="VYN28" s="61"/>
      <c r="VYO28" s="61"/>
      <c r="VYP28" s="61"/>
      <c r="VYQ28" s="61"/>
      <c r="VYR28" s="61"/>
      <c r="VYS28" s="61"/>
      <c r="VYT28" s="61"/>
      <c r="VYU28" s="61"/>
      <c r="VYV28" s="61"/>
      <c r="VYW28" s="61"/>
      <c r="VYX28" s="61"/>
      <c r="VYY28" s="61"/>
      <c r="VYZ28" s="61"/>
      <c r="VZA28" s="61"/>
      <c r="VZB28" s="61"/>
      <c r="VZC28" s="61"/>
      <c r="VZD28" s="61"/>
      <c r="VZE28" s="61"/>
      <c r="VZF28" s="61"/>
      <c r="VZG28" s="61"/>
      <c r="VZH28" s="61"/>
      <c r="VZI28" s="61"/>
      <c r="VZJ28" s="61"/>
      <c r="VZK28" s="61"/>
      <c r="VZL28" s="61"/>
      <c r="VZM28" s="61"/>
      <c r="VZN28" s="61"/>
      <c r="VZO28" s="61"/>
      <c r="VZP28" s="61"/>
      <c r="VZQ28" s="61"/>
      <c r="VZR28" s="61"/>
      <c r="VZS28" s="61"/>
      <c r="VZT28" s="61"/>
      <c r="VZU28" s="61"/>
      <c r="VZV28" s="61"/>
      <c r="VZW28" s="61"/>
      <c r="VZX28" s="61"/>
      <c r="VZY28" s="61"/>
      <c r="VZZ28" s="61"/>
      <c r="WAA28" s="61"/>
      <c r="WAB28" s="61"/>
      <c r="WAC28" s="61"/>
      <c r="WAD28" s="61"/>
      <c r="WAE28" s="61"/>
      <c r="WAF28" s="61"/>
      <c r="WAG28" s="61"/>
      <c r="WAH28" s="61"/>
      <c r="WAI28" s="61"/>
      <c r="WAJ28" s="61"/>
      <c r="WAK28" s="61"/>
      <c r="WAL28" s="61"/>
      <c r="WAM28" s="61"/>
      <c r="WAN28" s="61"/>
      <c r="WAO28" s="61"/>
      <c r="WAP28" s="61"/>
      <c r="WAQ28" s="61"/>
      <c r="WAR28" s="61"/>
      <c r="WAS28" s="61"/>
      <c r="WAT28" s="61"/>
      <c r="WAU28" s="61"/>
      <c r="WAV28" s="61"/>
      <c r="WAW28" s="61"/>
      <c r="WAX28" s="61"/>
      <c r="WAY28" s="61"/>
      <c r="WAZ28" s="61"/>
      <c r="WBA28" s="61"/>
      <c r="WBB28" s="61"/>
      <c r="WBC28" s="61"/>
      <c r="WBD28" s="61"/>
      <c r="WBE28" s="61"/>
      <c r="WBF28" s="61"/>
      <c r="WBG28" s="61"/>
      <c r="WBH28" s="61"/>
      <c r="WBI28" s="61"/>
      <c r="WBJ28" s="61"/>
      <c r="WBK28" s="61"/>
      <c r="WBL28" s="61"/>
      <c r="WBM28" s="61"/>
      <c r="WBN28" s="61"/>
      <c r="WBO28" s="61"/>
      <c r="WBP28" s="61"/>
      <c r="WBQ28" s="61"/>
      <c r="WBR28" s="61"/>
      <c r="WBS28" s="61"/>
      <c r="WBT28" s="61"/>
      <c r="WBU28" s="61"/>
      <c r="WBV28" s="61"/>
      <c r="WBW28" s="61"/>
      <c r="WBX28" s="61"/>
      <c r="WBY28" s="61"/>
      <c r="WBZ28" s="61"/>
      <c r="WCA28" s="61"/>
      <c r="WCB28" s="61"/>
      <c r="WCC28" s="61"/>
      <c r="WCD28" s="61"/>
      <c r="WCE28" s="61"/>
      <c r="WCF28" s="61"/>
      <c r="WCG28" s="61"/>
      <c r="WCH28" s="61"/>
      <c r="WCI28" s="61"/>
      <c r="WCJ28" s="61"/>
      <c r="WCK28" s="61"/>
      <c r="WCL28" s="61"/>
      <c r="WCM28" s="61"/>
      <c r="WCN28" s="61"/>
      <c r="WCO28" s="61"/>
      <c r="WCP28" s="61"/>
      <c r="WCQ28" s="61"/>
      <c r="WCR28" s="61"/>
      <c r="WCS28" s="61"/>
      <c r="WCT28" s="61"/>
      <c r="WCU28" s="61"/>
      <c r="WCV28" s="61"/>
      <c r="WCW28" s="61"/>
      <c r="WCX28" s="61"/>
      <c r="WCY28" s="61"/>
      <c r="WCZ28" s="61"/>
      <c r="WDA28" s="61"/>
      <c r="WDB28" s="61"/>
      <c r="WDC28" s="61"/>
      <c r="WDD28" s="61"/>
      <c r="WDE28" s="61"/>
      <c r="WDF28" s="61"/>
      <c r="WDG28" s="61"/>
      <c r="WDH28" s="61"/>
      <c r="WDI28" s="61"/>
      <c r="WDJ28" s="61"/>
      <c r="WDK28" s="61"/>
      <c r="WDL28" s="61"/>
      <c r="WDM28" s="61"/>
      <c r="WDN28" s="61"/>
      <c r="WDO28" s="61"/>
      <c r="WDP28" s="61"/>
      <c r="WDQ28" s="61"/>
      <c r="WDR28" s="61"/>
      <c r="WDS28" s="61"/>
      <c r="WDT28" s="61"/>
      <c r="WDU28" s="61"/>
      <c r="WDV28" s="61"/>
      <c r="WDW28" s="61"/>
      <c r="WDX28" s="61"/>
      <c r="WDY28" s="61"/>
      <c r="WDZ28" s="61"/>
      <c r="WEA28" s="61"/>
      <c r="WEB28" s="61"/>
      <c r="WEC28" s="61"/>
      <c r="WED28" s="61"/>
      <c r="WEE28" s="61"/>
      <c r="WEF28" s="61"/>
      <c r="WEG28" s="61"/>
      <c r="WEH28" s="61"/>
      <c r="WEI28" s="61"/>
      <c r="WEJ28" s="61"/>
      <c r="WEK28" s="61"/>
      <c r="WEL28" s="61"/>
      <c r="WEM28" s="61"/>
      <c r="WEN28" s="61"/>
      <c r="WEO28" s="61"/>
      <c r="WEP28" s="61"/>
      <c r="WEQ28" s="61"/>
      <c r="WER28" s="61"/>
      <c r="WES28" s="61"/>
      <c r="WET28" s="61"/>
      <c r="WEU28" s="61"/>
      <c r="WEV28" s="61"/>
      <c r="WEW28" s="61"/>
      <c r="WEX28" s="61"/>
      <c r="WEY28" s="61"/>
      <c r="WEZ28" s="61"/>
      <c r="WFA28" s="61"/>
      <c r="WFB28" s="61"/>
      <c r="WFC28" s="61"/>
      <c r="WFD28" s="61"/>
      <c r="WFE28" s="61"/>
      <c r="WFF28" s="61"/>
      <c r="WFG28" s="61"/>
      <c r="WFH28" s="61"/>
      <c r="WFI28" s="61"/>
      <c r="WFJ28" s="61"/>
      <c r="WFK28" s="61"/>
      <c r="WFL28" s="61"/>
      <c r="WFM28" s="61"/>
      <c r="WFN28" s="61"/>
      <c r="WFO28" s="61"/>
      <c r="WFP28" s="61"/>
      <c r="WFQ28" s="61"/>
      <c r="WFR28" s="61"/>
      <c r="WFS28" s="61"/>
      <c r="WFT28" s="61"/>
      <c r="WFU28" s="61"/>
      <c r="WFV28" s="61"/>
      <c r="WFW28" s="61"/>
      <c r="WFX28" s="61"/>
      <c r="WFY28" s="61"/>
      <c r="WFZ28" s="61"/>
      <c r="WGA28" s="61"/>
      <c r="WGB28" s="61"/>
      <c r="WGC28" s="61"/>
      <c r="WGD28" s="61"/>
      <c r="WGE28" s="61"/>
      <c r="WGF28" s="61"/>
      <c r="WGG28" s="61"/>
      <c r="WGH28" s="61"/>
      <c r="WGI28" s="61"/>
      <c r="WGJ28" s="61"/>
      <c r="WGK28" s="61"/>
      <c r="WGL28" s="61"/>
      <c r="WGM28" s="61"/>
      <c r="WGN28" s="61"/>
      <c r="WGO28" s="61"/>
      <c r="WGP28" s="61"/>
      <c r="WGQ28" s="61"/>
      <c r="WGR28" s="61"/>
      <c r="WGS28" s="61"/>
      <c r="WGT28" s="61"/>
      <c r="WGU28" s="61"/>
      <c r="WGV28" s="61"/>
      <c r="WGW28" s="61"/>
      <c r="WGX28" s="61"/>
      <c r="WGY28" s="61"/>
      <c r="WGZ28" s="61"/>
      <c r="WHA28" s="61"/>
      <c r="WHB28" s="61"/>
      <c r="WHC28" s="61"/>
      <c r="WHD28" s="61"/>
      <c r="WHE28" s="61"/>
      <c r="WHF28" s="61"/>
      <c r="WHG28" s="61"/>
      <c r="WHH28" s="61"/>
      <c r="WHI28" s="61"/>
      <c r="WHJ28" s="61"/>
      <c r="WHK28" s="61"/>
      <c r="WHL28" s="61"/>
      <c r="WHM28" s="61"/>
      <c r="WHN28" s="61"/>
      <c r="WHO28" s="61"/>
      <c r="WHP28" s="61"/>
      <c r="WHQ28" s="61"/>
      <c r="WHR28" s="61"/>
      <c r="WHS28" s="61"/>
      <c r="WHT28" s="61"/>
      <c r="WHU28" s="61"/>
      <c r="WHV28" s="61"/>
      <c r="WHW28" s="61"/>
      <c r="WHX28" s="61"/>
      <c r="WHY28" s="61"/>
      <c r="WHZ28" s="61"/>
      <c r="WIA28" s="61"/>
      <c r="WIB28" s="61"/>
      <c r="WIC28" s="61"/>
      <c r="WID28" s="61"/>
      <c r="WIE28" s="61"/>
      <c r="WIF28" s="61"/>
      <c r="WIG28" s="61"/>
      <c r="WIH28" s="61"/>
      <c r="WII28" s="61"/>
      <c r="WIJ28" s="61"/>
      <c r="WIK28" s="61"/>
      <c r="WIL28" s="61"/>
      <c r="WIM28" s="61"/>
      <c r="WIN28" s="61"/>
      <c r="WIO28" s="61"/>
      <c r="WIP28" s="61"/>
      <c r="WIQ28" s="61"/>
      <c r="WIR28" s="61"/>
      <c r="WIS28" s="61"/>
      <c r="WIT28" s="61"/>
      <c r="WIU28" s="61"/>
      <c r="WIV28" s="61"/>
      <c r="WIW28" s="61"/>
      <c r="WIX28" s="61"/>
      <c r="WIY28" s="61"/>
      <c r="WIZ28" s="61"/>
      <c r="WJA28" s="61"/>
      <c r="WJB28" s="61"/>
      <c r="WJC28" s="61"/>
      <c r="WJD28" s="61"/>
      <c r="WJE28" s="61"/>
      <c r="WJF28" s="61"/>
      <c r="WJG28" s="61"/>
      <c r="WJH28" s="61"/>
      <c r="WJI28" s="61"/>
      <c r="WJJ28" s="61"/>
      <c r="WJK28" s="61"/>
      <c r="WJL28" s="61"/>
      <c r="WJM28" s="61"/>
      <c r="WJN28" s="61"/>
      <c r="WJO28" s="61"/>
      <c r="WJP28" s="61"/>
      <c r="WJQ28" s="61"/>
      <c r="WJR28" s="61"/>
      <c r="WJS28" s="61"/>
      <c r="WJT28" s="61"/>
      <c r="WJU28" s="61"/>
      <c r="WJV28" s="61"/>
      <c r="WJW28" s="61"/>
      <c r="WJX28" s="61"/>
      <c r="WJY28" s="61"/>
      <c r="WJZ28" s="61"/>
      <c r="WKA28" s="61"/>
      <c r="WKB28" s="61"/>
      <c r="WKC28" s="61"/>
      <c r="WKD28" s="61"/>
      <c r="WKE28" s="61"/>
      <c r="WKF28" s="61"/>
      <c r="WKG28" s="61"/>
      <c r="WKH28" s="61"/>
      <c r="WKI28" s="61"/>
      <c r="WKJ28" s="61"/>
      <c r="WKK28" s="61"/>
      <c r="WKL28" s="61"/>
      <c r="WKM28" s="61"/>
      <c r="WKN28" s="61"/>
      <c r="WKO28" s="61"/>
      <c r="WKP28" s="61"/>
      <c r="WKQ28" s="61"/>
      <c r="WKR28" s="61"/>
      <c r="WKS28" s="61"/>
      <c r="WKT28" s="61"/>
      <c r="WKU28" s="61"/>
      <c r="WKV28" s="61"/>
      <c r="WKW28" s="61"/>
      <c r="WKX28" s="61"/>
      <c r="WKY28" s="61"/>
      <c r="WKZ28" s="61"/>
      <c r="WLA28" s="61"/>
      <c r="WLB28" s="61"/>
      <c r="WLC28" s="61"/>
      <c r="WLD28" s="61"/>
      <c r="WLE28" s="61"/>
      <c r="WLF28" s="61"/>
      <c r="WLG28" s="61"/>
      <c r="WLH28" s="61"/>
      <c r="WLI28" s="61"/>
      <c r="WLJ28" s="61"/>
      <c r="WLK28" s="61"/>
      <c r="WLL28" s="61"/>
      <c r="WLM28" s="61"/>
      <c r="WLN28" s="61"/>
      <c r="WLO28" s="61"/>
      <c r="WLP28" s="61"/>
      <c r="WLQ28" s="61"/>
      <c r="WLR28" s="61"/>
      <c r="WLS28" s="61"/>
      <c r="WLT28" s="61"/>
      <c r="WLU28" s="61"/>
      <c r="WLV28" s="61"/>
      <c r="WLW28" s="61"/>
      <c r="WLX28" s="61"/>
      <c r="WLY28" s="61"/>
      <c r="WLZ28" s="61"/>
      <c r="WMA28" s="61"/>
      <c r="WMB28" s="61"/>
      <c r="WMC28" s="61"/>
      <c r="WMD28" s="61"/>
      <c r="WME28" s="61"/>
      <c r="WMF28" s="61"/>
      <c r="WMG28" s="61"/>
      <c r="WMH28" s="61"/>
      <c r="WMI28" s="61"/>
      <c r="WMJ28" s="61"/>
      <c r="WMK28" s="61"/>
      <c r="WML28" s="61"/>
      <c r="WMM28" s="61"/>
      <c r="WMN28" s="61"/>
      <c r="WMO28" s="61"/>
      <c r="WMP28" s="61"/>
      <c r="WMQ28" s="61"/>
      <c r="WMR28" s="61"/>
      <c r="WMS28" s="61"/>
      <c r="WMT28" s="61"/>
      <c r="WMU28" s="61"/>
      <c r="WMV28" s="61"/>
      <c r="WMW28" s="61"/>
      <c r="WMX28" s="61"/>
      <c r="WMY28" s="61"/>
      <c r="WMZ28" s="61"/>
      <c r="WNA28" s="61"/>
      <c r="WNB28" s="61"/>
      <c r="WNC28" s="61"/>
      <c r="WND28" s="61"/>
      <c r="WNE28" s="61"/>
      <c r="WNF28" s="61"/>
      <c r="WNG28" s="61"/>
      <c r="WNH28" s="61"/>
      <c r="WNI28" s="61"/>
      <c r="WNJ28" s="61"/>
      <c r="WNK28" s="61"/>
      <c r="WNL28" s="61"/>
      <c r="WNM28" s="61"/>
      <c r="WNN28" s="61"/>
      <c r="WNO28" s="61"/>
      <c r="WNP28" s="61"/>
      <c r="WNQ28" s="61"/>
      <c r="WNR28" s="61"/>
      <c r="WNS28" s="61"/>
      <c r="WNT28" s="61"/>
      <c r="WNU28" s="61"/>
      <c r="WNV28" s="61"/>
      <c r="WNW28" s="61"/>
      <c r="WNX28" s="61"/>
      <c r="WNY28" s="61"/>
      <c r="WNZ28" s="61"/>
      <c r="WOA28" s="61"/>
      <c r="WOB28" s="61"/>
      <c r="WOC28" s="61"/>
      <c r="WOD28" s="61"/>
      <c r="WOE28" s="61"/>
      <c r="WOF28" s="61"/>
      <c r="WOG28" s="61"/>
      <c r="WOH28" s="61"/>
      <c r="WOI28" s="61"/>
      <c r="WOJ28" s="61"/>
      <c r="WOK28" s="61"/>
      <c r="WOL28" s="61"/>
      <c r="WOM28" s="61"/>
      <c r="WON28" s="61"/>
      <c r="WOO28" s="61"/>
      <c r="WOP28" s="61"/>
      <c r="WOQ28" s="61"/>
      <c r="WOR28" s="61"/>
      <c r="WOS28" s="61"/>
      <c r="WOT28" s="61"/>
      <c r="WOU28" s="61"/>
      <c r="WOV28" s="61"/>
      <c r="WOW28" s="61"/>
      <c r="WOX28" s="61"/>
      <c r="WOY28" s="61"/>
      <c r="WOZ28" s="61"/>
      <c r="WPA28" s="61"/>
      <c r="WPB28" s="61"/>
      <c r="WPC28" s="61"/>
      <c r="WPD28" s="61"/>
      <c r="WPE28" s="61"/>
      <c r="WPF28" s="61"/>
      <c r="WPG28" s="61"/>
      <c r="WPH28" s="61"/>
      <c r="WPI28" s="61"/>
      <c r="WPJ28" s="61"/>
      <c r="WPK28" s="61"/>
      <c r="WPL28" s="61"/>
      <c r="WPM28" s="61"/>
      <c r="WPN28" s="61"/>
      <c r="WPO28" s="61"/>
      <c r="WPP28" s="61"/>
      <c r="WPQ28" s="61"/>
      <c r="WPR28" s="61"/>
      <c r="WPS28" s="61"/>
      <c r="WPT28" s="61"/>
      <c r="WPU28" s="61"/>
      <c r="WPV28" s="61"/>
      <c r="WPW28" s="61"/>
      <c r="WPX28" s="61"/>
      <c r="WPY28" s="61"/>
      <c r="WPZ28" s="61"/>
      <c r="WQA28" s="61"/>
      <c r="WQB28" s="61"/>
      <c r="WQC28" s="61"/>
      <c r="WQD28" s="61"/>
      <c r="WQE28" s="61"/>
      <c r="WQF28" s="61"/>
      <c r="WQG28" s="61"/>
      <c r="WQH28" s="61"/>
      <c r="WQI28" s="61"/>
      <c r="WQJ28" s="61"/>
      <c r="WQK28" s="61"/>
      <c r="WQL28" s="61"/>
      <c r="WQM28" s="61"/>
      <c r="WQN28" s="61"/>
      <c r="WQO28" s="61"/>
      <c r="WQP28" s="61"/>
      <c r="WQQ28" s="61"/>
      <c r="WQR28" s="61"/>
      <c r="WQS28" s="61"/>
      <c r="WQT28" s="61"/>
      <c r="WQU28" s="61"/>
      <c r="WQV28" s="61"/>
      <c r="WQW28" s="61"/>
      <c r="WQX28" s="61"/>
      <c r="WQY28" s="61"/>
      <c r="WQZ28" s="61"/>
      <c r="WRA28" s="61"/>
      <c r="WRB28" s="61"/>
      <c r="WRC28" s="61"/>
      <c r="WRD28" s="61"/>
      <c r="WRE28" s="61"/>
      <c r="WRF28" s="61"/>
      <c r="WRG28" s="61"/>
      <c r="WRH28" s="61"/>
      <c r="WRI28" s="61"/>
      <c r="WRJ28" s="61"/>
      <c r="WRK28" s="61"/>
      <c r="WRL28" s="61"/>
      <c r="WRM28" s="61"/>
      <c r="WRN28" s="61"/>
      <c r="WRO28" s="61"/>
      <c r="WRP28" s="61"/>
      <c r="WRQ28" s="61"/>
      <c r="WRR28" s="61"/>
      <c r="WRS28" s="61"/>
      <c r="WRT28" s="61"/>
      <c r="WRU28" s="61"/>
      <c r="WRV28" s="61"/>
      <c r="WRW28" s="61"/>
      <c r="WRX28" s="61"/>
      <c r="WRY28" s="61"/>
      <c r="WRZ28" s="61"/>
      <c r="WSA28" s="61"/>
      <c r="WSB28" s="61"/>
      <c r="WSC28" s="61"/>
      <c r="WSD28" s="61"/>
      <c r="WSE28" s="61"/>
      <c r="WSF28" s="61"/>
      <c r="WSG28" s="61"/>
      <c r="WSH28" s="61"/>
      <c r="WSI28" s="61"/>
      <c r="WSJ28" s="61"/>
      <c r="WSK28" s="61"/>
      <c r="WSL28" s="61"/>
      <c r="WSM28" s="61"/>
      <c r="WSN28" s="61"/>
      <c r="WSO28" s="61"/>
      <c r="WSP28" s="61"/>
      <c r="WSQ28" s="61"/>
      <c r="WSR28" s="61"/>
      <c r="WSS28" s="61"/>
      <c r="WST28" s="61"/>
      <c r="WSU28" s="61"/>
      <c r="WSV28" s="61"/>
      <c r="WSW28" s="61"/>
      <c r="WSX28" s="61"/>
      <c r="WSY28" s="61"/>
      <c r="WSZ28" s="61"/>
      <c r="WTA28" s="61"/>
      <c r="WTB28" s="61"/>
      <c r="WTC28" s="61"/>
      <c r="WTD28" s="61"/>
      <c r="WTE28" s="61"/>
      <c r="WTF28" s="61"/>
      <c r="WTG28" s="61"/>
      <c r="WTH28" s="61"/>
      <c r="WTI28" s="61"/>
      <c r="WTJ28" s="61"/>
      <c r="WTK28" s="61"/>
      <c r="WTL28" s="61"/>
      <c r="WTM28" s="61"/>
      <c r="WTN28" s="61"/>
      <c r="WTO28" s="61"/>
      <c r="WTP28" s="61"/>
      <c r="WTQ28" s="61"/>
      <c r="WTR28" s="61"/>
      <c r="WTS28" s="61"/>
      <c r="WTT28" s="61"/>
      <c r="WTU28" s="61"/>
      <c r="WTV28" s="61"/>
      <c r="WTW28" s="61"/>
      <c r="WTX28" s="61"/>
      <c r="WTY28" s="61"/>
      <c r="WTZ28" s="61"/>
      <c r="WUA28" s="61"/>
      <c r="WUB28" s="61"/>
      <c r="WUC28" s="61"/>
      <c r="WUD28" s="61"/>
      <c r="WUE28" s="61"/>
      <c r="WUF28" s="61"/>
      <c r="WUG28" s="61"/>
      <c r="WUH28" s="61"/>
      <c r="WUI28" s="61"/>
      <c r="WUJ28" s="61"/>
      <c r="WUK28" s="61"/>
      <c r="WUL28" s="61"/>
      <c r="WUM28" s="61"/>
      <c r="WUN28" s="61"/>
      <c r="WUO28" s="61"/>
      <c r="WUP28" s="61"/>
      <c r="WUQ28" s="61"/>
      <c r="WUR28" s="61"/>
      <c r="WUS28" s="61"/>
      <c r="WUT28" s="61"/>
      <c r="WUU28" s="61"/>
      <c r="WUV28" s="61"/>
      <c r="WUW28" s="61"/>
      <c r="WUX28" s="61"/>
      <c r="WUY28" s="61"/>
      <c r="WUZ28" s="61"/>
      <c r="WVA28" s="61"/>
      <c r="WVB28" s="61"/>
      <c r="WVC28" s="61"/>
      <c r="WVD28" s="61"/>
      <c r="WVE28" s="61"/>
      <c r="WVF28" s="61"/>
      <c r="WVG28" s="61"/>
      <c r="WVH28" s="61"/>
      <c r="WVI28" s="61"/>
      <c r="WVJ28" s="61"/>
      <c r="WVK28" s="61"/>
      <c r="WVL28" s="61"/>
      <c r="WVM28" s="61"/>
      <c r="WVN28" s="61"/>
      <c r="WVO28" s="61"/>
      <c r="WVP28" s="61"/>
      <c r="WVQ28" s="61"/>
      <c r="WVR28" s="61"/>
      <c r="WVS28" s="61"/>
      <c r="WVT28" s="61"/>
      <c r="WVU28" s="61"/>
      <c r="WVV28" s="61"/>
      <c r="WVW28" s="61"/>
      <c r="WVX28" s="61"/>
      <c r="WVY28" s="61"/>
      <c r="WVZ28" s="61"/>
      <c r="WWA28" s="61"/>
      <c r="WWB28" s="61"/>
      <c r="WWC28" s="61"/>
      <c r="WWD28" s="61"/>
      <c r="WWE28" s="61"/>
      <c r="WWF28" s="61"/>
      <c r="WWG28" s="61"/>
      <c r="WWH28" s="61"/>
      <c r="WWI28" s="61"/>
      <c r="WWJ28" s="61"/>
      <c r="WWK28" s="61"/>
      <c r="WWL28" s="61"/>
      <c r="WWM28" s="61"/>
      <c r="WWN28" s="61"/>
      <c r="WWO28" s="61"/>
      <c r="WWP28" s="61"/>
      <c r="WWQ28" s="61"/>
      <c r="WWR28" s="61"/>
      <c r="WWS28" s="61"/>
      <c r="WWT28" s="61"/>
      <c r="WWU28" s="61"/>
      <c r="WWV28" s="61"/>
      <c r="WWW28" s="61"/>
      <c r="WWX28" s="61"/>
      <c r="WWY28" s="61"/>
      <c r="WWZ28" s="61"/>
      <c r="WXA28" s="61"/>
      <c r="WXB28" s="61"/>
      <c r="WXC28" s="61"/>
      <c r="WXD28" s="61"/>
      <c r="WXE28" s="61"/>
      <c r="WXF28" s="61"/>
      <c r="WXG28" s="61"/>
      <c r="WXH28" s="61"/>
      <c r="WXI28" s="61"/>
      <c r="WXJ28" s="61"/>
      <c r="WXK28" s="61"/>
      <c r="WXL28" s="61"/>
      <c r="WXM28" s="61"/>
      <c r="WXN28" s="61"/>
      <c r="WXO28" s="61"/>
      <c r="WXP28" s="61"/>
      <c r="WXQ28" s="61"/>
      <c r="WXR28" s="61"/>
      <c r="WXS28" s="61"/>
      <c r="WXT28" s="61"/>
      <c r="WXU28" s="61"/>
      <c r="WXV28" s="61"/>
      <c r="WXW28" s="61"/>
      <c r="WXX28" s="61"/>
      <c r="WXY28" s="61"/>
      <c r="WXZ28" s="61"/>
      <c r="WYA28" s="61"/>
      <c r="WYB28" s="61"/>
      <c r="WYC28" s="61"/>
      <c r="WYD28" s="61"/>
      <c r="WYE28" s="61"/>
      <c r="WYF28" s="61"/>
      <c r="WYG28" s="61"/>
      <c r="WYH28" s="61"/>
      <c r="WYI28" s="61"/>
      <c r="WYJ28" s="61"/>
      <c r="WYK28" s="61"/>
      <c r="WYL28" s="61"/>
      <c r="WYM28" s="61"/>
      <c r="WYN28" s="61"/>
      <c r="WYO28" s="61"/>
      <c r="WYP28" s="61"/>
      <c r="WYQ28" s="61"/>
      <c r="WYR28" s="61"/>
      <c r="WYS28" s="61"/>
      <c r="WYT28" s="61"/>
      <c r="WYU28" s="61"/>
      <c r="WYV28" s="61"/>
      <c r="WYW28" s="61"/>
      <c r="WYX28" s="61"/>
      <c r="WYY28" s="61"/>
      <c r="WYZ28" s="61"/>
      <c r="WZA28" s="61"/>
      <c r="WZB28" s="61"/>
      <c r="WZC28" s="61"/>
      <c r="WZD28" s="61"/>
      <c r="WZE28" s="61"/>
      <c r="WZF28" s="61"/>
      <c r="WZG28" s="61"/>
      <c r="WZH28" s="61"/>
      <c r="WZI28" s="61"/>
      <c r="WZJ28" s="61"/>
      <c r="WZK28" s="61"/>
      <c r="WZL28" s="61"/>
      <c r="WZM28" s="61"/>
      <c r="WZN28" s="61"/>
      <c r="WZO28" s="61"/>
      <c r="WZP28" s="61"/>
      <c r="WZQ28" s="61"/>
      <c r="WZR28" s="61"/>
      <c r="WZS28" s="61"/>
      <c r="WZT28" s="61"/>
      <c r="WZU28" s="61"/>
      <c r="WZV28" s="61"/>
      <c r="WZW28" s="61"/>
      <c r="WZX28" s="61"/>
      <c r="WZY28" s="61"/>
      <c r="WZZ28" s="61"/>
      <c r="XAA28" s="61"/>
      <c r="XAB28" s="61"/>
      <c r="XAC28" s="61"/>
      <c r="XAD28" s="61"/>
      <c r="XAE28" s="61"/>
      <c r="XAF28" s="61"/>
      <c r="XAG28" s="61"/>
      <c r="XAH28" s="61"/>
      <c r="XAI28" s="61"/>
      <c r="XAJ28" s="61"/>
      <c r="XAK28" s="61"/>
      <c r="XAL28" s="61"/>
      <c r="XAM28" s="61"/>
      <c r="XAN28" s="61"/>
      <c r="XAO28" s="61"/>
      <c r="XAP28" s="61"/>
      <c r="XAQ28" s="61"/>
      <c r="XAR28" s="61"/>
      <c r="XAS28" s="61"/>
      <c r="XAT28" s="61"/>
      <c r="XAU28" s="61"/>
      <c r="XAV28" s="61"/>
      <c r="XAW28" s="61"/>
      <c r="XAX28" s="61"/>
      <c r="XAY28" s="61"/>
      <c r="XAZ28" s="61"/>
      <c r="XBA28" s="61"/>
      <c r="XBB28" s="61"/>
      <c r="XBC28" s="61"/>
      <c r="XBD28" s="61"/>
      <c r="XBE28" s="61"/>
      <c r="XBF28" s="61"/>
      <c r="XBG28" s="61"/>
      <c r="XBH28" s="61"/>
      <c r="XBI28" s="61"/>
      <c r="XBJ28" s="61"/>
      <c r="XBK28" s="61"/>
      <c r="XBL28" s="61"/>
      <c r="XBM28" s="61"/>
      <c r="XBN28" s="61"/>
      <c r="XBO28" s="61"/>
      <c r="XBP28" s="61"/>
      <c r="XBQ28" s="61"/>
      <c r="XBR28" s="61"/>
      <c r="XBS28" s="61"/>
      <c r="XBT28" s="61"/>
      <c r="XBU28" s="61"/>
      <c r="XBV28" s="61"/>
      <c r="XBW28" s="61"/>
      <c r="XBX28" s="61"/>
      <c r="XBY28" s="61"/>
      <c r="XBZ28" s="61"/>
      <c r="XCA28" s="61"/>
      <c r="XCB28" s="61"/>
      <c r="XCC28" s="61"/>
      <c r="XCD28" s="61"/>
      <c r="XCE28" s="61"/>
      <c r="XCF28" s="61"/>
      <c r="XCG28" s="61"/>
      <c r="XCH28" s="61"/>
      <c r="XCI28" s="61"/>
      <c r="XCJ28" s="61"/>
      <c r="XCK28" s="61"/>
      <c r="XCL28" s="61"/>
      <c r="XCM28" s="61"/>
      <c r="XCN28" s="61"/>
      <c r="XCO28" s="61"/>
      <c r="XCP28" s="61"/>
      <c r="XCQ28" s="61"/>
      <c r="XCR28" s="61"/>
      <c r="XCS28" s="61"/>
      <c r="XCT28" s="61"/>
      <c r="XCU28" s="61"/>
      <c r="XCV28" s="61"/>
      <c r="XCW28" s="61"/>
      <c r="XCX28" s="61"/>
      <c r="XCY28" s="61"/>
      <c r="XCZ28" s="61"/>
      <c r="XDA28" s="61"/>
      <c r="XDB28" s="61"/>
      <c r="XDC28" s="61"/>
      <c r="XDD28" s="61"/>
      <c r="XDE28" s="61"/>
      <c r="XDF28" s="61"/>
      <c r="XDG28" s="61"/>
      <c r="XDH28" s="61"/>
      <c r="XDI28" s="61"/>
      <c r="XDJ28" s="61"/>
      <c r="XDK28" s="61"/>
      <c r="XDL28" s="61"/>
      <c r="XDM28" s="61"/>
      <c r="XDN28" s="61"/>
      <c r="XDO28" s="61"/>
      <c r="XDP28" s="61"/>
      <c r="XDQ28" s="61"/>
      <c r="XDR28" s="61"/>
      <c r="XDS28" s="61"/>
      <c r="XDT28" s="61"/>
      <c r="XDU28" s="61"/>
      <c r="XDV28" s="61"/>
      <c r="XDW28" s="61"/>
      <c r="XDX28" s="61"/>
      <c r="XDY28" s="61"/>
      <c r="XDZ28" s="61"/>
      <c r="XEA28" s="61"/>
      <c r="XEB28" s="61"/>
      <c r="XEC28" s="61"/>
      <c r="XED28" s="61"/>
      <c r="XEE28" s="61"/>
      <c r="XEF28" s="61"/>
      <c r="XEG28" s="61"/>
      <c r="XEH28" s="61"/>
      <c r="XEI28" s="61"/>
      <c r="XEJ28" s="61"/>
      <c r="XEK28" s="61"/>
      <c r="XEL28" s="61"/>
      <c r="XEM28" s="61"/>
      <c r="XEN28" s="61"/>
      <c r="XEO28" s="61"/>
      <c r="XEP28" s="61"/>
      <c r="XEQ28" s="61"/>
      <c r="XER28" s="61"/>
      <c r="XES28" s="61"/>
      <c r="XET28" s="61"/>
      <c r="XEU28" s="61"/>
      <c r="XEV28" s="61"/>
      <c r="XEW28" s="61"/>
    </row>
    <row r="29" spans="1:16377" s="497" customFormat="1" ht="15" customHeight="1" thickTop="1" thickBot="1" x14ac:dyDescent="0.35">
      <c r="A29" s="50"/>
      <c r="B29" s="975" t="s">
        <v>258</v>
      </c>
      <c r="C29" s="976"/>
      <c r="D29" s="976"/>
      <c r="E29" s="976"/>
      <c r="F29" s="976"/>
      <c r="G29" s="976"/>
      <c r="H29" s="976"/>
      <c r="I29" s="977"/>
      <c r="J29" s="66"/>
      <c r="K29" s="85"/>
    </row>
    <row r="30" spans="1:16377" s="108" customFormat="1" ht="30" customHeight="1" thickTop="1" thickBot="1" x14ac:dyDescent="0.4">
      <c r="A30" s="107"/>
      <c r="B30" s="978" t="s">
        <v>34</v>
      </c>
      <c r="C30" s="978"/>
      <c r="D30" s="978"/>
      <c r="E30" s="978"/>
      <c r="F30" s="978"/>
      <c r="G30" s="978"/>
      <c r="H30" s="978"/>
      <c r="I30" s="978"/>
      <c r="J30" s="107"/>
      <c r="K30" s="377"/>
    </row>
    <row r="31" spans="1:16377" s="497" customFormat="1" ht="24" customHeight="1" thickTop="1" thickBot="1" x14ac:dyDescent="0.35">
      <c r="A31" s="69"/>
      <c r="B31" s="900" t="s">
        <v>261</v>
      </c>
      <c r="C31" s="901"/>
      <c r="D31" s="979"/>
      <c r="E31" s="420" t="s">
        <v>406</v>
      </c>
      <c r="F31" s="420" t="s">
        <v>72</v>
      </c>
      <c r="G31" s="420" t="s">
        <v>5</v>
      </c>
      <c r="H31" s="420" t="s">
        <v>6</v>
      </c>
      <c r="I31" s="421" t="s">
        <v>7</v>
      </c>
      <c r="J31" s="66"/>
      <c r="K31" s="85"/>
    </row>
    <row r="32" spans="1:16377" s="387" customFormat="1" ht="24" customHeight="1" thickTop="1" thickBot="1" x14ac:dyDescent="0.4">
      <c r="A32" s="383"/>
      <c r="B32" s="873" t="s">
        <v>414</v>
      </c>
      <c r="C32" s="874"/>
      <c r="D32" s="875"/>
      <c r="E32" s="447" t="str">
        <f>IF(AND(ISNUMBER(F32),ISNUMBER(G32)),G32/F32," ")</f>
        <v xml:space="preserve"> </v>
      </c>
      <c r="F32" s="404"/>
      <c r="G32" s="448"/>
      <c r="H32" s="403"/>
      <c r="I32" s="385" t="str">
        <f>IF(OR(ISNUMBER(G32),ISNUMBER(H32)),ROUND(IF(ISNUMBER(G32),G32,0)-IF(ISNUMBER(H32),H32,0),2)," ")</f>
        <v xml:space="preserve"> </v>
      </c>
      <c r="J32" s="384"/>
      <c r="K32" s="386"/>
    </row>
    <row r="33" spans="1:11" s="387" customFormat="1" ht="24" customHeight="1" thickTop="1" thickBot="1" x14ac:dyDescent="0.4">
      <c r="A33" s="383"/>
      <c r="B33" s="873" t="s">
        <v>410</v>
      </c>
      <c r="C33" s="874"/>
      <c r="D33" s="875"/>
      <c r="E33" s="447" t="str">
        <f t="shared" ref="E33:E36" si="0">IF(AND(ISNUMBER(F33),ISNUMBER(G33)),G33/F33," ")</f>
        <v xml:space="preserve"> </v>
      </c>
      <c r="F33" s="404"/>
      <c r="G33" s="448"/>
      <c r="H33" s="403"/>
      <c r="I33" s="385" t="str">
        <f t="shared" ref="I33:I36" si="1">IF(OR(ISNUMBER(G33),ISNUMBER(H33)),ROUND(IF(ISNUMBER(G33),G33,0)-IF(ISNUMBER(H33),H33,0),2)," ")</f>
        <v xml:space="preserve"> </v>
      </c>
      <c r="J33" s="384"/>
      <c r="K33" s="386"/>
    </row>
    <row r="34" spans="1:11" s="387" customFormat="1" ht="24" customHeight="1" thickTop="1" thickBot="1" x14ac:dyDescent="0.4">
      <c r="A34" s="383"/>
      <c r="B34" s="897" t="s">
        <v>265</v>
      </c>
      <c r="C34" s="898"/>
      <c r="D34" s="899"/>
      <c r="E34" s="452" t="str">
        <f t="shared" si="0"/>
        <v xml:space="preserve"> </v>
      </c>
      <c r="F34" s="404"/>
      <c r="G34" s="448"/>
      <c r="H34" s="403"/>
      <c r="I34" s="455" t="str">
        <f t="shared" si="1"/>
        <v xml:space="preserve"> </v>
      </c>
      <c r="J34" s="384"/>
      <c r="K34" s="386"/>
    </row>
    <row r="35" spans="1:11" s="387" customFormat="1" ht="24" customHeight="1" thickTop="1" thickBot="1" x14ac:dyDescent="0.4">
      <c r="A35" s="383"/>
      <c r="B35" s="873" t="s">
        <v>411</v>
      </c>
      <c r="C35" s="874"/>
      <c r="D35" s="875"/>
      <c r="E35" s="447" t="str">
        <f t="shared" si="0"/>
        <v xml:space="preserve"> </v>
      </c>
      <c r="F35" s="404"/>
      <c r="G35" s="448"/>
      <c r="H35" s="403"/>
      <c r="I35" s="465" t="str">
        <f t="shared" si="1"/>
        <v xml:space="preserve"> </v>
      </c>
      <c r="J35" s="384"/>
      <c r="K35" s="386"/>
    </row>
    <row r="36" spans="1:11" s="387" customFormat="1" ht="24" customHeight="1" thickTop="1" thickBot="1" x14ac:dyDescent="0.4">
      <c r="A36" s="383"/>
      <c r="B36" s="873" t="s">
        <v>408</v>
      </c>
      <c r="C36" s="874"/>
      <c r="D36" s="875"/>
      <c r="E36" s="447" t="str">
        <f t="shared" si="0"/>
        <v xml:space="preserve"> </v>
      </c>
      <c r="F36" s="453"/>
      <c r="G36" s="448"/>
      <c r="H36" s="454"/>
      <c r="I36" s="465" t="str">
        <f t="shared" si="1"/>
        <v xml:space="preserve"> </v>
      </c>
      <c r="J36" s="384"/>
      <c r="K36" s="386"/>
    </row>
    <row r="37" spans="1:11" s="497" customFormat="1" ht="24" customHeight="1" thickTop="1" thickBot="1" x14ac:dyDescent="0.35">
      <c r="A37" s="69"/>
      <c r="B37" s="969" t="s">
        <v>296</v>
      </c>
      <c r="C37" s="970"/>
      <c r="D37" s="970"/>
      <c r="E37" s="970"/>
      <c r="F37" s="971"/>
      <c r="G37" s="448"/>
      <c r="H37" s="403"/>
      <c r="I37" s="466" t="str">
        <f>IF(OR(ISNUMBER(G37),ISNUMBER(H37)),ROUND(IF(ISNUMBER(G37),G37,0)-IF(ISNUMBER(H37),H37,0),2),"")</f>
        <v/>
      </c>
      <c r="J37" s="66"/>
      <c r="K37" s="85"/>
    </row>
    <row r="38" spans="1:11" s="497" customFormat="1" ht="24" customHeight="1" thickTop="1" thickBot="1" x14ac:dyDescent="0.35">
      <c r="A38" s="69"/>
      <c r="B38" s="969" t="s">
        <v>297</v>
      </c>
      <c r="C38" s="970"/>
      <c r="D38" s="970"/>
      <c r="E38" s="970"/>
      <c r="F38" s="971"/>
      <c r="G38" s="448"/>
      <c r="H38" s="403"/>
      <c r="I38" s="466" t="str">
        <f>IF(OR(ISNUMBER(G38),ISNUMBER(H38)),ROUND(IF(ISNUMBER(G38),G38,0)-IF(ISNUMBER(H38),H38,0),2),"")</f>
        <v/>
      </c>
      <c r="J38" s="66"/>
      <c r="K38" s="85"/>
    </row>
    <row r="39" spans="1:11" s="497" customFormat="1" ht="24" customHeight="1" thickTop="1" thickBot="1" x14ac:dyDescent="0.35">
      <c r="A39" s="69"/>
      <c r="B39" s="943" t="s">
        <v>196</v>
      </c>
      <c r="C39" s="944"/>
      <c r="D39" s="944"/>
      <c r="E39" s="944"/>
      <c r="F39" s="945"/>
      <c r="G39" s="448"/>
      <c r="H39" s="457"/>
      <c r="I39" s="464" t="str">
        <f>IF(OR(ISNUMBER(G39),ISNUMBER(H39)),ROUND(IF(ISNUMBER(G39),G39,0)-IF(ISNUMBER(H39),H39,0),2),"")</f>
        <v/>
      </c>
      <c r="J39" s="66"/>
      <c r="K39" s="85"/>
    </row>
    <row r="40" spans="1:11" s="387" customFormat="1" ht="24" customHeight="1" thickTop="1" thickBot="1" x14ac:dyDescent="0.4">
      <c r="A40" s="383"/>
      <c r="B40" s="900" t="s">
        <v>262</v>
      </c>
      <c r="C40" s="901"/>
      <c r="D40" s="979"/>
      <c r="E40" s="420" t="s">
        <v>406</v>
      </c>
      <c r="F40" s="420" t="s">
        <v>72</v>
      </c>
      <c r="G40" s="420" t="s">
        <v>5</v>
      </c>
      <c r="H40" s="420" t="s">
        <v>6</v>
      </c>
      <c r="I40" s="421" t="s">
        <v>7</v>
      </c>
      <c r="J40" s="384"/>
      <c r="K40" s="386"/>
    </row>
    <row r="41" spans="1:11" s="387" customFormat="1" ht="27.65" customHeight="1" thickTop="1" thickBot="1" x14ac:dyDescent="0.4">
      <c r="A41" s="383"/>
      <c r="B41" s="880" t="s">
        <v>412</v>
      </c>
      <c r="C41" s="881"/>
      <c r="D41" s="491" t="s">
        <v>413</v>
      </c>
      <c r="E41" s="447" t="str">
        <f t="shared" ref="E41:E46" si="2">IF(AND(ISNUMBER(F41),ISNUMBER(G41)),G41/F41," ")</f>
        <v xml:space="preserve"> </v>
      </c>
      <c r="F41" s="404"/>
      <c r="G41" s="448"/>
      <c r="H41" s="419"/>
      <c r="I41" s="405" t="str">
        <f t="shared" ref="I41:I46" si="3">IF(OR(ISNUMBER(G41),ISNUMBER(H41)),ROUND(IF(ISNUMBER(G41),G41,0)-IF(ISNUMBER(H41),H41,0),2)," ")</f>
        <v xml:space="preserve"> </v>
      </c>
      <c r="J41" s="384"/>
      <c r="K41" s="386"/>
    </row>
    <row r="42" spans="1:11" s="387" customFormat="1" ht="27.65" customHeight="1" thickTop="1" thickBot="1" x14ac:dyDescent="0.4">
      <c r="A42" s="383"/>
      <c r="B42" s="882"/>
      <c r="C42" s="883"/>
      <c r="D42" s="491" t="s">
        <v>409</v>
      </c>
      <c r="E42" s="447" t="str">
        <f t="shared" si="2"/>
        <v xml:space="preserve"> </v>
      </c>
      <c r="F42" s="404"/>
      <c r="G42" s="448"/>
      <c r="H42" s="419"/>
      <c r="I42" s="405" t="str">
        <f t="shared" si="3"/>
        <v xml:space="preserve"> </v>
      </c>
      <c r="J42" s="384"/>
      <c r="K42" s="386"/>
    </row>
    <row r="43" spans="1:11" s="387" customFormat="1" ht="24" customHeight="1" thickTop="1" thickBot="1" x14ac:dyDescent="0.4">
      <c r="A43" s="383"/>
      <c r="B43" s="873" t="s">
        <v>410</v>
      </c>
      <c r="C43" s="874"/>
      <c r="D43" s="875"/>
      <c r="E43" s="447" t="str">
        <f t="shared" si="2"/>
        <v xml:space="preserve"> </v>
      </c>
      <c r="F43" s="404"/>
      <c r="G43" s="448"/>
      <c r="H43" s="419"/>
      <c r="I43" s="405" t="str">
        <f t="shared" si="3"/>
        <v xml:space="preserve"> </v>
      </c>
      <c r="J43" s="384"/>
      <c r="K43" s="386"/>
    </row>
    <row r="44" spans="1:11" s="387" customFormat="1" ht="24" customHeight="1" thickTop="1" thickBot="1" x14ac:dyDescent="0.4">
      <c r="A44" s="383"/>
      <c r="B44" s="873" t="s">
        <v>265</v>
      </c>
      <c r="C44" s="874"/>
      <c r="D44" s="875"/>
      <c r="E44" s="447" t="str">
        <f>IF(AND(ISNUMBER(F44),ISNUMBER(G44)),G44/F44," ")</f>
        <v xml:space="preserve"> </v>
      </c>
      <c r="F44" s="404"/>
      <c r="G44" s="448"/>
      <c r="H44" s="419"/>
      <c r="I44" s="405" t="str">
        <f t="shared" si="3"/>
        <v xml:space="preserve"> </v>
      </c>
      <c r="J44" s="384"/>
      <c r="K44" s="386"/>
    </row>
    <row r="45" spans="1:11" s="387" customFormat="1" ht="24" customHeight="1" thickTop="1" thickBot="1" x14ac:dyDescent="0.4">
      <c r="A45" s="383"/>
      <c r="B45" s="873" t="s">
        <v>411</v>
      </c>
      <c r="C45" s="874"/>
      <c r="D45" s="875"/>
      <c r="E45" s="447" t="str">
        <f t="shared" si="2"/>
        <v xml:space="preserve"> </v>
      </c>
      <c r="F45" s="404"/>
      <c r="G45" s="448"/>
      <c r="H45" s="419"/>
      <c r="I45" s="405" t="str">
        <f t="shared" si="3"/>
        <v xml:space="preserve"> </v>
      </c>
      <c r="J45" s="384"/>
      <c r="K45" s="386"/>
    </row>
    <row r="46" spans="1:11" s="387" customFormat="1" ht="24" customHeight="1" thickTop="1" thickBot="1" x14ac:dyDescent="0.4">
      <c r="A46" s="383"/>
      <c r="B46" s="897" t="s">
        <v>408</v>
      </c>
      <c r="C46" s="898"/>
      <c r="D46" s="899"/>
      <c r="E46" s="452" t="str">
        <f t="shared" si="2"/>
        <v xml:space="preserve"> </v>
      </c>
      <c r="F46" s="453"/>
      <c r="G46" s="448"/>
      <c r="H46" s="459"/>
      <c r="I46" s="460" t="str">
        <f t="shared" si="3"/>
        <v xml:space="preserve"> </v>
      </c>
      <c r="J46" s="384"/>
      <c r="K46" s="386"/>
    </row>
    <row r="47" spans="1:11" s="497" customFormat="1" ht="24" customHeight="1" thickTop="1" thickBot="1" x14ac:dyDescent="0.35">
      <c r="A47" s="69"/>
      <c r="B47" s="862" t="s">
        <v>42</v>
      </c>
      <c r="C47" s="863"/>
      <c r="D47" s="863"/>
      <c r="E47" s="864"/>
      <c r="F47" s="461">
        <f>SUM(F32:F46)</f>
        <v>0</v>
      </c>
      <c r="G47" s="462">
        <f>SUM(G32:G36,G41:G46,G37:G39)</f>
        <v>0</v>
      </c>
      <c r="H47" s="462">
        <f>SUM(H32:H36,H37:H39)</f>
        <v>0</v>
      </c>
      <c r="I47" s="463">
        <f>SUM(I32:I36,I41:I46,I37:I39)</f>
        <v>0</v>
      </c>
      <c r="J47" s="66"/>
      <c r="K47" s="85"/>
    </row>
    <row r="48" spans="1:11" s="497" customFormat="1" ht="7.9" customHeight="1" thickTop="1" thickBot="1" x14ac:dyDescent="0.35">
      <c r="A48" s="323"/>
      <c r="B48" s="451"/>
      <c r="C48" s="451"/>
      <c r="D48" s="451"/>
      <c r="E48" s="451"/>
      <c r="F48" s="467"/>
      <c r="G48" s="468"/>
      <c r="H48" s="468"/>
      <c r="I48" s="468"/>
      <c r="J48" s="66"/>
      <c r="K48" s="85"/>
    </row>
    <row r="49" spans="1:17" s="497" customFormat="1" ht="30" customHeight="1" thickTop="1" thickBot="1" x14ac:dyDescent="0.35">
      <c r="A49" s="69"/>
      <c r="B49" s="968" t="s">
        <v>268</v>
      </c>
      <c r="C49" s="968"/>
      <c r="D49" s="968"/>
      <c r="E49" s="968"/>
      <c r="F49" s="968"/>
      <c r="G49" s="968"/>
      <c r="H49" s="968"/>
      <c r="I49" s="968"/>
      <c r="J49" s="66"/>
      <c r="K49" s="71"/>
      <c r="L49" s="131"/>
      <c r="M49" s="205"/>
      <c r="N49" s="205"/>
      <c r="O49" s="205"/>
      <c r="P49" s="205"/>
      <c r="Q49" s="205"/>
    </row>
    <row r="50" spans="1:17" s="497" customFormat="1" ht="24" customHeight="1" thickTop="1" thickBot="1" x14ac:dyDescent="0.35">
      <c r="A50" s="69"/>
      <c r="B50" s="870" t="s">
        <v>404</v>
      </c>
      <c r="C50" s="871"/>
      <c r="D50" s="871"/>
      <c r="E50" s="871"/>
      <c r="F50" s="872"/>
      <c r="G50" s="422" t="s">
        <v>5</v>
      </c>
      <c r="H50" s="420" t="s">
        <v>6</v>
      </c>
      <c r="I50" s="421" t="s">
        <v>7</v>
      </c>
      <c r="J50" s="66"/>
      <c r="K50" s="85"/>
    </row>
    <row r="51" spans="1:17" s="497" customFormat="1" ht="24" customHeight="1" thickTop="1" thickBot="1" x14ac:dyDescent="0.35">
      <c r="A51" s="69"/>
      <c r="B51" s="400"/>
      <c r="C51" s="414" t="s">
        <v>260</v>
      </c>
      <c r="D51" s="401"/>
      <c r="E51" s="865" t="s">
        <v>12</v>
      </c>
      <c r="F51" s="866"/>
      <c r="G51" s="415"/>
      <c r="H51" s="406"/>
      <c r="I51" s="407" t="str">
        <f>IF(OR(ISNUMBER(G51),ISNUMBER(H51)),ROUND(IF(ISNUMBER(G51),G51,0)-IF(ISNUMBER(H51),H51,0),2)," ")</f>
        <v xml:space="preserve"> </v>
      </c>
      <c r="J51" s="66"/>
      <c r="K51" s="71"/>
      <c r="L51" s="131"/>
      <c r="M51" s="205"/>
      <c r="N51" s="205"/>
      <c r="O51" s="205"/>
      <c r="P51" s="205"/>
      <c r="Q51" s="205"/>
    </row>
    <row r="52" spans="1:17" s="497" customFormat="1" ht="7.9" customHeight="1" thickTop="1" thickBot="1" x14ac:dyDescent="0.35">
      <c r="A52" s="69"/>
      <c r="B52" s="399"/>
      <c r="C52" s="398"/>
      <c r="D52" s="393"/>
      <c r="E52" s="85"/>
      <c r="F52" s="85"/>
      <c r="G52" s="393"/>
      <c r="H52" s="394"/>
      <c r="I52" s="394"/>
      <c r="J52" s="66"/>
      <c r="K52" s="71"/>
      <c r="L52" s="131"/>
      <c r="M52" s="205"/>
      <c r="N52" s="205"/>
      <c r="O52" s="205"/>
      <c r="P52" s="205"/>
      <c r="Q52" s="205"/>
    </row>
    <row r="53" spans="1:17" s="497" customFormat="1" ht="30" customHeight="1" thickTop="1" thickBot="1" x14ac:dyDescent="0.35">
      <c r="A53" s="69"/>
      <c r="B53" s="968" t="s">
        <v>43</v>
      </c>
      <c r="C53" s="968"/>
      <c r="D53" s="968"/>
      <c r="E53" s="968"/>
      <c r="F53" s="968"/>
      <c r="G53" s="968"/>
      <c r="H53" s="968"/>
      <c r="I53" s="968"/>
      <c r="J53" s="66"/>
      <c r="K53" s="71"/>
      <c r="L53" s="131"/>
      <c r="M53" s="205"/>
      <c r="N53" s="205"/>
      <c r="O53" s="205"/>
      <c r="P53" s="205"/>
      <c r="Q53" s="205"/>
    </row>
    <row r="54" spans="1:17" s="497" customFormat="1" ht="24" customHeight="1" thickTop="1" thickBot="1" x14ac:dyDescent="0.35">
      <c r="A54" s="69"/>
      <c r="B54" s="909"/>
      <c r="C54" s="910"/>
      <c r="D54" s="492"/>
      <c r="E54" s="492"/>
      <c r="F54" s="402"/>
      <c r="G54" s="422" t="s">
        <v>5</v>
      </c>
      <c r="H54" s="420" t="s">
        <v>6</v>
      </c>
      <c r="I54" s="421" t="s">
        <v>7</v>
      </c>
      <c r="J54" s="66"/>
      <c r="K54" s="85"/>
    </row>
    <row r="55" spans="1:17" s="497" customFormat="1" ht="24" customHeight="1" thickTop="1" thickBot="1" x14ac:dyDescent="0.35">
      <c r="A55" s="69"/>
      <c r="B55" s="989" t="s">
        <v>160</v>
      </c>
      <c r="C55" s="990"/>
      <c r="D55" s="990"/>
      <c r="E55" s="990"/>
      <c r="F55" s="991"/>
      <c r="G55" s="409"/>
      <c r="H55" s="412"/>
      <c r="I55" s="32" t="str">
        <f>IF(OR(ISNUMBER(G55),ISNUMBER(H55)),ROUND(IF(ISNUMBER(G55),G55,0)-IF(ISNUMBER(H55),H55,0),2)," ")</f>
        <v xml:space="preserve"> </v>
      </c>
      <c r="J55" s="66"/>
      <c r="K55" s="71"/>
      <c r="L55" s="131"/>
      <c r="M55" s="205"/>
      <c r="N55" s="205"/>
      <c r="O55" s="205"/>
      <c r="P55" s="205"/>
      <c r="Q55" s="205"/>
    </row>
    <row r="56" spans="1:17" s="497" customFormat="1" ht="24" customHeight="1" thickTop="1" thickBot="1" x14ac:dyDescent="0.35">
      <c r="A56" s="69"/>
      <c r="B56" s="981" t="s">
        <v>44</v>
      </c>
      <c r="C56" s="982"/>
      <c r="D56" s="982"/>
      <c r="E56" s="982"/>
      <c r="F56" s="983"/>
      <c r="G56" s="410"/>
      <c r="H56" s="413"/>
      <c r="I56" s="32" t="str">
        <f>IF(OR(ISNUMBER(G56),ISNUMBER(H56)),ROUND(IF(ISNUMBER(G56),G56,0)-IF(ISNUMBER(H56),H56,0),2)," ")</f>
        <v xml:space="preserve"> </v>
      </c>
      <c r="J56" s="66"/>
      <c r="K56" s="71"/>
      <c r="L56" s="131"/>
      <c r="M56" s="205"/>
      <c r="N56" s="205"/>
      <c r="O56" s="205"/>
      <c r="P56" s="205"/>
      <c r="Q56" s="205"/>
    </row>
    <row r="57" spans="1:17" s="497" customFormat="1" ht="24" customHeight="1" thickTop="1" thickBot="1" x14ac:dyDescent="0.35">
      <c r="A57" s="69"/>
      <c r="B57" s="885" t="s">
        <v>161</v>
      </c>
      <c r="C57" s="886"/>
      <c r="D57" s="886"/>
      <c r="E57" s="886"/>
      <c r="F57" s="887"/>
      <c r="G57" s="411"/>
      <c r="H57" s="411"/>
      <c r="I57" s="32" t="str">
        <f>IF(OR(ISNUMBER(G57),ISNUMBER(H57)),ROUND(IF(ISNUMBER(G57),G57,0)-IF(ISNUMBER(H57),H57,0),2)," ")</f>
        <v xml:space="preserve"> </v>
      </c>
      <c r="J57" s="66"/>
      <c r="K57" s="71"/>
      <c r="L57" s="131"/>
      <c r="M57" s="205"/>
      <c r="N57" s="205"/>
      <c r="O57" s="205"/>
      <c r="P57" s="205"/>
      <c r="Q57" s="205"/>
    </row>
    <row r="58" spans="1:17" s="497" customFormat="1" ht="24" customHeight="1" thickTop="1" thickBot="1" x14ac:dyDescent="0.35">
      <c r="A58" s="69"/>
      <c r="B58" s="865" t="s">
        <v>264</v>
      </c>
      <c r="C58" s="888"/>
      <c r="D58" s="888"/>
      <c r="E58" s="888"/>
      <c r="F58" s="888"/>
      <c r="G58" s="423">
        <f>SUM(G55:G57)</f>
        <v>0</v>
      </c>
      <c r="H58" s="423">
        <f>SUM(H55:H57)</f>
        <v>0</v>
      </c>
      <c r="I58" s="424">
        <f>SUM(I55:I57)</f>
        <v>0</v>
      </c>
      <c r="J58" s="66"/>
      <c r="K58" s="71"/>
      <c r="L58" s="131"/>
      <c r="M58" s="205"/>
      <c r="N58" s="205"/>
      <c r="O58" s="205"/>
      <c r="P58" s="205"/>
      <c r="Q58" s="205"/>
    </row>
    <row r="59" spans="1:17" s="85" customFormat="1" ht="7.9" customHeight="1" thickTop="1" thickBot="1" x14ac:dyDescent="0.35">
      <c r="A59" s="323"/>
      <c r="B59" s="389"/>
      <c r="C59" s="389"/>
      <c r="D59" s="389"/>
      <c r="E59" s="389"/>
      <c r="F59" s="389"/>
      <c r="G59" s="394"/>
      <c r="H59" s="394"/>
      <c r="I59" s="394"/>
      <c r="J59" s="301"/>
      <c r="K59" s="71"/>
      <c r="L59" s="227"/>
      <c r="M59" s="228"/>
      <c r="N59" s="228"/>
      <c r="O59" s="228"/>
      <c r="P59" s="228"/>
      <c r="Q59" s="228"/>
    </row>
    <row r="60" spans="1:17" s="497" customFormat="1" ht="30" customHeight="1" thickTop="1" thickBot="1" x14ac:dyDescent="0.35">
      <c r="A60" s="69"/>
      <c r="B60" s="980" t="s">
        <v>259</v>
      </c>
      <c r="C60" s="980"/>
      <c r="D60" s="980"/>
      <c r="E60" s="980"/>
      <c r="F60" s="980"/>
      <c r="G60" s="980"/>
      <c r="H60" s="980"/>
      <c r="I60" s="980"/>
      <c r="J60" s="66"/>
      <c r="K60" s="71"/>
      <c r="L60" s="131"/>
      <c r="M60" s="205"/>
      <c r="N60" s="205"/>
      <c r="O60" s="205"/>
      <c r="P60" s="205"/>
      <c r="Q60" s="205"/>
    </row>
    <row r="61" spans="1:17" s="497" customFormat="1" ht="24" customHeight="1" thickTop="1" thickBot="1" x14ac:dyDescent="0.35">
      <c r="A61" s="69"/>
      <c r="B61" s="984"/>
      <c r="C61" s="985"/>
      <c r="D61" s="495"/>
      <c r="E61" s="495"/>
      <c r="F61" s="392"/>
      <c r="G61" s="422" t="s">
        <v>5</v>
      </c>
      <c r="H61" s="425" t="s">
        <v>6</v>
      </c>
      <c r="I61" s="421" t="s">
        <v>7</v>
      </c>
      <c r="J61" s="66"/>
      <c r="K61" s="85"/>
    </row>
    <row r="62" spans="1:17" s="497" customFormat="1" ht="24" customHeight="1" thickTop="1" thickBot="1" x14ac:dyDescent="0.35">
      <c r="A62" s="69"/>
      <c r="B62" s="865" t="s">
        <v>259</v>
      </c>
      <c r="C62" s="888"/>
      <c r="D62" s="888"/>
      <c r="E62" s="888"/>
      <c r="F62" s="866"/>
      <c r="G62" s="415"/>
      <c r="H62" s="401"/>
      <c r="I62" s="407" t="str">
        <f>IF(OR(ISNUMBER(G62),ISNUMBER(H62)),ROUND(IF(ISNUMBER(G62),G62,0)-IF(ISNUMBER(H62),H62,0),2)," ")</f>
        <v xml:space="preserve"> </v>
      </c>
      <c r="J62" s="66"/>
      <c r="K62" s="71"/>
      <c r="L62" s="131"/>
      <c r="M62" s="205"/>
      <c r="N62" s="205"/>
      <c r="O62" s="205"/>
      <c r="P62" s="205"/>
      <c r="Q62" s="205"/>
    </row>
    <row r="63" spans="1:17" s="497" customFormat="1" ht="7.9" customHeight="1" thickTop="1" thickBot="1" x14ac:dyDescent="0.35">
      <c r="A63" s="69"/>
      <c r="B63" s="389"/>
      <c r="C63" s="389"/>
      <c r="D63" s="389"/>
      <c r="E63" s="389"/>
      <c r="F63" s="389"/>
      <c r="G63" s="394"/>
      <c r="H63" s="394"/>
      <c r="I63" s="394"/>
      <c r="J63" s="301"/>
      <c r="K63" s="71"/>
      <c r="L63" s="227"/>
      <c r="M63" s="205"/>
      <c r="N63" s="205"/>
      <c r="O63" s="205"/>
      <c r="P63" s="205"/>
      <c r="Q63" s="205"/>
    </row>
    <row r="64" spans="1:17" s="497" customFormat="1" ht="29.5" customHeight="1" thickTop="1" thickBot="1" x14ac:dyDescent="0.35">
      <c r="A64" s="69"/>
      <c r="B64" s="980" t="s">
        <v>14</v>
      </c>
      <c r="C64" s="980"/>
      <c r="D64" s="980"/>
      <c r="E64" s="980"/>
      <c r="F64" s="980"/>
      <c r="G64" s="980"/>
      <c r="H64" s="980"/>
      <c r="I64" s="980"/>
      <c r="J64" s="66"/>
      <c r="K64" s="71"/>
      <c r="L64" s="131"/>
      <c r="M64" s="205"/>
      <c r="N64" s="205"/>
      <c r="O64" s="205"/>
      <c r="P64" s="205"/>
      <c r="Q64" s="205"/>
    </row>
    <row r="65" spans="1:17" s="497" customFormat="1" ht="24" customHeight="1" thickTop="1" thickBot="1" x14ac:dyDescent="0.35">
      <c r="A65" s="69"/>
      <c r="B65" s="984"/>
      <c r="C65" s="985"/>
      <c r="D65" s="495"/>
      <c r="E65" s="495"/>
      <c r="F65" s="392"/>
      <c r="G65" s="422" t="s">
        <v>5</v>
      </c>
      <c r="H65" s="425" t="s">
        <v>6</v>
      </c>
      <c r="I65" s="421" t="s">
        <v>7</v>
      </c>
      <c r="J65" s="66"/>
      <c r="K65" s="85"/>
    </row>
    <row r="66" spans="1:17" s="497" customFormat="1" ht="24" customHeight="1" thickTop="1" thickBot="1" x14ac:dyDescent="0.35">
      <c r="A66" s="69"/>
      <c r="B66" s="865" t="s">
        <v>14</v>
      </c>
      <c r="C66" s="888"/>
      <c r="D66" s="888"/>
      <c r="E66" s="888"/>
      <c r="F66" s="866"/>
      <c r="G66" s="415"/>
      <c r="H66" s="401"/>
      <c r="I66" s="407" t="str">
        <f t="shared" ref="I66" si="4">IF(OR(ISNUMBER(G66),ISNUMBER(H66)),ROUND(IF(ISNUMBER(G66),G66,0)-IF(ISNUMBER(H66),H66,0),2)," ")</f>
        <v xml:space="preserve"> </v>
      </c>
      <c r="J66" s="66"/>
      <c r="K66" s="71"/>
      <c r="L66" s="131"/>
      <c r="M66" s="205"/>
      <c r="N66" s="205"/>
      <c r="O66" s="205"/>
      <c r="P66" s="205"/>
      <c r="Q66" s="205"/>
    </row>
    <row r="67" spans="1:17" s="497" customFormat="1" ht="24" customHeight="1" thickTop="1" thickBot="1" x14ac:dyDescent="0.35">
      <c r="A67" s="388"/>
      <c r="B67" s="389"/>
      <c r="C67" s="389"/>
      <c r="D67" s="389"/>
      <c r="E67" s="389"/>
      <c r="F67" s="389"/>
      <c r="G67" s="382"/>
      <c r="H67" s="382"/>
      <c r="I67" s="382"/>
      <c r="J67" s="66"/>
      <c r="K67" s="390"/>
      <c r="L67" s="131"/>
      <c r="M67" s="205"/>
      <c r="N67" s="205"/>
      <c r="O67" s="205"/>
      <c r="P67" s="205"/>
      <c r="Q67" s="205"/>
    </row>
    <row r="68" spans="1:17" s="497" customFormat="1" ht="15" customHeight="1" thickTop="1" thickBot="1" x14ac:dyDescent="0.35">
      <c r="A68" s="50"/>
      <c r="B68" s="588" t="s">
        <v>45</v>
      </c>
      <c r="C68" s="589"/>
      <c r="D68" s="589"/>
      <c r="E68" s="589"/>
      <c r="F68" s="589"/>
      <c r="G68" s="589"/>
      <c r="H68" s="589"/>
      <c r="I68" s="590"/>
      <c r="J68" s="66"/>
      <c r="K68" s="85"/>
    </row>
    <row r="69" spans="1:17" s="497" customFormat="1" ht="15" customHeight="1" thickTop="1" thickBot="1" x14ac:dyDescent="0.35">
      <c r="A69" s="53"/>
      <c r="B69" s="992"/>
      <c r="C69" s="993"/>
      <c r="D69" s="993"/>
      <c r="E69" s="993"/>
      <c r="F69" s="993"/>
      <c r="G69" s="993"/>
      <c r="H69" s="993"/>
      <c r="I69" s="994"/>
      <c r="J69" s="62"/>
      <c r="K69" s="85"/>
    </row>
    <row r="70" spans="1:17" s="497" customFormat="1" ht="24" customHeight="1" thickTop="1" thickBot="1" x14ac:dyDescent="0.35">
      <c r="A70" s="69"/>
      <c r="B70" s="924"/>
      <c r="C70" s="925"/>
      <c r="D70" s="925"/>
      <c r="E70" s="925"/>
      <c r="F70" s="926"/>
      <c r="G70" s="426" t="s">
        <v>46</v>
      </c>
      <c r="H70" s="425" t="s">
        <v>6</v>
      </c>
      <c r="I70" s="427" t="s">
        <v>7</v>
      </c>
      <c r="J70" s="66"/>
      <c r="K70" s="85"/>
    </row>
    <row r="71" spans="1:17" s="497" customFormat="1" ht="24" customHeight="1" thickTop="1" thickBot="1" x14ac:dyDescent="0.35">
      <c r="A71" s="69"/>
      <c r="B71" s="918" t="s">
        <v>164</v>
      </c>
      <c r="C71" s="988"/>
      <c r="D71" s="988"/>
      <c r="E71" s="995"/>
      <c r="F71" s="996"/>
      <c r="G71" s="35">
        <f>SUM(G47,G51,G58,G62,G66)</f>
        <v>0</v>
      </c>
      <c r="H71" s="35">
        <f>SUM(H47,H51,H58,H62,H66)</f>
        <v>0</v>
      </c>
      <c r="I71" s="37">
        <f>SUM(I47,I51,I58,I62,I66)</f>
        <v>0</v>
      </c>
      <c r="J71" s="66"/>
      <c r="K71" s="85"/>
    </row>
    <row r="72" spans="1:17" s="497" customFormat="1" ht="24" customHeight="1" thickTop="1" thickBot="1" x14ac:dyDescent="0.35">
      <c r="A72" s="69"/>
      <c r="B72" s="911" t="str">
        <f xml:space="preserve"> "Frais généraux (max : "&amp;Réglages!I16&amp;"% pour l’ensemble du projet)"</f>
        <v>Frais généraux (max : 20% pour l’ensemble du projet)</v>
      </c>
      <c r="C72" s="988"/>
      <c r="D72" s="988"/>
      <c r="E72" s="443"/>
      <c r="F72" s="469" t="s">
        <v>84</v>
      </c>
      <c r="G72" s="36">
        <f>H72</f>
        <v>0</v>
      </c>
      <c r="H72" s="36">
        <f>IF($M$7,(H71)*E72/100,0)</f>
        <v>0</v>
      </c>
      <c r="I72" s="429"/>
      <c r="J72" s="66"/>
      <c r="K72" s="85"/>
    </row>
    <row r="73" spans="1:17" s="497" customFormat="1" ht="24" customHeight="1" thickTop="1" thickBot="1" x14ac:dyDescent="0.35">
      <c r="A73" s="69"/>
      <c r="B73" s="918" t="s">
        <v>53</v>
      </c>
      <c r="C73" s="988"/>
      <c r="D73" s="988"/>
      <c r="E73" s="444"/>
      <c r="F73" s="95" t="s">
        <v>84</v>
      </c>
      <c r="G73" s="35">
        <f>IF($M$8,(G47-G37)*E73/100,0)</f>
        <v>0</v>
      </c>
      <c r="H73" s="428"/>
      <c r="I73" s="33">
        <f>G73</f>
        <v>0</v>
      </c>
      <c r="J73" s="66"/>
      <c r="K73" s="85"/>
    </row>
    <row r="74" spans="1:17" s="497" customFormat="1" ht="24" customHeight="1" thickTop="1" thickBot="1" x14ac:dyDescent="0.35">
      <c r="A74" s="69"/>
      <c r="B74" s="816" t="s">
        <v>8</v>
      </c>
      <c r="C74" s="817"/>
      <c r="D74" s="817"/>
      <c r="E74" s="817"/>
      <c r="F74" s="818"/>
      <c r="G74" s="81">
        <f>G71+G72+G73</f>
        <v>0</v>
      </c>
      <c r="H74" s="81">
        <f>IF($M$7,H71+H72,0)</f>
        <v>0</v>
      </c>
      <c r="I74" s="82">
        <f>I71+I73</f>
        <v>0</v>
      </c>
      <c r="J74" s="66"/>
      <c r="K74" s="85"/>
    </row>
    <row r="75" spans="1:17" s="85" customFormat="1" ht="15" hidden="1" customHeight="1" thickTop="1" thickBot="1" x14ac:dyDescent="0.35">
      <c r="A75" s="234"/>
      <c r="B75" s="235"/>
      <c r="C75" s="236"/>
      <c r="D75" s="116"/>
      <c r="E75" s="116"/>
      <c r="F75" s="117"/>
      <c r="G75" s="117"/>
      <c r="H75" s="237"/>
      <c r="I75" s="117"/>
      <c r="J75" s="238"/>
      <c r="K75" s="239"/>
      <c r="L75" s="227"/>
      <c r="M75" s="228"/>
      <c r="N75" s="228"/>
      <c r="O75" s="228"/>
      <c r="P75" s="228"/>
      <c r="Q75" s="228"/>
    </row>
    <row r="76" spans="1:17" s="85" customFormat="1" ht="21" hidden="1" customHeight="1" thickTop="1" thickBot="1" x14ac:dyDescent="0.35">
      <c r="B76" s="930" t="s">
        <v>417</v>
      </c>
      <c r="C76" s="930"/>
      <c r="D76" s="930"/>
      <c r="E76" s="930"/>
      <c r="F76" s="930"/>
      <c r="G76" s="480"/>
      <c r="H76" s="241">
        <f>SUM(H32)</f>
        <v>0</v>
      </c>
      <c r="I76" s="233" t="s">
        <v>136</v>
      </c>
      <c r="J76" s="231"/>
      <c r="K76" s="231"/>
      <c r="L76" s="231"/>
      <c r="M76" s="231"/>
      <c r="N76" s="228"/>
      <c r="O76" s="228"/>
      <c r="P76" s="228"/>
      <c r="Q76" s="228"/>
    </row>
    <row r="77" spans="1:17" s="85" customFormat="1" ht="21" hidden="1" customHeight="1" thickTop="1" thickBot="1" x14ac:dyDescent="0.35">
      <c r="B77" s="930" t="str">
        <f>"Aide demandée personnels fonctionnaires de recherche / Aide demandée hors frais généraux (max "&amp;Réglages!$I$19&amp;"%) : "</f>
        <v xml:space="preserve">Aide demandée personnels fonctionnaires de recherche / Aide demandée hors frais généraux (max 40%) : </v>
      </c>
      <c r="C77" s="930"/>
      <c r="D77" s="930"/>
      <c r="E77" s="930"/>
      <c r="F77" s="930"/>
      <c r="G77" s="480"/>
      <c r="H77" s="241">
        <f>H76/(H71+0.0001)*100</f>
        <v>0</v>
      </c>
      <c r="I77" s="233" t="s">
        <v>98</v>
      </c>
      <c r="J77" s="232"/>
      <c r="K77" s="231"/>
      <c r="L77" s="231"/>
      <c r="M77" s="231"/>
      <c r="N77" s="228"/>
      <c r="O77" s="228"/>
      <c r="P77" s="228"/>
      <c r="Q77" s="228"/>
    </row>
    <row r="78" spans="1:17" s="85" customFormat="1" ht="13.15" hidden="1" customHeight="1" thickTop="1" x14ac:dyDescent="0.3">
      <c r="B78" s="804" t="s">
        <v>420</v>
      </c>
      <c r="C78" s="804"/>
      <c r="D78" s="804"/>
      <c r="E78" s="804"/>
      <c r="F78" s="804"/>
      <c r="G78" s="481"/>
      <c r="H78" s="475"/>
      <c r="I78" s="477" t="str">
        <f>I32</f>
        <v xml:space="preserve"> </v>
      </c>
      <c r="J78" s="232"/>
      <c r="K78" s="231"/>
      <c r="L78" s="231"/>
      <c r="M78" s="231"/>
      <c r="N78" s="228"/>
      <c r="O78" s="228"/>
      <c r="P78" s="228"/>
      <c r="Q78" s="228"/>
    </row>
    <row r="79" spans="1:17" s="85" customFormat="1" ht="13.15" hidden="1" customHeight="1" x14ac:dyDescent="0.3">
      <c r="B79" s="805" t="s">
        <v>419</v>
      </c>
      <c r="C79" s="805"/>
      <c r="D79" s="805"/>
      <c r="E79" s="805"/>
      <c r="F79" s="805"/>
      <c r="G79" s="482"/>
      <c r="H79" s="476"/>
      <c r="I79" s="478">
        <f>SUM(I41:I42)</f>
        <v>0</v>
      </c>
      <c r="J79" s="232"/>
      <c r="K79" s="231"/>
      <c r="L79" s="472" t="s">
        <v>416</v>
      </c>
      <c r="M79" s="231"/>
      <c r="N79" s="228"/>
      <c r="O79" s="228"/>
      <c r="P79" s="228"/>
      <c r="Q79" s="228"/>
    </row>
    <row r="80" spans="1:17" s="85" customFormat="1" ht="21" hidden="1" customHeight="1" thickBot="1" x14ac:dyDescent="0.35">
      <c r="B80" s="933" t="s">
        <v>415</v>
      </c>
      <c r="C80" s="933"/>
      <c r="D80" s="933"/>
      <c r="E80" s="933"/>
      <c r="F80" s="933"/>
      <c r="G80" s="483"/>
      <c r="H80" s="473"/>
      <c r="I80" s="479">
        <f>SUM(I78:I79)</f>
        <v>0</v>
      </c>
      <c r="J80" s="231"/>
      <c r="K80" s="231"/>
      <c r="L80" s="474" t="str">
        <f>IF(H76+I80=SUM(G32,G41:G42),"ok","erreur")</f>
        <v>ok</v>
      </c>
      <c r="M80" s="231"/>
      <c r="N80" s="228"/>
      <c r="O80" s="228"/>
      <c r="P80" s="228"/>
      <c r="Q80" s="228"/>
    </row>
    <row r="81" spans="1:17" s="85" customFormat="1" ht="29.5" customHeight="1" thickTop="1" thickBot="1" x14ac:dyDescent="0.35">
      <c r="A81" s="225"/>
      <c r="B81" s="226"/>
      <c r="C81" s="39"/>
      <c r="D81" s="40"/>
      <c r="E81" s="40"/>
      <c r="F81" s="41"/>
      <c r="G81" s="240" t="str">
        <f>IF(G77&gt;Réglages!$I$19,"Attention : taux d’aide des personnels fonctionnaires dépassé","")</f>
        <v/>
      </c>
      <c r="H81" s="815" t="str">
        <f>IF(I74&lt;0.1, "Attention : apport obligatoire pour chaque partenaire", "")</f>
        <v>Attention : apport obligatoire pour chaque partenaire</v>
      </c>
      <c r="I81" s="815"/>
      <c r="J81" s="229"/>
      <c r="K81" s="230"/>
      <c r="L81" s="227"/>
      <c r="M81" s="228"/>
      <c r="N81" s="228"/>
      <c r="O81" s="228"/>
      <c r="P81" s="228"/>
      <c r="Q81" s="228"/>
    </row>
    <row r="82" spans="1:17" s="497" customFormat="1" ht="5.5" customHeight="1" thickTop="1" thickBot="1" x14ac:dyDescent="0.35">
      <c r="A82" s="58"/>
      <c r="B82" s="44"/>
      <c r="C82" s="45"/>
      <c r="D82" s="46"/>
      <c r="E82" s="46"/>
      <c r="F82" s="47"/>
      <c r="G82" s="47"/>
      <c r="H82" s="48"/>
      <c r="I82" s="47"/>
      <c r="J82" s="66"/>
      <c r="K82" s="85"/>
    </row>
    <row r="83" spans="1:17" s="497" customFormat="1" ht="15" customHeight="1" thickTop="1" thickBot="1" x14ac:dyDescent="0.35">
      <c r="A83" s="50"/>
      <c r="B83" s="588" t="s">
        <v>95</v>
      </c>
      <c r="C83" s="589"/>
      <c r="D83" s="589"/>
      <c r="E83" s="589"/>
      <c r="F83" s="589"/>
      <c r="G83" s="589"/>
      <c r="H83" s="589"/>
      <c r="I83" s="590"/>
      <c r="J83" s="66"/>
      <c r="K83" s="71"/>
      <c r="L83" s="131"/>
      <c r="M83" s="205"/>
      <c r="N83" s="205"/>
      <c r="O83" s="205"/>
      <c r="P83" s="205"/>
      <c r="Q83" s="205"/>
    </row>
    <row r="84" spans="1:17" s="497" customFormat="1" ht="6.65" customHeight="1" thickTop="1" thickBot="1" x14ac:dyDescent="0.35">
      <c r="A84" s="53"/>
      <c r="B84" s="109"/>
      <c r="C84" s="216"/>
      <c r="D84" s="217"/>
      <c r="E84" s="217"/>
      <c r="F84" s="218"/>
      <c r="G84" s="218"/>
      <c r="H84" s="218"/>
      <c r="I84" s="218"/>
      <c r="J84" s="66"/>
      <c r="K84" s="71"/>
      <c r="L84" s="131"/>
      <c r="M84" s="205"/>
      <c r="N84" s="205"/>
      <c r="O84" s="205"/>
      <c r="P84" s="205"/>
      <c r="Q84" s="205"/>
    </row>
    <row r="85" spans="1:17" s="497" customFormat="1" ht="15" customHeight="1" thickTop="1" thickBot="1" x14ac:dyDescent="0.35">
      <c r="A85" s="72"/>
      <c r="B85" s="889" t="s">
        <v>47</v>
      </c>
      <c r="C85" s="934"/>
      <c r="D85" s="986" t="s">
        <v>48</v>
      </c>
      <c r="E85" s="987"/>
      <c r="F85" s="987"/>
      <c r="G85" s="987"/>
      <c r="H85" s="494" t="s">
        <v>49</v>
      </c>
      <c r="I85" s="83" t="s">
        <v>35</v>
      </c>
      <c r="J85" s="66"/>
      <c r="K85" s="71"/>
      <c r="L85" s="131"/>
      <c r="M85" s="205"/>
      <c r="N85" s="205"/>
      <c r="O85" s="205"/>
      <c r="P85" s="205"/>
      <c r="Q85" s="205"/>
    </row>
    <row r="86" spans="1:17" s="497" customFormat="1" ht="14.65" customHeight="1" thickTop="1" thickBot="1" x14ac:dyDescent="0.35">
      <c r="A86" s="75"/>
      <c r="B86" s="914" t="s">
        <v>149</v>
      </c>
      <c r="C86" s="915"/>
      <c r="D86" s="915"/>
      <c r="E86" s="915"/>
      <c r="F86" s="915"/>
      <c r="G86" s="915"/>
      <c r="H86" s="915"/>
      <c r="I86" s="916"/>
      <c r="J86" s="76"/>
      <c r="K86" s="85"/>
      <c r="L86" s="131"/>
      <c r="M86" s="141"/>
      <c r="N86" s="141"/>
      <c r="O86" s="141"/>
      <c r="P86" s="141"/>
      <c r="Q86" s="141"/>
    </row>
    <row r="87" spans="1:17" s="497" customFormat="1" ht="15" customHeight="1" thickTop="1" thickBot="1" x14ac:dyDescent="0.35">
      <c r="A87" s="69"/>
      <c r="B87" s="199">
        <v>1</v>
      </c>
      <c r="C87" s="493"/>
      <c r="D87" s="935"/>
      <c r="E87" s="936"/>
      <c r="F87" s="936"/>
      <c r="G87" s="936"/>
      <c r="H87" s="114"/>
      <c r="I87" s="115"/>
      <c r="J87" s="66"/>
      <c r="K87" s="71"/>
      <c r="L87" s="131"/>
      <c r="M87" s="205"/>
      <c r="N87" s="205"/>
      <c r="O87" s="205"/>
      <c r="P87" s="205"/>
      <c r="Q87" s="205"/>
    </row>
    <row r="88" spans="1:17" s="497" customFormat="1" ht="15" customHeight="1" thickTop="1" thickBot="1" x14ac:dyDescent="0.35">
      <c r="A88" s="69"/>
      <c r="B88" s="199">
        <v>2</v>
      </c>
      <c r="C88" s="493"/>
      <c r="D88" s="935"/>
      <c r="E88" s="936"/>
      <c r="F88" s="936"/>
      <c r="G88" s="936"/>
      <c r="H88" s="114"/>
      <c r="I88" s="115"/>
      <c r="J88" s="66"/>
      <c r="K88" s="71"/>
      <c r="L88" s="131"/>
      <c r="M88" s="205"/>
      <c r="N88" s="205"/>
      <c r="O88" s="205"/>
      <c r="P88" s="205"/>
      <c r="Q88" s="205"/>
    </row>
    <row r="89" spans="1:17" s="497" customFormat="1" ht="15" customHeight="1" thickTop="1" thickBot="1" x14ac:dyDescent="0.35">
      <c r="A89" s="69"/>
      <c r="B89" s="199">
        <v>3</v>
      </c>
      <c r="C89" s="493" t="s">
        <v>37</v>
      </c>
      <c r="D89" s="935" t="s">
        <v>37</v>
      </c>
      <c r="E89" s="935"/>
      <c r="F89" s="935"/>
      <c r="G89" s="935"/>
      <c r="H89" s="114"/>
      <c r="I89" s="115" t="s">
        <v>37</v>
      </c>
      <c r="J89" s="66"/>
      <c r="K89" s="71"/>
      <c r="L89" s="131"/>
      <c r="M89" s="205"/>
      <c r="N89" s="205"/>
      <c r="O89" s="205"/>
      <c r="P89" s="205"/>
      <c r="Q89" s="205"/>
    </row>
    <row r="90" spans="1:17" s="497" customFormat="1" ht="15" customHeight="1" thickTop="1" thickBot="1" x14ac:dyDescent="0.35">
      <c r="A90" s="69"/>
      <c r="B90" s="199">
        <v>4</v>
      </c>
      <c r="C90" s="493" t="s">
        <v>37</v>
      </c>
      <c r="D90" s="935" t="s">
        <v>37</v>
      </c>
      <c r="E90" s="935"/>
      <c r="F90" s="935"/>
      <c r="G90" s="935"/>
      <c r="H90" s="114" t="s">
        <v>37</v>
      </c>
      <c r="I90" s="115" t="s">
        <v>37</v>
      </c>
      <c r="J90" s="66"/>
      <c r="K90" s="71"/>
      <c r="L90" s="131"/>
      <c r="M90" s="205"/>
      <c r="N90" s="205"/>
      <c r="O90" s="205"/>
      <c r="P90" s="205"/>
      <c r="Q90" s="205"/>
    </row>
    <row r="91" spans="1:17" s="497" customFormat="1" ht="15" customHeight="1" thickTop="1" thickBot="1" x14ac:dyDescent="0.35">
      <c r="A91" s="69"/>
      <c r="B91" s="199">
        <v>5</v>
      </c>
      <c r="C91" s="493" t="s">
        <v>37</v>
      </c>
      <c r="D91" s="935" t="s">
        <v>37</v>
      </c>
      <c r="E91" s="935"/>
      <c r="F91" s="935"/>
      <c r="G91" s="935"/>
      <c r="H91" s="114" t="s">
        <v>37</v>
      </c>
      <c r="I91" s="115" t="s">
        <v>37</v>
      </c>
      <c r="J91" s="66"/>
      <c r="K91" s="71"/>
      <c r="L91" s="131"/>
      <c r="M91" s="205"/>
      <c r="N91" s="205"/>
      <c r="O91" s="205"/>
      <c r="P91" s="205"/>
      <c r="Q91" s="205"/>
    </row>
    <row r="92" spans="1:17" s="497" customFormat="1" ht="15" customHeight="1" thickTop="1" thickBot="1" x14ac:dyDescent="0.35">
      <c r="A92" s="69"/>
      <c r="B92" s="816" t="s">
        <v>151</v>
      </c>
      <c r="C92" s="817"/>
      <c r="D92" s="817"/>
      <c r="E92" s="817"/>
      <c r="F92" s="817"/>
      <c r="G92" s="818"/>
      <c r="H92" s="70">
        <f>SUM(H87:H91)</f>
        <v>0</v>
      </c>
      <c r="I92" s="84">
        <f>SUM(I87:I91)</f>
        <v>0</v>
      </c>
      <c r="J92" s="66"/>
      <c r="K92" s="71"/>
      <c r="L92" s="131"/>
      <c r="M92" s="205"/>
      <c r="N92" s="205"/>
      <c r="O92" s="205"/>
      <c r="P92" s="205"/>
      <c r="Q92" s="205"/>
    </row>
    <row r="93" spans="1:17" s="497" customFormat="1" ht="15.4" customHeight="1" thickTop="1" thickBot="1" x14ac:dyDescent="0.35">
      <c r="A93" s="75"/>
      <c r="B93" s="914" t="s">
        <v>150</v>
      </c>
      <c r="C93" s="915"/>
      <c r="D93" s="915"/>
      <c r="E93" s="915"/>
      <c r="F93" s="915"/>
      <c r="G93" s="915"/>
      <c r="H93" s="915"/>
      <c r="I93" s="916"/>
      <c r="J93" s="76"/>
      <c r="K93" s="85"/>
      <c r="L93" s="131"/>
      <c r="M93" s="141"/>
      <c r="N93" s="141"/>
      <c r="O93" s="141"/>
      <c r="P93" s="141"/>
      <c r="Q93" s="141"/>
    </row>
    <row r="94" spans="1:17" s="497" customFormat="1" ht="15" customHeight="1" thickTop="1" thickBot="1" x14ac:dyDescent="0.35">
      <c r="A94" s="69"/>
      <c r="B94" s="199">
        <v>1</v>
      </c>
      <c r="C94" s="493"/>
      <c r="D94" s="935"/>
      <c r="E94" s="936"/>
      <c r="F94" s="936"/>
      <c r="G94" s="936"/>
      <c r="H94" s="114"/>
      <c r="I94" s="115"/>
      <c r="J94" s="66"/>
      <c r="K94" s="71"/>
      <c r="L94" s="131"/>
      <c r="M94" s="205"/>
      <c r="N94" s="205"/>
      <c r="O94" s="205"/>
      <c r="P94" s="205"/>
      <c r="Q94" s="205"/>
    </row>
    <row r="95" spans="1:17" s="497" customFormat="1" ht="15" customHeight="1" thickTop="1" thickBot="1" x14ac:dyDescent="0.35">
      <c r="A95" s="69"/>
      <c r="B95" s="199">
        <v>2</v>
      </c>
      <c r="C95" s="493"/>
      <c r="D95" s="935"/>
      <c r="E95" s="936"/>
      <c r="F95" s="936"/>
      <c r="G95" s="936"/>
      <c r="H95" s="114"/>
      <c r="I95" s="115"/>
      <c r="J95" s="66"/>
      <c r="K95" s="71"/>
      <c r="L95" s="131"/>
      <c r="M95" s="205"/>
      <c r="N95" s="205"/>
      <c r="O95" s="205"/>
      <c r="P95" s="205"/>
      <c r="Q95" s="205"/>
    </row>
    <row r="96" spans="1:17" s="497" customFormat="1" ht="15" customHeight="1" thickTop="1" thickBot="1" x14ac:dyDescent="0.35">
      <c r="A96" s="69"/>
      <c r="B96" s="199">
        <v>3</v>
      </c>
      <c r="C96" s="493" t="s">
        <v>37</v>
      </c>
      <c r="D96" s="935" t="s">
        <v>37</v>
      </c>
      <c r="E96" s="935"/>
      <c r="F96" s="935"/>
      <c r="G96" s="935"/>
      <c r="H96" s="114"/>
      <c r="I96" s="115" t="s">
        <v>37</v>
      </c>
      <c r="J96" s="66"/>
      <c r="K96" s="71"/>
      <c r="L96" s="131"/>
      <c r="M96" s="205"/>
      <c r="N96" s="205"/>
      <c r="O96" s="205"/>
      <c r="P96" s="205"/>
      <c r="Q96" s="205"/>
    </row>
    <row r="97" spans="1:17" s="497" customFormat="1" ht="15" customHeight="1" thickTop="1" thickBot="1" x14ac:dyDescent="0.35">
      <c r="A97" s="69"/>
      <c r="B97" s="816" t="s">
        <v>152</v>
      </c>
      <c r="C97" s="817"/>
      <c r="D97" s="817"/>
      <c r="E97" s="817"/>
      <c r="F97" s="817"/>
      <c r="G97" s="818"/>
      <c r="H97" s="70">
        <f>SUM(H94:H96)</f>
        <v>0</v>
      </c>
      <c r="I97" s="84">
        <f>SUM(I94:I96)</f>
        <v>0</v>
      </c>
      <c r="J97" s="66"/>
      <c r="K97" s="71"/>
      <c r="L97" s="131"/>
      <c r="M97" s="205"/>
      <c r="N97" s="205"/>
      <c r="O97" s="205"/>
      <c r="P97" s="205"/>
      <c r="Q97" s="205"/>
    </row>
    <row r="98" spans="1:17" s="497" customFormat="1" ht="15" customHeight="1" thickTop="1" thickBot="1" x14ac:dyDescent="0.35">
      <c r="A98" s="69"/>
      <c r="B98" s="816" t="s">
        <v>177</v>
      </c>
      <c r="C98" s="817"/>
      <c r="D98" s="817"/>
      <c r="E98" s="817"/>
      <c r="F98" s="817"/>
      <c r="G98" s="818"/>
      <c r="H98" s="70">
        <f>H92+H97</f>
        <v>0</v>
      </c>
      <c r="I98" s="84">
        <f>I92+I97</f>
        <v>0</v>
      </c>
      <c r="J98" s="66"/>
      <c r="K98" s="71"/>
      <c r="L98" s="131"/>
      <c r="M98" s="205"/>
      <c r="N98" s="205"/>
      <c r="O98" s="205"/>
      <c r="P98" s="205"/>
      <c r="Q98" s="205"/>
    </row>
    <row r="99" spans="1:17" s="497" customFormat="1" ht="15" customHeight="1" thickTop="1" thickBot="1" x14ac:dyDescent="0.35">
      <c r="A99" s="58"/>
      <c r="B99" s="49"/>
      <c r="C99" s="47"/>
      <c r="D99" s="47"/>
      <c r="E99" s="47"/>
      <c r="F99" s="47"/>
      <c r="G99" s="47"/>
      <c r="H99" s="47"/>
      <c r="I99" s="47"/>
      <c r="J99" s="62"/>
      <c r="K99" s="85"/>
    </row>
    <row r="100" spans="1:17" s="497" customFormat="1" ht="15" customHeight="1" thickTop="1" thickBot="1" x14ac:dyDescent="0.35">
      <c r="A100" s="50"/>
      <c r="B100" s="588" t="s">
        <v>50</v>
      </c>
      <c r="C100" s="589"/>
      <c r="D100" s="589"/>
      <c r="E100" s="589"/>
      <c r="F100" s="589"/>
      <c r="G100" s="589"/>
      <c r="H100" s="589"/>
      <c r="I100" s="590"/>
      <c r="J100" s="66"/>
      <c r="K100" s="85"/>
    </row>
    <row r="101" spans="1:17" s="497" customFormat="1" ht="15" customHeight="1" thickTop="1" thickBot="1" x14ac:dyDescent="0.35">
      <c r="A101" s="53"/>
      <c r="B101" s="57"/>
      <c r="C101" s="57"/>
      <c r="D101" s="57"/>
      <c r="E101" s="57"/>
      <c r="F101" s="57"/>
      <c r="G101" s="57"/>
      <c r="H101" s="57"/>
      <c r="I101" s="57"/>
      <c r="J101" s="62"/>
      <c r="K101" s="85"/>
    </row>
    <row r="102" spans="1:17" s="497" customFormat="1" ht="15" customHeight="1" thickTop="1" thickBot="1" x14ac:dyDescent="0.35">
      <c r="A102" s="74"/>
      <c r="B102" s="734"/>
      <c r="C102" s="735"/>
      <c r="D102" s="735"/>
      <c r="E102" s="735"/>
      <c r="F102" s="735"/>
      <c r="G102" s="735"/>
      <c r="H102" s="735"/>
      <c r="I102" s="736"/>
      <c r="J102" s="66"/>
      <c r="K102" s="85"/>
    </row>
    <row r="103" spans="1:17" s="497" customFormat="1" ht="15" customHeight="1" thickTop="1" thickBot="1" x14ac:dyDescent="0.35">
      <c r="A103" s="74"/>
      <c r="B103" s="835"/>
      <c r="C103" s="836"/>
      <c r="D103" s="836"/>
      <c r="E103" s="836"/>
      <c r="F103" s="836"/>
      <c r="G103" s="836"/>
      <c r="H103" s="836"/>
      <c r="I103" s="837"/>
      <c r="J103" s="66"/>
      <c r="K103" s="85"/>
    </row>
    <row r="104" spans="1:17" s="497" customFormat="1" ht="15" customHeight="1" thickTop="1" thickBot="1" x14ac:dyDescent="0.35">
      <c r="A104" s="74"/>
      <c r="B104" s="835"/>
      <c r="C104" s="836"/>
      <c r="D104" s="836"/>
      <c r="E104" s="836"/>
      <c r="F104" s="836"/>
      <c r="G104" s="836"/>
      <c r="H104" s="836"/>
      <c r="I104" s="837"/>
      <c r="J104" s="66"/>
      <c r="K104" s="85"/>
    </row>
    <row r="105" spans="1:17" s="497" customFormat="1" ht="15" customHeight="1" thickTop="1" thickBot="1" x14ac:dyDescent="0.35">
      <c r="A105" s="74"/>
      <c r="B105" s="835"/>
      <c r="C105" s="836"/>
      <c r="D105" s="836"/>
      <c r="E105" s="836"/>
      <c r="F105" s="836"/>
      <c r="G105" s="836"/>
      <c r="H105" s="836"/>
      <c r="I105" s="837"/>
      <c r="J105" s="66"/>
      <c r="K105" s="85"/>
    </row>
    <row r="106" spans="1:17" s="497" customFormat="1" ht="15" customHeight="1" thickTop="1" thickBot="1" x14ac:dyDescent="0.35">
      <c r="A106" s="74"/>
      <c r="B106" s="835"/>
      <c r="C106" s="836"/>
      <c r="D106" s="836"/>
      <c r="E106" s="836"/>
      <c r="F106" s="836"/>
      <c r="G106" s="836"/>
      <c r="H106" s="836"/>
      <c r="I106" s="837"/>
      <c r="J106" s="66"/>
      <c r="K106" s="85"/>
    </row>
    <row r="107" spans="1:17" s="497" customFormat="1" ht="15" customHeight="1" thickTop="1" thickBot="1" x14ac:dyDescent="0.35">
      <c r="A107" s="74"/>
      <c r="B107" s="835"/>
      <c r="C107" s="836"/>
      <c r="D107" s="836"/>
      <c r="E107" s="836"/>
      <c r="F107" s="836"/>
      <c r="G107" s="836"/>
      <c r="H107" s="836"/>
      <c r="I107" s="837"/>
      <c r="J107" s="66"/>
      <c r="K107" s="85"/>
    </row>
    <row r="108" spans="1:17" s="497" customFormat="1" ht="15" customHeight="1" thickTop="1" thickBot="1" x14ac:dyDescent="0.35">
      <c r="A108" s="74"/>
      <c r="B108" s="838"/>
      <c r="C108" s="839"/>
      <c r="D108" s="839"/>
      <c r="E108" s="839"/>
      <c r="F108" s="839"/>
      <c r="G108" s="839"/>
      <c r="H108" s="839"/>
      <c r="I108" s="840"/>
      <c r="J108" s="66"/>
      <c r="K108" s="85"/>
    </row>
    <row r="109" spans="1:17" ht="15" customHeight="1" thickTop="1" thickBot="1" x14ac:dyDescent="0.3">
      <c r="A109" s="77"/>
      <c r="B109" s="844" t="s">
        <v>51</v>
      </c>
      <c r="C109" s="937"/>
      <c r="D109" s="937"/>
      <c r="E109" s="937"/>
      <c r="F109" s="937"/>
      <c r="G109" s="937"/>
      <c r="H109" s="937"/>
      <c r="I109" s="937"/>
      <c r="J109" s="78"/>
    </row>
    <row r="110" spans="1:17" ht="15" customHeight="1" thickTop="1" thickBot="1" x14ac:dyDescent="0.3">
      <c r="A110" s="77"/>
      <c r="B110" s="938"/>
      <c r="C110" s="939"/>
      <c r="D110" s="939"/>
      <c r="E110" s="939"/>
      <c r="F110" s="939"/>
      <c r="G110" s="939"/>
      <c r="H110" s="939"/>
      <c r="I110" s="939"/>
      <c r="J110" s="78"/>
    </row>
    <row r="111" spans="1:17" ht="15" customHeight="1" thickTop="1" thickBot="1" x14ac:dyDescent="0.3">
      <c r="A111" s="79"/>
      <c r="B111" s="938"/>
      <c r="C111" s="937"/>
      <c r="D111" s="937"/>
      <c r="E111" s="937"/>
      <c r="F111" s="937"/>
      <c r="G111" s="937"/>
      <c r="H111" s="937"/>
      <c r="I111" s="937"/>
      <c r="J111" s="78"/>
    </row>
    <row r="112" spans="1:17" customFormat="1" ht="15" customHeight="1" thickTop="1" x14ac:dyDescent="0.35">
      <c r="A112" s="17"/>
      <c r="B112" s="848" t="s">
        <v>237</v>
      </c>
      <c r="C112" s="848"/>
      <c r="D112" s="848"/>
      <c r="E112" s="848"/>
      <c r="F112" s="848"/>
      <c r="G112" s="848"/>
      <c r="H112" s="848"/>
      <c r="I112" s="848"/>
      <c r="J112" s="848"/>
      <c r="K112" s="88"/>
      <c r="L112" s="498"/>
      <c r="M112" s="498"/>
      <c r="N112" s="498"/>
      <c r="O112" s="271"/>
    </row>
    <row r="113" spans="1:15" customFormat="1" ht="14.5" x14ac:dyDescent="0.35">
      <c r="A113" s="17"/>
      <c r="B113" s="848"/>
      <c r="C113" s="848"/>
      <c r="D113" s="848"/>
      <c r="E113" s="848"/>
      <c r="F113" s="848"/>
      <c r="G113" s="848"/>
      <c r="H113" s="848"/>
      <c r="I113" s="848"/>
      <c r="J113" s="848"/>
      <c r="K113" s="88"/>
      <c r="L113" s="498"/>
      <c r="M113" s="498"/>
      <c r="N113" s="498"/>
      <c r="O113" s="271"/>
    </row>
    <row r="114" spans="1:15" customFormat="1" ht="10.9" customHeight="1" x14ac:dyDescent="0.35">
      <c r="A114" s="17"/>
      <c r="B114" s="17"/>
      <c r="C114" s="17"/>
      <c r="D114" s="17"/>
      <c r="E114" s="17"/>
      <c r="F114" s="17"/>
      <c r="G114" s="17"/>
      <c r="H114" s="17"/>
      <c r="I114" s="17"/>
      <c r="J114" s="17"/>
      <c r="K114" s="17"/>
      <c r="L114" s="17"/>
      <c r="M114" s="17"/>
      <c r="N114" s="17"/>
      <c r="O114" s="271"/>
    </row>
    <row r="115" spans="1:15" customFormat="1" ht="31.15" customHeight="1" x14ac:dyDescent="0.35">
      <c r="A115" s="17"/>
      <c r="B115" s="851" t="s">
        <v>266</v>
      </c>
      <c r="C115" s="851"/>
      <c r="D115" s="851"/>
      <c r="E115" s="851"/>
      <c r="F115" s="851"/>
      <c r="G115" s="851"/>
      <c r="H115" s="851"/>
      <c r="I115" s="851"/>
      <c r="J115" s="371"/>
      <c r="K115" s="371"/>
      <c r="L115" s="371"/>
      <c r="M115" s="371"/>
      <c r="N115" s="371"/>
      <c r="O115" s="271"/>
    </row>
    <row r="116" spans="1:15" customFormat="1" ht="9.65" customHeight="1" x14ac:dyDescent="0.35">
      <c r="A116" s="17"/>
      <c r="B116" s="375"/>
      <c r="C116" s="376"/>
      <c r="D116" s="376"/>
      <c r="E116" s="376"/>
      <c r="F116" s="376"/>
      <c r="G116" s="376"/>
      <c r="H116" s="376"/>
      <c r="I116" s="376"/>
      <c r="J116" s="376"/>
      <c r="K116" s="376"/>
      <c r="L116" s="376"/>
      <c r="M116" s="376"/>
      <c r="N116" s="376"/>
      <c r="O116" s="271"/>
    </row>
    <row r="117" spans="1:15" customFormat="1" ht="33" customHeight="1" x14ac:dyDescent="0.35">
      <c r="A117" s="17"/>
      <c r="B117" s="811" t="s">
        <v>267</v>
      </c>
      <c r="C117" s="811"/>
      <c r="D117" s="811"/>
      <c r="E117" s="811"/>
      <c r="F117" s="811"/>
      <c r="G117" s="811"/>
      <c r="H117" s="811"/>
      <c r="I117" s="811"/>
      <c r="J117" s="371"/>
      <c r="K117" s="371"/>
      <c r="L117" s="371"/>
      <c r="M117" s="371"/>
      <c r="N117" s="371"/>
      <c r="O117" s="271"/>
    </row>
    <row r="118" spans="1:15" customFormat="1" ht="33" customHeight="1" x14ac:dyDescent="0.35">
      <c r="A118" s="17"/>
      <c r="B118" s="850" t="s">
        <v>263</v>
      </c>
      <c r="C118" s="850"/>
      <c r="D118" s="850"/>
      <c r="E118" s="850"/>
      <c r="F118" s="850"/>
      <c r="G118" s="850"/>
      <c r="H118" s="850"/>
      <c r="I118" s="850"/>
      <c r="J118" s="371"/>
      <c r="K118" s="371"/>
      <c r="L118" s="371"/>
      <c r="M118" s="371"/>
      <c r="N118" s="371"/>
      <c r="O118" s="271"/>
    </row>
    <row r="119" spans="1:15" customFormat="1" ht="33" customHeight="1" x14ac:dyDescent="0.35">
      <c r="A119" s="17"/>
      <c r="B119" s="811" t="s">
        <v>250</v>
      </c>
      <c r="C119" s="811"/>
      <c r="D119" s="811"/>
      <c r="E119" s="811"/>
      <c r="F119" s="811"/>
      <c r="G119" s="811"/>
      <c r="H119" s="811"/>
      <c r="I119" s="811"/>
      <c r="J119" s="371"/>
      <c r="K119" s="371"/>
      <c r="L119" s="371"/>
      <c r="M119" s="371"/>
      <c r="N119" s="371"/>
      <c r="O119" s="271"/>
    </row>
    <row r="120" spans="1:15" customFormat="1" ht="21.4" customHeight="1" x14ac:dyDescent="0.35">
      <c r="A120" s="17"/>
      <c r="B120" s="811" t="s">
        <v>251</v>
      </c>
      <c r="C120" s="811"/>
      <c r="D120" s="811"/>
      <c r="E120" s="811"/>
      <c r="F120" s="811"/>
      <c r="G120" s="811"/>
      <c r="H120" s="811"/>
      <c r="I120" s="811"/>
      <c r="J120" s="372"/>
      <c r="K120" s="372"/>
      <c r="L120" s="372"/>
      <c r="M120" s="372"/>
      <c r="N120" s="372"/>
      <c r="O120" s="271"/>
    </row>
    <row r="121" spans="1:15" customFormat="1" ht="45.4" customHeight="1" x14ac:dyDescent="0.35">
      <c r="A121" s="17"/>
      <c r="B121" s="811" t="s">
        <v>235</v>
      </c>
      <c r="C121" s="811"/>
      <c r="D121" s="811"/>
      <c r="E121" s="811"/>
      <c r="F121" s="811"/>
      <c r="G121" s="811"/>
      <c r="H121" s="811"/>
      <c r="I121" s="811"/>
      <c r="J121" s="371"/>
      <c r="K121" s="371"/>
      <c r="L121" s="371"/>
      <c r="M121" s="371"/>
      <c r="N121" s="371"/>
      <c r="O121" s="271"/>
    </row>
    <row r="122" spans="1:15" s="374" customFormat="1" ht="19.899999999999999" customHeight="1" thickBot="1" x14ac:dyDescent="0.4">
      <c r="A122" s="372"/>
      <c r="B122" s="852" t="s">
        <v>236</v>
      </c>
      <c r="C122" s="852"/>
      <c r="D122" s="852"/>
      <c r="E122" s="852"/>
      <c r="F122" s="852"/>
      <c r="G122" s="852"/>
      <c r="H122" s="852"/>
      <c r="I122" s="852"/>
      <c r="J122" s="372"/>
      <c r="K122" s="372"/>
      <c r="L122" s="372"/>
      <c r="M122" s="372"/>
      <c r="N122" s="372"/>
      <c r="O122" s="373"/>
    </row>
    <row r="123" spans="1:15" ht="12" customHeight="1" thickTop="1" thickBot="1" x14ac:dyDescent="0.3">
      <c r="A123" s="58"/>
      <c r="B123" s="58"/>
      <c r="C123" s="64"/>
      <c r="D123" s="64"/>
      <c r="E123" s="58"/>
      <c r="F123" s="58"/>
      <c r="G123" s="58"/>
      <c r="H123" s="58"/>
      <c r="I123" s="58"/>
      <c r="J123" s="58"/>
    </row>
    <row r="124" spans="1:15" ht="13.5" customHeight="1" thickTop="1" thickBot="1" x14ac:dyDescent="0.3">
      <c r="A124" s="58"/>
      <c r="B124" s="110"/>
      <c r="C124" s="38"/>
      <c r="D124" s="672" t="s">
        <v>182</v>
      </c>
      <c r="E124" s="673"/>
      <c r="F124" s="673"/>
      <c r="G124" s="674"/>
      <c r="H124" s="38"/>
      <c r="I124" s="38"/>
      <c r="J124" s="58"/>
    </row>
    <row r="125" spans="1:15" ht="13" thickTop="1" thickBot="1" x14ac:dyDescent="0.3">
      <c r="A125" s="58"/>
      <c r="B125" s="110"/>
      <c r="C125" s="38"/>
      <c r="D125" s="612" t="s">
        <v>2</v>
      </c>
      <c r="E125" s="613"/>
      <c r="F125" s="620" t="s">
        <v>1</v>
      </c>
      <c r="G125" s="621"/>
      <c r="H125" s="38"/>
      <c r="I125" s="38"/>
      <c r="J125" s="58"/>
    </row>
    <row r="126" spans="1:15" ht="21" customHeight="1" thickTop="1" thickBot="1" x14ac:dyDescent="0.3">
      <c r="A126" s="58"/>
      <c r="B126" s="110"/>
      <c r="C126" s="38"/>
      <c r="D126" s="626" t="str">
        <f>IF(D$17="","",D$17)</f>
        <v/>
      </c>
      <c r="E126" s="627"/>
      <c r="F126" s="628" t="str">
        <f>IF(D$16="","",D$16)</f>
        <v/>
      </c>
      <c r="G126" s="629"/>
      <c r="H126" s="38"/>
      <c r="I126" s="38"/>
      <c r="J126" s="111"/>
    </row>
    <row r="127" spans="1:15" ht="13" thickTop="1" thickBot="1" x14ac:dyDescent="0.3">
      <c r="A127" s="58"/>
      <c r="B127" s="110"/>
      <c r="C127" s="38"/>
      <c r="D127" s="607" t="s">
        <v>28</v>
      </c>
      <c r="E127" s="608"/>
      <c r="F127" s="608"/>
      <c r="G127" s="611"/>
      <c r="H127" s="38"/>
      <c r="I127" s="38"/>
      <c r="J127" s="111"/>
    </row>
    <row r="128" spans="1:15" ht="13" thickTop="1" thickBot="1" x14ac:dyDescent="0.3">
      <c r="A128" s="58"/>
      <c r="B128" s="110"/>
      <c r="C128" s="38"/>
      <c r="D128" s="622" t="str">
        <f>IF(D$18="","",D$18)</f>
        <v/>
      </c>
      <c r="E128" s="623"/>
      <c r="F128" s="623"/>
      <c r="G128" s="625"/>
      <c r="H128" s="38"/>
      <c r="I128" s="38"/>
      <c r="J128" s="111"/>
    </row>
    <row r="129" spans="1:13" ht="16.5" customHeight="1" thickTop="1" thickBot="1" x14ac:dyDescent="0.3">
      <c r="A129" s="58"/>
      <c r="B129" s="110"/>
      <c r="C129" s="38"/>
      <c r="D129" s="49"/>
      <c r="E129" s="49"/>
      <c r="F129" s="49"/>
      <c r="G129" s="49"/>
      <c r="H129" s="38"/>
      <c r="I129" s="38"/>
      <c r="J129" s="111"/>
    </row>
    <row r="130" spans="1:13" ht="13.5" customHeight="1" thickTop="1" thickBot="1" x14ac:dyDescent="0.3">
      <c r="A130" s="58"/>
      <c r="B130" s="110"/>
      <c r="C130" s="38"/>
      <c r="D130" s="630" t="s">
        <v>233</v>
      </c>
      <c r="E130" s="631"/>
      <c r="F130" s="631"/>
      <c r="G130" s="632"/>
      <c r="H130" s="38"/>
      <c r="I130" s="38"/>
      <c r="J130" s="58"/>
    </row>
    <row r="131" spans="1:13" ht="16.5" customHeight="1" thickTop="1" thickBot="1" x14ac:dyDescent="0.3">
      <c r="A131" s="58"/>
      <c r="B131" s="110"/>
      <c r="C131" s="38"/>
      <c r="D131" s="340"/>
      <c r="E131" s="341"/>
      <c r="F131" s="341"/>
      <c r="G131" s="342"/>
      <c r="H131" s="38"/>
      <c r="I131" s="38"/>
      <c r="J131" s="58"/>
    </row>
    <row r="132" spans="1:13" ht="16.5" customHeight="1" thickTop="1" thickBot="1" x14ac:dyDescent="0.3">
      <c r="A132" s="58"/>
      <c r="B132" s="110"/>
      <c r="C132" s="38"/>
      <c r="D132" s="343"/>
      <c r="E132" s="344"/>
      <c r="F132" s="344"/>
      <c r="G132" s="345"/>
      <c r="H132" s="38"/>
      <c r="I132" s="38"/>
      <c r="J132" s="58"/>
    </row>
    <row r="133" spans="1:13" ht="16.5" customHeight="1" thickTop="1" thickBot="1" x14ac:dyDescent="0.3">
      <c r="A133" s="58"/>
      <c r="B133" s="110"/>
      <c r="C133" s="38"/>
      <c r="D133" s="343"/>
      <c r="E133" s="344"/>
      <c r="F133" s="344"/>
      <c r="G133" s="345"/>
      <c r="H133" s="38"/>
      <c r="I133" s="38"/>
      <c r="J133" s="58"/>
    </row>
    <row r="134" spans="1:13" ht="16.5" customHeight="1" thickTop="1" thickBot="1" x14ac:dyDescent="0.3">
      <c r="A134" s="58"/>
      <c r="B134" s="110"/>
      <c r="C134" s="38"/>
      <c r="D134" s="343"/>
      <c r="E134" s="344"/>
      <c r="F134" s="344"/>
      <c r="G134" s="345"/>
      <c r="H134" s="38"/>
      <c r="I134" s="38"/>
      <c r="J134" s="58"/>
    </row>
    <row r="135" spans="1:13" ht="16.5" customHeight="1" thickTop="1" thickBot="1" x14ac:dyDescent="0.3">
      <c r="A135" s="58"/>
      <c r="B135" s="110"/>
      <c r="C135" s="38"/>
      <c r="D135" s="343"/>
      <c r="E135" s="344"/>
      <c r="F135" s="344"/>
      <c r="G135" s="345"/>
      <c r="H135" s="38"/>
      <c r="I135" s="38"/>
      <c r="J135" s="58"/>
    </row>
    <row r="136" spans="1:13" ht="16.5" customHeight="1" thickTop="1" thickBot="1" x14ac:dyDescent="0.3">
      <c r="A136" s="64"/>
      <c r="B136" s="110"/>
      <c r="C136" s="38"/>
      <c r="D136" s="346"/>
      <c r="E136" s="347"/>
      <c r="F136" s="347"/>
      <c r="G136" s="348"/>
      <c r="H136" s="38"/>
      <c r="I136" s="38"/>
      <c r="J136" s="58"/>
    </row>
    <row r="137" spans="1:13" ht="12.5" thickTop="1" x14ac:dyDescent="0.25">
      <c r="A137" s="68"/>
      <c r="B137" s="470"/>
      <c r="C137" s="853" t="str">
        <f xml:space="preserve"> "Projet : "&amp;H2</f>
        <v xml:space="preserve">Projet : </v>
      </c>
      <c r="D137" s="854"/>
      <c r="E137" s="854"/>
      <c r="F137" s="854"/>
      <c r="G137" s="854"/>
      <c r="H137" s="854"/>
      <c r="I137" s="855"/>
      <c r="J137" s="68"/>
    </row>
    <row r="138" spans="1:13" s="88" customFormat="1" ht="12" x14ac:dyDescent="0.25">
      <c r="C138" s="854" t="str">
        <f>H3&amp; " - Nom établissement : "&amp;D7</f>
        <v xml:space="preserve">Part12 - Nom établissement : </v>
      </c>
      <c r="D138" s="854"/>
      <c r="E138" s="854"/>
      <c r="F138" s="854"/>
      <c r="G138" s="854"/>
      <c r="H138" s="854"/>
      <c r="I138" s="854"/>
      <c r="J138" s="89"/>
      <c r="L138" s="498"/>
    </row>
    <row r="139" spans="1:13" ht="15" customHeight="1" x14ac:dyDescent="0.25">
      <c r="A139" s="471"/>
      <c r="B139" s="88"/>
      <c r="C139" s="848" t="s">
        <v>231</v>
      </c>
      <c r="D139" s="848"/>
      <c r="E139" s="848"/>
      <c r="F139" s="848"/>
      <c r="G139" s="848"/>
      <c r="H139" s="848"/>
      <c r="I139" s="848"/>
      <c r="J139" s="849"/>
    </row>
    <row r="140" spans="1:13" s="88" customFormat="1" ht="46.5" customHeight="1" x14ac:dyDescent="0.25">
      <c r="A140" s="38"/>
      <c r="B140" s="38"/>
      <c r="C140" s="847" t="s">
        <v>425</v>
      </c>
      <c r="D140" s="847"/>
      <c r="E140" s="847"/>
      <c r="F140" s="847"/>
      <c r="G140" s="847"/>
      <c r="H140" s="847"/>
      <c r="I140" s="847"/>
      <c r="J140" s="847"/>
      <c r="L140" s="498"/>
      <c r="M140" s="498"/>
    </row>
    <row r="141" spans="1:13" s="88" customFormat="1" ht="50.5" customHeight="1" x14ac:dyDescent="0.25">
      <c r="C141" s="496" t="s">
        <v>199</v>
      </c>
      <c r="D141" s="244" t="s">
        <v>197</v>
      </c>
      <c r="E141" s="940" t="s">
        <v>198</v>
      </c>
      <c r="F141" s="940"/>
      <c r="G141" s="827" t="s">
        <v>234</v>
      </c>
      <c r="H141" s="828"/>
      <c r="I141" s="828"/>
      <c r="J141" s="829"/>
      <c r="L141" s="434" t="s">
        <v>275</v>
      </c>
      <c r="M141" s="431"/>
    </row>
    <row r="142" spans="1:13" s="88" customFormat="1" ht="37.9" customHeight="1" x14ac:dyDescent="0.25">
      <c r="C142" s="245" t="str">
        <f>D7&amp;" 
("&amp;D9&amp;")"</f>
        <v xml:space="preserve"> 
()</v>
      </c>
      <c r="D142" s="245" t="str">
        <f>IF(D8="","Étab de la fiche",D8)</f>
        <v>Étab de la fiche</v>
      </c>
      <c r="E142" s="941" t="str">
        <f>IF(D10="","",""&amp;D10)</f>
        <v/>
      </c>
      <c r="F142" s="942"/>
      <c r="G142" s="827"/>
      <c r="H142" s="828"/>
      <c r="I142" s="828"/>
      <c r="J142" s="829"/>
      <c r="L142" s="433">
        <v>1</v>
      </c>
      <c r="M142" s="435" t="s">
        <v>202</v>
      </c>
    </row>
    <row r="143" spans="1:13" s="88" customFormat="1" ht="59.5" customHeight="1" x14ac:dyDescent="0.25">
      <c r="C143" s="246"/>
      <c r="D143" s="246"/>
      <c r="E143" s="806"/>
      <c r="F143" s="807"/>
      <c r="G143" s="808" t="s">
        <v>252</v>
      </c>
      <c r="H143" s="809"/>
      <c r="I143" s="809"/>
      <c r="J143" s="810"/>
      <c r="L143" s="433">
        <v>1</v>
      </c>
      <c r="M143" s="435" t="s">
        <v>203</v>
      </c>
    </row>
    <row r="144" spans="1:13" s="88" customFormat="1" ht="59.5" customHeight="1" x14ac:dyDescent="0.25">
      <c r="C144" s="246"/>
      <c r="D144" s="246"/>
      <c r="E144" s="806"/>
      <c r="F144" s="807"/>
      <c r="G144" s="808" t="s">
        <v>252</v>
      </c>
      <c r="H144" s="809"/>
      <c r="I144" s="809"/>
      <c r="J144" s="810"/>
      <c r="L144" s="433">
        <v>1</v>
      </c>
      <c r="M144" s="435" t="s">
        <v>204</v>
      </c>
    </row>
    <row r="145" spans="3:13" s="88" customFormat="1" ht="59.5" customHeight="1" x14ac:dyDescent="0.25">
      <c r="C145" s="246"/>
      <c r="D145" s="246"/>
      <c r="E145" s="806"/>
      <c r="F145" s="807"/>
      <c r="G145" s="808" t="s">
        <v>252</v>
      </c>
      <c r="H145" s="809"/>
      <c r="I145" s="809"/>
      <c r="J145" s="810"/>
      <c r="L145" s="433">
        <v>1</v>
      </c>
      <c r="M145" s="435" t="s">
        <v>205</v>
      </c>
    </row>
    <row r="146" spans="3:13" s="88" customFormat="1" ht="59.5" customHeight="1" x14ac:dyDescent="0.25">
      <c r="C146" s="246"/>
      <c r="D146" s="246"/>
      <c r="E146" s="806"/>
      <c r="F146" s="807"/>
      <c r="G146" s="808" t="s">
        <v>252</v>
      </c>
      <c r="H146" s="809"/>
      <c r="I146" s="809"/>
      <c r="J146" s="810"/>
      <c r="L146" s="433">
        <v>1</v>
      </c>
      <c r="M146" s="435" t="s">
        <v>206</v>
      </c>
    </row>
    <row r="147" spans="3:13" s="88" customFormat="1" ht="59.5" customHeight="1" x14ac:dyDescent="0.25">
      <c r="C147" s="246"/>
      <c r="D147" s="246"/>
      <c r="E147" s="806"/>
      <c r="F147" s="807"/>
      <c r="G147" s="808" t="s">
        <v>252</v>
      </c>
      <c r="H147" s="809"/>
      <c r="I147" s="809"/>
      <c r="J147" s="810"/>
      <c r="L147" s="433">
        <v>1</v>
      </c>
      <c r="M147" s="435" t="s">
        <v>207</v>
      </c>
    </row>
    <row r="148" spans="3:13" s="88" customFormat="1" ht="59.5" customHeight="1" x14ac:dyDescent="0.25">
      <c r="C148" s="246"/>
      <c r="D148" s="246"/>
      <c r="E148" s="806"/>
      <c r="F148" s="807"/>
      <c r="G148" s="808" t="s">
        <v>252</v>
      </c>
      <c r="H148" s="809"/>
      <c r="I148" s="809"/>
      <c r="J148" s="810"/>
      <c r="L148" s="433">
        <v>1</v>
      </c>
      <c r="M148" s="435" t="s">
        <v>208</v>
      </c>
    </row>
    <row r="149" spans="3:13" s="88" customFormat="1" ht="59.5" customHeight="1" x14ac:dyDescent="0.25">
      <c r="C149" s="246"/>
      <c r="D149" s="246"/>
      <c r="E149" s="806"/>
      <c r="F149" s="807"/>
      <c r="G149" s="808" t="s">
        <v>252</v>
      </c>
      <c r="H149" s="809"/>
      <c r="I149" s="809"/>
      <c r="J149" s="810"/>
      <c r="L149" s="432">
        <v>1</v>
      </c>
      <c r="M149" s="435" t="s">
        <v>209</v>
      </c>
    </row>
    <row r="150" spans="3:13" s="88" customFormat="1" ht="10.5" x14ac:dyDescent="0.25">
      <c r="J150" s="89"/>
      <c r="L150" s="432">
        <v>1</v>
      </c>
      <c r="M150" s="436" t="s">
        <v>276</v>
      </c>
    </row>
    <row r="151" spans="3:13" s="88" customFormat="1" ht="10.5" x14ac:dyDescent="0.25">
      <c r="J151" s="89"/>
      <c r="L151" s="498"/>
      <c r="M151" s="498"/>
    </row>
    <row r="152" spans="3:13" s="88" customFormat="1" ht="10.5" hidden="1" x14ac:dyDescent="0.25">
      <c r="J152" s="89"/>
      <c r="L152" s="498"/>
    </row>
    <row r="153" spans="3:13" s="88" customFormat="1" ht="10.5" hidden="1" x14ac:dyDescent="0.25">
      <c r="J153" s="89"/>
      <c r="L153" s="498"/>
    </row>
    <row r="154" spans="3:13" s="88" customFormat="1" ht="10.5" hidden="1" x14ac:dyDescent="0.25">
      <c r="J154" s="89"/>
    </row>
    <row r="155" spans="3:13" s="88" customFormat="1" ht="10.5" hidden="1" x14ac:dyDescent="0.25">
      <c r="J155" s="89"/>
    </row>
    <row r="156" spans="3:13" s="88" customFormat="1" ht="10.5" hidden="1" x14ac:dyDescent="0.25">
      <c r="J156" s="89"/>
    </row>
    <row r="157" spans="3:13" s="88" customFormat="1" ht="10.5" hidden="1" x14ac:dyDescent="0.25">
      <c r="J157" s="89"/>
    </row>
    <row r="158" spans="3:13" s="88" customFormat="1" ht="10.5" hidden="1" x14ac:dyDescent="0.25">
      <c r="J158" s="89"/>
    </row>
    <row r="159" spans="3:13" s="88" customFormat="1" ht="10.5" hidden="1" x14ac:dyDescent="0.25">
      <c r="J159" s="89"/>
    </row>
    <row r="160" spans="3:13" s="88" customFormat="1" ht="10.5" hidden="1" x14ac:dyDescent="0.25">
      <c r="J160" s="89"/>
    </row>
    <row r="161" spans="10:10" s="88" customFormat="1" ht="10.5" hidden="1" x14ac:dyDescent="0.25">
      <c r="J161" s="89"/>
    </row>
    <row r="162" spans="10:10" s="88" customFormat="1" ht="10.5" hidden="1" x14ac:dyDescent="0.25">
      <c r="J162" s="89"/>
    </row>
    <row r="163" spans="10:10" s="88" customFormat="1" ht="10.5" hidden="1" x14ac:dyDescent="0.25">
      <c r="J163" s="89"/>
    </row>
    <row r="164" spans="10:10" s="88" customFormat="1" ht="10.5" hidden="1" x14ac:dyDescent="0.25">
      <c r="J164" s="89"/>
    </row>
    <row r="165" spans="10:10" s="88" customFormat="1" ht="10.5" hidden="1" x14ac:dyDescent="0.25">
      <c r="J165" s="89"/>
    </row>
    <row r="166" spans="10:10" s="88" customFormat="1" ht="10.5" hidden="1" x14ac:dyDescent="0.25">
      <c r="J166" s="89"/>
    </row>
    <row r="167" spans="10:10" s="88" customFormat="1" ht="10.5" hidden="1" x14ac:dyDescent="0.25">
      <c r="J167" s="89"/>
    </row>
    <row r="168" spans="10:10" s="88" customFormat="1" ht="10.5" hidden="1" x14ac:dyDescent="0.25">
      <c r="J168" s="89"/>
    </row>
    <row r="169" spans="10:10" s="88" customFormat="1" ht="10.5" hidden="1" x14ac:dyDescent="0.25">
      <c r="J169" s="89"/>
    </row>
    <row r="170" spans="10:10" s="88" customFormat="1" ht="10.5" hidden="1" x14ac:dyDescent="0.25">
      <c r="J170" s="89"/>
    </row>
    <row r="171" spans="10:10" s="88" customFormat="1" ht="10.5" hidden="1" x14ac:dyDescent="0.25">
      <c r="J171" s="89"/>
    </row>
    <row r="172" spans="10:10" s="88" customFormat="1" ht="10.5" hidden="1" x14ac:dyDescent="0.25">
      <c r="J172" s="89"/>
    </row>
    <row r="173" spans="10:10" s="88" customFormat="1" ht="10.5" hidden="1" x14ac:dyDescent="0.25">
      <c r="J173" s="89"/>
    </row>
    <row r="174" spans="10:10" s="88" customFormat="1" ht="10.5" hidden="1" x14ac:dyDescent="0.25">
      <c r="J174" s="89"/>
    </row>
    <row r="175" spans="10:10" s="88" customFormat="1" ht="10.5" hidden="1" x14ac:dyDescent="0.25">
      <c r="J175" s="89"/>
    </row>
    <row r="176" spans="10:10" s="88" customFormat="1" ht="10.5" hidden="1" x14ac:dyDescent="0.25">
      <c r="J176" s="89"/>
    </row>
    <row r="177" spans="10:10" s="88" customFormat="1" ht="10.5" hidden="1" x14ac:dyDescent="0.25">
      <c r="J177" s="89"/>
    </row>
    <row r="178" spans="10:10" s="88" customFormat="1" ht="10.5" hidden="1" x14ac:dyDescent="0.25">
      <c r="J178" s="89"/>
    </row>
    <row r="179" spans="10:10" ht="10.5" hidden="1" x14ac:dyDescent="0.25"/>
    <row r="180" spans="10:10" ht="10.5" hidden="1" x14ac:dyDescent="0.25"/>
    <row r="181" spans="10:10" ht="10.5" hidden="1" x14ac:dyDescent="0.25"/>
    <row r="182" spans="10:10" ht="10.5" hidden="1" x14ac:dyDescent="0.25"/>
    <row r="183" spans="10:10" ht="10.5" hidden="1" x14ac:dyDescent="0.25"/>
    <row r="184" spans="10:10" ht="10.5" hidden="1" x14ac:dyDescent="0.25"/>
    <row r="185" spans="10:10" ht="10.5" hidden="1" x14ac:dyDescent="0.25"/>
    <row r="186" spans="10:10" ht="10.5" hidden="1" x14ac:dyDescent="0.25"/>
    <row r="187" spans="10:10" ht="10.5" hidden="1" x14ac:dyDescent="0.25"/>
    <row r="188" spans="10:10" ht="10.5" hidden="1" x14ac:dyDescent="0.25"/>
    <row r="189" spans="10:10" ht="10.5" hidden="1" x14ac:dyDescent="0.25"/>
    <row r="190" spans="10:10" ht="10.5" hidden="1" x14ac:dyDescent="0.25"/>
    <row r="191" spans="10:10" ht="10.5" hidden="1" x14ac:dyDescent="0.25"/>
    <row r="192" spans="10:10" ht="10.5" hidden="1" x14ac:dyDescent="0.25"/>
    <row r="193" ht="10.5" hidden="1" x14ac:dyDescent="0.25"/>
    <row r="194" ht="10.5" hidden="1" x14ac:dyDescent="0.25"/>
    <row r="195" ht="10.5" hidden="1" x14ac:dyDescent="0.25"/>
    <row r="196" ht="10.5" hidden="1" x14ac:dyDescent="0.25"/>
    <row r="197" ht="10.5" hidden="1" x14ac:dyDescent="0.25"/>
    <row r="198" ht="10.5" hidden="1" x14ac:dyDescent="0.25"/>
    <row r="199" ht="10.5" hidden="1" x14ac:dyDescent="0.25"/>
    <row r="200" ht="10.5" hidden="1" x14ac:dyDescent="0.25"/>
    <row r="201" ht="10.5" hidden="1" x14ac:dyDescent="0.25"/>
    <row r="202" ht="10.5" hidden="1" x14ac:dyDescent="0.25"/>
    <row r="203" ht="10.5" hidden="1" x14ac:dyDescent="0.25"/>
    <row r="204" ht="10.5" hidden="1" x14ac:dyDescent="0.25"/>
    <row r="205" ht="10.5" hidden="1" x14ac:dyDescent="0.25"/>
    <row r="206" ht="10.5" hidden="1" x14ac:dyDescent="0.25"/>
    <row r="207" ht="10.5" hidden="1" x14ac:dyDescent="0.25"/>
    <row r="208" ht="10.5" hidden="1" x14ac:dyDescent="0.25"/>
    <row r="209" ht="10.5" hidden="1" x14ac:dyDescent="0.25"/>
    <row r="210" ht="10.5" hidden="1" x14ac:dyDescent="0.25"/>
    <row r="211" ht="10.5" hidden="1" x14ac:dyDescent="0.25"/>
    <row r="212" ht="10.5" hidden="1" x14ac:dyDescent="0.25"/>
    <row r="213" ht="10.5" hidden="1" x14ac:dyDescent="0.25"/>
    <row r="214" ht="10.5" hidden="1" x14ac:dyDescent="0.25"/>
    <row r="215" ht="10.5" hidden="1" x14ac:dyDescent="0.25"/>
    <row r="216" ht="10.5" hidden="1" x14ac:dyDescent="0.25"/>
    <row r="217" ht="10.5" hidden="1" x14ac:dyDescent="0.25"/>
    <row r="218" ht="10.5" hidden="1" x14ac:dyDescent="0.25"/>
    <row r="219" ht="10.5" hidden="1" x14ac:dyDescent="0.25"/>
    <row r="220" ht="10.5" hidden="1" x14ac:dyDescent="0.25"/>
    <row r="221" ht="10.5" hidden="1" x14ac:dyDescent="0.25"/>
    <row r="222" ht="10.5" hidden="1" x14ac:dyDescent="0.25"/>
    <row r="223" ht="10.5" hidden="1" x14ac:dyDescent="0.25"/>
    <row r="224" ht="10.5" hidden="1" x14ac:dyDescent="0.25"/>
    <row r="225" ht="10.5" hidden="1" x14ac:dyDescent="0.25"/>
    <row r="226" ht="10.5" hidden="1" x14ac:dyDescent="0.25"/>
    <row r="227" ht="10.5" hidden="1" x14ac:dyDescent="0.25"/>
    <row r="228" ht="10.5" hidden="1" x14ac:dyDescent="0.25"/>
    <row r="229" ht="10.5" hidden="1" x14ac:dyDescent="0.25"/>
    <row r="230" ht="10.5" hidden="1" x14ac:dyDescent="0.25"/>
    <row r="231" ht="10.5" hidden="1" x14ac:dyDescent="0.25"/>
    <row r="232" ht="10.5" hidden="1" x14ac:dyDescent="0.25"/>
    <row r="233" ht="10.5" hidden="1" x14ac:dyDescent="0.25"/>
    <row r="234" ht="10.5" hidden="1" x14ac:dyDescent="0.25"/>
    <row r="235" ht="10.5" hidden="1" x14ac:dyDescent="0.25"/>
    <row r="236" ht="10.5" hidden="1" x14ac:dyDescent="0.25"/>
    <row r="237" ht="10.5" hidden="1" x14ac:dyDescent="0.25"/>
    <row r="238" ht="10.5" hidden="1" x14ac:dyDescent="0.25"/>
    <row r="239" ht="10.5" hidden="1" x14ac:dyDescent="0.25"/>
    <row r="240" ht="10.5" hidden="1" x14ac:dyDescent="0.25"/>
    <row r="241" ht="10.5" hidden="1" x14ac:dyDescent="0.25"/>
    <row r="242" ht="10.5" hidden="1" x14ac:dyDescent="0.25"/>
    <row r="243" ht="10.5" hidden="1" x14ac:dyDescent="0.25"/>
    <row r="244" ht="10.5" hidden="1" x14ac:dyDescent="0.25"/>
    <row r="245" ht="10.5" hidden="1" x14ac:dyDescent="0.25"/>
    <row r="246" ht="10.5" hidden="1" x14ac:dyDescent="0.25"/>
    <row r="247" ht="10.5" hidden="1" x14ac:dyDescent="0.25"/>
    <row r="248" ht="10.5" hidden="1" x14ac:dyDescent="0.25"/>
    <row r="249" ht="10.5" hidden="1" x14ac:dyDescent="0.25"/>
    <row r="250" ht="10.5" hidden="1" x14ac:dyDescent="0.25"/>
    <row r="251" ht="10.5" hidden="1" x14ac:dyDescent="0.25"/>
    <row r="252" ht="10.5" hidden="1" x14ac:dyDescent="0.25"/>
    <row r="253" ht="10.5" hidden="1" x14ac:dyDescent="0.25"/>
    <row r="254" ht="10.5" hidden="1" x14ac:dyDescent="0.25"/>
    <row r="255" ht="10.5" hidden="1" x14ac:dyDescent="0.25"/>
    <row r="256" ht="10.5" hidden="1" x14ac:dyDescent="0.25"/>
    <row r="257" ht="10.5" hidden="1" x14ac:dyDescent="0.25"/>
    <row r="258" ht="10.5" hidden="1" x14ac:dyDescent="0.25"/>
    <row r="259" ht="10.5" hidden="1" x14ac:dyDescent="0.25"/>
    <row r="260" ht="10.5" hidden="1" x14ac:dyDescent="0.25"/>
    <row r="261" ht="10.5" hidden="1" x14ac:dyDescent="0.25"/>
    <row r="262" ht="10.5" hidden="1" x14ac:dyDescent="0.25"/>
    <row r="263" ht="10.5" hidden="1" x14ac:dyDescent="0.25"/>
    <row r="264" ht="10.5" hidden="1" x14ac:dyDescent="0.25"/>
    <row r="265" ht="10.5" hidden="1" x14ac:dyDescent="0.25"/>
    <row r="266" ht="10.5" hidden="1" x14ac:dyDescent="0.25"/>
    <row r="267" ht="10.5" hidden="1" x14ac:dyDescent="0.25"/>
    <row r="268" ht="10.5" hidden="1" x14ac:dyDescent="0.25"/>
    <row r="269" ht="10.5" hidden="1" x14ac:dyDescent="0.25"/>
    <row r="270" ht="10.5" hidden="1" x14ac:dyDescent="0.25"/>
    <row r="271" ht="10.5" hidden="1" x14ac:dyDescent="0.25"/>
    <row r="272" ht="10.5" hidden="1" x14ac:dyDescent="0.25"/>
    <row r="273" ht="10.5" hidden="1" x14ac:dyDescent="0.25"/>
    <row r="274" ht="10.5" hidden="1" x14ac:dyDescent="0.25"/>
    <row r="275" ht="10.5" hidden="1" x14ac:dyDescent="0.25"/>
    <row r="276" ht="10.5" hidden="1" x14ac:dyDescent="0.25"/>
    <row r="277" ht="10.5" hidden="1" x14ac:dyDescent="0.25"/>
    <row r="278" ht="10.5" hidden="1" x14ac:dyDescent="0.25"/>
    <row r="279" ht="10.5" hidden="1" x14ac:dyDescent="0.25"/>
    <row r="280" ht="10.5" hidden="1" x14ac:dyDescent="0.25"/>
    <row r="281" ht="10.5" hidden="1" x14ac:dyDescent="0.25"/>
    <row r="282" ht="10.5" hidden="1" x14ac:dyDescent="0.25"/>
    <row r="283" ht="10.5" hidden="1" x14ac:dyDescent="0.25"/>
    <row r="284" ht="10.5" hidden="1" x14ac:dyDescent="0.25"/>
    <row r="285" ht="10.5" hidden="1" x14ac:dyDescent="0.25"/>
    <row r="286" ht="10.5" hidden="1" x14ac:dyDescent="0.25"/>
    <row r="287" ht="10.5" hidden="1" x14ac:dyDescent="0.25"/>
    <row r="288" ht="10.5" hidden="1" x14ac:dyDescent="0.25"/>
    <row r="289" ht="10.5" hidden="1" x14ac:dyDescent="0.25"/>
    <row r="290" ht="10.5" hidden="1" x14ac:dyDescent="0.25"/>
    <row r="291" ht="10.5" hidden="1" x14ac:dyDescent="0.25"/>
    <row r="292" ht="10.5" hidden="1" x14ac:dyDescent="0.25"/>
    <row r="293" ht="10.5" hidden="1" x14ac:dyDescent="0.25"/>
    <row r="294" ht="10.5" hidden="1" x14ac:dyDescent="0.25"/>
    <row r="295" ht="10.5" hidden="1" x14ac:dyDescent="0.25"/>
    <row r="296" ht="10.5" hidden="1" x14ac:dyDescent="0.25"/>
    <row r="297" ht="10.5" hidden="1" x14ac:dyDescent="0.25"/>
    <row r="298" ht="10.5" hidden="1" x14ac:dyDescent="0.25"/>
    <row r="299" ht="10.5" hidden="1" x14ac:dyDescent="0.25"/>
    <row r="300" ht="10.5" hidden="1" x14ac:dyDescent="0.25"/>
    <row r="301" ht="10.5" hidden="1" x14ac:dyDescent="0.25"/>
    <row r="302" ht="10.5" hidden="1" x14ac:dyDescent="0.25"/>
    <row r="303" ht="10.5" hidden="1" x14ac:dyDescent="0.25"/>
    <row r="304" ht="10.5" hidden="1" x14ac:dyDescent="0.25"/>
    <row r="305" ht="10.5" hidden="1" x14ac:dyDescent="0.25"/>
    <row r="306" ht="10.5" hidden="1" x14ac:dyDescent="0.25"/>
    <row r="307" ht="10.5" hidden="1" x14ac:dyDescent="0.25"/>
    <row r="308" ht="10.5" hidden="1" x14ac:dyDescent="0.25"/>
    <row r="309" ht="10.5" hidden="1" x14ac:dyDescent="0.25"/>
    <row r="310" ht="10.5" hidden="1" x14ac:dyDescent="0.25"/>
    <row r="311" ht="10.5" hidden="1" x14ac:dyDescent="0.25"/>
    <row r="312" ht="10.5" hidden="1" x14ac:dyDescent="0.25"/>
    <row r="313" ht="10.5" hidden="1" x14ac:dyDescent="0.25"/>
    <row r="314" ht="10.5" hidden="1" x14ac:dyDescent="0.25"/>
    <row r="315" ht="10.5" hidden="1" x14ac:dyDescent="0.25"/>
    <row r="316" ht="10.5" hidden="1" x14ac:dyDescent="0.25"/>
    <row r="317" ht="10.5" hidden="1" x14ac:dyDescent="0.25"/>
    <row r="318" ht="10.5" hidden="1" x14ac:dyDescent="0.25"/>
    <row r="319" ht="10.5" hidden="1" x14ac:dyDescent="0.25"/>
    <row r="320" ht="10.5" hidden="1" x14ac:dyDescent="0.25"/>
    <row r="321" ht="10.5" hidden="1" x14ac:dyDescent="0.25"/>
    <row r="322" ht="10.5" hidden="1" x14ac:dyDescent="0.25"/>
    <row r="323" ht="10.5" hidden="1" x14ac:dyDescent="0.25"/>
    <row r="324" ht="10.5" hidden="1" x14ac:dyDescent="0.25"/>
    <row r="325" ht="10.5" hidden="1" x14ac:dyDescent="0.25"/>
    <row r="326" ht="10.5" hidden="1" x14ac:dyDescent="0.25"/>
    <row r="327" ht="10.5" hidden="1" x14ac:dyDescent="0.25"/>
    <row r="328" ht="10.5" hidden="1" x14ac:dyDescent="0.25"/>
    <row r="329" ht="10.5" hidden="1" x14ac:dyDescent="0.25"/>
    <row r="330" ht="10.5" hidden="1" x14ac:dyDescent="0.25"/>
    <row r="331" ht="10.5" hidden="1" x14ac:dyDescent="0.25"/>
    <row r="332" ht="10.5" hidden="1" x14ac:dyDescent="0.25"/>
    <row r="333" ht="10.5" hidden="1" x14ac:dyDescent="0.25"/>
    <row r="334" ht="10.5" hidden="1" x14ac:dyDescent="0.25"/>
    <row r="335" ht="10.5" hidden="1" x14ac:dyDescent="0.25"/>
    <row r="336" ht="10.5" hidden="1" x14ac:dyDescent="0.25"/>
    <row r="337" ht="10.5" hidden="1" x14ac:dyDescent="0.25"/>
    <row r="338" ht="10.5" hidden="1" x14ac:dyDescent="0.25"/>
    <row r="339" ht="10.5" hidden="1" x14ac:dyDescent="0.25"/>
    <row r="340" ht="10.5" hidden="1" x14ac:dyDescent="0.25"/>
    <row r="341" ht="10.5" hidden="1" x14ac:dyDescent="0.25"/>
    <row r="342" ht="10.5" hidden="1" x14ac:dyDescent="0.25"/>
    <row r="343" ht="10.5" hidden="1" x14ac:dyDescent="0.25"/>
    <row r="344" ht="10.5" hidden="1" x14ac:dyDescent="0.25"/>
    <row r="345" ht="10.5" hidden="1" x14ac:dyDescent="0.25"/>
    <row r="346" ht="10.5" hidden="1" x14ac:dyDescent="0.25"/>
    <row r="347" ht="10.5" hidden="1" x14ac:dyDescent="0.25"/>
    <row r="348" ht="10.5" hidden="1" x14ac:dyDescent="0.25"/>
    <row r="349" ht="10.5" hidden="1" x14ac:dyDescent="0.25"/>
    <row r="350" ht="10.5" hidden="1" x14ac:dyDescent="0.25"/>
    <row r="351" ht="10.5" hidden="1" x14ac:dyDescent="0.25"/>
    <row r="352" ht="10.5" hidden="1" x14ac:dyDescent="0.25"/>
    <row r="353" ht="10.5" hidden="1" x14ac:dyDescent="0.25"/>
    <row r="354" ht="10.5" hidden="1" x14ac:dyDescent="0.25"/>
    <row r="355" ht="10.5" hidden="1" x14ac:dyDescent="0.25"/>
    <row r="356" ht="10.5" hidden="1" x14ac:dyDescent="0.25"/>
    <row r="357" ht="10.5" hidden="1" x14ac:dyDescent="0.25"/>
    <row r="358" ht="10.5" hidden="1" x14ac:dyDescent="0.25"/>
    <row r="359" ht="10.5" hidden="1" x14ac:dyDescent="0.25"/>
    <row r="360" ht="10.5" hidden="1" x14ac:dyDescent="0.25"/>
    <row r="361" ht="10.5" hidden="1" x14ac:dyDescent="0.25"/>
    <row r="362" ht="10.5" hidden="1" x14ac:dyDescent="0.25"/>
    <row r="363" ht="10.5" hidden="1" x14ac:dyDescent="0.25"/>
    <row r="364" ht="10.5" hidden="1" x14ac:dyDescent="0.25"/>
    <row r="365" ht="10.5" hidden="1" x14ac:dyDescent="0.25"/>
    <row r="366" ht="10.5" hidden="1" x14ac:dyDescent="0.25"/>
    <row r="367" ht="10.5" hidden="1" x14ac:dyDescent="0.25"/>
    <row r="368" ht="10.5" hidden="1" x14ac:dyDescent="0.25"/>
    <row r="369" ht="10.5" hidden="1" x14ac:dyDescent="0.25"/>
    <row r="370" ht="10.5" hidden="1" x14ac:dyDescent="0.25"/>
    <row r="371" ht="10.5" hidden="1" x14ac:dyDescent="0.25"/>
    <row r="372" ht="10.5" hidden="1" x14ac:dyDescent="0.25"/>
    <row r="373" ht="10.5" hidden="1" x14ac:dyDescent="0.25"/>
    <row r="374" ht="10.5" hidden="1" x14ac:dyDescent="0.25"/>
    <row r="375" ht="10.5" hidden="1" x14ac:dyDescent="0.25"/>
    <row r="376" ht="10.5" hidden="1" x14ac:dyDescent="0.25"/>
    <row r="377" ht="10.5" hidden="1" x14ac:dyDescent="0.25"/>
    <row r="378" ht="10.5" hidden="1" x14ac:dyDescent="0.25"/>
    <row r="379" ht="10.5" hidden="1" x14ac:dyDescent="0.25"/>
    <row r="380" ht="10.5" hidden="1" x14ac:dyDescent="0.25"/>
    <row r="381" ht="10.5" hidden="1" x14ac:dyDescent="0.25"/>
    <row r="382" ht="10.5" hidden="1" x14ac:dyDescent="0.25"/>
    <row r="383" ht="10.5" hidden="1" x14ac:dyDescent="0.25"/>
    <row r="384" ht="10.5" hidden="1" x14ac:dyDescent="0.25"/>
    <row r="385" ht="10.5" hidden="1" x14ac:dyDescent="0.25"/>
    <row r="386" ht="10.5" hidden="1" x14ac:dyDescent="0.25"/>
    <row r="387" ht="10.5" hidden="1" x14ac:dyDescent="0.25"/>
    <row r="388" ht="10.5" hidden="1" x14ac:dyDescent="0.25"/>
    <row r="389" ht="10.5" hidden="1" x14ac:dyDescent="0.25"/>
    <row r="390" ht="10.5" hidden="1" x14ac:dyDescent="0.25"/>
    <row r="391" ht="10.5" hidden="1" x14ac:dyDescent="0.25"/>
    <row r="392" ht="10.5" hidden="1" x14ac:dyDescent="0.25"/>
    <row r="393" ht="10.5" hidden="1" x14ac:dyDescent="0.25"/>
    <row r="394" ht="10.5" hidden="1" x14ac:dyDescent="0.25"/>
    <row r="395" ht="10.5" hidden="1" x14ac:dyDescent="0.25"/>
    <row r="396" ht="10.5" hidden="1" x14ac:dyDescent="0.25"/>
    <row r="397" ht="10.5" hidden="1" x14ac:dyDescent="0.25"/>
    <row r="398" ht="10.5" hidden="1" x14ac:dyDescent="0.25"/>
    <row r="399" ht="10.5" hidden="1" x14ac:dyDescent="0.25"/>
    <row r="400" ht="10.5" hidden="1" x14ac:dyDescent="0.25"/>
    <row r="401" ht="10.5" hidden="1" x14ac:dyDescent="0.25"/>
    <row r="402" ht="10.5" hidden="1" x14ac:dyDescent="0.25"/>
    <row r="403" ht="10.5" hidden="1" x14ac:dyDescent="0.25"/>
    <row r="404" ht="10.5" hidden="1" x14ac:dyDescent="0.25"/>
    <row r="405" ht="10.5" hidden="1" x14ac:dyDescent="0.25"/>
    <row r="406" ht="10.5" hidden="1" x14ac:dyDescent="0.25"/>
    <row r="407" ht="10.5" hidden="1" x14ac:dyDescent="0.25"/>
    <row r="408" ht="10.5" hidden="1" x14ac:dyDescent="0.25"/>
    <row r="409" ht="10.5" hidden="1" x14ac:dyDescent="0.25"/>
    <row r="410" ht="10.5" hidden="1" x14ac:dyDescent="0.25"/>
    <row r="411" ht="10.5" hidden="1" x14ac:dyDescent="0.25"/>
    <row r="412" ht="10.5" hidden="1" x14ac:dyDescent="0.25"/>
    <row r="413" ht="10.5" hidden="1" x14ac:dyDescent="0.25"/>
    <row r="414" ht="10.5" hidden="1" x14ac:dyDescent="0.25"/>
    <row r="415" ht="10.5" hidden="1" x14ac:dyDescent="0.25"/>
    <row r="416" ht="10.5" hidden="1" x14ac:dyDescent="0.25"/>
    <row r="417" ht="10.5" hidden="1" x14ac:dyDescent="0.25"/>
    <row r="418" ht="10.5" hidden="1" x14ac:dyDescent="0.25"/>
    <row r="419" ht="10.5" hidden="1" x14ac:dyDescent="0.25"/>
    <row r="420" ht="10.5" hidden="1" x14ac:dyDescent="0.25"/>
    <row r="421" ht="10.5" hidden="1" x14ac:dyDescent="0.25"/>
    <row r="422" ht="10.5" hidden="1" x14ac:dyDescent="0.25"/>
    <row r="423" ht="10.5" hidden="1" x14ac:dyDescent="0.25"/>
    <row r="424" ht="10.5" hidden="1" x14ac:dyDescent="0.25"/>
    <row r="425" ht="10.5" hidden="1" x14ac:dyDescent="0.25"/>
    <row r="426" ht="10.5" hidden="1" x14ac:dyDescent="0.25"/>
    <row r="427" ht="10.5" hidden="1" x14ac:dyDescent="0.25"/>
    <row r="428" ht="10.5" hidden="1" x14ac:dyDescent="0.25"/>
    <row r="429" ht="10.5" hidden="1" x14ac:dyDescent="0.25"/>
    <row r="430" ht="10.5" hidden="1" x14ac:dyDescent="0.25"/>
    <row r="431" ht="10.5" hidden="1" x14ac:dyDescent="0.25"/>
    <row r="432" ht="10.5" hidden="1" x14ac:dyDescent="0.25"/>
    <row r="433" ht="10.5" hidden="1" x14ac:dyDescent="0.25"/>
    <row r="434" ht="10.5" hidden="1" x14ac:dyDescent="0.25"/>
    <row r="435" ht="10.5" hidden="1" x14ac:dyDescent="0.25"/>
    <row r="436" ht="10.5" hidden="1" x14ac:dyDescent="0.25"/>
    <row r="437" ht="10.5" hidden="1" x14ac:dyDescent="0.25"/>
    <row r="438" ht="10.5" hidden="1" x14ac:dyDescent="0.25"/>
    <row r="439" ht="10.5" hidden="1" x14ac:dyDescent="0.25"/>
    <row r="440" ht="10.5" hidden="1" x14ac:dyDescent="0.25"/>
    <row r="441" ht="10.5" hidden="1" x14ac:dyDescent="0.25"/>
    <row r="442" ht="10.5" hidden="1" x14ac:dyDescent="0.25"/>
    <row r="443" ht="10.5" hidden="1" x14ac:dyDescent="0.25"/>
    <row r="444" ht="10.5" hidden="1" x14ac:dyDescent="0.25"/>
    <row r="445" ht="10.5" hidden="1" x14ac:dyDescent="0.25"/>
    <row r="446" ht="10.5" hidden="1" x14ac:dyDescent="0.25"/>
    <row r="447" ht="10.5" hidden="1" x14ac:dyDescent="0.25"/>
    <row r="448" ht="10.5" hidden="1" x14ac:dyDescent="0.25"/>
    <row r="449" ht="10.5" hidden="1" x14ac:dyDescent="0.25"/>
    <row r="450" ht="10.5" hidden="1" x14ac:dyDescent="0.25"/>
    <row r="451" ht="10.5" hidden="1" x14ac:dyDescent="0.25"/>
    <row r="452" ht="10.5" hidden="1" x14ac:dyDescent="0.25"/>
    <row r="453" ht="10.5" hidden="1" x14ac:dyDescent="0.25"/>
    <row r="454" ht="10.5" hidden="1" x14ac:dyDescent="0.25"/>
    <row r="455" ht="10.5" hidden="1" x14ac:dyDescent="0.25"/>
    <row r="456" ht="10.5" hidden="1" x14ac:dyDescent="0.25"/>
    <row r="457" ht="10.5" hidden="1" x14ac:dyDescent="0.25"/>
    <row r="458" ht="10.5" hidden="1" x14ac:dyDescent="0.25"/>
    <row r="459" ht="10.5" hidden="1" x14ac:dyDescent="0.25"/>
    <row r="460" ht="10.5" hidden="1" x14ac:dyDescent="0.25"/>
    <row r="461" ht="10.5" hidden="1" x14ac:dyDescent="0.25"/>
    <row r="462" ht="10.5" hidden="1" x14ac:dyDescent="0.25"/>
    <row r="463" ht="10.5" hidden="1" x14ac:dyDescent="0.25"/>
    <row r="464" ht="10.5" hidden="1" x14ac:dyDescent="0.25"/>
    <row r="465" ht="10.5" hidden="1" x14ac:dyDescent="0.25"/>
    <row r="466" ht="10.5" hidden="1" x14ac:dyDescent="0.25"/>
    <row r="467" ht="10.5" hidden="1" x14ac:dyDescent="0.25"/>
    <row r="468" ht="10.5" hidden="1" x14ac:dyDescent="0.25"/>
    <row r="469" ht="10.5" hidden="1" x14ac:dyDescent="0.25"/>
    <row r="470" ht="10.5" hidden="1" x14ac:dyDescent="0.25"/>
    <row r="471" ht="10.5" hidden="1" x14ac:dyDescent="0.25"/>
    <row r="472" ht="10.5" hidden="1" x14ac:dyDescent="0.25"/>
    <row r="473" ht="10.5" hidden="1" x14ac:dyDescent="0.25"/>
    <row r="474" ht="10.5" hidden="1" x14ac:dyDescent="0.25"/>
    <row r="475" ht="10.5" hidden="1" x14ac:dyDescent="0.25"/>
    <row r="476" ht="10.5" hidden="1" x14ac:dyDescent="0.25"/>
    <row r="477" ht="10.5" hidden="1" x14ac:dyDescent="0.25"/>
    <row r="478" ht="10.5" hidden="1" x14ac:dyDescent="0.25"/>
    <row r="479" ht="10.5" hidden="1" x14ac:dyDescent="0.25"/>
    <row r="480" ht="10.5" hidden="1" x14ac:dyDescent="0.25"/>
    <row r="481" ht="10.5" hidden="1" x14ac:dyDescent="0.25"/>
    <row r="482" ht="10.5" hidden="1" x14ac:dyDescent="0.25"/>
    <row r="483" ht="10.5" hidden="1" x14ac:dyDescent="0.25"/>
    <row r="484" ht="10.5" hidden="1" x14ac:dyDescent="0.25"/>
    <row r="485" ht="10.5" hidden="1" x14ac:dyDescent="0.25"/>
    <row r="486" ht="10.5" hidden="1" x14ac:dyDescent="0.25"/>
    <row r="487" ht="10.5" hidden="1" x14ac:dyDescent="0.25"/>
    <row r="488" ht="10.5" hidden="1" x14ac:dyDescent="0.25"/>
    <row r="489" ht="10.5" hidden="1" x14ac:dyDescent="0.25"/>
    <row r="490" ht="10.5" hidden="1" x14ac:dyDescent="0.25"/>
    <row r="491" ht="10.5" hidden="1" x14ac:dyDescent="0.25"/>
    <row r="492" ht="10.5" hidden="1" x14ac:dyDescent="0.25"/>
    <row r="493" ht="10.5" hidden="1" x14ac:dyDescent="0.25"/>
    <row r="494" ht="10.5" hidden="1" x14ac:dyDescent="0.25"/>
    <row r="495" ht="10.5" hidden="1" x14ac:dyDescent="0.25"/>
    <row r="496" ht="10.5" hidden="1" x14ac:dyDescent="0.25"/>
    <row r="497" ht="10.5" hidden="1" x14ac:dyDescent="0.25"/>
    <row r="498" ht="10.5" hidden="1" x14ac:dyDescent="0.25"/>
    <row r="499" ht="10.5" hidden="1" x14ac:dyDescent="0.25"/>
    <row r="500" ht="10.5" hidden="1" x14ac:dyDescent="0.25"/>
    <row r="501" ht="10.5" hidden="1" x14ac:dyDescent="0.25"/>
    <row r="502" ht="10.5" hidden="1" x14ac:dyDescent="0.25"/>
    <row r="503" ht="10.5" hidden="1" x14ac:dyDescent="0.25"/>
    <row r="504" ht="10.5" hidden="1" x14ac:dyDescent="0.25"/>
    <row r="505" ht="10.5" hidden="1" x14ac:dyDescent="0.25"/>
    <row r="506" ht="10.5" hidden="1" x14ac:dyDescent="0.25"/>
    <row r="507" ht="10.5" hidden="1" x14ac:dyDescent="0.25"/>
    <row r="508" ht="10.5" hidden="1" x14ac:dyDescent="0.25"/>
    <row r="509" ht="10.5" hidden="1" x14ac:dyDescent="0.25"/>
    <row r="510" ht="10.5" hidden="1" x14ac:dyDescent="0.25"/>
    <row r="511" ht="10.5" hidden="1" x14ac:dyDescent="0.25"/>
    <row r="512" ht="10.5" hidden="1" x14ac:dyDescent="0.25"/>
    <row r="513" ht="10.5" hidden="1" x14ac:dyDescent="0.25"/>
    <row r="514" ht="10.5" hidden="1" x14ac:dyDescent="0.25"/>
    <row r="515" ht="10.5" hidden="1" x14ac:dyDescent="0.25"/>
    <row r="516" ht="10.5" hidden="1" x14ac:dyDescent="0.25"/>
    <row r="517" ht="10.5" hidden="1" x14ac:dyDescent="0.25"/>
    <row r="518" ht="10.5" hidden="1" x14ac:dyDescent="0.25"/>
    <row r="519" ht="10.5" hidden="1" x14ac:dyDescent="0.25"/>
    <row r="520" ht="10.5" hidden="1" x14ac:dyDescent="0.25"/>
    <row r="521" ht="10.5" hidden="1" x14ac:dyDescent="0.25"/>
    <row r="522" ht="10.5" hidden="1" x14ac:dyDescent="0.25"/>
    <row r="523" ht="10.5" hidden="1" x14ac:dyDescent="0.25"/>
    <row r="524" ht="10.5" hidden="1" x14ac:dyDescent="0.25"/>
    <row r="525" ht="10.5" hidden="1" x14ac:dyDescent="0.25"/>
    <row r="526" ht="10.5" hidden="1" x14ac:dyDescent="0.25"/>
    <row r="527" ht="10.5" hidden="1" x14ac:dyDescent="0.25"/>
    <row r="528" ht="10.5" hidden="1" x14ac:dyDescent="0.25"/>
    <row r="529" ht="10.5" hidden="1" x14ac:dyDescent="0.25"/>
    <row r="530" ht="10.5" hidden="1" x14ac:dyDescent="0.25"/>
    <row r="531" ht="10.5" hidden="1" x14ac:dyDescent="0.25"/>
    <row r="532" ht="10.5" hidden="1" x14ac:dyDescent="0.25"/>
    <row r="533" ht="10.5" hidden="1" x14ac:dyDescent="0.25"/>
    <row r="534" ht="10.5" hidden="1" x14ac:dyDescent="0.25"/>
    <row r="535" ht="10.5" hidden="1" x14ac:dyDescent="0.25"/>
    <row r="536" ht="10.5" hidden="1" x14ac:dyDescent="0.25"/>
    <row r="537" ht="10.5" hidden="1" x14ac:dyDescent="0.25"/>
    <row r="538" ht="10.5" hidden="1" x14ac:dyDescent="0.25"/>
    <row r="539" ht="10.5" hidden="1" x14ac:dyDescent="0.25"/>
    <row r="540" ht="10.5" hidden="1" x14ac:dyDescent="0.25"/>
    <row r="541" ht="10.5" hidden="1" x14ac:dyDescent="0.25"/>
    <row r="542" ht="10.5" hidden="1" x14ac:dyDescent="0.25"/>
    <row r="543" ht="10.5" hidden="1" x14ac:dyDescent="0.25"/>
    <row r="544" ht="10.5" hidden="1" x14ac:dyDescent="0.25"/>
    <row r="545" ht="10.5" hidden="1" x14ac:dyDescent="0.25"/>
    <row r="546" ht="10.5" hidden="1" x14ac:dyDescent="0.25"/>
    <row r="547" ht="10.5" hidden="1" x14ac:dyDescent="0.25"/>
    <row r="548" ht="10.5" hidden="1" x14ac:dyDescent="0.25"/>
    <row r="549" ht="10.5" hidden="1" x14ac:dyDescent="0.25"/>
    <row r="550" ht="10.5" hidden="1" x14ac:dyDescent="0.25"/>
    <row r="551" ht="10.5" hidden="1" x14ac:dyDescent="0.25"/>
    <row r="552" ht="10.5" hidden="1" x14ac:dyDescent="0.25"/>
    <row r="553" ht="10.5" hidden="1" x14ac:dyDescent="0.25"/>
    <row r="554" ht="10.5" hidden="1" x14ac:dyDescent="0.25"/>
    <row r="555" ht="10.5" hidden="1" x14ac:dyDescent="0.25"/>
    <row r="556" ht="10.5" hidden="1" x14ac:dyDescent="0.25"/>
    <row r="557" ht="10.5" hidden="1" x14ac:dyDescent="0.25"/>
    <row r="558" ht="10.5" hidden="1" x14ac:dyDescent="0.25"/>
    <row r="559" ht="10.5" hidden="1" x14ac:dyDescent="0.25"/>
    <row r="560" ht="10.5" hidden="1" x14ac:dyDescent="0.25"/>
    <row r="561" ht="10.5" hidden="1" x14ac:dyDescent="0.25"/>
    <row r="562" ht="10.5" hidden="1" x14ac:dyDescent="0.25"/>
    <row r="563" ht="10.5" hidden="1" x14ac:dyDescent="0.25"/>
    <row r="564" ht="10.5" hidden="1" x14ac:dyDescent="0.25"/>
    <row r="565" ht="10.5" hidden="1" x14ac:dyDescent="0.25"/>
    <row r="566" ht="10.5" hidden="1" x14ac:dyDescent="0.25"/>
    <row r="567" ht="10.5" hidden="1" x14ac:dyDescent="0.25"/>
    <row r="568" ht="10.5" hidden="1" x14ac:dyDescent="0.25"/>
    <row r="569" ht="10.5" hidden="1" x14ac:dyDescent="0.25"/>
    <row r="570" ht="10.5" hidden="1" x14ac:dyDescent="0.25"/>
    <row r="571" ht="10.5" hidden="1" x14ac:dyDescent="0.25"/>
    <row r="572" ht="10.5" hidden="1" x14ac:dyDescent="0.25"/>
    <row r="573" ht="10.5" hidden="1" x14ac:dyDescent="0.25"/>
    <row r="574" ht="10.5" hidden="1" x14ac:dyDescent="0.25"/>
    <row r="575" ht="10.5" hidden="1" x14ac:dyDescent="0.25"/>
    <row r="576" ht="10.5" hidden="1" x14ac:dyDescent="0.25"/>
    <row r="577" ht="10.5" hidden="1" x14ac:dyDescent="0.25"/>
    <row r="578" ht="10.5" hidden="1" x14ac:dyDescent="0.25"/>
    <row r="579" ht="10.5" hidden="1" x14ac:dyDescent="0.25"/>
    <row r="580" ht="10.5" hidden="1" x14ac:dyDescent="0.25"/>
    <row r="581" ht="10.5" hidden="1" x14ac:dyDescent="0.25"/>
    <row r="582" ht="10.5" hidden="1" x14ac:dyDescent="0.25"/>
    <row r="583" ht="10.5" hidden="1" x14ac:dyDescent="0.25"/>
    <row r="584" ht="10.5" hidden="1" x14ac:dyDescent="0.25"/>
    <row r="585" ht="10.5" hidden="1" x14ac:dyDescent="0.25"/>
    <row r="586" ht="10.5" hidden="1" x14ac:dyDescent="0.25"/>
    <row r="587" ht="10.5" hidden="1" x14ac:dyDescent="0.25"/>
    <row r="588" ht="10.5" hidden="1" x14ac:dyDescent="0.25"/>
    <row r="589" ht="10.5" hidden="1" x14ac:dyDescent="0.25"/>
    <row r="590" ht="10.5" hidden="1" x14ac:dyDescent="0.25"/>
    <row r="591" ht="10.5" hidden="1" x14ac:dyDescent="0.25"/>
    <row r="592" ht="10.5" hidden="1" x14ac:dyDescent="0.25"/>
    <row r="593" ht="10.5" hidden="1" x14ac:dyDescent="0.25"/>
    <row r="594" ht="10.5" hidden="1" x14ac:dyDescent="0.25"/>
    <row r="595" ht="10.5" hidden="1" x14ac:dyDescent="0.25"/>
    <row r="596" ht="10.5" hidden="1" x14ac:dyDescent="0.25"/>
    <row r="597" ht="10.5" hidden="1" x14ac:dyDescent="0.25"/>
    <row r="598" ht="10.5" hidden="1" x14ac:dyDescent="0.25"/>
    <row r="599" ht="10.5" hidden="1" x14ac:dyDescent="0.25"/>
    <row r="600" ht="10.5" hidden="1" x14ac:dyDescent="0.25"/>
    <row r="601" ht="10.5" hidden="1" x14ac:dyDescent="0.25"/>
    <row r="602" ht="10.5" hidden="1" x14ac:dyDescent="0.25"/>
    <row r="603" ht="10.5" hidden="1" x14ac:dyDescent="0.25"/>
    <row r="604" ht="10.5" hidden="1" x14ac:dyDescent="0.25"/>
    <row r="605" ht="10.5" hidden="1" x14ac:dyDescent="0.25"/>
    <row r="606" ht="10.5" hidden="1" x14ac:dyDescent="0.25"/>
    <row r="607" ht="10.5" hidden="1" x14ac:dyDescent="0.25"/>
    <row r="608" ht="10.5" hidden="1" x14ac:dyDescent="0.25"/>
    <row r="609" ht="10.5" hidden="1" x14ac:dyDescent="0.25"/>
    <row r="610" ht="10.5" hidden="1" x14ac:dyDescent="0.25"/>
    <row r="611" ht="10.5" hidden="1" x14ac:dyDescent="0.25"/>
    <row r="612" ht="10.5" hidden="1" x14ac:dyDescent="0.25"/>
    <row r="613" ht="10.5" hidden="1" x14ac:dyDescent="0.25"/>
    <row r="614" ht="10.5" hidden="1" x14ac:dyDescent="0.25"/>
    <row r="615" ht="10.5" hidden="1" x14ac:dyDescent="0.25"/>
    <row r="616" ht="10.5" hidden="1" x14ac:dyDescent="0.25"/>
    <row r="617" ht="10.5" hidden="1" x14ac:dyDescent="0.25"/>
    <row r="618" ht="10.5" hidden="1" x14ac:dyDescent="0.25"/>
    <row r="619" ht="10.5" hidden="1" x14ac:dyDescent="0.25"/>
    <row r="620" ht="10.5" hidden="1" x14ac:dyDescent="0.25"/>
    <row r="621" ht="10.5" hidden="1" x14ac:dyDescent="0.25"/>
    <row r="622" ht="10.5" hidden="1" x14ac:dyDescent="0.25"/>
    <row r="623" ht="10.5" hidden="1" x14ac:dyDescent="0.25"/>
    <row r="624" ht="10.5" hidden="1" x14ac:dyDescent="0.25"/>
    <row r="625" ht="10.5" hidden="1" x14ac:dyDescent="0.25"/>
    <row r="626" ht="10.5" hidden="1" x14ac:dyDescent="0.25"/>
    <row r="627" ht="10.5" hidden="1" x14ac:dyDescent="0.25"/>
    <row r="628" ht="10.5" hidden="1" x14ac:dyDescent="0.25"/>
    <row r="629" ht="10.5" hidden="1" x14ac:dyDescent="0.25"/>
    <row r="630" ht="10.5" hidden="1" x14ac:dyDescent="0.25"/>
    <row r="631" ht="10.5" hidden="1" x14ac:dyDescent="0.25"/>
    <row r="632" ht="10.5" hidden="1" x14ac:dyDescent="0.25"/>
    <row r="633" ht="10.5" hidden="1" x14ac:dyDescent="0.25"/>
    <row r="634" ht="10.5" hidden="1" x14ac:dyDescent="0.25"/>
    <row r="635" ht="10.5" hidden="1" x14ac:dyDescent="0.25"/>
    <row r="636" ht="10.5" hidden="1" x14ac:dyDescent="0.25"/>
    <row r="637" ht="10.5" hidden="1" x14ac:dyDescent="0.25"/>
    <row r="638" ht="10.5" hidden="1" x14ac:dyDescent="0.25"/>
    <row r="639" ht="10.5" hidden="1" x14ac:dyDescent="0.25"/>
    <row r="640" ht="10.5" hidden="1" x14ac:dyDescent="0.25"/>
    <row r="641" ht="10.5" hidden="1" x14ac:dyDescent="0.25"/>
    <row r="642" ht="10.5" hidden="1" x14ac:dyDescent="0.25"/>
    <row r="643" ht="10.5" hidden="1" x14ac:dyDescent="0.25"/>
    <row r="644" ht="10.5" hidden="1" x14ac:dyDescent="0.25"/>
    <row r="645" ht="10.5" hidden="1" x14ac:dyDescent="0.25"/>
    <row r="646" ht="10.5" hidden="1" x14ac:dyDescent="0.25"/>
    <row r="647" ht="10.5" hidden="1" x14ac:dyDescent="0.25"/>
    <row r="648" ht="10.5" hidden="1" x14ac:dyDescent="0.25"/>
    <row r="649" ht="10.5" hidden="1" x14ac:dyDescent="0.25"/>
    <row r="650" ht="10.5" hidden="1" x14ac:dyDescent="0.25"/>
    <row r="651" ht="10.5" hidden="1" x14ac:dyDescent="0.25"/>
    <row r="652" ht="10.5" hidden="1" x14ac:dyDescent="0.25"/>
    <row r="653" ht="10.5" hidden="1" x14ac:dyDescent="0.25"/>
    <row r="654" ht="10.5" hidden="1" x14ac:dyDescent="0.25"/>
    <row r="655" ht="10.5" hidden="1" x14ac:dyDescent="0.25"/>
    <row r="656" ht="10.5" hidden="1" x14ac:dyDescent="0.25"/>
    <row r="657" ht="10.5" hidden="1" x14ac:dyDescent="0.25"/>
    <row r="658" ht="10.5" hidden="1" x14ac:dyDescent="0.25"/>
    <row r="659" ht="10.5" hidden="1" x14ac:dyDescent="0.25"/>
    <row r="660" ht="10.5" hidden="1" x14ac:dyDescent="0.25"/>
    <row r="661" ht="10.5" hidden="1" x14ac:dyDescent="0.25"/>
    <row r="662" ht="10.5" hidden="1" x14ac:dyDescent="0.25"/>
    <row r="663" ht="10.5" hidden="1" x14ac:dyDescent="0.25"/>
    <row r="664" ht="10.5" hidden="1" x14ac:dyDescent="0.25"/>
    <row r="665" ht="10.5" hidden="1" x14ac:dyDescent="0.25"/>
    <row r="666" ht="10.5" hidden="1" x14ac:dyDescent="0.25"/>
    <row r="667" ht="10.5" hidden="1" x14ac:dyDescent="0.25"/>
    <row r="668" ht="10.5" hidden="1" x14ac:dyDescent="0.25"/>
    <row r="669" ht="10.5" hidden="1" x14ac:dyDescent="0.25"/>
    <row r="670" ht="10.5" hidden="1" x14ac:dyDescent="0.25"/>
    <row r="671" ht="10.5" hidden="1" x14ac:dyDescent="0.25"/>
    <row r="672" ht="10.5" hidden="1" x14ac:dyDescent="0.25"/>
    <row r="673" ht="10.5" hidden="1" x14ac:dyDescent="0.25"/>
    <row r="674" ht="10.5" hidden="1" x14ac:dyDescent="0.25"/>
    <row r="675" ht="10.5" hidden="1" x14ac:dyDescent="0.25"/>
    <row r="676" ht="10.5" hidden="1" x14ac:dyDescent="0.25"/>
    <row r="677" ht="10.5" hidden="1" x14ac:dyDescent="0.25"/>
    <row r="678" ht="10.5" hidden="1" x14ac:dyDescent="0.25"/>
    <row r="679" ht="10.5" hidden="1" x14ac:dyDescent="0.25"/>
    <row r="680" ht="10.5" hidden="1" x14ac:dyDescent="0.25"/>
    <row r="681" ht="10.5" hidden="1" x14ac:dyDescent="0.25"/>
    <row r="682" ht="10.5" hidden="1" x14ac:dyDescent="0.25"/>
    <row r="683" ht="10.5" hidden="1" x14ac:dyDescent="0.25"/>
    <row r="684" ht="10.5" hidden="1" x14ac:dyDescent="0.25"/>
    <row r="685" ht="10.5" hidden="1" x14ac:dyDescent="0.25"/>
    <row r="686" ht="10.5" hidden="1" x14ac:dyDescent="0.25"/>
    <row r="687" ht="10.5" hidden="1" x14ac:dyDescent="0.25"/>
    <row r="688" ht="10.5" hidden="1" x14ac:dyDescent="0.25"/>
    <row r="689" ht="10.5" hidden="1" x14ac:dyDescent="0.25"/>
    <row r="690" ht="10.5" hidden="1" x14ac:dyDescent="0.25"/>
    <row r="691" ht="10.5" hidden="1" x14ac:dyDescent="0.25"/>
    <row r="692" ht="10.5" hidden="1" x14ac:dyDescent="0.25"/>
    <row r="693" ht="10.5" hidden="1" x14ac:dyDescent="0.25"/>
    <row r="694" ht="10.5" hidden="1" x14ac:dyDescent="0.25"/>
    <row r="695" ht="10.5" hidden="1" x14ac:dyDescent="0.25"/>
    <row r="696" ht="10.5" hidden="1" x14ac:dyDescent="0.25"/>
    <row r="697" ht="10.5" hidden="1" x14ac:dyDescent="0.25"/>
    <row r="698" ht="10.5" hidden="1" x14ac:dyDescent="0.25"/>
    <row r="699" ht="10.5" hidden="1" x14ac:dyDescent="0.25"/>
    <row r="700" ht="10.5" hidden="1" x14ac:dyDescent="0.25"/>
    <row r="701" ht="10.5" hidden="1" x14ac:dyDescent="0.25"/>
    <row r="702" ht="10.5" hidden="1" x14ac:dyDescent="0.25"/>
    <row r="703" ht="10.5" hidden="1" x14ac:dyDescent="0.25"/>
    <row r="704" ht="10.5" hidden="1" x14ac:dyDescent="0.25"/>
    <row r="705" ht="10.5" hidden="1" x14ac:dyDescent="0.25"/>
    <row r="706" ht="10.5" hidden="1" x14ac:dyDescent="0.25"/>
    <row r="707" ht="10.5" hidden="1" x14ac:dyDescent="0.25"/>
    <row r="708" ht="10.5" hidden="1" x14ac:dyDescent="0.25"/>
    <row r="709" ht="10.5" hidden="1" x14ac:dyDescent="0.25"/>
    <row r="710" ht="10.5" hidden="1" x14ac:dyDescent="0.25"/>
    <row r="711" ht="10.5" hidden="1" x14ac:dyDescent="0.25"/>
    <row r="712" ht="10.5" hidden="1" x14ac:dyDescent="0.25"/>
    <row r="713" ht="10.5" hidden="1" x14ac:dyDescent="0.25"/>
    <row r="714" ht="10.5" hidden="1" x14ac:dyDescent="0.25"/>
    <row r="715" ht="10.5" hidden="1" x14ac:dyDescent="0.25"/>
    <row r="716" ht="10.5" hidden="1" x14ac:dyDescent="0.25"/>
    <row r="717" ht="10.5" hidden="1" x14ac:dyDescent="0.25"/>
    <row r="718" ht="10.5" hidden="1" x14ac:dyDescent="0.25"/>
    <row r="719" ht="10.5" hidden="1" x14ac:dyDescent="0.25"/>
    <row r="720" ht="10.5" hidden="1" x14ac:dyDescent="0.25"/>
    <row r="721" ht="10.5" hidden="1" x14ac:dyDescent="0.25"/>
    <row r="722" ht="10.5" hidden="1" x14ac:dyDescent="0.25"/>
    <row r="723" ht="10.5" hidden="1" x14ac:dyDescent="0.25"/>
    <row r="724" ht="10.5" hidden="1" x14ac:dyDescent="0.25"/>
    <row r="725" ht="10.5" hidden="1" x14ac:dyDescent="0.25"/>
    <row r="726" ht="10.5" hidden="1" x14ac:dyDescent="0.25"/>
    <row r="727" ht="10.5" hidden="1" x14ac:dyDescent="0.25"/>
    <row r="728" ht="10.5" hidden="1" x14ac:dyDescent="0.25"/>
    <row r="729" ht="10.5" hidden="1" x14ac:dyDescent="0.25"/>
    <row r="730" ht="10.5" hidden="1" x14ac:dyDescent="0.25"/>
    <row r="731" ht="10.5" hidden="1" x14ac:dyDescent="0.25"/>
    <row r="732" ht="10.5" hidden="1" x14ac:dyDescent="0.25"/>
    <row r="733" ht="10.5" hidden="1" x14ac:dyDescent="0.25"/>
    <row r="734" ht="10.5" hidden="1" x14ac:dyDescent="0.25"/>
    <row r="735" ht="10.5" hidden="1" x14ac:dyDescent="0.25"/>
    <row r="736" ht="10.5" hidden="1" x14ac:dyDescent="0.25"/>
    <row r="737" ht="10.5" hidden="1" x14ac:dyDescent="0.25"/>
    <row r="738" ht="10.5" hidden="1" x14ac:dyDescent="0.25"/>
    <row r="739" ht="10.5" hidden="1" x14ac:dyDescent="0.25"/>
    <row r="740" ht="10.5" hidden="1" x14ac:dyDescent="0.25"/>
    <row r="741" ht="10.5" hidden="1" x14ac:dyDescent="0.25"/>
    <row r="742" ht="10.5" hidden="1" x14ac:dyDescent="0.25"/>
    <row r="743" ht="10.5" hidden="1" x14ac:dyDescent="0.25"/>
    <row r="744" ht="10.5" hidden="1" x14ac:dyDescent="0.25"/>
    <row r="745" ht="10.5" hidden="1" x14ac:dyDescent="0.25"/>
    <row r="746" ht="10.5" hidden="1" x14ac:dyDescent="0.25"/>
    <row r="747" ht="10.5" hidden="1" x14ac:dyDescent="0.25"/>
    <row r="748" ht="10.5" hidden="1" x14ac:dyDescent="0.25"/>
    <row r="749" ht="10.5" hidden="1" x14ac:dyDescent="0.25"/>
    <row r="750" ht="10.5" hidden="1" x14ac:dyDescent="0.25"/>
    <row r="751" ht="10.5" hidden="1" x14ac:dyDescent="0.25"/>
    <row r="752" ht="10.5" hidden="1" x14ac:dyDescent="0.25"/>
    <row r="753" ht="10.5" hidden="1" x14ac:dyDescent="0.25"/>
    <row r="754" ht="10.5" hidden="1" x14ac:dyDescent="0.25"/>
    <row r="755" ht="10.5" hidden="1" x14ac:dyDescent="0.25"/>
    <row r="756" ht="10.5" hidden="1" x14ac:dyDescent="0.25"/>
    <row r="757" ht="10.5" hidden="1" x14ac:dyDescent="0.25"/>
    <row r="758" ht="10.5" hidden="1" x14ac:dyDescent="0.25"/>
    <row r="759" ht="10.5" hidden="1" x14ac:dyDescent="0.25"/>
    <row r="760" ht="10.5" hidden="1" x14ac:dyDescent="0.25"/>
    <row r="761" ht="10.5" hidden="1" x14ac:dyDescent="0.25"/>
    <row r="762" ht="10.5" hidden="1" x14ac:dyDescent="0.25"/>
    <row r="763" ht="10.5" hidden="1" x14ac:dyDescent="0.25"/>
    <row r="764" ht="10.5" hidden="1" x14ac:dyDescent="0.25"/>
    <row r="765" ht="10.5" hidden="1" x14ac:dyDescent="0.25"/>
    <row r="766" ht="10.5" hidden="1" x14ac:dyDescent="0.25"/>
    <row r="767" ht="10.5" hidden="1" x14ac:dyDescent="0.25"/>
    <row r="768" ht="10.5" hidden="1" x14ac:dyDescent="0.25"/>
    <row r="769" ht="10.5" hidden="1" x14ac:dyDescent="0.25"/>
    <row r="770" ht="10.5" hidden="1" x14ac:dyDescent="0.25"/>
    <row r="771" ht="10.5" hidden="1" x14ac:dyDescent="0.25"/>
    <row r="772" ht="10.5" hidden="1" x14ac:dyDescent="0.25"/>
    <row r="773" ht="10.5" hidden="1" x14ac:dyDescent="0.25"/>
    <row r="774" ht="10.5" hidden="1" x14ac:dyDescent="0.25"/>
    <row r="775" ht="10.5" hidden="1" x14ac:dyDescent="0.25"/>
    <row r="776" ht="10.5" hidden="1" x14ac:dyDescent="0.25"/>
    <row r="777" ht="10.5" hidden="1" x14ac:dyDescent="0.25"/>
    <row r="778" ht="10.5" hidden="1" x14ac:dyDescent="0.25"/>
    <row r="779" ht="10.5" hidden="1" x14ac:dyDescent="0.25"/>
    <row r="780" ht="10.5" hidden="1" x14ac:dyDescent="0.25"/>
    <row r="781" ht="10.5" hidden="1" x14ac:dyDescent="0.25"/>
    <row r="782" ht="10.5" hidden="1" x14ac:dyDescent="0.25"/>
    <row r="783" ht="10.5" hidden="1" x14ac:dyDescent="0.25"/>
    <row r="784" ht="10.5" hidden="1" x14ac:dyDescent="0.25"/>
    <row r="785" ht="10.5" hidden="1" x14ac:dyDescent="0.25"/>
    <row r="786" ht="10.5" hidden="1" x14ac:dyDescent="0.25"/>
    <row r="787" ht="10.5" hidden="1" x14ac:dyDescent="0.25"/>
    <row r="788" ht="10.5" hidden="1" x14ac:dyDescent="0.25"/>
    <row r="789" ht="10.5" hidden="1" x14ac:dyDescent="0.25"/>
    <row r="790" ht="10.5" hidden="1" x14ac:dyDescent="0.25"/>
    <row r="791" ht="10.5" hidden="1" x14ac:dyDescent="0.25"/>
    <row r="792" ht="10.5" hidden="1" x14ac:dyDescent="0.25"/>
    <row r="793" ht="10.5" hidden="1" x14ac:dyDescent="0.25"/>
    <row r="794" ht="10.5" hidden="1" x14ac:dyDescent="0.25"/>
    <row r="795" ht="10.5" hidden="1" x14ac:dyDescent="0.25"/>
    <row r="796" ht="10.5" hidden="1" x14ac:dyDescent="0.25"/>
    <row r="797" ht="10.5" hidden="1" x14ac:dyDescent="0.25"/>
    <row r="798" ht="10.5" hidden="1" x14ac:dyDescent="0.25"/>
    <row r="799" ht="10.5" hidden="1" x14ac:dyDescent="0.25"/>
    <row r="800" ht="10.5" hidden="1" x14ac:dyDescent="0.25"/>
    <row r="801" ht="10.5" hidden="1" x14ac:dyDescent="0.25"/>
    <row r="802" ht="10.5" hidden="1" x14ac:dyDescent="0.25"/>
    <row r="803" ht="10.5" hidden="1" x14ac:dyDescent="0.25"/>
    <row r="804" ht="10.5" hidden="1" x14ac:dyDescent="0.25"/>
    <row r="805" ht="10.5" hidden="1" x14ac:dyDescent="0.25"/>
    <row r="806" ht="10.5" hidden="1" x14ac:dyDescent="0.25"/>
    <row r="807" ht="10.5" hidden="1" x14ac:dyDescent="0.25"/>
    <row r="808" ht="10.5" hidden="1" x14ac:dyDescent="0.25"/>
    <row r="809" ht="10.5" hidden="1" x14ac:dyDescent="0.25"/>
    <row r="810" ht="10.5" hidden="1" x14ac:dyDescent="0.25"/>
    <row r="811" ht="10.5" hidden="1" x14ac:dyDescent="0.25"/>
    <row r="812" ht="10.5" hidden="1" x14ac:dyDescent="0.25"/>
    <row r="813" ht="10.5" hidden="1" x14ac:dyDescent="0.25"/>
    <row r="814" ht="10.5" hidden="1" x14ac:dyDescent="0.25"/>
    <row r="815" ht="10.5" hidden="1" x14ac:dyDescent="0.25"/>
    <row r="816" ht="10.5" hidden="1" x14ac:dyDescent="0.25"/>
    <row r="817" ht="10.5" hidden="1" x14ac:dyDescent="0.25"/>
    <row r="818" ht="10.5" hidden="1" x14ac:dyDescent="0.25"/>
    <row r="819" ht="10.5" hidden="1" x14ac:dyDescent="0.25"/>
    <row r="820" ht="10.5" hidden="1" x14ac:dyDescent="0.25"/>
    <row r="821" ht="10.5" hidden="1" x14ac:dyDescent="0.25"/>
    <row r="822" ht="10.5" hidden="1" x14ac:dyDescent="0.25"/>
    <row r="823" ht="10.5" hidden="1" x14ac:dyDescent="0.25"/>
    <row r="824" ht="10.5" hidden="1" x14ac:dyDescent="0.25"/>
    <row r="825" ht="10.5" hidden="1" x14ac:dyDescent="0.25"/>
    <row r="826" ht="10.5" hidden="1" x14ac:dyDescent="0.25"/>
    <row r="827" ht="10.5" hidden="1" x14ac:dyDescent="0.25"/>
    <row r="828" ht="10.5" hidden="1" x14ac:dyDescent="0.25"/>
    <row r="829" ht="10.5" hidden="1" x14ac:dyDescent="0.25"/>
    <row r="830" ht="10.5" hidden="1" x14ac:dyDescent="0.25"/>
    <row r="831" ht="10.5" hidden="1" x14ac:dyDescent="0.25"/>
    <row r="832" ht="10.5" hidden="1" x14ac:dyDescent="0.25"/>
    <row r="833" ht="10.5" hidden="1" x14ac:dyDescent="0.25"/>
    <row r="834" ht="10.5" hidden="1" x14ac:dyDescent="0.25"/>
    <row r="835" ht="10.5" hidden="1" x14ac:dyDescent="0.25"/>
    <row r="836" ht="10.5" hidden="1" x14ac:dyDescent="0.25"/>
    <row r="837" ht="10.5" hidden="1" x14ac:dyDescent="0.25"/>
    <row r="838" ht="10.5" hidden="1" x14ac:dyDescent="0.25"/>
    <row r="839" ht="10.5" hidden="1" x14ac:dyDescent="0.25"/>
    <row r="840" ht="10.5" hidden="1" x14ac:dyDescent="0.25"/>
    <row r="841" ht="10.5" hidden="1" x14ac:dyDescent="0.25"/>
    <row r="842" ht="10.5" hidden="1" x14ac:dyDescent="0.25"/>
    <row r="843" ht="10.5" hidden="1" x14ac:dyDescent="0.25"/>
    <row r="844" ht="10.5" hidden="1" x14ac:dyDescent="0.25"/>
    <row r="845" ht="10.5" hidden="1" x14ac:dyDescent="0.25"/>
    <row r="846" ht="10.5" hidden="1" x14ac:dyDescent="0.25"/>
    <row r="847" ht="10.5" hidden="1" x14ac:dyDescent="0.25"/>
    <row r="848" ht="10.5" hidden="1" x14ac:dyDescent="0.25"/>
    <row r="849" ht="10.5" hidden="1" x14ac:dyDescent="0.25"/>
    <row r="850" ht="10.5" hidden="1" x14ac:dyDescent="0.25"/>
    <row r="851" ht="10.5" hidden="1" x14ac:dyDescent="0.25"/>
    <row r="852" ht="10.5" hidden="1" x14ac:dyDescent="0.25"/>
    <row r="853" ht="10.5" hidden="1" x14ac:dyDescent="0.25"/>
    <row r="854" ht="10.5" hidden="1" x14ac:dyDescent="0.25"/>
    <row r="855" ht="10.5" hidden="1" x14ac:dyDescent="0.25"/>
    <row r="856" ht="10.5" hidden="1" x14ac:dyDescent="0.25"/>
    <row r="857" ht="10.5" hidden="1" x14ac:dyDescent="0.25"/>
    <row r="858" ht="10.5" hidden="1" x14ac:dyDescent="0.25"/>
    <row r="859" ht="10.5" hidden="1" x14ac:dyDescent="0.25"/>
    <row r="860" ht="10.5" hidden="1" x14ac:dyDescent="0.25"/>
    <row r="861" ht="10.5" hidden="1" x14ac:dyDescent="0.25"/>
    <row r="862" ht="10.5" hidden="1" x14ac:dyDescent="0.25"/>
    <row r="863" ht="10.5" hidden="1" x14ac:dyDescent="0.25"/>
    <row r="864" ht="10.5" hidden="1" x14ac:dyDescent="0.25"/>
    <row r="865" ht="10.5" hidden="1" x14ac:dyDescent="0.25"/>
    <row r="866" ht="10.5" hidden="1" x14ac:dyDescent="0.25"/>
    <row r="867" ht="10.5" hidden="1" x14ac:dyDescent="0.25"/>
    <row r="868" ht="10.5" hidden="1" x14ac:dyDescent="0.25"/>
    <row r="869" ht="10.5" hidden="1" x14ac:dyDescent="0.25"/>
    <row r="870" ht="10.5" hidden="1" x14ac:dyDescent="0.25"/>
    <row r="871" ht="10.5" hidden="1" x14ac:dyDescent="0.25"/>
    <row r="872" ht="10.5" hidden="1" x14ac:dyDescent="0.25"/>
    <row r="873" ht="10.5" hidden="1" x14ac:dyDescent="0.25"/>
    <row r="874" ht="10.5" hidden="1" x14ac:dyDescent="0.25"/>
    <row r="875" ht="10.5" hidden="1" x14ac:dyDescent="0.25"/>
    <row r="876" ht="10.5" hidden="1" x14ac:dyDescent="0.25"/>
    <row r="877" ht="10.5" hidden="1" x14ac:dyDescent="0.25"/>
    <row r="878" ht="10.5" hidden="1" x14ac:dyDescent="0.25"/>
    <row r="879" ht="10.5" hidden="1" x14ac:dyDescent="0.25"/>
    <row r="880" ht="10.5" hidden="1" x14ac:dyDescent="0.25"/>
    <row r="881" ht="10.5" hidden="1" x14ac:dyDescent="0.25"/>
    <row r="882" ht="10.5" hidden="1" x14ac:dyDescent="0.25"/>
    <row r="883" ht="10.5" hidden="1" x14ac:dyDescent="0.25"/>
    <row r="884" ht="10.5" hidden="1" x14ac:dyDescent="0.25"/>
    <row r="885" ht="10.5" hidden="1" x14ac:dyDescent="0.25"/>
    <row r="886" ht="10.5" hidden="1" x14ac:dyDescent="0.25"/>
    <row r="887" ht="10.5" hidden="1" x14ac:dyDescent="0.25"/>
    <row r="888" ht="10.5" hidden="1" x14ac:dyDescent="0.25"/>
    <row r="889" ht="10.5" hidden="1" x14ac:dyDescent="0.25"/>
    <row r="890" ht="10.5" hidden="1" x14ac:dyDescent="0.25"/>
    <row r="891" ht="10.5" hidden="1" x14ac:dyDescent="0.25"/>
    <row r="892" ht="10.5" hidden="1" x14ac:dyDescent="0.25"/>
    <row r="893" ht="10.5" hidden="1" x14ac:dyDescent="0.25"/>
    <row r="894" ht="10.5" hidden="1" x14ac:dyDescent="0.25"/>
    <row r="895" ht="10.5" hidden="1" x14ac:dyDescent="0.25"/>
    <row r="896" ht="10.5" hidden="1" x14ac:dyDescent="0.25"/>
    <row r="897" ht="10.5" hidden="1" x14ac:dyDescent="0.25"/>
    <row r="898" ht="10.5" hidden="1" x14ac:dyDescent="0.25"/>
    <row r="899" ht="10.5" hidden="1" x14ac:dyDescent="0.25"/>
    <row r="900" ht="10.5" hidden="1" x14ac:dyDescent="0.25"/>
    <row r="901" ht="10.5" hidden="1" x14ac:dyDescent="0.25"/>
    <row r="902" ht="10.5" hidden="1" x14ac:dyDescent="0.25"/>
    <row r="903" ht="10.5" hidden="1" x14ac:dyDescent="0.25"/>
    <row r="904" ht="10.5" hidden="1" x14ac:dyDescent="0.25"/>
    <row r="905" ht="10.5" hidden="1" x14ac:dyDescent="0.25"/>
    <row r="906" ht="10.5" hidden="1" x14ac:dyDescent="0.25"/>
    <row r="907" ht="10.5" hidden="1" x14ac:dyDescent="0.25"/>
    <row r="908" ht="10.5" hidden="1" x14ac:dyDescent="0.25"/>
    <row r="909" ht="10.5" hidden="1" x14ac:dyDescent="0.25"/>
    <row r="910" ht="10.5" hidden="1" x14ac:dyDescent="0.25"/>
    <row r="911" ht="10.5" hidden="1" x14ac:dyDescent="0.25"/>
    <row r="912" ht="10.5" hidden="1" x14ac:dyDescent="0.25"/>
    <row r="913" ht="10.5" hidden="1" x14ac:dyDescent="0.25"/>
    <row r="914" ht="10.5" hidden="1" x14ac:dyDescent="0.25"/>
    <row r="915" ht="10.5" hidden="1" x14ac:dyDescent="0.25"/>
    <row r="916" ht="10.5" hidden="1" x14ac:dyDescent="0.25"/>
    <row r="917" ht="10.5" hidden="1" x14ac:dyDescent="0.25"/>
    <row r="918" ht="10.5" hidden="1" x14ac:dyDescent="0.25"/>
    <row r="919" ht="10.5" hidden="1" x14ac:dyDescent="0.25"/>
    <row r="920" ht="10.5" hidden="1" x14ac:dyDescent="0.25"/>
    <row r="921" ht="10.5" hidden="1" x14ac:dyDescent="0.25"/>
    <row r="922" ht="10.5" hidden="1" x14ac:dyDescent="0.25"/>
    <row r="923" ht="10.5" hidden="1" x14ac:dyDescent="0.25"/>
    <row r="924" ht="10.5" hidden="1" x14ac:dyDescent="0.25"/>
    <row r="925" ht="10.5" hidden="1" x14ac:dyDescent="0.25"/>
    <row r="926" ht="10.5" hidden="1" x14ac:dyDescent="0.25"/>
    <row r="927" ht="10.5" hidden="1" x14ac:dyDescent="0.25"/>
    <row r="928" ht="10.5" hidden="1" x14ac:dyDescent="0.25"/>
    <row r="929" ht="10.5" hidden="1" x14ac:dyDescent="0.25"/>
    <row r="930" ht="10.5" hidden="1" x14ac:dyDescent="0.25"/>
    <row r="931" ht="10.5" hidden="1" x14ac:dyDescent="0.25"/>
    <row r="932" ht="10.5" hidden="1" x14ac:dyDescent="0.25"/>
    <row r="933" ht="10.5" hidden="1" x14ac:dyDescent="0.25"/>
    <row r="934" ht="10.5" hidden="1" x14ac:dyDescent="0.25"/>
    <row r="935" ht="10.5" hidden="1" x14ac:dyDescent="0.25"/>
    <row r="936" ht="10.5" hidden="1" x14ac:dyDescent="0.25"/>
    <row r="937" ht="10.5" hidden="1" x14ac:dyDescent="0.25"/>
    <row r="938" ht="10.5" hidden="1" x14ac:dyDescent="0.25"/>
    <row r="939" ht="10.5" hidden="1" x14ac:dyDescent="0.25"/>
    <row r="940" ht="10.5" hidden="1" x14ac:dyDescent="0.25"/>
    <row r="941" ht="10.5" hidden="1" x14ac:dyDescent="0.25"/>
    <row r="942" ht="10.5" hidden="1" x14ac:dyDescent="0.25"/>
    <row r="943" ht="10.5" hidden="1" x14ac:dyDescent="0.25"/>
    <row r="944" ht="10.5" hidden="1" x14ac:dyDescent="0.25"/>
    <row r="945" ht="10.5" hidden="1" x14ac:dyDescent="0.25"/>
    <row r="946" ht="10.5" hidden="1" x14ac:dyDescent="0.25"/>
    <row r="947" ht="10.5" hidden="1" x14ac:dyDescent="0.25"/>
    <row r="948" ht="10.5" hidden="1" x14ac:dyDescent="0.25"/>
    <row r="949" ht="10.5" hidden="1" x14ac:dyDescent="0.25"/>
    <row r="950" ht="10.5" hidden="1" x14ac:dyDescent="0.25"/>
    <row r="951" ht="10.5" hidden="1" x14ac:dyDescent="0.25"/>
    <row r="952" ht="10.5" hidden="1" x14ac:dyDescent="0.25"/>
    <row r="953" ht="10.5" hidden="1" x14ac:dyDescent="0.25"/>
    <row r="954" ht="10.5" hidden="1" x14ac:dyDescent="0.25"/>
    <row r="955" ht="10.5" hidden="1" x14ac:dyDescent="0.25"/>
    <row r="956" ht="10.5" hidden="1" x14ac:dyDescent="0.25"/>
    <row r="957" ht="10.5" hidden="1" x14ac:dyDescent="0.25"/>
    <row r="958" ht="10.5" hidden="1" x14ac:dyDescent="0.25"/>
    <row r="959" ht="10.5" hidden="1" x14ac:dyDescent="0.25"/>
    <row r="960" ht="10.5" hidden="1" x14ac:dyDescent="0.25"/>
    <row r="961" ht="10.5" hidden="1" x14ac:dyDescent="0.25"/>
    <row r="962" ht="10.5" hidden="1" x14ac:dyDescent="0.25"/>
    <row r="963" ht="10.5" hidden="1" x14ac:dyDescent="0.25"/>
    <row r="964" ht="10.5" hidden="1" x14ac:dyDescent="0.25"/>
    <row r="965" ht="10.5" hidden="1" x14ac:dyDescent="0.25"/>
    <row r="966" ht="10.5" hidden="1" x14ac:dyDescent="0.25"/>
    <row r="967" ht="10.5" hidden="1" x14ac:dyDescent="0.25"/>
    <row r="968" ht="10.5" hidden="1" x14ac:dyDescent="0.25"/>
    <row r="969" ht="10.5" hidden="1" x14ac:dyDescent="0.25"/>
    <row r="970" ht="10.5" hidden="1" x14ac:dyDescent="0.25"/>
    <row r="971" ht="10.5" hidden="1" x14ac:dyDescent="0.25"/>
    <row r="972" ht="10.5" hidden="1" x14ac:dyDescent="0.25"/>
    <row r="973" ht="10.5" hidden="1" x14ac:dyDescent="0.25"/>
    <row r="974" ht="10.5" hidden="1" x14ac:dyDescent="0.25"/>
    <row r="975" ht="10.5" hidden="1" x14ac:dyDescent="0.25"/>
    <row r="976" ht="10.5" hidden="1" x14ac:dyDescent="0.25"/>
    <row r="977" ht="10.5" hidden="1" x14ac:dyDescent="0.25"/>
    <row r="978" ht="10.5" hidden="1" x14ac:dyDescent="0.25"/>
    <row r="979" ht="10.5" hidden="1" x14ac:dyDescent="0.25"/>
    <row r="980" ht="10.5" hidden="1" x14ac:dyDescent="0.25"/>
    <row r="981" ht="10.5" hidden="1" x14ac:dyDescent="0.25"/>
    <row r="982" ht="10.5" hidden="1" x14ac:dyDescent="0.25"/>
    <row r="983" ht="10.5" hidden="1" x14ac:dyDescent="0.25"/>
    <row r="984" ht="10.5" hidden="1" x14ac:dyDescent="0.25"/>
    <row r="985" ht="10.5" hidden="1" x14ac:dyDescent="0.25"/>
    <row r="986" ht="10.5" hidden="1" x14ac:dyDescent="0.25"/>
    <row r="987" ht="10.5" hidden="1" x14ac:dyDescent="0.25"/>
    <row r="988" ht="10.5" hidden="1" x14ac:dyDescent="0.25"/>
    <row r="989" ht="10.5" hidden="1" x14ac:dyDescent="0.25"/>
    <row r="990" ht="10.5" hidden="1" x14ac:dyDescent="0.25"/>
    <row r="991" ht="10.5" hidden="1" x14ac:dyDescent="0.25"/>
    <row r="992" ht="10.5" hidden="1" x14ac:dyDescent="0.25"/>
    <row r="993" ht="10.5" hidden="1" x14ac:dyDescent="0.25"/>
    <row r="994" ht="10.5" hidden="1" x14ac:dyDescent="0.25"/>
    <row r="995" ht="17.25" hidden="1" customHeight="1" x14ac:dyDescent="0.25"/>
    <row r="996" ht="17.25" hidden="1" customHeight="1" x14ac:dyDescent="0.25"/>
    <row r="997" ht="17.25" hidden="1" customHeight="1" x14ac:dyDescent="0.25"/>
    <row r="998" ht="17.25" hidden="1" customHeight="1" x14ac:dyDescent="0.25"/>
    <row r="999" ht="17.25" hidden="1" customHeight="1" x14ac:dyDescent="0.25"/>
    <row r="1000" ht="17.25" hidden="1" customHeight="1" x14ac:dyDescent="0.25"/>
    <row r="1001" ht="17.25" hidden="1" customHeight="1" x14ac:dyDescent="0.25"/>
    <row r="1002" ht="17.25" hidden="1" customHeight="1" x14ac:dyDescent="0.25"/>
  </sheetData>
  <sheetProtection algorithmName="SHA-512" hashValue="qU0TPSf9on2/4BxC5KsVDBVWqD3Xeur+xUXzaSHUHubS18DGvReF6uJcBSFanz9eh+p7SmIQVu1Q/7XhCK1dPQ==" saltValue="VUCcCfcqnlJAKYlhqrw4Qg==" spinCount="100000" sheet="1" objects="1" scenarios="1" selectLockedCells="1"/>
  <dataConsolidate/>
  <mergeCells count="133">
    <mergeCell ref="A1:E3"/>
    <mergeCell ref="F1:G1"/>
    <mergeCell ref="H1:I1"/>
    <mergeCell ref="F2:G2"/>
    <mergeCell ref="H2:I2"/>
    <mergeCell ref="F3:G3"/>
    <mergeCell ref="H3:I3"/>
    <mergeCell ref="D12:I12"/>
    <mergeCell ref="B13:I13"/>
    <mergeCell ref="D15:I15"/>
    <mergeCell ref="D16:I16"/>
    <mergeCell ref="D17:I17"/>
    <mergeCell ref="D18:I18"/>
    <mergeCell ref="B5:I5"/>
    <mergeCell ref="D7:I7"/>
    <mergeCell ref="D8:I8"/>
    <mergeCell ref="D9:I9"/>
    <mergeCell ref="D10:I10"/>
    <mergeCell ref="C11:I11"/>
    <mergeCell ref="B26:C26"/>
    <mergeCell ref="D26:I26"/>
    <mergeCell ref="B27:C27"/>
    <mergeCell ref="D27:I27"/>
    <mergeCell ref="B29:I29"/>
    <mergeCell ref="B30:I30"/>
    <mergeCell ref="D19:I19"/>
    <mergeCell ref="D20:I20"/>
    <mergeCell ref="B22:I22"/>
    <mergeCell ref="B24:C24"/>
    <mergeCell ref="D24:I24"/>
    <mergeCell ref="B25:C25"/>
    <mergeCell ref="D25:I25"/>
    <mergeCell ref="B37:F37"/>
    <mergeCell ref="B38:F38"/>
    <mergeCell ref="B39:F39"/>
    <mergeCell ref="B40:D40"/>
    <mergeCell ref="B41:C42"/>
    <mergeCell ref="B43:D43"/>
    <mergeCell ref="B31:D31"/>
    <mergeCell ref="B32:D32"/>
    <mergeCell ref="B33:D33"/>
    <mergeCell ref="B34:D34"/>
    <mergeCell ref="B35:D35"/>
    <mergeCell ref="B36:D36"/>
    <mergeCell ref="E51:F51"/>
    <mergeCell ref="B53:I53"/>
    <mergeCell ref="B54:C54"/>
    <mergeCell ref="B55:F55"/>
    <mergeCell ref="B56:F56"/>
    <mergeCell ref="B57:F57"/>
    <mergeCell ref="B44:D44"/>
    <mergeCell ref="B45:D45"/>
    <mergeCell ref="B46:D46"/>
    <mergeCell ref="B47:E47"/>
    <mergeCell ref="B49:I49"/>
    <mergeCell ref="B50:F50"/>
    <mergeCell ref="B66:F66"/>
    <mergeCell ref="B68:I68"/>
    <mergeCell ref="B69:I69"/>
    <mergeCell ref="B70:F70"/>
    <mergeCell ref="B71:F71"/>
    <mergeCell ref="B72:D72"/>
    <mergeCell ref="B58:F58"/>
    <mergeCell ref="B60:I60"/>
    <mergeCell ref="B61:C61"/>
    <mergeCell ref="B62:F62"/>
    <mergeCell ref="B64:I64"/>
    <mergeCell ref="B65:C65"/>
    <mergeCell ref="B80:F80"/>
    <mergeCell ref="B83:I83"/>
    <mergeCell ref="B85:C85"/>
    <mergeCell ref="D85:G85"/>
    <mergeCell ref="B86:I86"/>
    <mergeCell ref="D87:G87"/>
    <mergeCell ref="B73:D73"/>
    <mergeCell ref="B74:F74"/>
    <mergeCell ref="B76:F76"/>
    <mergeCell ref="B77:F77"/>
    <mergeCell ref="B78:F78"/>
    <mergeCell ref="B79:F79"/>
    <mergeCell ref="H81:I81"/>
    <mergeCell ref="D94:G94"/>
    <mergeCell ref="D95:G95"/>
    <mergeCell ref="D96:G96"/>
    <mergeCell ref="B97:G97"/>
    <mergeCell ref="B98:G98"/>
    <mergeCell ref="B100:I100"/>
    <mergeCell ref="D88:G88"/>
    <mergeCell ref="D89:G89"/>
    <mergeCell ref="D90:G90"/>
    <mergeCell ref="D91:G91"/>
    <mergeCell ref="B92:G92"/>
    <mergeCell ref="B93:I93"/>
    <mergeCell ref="B119:I119"/>
    <mergeCell ref="B120:I120"/>
    <mergeCell ref="B121:I121"/>
    <mergeCell ref="B122:I122"/>
    <mergeCell ref="D124:G124"/>
    <mergeCell ref="D125:E125"/>
    <mergeCell ref="F125:G125"/>
    <mergeCell ref="B102:I108"/>
    <mergeCell ref="B109:I111"/>
    <mergeCell ref="B112:J113"/>
    <mergeCell ref="B115:I115"/>
    <mergeCell ref="B117:I117"/>
    <mergeCell ref="B118:I118"/>
    <mergeCell ref="C138:I138"/>
    <mergeCell ref="C139:J139"/>
    <mergeCell ref="C140:J140"/>
    <mergeCell ref="E141:F141"/>
    <mergeCell ref="G141:J141"/>
    <mergeCell ref="E142:F142"/>
    <mergeCell ref="G142:J142"/>
    <mergeCell ref="D126:E126"/>
    <mergeCell ref="F126:G126"/>
    <mergeCell ref="D127:G127"/>
    <mergeCell ref="D128:G128"/>
    <mergeCell ref="D130:G130"/>
    <mergeCell ref="C137:I137"/>
    <mergeCell ref="E149:F149"/>
    <mergeCell ref="G149:J149"/>
    <mergeCell ref="E146:F146"/>
    <mergeCell ref="G146:J146"/>
    <mergeCell ref="E147:F147"/>
    <mergeCell ref="G147:J147"/>
    <mergeCell ref="E148:F148"/>
    <mergeCell ref="G148:J148"/>
    <mergeCell ref="E143:F143"/>
    <mergeCell ref="G143:J143"/>
    <mergeCell ref="E144:F144"/>
    <mergeCell ref="G144:J144"/>
    <mergeCell ref="E145:F145"/>
    <mergeCell ref="G145:J145"/>
  </mergeCells>
  <conditionalFormatting sqref="C141:G149">
    <cfRule type="expression" dxfId="53" priority="4">
      <formula>NOT($M$7)</formula>
    </cfRule>
  </conditionalFormatting>
  <conditionalFormatting sqref="E73">
    <cfRule type="expression" dxfId="52" priority="6">
      <formula>NOT($M$8)</formula>
    </cfRule>
  </conditionalFormatting>
  <conditionalFormatting sqref="H32:H39">
    <cfRule type="expression" dxfId="51" priority="1">
      <formula>NOT($M$7)</formula>
    </cfRule>
  </conditionalFormatting>
  <conditionalFormatting sqref="H51">
    <cfRule type="expression" dxfId="50" priority="3">
      <formula>NOT($M$7)</formula>
    </cfRule>
  </conditionalFormatting>
  <conditionalFormatting sqref="H55:H57 H62 E72">
    <cfRule type="expression" dxfId="49" priority="5">
      <formula>NOT($M$7)</formula>
    </cfRule>
  </conditionalFormatting>
  <conditionalFormatting sqref="H66">
    <cfRule type="expression" dxfId="48" priority="2">
      <formula>NOT($M$7)</formula>
    </cfRule>
  </conditionalFormatting>
  <dataValidations count="7">
    <dataValidation type="textLength" operator="equal" allowBlank="1" showInputMessage="1" showErrorMessage="1" sqref="E143:F149" xr:uid="{5BE582DB-BA5D-4530-AC90-1599D0599C64}">
      <formula1>14</formula1>
    </dataValidation>
    <dataValidation type="custom" allowBlank="1" showInputMessage="1" showErrorMessage="1" error="Valeur impossible (suppérieure au taux maximum ou partenaire inéligible)." sqref="E72" xr:uid="{2300A2BA-47E0-4005-9421-D7F20F257A3E}">
      <formula1>$N$10</formula1>
    </dataValidation>
    <dataValidation type="custom" allowBlank="1" showInputMessage="1" showErrorMessage="1" errorTitle=" Partenaire non éligible" error="Le type de partenaire choisi n'est pas eligible au financement._x000a_Veuillez laisser vide la colonne « Aide demandée »." sqref="H66 H51 H55:H57 H62 H37:H39" xr:uid="{A49F9756-A8F2-4BDE-AFFA-D887882FCD60}">
      <formula1>($M$7)</formula1>
    </dataValidation>
    <dataValidation type="list" allowBlank="1" showInputMessage="1" showErrorMessage="1" prompt="- Menu déroulant" sqref="D15:I15" xr:uid="{6BEAF2E3-9658-413D-BED3-5AC52B36DB58}">
      <formula1>list_civilité</formula1>
    </dataValidation>
    <dataValidation type="custom" allowBlank="1" showInputMessage="1" showErrorMessage="1" sqref="E73" xr:uid="{57C57BA1-0318-477E-AAFD-3162ED632B69}">
      <formula1>$M$8</formula1>
    </dataValidation>
    <dataValidation type="list" allowBlank="1" showInputMessage="1" showErrorMessage="1" prompt="- Menu déroulant" sqref="D9:I9" xr:uid="{F1083587-DD83-43D7-8247-9DBDE0A43EF0}">
      <formula1>list_type_etab_part</formula1>
    </dataValidation>
    <dataValidation type="textLength" operator="equal" allowBlank="1" showInputMessage="1" showErrorMessage="1" error="Veuillez renseigner un numéro de SIRET valide." sqref="D10" xr:uid="{3DD2CB5A-D8BE-4D8E-9C5B-38507DB1D389}">
      <formula1>14</formula1>
    </dataValidation>
  </dataValidations>
  <pageMargins left="0.23622047244094491" right="0.23622047244094491" top="0.94488188976377963" bottom="0.74803149606299213" header="0.31496062992125984" footer="0.31496062992125984"/>
  <pageSetup paperSize="9" scale="70" fitToHeight="0"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980FC-64C2-437C-9915-2E060CB1FDAA}">
  <sheetPr codeName="Feuil18">
    <pageSetUpPr fitToPage="1"/>
  </sheetPr>
  <dimension ref="A1:XEW1002"/>
  <sheetViews>
    <sheetView zoomScaleNormal="100" zoomScaleSheetLayoutView="100" workbookViewId="0">
      <selection activeCell="C87" sqref="C87"/>
    </sheetView>
  </sheetViews>
  <sheetFormatPr baseColWidth="10" defaultColWidth="0" defaultRowHeight="0" customHeight="1" zeroHeight="1" x14ac:dyDescent="0.25"/>
  <cols>
    <col min="1" max="2" width="1.453125" style="498" customWidth="1"/>
    <col min="3" max="3" width="26.54296875" style="498" customWidth="1"/>
    <col min="4" max="4" width="19" style="498" customWidth="1"/>
    <col min="5" max="5" width="13.7265625" style="498" customWidth="1"/>
    <col min="6" max="6" width="14.7265625" style="498" customWidth="1"/>
    <col min="7" max="7" width="19.81640625" style="498" customWidth="1"/>
    <col min="8" max="8" width="19.54296875" style="498" customWidth="1"/>
    <col min="9" max="9" width="19.81640625" style="498" customWidth="1"/>
    <col min="10" max="10" width="2.1796875" style="80" customWidth="1"/>
    <col min="11" max="11" width="2.26953125" style="88" customWidth="1"/>
    <col min="12" max="16377" width="0" style="498" hidden="1"/>
    <col min="16378" max="16384" width="11.453125" style="498" hidden="1"/>
  </cols>
  <sheetData>
    <row r="1" spans="1:15" customFormat="1" ht="15.75" customHeight="1" thickTop="1" thickBot="1" x14ac:dyDescent="0.4">
      <c r="A1" s="891" t="s">
        <v>52</v>
      </c>
      <c r="B1" s="892"/>
      <c r="C1" s="892"/>
      <c r="D1" s="892"/>
      <c r="E1" s="892"/>
      <c r="F1" s="742"/>
      <c r="G1" s="743"/>
      <c r="H1" s="744"/>
      <c r="I1" s="743"/>
      <c r="J1" s="19"/>
      <c r="K1" s="17"/>
    </row>
    <row r="2" spans="1:15" customFormat="1" ht="15.75" customHeight="1" thickTop="1" thickBot="1" x14ac:dyDescent="0.4">
      <c r="A2" s="893"/>
      <c r="B2" s="894"/>
      <c r="C2" s="894"/>
      <c r="D2" s="894"/>
      <c r="E2" s="894"/>
      <c r="F2" s="742" t="s">
        <v>0</v>
      </c>
      <c r="G2" s="743"/>
      <c r="H2" s="744" t="str">
        <f>IF(VoletGeneral!H10&lt;&gt;"",VoletGeneral!H10,"")</f>
        <v/>
      </c>
      <c r="I2" s="743"/>
      <c r="J2" s="19"/>
      <c r="K2" s="17"/>
    </row>
    <row r="3" spans="1:15" customFormat="1" ht="15.75" customHeight="1" thickTop="1" thickBot="1" x14ac:dyDescent="0.4">
      <c r="A3" s="895"/>
      <c r="B3" s="896"/>
      <c r="C3" s="896"/>
      <c r="D3" s="896"/>
      <c r="E3" s="896"/>
      <c r="F3" s="742" t="s">
        <v>229</v>
      </c>
      <c r="G3" s="743"/>
      <c r="H3" s="946" t="s">
        <v>288</v>
      </c>
      <c r="I3" s="947"/>
      <c r="J3" s="19"/>
      <c r="K3" s="17"/>
    </row>
    <row r="4" spans="1:15" customFormat="1" ht="15.75" customHeight="1" thickTop="1" thickBot="1" x14ac:dyDescent="0.4">
      <c r="A4" s="15"/>
      <c r="B4" s="12"/>
      <c r="C4" s="13">
        <v>20408</v>
      </c>
      <c r="D4" s="6" t="str">
        <f>C4&amp;"-0"</f>
        <v>20408-0</v>
      </c>
      <c r="E4" s="6"/>
      <c r="F4" s="14"/>
      <c r="G4" s="14"/>
      <c r="H4" s="14"/>
      <c r="I4" s="14"/>
      <c r="J4" s="19"/>
      <c r="K4" s="17"/>
    </row>
    <row r="5" spans="1:15" s="497" customFormat="1" ht="15" customHeight="1" thickTop="1" thickBot="1" x14ac:dyDescent="0.35">
      <c r="A5" s="50"/>
      <c r="B5" s="588" t="s">
        <v>36</v>
      </c>
      <c r="C5" s="589"/>
      <c r="D5" s="589"/>
      <c r="E5" s="589"/>
      <c r="F5" s="589"/>
      <c r="G5" s="589"/>
      <c r="H5" s="589"/>
      <c r="I5" s="590"/>
      <c r="J5" s="19"/>
      <c r="K5" s="85"/>
    </row>
    <row r="6" spans="1:15" s="497" customFormat="1" ht="7.9" customHeight="1" thickTop="1" thickBot="1" x14ac:dyDescent="0.35">
      <c r="A6" s="53"/>
      <c r="B6" s="54"/>
      <c r="C6" s="55"/>
      <c r="D6" s="56"/>
      <c r="E6" s="34"/>
      <c r="F6" s="34"/>
      <c r="G6" s="34"/>
      <c r="H6" s="57"/>
      <c r="I6" s="57"/>
      <c r="J6" s="19"/>
      <c r="K6" s="85"/>
    </row>
    <row r="7" spans="1:15" s="497" customFormat="1" ht="15" customHeight="1" thickTop="1" thickBot="1" x14ac:dyDescent="0.35">
      <c r="A7" s="58"/>
      <c r="B7" s="58"/>
      <c r="C7" s="489" t="s">
        <v>36</v>
      </c>
      <c r="D7" s="948"/>
      <c r="E7" s="949"/>
      <c r="F7" s="949"/>
      <c r="G7" s="949"/>
      <c r="H7" s="949"/>
      <c r="I7" s="950"/>
      <c r="J7" s="19"/>
      <c r="K7" s="85"/>
      <c r="L7" s="159" t="s">
        <v>129</v>
      </c>
      <c r="M7" s="161" t="b">
        <f>(SUMIF(Table_type_part[Type étab partenaire],D9,Table_type_part[Eligible]))&gt;0</f>
        <v>0</v>
      </c>
      <c r="N7" s="160" t="s">
        <v>130</v>
      </c>
    </row>
    <row r="8" spans="1:15" s="497" customFormat="1" ht="15" customHeight="1" thickTop="1" thickBot="1" x14ac:dyDescent="0.35">
      <c r="A8" s="58"/>
      <c r="B8" s="58"/>
      <c r="C8" s="490" t="s">
        <v>38</v>
      </c>
      <c r="D8" s="951"/>
      <c r="E8" s="954"/>
      <c r="F8" s="954"/>
      <c r="G8" s="954"/>
      <c r="H8" s="954"/>
      <c r="I8" s="955"/>
      <c r="J8" s="62"/>
      <c r="K8" s="85"/>
      <c r="L8" s="159" t="s">
        <v>132</v>
      </c>
      <c r="M8" s="161" t="b">
        <f>(SUMIF(Table_type_part[Type étab partenaire],D9,Table_type_part[frais env]))&gt;0</f>
        <v>0</v>
      </c>
      <c r="N8" s="160" t="s">
        <v>130</v>
      </c>
    </row>
    <row r="9" spans="1:15" s="497" customFormat="1" ht="15" customHeight="1" thickTop="1" thickBot="1" x14ac:dyDescent="0.35">
      <c r="A9" s="58"/>
      <c r="B9" s="58"/>
      <c r="C9" s="490" t="s">
        <v>29</v>
      </c>
      <c r="D9" s="956"/>
      <c r="E9" s="956"/>
      <c r="F9" s="956"/>
      <c r="G9" s="956"/>
      <c r="H9" s="956"/>
      <c r="I9" s="956"/>
      <c r="J9" s="66"/>
      <c r="K9" s="85"/>
    </row>
    <row r="10" spans="1:15" s="497" customFormat="1" ht="15" customHeight="1" thickTop="1" thickBot="1" x14ac:dyDescent="0.35">
      <c r="A10" s="64"/>
      <c r="B10" s="64"/>
      <c r="C10" s="489" t="s">
        <v>39</v>
      </c>
      <c r="D10" s="959"/>
      <c r="E10" s="959"/>
      <c r="F10" s="959"/>
      <c r="G10" s="959"/>
      <c r="H10" s="959"/>
      <c r="I10" s="959"/>
      <c r="J10" s="66"/>
      <c r="K10" s="85"/>
      <c r="M10" s="159" t="s">
        <v>277</v>
      </c>
      <c r="N10" s="161" t="b">
        <f>AND(M7)</f>
        <v>0</v>
      </c>
      <c r="O10" s="160" t="s">
        <v>186</v>
      </c>
    </row>
    <row r="11" spans="1:15" s="497" customFormat="1" ht="16.5" hidden="1" customHeight="1" thickTop="1" thickBot="1" x14ac:dyDescent="0.35">
      <c r="A11" s="58"/>
      <c r="B11" s="42"/>
      <c r="C11" s="960" t="str">
        <f>IF(AND(NOT(M7),(COUNT(aide_à_bloquer)&lt;&gt;0))," Etablissement non éligible au financement, veuillez effacer les données dans les colonnes « Aide demandée ».", "")</f>
        <v/>
      </c>
      <c r="D11" s="961"/>
      <c r="E11" s="961"/>
      <c r="F11" s="961"/>
      <c r="G11" s="961"/>
      <c r="H11" s="961"/>
      <c r="I11" s="962"/>
      <c r="J11" s="62"/>
      <c r="K11" s="85"/>
    </row>
    <row r="12" spans="1:15" s="497" customFormat="1" ht="71" customHeight="1" thickTop="1" thickBot="1" x14ac:dyDescent="0.35">
      <c r="A12" s="58"/>
      <c r="B12" s="42"/>
      <c r="C12" s="499"/>
      <c r="D12" s="966" t="s">
        <v>432</v>
      </c>
      <c r="E12" s="966"/>
      <c r="F12" s="966"/>
      <c r="G12" s="966"/>
      <c r="H12" s="966"/>
      <c r="I12" s="967"/>
      <c r="J12" s="62"/>
      <c r="K12" s="85"/>
    </row>
    <row r="13" spans="1:15" s="497" customFormat="1" ht="15" customHeight="1" thickTop="1" thickBot="1" x14ac:dyDescent="0.35">
      <c r="A13" s="50"/>
      <c r="B13" s="588" t="s">
        <v>40</v>
      </c>
      <c r="C13" s="589"/>
      <c r="D13" s="589"/>
      <c r="E13" s="589"/>
      <c r="F13" s="589"/>
      <c r="G13" s="589"/>
      <c r="H13" s="589"/>
      <c r="I13" s="590"/>
      <c r="J13" s="66"/>
      <c r="K13" s="85"/>
    </row>
    <row r="14" spans="1:15" s="497" customFormat="1" ht="7.9" customHeight="1" thickTop="1" thickBot="1" x14ac:dyDescent="0.35">
      <c r="A14" s="53"/>
      <c r="B14" s="54"/>
      <c r="C14" s="67"/>
      <c r="D14" s="57"/>
      <c r="E14" s="57"/>
      <c r="F14" s="57"/>
      <c r="G14" s="57"/>
      <c r="H14" s="57"/>
      <c r="I14" s="57"/>
      <c r="J14" s="62"/>
      <c r="K14" s="85"/>
    </row>
    <row r="15" spans="1:15" s="497" customFormat="1" ht="15" customHeight="1" thickTop="1" thickBot="1" x14ac:dyDescent="0.35">
      <c r="A15" s="58"/>
      <c r="B15" s="58"/>
      <c r="C15" s="490" t="s">
        <v>33</v>
      </c>
      <c r="D15" s="951"/>
      <c r="E15" s="964"/>
      <c r="F15" s="964"/>
      <c r="G15" s="964"/>
      <c r="H15" s="964"/>
      <c r="I15" s="965"/>
      <c r="J15" s="66"/>
      <c r="K15" s="85"/>
    </row>
    <row r="16" spans="1:15" s="497" customFormat="1" ht="15" customHeight="1" thickTop="1" thickBot="1" x14ac:dyDescent="0.35">
      <c r="A16" s="58"/>
      <c r="B16" s="58"/>
      <c r="C16" s="490" t="s">
        <v>1</v>
      </c>
      <c r="D16" s="951"/>
      <c r="E16" s="952"/>
      <c r="F16" s="952"/>
      <c r="G16" s="952"/>
      <c r="H16" s="952"/>
      <c r="I16" s="953"/>
      <c r="J16" s="66"/>
      <c r="K16" s="85"/>
    </row>
    <row r="17" spans="1:16377" s="497" customFormat="1" ht="15" customHeight="1" thickTop="1" thickBot="1" x14ac:dyDescent="0.35">
      <c r="A17" s="58"/>
      <c r="B17" s="58"/>
      <c r="C17" s="490" t="s">
        <v>2</v>
      </c>
      <c r="D17" s="951"/>
      <c r="E17" s="952"/>
      <c r="F17" s="952"/>
      <c r="G17" s="952"/>
      <c r="H17" s="952"/>
      <c r="I17" s="953"/>
      <c r="J17" s="66"/>
      <c r="K17" s="85"/>
    </row>
    <row r="18" spans="1:16377" s="497" customFormat="1" ht="15" customHeight="1" thickTop="1" thickBot="1" x14ac:dyDescent="0.35">
      <c r="A18" s="58"/>
      <c r="B18" s="58"/>
      <c r="C18" s="490" t="s">
        <v>28</v>
      </c>
      <c r="D18" s="951"/>
      <c r="E18" s="952"/>
      <c r="F18" s="952"/>
      <c r="G18" s="952"/>
      <c r="H18" s="952"/>
      <c r="I18" s="953"/>
      <c r="J18" s="66"/>
      <c r="K18" s="85"/>
    </row>
    <row r="19" spans="1:16377" s="497" customFormat="1" ht="15" customHeight="1" thickTop="1" thickBot="1" x14ac:dyDescent="0.35">
      <c r="A19" s="58"/>
      <c r="B19" s="58"/>
      <c r="C19" s="490" t="s">
        <v>4</v>
      </c>
      <c r="D19" s="957"/>
      <c r="E19" s="952"/>
      <c r="F19" s="952"/>
      <c r="G19" s="952"/>
      <c r="H19" s="952"/>
      <c r="I19" s="953"/>
      <c r="J19" s="66"/>
      <c r="K19" s="85"/>
    </row>
    <row r="20" spans="1:16377" s="497" customFormat="1" ht="15" customHeight="1" thickTop="1" thickBot="1" x14ac:dyDescent="0.35">
      <c r="A20" s="58"/>
      <c r="B20" s="58"/>
      <c r="C20" s="490" t="s">
        <v>3</v>
      </c>
      <c r="D20" s="958"/>
      <c r="E20" s="958"/>
      <c r="F20" s="958"/>
      <c r="G20" s="958"/>
      <c r="H20" s="958"/>
      <c r="I20" s="958"/>
      <c r="J20" s="66"/>
      <c r="K20" s="85"/>
    </row>
    <row r="21" spans="1:16377" s="497" customFormat="1" ht="15" customHeight="1" thickTop="1" thickBot="1" x14ac:dyDescent="0.35">
      <c r="A21" s="58"/>
      <c r="B21" s="64"/>
      <c r="C21" s="42"/>
      <c r="D21" s="46"/>
      <c r="E21" s="46"/>
      <c r="F21" s="47"/>
      <c r="G21" s="47"/>
      <c r="H21" s="47"/>
      <c r="I21" s="47"/>
      <c r="J21" s="66"/>
      <c r="K21" s="85"/>
    </row>
    <row r="22" spans="1:16377" s="61" customFormat="1" ht="15" customHeight="1" thickTop="1" thickBot="1" x14ac:dyDescent="0.4">
      <c r="B22" s="588" t="s">
        <v>162</v>
      </c>
      <c r="C22" s="589"/>
      <c r="D22" s="589"/>
      <c r="E22" s="589"/>
      <c r="F22" s="589"/>
      <c r="G22" s="589"/>
      <c r="H22" s="589"/>
      <c r="I22" s="589"/>
      <c r="K22" s="381"/>
    </row>
    <row r="23" spans="1:16377" s="61" customFormat="1" ht="7.9" customHeight="1" thickTop="1" thickBot="1" x14ac:dyDescent="0.4">
      <c r="K23" s="381"/>
    </row>
    <row r="24" spans="1:16377" s="85" customFormat="1" ht="15" customHeight="1" thickTop="1" thickBot="1" x14ac:dyDescent="0.35">
      <c r="A24" s="74"/>
      <c r="B24" s="712" t="s">
        <v>1</v>
      </c>
      <c r="C24" s="713"/>
      <c r="D24" s="782"/>
      <c r="E24" s="783"/>
      <c r="F24" s="783"/>
      <c r="G24" s="783"/>
      <c r="H24" s="783"/>
      <c r="I24" s="784"/>
      <c r="J24" s="60"/>
    </row>
    <row r="25" spans="1:16377" s="85" customFormat="1" ht="15" customHeight="1" thickTop="1" thickBot="1" x14ac:dyDescent="0.35">
      <c r="A25" s="74"/>
      <c r="B25" s="712" t="s">
        <v>2</v>
      </c>
      <c r="C25" s="713"/>
      <c r="D25" s="782"/>
      <c r="E25" s="783"/>
      <c r="F25" s="783"/>
      <c r="G25" s="783"/>
      <c r="H25" s="783"/>
      <c r="I25" s="784"/>
      <c r="J25" s="60"/>
    </row>
    <row r="26" spans="1:16377" s="85" customFormat="1" ht="15" customHeight="1" thickTop="1" thickBot="1" x14ac:dyDescent="0.35">
      <c r="A26" s="74"/>
      <c r="B26" s="712" t="s">
        <v>4</v>
      </c>
      <c r="C26" s="713"/>
      <c r="D26" s="782"/>
      <c r="E26" s="783"/>
      <c r="F26" s="783"/>
      <c r="G26" s="783"/>
      <c r="H26" s="783"/>
      <c r="I26" s="784"/>
      <c r="J26" s="60"/>
    </row>
    <row r="27" spans="1:16377" s="85" customFormat="1" ht="15" customHeight="1" thickTop="1" thickBot="1" x14ac:dyDescent="0.35">
      <c r="A27" s="74"/>
      <c r="B27" s="714" t="s">
        <v>3</v>
      </c>
      <c r="C27" s="963"/>
      <c r="D27" s="972"/>
      <c r="E27" s="973"/>
      <c r="F27" s="973"/>
      <c r="G27" s="973"/>
      <c r="H27" s="973"/>
      <c r="I27" s="974"/>
      <c r="J27" s="73"/>
    </row>
    <row r="28" spans="1:16377" s="105" customFormat="1" ht="15" customHeight="1" thickTop="1" thickBot="1" x14ac:dyDescent="0.4">
      <c r="A28" s="61"/>
      <c r="B28" s="61"/>
      <c r="C28" s="61"/>
      <c r="D28" s="61"/>
      <c r="E28" s="61"/>
      <c r="F28" s="61"/>
      <c r="G28" s="61"/>
      <c r="H28" s="61"/>
      <c r="I28" s="61"/>
      <c r="J28" s="61"/>
      <c r="K28" s="38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c r="HN28" s="61"/>
      <c r="HO28" s="61"/>
      <c r="HP28" s="61"/>
      <c r="HQ28" s="61"/>
      <c r="HR28" s="61"/>
      <c r="HS28" s="61"/>
      <c r="HT28" s="61"/>
      <c r="HU28" s="61"/>
      <c r="HV28" s="61"/>
      <c r="HW28" s="61"/>
      <c r="HX28" s="61"/>
      <c r="HY28" s="61"/>
      <c r="HZ28" s="61"/>
      <c r="IA28" s="61"/>
      <c r="IB28" s="61"/>
      <c r="IC28" s="61"/>
      <c r="ID28" s="61"/>
      <c r="IE28" s="61"/>
      <c r="IF28" s="61"/>
      <c r="IG28" s="61"/>
      <c r="IH28" s="61"/>
      <c r="II28" s="61"/>
      <c r="IJ28" s="61"/>
      <c r="IK28" s="61"/>
      <c r="IL28" s="61"/>
      <c r="IM28" s="61"/>
      <c r="IN28" s="61"/>
      <c r="IO28" s="61"/>
      <c r="IP28" s="61"/>
      <c r="IQ28" s="61"/>
      <c r="IR28" s="61"/>
      <c r="IS28" s="61"/>
      <c r="IT28" s="61"/>
      <c r="IU28" s="61"/>
      <c r="IV28" s="61"/>
      <c r="IW28" s="61"/>
      <c r="IX28" s="61"/>
      <c r="IY28" s="61"/>
      <c r="IZ28" s="61"/>
      <c r="JA28" s="61"/>
      <c r="JB28" s="61"/>
      <c r="JC28" s="61"/>
      <c r="JD28" s="61"/>
      <c r="JE28" s="61"/>
      <c r="JF28" s="61"/>
      <c r="JG28" s="61"/>
      <c r="JH28" s="61"/>
      <c r="JI28" s="61"/>
      <c r="JJ28" s="61"/>
      <c r="JK28" s="61"/>
      <c r="JL28" s="61"/>
      <c r="JM28" s="61"/>
      <c r="JN28" s="61"/>
      <c r="JO28" s="61"/>
      <c r="JP28" s="61"/>
      <c r="JQ28" s="61"/>
      <c r="JR28" s="61"/>
      <c r="JS28" s="61"/>
      <c r="JT28" s="61"/>
      <c r="JU28" s="61"/>
      <c r="JV28" s="61"/>
      <c r="JW28" s="61"/>
      <c r="JX28" s="61"/>
      <c r="JY28" s="61"/>
      <c r="JZ28" s="61"/>
      <c r="KA28" s="61"/>
      <c r="KB28" s="61"/>
      <c r="KC28" s="61"/>
      <c r="KD28" s="61"/>
      <c r="KE28" s="61"/>
      <c r="KF28" s="61"/>
      <c r="KG28" s="61"/>
      <c r="KH28" s="61"/>
      <c r="KI28" s="61"/>
      <c r="KJ28" s="61"/>
      <c r="KK28" s="61"/>
      <c r="KL28" s="61"/>
      <c r="KM28" s="61"/>
      <c r="KN28" s="61"/>
      <c r="KO28" s="61"/>
      <c r="KP28" s="61"/>
      <c r="KQ28" s="61"/>
      <c r="KR28" s="61"/>
      <c r="KS28" s="61"/>
      <c r="KT28" s="61"/>
      <c r="KU28" s="61"/>
      <c r="KV28" s="61"/>
      <c r="KW28" s="61"/>
      <c r="KX28" s="61"/>
      <c r="KY28" s="61"/>
      <c r="KZ28" s="61"/>
      <c r="LA28" s="61"/>
      <c r="LB28" s="61"/>
      <c r="LC28" s="61"/>
      <c r="LD28" s="61"/>
      <c r="LE28" s="61"/>
      <c r="LF28" s="61"/>
      <c r="LG28" s="61"/>
      <c r="LH28" s="61"/>
      <c r="LI28" s="61"/>
      <c r="LJ28" s="61"/>
      <c r="LK28" s="61"/>
      <c r="LL28" s="61"/>
      <c r="LM28" s="61"/>
      <c r="LN28" s="61"/>
      <c r="LO28" s="61"/>
      <c r="LP28" s="61"/>
      <c r="LQ28" s="61"/>
      <c r="LR28" s="61"/>
      <c r="LS28" s="61"/>
      <c r="LT28" s="61"/>
      <c r="LU28" s="61"/>
      <c r="LV28" s="61"/>
      <c r="LW28" s="61"/>
      <c r="LX28" s="61"/>
      <c r="LY28" s="61"/>
      <c r="LZ28" s="61"/>
      <c r="MA28" s="61"/>
      <c r="MB28" s="61"/>
      <c r="MC28" s="61"/>
      <c r="MD28" s="61"/>
      <c r="ME28" s="61"/>
      <c r="MF28" s="61"/>
      <c r="MG28" s="61"/>
      <c r="MH28" s="61"/>
      <c r="MI28" s="61"/>
      <c r="MJ28" s="61"/>
      <c r="MK28" s="61"/>
      <c r="ML28" s="61"/>
      <c r="MM28" s="61"/>
      <c r="MN28" s="61"/>
      <c r="MO28" s="61"/>
      <c r="MP28" s="61"/>
      <c r="MQ28" s="61"/>
      <c r="MR28" s="61"/>
      <c r="MS28" s="61"/>
      <c r="MT28" s="61"/>
      <c r="MU28" s="61"/>
      <c r="MV28" s="61"/>
      <c r="MW28" s="61"/>
      <c r="MX28" s="61"/>
      <c r="MY28" s="61"/>
      <c r="MZ28" s="61"/>
      <c r="NA28" s="61"/>
      <c r="NB28" s="61"/>
      <c r="NC28" s="61"/>
      <c r="ND28" s="61"/>
      <c r="NE28" s="61"/>
      <c r="NF28" s="61"/>
      <c r="NG28" s="61"/>
      <c r="NH28" s="61"/>
      <c r="NI28" s="61"/>
      <c r="NJ28" s="61"/>
      <c r="NK28" s="61"/>
      <c r="NL28" s="61"/>
      <c r="NM28" s="61"/>
      <c r="NN28" s="61"/>
      <c r="NO28" s="61"/>
      <c r="NP28" s="61"/>
      <c r="NQ28" s="61"/>
      <c r="NR28" s="61"/>
      <c r="NS28" s="61"/>
      <c r="NT28" s="61"/>
      <c r="NU28" s="61"/>
      <c r="NV28" s="61"/>
      <c r="NW28" s="61"/>
      <c r="NX28" s="61"/>
      <c r="NY28" s="61"/>
      <c r="NZ28" s="61"/>
      <c r="OA28" s="61"/>
      <c r="OB28" s="61"/>
      <c r="OC28" s="61"/>
      <c r="OD28" s="61"/>
      <c r="OE28" s="61"/>
      <c r="OF28" s="61"/>
      <c r="OG28" s="61"/>
      <c r="OH28" s="61"/>
      <c r="OI28" s="61"/>
      <c r="OJ28" s="61"/>
      <c r="OK28" s="61"/>
      <c r="OL28" s="61"/>
      <c r="OM28" s="61"/>
      <c r="ON28" s="61"/>
      <c r="OO28" s="61"/>
      <c r="OP28" s="61"/>
      <c r="OQ28" s="61"/>
      <c r="OR28" s="61"/>
      <c r="OS28" s="61"/>
      <c r="OT28" s="61"/>
      <c r="OU28" s="61"/>
      <c r="OV28" s="61"/>
      <c r="OW28" s="61"/>
      <c r="OX28" s="61"/>
      <c r="OY28" s="61"/>
      <c r="OZ28" s="61"/>
      <c r="PA28" s="61"/>
      <c r="PB28" s="61"/>
      <c r="PC28" s="61"/>
      <c r="PD28" s="61"/>
      <c r="PE28" s="61"/>
      <c r="PF28" s="61"/>
      <c r="PG28" s="61"/>
      <c r="PH28" s="61"/>
      <c r="PI28" s="61"/>
      <c r="PJ28" s="61"/>
      <c r="PK28" s="61"/>
      <c r="PL28" s="61"/>
      <c r="PM28" s="61"/>
      <c r="PN28" s="61"/>
      <c r="PO28" s="61"/>
      <c r="PP28" s="61"/>
      <c r="PQ28" s="61"/>
      <c r="PR28" s="61"/>
      <c r="PS28" s="61"/>
      <c r="PT28" s="61"/>
      <c r="PU28" s="61"/>
      <c r="PV28" s="61"/>
      <c r="PW28" s="61"/>
      <c r="PX28" s="61"/>
      <c r="PY28" s="61"/>
      <c r="PZ28" s="61"/>
      <c r="QA28" s="61"/>
      <c r="QB28" s="61"/>
      <c r="QC28" s="61"/>
      <c r="QD28" s="61"/>
      <c r="QE28" s="61"/>
      <c r="QF28" s="61"/>
      <c r="QG28" s="61"/>
      <c r="QH28" s="61"/>
      <c r="QI28" s="61"/>
      <c r="QJ28" s="61"/>
      <c r="QK28" s="61"/>
      <c r="QL28" s="61"/>
      <c r="QM28" s="61"/>
      <c r="QN28" s="61"/>
      <c r="QO28" s="61"/>
      <c r="QP28" s="61"/>
      <c r="QQ28" s="61"/>
      <c r="QR28" s="61"/>
      <c r="QS28" s="61"/>
      <c r="QT28" s="61"/>
      <c r="QU28" s="61"/>
      <c r="QV28" s="61"/>
      <c r="QW28" s="61"/>
      <c r="QX28" s="61"/>
      <c r="QY28" s="61"/>
      <c r="QZ28" s="61"/>
      <c r="RA28" s="61"/>
      <c r="RB28" s="61"/>
      <c r="RC28" s="61"/>
      <c r="RD28" s="61"/>
      <c r="RE28" s="61"/>
      <c r="RF28" s="61"/>
      <c r="RG28" s="61"/>
      <c r="RH28" s="61"/>
      <c r="RI28" s="61"/>
      <c r="RJ28" s="61"/>
      <c r="RK28" s="61"/>
      <c r="RL28" s="61"/>
      <c r="RM28" s="61"/>
      <c r="RN28" s="61"/>
      <c r="RO28" s="61"/>
      <c r="RP28" s="61"/>
      <c r="RQ28" s="61"/>
      <c r="RR28" s="61"/>
      <c r="RS28" s="61"/>
      <c r="RT28" s="61"/>
      <c r="RU28" s="61"/>
      <c r="RV28" s="61"/>
      <c r="RW28" s="61"/>
      <c r="RX28" s="61"/>
      <c r="RY28" s="61"/>
      <c r="RZ28" s="61"/>
      <c r="SA28" s="61"/>
      <c r="SB28" s="61"/>
      <c r="SC28" s="61"/>
      <c r="SD28" s="61"/>
      <c r="SE28" s="61"/>
      <c r="SF28" s="61"/>
      <c r="SG28" s="61"/>
      <c r="SH28" s="61"/>
      <c r="SI28" s="61"/>
      <c r="SJ28" s="61"/>
      <c r="SK28" s="61"/>
      <c r="SL28" s="61"/>
      <c r="SM28" s="61"/>
      <c r="SN28" s="61"/>
      <c r="SO28" s="61"/>
      <c r="SP28" s="61"/>
      <c r="SQ28" s="61"/>
      <c r="SR28" s="61"/>
      <c r="SS28" s="61"/>
      <c r="ST28" s="61"/>
      <c r="SU28" s="61"/>
      <c r="SV28" s="61"/>
      <c r="SW28" s="61"/>
      <c r="SX28" s="61"/>
      <c r="SY28" s="61"/>
      <c r="SZ28" s="61"/>
      <c r="TA28" s="61"/>
      <c r="TB28" s="61"/>
      <c r="TC28" s="61"/>
      <c r="TD28" s="61"/>
      <c r="TE28" s="61"/>
      <c r="TF28" s="61"/>
      <c r="TG28" s="61"/>
      <c r="TH28" s="61"/>
      <c r="TI28" s="61"/>
      <c r="TJ28" s="61"/>
      <c r="TK28" s="61"/>
      <c r="TL28" s="61"/>
      <c r="TM28" s="61"/>
      <c r="TN28" s="61"/>
      <c r="TO28" s="61"/>
      <c r="TP28" s="61"/>
      <c r="TQ28" s="61"/>
      <c r="TR28" s="61"/>
      <c r="TS28" s="61"/>
      <c r="TT28" s="61"/>
      <c r="TU28" s="61"/>
      <c r="TV28" s="61"/>
      <c r="TW28" s="61"/>
      <c r="TX28" s="61"/>
      <c r="TY28" s="61"/>
      <c r="TZ28" s="61"/>
      <c r="UA28" s="61"/>
      <c r="UB28" s="61"/>
      <c r="UC28" s="61"/>
      <c r="UD28" s="61"/>
      <c r="UE28" s="61"/>
      <c r="UF28" s="61"/>
      <c r="UG28" s="61"/>
      <c r="UH28" s="61"/>
      <c r="UI28" s="61"/>
      <c r="UJ28" s="61"/>
      <c r="UK28" s="61"/>
      <c r="UL28" s="61"/>
      <c r="UM28" s="61"/>
      <c r="UN28" s="61"/>
      <c r="UO28" s="61"/>
      <c r="UP28" s="61"/>
      <c r="UQ28" s="61"/>
      <c r="UR28" s="61"/>
      <c r="US28" s="61"/>
      <c r="UT28" s="61"/>
      <c r="UU28" s="61"/>
      <c r="UV28" s="61"/>
      <c r="UW28" s="61"/>
      <c r="UX28" s="61"/>
      <c r="UY28" s="61"/>
      <c r="UZ28" s="61"/>
      <c r="VA28" s="61"/>
      <c r="VB28" s="61"/>
      <c r="VC28" s="61"/>
      <c r="VD28" s="61"/>
      <c r="VE28" s="61"/>
      <c r="VF28" s="61"/>
      <c r="VG28" s="61"/>
      <c r="VH28" s="61"/>
      <c r="VI28" s="61"/>
      <c r="VJ28" s="61"/>
      <c r="VK28" s="61"/>
      <c r="VL28" s="61"/>
      <c r="VM28" s="61"/>
      <c r="VN28" s="61"/>
      <c r="VO28" s="61"/>
      <c r="VP28" s="61"/>
      <c r="VQ28" s="61"/>
      <c r="VR28" s="61"/>
      <c r="VS28" s="61"/>
      <c r="VT28" s="61"/>
      <c r="VU28" s="61"/>
      <c r="VV28" s="61"/>
      <c r="VW28" s="61"/>
      <c r="VX28" s="61"/>
      <c r="VY28" s="61"/>
      <c r="VZ28" s="61"/>
      <c r="WA28" s="61"/>
      <c r="WB28" s="61"/>
      <c r="WC28" s="61"/>
      <c r="WD28" s="61"/>
      <c r="WE28" s="61"/>
      <c r="WF28" s="61"/>
      <c r="WG28" s="61"/>
      <c r="WH28" s="61"/>
      <c r="WI28" s="61"/>
      <c r="WJ28" s="61"/>
      <c r="WK28" s="61"/>
      <c r="WL28" s="61"/>
      <c r="WM28" s="61"/>
      <c r="WN28" s="61"/>
      <c r="WO28" s="61"/>
      <c r="WP28" s="61"/>
      <c r="WQ28" s="61"/>
      <c r="WR28" s="61"/>
      <c r="WS28" s="61"/>
      <c r="WT28" s="61"/>
      <c r="WU28" s="61"/>
      <c r="WV28" s="61"/>
      <c r="WW28" s="61"/>
      <c r="WX28" s="61"/>
      <c r="WY28" s="61"/>
      <c r="WZ28" s="61"/>
      <c r="XA28" s="61"/>
      <c r="XB28" s="61"/>
      <c r="XC28" s="61"/>
      <c r="XD28" s="61"/>
      <c r="XE28" s="61"/>
      <c r="XF28" s="61"/>
      <c r="XG28" s="61"/>
      <c r="XH28" s="61"/>
      <c r="XI28" s="61"/>
      <c r="XJ28" s="61"/>
      <c r="XK28" s="61"/>
      <c r="XL28" s="61"/>
      <c r="XM28" s="61"/>
      <c r="XN28" s="61"/>
      <c r="XO28" s="61"/>
      <c r="XP28" s="61"/>
      <c r="XQ28" s="61"/>
      <c r="XR28" s="61"/>
      <c r="XS28" s="61"/>
      <c r="XT28" s="61"/>
      <c r="XU28" s="61"/>
      <c r="XV28" s="61"/>
      <c r="XW28" s="61"/>
      <c r="XX28" s="61"/>
      <c r="XY28" s="61"/>
      <c r="XZ28" s="61"/>
      <c r="YA28" s="61"/>
      <c r="YB28" s="61"/>
      <c r="YC28" s="61"/>
      <c r="YD28" s="61"/>
      <c r="YE28" s="61"/>
      <c r="YF28" s="61"/>
      <c r="YG28" s="61"/>
      <c r="YH28" s="61"/>
      <c r="YI28" s="61"/>
      <c r="YJ28" s="61"/>
      <c r="YK28" s="61"/>
      <c r="YL28" s="61"/>
      <c r="YM28" s="61"/>
      <c r="YN28" s="61"/>
      <c r="YO28" s="61"/>
      <c r="YP28" s="61"/>
      <c r="YQ28" s="61"/>
      <c r="YR28" s="61"/>
      <c r="YS28" s="61"/>
      <c r="YT28" s="61"/>
      <c r="YU28" s="61"/>
      <c r="YV28" s="61"/>
      <c r="YW28" s="61"/>
      <c r="YX28" s="61"/>
      <c r="YY28" s="61"/>
      <c r="YZ28" s="61"/>
      <c r="ZA28" s="61"/>
      <c r="ZB28" s="61"/>
      <c r="ZC28" s="61"/>
      <c r="ZD28" s="61"/>
      <c r="ZE28" s="61"/>
      <c r="ZF28" s="61"/>
      <c r="ZG28" s="61"/>
      <c r="ZH28" s="61"/>
      <c r="ZI28" s="61"/>
      <c r="ZJ28" s="61"/>
      <c r="ZK28" s="61"/>
      <c r="ZL28" s="61"/>
      <c r="ZM28" s="61"/>
      <c r="ZN28" s="61"/>
      <c r="ZO28" s="61"/>
      <c r="ZP28" s="61"/>
      <c r="ZQ28" s="61"/>
      <c r="ZR28" s="61"/>
      <c r="ZS28" s="61"/>
      <c r="ZT28" s="61"/>
      <c r="ZU28" s="61"/>
      <c r="ZV28" s="61"/>
      <c r="ZW28" s="61"/>
      <c r="ZX28" s="61"/>
      <c r="ZY28" s="61"/>
      <c r="ZZ28" s="61"/>
      <c r="AAA28" s="61"/>
      <c r="AAB28" s="61"/>
      <c r="AAC28" s="61"/>
      <c r="AAD28" s="61"/>
      <c r="AAE28" s="61"/>
      <c r="AAF28" s="61"/>
      <c r="AAG28" s="61"/>
      <c r="AAH28" s="61"/>
      <c r="AAI28" s="61"/>
      <c r="AAJ28" s="61"/>
      <c r="AAK28" s="61"/>
      <c r="AAL28" s="61"/>
      <c r="AAM28" s="61"/>
      <c r="AAN28" s="61"/>
      <c r="AAO28" s="61"/>
      <c r="AAP28" s="61"/>
      <c r="AAQ28" s="61"/>
      <c r="AAR28" s="61"/>
      <c r="AAS28" s="61"/>
      <c r="AAT28" s="61"/>
      <c r="AAU28" s="61"/>
      <c r="AAV28" s="61"/>
      <c r="AAW28" s="61"/>
      <c r="AAX28" s="61"/>
      <c r="AAY28" s="61"/>
      <c r="AAZ28" s="61"/>
      <c r="ABA28" s="61"/>
      <c r="ABB28" s="61"/>
      <c r="ABC28" s="61"/>
      <c r="ABD28" s="61"/>
      <c r="ABE28" s="61"/>
      <c r="ABF28" s="61"/>
      <c r="ABG28" s="61"/>
      <c r="ABH28" s="61"/>
      <c r="ABI28" s="61"/>
      <c r="ABJ28" s="61"/>
      <c r="ABK28" s="61"/>
      <c r="ABL28" s="61"/>
      <c r="ABM28" s="61"/>
      <c r="ABN28" s="61"/>
      <c r="ABO28" s="61"/>
      <c r="ABP28" s="61"/>
      <c r="ABQ28" s="61"/>
      <c r="ABR28" s="61"/>
      <c r="ABS28" s="61"/>
      <c r="ABT28" s="61"/>
      <c r="ABU28" s="61"/>
      <c r="ABV28" s="61"/>
      <c r="ABW28" s="61"/>
      <c r="ABX28" s="61"/>
      <c r="ABY28" s="61"/>
      <c r="ABZ28" s="61"/>
      <c r="ACA28" s="61"/>
      <c r="ACB28" s="61"/>
      <c r="ACC28" s="61"/>
      <c r="ACD28" s="61"/>
      <c r="ACE28" s="61"/>
      <c r="ACF28" s="61"/>
      <c r="ACG28" s="61"/>
      <c r="ACH28" s="61"/>
      <c r="ACI28" s="61"/>
      <c r="ACJ28" s="61"/>
      <c r="ACK28" s="61"/>
      <c r="ACL28" s="61"/>
      <c r="ACM28" s="61"/>
      <c r="ACN28" s="61"/>
      <c r="ACO28" s="61"/>
      <c r="ACP28" s="61"/>
      <c r="ACQ28" s="61"/>
      <c r="ACR28" s="61"/>
      <c r="ACS28" s="61"/>
      <c r="ACT28" s="61"/>
      <c r="ACU28" s="61"/>
      <c r="ACV28" s="61"/>
      <c r="ACW28" s="61"/>
      <c r="ACX28" s="61"/>
      <c r="ACY28" s="61"/>
      <c r="ACZ28" s="61"/>
      <c r="ADA28" s="61"/>
      <c r="ADB28" s="61"/>
      <c r="ADC28" s="61"/>
      <c r="ADD28" s="61"/>
      <c r="ADE28" s="61"/>
      <c r="ADF28" s="61"/>
      <c r="ADG28" s="61"/>
      <c r="ADH28" s="61"/>
      <c r="ADI28" s="61"/>
      <c r="ADJ28" s="61"/>
      <c r="ADK28" s="61"/>
      <c r="ADL28" s="61"/>
      <c r="ADM28" s="61"/>
      <c r="ADN28" s="61"/>
      <c r="ADO28" s="61"/>
      <c r="ADP28" s="61"/>
      <c r="ADQ28" s="61"/>
      <c r="ADR28" s="61"/>
      <c r="ADS28" s="61"/>
      <c r="ADT28" s="61"/>
      <c r="ADU28" s="61"/>
      <c r="ADV28" s="61"/>
      <c r="ADW28" s="61"/>
      <c r="ADX28" s="61"/>
      <c r="ADY28" s="61"/>
      <c r="ADZ28" s="61"/>
      <c r="AEA28" s="61"/>
      <c r="AEB28" s="61"/>
      <c r="AEC28" s="61"/>
      <c r="AED28" s="61"/>
      <c r="AEE28" s="61"/>
      <c r="AEF28" s="61"/>
      <c r="AEG28" s="61"/>
      <c r="AEH28" s="61"/>
      <c r="AEI28" s="61"/>
      <c r="AEJ28" s="61"/>
      <c r="AEK28" s="61"/>
      <c r="AEL28" s="61"/>
      <c r="AEM28" s="61"/>
      <c r="AEN28" s="61"/>
      <c r="AEO28" s="61"/>
      <c r="AEP28" s="61"/>
      <c r="AEQ28" s="61"/>
      <c r="AER28" s="61"/>
      <c r="AES28" s="61"/>
      <c r="AET28" s="61"/>
      <c r="AEU28" s="61"/>
      <c r="AEV28" s="61"/>
      <c r="AEW28" s="61"/>
      <c r="AEX28" s="61"/>
      <c r="AEY28" s="61"/>
      <c r="AEZ28" s="61"/>
      <c r="AFA28" s="61"/>
      <c r="AFB28" s="61"/>
      <c r="AFC28" s="61"/>
      <c r="AFD28" s="61"/>
      <c r="AFE28" s="61"/>
      <c r="AFF28" s="61"/>
      <c r="AFG28" s="61"/>
      <c r="AFH28" s="61"/>
      <c r="AFI28" s="61"/>
      <c r="AFJ28" s="61"/>
      <c r="AFK28" s="61"/>
      <c r="AFL28" s="61"/>
      <c r="AFM28" s="61"/>
      <c r="AFN28" s="61"/>
      <c r="AFO28" s="61"/>
      <c r="AFP28" s="61"/>
      <c r="AFQ28" s="61"/>
      <c r="AFR28" s="61"/>
      <c r="AFS28" s="61"/>
      <c r="AFT28" s="61"/>
      <c r="AFU28" s="61"/>
      <c r="AFV28" s="61"/>
      <c r="AFW28" s="61"/>
      <c r="AFX28" s="61"/>
      <c r="AFY28" s="61"/>
      <c r="AFZ28" s="61"/>
      <c r="AGA28" s="61"/>
      <c r="AGB28" s="61"/>
      <c r="AGC28" s="61"/>
      <c r="AGD28" s="61"/>
      <c r="AGE28" s="61"/>
      <c r="AGF28" s="61"/>
      <c r="AGG28" s="61"/>
      <c r="AGH28" s="61"/>
      <c r="AGI28" s="61"/>
      <c r="AGJ28" s="61"/>
      <c r="AGK28" s="61"/>
      <c r="AGL28" s="61"/>
      <c r="AGM28" s="61"/>
      <c r="AGN28" s="61"/>
      <c r="AGO28" s="61"/>
      <c r="AGP28" s="61"/>
      <c r="AGQ28" s="61"/>
      <c r="AGR28" s="61"/>
      <c r="AGS28" s="61"/>
      <c r="AGT28" s="61"/>
      <c r="AGU28" s="61"/>
      <c r="AGV28" s="61"/>
      <c r="AGW28" s="61"/>
      <c r="AGX28" s="61"/>
      <c r="AGY28" s="61"/>
      <c r="AGZ28" s="61"/>
      <c r="AHA28" s="61"/>
      <c r="AHB28" s="61"/>
      <c r="AHC28" s="61"/>
      <c r="AHD28" s="61"/>
      <c r="AHE28" s="61"/>
      <c r="AHF28" s="61"/>
      <c r="AHG28" s="61"/>
      <c r="AHH28" s="61"/>
      <c r="AHI28" s="61"/>
      <c r="AHJ28" s="61"/>
      <c r="AHK28" s="61"/>
      <c r="AHL28" s="61"/>
      <c r="AHM28" s="61"/>
      <c r="AHN28" s="61"/>
      <c r="AHO28" s="61"/>
      <c r="AHP28" s="61"/>
      <c r="AHQ28" s="61"/>
      <c r="AHR28" s="61"/>
      <c r="AHS28" s="61"/>
      <c r="AHT28" s="61"/>
      <c r="AHU28" s="61"/>
      <c r="AHV28" s="61"/>
      <c r="AHW28" s="61"/>
      <c r="AHX28" s="61"/>
      <c r="AHY28" s="61"/>
      <c r="AHZ28" s="61"/>
      <c r="AIA28" s="61"/>
      <c r="AIB28" s="61"/>
      <c r="AIC28" s="61"/>
      <c r="AID28" s="61"/>
      <c r="AIE28" s="61"/>
      <c r="AIF28" s="61"/>
      <c r="AIG28" s="61"/>
      <c r="AIH28" s="61"/>
      <c r="AII28" s="61"/>
      <c r="AIJ28" s="61"/>
      <c r="AIK28" s="61"/>
      <c r="AIL28" s="61"/>
      <c r="AIM28" s="61"/>
      <c r="AIN28" s="61"/>
      <c r="AIO28" s="61"/>
      <c r="AIP28" s="61"/>
      <c r="AIQ28" s="61"/>
      <c r="AIR28" s="61"/>
      <c r="AIS28" s="61"/>
      <c r="AIT28" s="61"/>
      <c r="AIU28" s="61"/>
      <c r="AIV28" s="61"/>
      <c r="AIW28" s="61"/>
      <c r="AIX28" s="61"/>
      <c r="AIY28" s="61"/>
      <c r="AIZ28" s="61"/>
      <c r="AJA28" s="61"/>
      <c r="AJB28" s="61"/>
      <c r="AJC28" s="61"/>
      <c r="AJD28" s="61"/>
      <c r="AJE28" s="61"/>
      <c r="AJF28" s="61"/>
      <c r="AJG28" s="61"/>
      <c r="AJH28" s="61"/>
      <c r="AJI28" s="61"/>
      <c r="AJJ28" s="61"/>
      <c r="AJK28" s="61"/>
      <c r="AJL28" s="61"/>
      <c r="AJM28" s="61"/>
      <c r="AJN28" s="61"/>
      <c r="AJO28" s="61"/>
      <c r="AJP28" s="61"/>
      <c r="AJQ28" s="61"/>
      <c r="AJR28" s="61"/>
      <c r="AJS28" s="61"/>
      <c r="AJT28" s="61"/>
      <c r="AJU28" s="61"/>
      <c r="AJV28" s="61"/>
      <c r="AJW28" s="61"/>
      <c r="AJX28" s="61"/>
      <c r="AJY28" s="61"/>
      <c r="AJZ28" s="61"/>
      <c r="AKA28" s="61"/>
      <c r="AKB28" s="61"/>
      <c r="AKC28" s="61"/>
      <c r="AKD28" s="61"/>
      <c r="AKE28" s="61"/>
      <c r="AKF28" s="61"/>
      <c r="AKG28" s="61"/>
      <c r="AKH28" s="61"/>
      <c r="AKI28" s="61"/>
      <c r="AKJ28" s="61"/>
      <c r="AKK28" s="61"/>
      <c r="AKL28" s="61"/>
      <c r="AKM28" s="61"/>
      <c r="AKN28" s="61"/>
      <c r="AKO28" s="61"/>
      <c r="AKP28" s="61"/>
      <c r="AKQ28" s="61"/>
      <c r="AKR28" s="61"/>
      <c r="AKS28" s="61"/>
      <c r="AKT28" s="61"/>
      <c r="AKU28" s="61"/>
      <c r="AKV28" s="61"/>
      <c r="AKW28" s="61"/>
      <c r="AKX28" s="61"/>
      <c r="AKY28" s="61"/>
      <c r="AKZ28" s="61"/>
      <c r="ALA28" s="61"/>
      <c r="ALB28" s="61"/>
      <c r="ALC28" s="61"/>
      <c r="ALD28" s="61"/>
      <c r="ALE28" s="61"/>
      <c r="ALF28" s="61"/>
      <c r="ALG28" s="61"/>
      <c r="ALH28" s="61"/>
      <c r="ALI28" s="61"/>
      <c r="ALJ28" s="61"/>
      <c r="ALK28" s="61"/>
      <c r="ALL28" s="61"/>
      <c r="ALM28" s="61"/>
      <c r="ALN28" s="61"/>
      <c r="ALO28" s="61"/>
      <c r="ALP28" s="61"/>
      <c r="ALQ28" s="61"/>
      <c r="ALR28" s="61"/>
      <c r="ALS28" s="61"/>
      <c r="ALT28" s="61"/>
      <c r="ALU28" s="61"/>
      <c r="ALV28" s="61"/>
      <c r="ALW28" s="61"/>
      <c r="ALX28" s="61"/>
      <c r="ALY28" s="61"/>
      <c r="ALZ28" s="61"/>
      <c r="AMA28" s="61"/>
      <c r="AMB28" s="61"/>
      <c r="AMC28" s="61"/>
      <c r="AMD28" s="61"/>
      <c r="AME28" s="61"/>
      <c r="AMF28" s="61"/>
      <c r="AMG28" s="61"/>
      <c r="AMH28" s="61"/>
      <c r="AMI28" s="61"/>
      <c r="AMJ28" s="61"/>
      <c r="AMK28" s="61"/>
      <c r="AML28" s="61"/>
      <c r="AMM28" s="61"/>
      <c r="AMN28" s="61"/>
      <c r="AMO28" s="61"/>
      <c r="AMP28" s="61"/>
      <c r="AMQ28" s="61"/>
      <c r="AMR28" s="61"/>
      <c r="AMS28" s="61"/>
      <c r="AMT28" s="61"/>
      <c r="AMU28" s="61"/>
      <c r="AMV28" s="61"/>
      <c r="AMW28" s="61"/>
      <c r="AMX28" s="61"/>
      <c r="AMY28" s="61"/>
      <c r="AMZ28" s="61"/>
      <c r="ANA28" s="61"/>
      <c r="ANB28" s="61"/>
      <c r="ANC28" s="61"/>
      <c r="AND28" s="61"/>
      <c r="ANE28" s="61"/>
      <c r="ANF28" s="61"/>
      <c r="ANG28" s="61"/>
      <c r="ANH28" s="61"/>
      <c r="ANI28" s="61"/>
      <c r="ANJ28" s="61"/>
      <c r="ANK28" s="61"/>
      <c r="ANL28" s="61"/>
      <c r="ANM28" s="61"/>
      <c r="ANN28" s="61"/>
      <c r="ANO28" s="61"/>
      <c r="ANP28" s="61"/>
      <c r="ANQ28" s="61"/>
      <c r="ANR28" s="61"/>
      <c r="ANS28" s="61"/>
      <c r="ANT28" s="61"/>
      <c r="ANU28" s="61"/>
      <c r="ANV28" s="61"/>
      <c r="ANW28" s="61"/>
      <c r="ANX28" s="61"/>
      <c r="ANY28" s="61"/>
      <c r="ANZ28" s="61"/>
      <c r="AOA28" s="61"/>
      <c r="AOB28" s="61"/>
      <c r="AOC28" s="61"/>
      <c r="AOD28" s="61"/>
      <c r="AOE28" s="61"/>
      <c r="AOF28" s="61"/>
      <c r="AOG28" s="61"/>
      <c r="AOH28" s="61"/>
      <c r="AOI28" s="61"/>
      <c r="AOJ28" s="61"/>
      <c r="AOK28" s="61"/>
      <c r="AOL28" s="61"/>
      <c r="AOM28" s="61"/>
      <c r="AON28" s="61"/>
      <c r="AOO28" s="61"/>
      <c r="AOP28" s="61"/>
      <c r="AOQ28" s="61"/>
      <c r="AOR28" s="61"/>
      <c r="AOS28" s="61"/>
      <c r="AOT28" s="61"/>
      <c r="AOU28" s="61"/>
      <c r="AOV28" s="61"/>
      <c r="AOW28" s="61"/>
      <c r="AOX28" s="61"/>
      <c r="AOY28" s="61"/>
      <c r="AOZ28" s="61"/>
      <c r="APA28" s="61"/>
      <c r="APB28" s="61"/>
      <c r="APC28" s="61"/>
      <c r="APD28" s="61"/>
      <c r="APE28" s="61"/>
      <c r="APF28" s="61"/>
      <c r="APG28" s="61"/>
      <c r="APH28" s="61"/>
      <c r="API28" s="61"/>
      <c r="APJ28" s="61"/>
      <c r="APK28" s="61"/>
      <c r="APL28" s="61"/>
      <c r="APM28" s="61"/>
      <c r="APN28" s="61"/>
      <c r="APO28" s="61"/>
      <c r="APP28" s="61"/>
      <c r="APQ28" s="61"/>
      <c r="APR28" s="61"/>
      <c r="APS28" s="61"/>
      <c r="APT28" s="61"/>
      <c r="APU28" s="61"/>
      <c r="APV28" s="61"/>
      <c r="APW28" s="61"/>
      <c r="APX28" s="61"/>
      <c r="APY28" s="61"/>
      <c r="APZ28" s="61"/>
      <c r="AQA28" s="61"/>
      <c r="AQB28" s="61"/>
      <c r="AQC28" s="61"/>
      <c r="AQD28" s="61"/>
      <c r="AQE28" s="61"/>
      <c r="AQF28" s="61"/>
      <c r="AQG28" s="61"/>
      <c r="AQH28" s="61"/>
      <c r="AQI28" s="61"/>
      <c r="AQJ28" s="61"/>
      <c r="AQK28" s="61"/>
      <c r="AQL28" s="61"/>
      <c r="AQM28" s="61"/>
      <c r="AQN28" s="61"/>
      <c r="AQO28" s="61"/>
      <c r="AQP28" s="61"/>
      <c r="AQQ28" s="61"/>
      <c r="AQR28" s="61"/>
      <c r="AQS28" s="61"/>
      <c r="AQT28" s="61"/>
      <c r="AQU28" s="61"/>
      <c r="AQV28" s="61"/>
      <c r="AQW28" s="61"/>
      <c r="AQX28" s="61"/>
      <c r="AQY28" s="61"/>
      <c r="AQZ28" s="61"/>
      <c r="ARA28" s="61"/>
      <c r="ARB28" s="61"/>
      <c r="ARC28" s="61"/>
      <c r="ARD28" s="61"/>
      <c r="ARE28" s="61"/>
      <c r="ARF28" s="61"/>
      <c r="ARG28" s="61"/>
      <c r="ARH28" s="61"/>
      <c r="ARI28" s="61"/>
      <c r="ARJ28" s="61"/>
      <c r="ARK28" s="61"/>
      <c r="ARL28" s="61"/>
      <c r="ARM28" s="61"/>
      <c r="ARN28" s="61"/>
      <c r="ARO28" s="61"/>
      <c r="ARP28" s="61"/>
      <c r="ARQ28" s="61"/>
      <c r="ARR28" s="61"/>
      <c r="ARS28" s="61"/>
      <c r="ART28" s="61"/>
      <c r="ARU28" s="61"/>
      <c r="ARV28" s="61"/>
      <c r="ARW28" s="61"/>
      <c r="ARX28" s="61"/>
      <c r="ARY28" s="61"/>
      <c r="ARZ28" s="61"/>
      <c r="ASA28" s="61"/>
      <c r="ASB28" s="61"/>
      <c r="ASC28" s="61"/>
      <c r="ASD28" s="61"/>
      <c r="ASE28" s="61"/>
      <c r="ASF28" s="61"/>
      <c r="ASG28" s="61"/>
      <c r="ASH28" s="61"/>
      <c r="ASI28" s="61"/>
      <c r="ASJ28" s="61"/>
      <c r="ASK28" s="61"/>
      <c r="ASL28" s="61"/>
      <c r="ASM28" s="61"/>
      <c r="ASN28" s="61"/>
      <c r="ASO28" s="61"/>
      <c r="ASP28" s="61"/>
      <c r="ASQ28" s="61"/>
      <c r="ASR28" s="61"/>
      <c r="ASS28" s="61"/>
      <c r="AST28" s="61"/>
      <c r="ASU28" s="61"/>
      <c r="ASV28" s="61"/>
      <c r="ASW28" s="61"/>
      <c r="ASX28" s="61"/>
      <c r="ASY28" s="61"/>
      <c r="ASZ28" s="61"/>
      <c r="ATA28" s="61"/>
      <c r="ATB28" s="61"/>
      <c r="ATC28" s="61"/>
      <c r="ATD28" s="61"/>
      <c r="ATE28" s="61"/>
      <c r="ATF28" s="61"/>
      <c r="ATG28" s="61"/>
      <c r="ATH28" s="61"/>
      <c r="ATI28" s="61"/>
      <c r="ATJ28" s="61"/>
      <c r="ATK28" s="61"/>
      <c r="ATL28" s="61"/>
      <c r="ATM28" s="61"/>
      <c r="ATN28" s="61"/>
      <c r="ATO28" s="61"/>
      <c r="ATP28" s="61"/>
      <c r="ATQ28" s="61"/>
      <c r="ATR28" s="61"/>
      <c r="ATS28" s="61"/>
      <c r="ATT28" s="61"/>
      <c r="ATU28" s="61"/>
      <c r="ATV28" s="61"/>
      <c r="ATW28" s="61"/>
      <c r="ATX28" s="61"/>
      <c r="ATY28" s="61"/>
      <c r="ATZ28" s="61"/>
      <c r="AUA28" s="61"/>
      <c r="AUB28" s="61"/>
      <c r="AUC28" s="61"/>
      <c r="AUD28" s="61"/>
      <c r="AUE28" s="61"/>
      <c r="AUF28" s="61"/>
      <c r="AUG28" s="61"/>
      <c r="AUH28" s="61"/>
      <c r="AUI28" s="61"/>
      <c r="AUJ28" s="61"/>
      <c r="AUK28" s="61"/>
      <c r="AUL28" s="61"/>
      <c r="AUM28" s="61"/>
      <c r="AUN28" s="61"/>
      <c r="AUO28" s="61"/>
      <c r="AUP28" s="61"/>
      <c r="AUQ28" s="61"/>
      <c r="AUR28" s="61"/>
      <c r="AUS28" s="61"/>
      <c r="AUT28" s="61"/>
      <c r="AUU28" s="61"/>
      <c r="AUV28" s="61"/>
      <c r="AUW28" s="61"/>
      <c r="AUX28" s="61"/>
      <c r="AUY28" s="61"/>
      <c r="AUZ28" s="61"/>
      <c r="AVA28" s="61"/>
      <c r="AVB28" s="61"/>
      <c r="AVC28" s="61"/>
      <c r="AVD28" s="61"/>
      <c r="AVE28" s="61"/>
      <c r="AVF28" s="61"/>
      <c r="AVG28" s="61"/>
      <c r="AVH28" s="61"/>
      <c r="AVI28" s="61"/>
      <c r="AVJ28" s="61"/>
      <c r="AVK28" s="61"/>
      <c r="AVL28" s="61"/>
      <c r="AVM28" s="61"/>
      <c r="AVN28" s="61"/>
      <c r="AVO28" s="61"/>
      <c r="AVP28" s="61"/>
      <c r="AVQ28" s="61"/>
      <c r="AVR28" s="61"/>
      <c r="AVS28" s="61"/>
      <c r="AVT28" s="61"/>
      <c r="AVU28" s="61"/>
      <c r="AVV28" s="61"/>
      <c r="AVW28" s="61"/>
      <c r="AVX28" s="61"/>
      <c r="AVY28" s="61"/>
      <c r="AVZ28" s="61"/>
      <c r="AWA28" s="61"/>
      <c r="AWB28" s="61"/>
      <c r="AWC28" s="61"/>
      <c r="AWD28" s="61"/>
      <c r="AWE28" s="61"/>
      <c r="AWF28" s="61"/>
      <c r="AWG28" s="61"/>
      <c r="AWH28" s="61"/>
      <c r="AWI28" s="61"/>
      <c r="AWJ28" s="61"/>
      <c r="AWK28" s="61"/>
      <c r="AWL28" s="61"/>
      <c r="AWM28" s="61"/>
      <c r="AWN28" s="61"/>
      <c r="AWO28" s="61"/>
      <c r="AWP28" s="61"/>
      <c r="AWQ28" s="61"/>
      <c r="AWR28" s="61"/>
      <c r="AWS28" s="61"/>
      <c r="AWT28" s="61"/>
      <c r="AWU28" s="61"/>
      <c r="AWV28" s="61"/>
      <c r="AWW28" s="61"/>
      <c r="AWX28" s="61"/>
      <c r="AWY28" s="61"/>
      <c r="AWZ28" s="61"/>
      <c r="AXA28" s="61"/>
      <c r="AXB28" s="61"/>
      <c r="AXC28" s="61"/>
      <c r="AXD28" s="61"/>
      <c r="AXE28" s="61"/>
      <c r="AXF28" s="61"/>
      <c r="AXG28" s="61"/>
      <c r="AXH28" s="61"/>
      <c r="AXI28" s="61"/>
      <c r="AXJ28" s="61"/>
      <c r="AXK28" s="61"/>
      <c r="AXL28" s="61"/>
      <c r="AXM28" s="61"/>
      <c r="AXN28" s="61"/>
      <c r="AXO28" s="61"/>
      <c r="AXP28" s="61"/>
      <c r="AXQ28" s="61"/>
      <c r="AXR28" s="61"/>
      <c r="AXS28" s="61"/>
      <c r="AXT28" s="61"/>
      <c r="AXU28" s="61"/>
      <c r="AXV28" s="61"/>
      <c r="AXW28" s="61"/>
      <c r="AXX28" s="61"/>
      <c r="AXY28" s="61"/>
      <c r="AXZ28" s="61"/>
      <c r="AYA28" s="61"/>
      <c r="AYB28" s="61"/>
      <c r="AYC28" s="61"/>
      <c r="AYD28" s="61"/>
      <c r="AYE28" s="61"/>
      <c r="AYF28" s="61"/>
      <c r="AYG28" s="61"/>
      <c r="AYH28" s="61"/>
      <c r="AYI28" s="61"/>
      <c r="AYJ28" s="61"/>
      <c r="AYK28" s="61"/>
      <c r="AYL28" s="61"/>
      <c r="AYM28" s="61"/>
      <c r="AYN28" s="61"/>
      <c r="AYO28" s="61"/>
      <c r="AYP28" s="61"/>
      <c r="AYQ28" s="61"/>
      <c r="AYR28" s="61"/>
      <c r="AYS28" s="61"/>
      <c r="AYT28" s="61"/>
      <c r="AYU28" s="61"/>
      <c r="AYV28" s="61"/>
      <c r="AYW28" s="61"/>
      <c r="AYX28" s="61"/>
      <c r="AYY28" s="61"/>
      <c r="AYZ28" s="61"/>
      <c r="AZA28" s="61"/>
      <c r="AZB28" s="61"/>
      <c r="AZC28" s="61"/>
      <c r="AZD28" s="61"/>
      <c r="AZE28" s="61"/>
      <c r="AZF28" s="61"/>
      <c r="AZG28" s="61"/>
      <c r="AZH28" s="61"/>
      <c r="AZI28" s="61"/>
      <c r="AZJ28" s="61"/>
      <c r="AZK28" s="61"/>
      <c r="AZL28" s="61"/>
      <c r="AZM28" s="61"/>
      <c r="AZN28" s="61"/>
      <c r="AZO28" s="61"/>
      <c r="AZP28" s="61"/>
      <c r="AZQ28" s="61"/>
      <c r="AZR28" s="61"/>
      <c r="AZS28" s="61"/>
      <c r="AZT28" s="61"/>
      <c r="AZU28" s="61"/>
      <c r="AZV28" s="61"/>
      <c r="AZW28" s="61"/>
      <c r="AZX28" s="61"/>
      <c r="AZY28" s="61"/>
      <c r="AZZ28" s="61"/>
      <c r="BAA28" s="61"/>
      <c r="BAB28" s="61"/>
      <c r="BAC28" s="61"/>
      <c r="BAD28" s="61"/>
      <c r="BAE28" s="61"/>
      <c r="BAF28" s="61"/>
      <c r="BAG28" s="61"/>
      <c r="BAH28" s="61"/>
      <c r="BAI28" s="61"/>
      <c r="BAJ28" s="61"/>
      <c r="BAK28" s="61"/>
      <c r="BAL28" s="61"/>
      <c r="BAM28" s="61"/>
      <c r="BAN28" s="61"/>
      <c r="BAO28" s="61"/>
      <c r="BAP28" s="61"/>
      <c r="BAQ28" s="61"/>
      <c r="BAR28" s="61"/>
      <c r="BAS28" s="61"/>
      <c r="BAT28" s="61"/>
      <c r="BAU28" s="61"/>
      <c r="BAV28" s="61"/>
      <c r="BAW28" s="61"/>
      <c r="BAX28" s="61"/>
      <c r="BAY28" s="61"/>
      <c r="BAZ28" s="61"/>
      <c r="BBA28" s="61"/>
      <c r="BBB28" s="61"/>
      <c r="BBC28" s="61"/>
      <c r="BBD28" s="61"/>
      <c r="BBE28" s="61"/>
      <c r="BBF28" s="61"/>
      <c r="BBG28" s="61"/>
      <c r="BBH28" s="61"/>
      <c r="BBI28" s="61"/>
      <c r="BBJ28" s="61"/>
      <c r="BBK28" s="61"/>
      <c r="BBL28" s="61"/>
      <c r="BBM28" s="61"/>
      <c r="BBN28" s="61"/>
      <c r="BBO28" s="61"/>
      <c r="BBP28" s="61"/>
      <c r="BBQ28" s="61"/>
      <c r="BBR28" s="61"/>
      <c r="BBS28" s="61"/>
      <c r="BBT28" s="61"/>
      <c r="BBU28" s="61"/>
      <c r="BBV28" s="61"/>
      <c r="BBW28" s="61"/>
      <c r="BBX28" s="61"/>
      <c r="BBY28" s="61"/>
      <c r="BBZ28" s="61"/>
      <c r="BCA28" s="61"/>
      <c r="BCB28" s="61"/>
      <c r="BCC28" s="61"/>
      <c r="BCD28" s="61"/>
      <c r="BCE28" s="61"/>
      <c r="BCF28" s="61"/>
      <c r="BCG28" s="61"/>
      <c r="BCH28" s="61"/>
      <c r="BCI28" s="61"/>
      <c r="BCJ28" s="61"/>
      <c r="BCK28" s="61"/>
      <c r="BCL28" s="61"/>
      <c r="BCM28" s="61"/>
      <c r="BCN28" s="61"/>
      <c r="BCO28" s="61"/>
      <c r="BCP28" s="61"/>
      <c r="BCQ28" s="61"/>
      <c r="BCR28" s="61"/>
      <c r="BCS28" s="61"/>
      <c r="BCT28" s="61"/>
      <c r="BCU28" s="61"/>
      <c r="BCV28" s="61"/>
      <c r="BCW28" s="61"/>
      <c r="BCX28" s="61"/>
      <c r="BCY28" s="61"/>
      <c r="BCZ28" s="61"/>
      <c r="BDA28" s="61"/>
      <c r="BDB28" s="61"/>
      <c r="BDC28" s="61"/>
      <c r="BDD28" s="61"/>
      <c r="BDE28" s="61"/>
      <c r="BDF28" s="61"/>
      <c r="BDG28" s="61"/>
      <c r="BDH28" s="61"/>
      <c r="BDI28" s="61"/>
      <c r="BDJ28" s="61"/>
      <c r="BDK28" s="61"/>
      <c r="BDL28" s="61"/>
      <c r="BDM28" s="61"/>
      <c r="BDN28" s="61"/>
      <c r="BDO28" s="61"/>
      <c r="BDP28" s="61"/>
      <c r="BDQ28" s="61"/>
      <c r="BDR28" s="61"/>
      <c r="BDS28" s="61"/>
      <c r="BDT28" s="61"/>
      <c r="BDU28" s="61"/>
      <c r="BDV28" s="61"/>
      <c r="BDW28" s="61"/>
      <c r="BDX28" s="61"/>
      <c r="BDY28" s="61"/>
      <c r="BDZ28" s="61"/>
      <c r="BEA28" s="61"/>
      <c r="BEB28" s="61"/>
      <c r="BEC28" s="61"/>
      <c r="BED28" s="61"/>
      <c r="BEE28" s="61"/>
      <c r="BEF28" s="61"/>
      <c r="BEG28" s="61"/>
      <c r="BEH28" s="61"/>
      <c r="BEI28" s="61"/>
      <c r="BEJ28" s="61"/>
      <c r="BEK28" s="61"/>
      <c r="BEL28" s="61"/>
      <c r="BEM28" s="61"/>
      <c r="BEN28" s="61"/>
      <c r="BEO28" s="61"/>
      <c r="BEP28" s="61"/>
      <c r="BEQ28" s="61"/>
      <c r="BER28" s="61"/>
      <c r="BES28" s="61"/>
      <c r="BET28" s="61"/>
      <c r="BEU28" s="61"/>
      <c r="BEV28" s="61"/>
      <c r="BEW28" s="61"/>
      <c r="BEX28" s="61"/>
      <c r="BEY28" s="61"/>
      <c r="BEZ28" s="61"/>
      <c r="BFA28" s="61"/>
      <c r="BFB28" s="61"/>
      <c r="BFC28" s="61"/>
      <c r="BFD28" s="61"/>
      <c r="BFE28" s="61"/>
      <c r="BFF28" s="61"/>
      <c r="BFG28" s="61"/>
      <c r="BFH28" s="61"/>
      <c r="BFI28" s="61"/>
      <c r="BFJ28" s="61"/>
      <c r="BFK28" s="61"/>
      <c r="BFL28" s="61"/>
      <c r="BFM28" s="61"/>
      <c r="BFN28" s="61"/>
      <c r="BFO28" s="61"/>
      <c r="BFP28" s="61"/>
      <c r="BFQ28" s="61"/>
      <c r="BFR28" s="61"/>
      <c r="BFS28" s="61"/>
      <c r="BFT28" s="61"/>
      <c r="BFU28" s="61"/>
      <c r="BFV28" s="61"/>
      <c r="BFW28" s="61"/>
      <c r="BFX28" s="61"/>
      <c r="BFY28" s="61"/>
      <c r="BFZ28" s="61"/>
      <c r="BGA28" s="61"/>
      <c r="BGB28" s="61"/>
      <c r="BGC28" s="61"/>
      <c r="BGD28" s="61"/>
      <c r="BGE28" s="61"/>
      <c r="BGF28" s="61"/>
      <c r="BGG28" s="61"/>
      <c r="BGH28" s="61"/>
      <c r="BGI28" s="61"/>
      <c r="BGJ28" s="61"/>
      <c r="BGK28" s="61"/>
      <c r="BGL28" s="61"/>
      <c r="BGM28" s="61"/>
      <c r="BGN28" s="61"/>
      <c r="BGO28" s="61"/>
      <c r="BGP28" s="61"/>
      <c r="BGQ28" s="61"/>
      <c r="BGR28" s="61"/>
      <c r="BGS28" s="61"/>
      <c r="BGT28" s="61"/>
      <c r="BGU28" s="61"/>
      <c r="BGV28" s="61"/>
      <c r="BGW28" s="61"/>
      <c r="BGX28" s="61"/>
      <c r="BGY28" s="61"/>
      <c r="BGZ28" s="61"/>
      <c r="BHA28" s="61"/>
      <c r="BHB28" s="61"/>
      <c r="BHC28" s="61"/>
      <c r="BHD28" s="61"/>
      <c r="BHE28" s="61"/>
      <c r="BHF28" s="61"/>
      <c r="BHG28" s="61"/>
      <c r="BHH28" s="61"/>
      <c r="BHI28" s="61"/>
      <c r="BHJ28" s="61"/>
      <c r="BHK28" s="61"/>
      <c r="BHL28" s="61"/>
      <c r="BHM28" s="61"/>
      <c r="BHN28" s="61"/>
      <c r="BHO28" s="61"/>
      <c r="BHP28" s="61"/>
      <c r="BHQ28" s="61"/>
      <c r="BHR28" s="61"/>
      <c r="BHS28" s="61"/>
      <c r="BHT28" s="61"/>
      <c r="BHU28" s="61"/>
      <c r="BHV28" s="61"/>
      <c r="BHW28" s="61"/>
      <c r="BHX28" s="61"/>
      <c r="BHY28" s="61"/>
      <c r="BHZ28" s="61"/>
      <c r="BIA28" s="61"/>
      <c r="BIB28" s="61"/>
      <c r="BIC28" s="61"/>
      <c r="BID28" s="61"/>
      <c r="BIE28" s="61"/>
      <c r="BIF28" s="61"/>
      <c r="BIG28" s="61"/>
      <c r="BIH28" s="61"/>
      <c r="BII28" s="61"/>
      <c r="BIJ28" s="61"/>
      <c r="BIK28" s="61"/>
      <c r="BIL28" s="61"/>
      <c r="BIM28" s="61"/>
      <c r="BIN28" s="61"/>
      <c r="BIO28" s="61"/>
      <c r="BIP28" s="61"/>
      <c r="BIQ28" s="61"/>
      <c r="BIR28" s="61"/>
      <c r="BIS28" s="61"/>
      <c r="BIT28" s="61"/>
      <c r="BIU28" s="61"/>
      <c r="BIV28" s="61"/>
      <c r="BIW28" s="61"/>
      <c r="BIX28" s="61"/>
      <c r="BIY28" s="61"/>
      <c r="BIZ28" s="61"/>
      <c r="BJA28" s="61"/>
      <c r="BJB28" s="61"/>
      <c r="BJC28" s="61"/>
      <c r="BJD28" s="61"/>
      <c r="BJE28" s="61"/>
      <c r="BJF28" s="61"/>
      <c r="BJG28" s="61"/>
      <c r="BJH28" s="61"/>
      <c r="BJI28" s="61"/>
      <c r="BJJ28" s="61"/>
      <c r="BJK28" s="61"/>
      <c r="BJL28" s="61"/>
      <c r="BJM28" s="61"/>
      <c r="BJN28" s="61"/>
      <c r="BJO28" s="61"/>
      <c r="BJP28" s="61"/>
      <c r="BJQ28" s="61"/>
      <c r="BJR28" s="61"/>
      <c r="BJS28" s="61"/>
      <c r="BJT28" s="61"/>
      <c r="BJU28" s="61"/>
      <c r="BJV28" s="61"/>
      <c r="BJW28" s="61"/>
      <c r="BJX28" s="61"/>
      <c r="BJY28" s="61"/>
      <c r="BJZ28" s="61"/>
      <c r="BKA28" s="61"/>
      <c r="BKB28" s="61"/>
      <c r="BKC28" s="61"/>
      <c r="BKD28" s="61"/>
      <c r="BKE28" s="61"/>
      <c r="BKF28" s="61"/>
      <c r="BKG28" s="61"/>
      <c r="BKH28" s="61"/>
      <c r="BKI28" s="61"/>
      <c r="BKJ28" s="61"/>
      <c r="BKK28" s="61"/>
      <c r="BKL28" s="61"/>
      <c r="BKM28" s="61"/>
      <c r="BKN28" s="61"/>
      <c r="BKO28" s="61"/>
      <c r="BKP28" s="61"/>
      <c r="BKQ28" s="61"/>
      <c r="BKR28" s="61"/>
      <c r="BKS28" s="61"/>
      <c r="BKT28" s="61"/>
      <c r="BKU28" s="61"/>
      <c r="BKV28" s="61"/>
      <c r="BKW28" s="61"/>
      <c r="BKX28" s="61"/>
      <c r="BKY28" s="61"/>
      <c r="BKZ28" s="61"/>
      <c r="BLA28" s="61"/>
      <c r="BLB28" s="61"/>
      <c r="BLC28" s="61"/>
      <c r="BLD28" s="61"/>
      <c r="BLE28" s="61"/>
      <c r="BLF28" s="61"/>
      <c r="BLG28" s="61"/>
      <c r="BLH28" s="61"/>
      <c r="BLI28" s="61"/>
      <c r="BLJ28" s="61"/>
      <c r="BLK28" s="61"/>
      <c r="BLL28" s="61"/>
      <c r="BLM28" s="61"/>
      <c r="BLN28" s="61"/>
      <c r="BLO28" s="61"/>
      <c r="BLP28" s="61"/>
      <c r="BLQ28" s="61"/>
      <c r="BLR28" s="61"/>
      <c r="BLS28" s="61"/>
      <c r="BLT28" s="61"/>
      <c r="BLU28" s="61"/>
      <c r="BLV28" s="61"/>
      <c r="BLW28" s="61"/>
      <c r="BLX28" s="61"/>
      <c r="BLY28" s="61"/>
      <c r="BLZ28" s="61"/>
      <c r="BMA28" s="61"/>
      <c r="BMB28" s="61"/>
      <c r="BMC28" s="61"/>
      <c r="BMD28" s="61"/>
      <c r="BME28" s="61"/>
      <c r="BMF28" s="61"/>
      <c r="BMG28" s="61"/>
      <c r="BMH28" s="61"/>
      <c r="BMI28" s="61"/>
      <c r="BMJ28" s="61"/>
      <c r="BMK28" s="61"/>
      <c r="BML28" s="61"/>
      <c r="BMM28" s="61"/>
      <c r="BMN28" s="61"/>
      <c r="BMO28" s="61"/>
      <c r="BMP28" s="61"/>
      <c r="BMQ28" s="61"/>
      <c r="BMR28" s="61"/>
      <c r="BMS28" s="61"/>
      <c r="BMT28" s="61"/>
      <c r="BMU28" s="61"/>
      <c r="BMV28" s="61"/>
      <c r="BMW28" s="61"/>
      <c r="BMX28" s="61"/>
      <c r="BMY28" s="61"/>
      <c r="BMZ28" s="61"/>
      <c r="BNA28" s="61"/>
      <c r="BNB28" s="61"/>
      <c r="BNC28" s="61"/>
      <c r="BND28" s="61"/>
      <c r="BNE28" s="61"/>
      <c r="BNF28" s="61"/>
      <c r="BNG28" s="61"/>
      <c r="BNH28" s="61"/>
      <c r="BNI28" s="61"/>
      <c r="BNJ28" s="61"/>
      <c r="BNK28" s="61"/>
      <c r="BNL28" s="61"/>
      <c r="BNM28" s="61"/>
      <c r="BNN28" s="61"/>
      <c r="BNO28" s="61"/>
      <c r="BNP28" s="61"/>
      <c r="BNQ28" s="61"/>
      <c r="BNR28" s="61"/>
      <c r="BNS28" s="61"/>
      <c r="BNT28" s="61"/>
      <c r="BNU28" s="61"/>
      <c r="BNV28" s="61"/>
      <c r="BNW28" s="61"/>
      <c r="BNX28" s="61"/>
      <c r="BNY28" s="61"/>
      <c r="BNZ28" s="61"/>
      <c r="BOA28" s="61"/>
      <c r="BOB28" s="61"/>
      <c r="BOC28" s="61"/>
      <c r="BOD28" s="61"/>
      <c r="BOE28" s="61"/>
      <c r="BOF28" s="61"/>
      <c r="BOG28" s="61"/>
      <c r="BOH28" s="61"/>
      <c r="BOI28" s="61"/>
      <c r="BOJ28" s="61"/>
      <c r="BOK28" s="61"/>
      <c r="BOL28" s="61"/>
      <c r="BOM28" s="61"/>
      <c r="BON28" s="61"/>
      <c r="BOO28" s="61"/>
      <c r="BOP28" s="61"/>
      <c r="BOQ28" s="61"/>
      <c r="BOR28" s="61"/>
      <c r="BOS28" s="61"/>
      <c r="BOT28" s="61"/>
      <c r="BOU28" s="61"/>
      <c r="BOV28" s="61"/>
      <c r="BOW28" s="61"/>
      <c r="BOX28" s="61"/>
      <c r="BOY28" s="61"/>
      <c r="BOZ28" s="61"/>
      <c r="BPA28" s="61"/>
      <c r="BPB28" s="61"/>
      <c r="BPC28" s="61"/>
      <c r="BPD28" s="61"/>
      <c r="BPE28" s="61"/>
      <c r="BPF28" s="61"/>
      <c r="BPG28" s="61"/>
      <c r="BPH28" s="61"/>
      <c r="BPI28" s="61"/>
      <c r="BPJ28" s="61"/>
      <c r="BPK28" s="61"/>
      <c r="BPL28" s="61"/>
      <c r="BPM28" s="61"/>
      <c r="BPN28" s="61"/>
      <c r="BPO28" s="61"/>
      <c r="BPP28" s="61"/>
      <c r="BPQ28" s="61"/>
      <c r="BPR28" s="61"/>
      <c r="BPS28" s="61"/>
      <c r="BPT28" s="61"/>
      <c r="BPU28" s="61"/>
      <c r="BPV28" s="61"/>
      <c r="BPW28" s="61"/>
      <c r="BPX28" s="61"/>
      <c r="BPY28" s="61"/>
      <c r="BPZ28" s="61"/>
      <c r="BQA28" s="61"/>
      <c r="BQB28" s="61"/>
      <c r="BQC28" s="61"/>
      <c r="BQD28" s="61"/>
      <c r="BQE28" s="61"/>
      <c r="BQF28" s="61"/>
      <c r="BQG28" s="61"/>
      <c r="BQH28" s="61"/>
      <c r="BQI28" s="61"/>
      <c r="BQJ28" s="61"/>
      <c r="BQK28" s="61"/>
      <c r="BQL28" s="61"/>
      <c r="BQM28" s="61"/>
      <c r="BQN28" s="61"/>
      <c r="BQO28" s="61"/>
      <c r="BQP28" s="61"/>
      <c r="BQQ28" s="61"/>
      <c r="BQR28" s="61"/>
      <c r="BQS28" s="61"/>
      <c r="BQT28" s="61"/>
      <c r="BQU28" s="61"/>
      <c r="BQV28" s="61"/>
      <c r="BQW28" s="61"/>
      <c r="BQX28" s="61"/>
      <c r="BQY28" s="61"/>
      <c r="BQZ28" s="61"/>
      <c r="BRA28" s="61"/>
      <c r="BRB28" s="61"/>
      <c r="BRC28" s="61"/>
      <c r="BRD28" s="61"/>
      <c r="BRE28" s="61"/>
      <c r="BRF28" s="61"/>
      <c r="BRG28" s="61"/>
      <c r="BRH28" s="61"/>
      <c r="BRI28" s="61"/>
      <c r="BRJ28" s="61"/>
      <c r="BRK28" s="61"/>
      <c r="BRL28" s="61"/>
      <c r="BRM28" s="61"/>
      <c r="BRN28" s="61"/>
      <c r="BRO28" s="61"/>
      <c r="BRP28" s="61"/>
      <c r="BRQ28" s="61"/>
      <c r="BRR28" s="61"/>
      <c r="BRS28" s="61"/>
      <c r="BRT28" s="61"/>
      <c r="BRU28" s="61"/>
      <c r="BRV28" s="61"/>
      <c r="BRW28" s="61"/>
      <c r="BRX28" s="61"/>
      <c r="BRY28" s="61"/>
      <c r="BRZ28" s="61"/>
      <c r="BSA28" s="61"/>
      <c r="BSB28" s="61"/>
      <c r="BSC28" s="61"/>
      <c r="BSD28" s="61"/>
      <c r="BSE28" s="61"/>
      <c r="BSF28" s="61"/>
      <c r="BSG28" s="61"/>
      <c r="BSH28" s="61"/>
      <c r="BSI28" s="61"/>
      <c r="BSJ28" s="61"/>
      <c r="BSK28" s="61"/>
      <c r="BSL28" s="61"/>
      <c r="BSM28" s="61"/>
      <c r="BSN28" s="61"/>
      <c r="BSO28" s="61"/>
      <c r="BSP28" s="61"/>
      <c r="BSQ28" s="61"/>
      <c r="BSR28" s="61"/>
      <c r="BSS28" s="61"/>
      <c r="BST28" s="61"/>
      <c r="BSU28" s="61"/>
      <c r="BSV28" s="61"/>
      <c r="BSW28" s="61"/>
      <c r="BSX28" s="61"/>
      <c r="BSY28" s="61"/>
      <c r="BSZ28" s="61"/>
      <c r="BTA28" s="61"/>
      <c r="BTB28" s="61"/>
      <c r="BTC28" s="61"/>
      <c r="BTD28" s="61"/>
      <c r="BTE28" s="61"/>
      <c r="BTF28" s="61"/>
      <c r="BTG28" s="61"/>
      <c r="BTH28" s="61"/>
      <c r="BTI28" s="61"/>
      <c r="BTJ28" s="61"/>
      <c r="BTK28" s="61"/>
      <c r="BTL28" s="61"/>
      <c r="BTM28" s="61"/>
      <c r="BTN28" s="61"/>
      <c r="BTO28" s="61"/>
      <c r="BTP28" s="61"/>
      <c r="BTQ28" s="61"/>
      <c r="BTR28" s="61"/>
      <c r="BTS28" s="61"/>
      <c r="BTT28" s="61"/>
      <c r="BTU28" s="61"/>
      <c r="BTV28" s="61"/>
      <c r="BTW28" s="61"/>
      <c r="BTX28" s="61"/>
      <c r="BTY28" s="61"/>
      <c r="BTZ28" s="61"/>
      <c r="BUA28" s="61"/>
      <c r="BUB28" s="61"/>
      <c r="BUC28" s="61"/>
      <c r="BUD28" s="61"/>
      <c r="BUE28" s="61"/>
      <c r="BUF28" s="61"/>
      <c r="BUG28" s="61"/>
      <c r="BUH28" s="61"/>
      <c r="BUI28" s="61"/>
      <c r="BUJ28" s="61"/>
      <c r="BUK28" s="61"/>
      <c r="BUL28" s="61"/>
      <c r="BUM28" s="61"/>
      <c r="BUN28" s="61"/>
      <c r="BUO28" s="61"/>
      <c r="BUP28" s="61"/>
      <c r="BUQ28" s="61"/>
      <c r="BUR28" s="61"/>
      <c r="BUS28" s="61"/>
      <c r="BUT28" s="61"/>
      <c r="BUU28" s="61"/>
      <c r="BUV28" s="61"/>
      <c r="BUW28" s="61"/>
      <c r="BUX28" s="61"/>
      <c r="BUY28" s="61"/>
      <c r="BUZ28" s="61"/>
      <c r="BVA28" s="61"/>
      <c r="BVB28" s="61"/>
      <c r="BVC28" s="61"/>
      <c r="BVD28" s="61"/>
      <c r="BVE28" s="61"/>
      <c r="BVF28" s="61"/>
      <c r="BVG28" s="61"/>
      <c r="BVH28" s="61"/>
      <c r="BVI28" s="61"/>
      <c r="BVJ28" s="61"/>
      <c r="BVK28" s="61"/>
      <c r="BVL28" s="61"/>
      <c r="BVM28" s="61"/>
      <c r="BVN28" s="61"/>
      <c r="BVO28" s="61"/>
      <c r="BVP28" s="61"/>
      <c r="BVQ28" s="61"/>
      <c r="BVR28" s="61"/>
      <c r="BVS28" s="61"/>
      <c r="BVT28" s="61"/>
      <c r="BVU28" s="61"/>
      <c r="BVV28" s="61"/>
      <c r="BVW28" s="61"/>
      <c r="BVX28" s="61"/>
      <c r="BVY28" s="61"/>
      <c r="BVZ28" s="61"/>
      <c r="BWA28" s="61"/>
      <c r="BWB28" s="61"/>
      <c r="BWC28" s="61"/>
      <c r="BWD28" s="61"/>
      <c r="BWE28" s="61"/>
      <c r="BWF28" s="61"/>
      <c r="BWG28" s="61"/>
      <c r="BWH28" s="61"/>
      <c r="BWI28" s="61"/>
      <c r="BWJ28" s="61"/>
      <c r="BWK28" s="61"/>
      <c r="BWL28" s="61"/>
      <c r="BWM28" s="61"/>
      <c r="BWN28" s="61"/>
      <c r="BWO28" s="61"/>
      <c r="BWP28" s="61"/>
      <c r="BWQ28" s="61"/>
      <c r="BWR28" s="61"/>
      <c r="BWS28" s="61"/>
      <c r="BWT28" s="61"/>
      <c r="BWU28" s="61"/>
      <c r="BWV28" s="61"/>
      <c r="BWW28" s="61"/>
      <c r="BWX28" s="61"/>
      <c r="BWY28" s="61"/>
      <c r="BWZ28" s="61"/>
      <c r="BXA28" s="61"/>
      <c r="BXB28" s="61"/>
      <c r="BXC28" s="61"/>
      <c r="BXD28" s="61"/>
      <c r="BXE28" s="61"/>
      <c r="BXF28" s="61"/>
      <c r="BXG28" s="61"/>
      <c r="BXH28" s="61"/>
      <c r="BXI28" s="61"/>
      <c r="BXJ28" s="61"/>
      <c r="BXK28" s="61"/>
      <c r="BXL28" s="61"/>
      <c r="BXM28" s="61"/>
      <c r="BXN28" s="61"/>
      <c r="BXO28" s="61"/>
      <c r="BXP28" s="61"/>
      <c r="BXQ28" s="61"/>
      <c r="BXR28" s="61"/>
      <c r="BXS28" s="61"/>
      <c r="BXT28" s="61"/>
      <c r="BXU28" s="61"/>
      <c r="BXV28" s="61"/>
      <c r="BXW28" s="61"/>
      <c r="BXX28" s="61"/>
      <c r="BXY28" s="61"/>
      <c r="BXZ28" s="61"/>
      <c r="BYA28" s="61"/>
      <c r="BYB28" s="61"/>
      <c r="BYC28" s="61"/>
      <c r="BYD28" s="61"/>
      <c r="BYE28" s="61"/>
      <c r="BYF28" s="61"/>
      <c r="BYG28" s="61"/>
      <c r="BYH28" s="61"/>
      <c r="BYI28" s="61"/>
      <c r="BYJ28" s="61"/>
      <c r="BYK28" s="61"/>
      <c r="BYL28" s="61"/>
      <c r="BYM28" s="61"/>
      <c r="BYN28" s="61"/>
      <c r="BYO28" s="61"/>
      <c r="BYP28" s="61"/>
      <c r="BYQ28" s="61"/>
      <c r="BYR28" s="61"/>
      <c r="BYS28" s="61"/>
      <c r="BYT28" s="61"/>
      <c r="BYU28" s="61"/>
      <c r="BYV28" s="61"/>
      <c r="BYW28" s="61"/>
      <c r="BYX28" s="61"/>
      <c r="BYY28" s="61"/>
      <c r="BYZ28" s="61"/>
      <c r="BZA28" s="61"/>
      <c r="BZB28" s="61"/>
      <c r="BZC28" s="61"/>
      <c r="BZD28" s="61"/>
      <c r="BZE28" s="61"/>
      <c r="BZF28" s="61"/>
      <c r="BZG28" s="61"/>
      <c r="BZH28" s="61"/>
      <c r="BZI28" s="61"/>
      <c r="BZJ28" s="61"/>
      <c r="BZK28" s="61"/>
      <c r="BZL28" s="61"/>
      <c r="BZM28" s="61"/>
      <c r="BZN28" s="61"/>
      <c r="BZO28" s="61"/>
      <c r="BZP28" s="61"/>
      <c r="BZQ28" s="61"/>
      <c r="BZR28" s="61"/>
      <c r="BZS28" s="61"/>
      <c r="BZT28" s="61"/>
      <c r="BZU28" s="61"/>
      <c r="BZV28" s="61"/>
      <c r="BZW28" s="61"/>
      <c r="BZX28" s="61"/>
      <c r="BZY28" s="61"/>
      <c r="BZZ28" s="61"/>
      <c r="CAA28" s="61"/>
      <c r="CAB28" s="61"/>
      <c r="CAC28" s="61"/>
      <c r="CAD28" s="61"/>
      <c r="CAE28" s="61"/>
      <c r="CAF28" s="61"/>
      <c r="CAG28" s="61"/>
      <c r="CAH28" s="61"/>
      <c r="CAI28" s="61"/>
      <c r="CAJ28" s="61"/>
      <c r="CAK28" s="61"/>
      <c r="CAL28" s="61"/>
      <c r="CAM28" s="61"/>
      <c r="CAN28" s="61"/>
      <c r="CAO28" s="61"/>
      <c r="CAP28" s="61"/>
      <c r="CAQ28" s="61"/>
      <c r="CAR28" s="61"/>
      <c r="CAS28" s="61"/>
      <c r="CAT28" s="61"/>
      <c r="CAU28" s="61"/>
      <c r="CAV28" s="61"/>
      <c r="CAW28" s="61"/>
      <c r="CAX28" s="61"/>
      <c r="CAY28" s="61"/>
      <c r="CAZ28" s="61"/>
      <c r="CBA28" s="61"/>
      <c r="CBB28" s="61"/>
      <c r="CBC28" s="61"/>
      <c r="CBD28" s="61"/>
      <c r="CBE28" s="61"/>
      <c r="CBF28" s="61"/>
      <c r="CBG28" s="61"/>
      <c r="CBH28" s="61"/>
      <c r="CBI28" s="61"/>
      <c r="CBJ28" s="61"/>
      <c r="CBK28" s="61"/>
      <c r="CBL28" s="61"/>
      <c r="CBM28" s="61"/>
      <c r="CBN28" s="61"/>
      <c r="CBO28" s="61"/>
      <c r="CBP28" s="61"/>
      <c r="CBQ28" s="61"/>
      <c r="CBR28" s="61"/>
      <c r="CBS28" s="61"/>
      <c r="CBT28" s="61"/>
      <c r="CBU28" s="61"/>
      <c r="CBV28" s="61"/>
      <c r="CBW28" s="61"/>
      <c r="CBX28" s="61"/>
      <c r="CBY28" s="61"/>
      <c r="CBZ28" s="61"/>
      <c r="CCA28" s="61"/>
      <c r="CCB28" s="61"/>
      <c r="CCC28" s="61"/>
      <c r="CCD28" s="61"/>
      <c r="CCE28" s="61"/>
      <c r="CCF28" s="61"/>
      <c r="CCG28" s="61"/>
      <c r="CCH28" s="61"/>
      <c r="CCI28" s="61"/>
      <c r="CCJ28" s="61"/>
      <c r="CCK28" s="61"/>
      <c r="CCL28" s="61"/>
      <c r="CCM28" s="61"/>
      <c r="CCN28" s="61"/>
      <c r="CCO28" s="61"/>
      <c r="CCP28" s="61"/>
      <c r="CCQ28" s="61"/>
      <c r="CCR28" s="61"/>
      <c r="CCS28" s="61"/>
      <c r="CCT28" s="61"/>
      <c r="CCU28" s="61"/>
      <c r="CCV28" s="61"/>
      <c r="CCW28" s="61"/>
      <c r="CCX28" s="61"/>
      <c r="CCY28" s="61"/>
      <c r="CCZ28" s="61"/>
      <c r="CDA28" s="61"/>
      <c r="CDB28" s="61"/>
      <c r="CDC28" s="61"/>
      <c r="CDD28" s="61"/>
      <c r="CDE28" s="61"/>
      <c r="CDF28" s="61"/>
      <c r="CDG28" s="61"/>
      <c r="CDH28" s="61"/>
      <c r="CDI28" s="61"/>
      <c r="CDJ28" s="61"/>
      <c r="CDK28" s="61"/>
      <c r="CDL28" s="61"/>
      <c r="CDM28" s="61"/>
      <c r="CDN28" s="61"/>
      <c r="CDO28" s="61"/>
      <c r="CDP28" s="61"/>
      <c r="CDQ28" s="61"/>
      <c r="CDR28" s="61"/>
      <c r="CDS28" s="61"/>
      <c r="CDT28" s="61"/>
      <c r="CDU28" s="61"/>
      <c r="CDV28" s="61"/>
      <c r="CDW28" s="61"/>
      <c r="CDX28" s="61"/>
      <c r="CDY28" s="61"/>
      <c r="CDZ28" s="61"/>
      <c r="CEA28" s="61"/>
      <c r="CEB28" s="61"/>
      <c r="CEC28" s="61"/>
      <c r="CED28" s="61"/>
      <c r="CEE28" s="61"/>
      <c r="CEF28" s="61"/>
      <c r="CEG28" s="61"/>
      <c r="CEH28" s="61"/>
      <c r="CEI28" s="61"/>
      <c r="CEJ28" s="61"/>
      <c r="CEK28" s="61"/>
      <c r="CEL28" s="61"/>
      <c r="CEM28" s="61"/>
      <c r="CEN28" s="61"/>
      <c r="CEO28" s="61"/>
      <c r="CEP28" s="61"/>
      <c r="CEQ28" s="61"/>
      <c r="CER28" s="61"/>
      <c r="CES28" s="61"/>
      <c r="CET28" s="61"/>
      <c r="CEU28" s="61"/>
      <c r="CEV28" s="61"/>
      <c r="CEW28" s="61"/>
      <c r="CEX28" s="61"/>
      <c r="CEY28" s="61"/>
      <c r="CEZ28" s="61"/>
      <c r="CFA28" s="61"/>
      <c r="CFB28" s="61"/>
      <c r="CFC28" s="61"/>
      <c r="CFD28" s="61"/>
      <c r="CFE28" s="61"/>
      <c r="CFF28" s="61"/>
      <c r="CFG28" s="61"/>
      <c r="CFH28" s="61"/>
      <c r="CFI28" s="61"/>
      <c r="CFJ28" s="61"/>
      <c r="CFK28" s="61"/>
      <c r="CFL28" s="61"/>
      <c r="CFM28" s="61"/>
      <c r="CFN28" s="61"/>
      <c r="CFO28" s="61"/>
      <c r="CFP28" s="61"/>
      <c r="CFQ28" s="61"/>
      <c r="CFR28" s="61"/>
      <c r="CFS28" s="61"/>
      <c r="CFT28" s="61"/>
      <c r="CFU28" s="61"/>
      <c r="CFV28" s="61"/>
      <c r="CFW28" s="61"/>
      <c r="CFX28" s="61"/>
      <c r="CFY28" s="61"/>
      <c r="CFZ28" s="61"/>
      <c r="CGA28" s="61"/>
      <c r="CGB28" s="61"/>
      <c r="CGC28" s="61"/>
      <c r="CGD28" s="61"/>
      <c r="CGE28" s="61"/>
      <c r="CGF28" s="61"/>
      <c r="CGG28" s="61"/>
      <c r="CGH28" s="61"/>
      <c r="CGI28" s="61"/>
      <c r="CGJ28" s="61"/>
      <c r="CGK28" s="61"/>
      <c r="CGL28" s="61"/>
      <c r="CGM28" s="61"/>
      <c r="CGN28" s="61"/>
      <c r="CGO28" s="61"/>
      <c r="CGP28" s="61"/>
      <c r="CGQ28" s="61"/>
      <c r="CGR28" s="61"/>
      <c r="CGS28" s="61"/>
      <c r="CGT28" s="61"/>
      <c r="CGU28" s="61"/>
      <c r="CGV28" s="61"/>
      <c r="CGW28" s="61"/>
      <c r="CGX28" s="61"/>
      <c r="CGY28" s="61"/>
      <c r="CGZ28" s="61"/>
      <c r="CHA28" s="61"/>
      <c r="CHB28" s="61"/>
      <c r="CHC28" s="61"/>
      <c r="CHD28" s="61"/>
      <c r="CHE28" s="61"/>
      <c r="CHF28" s="61"/>
      <c r="CHG28" s="61"/>
      <c r="CHH28" s="61"/>
      <c r="CHI28" s="61"/>
      <c r="CHJ28" s="61"/>
      <c r="CHK28" s="61"/>
      <c r="CHL28" s="61"/>
      <c r="CHM28" s="61"/>
      <c r="CHN28" s="61"/>
      <c r="CHO28" s="61"/>
      <c r="CHP28" s="61"/>
      <c r="CHQ28" s="61"/>
      <c r="CHR28" s="61"/>
      <c r="CHS28" s="61"/>
      <c r="CHT28" s="61"/>
      <c r="CHU28" s="61"/>
      <c r="CHV28" s="61"/>
      <c r="CHW28" s="61"/>
      <c r="CHX28" s="61"/>
      <c r="CHY28" s="61"/>
      <c r="CHZ28" s="61"/>
      <c r="CIA28" s="61"/>
      <c r="CIB28" s="61"/>
      <c r="CIC28" s="61"/>
      <c r="CID28" s="61"/>
      <c r="CIE28" s="61"/>
      <c r="CIF28" s="61"/>
      <c r="CIG28" s="61"/>
      <c r="CIH28" s="61"/>
      <c r="CII28" s="61"/>
      <c r="CIJ28" s="61"/>
      <c r="CIK28" s="61"/>
      <c r="CIL28" s="61"/>
      <c r="CIM28" s="61"/>
      <c r="CIN28" s="61"/>
      <c r="CIO28" s="61"/>
      <c r="CIP28" s="61"/>
      <c r="CIQ28" s="61"/>
      <c r="CIR28" s="61"/>
      <c r="CIS28" s="61"/>
      <c r="CIT28" s="61"/>
      <c r="CIU28" s="61"/>
      <c r="CIV28" s="61"/>
      <c r="CIW28" s="61"/>
      <c r="CIX28" s="61"/>
      <c r="CIY28" s="61"/>
      <c r="CIZ28" s="61"/>
      <c r="CJA28" s="61"/>
      <c r="CJB28" s="61"/>
      <c r="CJC28" s="61"/>
      <c r="CJD28" s="61"/>
      <c r="CJE28" s="61"/>
      <c r="CJF28" s="61"/>
      <c r="CJG28" s="61"/>
      <c r="CJH28" s="61"/>
      <c r="CJI28" s="61"/>
      <c r="CJJ28" s="61"/>
      <c r="CJK28" s="61"/>
      <c r="CJL28" s="61"/>
      <c r="CJM28" s="61"/>
      <c r="CJN28" s="61"/>
      <c r="CJO28" s="61"/>
      <c r="CJP28" s="61"/>
      <c r="CJQ28" s="61"/>
      <c r="CJR28" s="61"/>
      <c r="CJS28" s="61"/>
      <c r="CJT28" s="61"/>
      <c r="CJU28" s="61"/>
      <c r="CJV28" s="61"/>
      <c r="CJW28" s="61"/>
      <c r="CJX28" s="61"/>
      <c r="CJY28" s="61"/>
      <c r="CJZ28" s="61"/>
      <c r="CKA28" s="61"/>
      <c r="CKB28" s="61"/>
      <c r="CKC28" s="61"/>
      <c r="CKD28" s="61"/>
      <c r="CKE28" s="61"/>
      <c r="CKF28" s="61"/>
      <c r="CKG28" s="61"/>
      <c r="CKH28" s="61"/>
      <c r="CKI28" s="61"/>
      <c r="CKJ28" s="61"/>
      <c r="CKK28" s="61"/>
      <c r="CKL28" s="61"/>
      <c r="CKM28" s="61"/>
      <c r="CKN28" s="61"/>
      <c r="CKO28" s="61"/>
      <c r="CKP28" s="61"/>
      <c r="CKQ28" s="61"/>
      <c r="CKR28" s="61"/>
      <c r="CKS28" s="61"/>
      <c r="CKT28" s="61"/>
      <c r="CKU28" s="61"/>
      <c r="CKV28" s="61"/>
      <c r="CKW28" s="61"/>
      <c r="CKX28" s="61"/>
      <c r="CKY28" s="61"/>
      <c r="CKZ28" s="61"/>
      <c r="CLA28" s="61"/>
      <c r="CLB28" s="61"/>
      <c r="CLC28" s="61"/>
      <c r="CLD28" s="61"/>
      <c r="CLE28" s="61"/>
      <c r="CLF28" s="61"/>
      <c r="CLG28" s="61"/>
      <c r="CLH28" s="61"/>
      <c r="CLI28" s="61"/>
      <c r="CLJ28" s="61"/>
      <c r="CLK28" s="61"/>
      <c r="CLL28" s="61"/>
      <c r="CLM28" s="61"/>
      <c r="CLN28" s="61"/>
      <c r="CLO28" s="61"/>
      <c r="CLP28" s="61"/>
      <c r="CLQ28" s="61"/>
      <c r="CLR28" s="61"/>
      <c r="CLS28" s="61"/>
      <c r="CLT28" s="61"/>
      <c r="CLU28" s="61"/>
      <c r="CLV28" s="61"/>
      <c r="CLW28" s="61"/>
      <c r="CLX28" s="61"/>
      <c r="CLY28" s="61"/>
      <c r="CLZ28" s="61"/>
      <c r="CMA28" s="61"/>
      <c r="CMB28" s="61"/>
      <c r="CMC28" s="61"/>
      <c r="CMD28" s="61"/>
      <c r="CME28" s="61"/>
      <c r="CMF28" s="61"/>
      <c r="CMG28" s="61"/>
      <c r="CMH28" s="61"/>
      <c r="CMI28" s="61"/>
      <c r="CMJ28" s="61"/>
      <c r="CMK28" s="61"/>
      <c r="CML28" s="61"/>
      <c r="CMM28" s="61"/>
      <c r="CMN28" s="61"/>
      <c r="CMO28" s="61"/>
      <c r="CMP28" s="61"/>
      <c r="CMQ28" s="61"/>
      <c r="CMR28" s="61"/>
      <c r="CMS28" s="61"/>
      <c r="CMT28" s="61"/>
      <c r="CMU28" s="61"/>
      <c r="CMV28" s="61"/>
      <c r="CMW28" s="61"/>
      <c r="CMX28" s="61"/>
      <c r="CMY28" s="61"/>
      <c r="CMZ28" s="61"/>
      <c r="CNA28" s="61"/>
      <c r="CNB28" s="61"/>
      <c r="CNC28" s="61"/>
      <c r="CND28" s="61"/>
      <c r="CNE28" s="61"/>
      <c r="CNF28" s="61"/>
      <c r="CNG28" s="61"/>
      <c r="CNH28" s="61"/>
      <c r="CNI28" s="61"/>
      <c r="CNJ28" s="61"/>
      <c r="CNK28" s="61"/>
      <c r="CNL28" s="61"/>
      <c r="CNM28" s="61"/>
      <c r="CNN28" s="61"/>
      <c r="CNO28" s="61"/>
      <c r="CNP28" s="61"/>
      <c r="CNQ28" s="61"/>
      <c r="CNR28" s="61"/>
      <c r="CNS28" s="61"/>
      <c r="CNT28" s="61"/>
      <c r="CNU28" s="61"/>
      <c r="CNV28" s="61"/>
      <c r="CNW28" s="61"/>
      <c r="CNX28" s="61"/>
      <c r="CNY28" s="61"/>
      <c r="CNZ28" s="61"/>
      <c r="COA28" s="61"/>
      <c r="COB28" s="61"/>
      <c r="COC28" s="61"/>
      <c r="COD28" s="61"/>
      <c r="COE28" s="61"/>
      <c r="COF28" s="61"/>
      <c r="COG28" s="61"/>
      <c r="COH28" s="61"/>
      <c r="COI28" s="61"/>
      <c r="COJ28" s="61"/>
      <c r="COK28" s="61"/>
      <c r="COL28" s="61"/>
      <c r="COM28" s="61"/>
      <c r="CON28" s="61"/>
      <c r="COO28" s="61"/>
      <c r="COP28" s="61"/>
      <c r="COQ28" s="61"/>
      <c r="COR28" s="61"/>
      <c r="COS28" s="61"/>
      <c r="COT28" s="61"/>
      <c r="COU28" s="61"/>
      <c r="COV28" s="61"/>
      <c r="COW28" s="61"/>
      <c r="COX28" s="61"/>
      <c r="COY28" s="61"/>
      <c r="COZ28" s="61"/>
      <c r="CPA28" s="61"/>
      <c r="CPB28" s="61"/>
      <c r="CPC28" s="61"/>
      <c r="CPD28" s="61"/>
      <c r="CPE28" s="61"/>
      <c r="CPF28" s="61"/>
      <c r="CPG28" s="61"/>
      <c r="CPH28" s="61"/>
      <c r="CPI28" s="61"/>
      <c r="CPJ28" s="61"/>
      <c r="CPK28" s="61"/>
      <c r="CPL28" s="61"/>
      <c r="CPM28" s="61"/>
      <c r="CPN28" s="61"/>
      <c r="CPO28" s="61"/>
      <c r="CPP28" s="61"/>
      <c r="CPQ28" s="61"/>
      <c r="CPR28" s="61"/>
      <c r="CPS28" s="61"/>
      <c r="CPT28" s="61"/>
      <c r="CPU28" s="61"/>
      <c r="CPV28" s="61"/>
      <c r="CPW28" s="61"/>
      <c r="CPX28" s="61"/>
      <c r="CPY28" s="61"/>
      <c r="CPZ28" s="61"/>
      <c r="CQA28" s="61"/>
      <c r="CQB28" s="61"/>
      <c r="CQC28" s="61"/>
      <c r="CQD28" s="61"/>
      <c r="CQE28" s="61"/>
      <c r="CQF28" s="61"/>
      <c r="CQG28" s="61"/>
      <c r="CQH28" s="61"/>
      <c r="CQI28" s="61"/>
      <c r="CQJ28" s="61"/>
      <c r="CQK28" s="61"/>
      <c r="CQL28" s="61"/>
      <c r="CQM28" s="61"/>
      <c r="CQN28" s="61"/>
      <c r="CQO28" s="61"/>
      <c r="CQP28" s="61"/>
      <c r="CQQ28" s="61"/>
      <c r="CQR28" s="61"/>
      <c r="CQS28" s="61"/>
      <c r="CQT28" s="61"/>
      <c r="CQU28" s="61"/>
      <c r="CQV28" s="61"/>
      <c r="CQW28" s="61"/>
      <c r="CQX28" s="61"/>
      <c r="CQY28" s="61"/>
      <c r="CQZ28" s="61"/>
      <c r="CRA28" s="61"/>
      <c r="CRB28" s="61"/>
      <c r="CRC28" s="61"/>
      <c r="CRD28" s="61"/>
      <c r="CRE28" s="61"/>
      <c r="CRF28" s="61"/>
      <c r="CRG28" s="61"/>
      <c r="CRH28" s="61"/>
      <c r="CRI28" s="61"/>
      <c r="CRJ28" s="61"/>
      <c r="CRK28" s="61"/>
      <c r="CRL28" s="61"/>
      <c r="CRM28" s="61"/>
      <c r="CRN28" s="61"/>
      <c r="CRO28" s="61"/>
      <c r="CRP28" s="61"/>
      <c r="CRQ28" s="61"/>
      <c r="CRR28" s="61"/>
      <c r="CRS28" s="61"/>
      <c r="CRT28" s="61"/>
      <c r="CRU28" s="61"/>
      <c r="CRV28" s="61"/>
      <c r="CRW28" s="61"/>
      <c r="CRX28" s="61"/>
      <c r="CRY28" s="61"/>
      <c r="CRZ28" s="61"/>
      <c r="CSA28" s="61"/>
      <c r="CSB28" s="61"/>
      <c r="CSC28" s="61"/>
      <c r="CSD28" s="61"/>
      <c r="CSE28" s="61"/>
      <c r="CSF28" s="61"/>
      <c r="CSG28" s="61"/>
      <c r="CSH28" s="61"/>
      <c r="CSI28" s="61"/>
      <c r="CSJ28" s="61"/>
      <c r="CSK28" s="61"/>
      <c r="CSL28" s="61"/>
      <c r="CSM28" s="61"/>
      <c r="CSN28" s="61"/>
      <c r="CSO28" s="61"/>
      <c r="CSP28" s="61"/>
      <c r="CSQ28" s="61"/>
      <c r="CSR28" s="61"/>
      <c r="CSS28" s="61"/>
      <c r="CST28" s="61"/>
      <c r="CSU28" s="61"/>
      <c r="CSV28" s="61"/>
      <c r="CSW28" s="61"/>
      <c r="CSX28" s="61"/>
      <c r="CSY28" s="61"/>
      <c r="CSZ28" s="61"/>
      <c r="CTA28" s="61"/>
      <c r="CTB28" s="61"/>
      <c r="CTC28" s="61"/>
      <c r="CTD28" s="61"/>
      <c r="CTE28" s="61"/>
      <c r="CTF28" s="61"/>
      <c r="CTG28" s="61"/>
      <c r="CTH28" s="61"/>
      <c r="CTI28" s="61"/>
      <c r="CTJ28" s="61"/>
      <c r="CTK28" s="61"/>
      <c r="CTL28" s="61"/>
      <c r="CTM28" s="61"/>
      <c r="CTN28" s="61"/>
      <c r="CTO28" s="61"/>
      <c r="CTP28" s="61"/>
      <c r="CTQ28" s="61"/>
      <c r="CTR28" s="61"/>
      <c r="CTS28" s="61"/>
      <c r="CTT28" s="61"/>
      <c r="CTU28" s="61"/>
      <c r="CTV28" s="61"/>
      <c r="CTW28" s="61"/>
      <c r="CTX28" s="61"/>
      <c r="CTY28" s="61"/>
      <c r="CTZ28" s="61"/>
      <c r="CUA28" s="61"/>
      <c r="CUB28" s="61"/>
      <c r="CUC28" s="61"/>
      <c r="CUD28" s="61"/>
      <c r="CUE28" s="61"/>
      <c r="CUF28" s="61"/>
      <c r="CUG28" s="61"/>
      <c r="CUH28" s="61"/>
      <c r="CUI28" s="61"/>
      <c r="CUJ28" s="61"/>
      <c r="CUK28" s="61"/>
      <c r="CUL28" s="61"/>
      <c r="CUM28" s="61"/>
      <c r="CUN28" s="61"/>
      <c r="CUO28" s="61"/>
      <c r="CUP28" s="61"/>
      <c r="CUQ28" s="61"/>
      <c r="CUR28" s="61"/>
      <c r="CUS28" s="61"/>
      <c r="CUT28" s="61"/>
      <c r="CUU28" s="61"/>
      <c r="CUV28" s="61"/>
      <c r="CUW28" s="61"/>
      <c r="CUX28" s="61"/>
      <c r="CUY28" s="61"/>
      <c r="CUZ28" s="61"/>
      <c r="CVA28" s="61"/>
      <c r="CVB28" s="61"/>
      <c r="CVC28" s="61"/>
      <c r="CVD28" s="61"/>
      <c r="CVE28" s="61"/>
      <c r="CVF28" s="61"/>
      <c r="CVG28" s="61"/>
      <c r="CVH28" s="61"/>
      <c r="CVI28" s="61"/>
      <c r="CVJ28" s="61"/>
      <c r="CVK28" s="61"/>
      <c r="CVL28" s="61"/>
      <c r="CVM28" s="61"/>
      <c r="CVN28" s="61"/>
      <c r="CVO28" s="61"/>
      <c r="CVP28" s="61"/>
      <c r="CVQ28" s="61"/>
      <c r="CVR28" s="61"/>
      <c r="CVS28" s="61"/>
      <c r="CVT28" s="61"/>
      <c r="CVU28" s="61"/>
      <c r="CVV28" s="61"/>
      <c r="CVW28" s="61"/>
      <c r="CVX28" s="61"/>
      <c r="CVY28" s="61"/>
      <c r="CVZ28" s="61"/>
      <c r="CWA28" s="61"/>
      <c r="CWB28" s="61"/>
      <c r="CWC28" s="61"/>
      <c r="CWD28" s="61"/>
      <c r="CWE28" s="61"/>
      <c r="CWF28" s="61"/>
      <c r="CWG28" s="61"/>
      <c r="CWH28" s="61"/>
      <c r="CWI28" s="61"/>
      <c r="CWJ28" s="61"/>
      <c r="CWK28" s="61"/>
      <c r="CWL28" s="61"/>
      <c r="CWM28" s="61"/>
      <c r="CWN28" s="61"/>
      <c r="CWO28" s="61"/>
      <c r="CWP28" s="61"/>
      <c r="CWQ28" s="61"/>
      <c r="CWR28" s="61"/>
      <c r="CWS28" s="61"/>
      <c r="CWT28" s="61"/>
      <c r="CWU28" s="61"/>
      <c r="CWV28" s="61"/>
      <c r="CWW28" s="61"/>
      <c r="CWX28" s="61"/>
      <c r="CWY28" s="61"/>
      <c r="CWZ28" s="61"/>
      <c r="CXA28" s="61"/>
      <c r="CXB28" s="61"/>
      <c r="CXC28" s="61"/>
      <c r="CXD28" s="61"/>
      <c r="CXE28" s="61"/>
      <c r="CXF28" s="61"/>
      <c r="CXG28" s="61"/>
      <c r="CXH28" s="61"/>
      <c r="CXI28" s="61"/>
      <c r="CXJ28" s="61"/>
      <c r="CXK28" s="61"/>
      <c r="CXL28" s="61"/>
      <c r="CXM28" s="61"/>
      <c r="CXN28" s="61"/>
      <c r="CXO28" s="61"/>
      <c r="CXP28" s="61"/>
      <c r="CXQ28" s="61"/>
      <c r="CXR28" s="61"/>
      <c r="CXS28" s="61"/>
      <c r="CXT28" s="61"/>
      <c r="CXU28" s="61"/>
      <c r="CXV28" s="61"/>
      <c r="CXW28" s="61"/>
      <c r="CXX28" s="61"/>
      <c r="CXY28" s="61"/>
      <c r="CXZ28" s="61"/>
      <c r="CYA28" s="61"/>
      <c r="CYB28" s="61"/>
      <c r="CYC28" s="61"/>
      <c r="CYD28" s="61"/>
      <c r="CYE28" s="61"/>
      <c r="CYF28" s="61"/>
      <c r="CYG28" s="61"/>
      <c r="CYH28" s="61"/>
      <c r="CYI28" s="61"/>
      <c r="CYJ28" s="61"/>
      <c r="CYK28" s="61"/>
      <c r="CYL28" s="61"/>
      <c r="CYM28" s="61"/>
      <c r="CYN28" s="61"/>
      <c r="CYO28" s="61"/>
      <c r="CYP28" s="61"/>
      <c r="CYQ28" s="61"/>
      <c r="CYR28" s="61"/>
      <c r="CYS28" s="61"/>
      <c r="CYT28" s="61"/>
      <c r="CYU28" s="61"/>
      <c r="CYV28" s="61"/>
      <c r="CYW28" s="61"/>
      <c r="CYX28" s="61"/>
      <c r="CYY28" s="61"/>
      <c r="CYZ28" s="61"/>
      <c r="CZA28" s="61"/>
      <c r="CZB28" s="61"/>
      <c r="CZC28" s="61"/>
      <c r="CZD28" s="61"/>
      <c r="CZE28" s="61"/>
      <c r="CZF28" s="61"/>
      <c r="CZG28" s="61"/>
      <c r="CZH28" s="61"/>
      <c r="CZI28" s="61"/>
      <c r="CZJ28" s="61"/>
      <c r="CZK28" s="61"/>
      <c r="CZL28" s="61"/>
      <c r="CZM28" s="61"/>
      <c r="CZN28" s="61"/>
      <c r="CZO28" s="61"/>
      <c r="CZP28" s="61"/>
      <c r="CZQ28" s="61"/>
      <c r="CZR28" s="61"/>
      <c r="CZS28" s="61"/>
      <c r="CZT28" s="61"/>
      <c r="CZU28" s="61"/>
      <c r="CZV28" s="61"/>
      <c r="CZW28" s="61"/>
      <c r="CZX28" s="61"/>
      <c r="CZY28" s="61"/>
      <c r="CZZ28" s="61"/>
      <c r="DAA28" s="61"/>
      <c r="DAB28" s="61"/>
      <c r="DAC28" s="61"/>
      <c r="DAD28" s="61"/>
      <c r="DAE28" s="61"/>
      <c r="DAF28" s="61"/>
      <c r="DAG28" s="61"/>
      <c r="DAH28" s="61"/>
      <c r="DAI28" s="61"/>
      <c r="DAJ28" s="61"/>
      <c r="DAK28" s="61"/>
      <c r="DAL28" s="61"/>
      <c r="DAM28" s="61"/>
      <c r="DAN28" s="61"/>
      <c r="DAO28" s="61"/>
      <c r="DAP28" s="61"/>
      <c r="DAQ28" s="61"/>
      <c r="DAR28" s="61"/>
      <c r="DAS28" s="61"/>
      <c r="DAT28" s="61"/>
      <c r="DAU28" s="61"/>
      <c r="DAV28" s="61"/>
      <c r="DAW28" s="61"/>
      <c r="DAX28" s="61"/>
      <c r="DAY28" s="61"/>
      <c r="DAZ28" s="61"/>
      <c r="DBA28" s="61"/>
      <c r="DBB28" s="61"/>
      <c r="DBC28" s="61"/>
      <c r="DBD28" s="61"/>
      <c r="DBE28" s="61"/>
      <c r="DBF28" s="61"/>
      <c r="DBG28" s="61"/>
      <c r="DBH28" s="61"/>
      <c r="DBI28" s="61"/>
      <c r="DBJ28" s="61"/>
      <c r="DBK28" s="61"/>
      <c r="DBL28" s="61"/>
      <c r="DBM28" s="61"/>
      <c r="DBN28" s="61"/>
      <c r="DBO28" s="61"/>
      <c r="DBP28" s="61"/>
      <c r="DBQ28" s="61"/>
      <c r="DBR28" s="61"/>
      <c r="DBS28" s="61"/>
      <c r="DBT28" s="61"/>
      <c r="DBU28" s="61"/>
      <c r="DBV28" s="61"/>
      <c r="DBW28" s="61"/>
      <c r="DBX28" s="61"/>
      <c r="DBY28" s="61"/>
      <c r="DBZ28" s="61"/>
      <c r="DCA28" s="61"/>
      <c r="DCB28" s="61"/>
      <c r="DCC28" s="61"/>
      <c r="DCD28" s="61"/>
      <c r="DCE28" s="61"/>
      <c r="DCF28" s="61"/>
      <c r="DCG28" s="61"/>
      <c r="DCH28" s="61"/>
      <c r="DCI28" s="61"/>
      <c r="DCJ28" s="61"/>
      <c r="DCK28" s="61"/>
      <c r="DCL28" s="61"/>
      <c r="DCM28" s="61"/>
      <c r="DCN28" s="61"/>
      <c r="DCO28" s="61"/>
      <c r="DCP28" s="61"/>
      <c r="DCQ28" s="61"/>
      <c r="DCR28" s="61"/>
      <c r="DCS28" s="61"/>
      <c r="DCT28" s="61"/>
      <c r="DCU28" s="61"/>
      <c r="DCV28" s="61"/>
      <c r="DCW28" s="61"/>
      <c r="DCX28" s="61"/>
      <c r="DCY28" s="61"/>
      <c r="DCZ28" s="61"/>
      <c r="DDA28" s="61"/>
      <c r="DDB28" s="61"/>
      <c r="DDC28" s="61"/>
      <c r="DDD28" s="61"/>
      <c r="DDE28" s="61"/>
      <c r="DDF28" s="61"/>
      <c r="DDG28" s="61"/>
      <c r="DDH28" s="61"/>
      <c r="DDI28" s="61"/>
      <c r="DDJ28" s="61"/>
      <c r="DDK28" s="61"/>
      <c r="DDL28" s="61"/>
      <c r="DDM28" s="61"/>
      <c r="DDN28" s="61"/>
      <c r="DDO28" s="61"/>
      <c r="DDP28" s="61"/>
      <c r="DDQ28" s="61"/>
      <c r="DDR28" s="61"/>
      <c r="DDS28" s="61"/>
      <c r="DDT28" s="61"/>
      <c r="DDU28" s="61"/>
      <c r="DDV28" s="61"/>
      <c r="DDW28" s="61"/>
      <c r="DDX28" s="61"/>
      <c r="DDY28" s="61"/>
      <c r="DDZ28" s="61"/>
      <c r="DEA28" s="61"/>
      <c r="DEB28" s="61"/>
      <c r="DEC28" s="61"/>
      <c r="DED28" s="61"/>
      <c r="DEE28" s="61"/>
      <c r="DEF28" s="61"/>
      <c r="DEG28" s="61"/>
      <c r="DEH28" s="61"/>
      <c r="DEI28" s="61"/>
      <c r="DEJ28" s="61"/>
      <c r="DEK28" s="61"/>
      <c r="DEL28" s="61"/>
      <c r="DEM28" s="61"/>
      <c r="DEN28" s="61"/>
      <c r="DEO28" s="61"/>
      <c r="DEP28" s="61"/>
      <c r="DEQ28" s="61"/>
      <c r="DER28" s="61"/>
      <c r="DES28" s="61"/>
      <c r="DET28" s="61"/>
      <c r="DEU28" s="61"/>
      <c r="DEV28" s="61"/>
      <c r="DEW28" s="61"/>
      <c r="DEX28" s="61"/>
      <c r="DEY28" s="61"/>
      <c r="DEZ28" s="61"/>
      <c r="DFA28" s="61"/>
      <c r="DFB28" s="61"/>
      <c r="DFC28" s="61"/>
      <c r="DFD28" s="61"/>
      <c r="DFE28" s="61"/>
      <c r="DFF28" s="61"/>
      <c r="DFG28" s="61"/>
      <c r="DFH28" s="61"/>
      <c r="DFI28" s="61"/>
      <c r="DFJ28" s="61"/>
      <c r="DFK28" s="61"/>
      <c r="DFL28" s="61"/>
      <c r="DFM28" s="61"/>
      <c r="DFN28" s="61"/>
      <c r="DFO28" s="61"/>
      <c r="DFP28" s="61"/>
      <c r="DFQ28" s="61"/>
      <c r="DFR28" s="61"/>
      <c r="DFS28" s="61"/>
      <c r="DFT28" s="61"/>
      <c r="DFU28" s="61"/>
      <c r="DFV28" s="61"/>
      <c r="DFW28" s="61"/>
      <c r="DFX28" s="61"/>
      <c r="DFY28" s="61"/>
      <c r="DFZ28" s="61"/>
      <c r="DGA28" s="61"/>
      <c r="DGB28" s="61"/>
      <c r="DGC28" s="61"/>
      <c r="DGD28" s="61"/>
      <c r="DGE28" s="61"/>
      <c r="DGF28" s="61"/>
      <c r="DGG28" s="61"/>
      <c r="DGH28" s="61"/>
      <c r="DGI28" s="61"/>
      <c r="DGJ28" s="61"/>
      <c r="DGK28" s="61"/>
      <c r="DGL28" s="61"/>
      <c r="DGM28" s="61"/>
      <c r="DGN28" s="61"/>
      <c r="DGO28" s="61"/>
      <c r="DGP28" s="61"/>
      <c r="DGQ28" s="61"/>
      <c r="DGR28" s="61"/>
      <c r="DGS28" s="61"/>
      <c r="DGT28" s="61"/>
      <c r="DGU28" s="61"/>
      <c r="DGV28" s="61"/>
      <c r="DGW28" s="61"/>
      <c r="DGX28" s="61"/>
      <c r="DGY28" s="61"/>
      <c r="DGZ28" s="61"/>
      <c r="DHA28" s="61"/>
      <c r="DHB28" s="61"/>
      <c r="DHC28" s="61"/>
      <c r="DHD28" s="61"/>
      <c r="DHE28" s="61"/>
      <c r="DHF28" s="61"/>
      <c r="DHG28" s="61"/>
      <c r="DHH28" s="61"/>
      <c r="DHI28" s="61"/>
      <c r="DHJ28" s="61"/>
      <c r="DHK28" s="61"/>
      <c r="DHL28" s="61"/>
      <c r="DHM28" s="61"/>
      <c r="DHN28" s="61"/>
      <c r="DHO28" s="61"/>
      <c r="DHP28" s="61"/>
      <c r="DHQ28" s="61"/>
      <c r="DHR28" s="61"/>
      <c r="DHS28" s="61"/>
      <c r="DHT28" s="61"/>
      <c r="DHU28" s="61"/>
      <c r="DHV28" s="61"/>
      <c r="DHW28" s="61"/>
      <c r="DHX28" s="61"/>
      <c r="DHY28" s="61"/>
      <c r="DHZ28" s="61"/>
      <c r="DIA28" s="61"/>
      <c r="DIB28" s="61"/>
      <c r="DIC28" s="61"/>
      <c r="DID28" s="61"/>
      <c r="DIE28" s="61"/>
      <c r="DIF28" s="61"/>
      <c r="DIG28" s="61"/>
      <c r="DIH28" s="61"/>
      <c r="DII28" s="61"/>
      <c r="DIJ28" s="61"/>
      <c r="DIK28" s="61"/>
      <c r="DIL28" s="61"/>
      <c r="DIM28" s="61"/>
      <c r="DIN28" s="61"/>
      <c r="DIO28" s="61"/>
      <c r="DIP28" s="61"/>
      <c r="DIQ28" s="61"/>
      <c r="DIR28" s="61"/>
      <c r="DIS28" s="61"/>
      <c r="DIT28" s="61"/>
      <c r="DIU28" s="61"/>
      <c r="DIV28" s="61"/>
      <c r="DIW28" s="61"/>
      <c r="DIX28" s="61"/>
      <c r="DIY28" s="61"/>
      <c r="DIZ28" s="61"/>
      <c r="DJA28" s="61"/>
      <c r="DJB28" s="61"/>
      <c r="DJC28" s="61"/>
      <c r="DJD28" s="61"/>
      <c r="DJE28" s="61"/>
      <c r="DJF28" s="61"/>
      <c r="DJG28" s="61"/>
      <c r="DJH28" s="61"/>
      <c r="DJI28" s="61"/>
      <c r="DJJ28" s="61"/>
      <c r="DJK28" s="61"/>
      <c r="DJL28" s="61"/>
      <c r="DJM28" s="61"/>
      <c r="DJN28" s="61"/>
      <c r="DJO28" s="61"/>
      <c r="DJP28" s="61"/>
      <c r="DJQ28" s="61"/>
      <c r="DJR28" s="61"/>
      <c r="DJS28" s="61"/>
      <c r="DJT28" s="61"/>
      <c r="DJU28" s="61"/>
      <c r="DJV28" s="61"/>
      <c r="DJW28" s="61"/>
      <c r="DJX28" s="61"/>
      <c r="DJY28" s="61"/>
      <c r="DJZ28" s="61"/>
      <c r="DKA28" s="61"/>
      <c r="DKB28" s="61"/>
      <c r="DKC28" s="61"/>
      <c r="DKD28" s="61"/>
      <c r="DKE28" s="61"/>
      <c r="DKF28" s="61"/>
      <c r="DKG28" s="61"/>
      <c r="DKH28" s="61"/>
      <c r="DKI28" s="61"/>
      <c r="DKJ28" s="61"/>
      <c r="DKK28" s="61"/>
      <c r="DKL28" s="61"/>
      <c r="DKM28" s="61"/>
      <c r="DKN28" s="61"/>
      <c r="DKO28" s="61"/>
      <c r="DKP28" s="61"/>
      <c r="DKQ28" s="61"/>
      <c r="DKR28" s="61"/>
      <c r="DKS28" s="61"/>
      <c r="DKT28" s="61"/>
      <c r="DKU28" s="61"/>
      <c r="DKV28" s="61"/>
      <c r="DKW28" s="61"/>
      <c r="DKX28" s="61"/>
      <c r="DKY28" s="61"/>
      <c r="DKZ28" s="61"/>
      <c r="DLA28" s="61"/>
      <c r="DLB28" s="61"/>
      <c r="DLC28" s="61"/>
      <c r="DLD28" s="61"/>
      <c r="DLE28" s="61"/>
      <c r="DLF28" s="61"/>
      <c r="DLG28" s="61"/>
      <c r="DLH28" s="61"/>
      <c r="DLI28" s="61"/>
      <c r="DLJ28" s="61"/>
      <c r="DLK28" s="61"/>
      <c r="DLL28" s="61"/>
      <c r="DLM28" s="61"/>
      <c r="DLN28" s="61"/>
      <c r="DLO28" s="61"/>
      <c r="DLP28" s="61"/>
      <c r="DLQ28" s="61"/>
      <c r="DLR28" s="61"/>
      <c r="DLS28" s="61"/>
      <c r="DLT28" s="61"/>
      <c r="DLU28" s="61"/>
      <c r="DLV28" s="61"/>
      <c r="DLW28" s="61"/>
      <c r="DLX28" s="61"/>
      <c r="DLY28" s="61"/>
      <c r="DLZ28" s="61"/>
      <c r="DMA28" s="61"/>
      <c r="DMB28" s="61"/>
      <c r="DMC28" s="61"/>
      <c r="DMD28" s="61"/>
      <c r="DME28" s="61"/>
      <c r="DMF28" s="61"/>
      <c r="DMG28" s="61"/>
      <c r="DMH28" s="61"/>
      <c r="DMI28" s="61"/>
      <c r="DMJ28" s="61"/>
      <c r="DMK28" s="61"/>
      <c r="DML28" s="61"/>
      <c r="DMM28" s="61"/>
      <c r="DMN28" s="61"/>
      <c r="DMO28" s="61"/>
      <c r="DMP28" s="61"/>
      <c r="DMQ28" s="61"/>
      <c r="DMR28" s="61"/>
      <c r="DMS28" s="61"/>
      <c r="DMT28" s="61"/>
      <c r="DMU28" s="61"/>
      <c r="DMV28" s="61"/>
      <c r="DMW28" s="61"/>
      <c r="DMX28" s="61"/>
      <c r="DMY28" s="61"/>
      <c r="DMZ28" s="61"/>
      <c r="DNA28" s="61"/>
      <c r="DNB28" s="61"/>
      <c r="DNC28" s="61"/>
      <c r="DND28" s="61"/>
      <c r="DNE28" s="61"/>
      <c r="DNF28" s="61"/>
      <c r="DNG28" s="61"/>
      <c r="DNH28" s="61"/>
      <c r="DNI28" s="61"/>
      <c r="DNJ28" s="61"/>
      <c r="DNK28" s="61"/>
      <c r="DNL28" s="61"/>
      <c r="DNM28" s="61"/>
      <c r="DNN28" s="61"/>
      <c r="DNO28" s="61"/>
      <c r="DNP28" s="61"/>
      <c r="DNQ28" s="61"/>
      <c r="DNR28" s="61"/>
      <c r="DNS28" s="61"/>
      <c r="DNT28" s="61"/>
      <c r="DNU28" s="61"/>
      <c r="DNV28" s="61"/>
      <c r="DNW28" s="61"/>
      <c r="DNX28" s="61"/>
      <c r="DNY28" s="61"/>
      <c r="DNZ28" s="61"/>
      <c r="DOA28" s="61"/>
      <c r="DOB28" s="61"/>
      <c r="DOC28" s="61"/>
      <c r="DOD28" s="61"/>
      <c r="DOE28" s="61"/>
      <c r="DOF28" s="61"/>
      <c r="DOG28" s="61"/>
      <c r="DOH28" s="61"/>
      <c r="DOI28" s="61"/>
      <c r="DOJ28" s="61"/>
      <c r="DOK28" s="61"/>
      <c r="DOL28" s="61"/>
      <c r="DOM28" s="61"/>
      <c r="DON28" s="61"/>
      <c r="DOO28" s="61"/>
      <c r="DOP28" s="61"/>
      <c r="DOQ28" s="61"/>
      <c r="DOR28" s="61"/>
      <c r="DOS28" s="61"/>
      <c r="DOT28" s="61"/>
      <c r="DOU28" s="61"/>
      <c r="DOV28" s="61"/>
      <c r="DOW28" s="61"/>
      <c r="DOX28" s="61"/>
      <c r="DOY28" s="61"/>
      <c r="DOZ28" s="61"/>
      <c r="DPA28" s="61"/>
      <c r="DPB28" s="61"/>
      <c r="DPC28" s="61"/>
      <c r="DPD28" s="61"/>
      <c r="DPE28" s="61"/>
      <c r="DPF28" s="61"/>
      <c r="DPG28" s="61"/>
      <c r="DPH28" s="61"/>
      <c r="DPI28" s="61"/>
      <c r="DPJ28" s="61"/>
      <c r="DPK28" s="61"/>
      <c r="DPL28" s="61"/>
      <c r="DPM28" s="61"/>
      <c r="DPN28" s="61"/>
      <c r="DPO28" s="61"/>
      <c r="DPP28" s="61"/>
      <c r="DPQ28" s="61"/>
      <c r="DPR28" s="61"/>
      <c r="DPS28" s="61"/>
      <c r="DPT28" s="61"/>
      <c r="DPU28" s="61"/>
      <c r="DPV28" s="61"/>
      <c r="DPW28" s="61"/>
      <c r="DPX28" s="61"/>
      <c r="DPY28" s="61"/>
      <c r="DPZ28" s="61"/>
      <c r="DQA28" s="61"/>
      <c r="DQB28" s="61"/>
      <c r="DQC28" s="61"/>
      <c r="DQD28" s="61"/>
      <c r="DQE28" s="61"/>
      <c r="DQF28" s="61"/>
      <c r="DQG28" s="61"/>
      <c r="DQH28" s="61"/>
      <c r="DQI28" s="61"/>
      <c r="DQJ28" s="61"/>
      <c r="DQK28" s="61"/>
      <c r="DQL28" s="61"/>
      <c r="DQM28" s="61"/>
      <c r="DQN28" s="61"/>
      <c r="DQO28" s="61"/>
      <c r="DQP28" s="61"/>
      <c r="DQQ28" s="61"/>
      <c r="DQR28" s="61"/>
      <c r="DQS28" s="61"/>
      <c r="DQT28" s="61"/>
      <c r="DQU28" s="61"/>
      <c r="DQV28" s="61"/>
      <c r="DQW28" s="61"/>
      <c r="DQX28" s="61"/>
      <c r="DQY28" s="61"/>
      <c r="DQZ28" s="61"/>
      <c r="DRA28" s="61"/>
      <c r="DRB28" s="61"/>
      <c r="DRC28" s="61"/>
      <c r="DRD28" s="61"/>
      <c r="DRE28" s="61"/>
      <c r="DRF28" s="61"/>
      <c r="DRG28" s="61"/>
      <c r="DRH28" s="61"/>
      <c r="DRI28" s="61"/>
      <c r="DRJ28" s="61"/>
      <c r="DRK28" s="61"/>
      <c r="DRL28" s="61"/>
      <c r="DRM28" s="61"/>
      <c r="DRN28" s="61"/>
      <c r="DRO28" s="61"/>
      <c r="DRP28" s="61"/>
      <c r="DRQ28" s="61"/>
      <c r="DRR28" s="61"/>
      <c r="DRS28" s="61"/>
      <c r="DRT28" s="61"/>
      <c r="DRU28" s="61"/>
      <c r="DRV28" s="61"/>
      <c r="DRW28" s="61"/>
      <c r="DRX28" s="61"/>
      <c r="DRY28" s="61"/>
      <c r="DRZ28" s="61"/>
      <c r="DSA28" s="61"/>
      <c r="DSB28" s="61"/>
      <c r="DSC28" s="61"/>
      <c r="DSD28" s="61"/>
      <c r="DSE28" s="61"/>
      <c r="DSF28" s="61"/>
      <c r="DSG28" s="61"/>
      <c r="DSH28" s="61"/>
      <c r="DSI28" s="61"/>
      <c r="DSJ28" s="61"/>
      <c r="DSK28" s="61"/>
      <c r="DSL28" s="61"/>
      <c r="DSM28" s="61"/>
      <c r="DSN28" s="61"/>
      <c r="DSO28" s="61"/>
      <c r="DSP28" s="61"/>
      <c r="DSQ28" s="61"/>
      <c r="DSR28" s="61"/>
      <c r="DSS28" s="61"/>
      <c r="DST28" s="61"/>
      <c r="DSU28" s="61"/>
      <c r="DSV28" s="61"/>
      <c r="DSW28" s="61"/>
      <c r="DSX28" s="61"/>
      <c r="DSY28" s="61"/>
      <c r="DSZ28" s="61"/>
      <c r="DTA28" s="61"/>
      <c r="DTB28" s="61"/>
      <c r="DTC28" s="61"/>
      <c r="DTD28" s="61"/>
      <c r="DTE28" s="61"/>
      <c r="DTF28" s="61"/>
      <c r="DTG28" s="61"/>
      <c r="DTH28" s="61"/>
      <c r="DTI28" s="61"/>
      <c r="DTJ28" s="61"/>
      <c r="DTK28" s="61"/>
      <c r="DTL28" s="61"/>
      <c r="DTM28" s="61"/>
      <c r="DTN28" s="61"/>
      <c r="DTO28" s="61"/>
      <c r="DTP28" s="61"/>
      <c r="DTQ28" s="61"/>
      <c r="DTR28" s="61"/>
      <c r="DTS28" s="61"/>
      <c r="DTT28" s="61"/>
      <c r="DTU28" s="61"/>
      <c r="DTV28" s="61"/>
      <c r="DTW28" s="61"/>
      <c r="DTX28" s="61"/>
      <c r="DTY28" s="61"/>
      <c r="DTZ28" s="61"/>
      <c r="DUA28" s="61"/>
      <c r="DUB28" s="61"/>
      <c r="DUC28" s="61"/>
      <c r="DUD28" s="61"/>
      <c r="DUE28" s="61"/>
      <c r="DUF28" s="61"/>
      <c r="DUG28" s="61"/>
      <c r="DUH28" s="61"/>
      <c r="DUI28" s="61"/>
      <c r="DUJ28" s="61"/>
      <c r="DUK28" s="61"/>
      <c r="DUL28" s="61"/>
      <c r="DUM28" s="61"/>
      <c r="DUN28" s="61"/>
      <c r="DUO28" s="61"/>
      <c r="DUP28" s="61"/>
      <c r="DUQ28" s="61"/>
      <c r="DUR28" s="61"/>
      <c r="DUS28" s="61"/>
      <c r="DUT28" s="61"/>
      <c r="DUU28" s="61"/>
      <c r="DUV28" s="61"/>
      <c r="DUW28" s="61"/>
      <c r="DUX28" s="61"/>
      <c r="DUY28" s="61"/>
      <c r="DUZ28" s="61"/>
      <c r="DVA28" s="61"/>
      <c r="DVB28" s="61"/>
      <c r="DVC28" s="61"/>
      <c r="DVD28" s="61"/>
      <c r="DVE28" s="61"/>
      <c r="DVF28" s="61"/>
      <c r="DVG28" s="61"/>
      <c r="DVH28" s="61"/>
      <c r="DVI28" s="61"/>
      <c r="DVJ28" s="61"/>
      <c r="DVK28" s="61"/>
      <c r="DVL28" s="61"/>
      <c r="DVM28" s="61"/>
      <c r="DVN28" s="61"/>
      <c r="DVO28" s="61"/>
      <c r="DVP28" s="61"/>
      <c r="DVQ28" s="61"/>
      <c r="DVR28" s="61"/>
      <c r="DVS28" s="61"/>
      <c r="DVT28" s="61"/>
      <c r="DVU28" s="61"/>
      <c r="DVV28" s="61"/>
      <c r="DVW28" s="61"/>
      <c r="DVX28" s="61"/>
      <c r="DVY28" s="61"/>
      <c r="DVZ28" s="61"/>
      <c r="DWA28" s="61"/>
      <c r="DWB28" s="61"/>
      <c r="DWC28" s="61"/>
      <c r="DWD28" s="61"/>
      <c r="DWE28" s="61"/>
      <c r="DWF28" s="61"/>
      <c r="DWG28" s="61"/>
      <c r="DWH28" s="61"/>
      <c r="DWI28" s="61"/>
      <c r="DWJ28" s="61"/>
      <c r="DWK28" s="61"/>
      <c r="DWL28" s="61"/>
      <c r="DWM28" s="61"/>
      <c r="DWN28" s="61"/>
      <c r="DWO28" s="61"/>
      <c r="DWP28" s="61"/>
      <c r="DWQ28" s="61"/>
      <c r="DWR28" s="61"/>
      <c r="DWS28" s="61"/>
      <c r="DWT28" s="61"/>
      <c r="DWU28" s="61"/>
      <c r="DWV28" s="61"/>
      <c r="DWW28" s="61"/>
      <c r="DWX28" s="61"/>
      <c r="DWY28" s="61"/>
      <c r="DWZ28" s="61"/>
      <c r="DXA28" s="61"/>
      <c r="DXB28" s="61"/>
      <c r="DXC28" s="61"/>
      <c r="DXD28" s="61"/>
      <c r="DXE28" s="61"/>
      <c r="DXF28" s="61"/>
      <c r="DXG28" s="61"/>
      <c r="DXH28" s="61"/>
      <c r="DXI28" s="61"/>
      <c r="DXJ28" s="61"/>
      <c r="DXK28" s="61"/>
      <c r="DXL28" s="61"/>
      <c r="DXM28" s="61"/>
      <c r="DXN28" s="61"/>
      <c r="DXO28" s="61"/>
      <c r="DXP28" s="61"/>
      <c r="DXQ28" s="61"/>
      <c r="DXR28" s="61"/>
      <c r="DXS28" s="61"/>
      <c r="DXT28" s="61"/>
      <c r="DXU28" s="61"/>
      <c r="DXV28" s="61"/>
      <c r="DXW28" s="61"/>
      <c r="DXX28" s="61"/>
      <c r="DXY28" s="61"/>
      <c r="DXZ28" s="61"/>
      <c r="DYA28" s="61"/>
      <c r="DYB28" s="61"/>
      <c r="DYC28" s="61"/>
      <c r="DYD28" s="61"/>
      <c r="DYE28" s="61"/>
      <c r="DYF28" s="61"/>
      <c r="DYG28" s="61"/>
      <c r="DYH28" s="61"/>
      <c r="DYI28" s="61"/>
      <c r="DYJ28" s="61"/>
      <c r="DYK28" s="61"/>
      <c r="DYL28" s="61"/>
      <c r="DYM28" s="61"/>
      <c r="DYN28" s="61"/>
      <c r="DYO28" s="61"/>
      <c r="DYP28" s="61"/>
      <c r="DYQ28" s="61"/>
      <c r="DYR28" s="61"/>
      <c r="DYS28" s="61"/>
      <c r="DYT28" s="61"/>
      <c r="DYU28" s="61"/>
      <c r="DYV28" s="61"/>
      <c r="DYW28" s="61"/>
      <c r="DYX28" s="61"/>
      <c r="DYY28" s="61"/>
      <c r="DYZ28" s="61"/>
      <c r="DZA28" s="61"/>
      <c r="DZB28" s="61"/>
      <c r="DZC28" s="61"/>
      <c r="DZD28" s="61"/>
      <c r="DZE28" s="61"/>
      <c r="DZF28" s="61"/>
      <c r="DZG28" s="61"/>
      <c r="DZH28" s="61"/>
      <c r="DZI28" s="61"/>
      <c r="DZJ28" s="61"/>
      <c r="DZK28" s="61"/>
      <c r="DZL28" s="61"/>
      <c r="DZM28" s="61"/>
      <c r="DZN28" s="61"/>
      <c r="DZO28" s="61"/>
      <c r="DZP28" s="61"/>
      <c r="DZQ28" s="61"/>
      <c r="DZR28" s="61"/>
      <c r="DZS28" s="61"/>
      <c r="DZT28" s="61"/>
      <c r="DZU28" s="61"/>
      <c r="DZV28" s="61"/>
      <c r="DZW28" s="61"/>
      <c r="DZX28" s="61"/>
      <c r="DZY28" s="61"/>
      <c r="DZZ28" s="61"/>
      <c r="EAA28" s="61"/>
      <c r="EAB28" s="61"/>
      <c r="EAC28" s="61"/>
      <c r="EAD28" s="61"/>
      <c r="EAE28" s="61"/>
      <c r="EAF28" s="61"/>
      <c r="EAG28" s="61"/>
      <c r="EAH28" s="61"/>
      <c r="EAI28" s="61"/>
      <c r="EAJ28" s="61"/>
      <c r="EAK28" s="61"/>
      <c r="EAL28" s="61"/>
      <c r="EAM28" s="61"/>
      <c r="EAN28" s="61"/>
      <c r="EAO28" s="61"/>
      <c r="EAP28" s="61"/>
      <c r="EAQ28" s="61"/>
      <c r="EAR28" s="61"/>
      <c r="EAS28" s="61"/>
      <c r="EAT28" s="61"/>
      <c r="EAU28" s="61"/>
      <c r="EAV28" s="61"/>
      <c r="EAW28" s="61"/>
      <c r="EAX28" s="61"/>
      <c r="EAY28" s="61"/>
      <c r="EAZ28" s="61"/>
      <c r="EBA28" s="61"/>
      <c r="EBB28" s="61"/>
      <c r="EBC28" s="61"/>
      <c r="EBD28" s="61"/>
      <c r="EBE28" s="61"/>
      <c r="EBF28" s="61"/>
      <c r="EBG28" s="61"/>
      <c r="EBH28" s="61"/>
      <c r="EBI28" s="61"/>
      <c r="EBJ28" s="61"/>
      <c r="EBK28" s="61"/>
      <c r="EBL28" s="61"/>
      <c r="EBM28" s="61"/>
      <c r="EBN28" s="61"/>
      <c r="EBO28" s="61"/>
      <c r="EBP28" s="61"/>
      <c r="EBQ28" s="61"/>
      <c r="EBR28" s="61"/>
      <c r="EBS28" s="61"/>
      <c r="EBT28" s="61"/>
      <c r="EBU28" s="61"/>
      <c r="EBV28" s="61"/>
      <c r="EBW28" s="61"/>
      <c r="EBX28" s="61"/>
      <c r="EBY28" s="61"/>
      <c r="EBZ28" s="61"/>
      <c r="ECA28" s="61"/>
      <c r="ECB28" s="61"/>
      <c r="ECC28" s="61"/>
      <c r="ECD28" s="61"/>
      <c r="ECE28" s="61"/>
      <c r="ECF28" s="61"/>
      <c r="ECG28" s="61"/>
      <c r="ECH28" s="61"/>
      <c r="ECI28" s="61"/>
      <c r="ECJ28" s="61"/>
      <c r="ECK28" s="61"/>
      <c r="ECL28" s="61"/>
      <c r="ECM28" s="61"/>
      <c r="ECN28" s="61"/>
      <c r="ECO28" s="61"/>
      <c r="ECP28" s="61"/>
      <c r="ECQ28" s="61"/>
      <c r="ECR28" s="61"/>
      <c r="ECS28" s="61"/>
      <c r="ECT28" s="61"/>
      <c r="ECU28" s="61"/>
      <c r="ECV28" s="61"/>
      <c r="ECW28" s="61"/>
      <c r="ECX28" s="61"/>
      <c r="ECY28" s="61"/>
      <c r="ECZ28" s="61"/>
      <c r="EDA28" s="61"/>
      <c r="EDB28" s="61"/>
      <c r="EDC28" s="61"/>
      <c r="EDD28" s="61"/>
      <c r="EDE28" s="61"/>
      <c r="EDF28" s="61"/>
      <c r="EDG28" s="61"/>
      <c r="EDH28" s="61"/>
      <c r="EDI28" s="61"/>
      <c r="EDJ28" s="61"/>
      <c r="EDK28" s="61"/>
      <c r="EDL28" s="61"/>
      <c r="EDM28" s="61"/>
      <c r="EDN28" s="61"/>
      <c r="EDO28" s="61"/>
      <c r="EDP28" s="61"/>
      <c r="EDQ28" s="61"/>
      <c r="EDR28" s="61"/>
      <c r="EDS28" s="61"/>
      <c r="EDT28" s="61"/>
      <c r="EDU28" s="61"/>
      <c r="EDV28" s="61"/>
      <c r="EDW28" s="61"/>
      <c r="EDX28" s="61"/>
      <c r="EDY28" s="61"/>
      <c r="EDZ28" s="61"/>
      <c r="EEA28" s="61"/>
      <c r="EEB28" s="61"/>
      <c r="EEC28" s="61"/>
      <c r="EED28" s="61"/>
      <c r="EEE28" s="61"/>
      <c r="EEF28" s="61"/>
      <c r="EEG28" s="61"/>
      <c r="EEH28" s="61"/>
      <c r="EEI28" s="61"/>
      <c r="EEJ28" s="61"/>
      <c r="EEK28" s="61"/>
      <c r="EEL28" s="61"/>
      <c r="EEM28" s="61"/>
      <c r="EEN28" s="61"/>
      <c r="EEO28" s="61"/>
      <c r="EEP28" s="61"/>
      <c r="EEQ28" s="61"/>
      <c r="EER28" s="61"/>
      <c r="EES28" s="61"/>
      <c r="EET28" s="61"/>
      <c r="EEU28" s="61"/>
      <c r="EEV28" s="61"/>
      <c r="EEW28" s="61"/>
      <c r="EEX28" s="61"/>
      <c r="EEY28" s="61"/>
      <c r="EEZ28" s="61"/>
      <c r="EFA28" s="61"/>
      <c r="EFB28" s="61"/>
      <c r="EFC28" s="61"/>
      <c r="EFD28" s="61"/>
      <c r="EFE28" s="61"/>
      <c r="EFF28" s="61"/>
      <c r="EFG28" s="61"/>
      <c r="EFH28" s="61"/>
      <c r="EFI28" s="61"/>
      <c r="EFJ28" s="61"/>
      <c r="EFK28" s="61"/>
      <c r="EFL28" s="61"/>
      <c r="EFM28" s="61"/>
      <c r="EFN28" s="61"/>
      <c r="EFO28" s="61"/>
      <c r="EFP28" s="61"/>
      <c r="EFQ28" s="61"/>
      <c r="EFR28" s="61"/>
      <c r="EFS28" s="61"/>
      <c r="EFT28" s="61"/>
      <c r="EFU28" s="61"/>
      <c r="EFV28" s="61"/>
      <c r="EFW28" s="61"/>
      <c r="EFX28" s="61"/>
      <c r="EFY28" s="61"/>
      <c r="EFZ28" s="61"/>
      <c r="EGA28" s="61"/>
      <c r="EGB28" s="61"/>
      <c r="EGC28" s="61"/>
      <c r="EGD28" s="61"/>
      <c r="EGE28" s="61"/>
      <c r="EGF28" s="61"/>
      <c r="EGG28" s="61"/>
      <c r="EGH28" s="61"/>
      <c r="EGI28" s="61"/>
      <c r="EGJ28" s="61"/>
      <c r="EGK28" s="61"/>
      <c r="EGL28" s="61"/>
      <c r="EGM28" s="61"/>
      <c r="EGN28" s="61"/>
      <c r="EGO28" s="61"/>
      <c r="EGP28" s="61"/>
      <c r="EGQ28" s="61"/>
      <c r="EGR28" s="61"/>
      <c r="EGS28" s="61"/>
      <c r="EGT28" s="61"/>
      <c r="EGU28" s="61"/>
      <c r="EGV28" s="61"/>
      <c r="EGW28" s="61"/>
      <c r="EGX28" s="61"/>
      <c r="EGY28" s="61"/>
      <c r="EGZ28" s="61"/>
      <c r="EHA28" s="61"/>
      <c r="EHB28" s="61"/>
      <c r="EHC28" s="61"/>
      <c r="EHD28" s="61"/>
      <c r="EHE28" s="61"/>
      <c r="EHF28" s="61"/>
      <c r="EHG28" s="61"/>
      <c r="EHH28" s="61"/>
      <c r="EHI28" s="61"/>
      <c r="EHJ28" s="61"/>
      <c r="EHK28" s="61"/>
      <c r="EHL28" s="61"/>
      <c r="EHM28" s="61"/>
      <c r="EHN28" s="61"/>
      <c r="EHO28" s="61"/>
      <c r="EHP28" s="61"/>
      <c r="EHQ28" s="61"/>
      <c r="EHR28" s="61"/>
      <c r="EHS28" s="61"/>
      <c r="EHT28" s="61"/>
      <c r="EHU28" s="61"/>
      <c r="EHV28" s="61"/>
      <c r="EHW28" s="61"/>
      <c r="EHX28" s="61"/>
      <c r="EHY28" s="61"/>
      <c r="EHZ28" s="61"/>
      <c r="EIA28" s="61"/>
      <c r="EIB28" s="61"/>
      <c r="EIC28" s="61"/>
      <c r="EID28" s="61"/>
      <c r="EIE28" s="61"/>
      <c r="EIF28" s="61"/>
      <c r="EIG28" s="61"/>
      <c r="EIH28" s="61"/>
      <c r="EII28" s="61"/>
      <c r="EIJ28" s="61"/>
      <c r="EIK28" s="61"/>
      <c r="EIL28" s="61"/>
      <c r="EIM28" s="61"/>
      <c r="EIN28" s="61"/>
      <c r="EIO28" s="61"/>
      <c r="EIP28" s="61"/>
      <c r="EIQ28" s="61"/>
      <c r="EIR28" s="61"/>
      <c r="EIS28" s="61"/>
      <c r="EIT28" s="61"/>
      <c r="EIU28" s="61"/>
      <c r="EIV28" s="61"/>
      <c r="EIW28" s="61"/>
      <c r="EIX28" s="61"/>
      <c r="EIY28" s="61"/>
      <c r="EIZ28" s="61"/>
      <c r="EJA28" s="61"/>
      <c r="EJB28" s="61"/>
      <c r="EJC28" s="61"/>
      <c r="EJD28" s="61"/>
      <c r="EJE28" s="61"/>
      <c r="EJF28" s="61"/>
      <c r="EJG28" s="61"/>
      <c r="EJH28" s="61"/>
      <c r="EJI28" s="61"/>
      <c r="EJJ28" s="61"/>
      <c r="EJK28" s="61"/>
      <c r="EJL28" s="61"/>
      <c r="EJM28" s="61"/>
      <c r="EJN28" s="61"/>
      <c r="EJO28" s="61"/>
      <c r="EJP28" s="61"/>
      <c r="EJQ28" s="61"/>
      <c r="EJR28" s="61"/>
      <c r="EJS28" s="61"/>
      <c r="EJT28" s="61"/>
      <c r="EJU28" s="61"/>
      <c r="EJV28" s="61"/>
      <c r="EJW28" s="61"/>
      <c r="EJX28" s="61"/>
      <c r="EJY28" s="61"/>
      <c r="EJZ28" s="61"/>
      <c r="EKA28" s="61"/>
      <c r="EKB28" s="61"/>
      <c r="EKC28" s="61"/>
      <c r="EKD28" s="61"/>
      <c r="EKE28" s="61"/>
      <c r="EKF28" s="61"/>
      <c r="EKG28" s="61"/>
      <c r="EKH28" s="61"/>
      <c r="EKI28" s="61"/>
      <c r="EKJ28" s="61"/>
      <c r="EKK28" s="61"/>
      <c r="EKL28" s="61"/>
      <c r="EKM28" s="61"/>
      <c r="EKN28" s="61"/>
      <c r="EKO28" s="61"/>
      <c r="EKP28" s="61"/>
      <c r="EKQ28" s="61"/>
      <c r="EKR28" s="61"/>
      <c r="EKS28" s="61"/>
      <c r="EKT28" s="61"/>
      <c r="EKU28" s="61"/>
      <c r="EKV28" s="61"/>
      <c r="EKW28" s="61"/>
      <c r="EKX28" s="61"/>
      <c r="EKY28" s="61"/>
      <c r="EKZ28" s="61"/>
      <c r="ELA28" s="61"/>
      <c r="ELB28" s="61"/>
      <c r="ELC28" s="61"/>
      <c r="ELD28" s="61"/>
      <c r="ELE28" s="61"/>
      <c r="ELF28" s="61"/>
      <c r="ELG28" s="61"/>
      <c r="ELH28" s="61"/>
      <c r="ELI28" s="61"/>
      <c r="ELJ28" s="61"/>
      <c r="ELK28" s="61"/>
      <c r="ELL28" s="61"/>
      <c r="ELM28" s="61"/>
      <c r="ELN28" s="61"/>
      <c r="ELO28" s="61"/>
      <c r="ELP28" s="61"/>
      <c r="ELQ28" s="61"/>
      <c r="ELR28" s="61"/>
      <c r="ELS28" s="61"/>
      <c r="ELT28" s="61"/>
      <c r="ELU28" s="61"/>
      <c r="ELV28" s="61"/>
      <c r="ELW28" s="61"/>
      <c r="ELX28" s="61"/>
      <c r="ELY28" s="61"/>
      <c r="ELZ28" s="61"/>
      <c r="EMA28" s="61"/>
      <c r="EMB28" s="61"/>
      <c r="EMC28" s="61"/>
      <c r="EMD28" s="61"/>
      <c r="EME28" s="61"/>
      <c r="EMF28" s="61"/>
      <c r="EMG28" s="61"/>
      <c r="EMH28" s="61"/>
      <c r="EMI28" s="61"/>
      <c r="EMJ28" s="61"/>
      <c r="EMK28" s="61"/>
      <c r="EML28" s="61"/>
      <c r="EMM28" s="61"/>
      <c r="EMN28" s="61"/>
      <c r="EMO28" s="61"/>
      <c r="EMP28" s="61"/>
      <c r="EMQ28" s="61"/>
      <c r="EMR28" s="61"/>
      <c r="EMS28" s="61"/>
      <c r="EMT28" s="61"/>
      <c r="EMU28" s="61"/>
      <c r="EMV28" s="61"/>
      <c r="EMW28" s="61"/>
      <c r="EMX28" s="61"/>
      <c r="EMY28" s="61"/>
      <c r="EMZ28" s="61"/>
      <c r="ENA28" s="61"/>
      <c r="ENB28" s="61"/>
      <c r="ENC28" s="61"/>
      <c r="END28" s="61"/>
      <c r="ENE28" s="61"/>
      <c r="ENF28" s="61"/>
      <c r="ENG28" s="61"/>
      <c r="ENH28" s="61"/>
      <c r="ENI28" s="61"/>
      <c r="ENJ28" s="61"/>
      <c r="ENK28" s="61"/>
      <c r="ENL28" s="61"/>
      <c r="ENM28" s="61"/>
      <c r="ENN28" s="61"/>
      <c r="ENO28" s="61"/>
      <c r="ENP28" s="61"/>
      <c r="ENQ28" s="61"/>
      <c r="ENR28" s="61"/>
      <c r="ENS28" s="61"/>
      <c r="ENT28" s="61"/>
      <c r="ENU28" s="61"/>
      <c r="ENV28" s="61"/>
      <c r="ENW28" s="61"/>
      <c r="ENX28" s="61"/>
      <c r="ENY28" s="61"/>
      <c r="ENZ28" s="61"/>
      <c r="EOA28" s="61"/>
      <c r="EOB28" s="61"/>
      <c r="EOC28" s="61"/>
      <c r="EOD28" s="61"/>
      <c r="EOE28" s="61"/>
      <c r="EOF28" s="61"/>
      <c r="EOG28" s="61"/>
      <c r="EOH28" s="61"/>
      <c r="EOI28" s="61"/>
      <c r="EOJ28" s="61"/>
      <c r="EOK28" s="61"/>
      <c r="EOL28" s="61"/>
      <c r="EOM28" s="61"/>
      <c r="EON28" s="61"/>
      <c r="EOO28" s="61"/>
      <c r="EOP28" s="61"/>
      <c r="EOQ28" s="61"/>
      <c r="EOR28" s="61"/>
      <c r="EOS28" s="61"/>
      <c r="EOT28" s="61"/>
      <c r="EOU28" s="61"/>
      <c r="EOV28" s="61"/>
      <c r="EOW28" s="61"/>
      <c r="EOX28" s="61"/>
      <c r="EOY28" s="61"/>
      <c r="EOZ28" s="61"/>
      <c r="EPA28" s="61"/>
      <c r="EPB28" s="61"/>
      <c r="EPC28" s="61"/>
      <c r="EPD28" s="61"/>
      <c r="EPE28" s="61"/>
      <c r="EPF28" s="61"/>
      <c r="EPG28" s="61"/>
      <c r="EPH28" s="61"/>
      <c r="EPI28" s="61"/>
      <c r="EPJ28" s="61"/>
      <c r="EPK28" s="61"/>
      <c r="EPL28" s="61"/>
      <c r="EPM28" s="61"/>
      <c r="EPN28" s="61"/>
      <c r="EPO28" s="61"/>
      <c r="EPP28" s="61"/>
      <c r="EPQ28" s="61"/>
      <c r="EPR28" s="61"/>
      <c r="EPS28" s="61"/>
      <c r="EPT28" s="61"/>
      <c r="EPU28" s="61"/>
      <c r="EPV28" s="61"/>
      <c r="EPW28" s="61"/>
      <c r="EPX28" s="61"/>
      <c r="EPY28" s="61"/>
      <c r="EPZ28" s="61"/>
      <c r="EQA28" s="61"/>
      <c r="EQB28" s="61"/>
      <c r="EQC28" s="61"/>
      <c r="EQD28" s="61"/>
      <c r="EQE28" s="61"/>
      <c r="EQF28" s="61"/>
      <c r="EQG28" s="61"/>
      <c r="EQH28" s="61"/>
      <c r="EQI28" s="61"/>
      <c r="EQJ28" s="61"/>
      <c r="EQK28" s="61"/>
      <c r="EQL28" s="61"/>
      <c r="EQM28" s="61"/>
      <c r="EQN28" s="61"/>
      <c r="EQO28" s="61"/>
      <c r="EQP28" s="61"/>
      <c r="EQQ28" s="61"/>
      <c r="EQR28" s="61"/>
      <c r="EQS28" s="61"/>
      <c r="EQT28" s="61"/>
      <c r="EQU28" s="61"/>
      <c r="EQV28" s="61"/>
      <c r="EQW28" s="61"/>
      <c r="EQX28" s="61"/>
      <c r="EQY28" s="61"/>
      <c r="EQZ28" s="61"/>
      <c r="ERA28" s="61"/>
      <c r="ERB28" s="61"/>
      <c r="ERC28" s="61"/>
      <c r="ERD28" s="61"/>
      <c r="ERE28" s="61"/>
      <c r="ERF28" s="61"/>
      <c r="ERG28" s="61"/>
      <c r="ERH28" s="61"/>
      <c r="ERI28" s="61"/>
      <c r="ERJ28" s="61"/>
      <c r="ERK28" s="61"/>
      <c r="ERL28" s="61"/>
      <c r="ERM28" s="61"/>
      <c r="ERN28" s="61"/>
      <c r="ERO28" s="61"/>
      <c r="ERP28" s="61"/>
      <c r="ERQ28" s="61"/>
      <c r="ERR28" s="61"/>
      <c r="ERS28" s="61"/>
      <c r="ERT28" s="61"/>
      <c r="ERU28" s="61"/>
      <c r="ERV28" s="61"/>
      <c r="ERW28" s="61"/>
      <c r="ERX28" s="61"/>
      <c r="ERY28" s="61"/>
      <c r="ERZ28" s="61"/>
      <c r="ESA28" s="61"/>
      <c r="ESB28" s="61"/>
      <c r="ESC28" s="61"/>
      <c r="ESD28" s="61"/>
      <c r="ESE28" s="61"/>
      <c r="ESF28" s="61"/>
      <c r="ESG28" s="61"/>
      <c r="ESH28" s="61"/>
      <c r="ESI28" s="61"/>
      <c r="ESJ28" s="61"/>
      <c r="ESK28" s="61"/>
      <c r="ESL28" s="61"/>
      <c r="ESM28" s="61"/>
      <c r="ESN28" s="61"/>
      <c r="ESO28" s="61"/>
      <c r="ESP28" s="61"/>
      <c r="ESQ28" s="61"/>
      <c r="ESR28" s="61"/>
      <c r="ESS28" s="61"/>
      <c r="EST28" s="61"/>
      <c r="ESU28" s="61"/>
      <c r="ESV28" s="61"/>
      <c r="ESW28" s="61"/>
      <c r="ESX28" s="61"/>
      <c r="ESY28" s="61"/>
      <c r="ESZ28" s="61"/>
      <c r="ETA28" s="61"/>
      <c r="ETB28" s="61"/>
      <c r="ETC28" s="61"/>
      <c r="ETD28" s="61"/>
      <c r="ETE28" s="61"/>
      <c r="ETF28" s="61"/>
      <c r="ETG28" s="61"/>
      <c r="ETH28" s="61"/>
      <c r="ETI28" s="61"/>
      <c r="ETJ28" s="61"/>
      <c r="ETK28" s="61"/>
      <c r="ETL28" s="61"/>
      <c r="ETM28" s="61"/>
      <c r="ETN28" s="61"/>
      <c r="ETO28" s="61"/>
      <c r="ETP28" s="61"/>
      <c r="ETQ28" s="61"/>
      <c r="ETR28" s="61"/>
      <c r="ETS28" s="61"/>
      <c r="ETT28" s="61"/>
      <c r="ETU28" s="61"/>
      <c r="ETV28" s="61"/>
      <c r="ETW28" s="61"/>
      <c r="ETX28" s="61"/>
      <c r="ETY28" s="61"/>
      <c r="ETZ28" s="61"/>
      <c r="EUA28" s="61"/>
      <c r="EUB28" s="61"/>
      <c r="EUC28" s="61"/>
      <c r="EUD28" s="61"/>
      <c r="EUE28" s="61"/>
      <c r="EUF28" s="61"/>
      <c r="EUG28" s="61"/>
      <c r="EUH28" s="61"/>
      <c r="EUI28" s="61"/>
      <c r="EUJ28" s="61"/>
      <c r="EUK28" s="61"/>
      <c r="EUL28" s="61"/>
      <c r="EUM28" s="61"/>
      <c r="EUN28" s="61"/>
      <c r="EUO28" s="61"/>
      <c r="EUP28" s="61"/>
      <c r="EUQ28" s="61"/>
      <c r="EUR28" s="61"/>
      <c r="EUS28" s="61"/>
      <c r="EUT28" s="61"/>
      <c r="EUU28" s="61"/>
      <c r="EUV28" s="61"/>
      <c r="EUW28" s="61"/>
      <c r="EUX28" s="61"/>
      <c r="EUY28" s="61"/>
      <c r="EUZ28" s="61"/>
      <c r="EVA28" s="61"/>
      <c r="EVB28" s="61"/>
      <c r="EVC28" s="61"/>
      <c r="EVD28" s="61"/>
      <c r="EVE28" s="61"/>
      <c r="EVF28" s="61"/>
      <c r="EVG28" s="61"/>
      <c r="EVH28" s="61"/>
      <c r="EVI28" s="61"/>
      <c r="EVJ28" s="61"/>
      <c r="EVK28" s="61"/>
      <c r="EVL28" s="61"/>
      <c r="EVM28" s="61"/>
      <c r="EVN28" s="61"/>
      <c r="EVO28" s="61"/>
      <c r="EVP28" s="61"/>
      <c r="EVQ28" s="61"/>
      <c r="EVR28" s="61"/>
      <c r="EVS28" s="61"/>
      <c r="EVT28" s="61"/>
      <c r="EVU28" s="61"/>
      <c r="EVV28" s="61"/>
      <c r="EVW28" s="61"/>
      <c r="EVX28" s="61"/>
      <c r="EVY28" s="61"/>
      <c r="EVZ28" s="61"/>
      <c r="EWA28" s="61"/>
      <c r="EWB28" s="61"/>
      <c r="EWC28" s="61"/>
      <c r="EWD28" s="61"/>
      <c r="EWE28" s="61"/>
      <c r="EWF28" s="61"/>
      <c r="EWG28" s="61"/>
      <c r="EWH28" s="61"/>
      <c r="EWI28" s="61"/>
      <c r="EWJ28" s="61"/>
      <c r="EWK28" s="61"/>
      <c r="EWL28" s="61"/>
      <c r="EWM28" s="61"/>
      <c r="EWN28" s="61"/>
      <c r="EWO28" s="61"/>
      <c r="EWP28" s="61"/>
      <c r="EWQ28" s="61"/>
      <c r="EWR28" s="61"/>
      <c r="EWS28" s="61"/>
      <c r="EWT28" s="61"/>
      <c r="EWU28" s="61"/>
      <c r="EWV28" s="61"/>
      <c r="EWW28" s="61"/>
      <c r="EWX28" s="61"/>
      <c r="EWY28" s="61"/>
      <c r="EWZ28" s="61"/>
      <c r="EXA28" s="61"/>
      <c r="EXB28" s="61"/>
      <c r="EXC28" s="61"/>
      <c r="EXD28" s="61"/>
      <c r="EXE28" s="61"/>
      <c r="EXF28" s="61"/>
      <c r="EXG28" s="61"/>
      <c r="EXH28" s="61"/>
      <c r="EXI28" s="61"/>
      <c r="EXJ28" s="61"/>
      <c r="EXK28" s="61"/>
      <c r="EXL28" s="61"/>
      <c r="EXM28" s="61"/>
      <c r="EXN28" s="61"/>
      <c r="EXO28" s="61"/>
      <c r="EXP28" s="61"/>
      <c r="EXQ28" s="61"/>
      <c r="EXR28" s="61"/>
      <c r="EXS28" s="61"/>
      <c r="EXT28" s="61"/>
      <c r="EXU28" s="61"/>
      <c r="EXV28" s="61"/>
      <c r="EXW28" s="61"/>
      <c r="EXX28" s="61"/>
      <c r="EXY28" s="61"/>
      <c r="EXZ28" s="61"/>
      <c r="EYA28" s="61"/>
      <c r="EYB28" s="61"/>
      <c r="EYC28" s="61"/>
      <c r="EYD28" s="61"/>
      <c r="EYE28" s="61"/>
      <c r="EYF28" s="61"/>
      <c r="EYG28" s="61"/>
      <c r="EYH28" s="61"/>
      <c r="EYI28" s="61"/>
      <c r="EYJ28" s="61"/>
      <c r="EYK28" s="61"/>
      <c r="EYL28" s="61"/>
      <c r="EYM28" s="61"/>
      <c r="EYN28" s="61"/>
      <c r="EYO28" s="61"/>
      <c r="EYP28" s="61"/>
      <c r="EYQ28" s="61"/>
      <c r="EYR28" s="61"/>
      <c r="EYS28" s="61"/>
      <c r="EYT28" s="61"/>
      <c r="EYU28" s="61"/>
      <c r="EYV28" s="61"/>
      <c r="EYW28" s="61"/>
      <c r="EYX28" s="61"/>
      <c r="EYY28" s="61"/>
      <c r="EYZ28" s="61"/>
      <c r="EZA28" s="61"/>
      <c r="EZB28" s="61"/>
      <c r="EZC28" s="61"/>
      <c r="EZD28" s="61"/>
      <c r="EZE28" s="61"/>
      <c r="EZF28" s="61"/>
      <c r="EZG28" s="61"/>
      <c r="EZH28" s="61"/>
      <c r="EZI28" s="61"/>
      <c r="EZJ28" s="61"/>
      <c r="EZK28" s="61"/>
      <c r="EZL28" s="61"/>
      <c r="EZM28" s="61"/>
      <c r="EZN28" s="61"/>
      <c r="EZO28" s="61"/>
      <c r="EZP28" s="61"/>
      <c r="EZQ28" s="61"/>
      <c r="EZR28" s="61"/>
      <c r="EZS28" s="61"/>
      <c r="EZT28" s="61"/>
      <c r="EZU28" s="61"/>
      <c r="EZV28" s="61"/>
      <c r="EZW28" s="61"/>
      <c r="EZX28" s="61"/>
      <c r="EZY28" s="61"/>
      <c r="EZZ28" s="61"/>
      <c r="FAA28" s="61"/>
      <c r="FAB28" s="61"/>
      <c r="FAC28" s="61"/>
      <c r="FAD28" s="61"/>
      <c r="FAE28" s="61"/>
      <c r="FAF28" s="61"/>
      <c r="FAG28" s="61"/>
      <c r="FAH28" s="61"/>
      <c r="FAI28" s="61"/>
      <c r="FAJ28" s="61"/>
      <c r="FAK28" s="61"/>
      <c r="FAL28" s="61"/>
      <c r="FAM28" s="61"/>
      <c r="FAN28" s="61"/>
      <c r="FAO28" s="61"/>
      <c r="FAP28" s="61"/>
      <c r="FAQ28" s="61"/>
      <c r="FAR28" s="61"/>
      <c r="FAS28" s="61"/>
      <c r="FAT28" s="61"/>
      <c r="FAU28" s="61"/>
      <c r="FAV28" s="61"/>
      <c r="FAW28" s="61"/>
      <c r="FAX28" s="61"/>
      <c r="FAY28" s="61"/>
      <c r="FAZ28" s="61"/>
      <c r="FBA28" s="61"/>
      <c r="FBB28" s="61"/>
      <c r="FBC28" s="61"/>
      <c r="FBD28" s="61"/>
      <c r="FBE28" s="61"/>
      <c r="FBF28" s="61"/>
      <c r="FBG28" s="61"/>
      <c r="FBH28" s="61"/>
      <c r="FBI28" s="61"/>
      <c r="FBJ28" s="61"/>
      <c r="FBK28" s="61"/>
      <c r="FBL28" s="61"/>
      <c r="FBM28" s="61"/>
      <c r="FBN28" s="61"/>
      <c r="FBO28" s="61"/>
      <c r="FBP28" s="61"/>
      <c r="FBQ28" s="61"/>
      <c r="FBR28" s="61"/>
      <c r="FBS28" s="61"/>
      <c r="FBT28" s="61"/>
      <c r="FBU28" s="61"/>
      <c r="FBV28" s="61"/>
      <c r="FBW28" s="61"/>
      <c r="FBX28" s="61"/>
      <c r="FBY28" s="61"/>
      <c r="FBZ28" s="61"/>
      <c r="FCA28" s="61"/>
      <c r="FCB28" s="61"/>
      <c r="FCC28" s="61"/>
      <c r="FCD28" s="61"/>
      <c r="FCE28" s="61"/>
      <c r="FCF28" s="61"/>
      <c r="FCG28" s="61"/>
      <c r="FCH28" s="61"/>
      <c r="FCI28" s="61"/>
      <c r="FCJ28" s="61"/>
      <c r="FCK28" s="61"/>
      <c r="FCL28" s="61"/>
      <c r="FCM28" s="61"/>
      <c r="FCN28" s="61"/>
      <c r="FCO28" s="61"/>
      <c r="FCP28" s="61"/>
      <c r="FCQ28" s="61"/>
      <c r="FCR28" s="61"/>
      <c r="FCS28" s="61"/>
      <c r="FCT28" s="61"/>
      <c r="FCU28" s="61"/>
      <c r="FCV28" s="61"/>
      <c r="FCW28" s="61"/>
      <c r="FCX28" s="61"/>
      <c r="FCY28" s="61"/>
      <c r="FCZ28" s="61"/>
      <c r="FDA28" s="61"/>
      <c r="FDB28" s="61"/>
      <c r="FDC28" s="61"/>
      <c r="FDD28" s="61"/>
      <c r="FDE28" s="61"/>
      <c r="FDF28" s="61"/>
      <c r="FDG28" s="61"/>
      <c r="FDH28" s="61"/>
      <c r="FDI28" s="61"/>
      <c r="FDJ28" s="61"/>
      <c r="FDK28" s="61"/>
      <c r="FDL28" s="61"/>
      <c r="FDM28" s="61"/>
      <c r="FDN28" s="61"/>
      <c r="FDO28" s="61"/>
      <c r="FDP28" s="61"/>
      <c r="FDQ28" s="61"/>
      <c r="FDR28" s="61"/>
      <c r="FDS28" s="61"/>
      <c r="FDT28" s="61"/>
      <c r="FDU28" s="61"/>
      <c r="FDV28" s="61"/>
      <c r="FDW28" s="61"/>
      <c r="FDX28" s="61"/>
      <c r="FDY28" s="61"/>
      <c r="FDZ28" s="61"/>
      <c r="FEA28" s="61"/>
      <c r="FEB28" s="61"/>
      <c r="FEC28" s="61"/>
      <c r="FED28" s="61"/>
      <c r="FEE28" s="61"/>
      <c r="FEF28" s="61"/>
      <c r="FEG28" s="61"/>
      <c r="FEH28" s="61"/>
      <c r="FEI28" s="61"/>
      <c r="FEJ28" s="61"/>
      <c r="FEK28" s="61"/>
      <c r="FEL28" s="61"/>
      <c r="FEM28" s="61"/>
      <c r="FEN28" s="61"/>
      <c r="FEO28" s="61"/>
      <c r="FEP28" s="61"/>
      <c r="FEQ28" s="61"/>
      <c r="FER28" s="61"/>
      <c r="FES28" s="61"/>
      <c r="FET28" s="61"/>
      <c r="FEU28" s="61"/>
      <c r="FEV28" s="61"/>
      <c r="FEW28" s="61"/>
      <c r="FEX28" s="61"/>
      <c r="FEY28" s="61"/>
      <c r="FEZ28" s="61"/>
      <c r="FFA28" s="61"/>
      <c r="FFB28" s="61"/>
      <c r="FFC28" s="61"/>
      <c r="FFD28" s="61"/>
      <c r="FFE28" s="61"/>
      <c r="FFF28" s="61"/>
      <c r="FFG28" s="61"/>
      <c r="FFH28" s="61"/>
      <c r="FFI28" s="61"/>
      <c r="FFJ28" s="61"/>
      <c r="FFK28" s="61"/>
      <c r="FFL28" s="61"/>
      <c r="FFM28" s="61"/>
      <c r="FFN28" s="61"/>
      <c r="FFO28" s="61"/>
      <c r="FFP28" s="61"/>
      <c r="FFQ28" s="61"/>
      <c r="FFR28" s="61"/>
      <c r="FFS28" s="61"/>
      <c r="FFT28" s="61"/>
      <c r="FFU28" s="61"/>
      <c r="FFV28" s="61"/>
      <c r="FFW28" s="61"/>
      <c r="FFX28" s="61"/>
      <c r="FFY28" s="61"/>
      <c r="FFZ28" s="61"/>
      <c r="FGA28" s="61"/>
      <c r="FGB28" s="61"/>
      <c r="FGC28" s="61"/>
      <c r="FGD28" s="61"/>
      <c r="FGE28" s="61"/>
      <c r="FGF28" s="61"/>
      <c r="FGG28" s="61"/>
      <c r="FGH28" s="61"/>
      <c r="FGI28" s="61"/>
      <c r="FGJ28" s="61"/>
      <c r="FGK28" s="61"/>
      <c r="FGL28" s="61"/>
      <c r="FGM28" s="61"/>
      <c r="FGN28" s="61"/>
      <c r="FGO28" s="61"/>
      <c r="FGP28" s="61"/>
      <c r="FGQ28" s="61"/>
      <c r="FGR28" s="61"/>
      <c r="FGS28" s="61"/>
      <c r="FGT28" s="61"/>
      <c r="FGU28" s="61"/>
      <c r="FGV28" s="61"/>
      <c r="FGW28" s="61"/>
      <c r="FGX28" s="61"/>
      <c r="FGY28" s="61"/>
      <c r="FGZ28" s="61"/>
      <c r="FHA28" s="61"/>
      <c r="FHB28" s="61"/>
      <c r="FHC28" s="61"/>
      <c r="FHD28" s="61"/>
      <c r="FHE28" s="61"/>
      <c r="FHF28" s="61"/>
      <c r="FHG28" s="61"/>
      <c r="FHH28" s="61"/>
      <c r="FHI28" s="61"/>
      <c r="FHJ28" s="61"/>
      <c r="FHK28" s="61"/>
      <c r="FHL28" s="61"/>
      <c r="FHM28" s="61"/>
      <c r="FHN28" s="61"/>
      <c r="FHO28" s="61"/>
      <c r="FHP28" s="61"/>
      <c r="FHQ28" s="61"/>
      <c r="FHR28" s="61"/>
      <c r="FHS28" s="61"/>
      <c r="FHT28" s="61"/>
      <c r="FHU28" s="61"/>
      <c r="FHV28" s="61"/>
      <c r="FHW28" s="61"/>
      <c r="FHX28" s="61"/>
      <c r="FHY28" s="61"/>
      <c r="FHZ28" s="61"/>
      <c r="FIA28" s="61"/>
      <c r="FIB28" s="61"/>
      <c r="FIC28" s="61"/>
      <c r="FID28" s="61"/>
      <c r="FIE28" s="61"/>
      <c r="FIF28" s="61"/>
      <c r="FIG28" s="61"/>
      <c r="FIH28" s="61"/>
      <c r="FII28" s="61"/>
      <c r="FIJ28" s="61"/>
      <c r="FIK28" s="61"/>
      <c r="FIL28" s="61"/>
      <c r="FIM28" s="61"/>
      <c r="FIN28" s="61"/>
      <c r="FIO28" s="61"/>
      <c r="FIP28" s="61"/>
      <c r="FIQ28" s="61"/>
      <c r="FIR28" s="61"/>
      <c r="FIS28" s="61"/>
      <c r="FIT28" s="61"/>
      <c r="FIU28" s="61"/>
      <c r="FIV28" s="61"/>
      <c r="FIW28" s="61"/>
      <c r="FIX28" s="61"/>
      <c r="FIY28" s="61"/>
      <c r="FIZ28" s="61"/>
      <c r="FJA28" s="61"/>
      <c r="FJB28" s="61"/>
      <c r="FJC28" s="61"/>
      <c r="FJD28" s="61"/>
      <c r="FJE28" s="61"/>
      <c r="FJF28" s="61"/>
      <c r="FJG28" s="61"/>
      <c r="FJH28" s="61"/>
      <c r="FJI28" s="61"/>
      <c r="FJJ28" s="61"/>
      <c r="FJK28" s="61"/>
      <c r="FJL28" s="61"/>
      <c r="FJM28" s="61"/>
      <c r="FJN28" s="61"/>
      <c r="FJO28" s="61"/>
      <c r="FJP28" s="61"/>
      <c r="FJQ28" s="61"/>
      <c r="FJR28" s="61"/>
      <c r="FJS28" s="61"/>
      <c r="FJT28" s="61"/>
      <c r="FJU28" s="61"/>
      <c r="FJV28" s="61"/>
      <c r="FJW28" s="61"/>
      <c r="FJX28" s="61"/>
      <c r="FJY28" s="61"/>
      <c r="FJZ28" s="61"/>
      <c r="FKA28" s="61"/>
      <c r="FKB28" s="61"/>
      <c r="FKC28" s="61"/>
      <c r="FKD28" s="61"/>
      <c r="FKE28" s="61"/>
      <c r="FKF28" s="61"/>
      <c r="FKG28" s="61"/>
      <c r="FKH28" s="61"/>
      <c r="FKI28" s="61"/>
      <c r="FKJ28" s="61"/>
      <c r="FKK28" s="61"/>
      <c r="FKL28" s="61"/>
      <c r="FKM28" s="61"/>
      <c r="FKN28" s="61"/>
      <c r="FKO28" s="61"/>
      <c r="FKP28" s="61"/>
      <c r="FKQ28" s="61"/>
      <c r="FKR28" s="61"/>
      <c r="FKS28" s="61"/>
      <c r="FKT28" s="61"/>
      <c r="FKU28" s="61"/>
      <c r="FKV28" s="61"/>
      <c r="FKW28" s="61"/>
      <c r="FKX28" s="61"/>
      <c r="FKY28" s="61"/>
      <c r="FKZ28" s="61"/>
      <c r="FLA28" s="61"/>
      <c r="FLB28" s="61"/>
      <c r="FLC28" s="61"/>
      <c r="FLD28" s="61"/>
      <c r="FLE28" s="61"/>
      <c r="FLF28" s="61"/>
      <c r="FLG28" s="61"/>
      <c r="FLH28" s="61"/>
      <c r="FLI28" s="61"/>
      <c r="FLJ28" s="61"/>
      <c r="FLK28" s="61"/>
      <c r="FLL28" s="61"/>
      <c r="FLM28" s="61"/>
      <c r="FLN28" s="61"/>
      <c r="FLO28" s="61"/>
      <c r="FLP28" s="61"/>
      <c r="FLQ28" s="61"/>
      <c r="FLR28" s="61"/>
      <c r="FLS28" s="61"/>
      <c r="FLT28" s="61"/>
      <c r="FLU28" s="61"/>
      <c r="FLV28" s="61"/>
      <c r="FLW28" s="61"/>
      <c r="FLX28" s="61"/>
      <c r="FLY28" s="61"/>
      <c r="FLZ28" s="61"/>
      <c r="FMA28" s="61"/>
      <c r="FMB28" s="61"/>
      <c r="FMC28" s="61"/>
      <c r="FMD28" s="61"/>
      <c r="FME28" s="61"/>
      <c r="FMF28" s="61"/>
      <c r="FMG28" s="61"/>
      <c r="FMH28" s="61"/>
      <c r="FMI28" s="61"/>
      <c r="FMJ28" s="61"/>
      <c r="FMK28" s="61"/>
      <c r="FML28" s="61"/>
      <c r="FMM28" s="61"/>
      <c r="FMN28" s="61"/>
      <c r="FMO28" s="61"/>
      <c r="FMP28" s="61"/>
      <c r="FMQ28" s="61"/>
      <c r="FMR28" s="61"/>
      <c r="FMS28" s="61"/>
      <c r="FMT28" s="61"/>
      <c r="FMU28" s="61"/>
      <c r="FMV28" s="61"/>
      <c r="FMW28" s="61"/>
      <c r="FMX28" s="61"/>
      <c r="FMY28" s="61"/>
      <c r="FMZ28" s="61"/>
      <c r="FNA28" s="61"/>
      <c r="FNB28" s="61"/>
      <c r="FNC28" s="61"/>
      <c r="FND28" s="61"/>
      <c r="FNE28" s="61"/>
      <c r="FNF28" s="61"/>
      <c r="FNG28" s="61"/>
      <c r="FNH28" s="61"/>
      <c r="FNI28" s="61"/>
      <c r="FNJ28" s="61"/>
      <c r="FNK28" s="61"/>
      <c r="FNL28" s="61"/>
      <c r="FNM28" s="61"/>
      <c r="FNN28" s="61"/>
      <c r="FNO28" s="61"/>
      <c r="FNP28" s="61"/>
      <c r="FNQ28" s="61"/>
      <c r="FNR28" s="61"/>
      <c r="FNS28" s="61"/>
      <c r="FNT28" s="61"/>
      <c r="FNU28" s="61"/>
      <c r="FNV28" s="61"/>
      <c r="FNW28" s="61"/>
      <c r="FNX28" s="61"/>
      <c r="FNY28" s="61"/>
      <c r="FNZ28" s="61"/>
      <c r="FOA28" s="61"/>
      <c r="FOB28" s="61"/>
      <c r="FOC28" s="61"/>
      <c r="FOD28" s="61"/>
      <c r="FOE28" s="61"/>
      <c r="FOF28" s="61"/>
      <c r="FOG28" s="61"/>
      <c r="FOH28" s="61"/>
      <c r="FOI28" s="61"/>
      <c r="FOJ28" s="61"/>
      <c r="FOK28" s="61"/>
      <c r="FOL28" s="61"/>
      <c r="FOM28" s="61"/>
      <c r="FON28" s="61"/>
      <c r="FOO28" s="61"/>
      <c r="FOP28" s="61"/>
      <c r="FOQ28" s="61"/>
      <c r="FOR28" s="61"/>
      <c r="FOS28" s="61"/>
      <c r="FOT28" s="61"/>
      <c r="FOU28" s="61"/>
      <c r="FOV28" s="61"/>
      <c r="FOW28" s="61"/>
      <c r="FOX28" s="61"/>
      <c r="FOY28" s="61"/>
      <c r="FOZ28" s="61"/>
      <c r="FPA28" s="61"/>
      <c r="FPB28" s="61"/>
      <c r="FPC28" s="61"/>
      <c r="FPD28" s="61"/>
      <c r="FPE28" s="61"/>
      <c r="FPF28" s="61"/>
      <c r="FPG28" s="61"/>
      <c r="FPH28" s="61"/>
      <c r="FPI28" s="61"/>
      <c r="FPJ28" s="61"/>
      <c r="FPK28" s="61"/>
      <c r="FPL28" s="61"/>
      <c r="FPM28" s="61"/>
      <c r="FPN28" s="61"/>
      <c r="FPO28" s="61"/>
      <c r="FPP28" s="61"/>
      <c r="FPQ28" s="61"/>
      <c r="FPR28" s="61"/>
      <c r="FPS28" s="61"/>
      <c r="FPT28" s="61"/>
      <c r="FPU28" s="61"/>
      <c r="FPV28" s="61"/>
      <c r="FPW28" s="61"/>
      <c r="FPX28" s="61"/>
      <c r="FPY28" s="61"/>
      <c r="FPZ28" s="61"/>
      <c r="FQA28" s="61"/>
      <c r="FQB28" s="61"/>
      <c r="FQC28" s="61"/>
      <c r="FQD28" s="61"/>
      <c r="FQE28" s="61"/>
      <c r="FQF28" s="61"/>
      <c r="FQG28" s="61"/>
      <c r="FQH28" s="61"/>
      <c r="FQI28" s="61"/>
      <c r="FQJ28" s="61"/>
      <c r="FQK28" s="61"/>
      <c r="FQL28" s="61"/>
      <c r="FQM28" s="61"/>
      <c r="FQN28" s="61"/>
      <c r="FQO28" s="61"/>
      <c r="FQP28" s="61"/>
      <c r="FQQ28" s="61"/>
      <c r="FQR28" s="61"/>
      <c r="FQS28" s="61"/>
      <c r="FQT28" s="61"/>
      <c r="FQU28" s="61"/>
      <c r="FQV28" s="61"/>
      <c r="FQW28" s="61"/>
      <c r="FQX28" s="61"/>
      <c r="FQY28" s="61"/>
      <c r="FQZ28" s="61"/>
      <c r="FRA28" s="61"/>
      <c r="FRB28" s="61"/>
      <c r="FRC28" s="61"/>
      <c r="FRD28" s="61"/>
      <c r="FRE28" s="61"/>
      <c r="FRF28" s="61"/>
      <c r="FRG28" s="61"/>
      <c r="FRH28" s="61"/>
      <c r="FRI28" s="61"/>
      <c r="FRJ28" s="61"/>
      <c r="FRK28" s="61"/>
      <c r="FRL28" s="61"/>
      <c r="FRM28" s="61"/>
      <c r="FRN28" s="61"/>
      <c r="FRO28" s="61"/>
      <c r="FRP28" s="61"/>
      <c r="FRQ28" s="61"/>
      <c r="FRR28" s="61"/>
      <c r="FRS28" s="61"/>
      <c r="FRT28" s="61"/>
      <c r="FRU28" s="61"/>
      <c r="FRV28" s="61"/>
      <c r="FRW28" s="61"/>
      <c r="FRX28" s="61"/>
      <c r="FRY28" s="61"/>
      <c r="FRZ28" s="61"/>
      <c r="FSA28" s="61"/>
      <c r="FSB28" s="61"/>
      <c r="FSC28" s="61"/>
      <c r="FSD28" s="61"/>
      <c r="FSE28" s="61"/>
      <c r="FSF28" s="61"/>
      <c r="FSG28" s="61"/>
      <c r="FSH28" s="61"/>
      <c r="FSI28" s="61"/>
      <c r="FSJ28" s="61"/>
      <c r="FSK28" s="61"/>
      <c r="FSL28" s="61"/>
      <c r="FSM28" s="61"/>
      <c r="FSN28" s="61"/>
      <c r="FSO28" s="61"/>
      <c r="FSP28" s="61"/>
      <c r="FSQ28" s="61"/>
      <c r="FSR28" s="61"/>
      <c r="FSS28" s="61"/>
      <c r="FST28" s="61"/>
      <c r="FSU28" s="61"/>
      <c r="FSV28" s="61"/>
      <c r="FSW28" s="61"/>
      <c r="FSX28" s="61"/>
      <c r="FSY28" s="61"/>
      <c r="FSZ28" s="61"/>
      <c r="FTA28" s="61"/>
      <c r="FTB28" s="61"/>
      <c r="FTC28" s="61"/>
      <c r="FTD28" s="61"/>
      <c r="FTE28" s="61"/>
      <c r="FTF28" s="61"/>
      <c r="FTG28" s="61"/>
      <c r="FTH28" s="61"/>
      <c r="FTI28" s="61"/>
      <c r="FTJ28" s="61"/>
      <c r="FTK28" s="61"/>
      <c r="FTL28" s="61"/>
      <c r="FTM28" s="61"/>
      <c r="FTN28" s="61"/>
      <c r="FTO28" s="61"/>
      <c r="FTP28" s="61"/>
      <c r="FTQ28" s="61"/>
      <c r="FTR28" s="61"/>
      <c r="FTS28" s="61"/>
      <c r="FTT28" s="61"/>
      <c r="FTU28" s="61"/>
      <c r="FTV28" s="61"/>
      <c r="FTW28" s="61"/>
      <c r="FTX28" s="61"/>
      <c r="FTY28" s="61"/>
      <c r="FTZ28" s="61"/>
      <c r="FUA28" s="61"/>
      <c r="FUB28" s="61"/>
      <c r="FUC28" s="61"/>
      <c r="FUD28" s="61"/>
      <c r="FUE28" s="61"/>
      <c r="FUF28" s="61"/>
      <c r="FUG28" s="61"/>
      <c r="FUH28" s="61"/>
      <c r="FUI28" s="61"/>
      <c r="FUJ28" s="61"/>
      <c r="FUK28" s="61"/>
      <c r="FUL28" s="61"/>
      <c r="FUM28" s="61"/>
      <c r="FUN28" s="61"/>
      <c r="FUO28" s="61"/>
      <c r="FUP28" s="61"/>
      <c r="FUQ28" s="61"/>
      <c r="FUR28" s="61"/>
      <c r="FUS28" s="61"/>
      <c r="FUT28" s="61"/>
      <c r="FUU28" s="61"/>
      <c r="FUV28" s="61"/>
      <c r="FUW28" s="61"/>
      <c r="FUX28" s="61"/>
      <c r="FUY28" s="61"/>
      <c r="FUZ28" s="61"/>
      <c r="FVA28" s="61"/>
      <c r="FVB28" s="61"/>
      <c r="FVC28" s="61"/>
      <c r="FVD28" s="61"/>
      <c r="FVE28" s="61"/>
      <c r="FVF28" s="61"/>
      <c r="FVG28" s="61"/>
      <c r="FVH28" s="61"/>
      <c r="FVI28" s="61"/>
      <c r="FVJ28" s="61"/>
      <c r="FVK28" s="61"/>
      <c r="FVL28" s="61"/>
      <c r="FVM28" s="61"/>
      <c r="FVN28" s="61"/>
      <c r="FVO28" s="61"/>
      <c r="FVP28" s="61"/>
      <c r="FVQ28" s="61"/>
      <c r="FVR28" s="61"/>
      <c r="FVS28" s="61"/>
      <c r="FVT28" s="61"/>
      <c r="FVU28" s="61"/>
      <c r="FVV28" s="61"/>
      <c r="FVW28" s="61"/>
      <c r="FVX28" s="61"/>
      <c r="FVY28" s="61"/>
      <c r="FVZ28" s="61"/>
      <c r="FWA28" s="61"/>
      <c r="FWB28" s="61"/>
      <c r="FWC28" s="61"/>
      <c r="FWD28" s="61"/>
      <c r="FWE28" s="61"/>
      <c r="FWF28" s="61"/>
      <c r="FWG28" s="61"/>
      <c r="FWH28" s="61"/>
      <c r="FWI28" s="61"/>
      <c r="FWJ28" s="61"/>
      <c r="FWK28" s="61"/>
      <c r="FWL28" s="61"/>
      <c r="FWM28" s="61"/>
      <c r="FWN28" s="61"/>
      <c r="FWO28" s="61"/>
      <c r="FWP28" s="61"/>
      <c r="FWQ28" s="61"/>
      <c r="FWR28" s="61"/>
      <c r="FWS28" s="61"/>
      <c r="FWT28" s="61"/>
      <c r="FWU28" s="61"/>
      <c r="FWV28" s="61"/>
      <c r="FWW28" s="61"/>
      <c r="FWX28" s="61"/>
      <c r="FWY28" s="61"/>
      <c r="FWZ28" s="61"/>
      <c r="FXA28" s="61"/>
      <c r="FXB28" s="61"/>
      <c r="FXC28" s="61"/>
      <c r="FXD28" s="61"/>
      <c r="FXE28" s="61"/>
      <c r="FXF28" s="61"/>
      <c r="FXG28" s="61"/>
      <c r="FXH28" s="61"/>
      <c r="FXI28" s="61"/>
      <c r="FXJ28" s="61"/>
      <c r="FXK28" s="61"/>
      <c r="FXL28" s="61"/>
      <c r="FXM28" s="61"/>
      <c r="FXN28" s="61"/>
      <c r="FXO28" s="61"/>
      <c r="FXP28" s="61"/>
      <c r="FXQ28" s="61"/>
      <c r="FXR28" s="61"/>
      <c r="FXS28" s="61"/>
      <c r="FXT28" s="61"/>
      <c r="FXU28" s="61"/>
      <c r="FXV28" s="61"/>
      <c r="FXW28" s="61"/>
      <c r="FXX28" s="61"/>
      <c r="FXY28" s="61"/>
      <c r="FXZ28" s="61"/>
      <c r="FYA28" s="61"/>
      <c r="FYB28" s="61"/>
      <c r="FYC28" s="61"/>
      <c r="FYD28" s="61"/>
      <c r="FYE28" s="61"/>
      <c r="FYF28" s="61"/>
      <c r="FYG28" s="61"/>
      <c r="FYH28" s="61"/>
      <c r="FYI28" s="61"/>
      <c r="FYJ28" s="61"/>
      <c r="FYK28" s="61"/>
      <c r="FYL28" s="61"/>
      <c r="FYM28" s="61"/>
      <c r="FYN28" s="61"/>
      <c r="FYO28" s="61"/>
      <c r="FYP28" s="61"/>
      <c r="FYQ28" s="61"/>
      <c r="FYR28" s="61"/>
      <c r="FYS28" s="61"/>
      <c r="FYT28" s="61"/>
      <c r="FYU28" s="61"/>
      <c r="FYV28" s="61"/>
      <c r="FYW28" s="61"/>
      <c r="FYX28" s="61"/>
      <c r="FYY28" s="61"/>
      <c r="FYZ28" s="61"/>
      <c r="FZA28" s="61"/>
      <c r="FZB28" s="61"/>
      <c r="FZC28" s="61"/>
      <c r="FZD28" s="61"/>
      <c r="FZE28" s="61"/>
      <c r="FZF28" s="61"/>
      <c r="FZG28" s="61"/>
      <c r="FZH28" s="61"/>
      <c r="FZI28" s="61"/>
      <c r="FZJ28" s="61"/>
      <c r="FZK28" s="61"/>
      <c r="FZL28" s="61"/>
      <c r="FZM28" s="61"/>
      <c r="FZN28" s="61"/>
      <c r="FZO28" s="61"/>
      <c r="FZP28" s="61"/>
      <c r="FZQ28" s="61"/>
      <c r="FZR28" s="61"/>
      <c r="FZS28" s="61"/>
      <c r="FZT28" s="61"/>
      <c r="FZU28" s="61"/>
      <c r="FZV28" s="61"/>
      <c r="FZW28" s="61"/>
      <c r="FZX28" s="61"/>
      <c r="FZY28" s="61"/>
      <c r="FZZ28" s="61"/>
      <c r="GAA28" s="61"/>
      <c r="GAB28" s="61"/>
      <c r="GAC28" s="61"/>
      <c r="GAD28" s="61"/>
      <c r="GAE28" s="61"/>
      <c r="GAF28" s="61"/>
      <c r="GAG28" s="61"/>
      <c r="GAH28" s="61"/>
      <c r="GAI28" s="61"/>
      <c r="GAJ28" s="61"/>
      <c r="GAK28" s="61"/>
      <c r="GAL28" s="61"/>
      <c r="GAM28" s="61"/>
      <c r="GAN28" s="61"/>
      <c r="GAO28" s="61"/>
      <c r="GAP28" s="61"/>
      <c r="GAQ28" s="61"/>
      <c r="GAR28" s="61"/>
      <c r="GAS28" s="61"/>
      <c r="GAT28" s="61"/>
      <c r="GAU28" s="61"/>
      <c r="GAV28" s="61"/>
      <c r="GAW28" s="61"/>
      <c r="GAX28" s="61"/>
      <c r="GAY28" s="61"/>
      <c r="GAZ28" s="61"/>
      <c r="GBA28" s="61"/>
      <c r="GBB28" s="61"/>
      <c r="GBC28" s="61"/>
      <c r="GBD28" s="61"/>
      <c r="GBE28" s="61"/>
      <c r="GBF28" s="61"/>
      <c r="GBG28" s="61"/>
      <c r="GBH28" s="61"/>
      <c r="GBI28" s="61"/>
      <c r="GBJ28" s="61"/>
      <c r="GBK28" s="61"/>
      <c r="GBL28" s="61"/>
      <c r="GBM28" s="61"/>
      <c r="GBN28" s="61"/>
      <c r="GBO28" s="61"/>
      <c r="GBP28" s="61"/>
      <c r="GBQ28" s="61"/>
      <c r="GBR28" s="61"/>
      <c r="GBS28" s="61"/>
      <c r="GBT28" s="61"/>
      <c r="GBU28" s="61"/>
      <c r="GBV28" s="61"/>
      <c r="GBW28" s="61"/>
      <c r="GBX28" s="61"/>
      <c r="GBY28" s="61"/>
      <c r="GBZ28" s="61"/>
      <c r="GCA28" s="61"/>
      <c r="GCB28" s="61"/>
      <c r="GCC28" s="61"/>
      <c r="GCD28" s="61"/>
      <c r="GCE28" s="61"/>
      <c r="GCF28" s="61"/>
      <c r="GCG28" s="61"/>
      <c r="GCH28" s="61"/>
      <c r="GCI28" s="61"/>
      <c r="GCJ28" s="61"/>
      <c r="GCK28" s="61"/>
      <c r="GCL28" s="61"/>
      <c r="GCM28" s="61"/>
      <c r="GCN28" s="61"/>
      <c r="GCO28" s="61"/>
      <c r="GCP28" s="61"/>
      <c r="GCQ28" s="61"/>
      <c r="GCR28" s="61"/>
      <c r="GCS28" s="61"/>
      <c r="GCT28" s="61"/>
      <c r="GCU28" s="61"/>
      <c r="GCV28" s="61"/>
      <c r="GCW28" s="61"/>
      <c r="GCX28" s="61"/>
      <c r="GCY28" s="61"/>
      <c r="GCZ28" s="61"/>
      <c r="GDA28" s="61"/>
      <c r="GDB28" s="61"/>
      <c r="GDC28" s="61"/>
      <c r="GDD28" s="61"/>
      <c r="GDE28" s="61"/>
      <c r="GDF28" s="61"/>
      <c r="GDG28" s="61"/>
      <c r="GDH28" s="61"/>
      <c r="GDI28" s="61"/>
      <c r="GDJ28" s="61"/>
      <c r="GDK28" s="61"/>
      <c r="GDL28" s="61"/>
      <c r="GDM28" s="61"/>
      <c r="GDN28" s="61"/>
      <c r="GDO28" s="61"/>
      <c r="GDP28" s="61"/>
      <c r="GDQ28" s="61"/>
      <c r="GDR28" s="61"/>
      <c r="GDS28" s="61"/>
      <c r="GDT28" s="61"/>
      <c r="GDU28" s="61"/>
      <c r="GDV28" s="61"/>
      <c r="GDW28" s="61"/>
      <c r="GDX28" s="61"/>
      <c r="GDY28" s="61"/>
      <c r="GDZ28" s="61"/>
      <c r="GEA28" s="61"/>
      <c r="GEB28" s="61"/>
      <c r="GEC28" s="61"/>
      <c r="GED28" s="61"/>
      <c r="GEE28" s="61"/>
      <c r="GEF28" s="61"/>
      <c r="GEG28" s="61"/>
      <c r="GEH28" s="61"/>
      <c r="GEI28" s="61"/>
      <c r="GEJ28" s="61"/>
      <c r="GEK28" s="61"/>
      <c r="GEL28" s="61"/>
      <c r="GEM28" s="61"/>
      <c r="GEN28" s="61"/>
      <c r="GEO28" s="61"/>
      <c r="GEP28" s="61"/>
      <c r="GEQ28" s="61"/>
      <c r="GER28" s="61"/>
      <c r="GES28" s="61"/>
      <c r="GET28" s="61"/>
      <c r="GEU28" s="61"/>
      <c r="GEV28" s="61"/>
      <c r="GEW28" s="61"/>
      <c r="GEX28" s="61"/>
      <c r="GEY28" s="61"/>
      <c r="GEZ28" s="61"/>
      <c r="GFA28" s="61"/>
      <c r="GFB28" s="61"/>
      <c r="GFC28" s="61"/>
      <c r="GFD28" s="61"/>
      <c r="GFE28" s="61"/>
      <c r="GFF28" s="61"/>
      <c r="GFG28" s="61"/>
      <c r="GFH28" s="61"/>
      <c r="GFI28" s="61"/>
      <c r="GFJ28" s="61"/>
      <c r="GFK28" s="61"/>
      <c r="GFL28" s="61"/>
      <c r="GFM28" s="61"/>
      <c r="GFN28" s="61"/>
      <c r="GFO28" s="61"/>
      <c r="GFP28" s="61"/>
      <c r="GFQ28" s="61"/>
      <c r="GFR28" s="61"/>
      <c r="GFS28" s="61"/>
      <c r="GFT28" s="61"/>
      <c r="GFU28" s="61"/>
      <c r="GFV28" s="61"/>
      <c r="GFW28" s="61"/>
      <c r="GFX28" s="61"/>
      <c r="GFY28" s="61"/>
      <c r="GFZ28" s="61"/>
      <c r="GGA28" s="61"/>
      <c r="GGB28" s="61"/>
      <c r="GGC28" s="61"/>
      <c r="GGD28" s="61"/>
      <c r="GGE28" s="61"/>
      <c r="GGF28" s="61"/>
      <c r="GGG28" s="61"/>
      <c r="GGH28" s="61"/>
      <c r="GGI28" s="61"/>
      <c r="GGJ28" s="61"/>
      <c r="GGK28" s="61"/>
      <c r="GGL28" s="61"/>
      <c r="GGM28" s="61"/>
      <c r="GGN28" s="61"/>
      <c r="GGO28" s="61"/>
      <c r="GGP28" s="61"/>
      <c r="GGQ28" s="61"/>
      <c r="GGR28" s="61"/>
      <c r="GGS28" s="61"/>
      <c r="GGT28" s="61"/>
      <c r="GGU28" s="61"/>
      <c r="GGV28" s="61"/>
      <c r="GGW28" s="61"/>
      <c r="GGX28" s="61"/>
      <c r="GGY28" s="61"/>
      <c r="GGZ28" s="61"/>
      <c r="GHA28" s="61"/>
      <c r="GHB28" s="61"/>
      <c r="GHC28" s="61"/>
      <c r="GHD28" s="61"/>
      <c r="GHE28" s="61"/>
      <c r="GHF28" s="61"/>
      <c r="GHG28" s="61"/>
      <c r="GHH28" s="61"/>
      <c r="GHI28" s="61"/>
      <c r="GHJ28" s="61"/>
      <c r="GHK28" s="61"/>
      <c r="GHL28" s="61"/>
      <c r="GHM28" s="61"/>
      <c r="GHN28" s="61"/>
      <c r="GHO28" s="61"/>
      <c r="GHP28" s="61"/>
      <c r="GHQ28" s="61"/>
      <c r="GHR28" s="61"/>
      <c r="GHS28" s="61"/>
      <c r="GHT28" s="61"/>
      <c r="GHU28" s="61"/>
      <c r="GHV28" s="61"/>
      <c r="GHW28" s="61"/>
      <c r="GHX28" s="61"/>
      <c r="GHY28" s="61"/>
      <c r="GHZ28" s="61"/>
      <c r="GIA28" s="61"/>
      <c r="GIB28" s="61"/>
      <c r="GIC28" s="61"/>
      <c r="GID28" s="61"/>
      <c r="GIE28" s="61"/>
      <c r="GIF28" s="61"/>
      <c r="GIG28" s="61"/>
      <c r="GIH28" s="61"/>
      <c r="GII28" s="61"/>
      <c r="GIJ28" s="61"/>
      <c r="GIK28" s="61"/>
      <c r="GIL28" s="61"/>
      <c r="GIM28" s="61"/>
      <c r="GIN28" s="61"/>
      <c r="GIO28" s="61"/>
      <c r="GIP28" s="61"/>
      <c r="GIQ28" s="61"/>
      <c r="GIR28" s="61"/>
      <c r="GIS28" s="61"/>
      <c r="GIT28" s="61"/>
      <c r="GIU28" s="61"/>
      <c r="GIV28" s="61"/>
      <c r="GIW28" s="61"/>
      <c r="GIX28" s="61"/>
      <c r="GIY28" s="61"/>
      <c r="GIZ28" s="61"/>
      <c r="GJA28" s="61"/>
      <c r="GJB28" s="61"/>
      <c r="GJC28" s="61"/>
      <c r="GJD28" s="61"/>
      <c r="GJE28" s="61"/>
      <c r="GJF28" s="61"/>
      <c r="GJG28" s="61"/>
      <c r="GJH28" s="61"/>
      <c r="GJI28" s="61"/>
      <c r="GJJ28" s="61"/>
      <c r="GJK28" s="61"/>
      <c r="GJL28" s="61"/>
      <c r="GJM28" s="61"/>
      <c r="GJN28" s="61"/>
      <c r="GJO28" s="61"/>
      <c r="GJP28" s="61"/>
      <c r="GJQ28" s="61"/>
      <c r="GJR28" s="61"/>
      <c r="GJS28" s="61"/>
      <c r="GJT28" s="61"/>
      <c r="GJU28" s="61"/>
      <c r="GJV28" s="61"/>
      <c r="GJW28" s="61"/>
      <c r="GJX28" s="61"/>
      <c r="GJY28" s="61"/>
      <c r="GJZ28" s="61"/>
      <c r="GKA28" s="61"/>
      <c r="GKB28" s="61"/>
      <c r="GKC28" s="61"/>
      <c r="GKD28" s="61"/>
      <c r="GKE28" s="61"/>
      <c r="GKF28" s="61"/>
      <c r="GKG28" s="61"/>
      <c r="GKH28" s="61"/>
      <c r="GKI28" s="61"/>
      <c r="GKJ28" s="61"/>
      <c r="GKK28" s="61"/>
      <c r="GKL28" s="61"/>
      <c r="GKM28" s="61"/>
      <c r="GKN28" s="61"/>
      <c r="GKO28" s="61"/>
      <c r="GKP28" s="61"/>
      <c r="GKQ28" s="61"/>
      <c r="GKR28" s="61"/>
      <c r="GKS28" s="61"/>
      <c r="GKT28" s="61"/>
      <c r="GKU28" s="61"/>
      <c r="GKV28" s="61"/>
      <c r="GKW28" s="61"/>
      <c r="GKX28" s="61"/>
      <c r="GKY28" s="61"/>
      <c r="GKZ28" s="61"/>
      <c r="GLA28" s="61"/>
      <c r="GLB28" s="61"/>
      <c r="GLC28" s="61"/>
      <c r="GLD28" s="61"/>
      <c r="GLE28" s="61"/>
      <c r="GLF28" s="61"/>
      <c r="GLG28" s="61"/>
      <c r="GLH28" s="61"/>
      <c r="GLI28" s="61"/>
      <c r="GLJ28" s="61"/>
      <c r="GLK28" s="61"/>
      <c r="GLL28" s="61"/>
      <c r="GLM28" s="61"/>
      <c r="GLN28" s="61"/>
      <c r="GLO28" s="61"/>
      <c r="GLP28" s="61"/>
      <c r="GLQ28" s="61"/>
      <c r="GLR28" s="61"/>
      <c r="GLS28" s="61"/>
      <c r="GLT28" s="61"/>
      <c r="GLU28" s="61"/>
      <c r="GLV28" s="61"/>
      <c r="GLW28" s="61"/>
      <c r="GLX28" s="61"/>
      <c r="GLY28" s="61"/>
      <c r="GLZ28" s="61"/>
      <c r="GMA28" s="61"/>
      <c r="GMB28" s="61"/>
      <c r="GMC28" s="61"/>
      <c r="GMD28" s="61"/>
      <c r="GME28" s="61"/>
      <c r="GMF28" s="61"/>
      <c r="GMG28" s="61"/>
      <c r="GMH28" s="61"/>
      <c r="GMI28" s="61"/>
      <c r="GMJ28" s="61"/>
      <c r="GMK28" s="61"/>
      <c r="GML28" s="61"/>
      <c r="GMM28" s="61"/>
      <c r="GMN28" s="61"/>
      <c r="GMO28" s="61"/>
      <c r="GMP28" s="61"/>
      <c r="GMQ28" s="61"/>
      <c r="GMR28" s="61"/>
      <c r="GMS28" s="61"/>
      <c r="GMT28" s="61"/>
      <c r="GMU28" s="61"/>
      <c r="GMV28" s="61"/>
      <c r="GMW28" s="61"/>
      <c r="GMX28" s="61"/>
      <c r="GMY28" s="61"/>
      <c r="GMZ28" s="61"/>
      <c r="GNA28" s="61"/>
      <c r="GNB28" s="61"/>
      <c r="GNC28" s="61"/>
      <c r="GND28" s="61"/>
      <c r="GNE28" s="61"/>
      <c r="GNF28" s="61"/>
      <c r="GNG28" s="61"/>
      <c r="GNH28" s="61"/>
      <c r="GNI28" s="61"/>
      <c r="GNJ28" s="61"/>
      <c r="GNK28" s="61"/>
      <c r="GNL28" s="61"/>
      <c r="GNM28" s="61"/>
      <c r="GNN28" s="61"/>
      <c r="GNO28" s="61"/>
      <c r="GNP28" s="61"/>
      <c r="GNQ28" s="61"/>
      <c r="GNR28" s="61"/>
      <c r="GNS28" s="61"/>
      <c r="GNT28" s="61"/>
      <c r="GNU28" s="61"/>
      <c r="GNV28" s="61"/>
      <c r="GNW28" s="61"/>
      <c r="GNX28" s="61"/>
      <c r="GNY28" s="61"/>
      <c r="GNZ28" s="61"/>
      <c r="GOA28" s="61"/>
      <c r="GOB28" s="61"/>
      <c r="GOC28" s="61"/>
      <c r="GOD28" s="61"/>
      <c r="GOE28" s="61"/>
      <c r="GOF28" s="61"/>
      <c r="GOG28" s="61"/>
      <c r="GOH28" s="61"/>
      <c r="GOI28" s="61"/>
      <c r="GOJ28" s="61"/>
      <c r="GOK28" s="61"/>
      <c r="GOL28" s="61"/>
      <c r="GOM28" s="61"/>
      <c r="GON28" s="61"/>
      <c r="GOO28" s="61"/>
      <c r="GOP28" s="61"/>
      <c r="GOQ28" s="61"/>
      <c r="GOR28" s="61"/>
      <c r="GOS28" s="61"/>
      <c r="GOT28" s="61"/>
      <c r="GOU28" s="61"/>
      <c r="GOV28" s="61"/>
      <c r="GOW28" s="61"/>
      <c r="GOX28" s="61"/>
      <c r="GOY28" s="61"/>
      <c r="GOZ28" s="61"/>
      <c r="GPA28" s="61"/>
      <c r="GPB28" s="61"/>
      <c r="GPC28" s="61"/>
      <c r="GPD28" s="61"/>
      <c r="GPE28" s="61"/>
      <c r="GPF28" s="61"/>
      <c r="GPG28" s="61"/>
      <c r="GPH28" s="61"/>
      <c r="GPI28" s="61"/>
      <c r="GPJ28" s="61"/>
      <c r="GPK28" s="61"/>
      <c r="GPL28" s="61"/>
      <c r="GPM28" s="61"/>
      <c r="GPN28" s="61"/>
      <c r="GPO28" s="61"/>
      <c r="GPP28" s="61"/>
      <c r="GPQ28" s="61"/>
      <c r="GPR28" s="61"/>
      <c r="GPS28" s="61"/>
      <c r="GPT28" s="61"/>
      <c r="GPU28" s="61"/>
      <c r="GPV28" s="61"/>
      <c r="GPW28" s="61"/>
      <c r="GPX28" s="61"/>
      <c r="GPY28" s="61"/>
      <c r="GPZ28" s="61"/>
      <c r="GQA28" s="61"/>
      <c r="GQB28" s="61"/>
      <c r="GQC28" s="61"/>
      <c r="GQD28" s="61"/>
      <c r="GQE28" s="61"/>
      <c r="GQF28" s="61"/>
      <c r="GQG28" s="61"/>
      <c r="GQH28" s="61"/>
      <c r="GQI28" s="61"/>
      <c r="GQJ28" s="61"/>
      <c r="GQK28" s="61"/>
      <c r="GQL28" s="61"/>
      <c r="GQM28" s="61"/>
      <c r="GQN28" s="61"/>
      <c r="GQO28" s="61"/>
      <c r="GQP28" s="61"/>
      <c r="GQQ28" s="61"/>
      <c r="GQR28" s="61"/>
      <c r="GQS28" s="61"/>
      <c r="GQT28" s="61"/>
      <c r="GQU28" s="61"/>
      <c r="GQV28" s="61"/>
      <c r="GQW28" s="61"/>
      <c r="GQX28" s="61"/>
      <c r="GQY28" s="61"/>
      <c r="GQZ28" s="61"/>
      <c r="GRA28" s="61"/>
      <c r="GRB28" s="61"/>
      <c r="GRC28" s="61"/>
      <c r="GRD28" s="61"/>
      <c r="GRE28" s="61"/>
      <c r="GRF28" s="61"/>
      <c r="GRG28" s="61"/>
      <c r="GRH28" s="61"/>
      <c r="GRI28" s="61"/>
      <c r="GRJ28" s="61"/>
      <c r="GRK28" s="61"/>
      <c r="GRL28" s="61"/>
      <c r="GRM28" s="61"/>
      <c r="GRN28" s="61"/>
      <c r="GRO28" s="61"/>
      <c r="GRP28" s="61"/>
      <c r="GRQ28" s="61"/>
      <c r="GRR28" s="61"/>
      <c r="GRS28" s="61"/>
      <c r="GRT28" s="61"/>
      <c r="GRU28" s="61"/>
      <c r="GRV28" s="61"/>
      <c r="GRW28" s="61"/>
      <c r="GRX28" s="61"/>
      <c r="GRY28" s="61"/>
      <c r="GRZ28" s="61"/>
      <c r="GSA28" s="61"/>
      <c r="GSB28" s="61"/>
      <c r="GSC28" s="61"/>
      <c r="GSD28" s="61"/>
      <c r="GSE28" s="61"/>
      <c r="GSF28" s="61"/>
      <c r="GSG28" s="61"/>
      <c r="GSH28" s="61"/>
      <c r="GSI28" s="61"/>
      <c r="GSJ28" s="61"/>
      <c r="GSK28" s="61"/>
      <c r="GSL28" s="61"/>
      <c r="GSM28" s="61"/>
      <c r="GSN28" s="61"/>
      <c r="GSO28" s="61"/>
      <c r="GSP28" s="61"/>
      <c r="GSQ28" s="61"/>
      <c r="GSR28" s="61"/>
      <c r="GSS28" s="61"/>
      <c r="GST28" s="61"/>
      <c r="GSU28" s="61"/>
      <c r="GSV28" s="61"/>
      <c r="GSW28" s="61"/>
      <c r="GSX28" s="61"/>
      <c r="GSY28" s="61"/>
      <c r="GSZ28" s="61"/>
      <c r="GTA28" s="61"/>
      <c r="GTB28" s="61"/>
      <c r="GTC28" s="61"/>
      <c r="GTD28" s="61"/>
      <c r="GTE28" s="61"/>
      <c r="GTF28" s="61"/>
      <c r="GTG28" s="61"/>
      <c r="GTH28" s="61"/>
      <c r="GTI28" s="61"/>
      <c r="GTJ28" s="61"/>
      <c r="GTK28" s="61"/>
      <c r="GTL28" s="61"/>
      <c r="GTM28" s="61"/>
      <c r="GTN28" s="61"/>
      <c r="GTO28" s="61"/>
      <c r="GTP28" s="61"/>
      <c r="GTQ28" s="61"/>
      <c r="GTR28" s="61"/>
      <c r="GTS28" s="61"/>
      <c r="GTT28" s="61"/>
      <c r="GTU28" s="61"/>
      <c r="GTV28" s="61"/>
      <c r="GTW28" s="61"/>
      <c r="GTX28" s="61"/>
      <c r="GTY28" s="61"/>
      <c r="GTZ28" s="61"/>
      <c r="GUA28" s="61"/>
      <c r="GUB28" s="61"/>
      <c r="GUC28" s="61"/>
      <c r="GUD28" s="61"/>
      <c r="GUE28" s="61"/>
      <c r="GUF28" s="61"/>
      <c r="GUG28" s="61"/>
      <c r="GUH28" s="61"/>
      <c r="GUI28" s="61"/>
      <c r="GUJ28" s="61"/>
      <c r="GUK28" s="61"/>
      <c r="GUL28" s="61"/>
      <c r="GUM28" s="61"/>
      <c r="GUN28" s="61"/>
      <c r="GUO28" s="61"/>
      <c r="GUP28" s="61"/>
      <c r="GUQ28" s="61"/>
      <c r="GUR28" s="61"/>
      <c r="GUS28" s="61"/>
      <c r="GUT28" s="61"/>
      <c r="GUU28" s="61"/>
      <c r="GUV28" s="61"/>
      <c r="GUW28" s="61"/>
      <c r="GUX28" s="61"/>
      <c r="GUY28" s="61"/>
      <c r="GUZ28" s="61"/>
      <c r="GVA28" s="61"/>
      <c r="GVB28" s="61"/>
      <c r="GVC28" s="61"/>
      <c r="GVD28" s="61"/>
      <c r="GVE28" s="61"/>
      <c r="GVF28" s="61"/>
      <c r="GVG28" s="61"/>
      <c r="GVH28" s="61"/>
      <c r="GVI28" s="61"/>
      <c r="GVJ28" s="61"/>
      <c r="GVK28" s="61"/>
      <c r="GVL28" s="61"/>
      <c r="GVM28" s="61"/>
      <c r="GVN28" s="61"/>
      <c r="GVO28" s="61"/>
      <c r="GVP28" s="61"/>
      <c r="GVQ28" s="61"/>
      <c r="GVR28" s="61"/>
      <c r="GVS28" s="61"/>
      <c r="GVT28" s="61"/>
      <c r="GVU28" s="61"/>
      <c r="GVV28" s="61"/>
      <c r="GVW28" s="61"/>
      <c r="GVX28" s="61"/>
      <c r="GVY28" s="61"/>
      <c r="GVZ28" s="61"/>
      <c r="GWA28" s="61"/>
      <c r="GWB28" s="61"/>
      <c r="GWC28" s="61"/>
      <c r="GWD28" s="61"/>
      <c r="GWE28" s="61"/>
      <c r="GWF28" s="61"/>
      <c r="GWG28" s="61"/>
      <c r="GWH28" s="61"/>
      <c r="GWI28" s="61"/>
      <c r="GWJ28" s="61"/>
      <c r="GWK28" s="61"/>
      <c r="GWL28" s="61"/>
      <c r="GWM28" s="61"/>
      <c r="GWN28" s="61"/>
      <c r="GWO28" s="61"/>
      <c r="GWP28" s="61"/>
      <c r="GWQ28" s="61"/>
      <c r="GWR28" s="61"/>
      <c r="GWS28" s="61"/>
      <c r="GWT28" s="61"/>
      <c r="GWU28" s="61"/>
      <c r="GWV28" s="61"/>
      <c r="GWW28" s="61"/>
      <c r="GWX28" s="61"/>
      <c r="GWY28" s="61"/>
      <c r="GWZ28" s="61"/>
      <c r="GXA28" s="61"/>
      <c r="GXB28" s="61"/>
      <c r="GXC28" s="61"/>
      <c r="GXD28" s="61"/>
      <c r="GXE28" s="61"/>
      <c r="GXF28" s="61"/>
      <c r="GXG28" s="61"/>
      <c r="GXH28" s="61"/>
      <c r="GXI28" s="61"/>
      <c r="GXJ28" s="61"/>
      <c r="GXK28" s="61"/>
      <c r="GXL28" s="61"/>
      <c r="GXM28" s="61"/>
      <c r="GXN28" s="61"/>
      <c r="GXO28" s="61"/>
      <c r="GXP28" s="61"/>
      <c r="GXQ28" s="61"/>
      <c r="GXR28" s="61"/>
      <c r="GXS28" s="61"/>
      <c r="GXT28" s="61"/>
      <c r="GXU28" s="61"/>
      <c r="GXV28" s="61"/>
      <c r="GXW28" s="61"/>
      <c r="GXX28" s="61"/>
      <c r="GXY28" s="61"/>
      <c r="GXZ28" s="61"/>
      <c r="GYA28" s="61"/>
      <c r="GYB28" s="61"/>
      <c r="GYC28" s="61"/>
      <c r="GYD28" s="61"/>
      <c r="GYE28" s="61"/>
      <c r="GYF28" s="61"/>
      <c r="GYG28" s="61"/>
      <c r="GYH28" s="61"/>
      <c r="GYI28" s="61"/>
      <c r="GYJ28" s="61"/>
      <c r="GYK28" s="61"/>
      <c r="GYL28" s="61"/>
      <c r="GYM28" s="61"/>
      <c r="GYN28" s="61"/>
      <c r="GYO28" s="61"/>
      <c r="GYP28" s="61"/>
      <c r="GYQ28" s="61"/>
      <c r="GYR28" s="61"/>
      <c r="GYS28" s="61"/>
      <c r="GYT28" s="61"/>
      <c r="GYU28" s="61"/>
      <c r="GYV28" s="61"/>
      <c r="GYW28" s="61"/>
      <c r="GYX28" s="61"/>
      <c r="GYY28" s="61"/>
      <c r="GYZ28" s="61"/>
      <c r="GZA28" s="61"/>
      <c r="GZB28" s="61"/>
      <c r="GZC28" s="61"/>
      <c r="GZD28" s="61"/>
      <c r="GZE28" s="61"/>
      <c r="GZF28" s="61"/>
      <c r="GZG28" s="61"/>
      <c r="GZH28" s="61"/>
      <c r="GZI28" s="61"/>
      <c r="GZJ28" s="61"/>
      <c r="GZK28" s="61"/>
      <c r="GZL28" s="61"/>
      <c r="GZM28" s="61"/>
      <c r="GZN28" s="61"/>
      <c r="GZO28" s="61"/>
      <c r="GZP28" s="61"/>
      <c r="GZQ28" s="61"/>
      <c r="GZR28" s="61"/>
      <c r="GZS28" s="61"/>
      <c r="GZT28" s="61"/>
      <c r="GZU28" s="61"/>
      <c r="GZV28" s="61"/>
      <c r="GZW28" s="61"/>
      <c r="GZX28" s="61"/>
      <c r="GZY28" s="61"/>
      <c r="GZZ28" s="61"/>
      <c r="HAA28" s="61"/>
      <c r="HAB28" s="61"/>
      <c r="HAC28" s="61"/>
      <c r="HAD28" s="61"/>
      <c r="HAE28" s="61"/>
      <c r="HAF28" s="61"/>
      <c r="HAG28" s="61"/>
      <c r="HAH28" s="61"/>
      <c r="HAI28" s="61"/>
      <c r="HAJ28" s="61"/>
      <c r="HAK28" s="61"/>
      <c r="HAL28" s="61"/>
      <c r="HAM28" s="61"/>
      <c r="HAN28" s="61"/>
      <c r="HAO28" s="61"/>
      <c r="HAP28" s="61"/>
      <c r="HAQ28" s="61"/>
      <c r="HAR28" s="61"/>
      <c r="HAS28" s="61"/>
      <c r="HAT28" s="61"/>
      <c r="HAU28" s="61"/>
      <c r="HAV28" s="61"/>
      <c r="HAW28" s="61"/>
      <c r="HAX28" s="61"/>
      <c r="HAY28" s="61"/>
      <c r="HAZ28" s="61"/>
      <c r="HBA28" s="61"/>
      <c r="HBB28" s="61"/>
      <c r="HBC28" s="61"/>
      <c r="HBD28" s="61"/>
      <c r="HBE28" s="61"/>
      <c r="HBF28" s="61"/>
      <c r="HBG28" s="61"/>
      <c r="HBH28" s="61"/>
      <c r="HBI28" s="61"/>
      <c r="HBJ28" s="61"/>
      <c r="HBK28" s="61"/>
      <c r="HBL28" s="61"/>
      <c r="HBM28" s="61"/>
      <c r="HBN28" s="61"/>
      <c r="HBO28" s="61"/>
      <c r="HBP28" s="61"/>
      <c r="HBQ28" s="61"/>
      <c r="HBR28" s="61"/>
      <c r="HBS28" s="61"/>
      <c r="HBT28" s="61"/>
      <c r="HBU28" s="61"/>
      <c r="HBV28" s="61"/>
      <c r="HBW28" s="61"/>
      <c r="HBX28" s="61"/>
      <c r="HBY28" s="61"/>
      <c r="HBZ28" s="61"/>
      <c r="HCA28" s="61"/>
      <c r="HCB28" s="61"/>
      <c r="HCC28" s="61"/>
      <c r="HCD28" s="61"/>
      <c r="HCE28" s="61"/>
      <c r="HCF28" s="61"/>
      <c r="HCG28" s="61"/>
      <c r="HCH28" s="61"/>
      <c r="HCI28" s="61"/>
      <c r="HCJ28" s="61"/>
      <c r="HCK28" s="61"/>
      <c r="HCL28" s="61"/>
      <c r="HCM28" s="61"/>
      <c r="HCN28" s="61"/>
      <c r="HCO28" s="61"/>
      <c r="HCP28" s="61"/>
      <c r="HCQ28" s="61"/>
      <c r="HCR28" s="61"/>
      <c r="HCS28" s="61"/>
      <c r="HCT28" s="61"/>
      <c r="HCU28" s="61"/>
      <c r="HCV28" s="61"/>
      <c r="HCW28" s="61"/>
      <c r="HCX28" s="61"/>
      <c r="HCY28" s="61"/>
      <c r="HCZ28" s="61"/>
      <c r="HDA28" s="61"/>
      <c r="HDB28" s="61"/>
      <c r="HDC28" s="61"/>
      <c r="HDD28" s="61"/>
      <c r="HDE28" s="61"/>
      <c r="HDF28" s="61"/>
      <c r="HDG28" s="61"/>
      <c r="HDH28" s="61"/>
      <c r="HDI28" s="61"/>
      <c r="HDJ28" s="61"/>
      <c r="HDK28" s="61"/>
      <c r="HDL28" s="61"/>
      <c r="HDM28" s="61"/>
      <c r="HDN28" s="61"/>
      <c r="HDO28" s="61"/>
      <c r="HDP28" s="61"/>
      <c r="HDQ28" s="61"/>
      <c r="HDR28" s="61"/>
      <c r="HDS28" s="61"/>
      <c r="HDT28" s="61"/>
      <c r="HDU28" s="61"/>
      <c r="HDV28" s="61"/>
      <c r="HDW28" s="61"/>
      <c r="HDX28" s="61"/>
      <c r="HDY28" s="61"/>
      <c r="HDZ28" s="61"/>
      <c r="HEA28" s="61"/>
      <c r="HEB28" s="61"/>
      <c r="HEC28" s="61"/>
      <c r="HED28" s="61"/>
      <c r="HEE28" s="61"/>
      <c r="HEF28" s="61"/>
      <c r="HEG28" s="61"/>
      <c r="HEH28" s="61"/>
      <c r="HEI28" s="61"/>
      <c r="HEJ28" s="61"/>
      <c r="HEK28" s="61"/>
      <c r="HEL28" s="61"/>
      <c r="HEM28" s="61"/>
      <c r="HEN28" s="61"/>
      <c r="HEO28" s="61"/>
      <c r="HEP28" s="61"/>
      <c r="HEQ28" s="61"/>
      <c r="HER28" s="61"/>
      <c r="HES28" s="61"/>
      <c r="HET28" s="61"/>
      <c r="HEU28" s="61"/>
      <c r="HEV28" s="61"/>
      <c r="HEW28" s="61"/>
      <c r="HEX28" s="61"/>
      <c r="HEY28" s="61"/>
      <c r="HEZ28" s="61"/>
      <c r="HFA28" s="61"/>
      <c r="HFB28" s="61"/>
      <c r="HFC28" s="61"/>
      <c r="HFD28" s="61"/>
      <c r="HFE28" s="61"/>
      <c r="HFF28" s="61"/>
      <c r="HFG28" s="61"/>
      <c r="HFH28" s="61"/>
      <c r="HFI28" s="61"/>
      <c r="HFJ28" s="61"/>
      <c r="HFK28" s="61"/>
      <c r="HFL28" s="61"/>
      <c r="HFM28" s="61"/>
      <c r="HFN28" s="61"/>
      <c r="HFO28" s="61"/>
      <c r="HFP28" s="61"/>
      <c r="HFQ28" s="61"/>
      <c r="HFR28" s="61"/>
      <c r="HFS28" s="61"/>
      <c r="HFT28" s="61"/>
      <c r="HFU28" s="61"/>
      <c r="HFV28" s="61"/>
      <c r="HFW28" s="61"/>
      <c r="HFX28" s="61"/>
      <c r="HFY28" s="61"/>
      <c r="HFZ28" s="61"/>
      <c r="HGA28" s="61"/>
      <c r="HGB28" s="61"/>
      <c r="HGC28" s="61"/>
      <c r="HGD28" s="61"/>
      <c r="HGE28" s="61"/>
      <c r="HGF28" s="61"/>
      <c r="HGG28" s="61"/>
      <c r="HGH28" s="61"/>
      <c r="HGI28" s="61"/>
      <c r="HGJ28" s="61"/>
      <c r="HGK28" s="61"/>
      <c r="HGL28" s="61"/>
      <c r="HGM28" s="61"/>
      <c r="HGN28" s="61"/>
      <c r="HGO28" s="61"/>
      <c r="HGP28" s="61"/>
      <c r="HGQ28" s="61"/>
      <c r="HGR28" s="61"/>
      <c r="HGS28" s="61"/>
      <c r="HGT28" s="61"/>
      <c r="HGU28" s="61"/>
      <c r="HGV28" s="61"/>
      <c r="HGW28" s="61"/>
      <c r="HGX28" s="61"/>
      <c r="HGY28" s="61"/>
      <c r="HGZ28" s="61"/>
      <c r="HHA28" s="61"/>
      <c r="HHB28" s="61"/>
      <c r="HHC28" s="61"/>
      <c r="HHD28" s="61"/>
      <c r="HHE28" s="61"/>
      <c r="HHF28" s="61"/>
      <c r="HHG28" s="61"/>
      <c r="HHH28" s="61"/>
      <c r="HHI28" s="61"/>
      <c r="HHJ28" s="61"/>
      <c r="HHK28" s="61"/>
      <c r="HHL28" s="61"/>
      <c r="HHM28" s="61"/>
      <c r="HHN28" s="61"/>
      <c r="HHO28" s="61"/>
      <c r="HHP28" s="61"/>
      <c r="HHQ28" s="61"/>
      <c r="HHR28" s="61"/>
      <c r="HHS28" s="61"/>
      <c r="HHT28" s="61"/>
      <c r="HHU28" s="61"/>
      <c r="HHV28" s="61"/>
      <c r="HHW28" s="61"/>
      <c r="HHX28" s="61"/>
      <c r="HHY28" s="61"/>
      <c r="HHZ28" s="61"/>
      <c r="HIA28" s="61"/>
      <c r="HIB28" s="61"/>
      <c r="HIC28" s="61"/>
      <c r="HID28" s="61"/>
      <c r="HIE28" s="61"/>
      <c r="HIF28" s="61"/>
      <c r="HIG28" s="61"/>
      <c r="HIH28" s="61"/>
      <c r="HII28" s="61"/>
      <c r="HIJ28" s="61"/>
      <c r="HIK28" s="61"/>
      <c r="HIL28" s="61"/>
      <c r="HIM28" s="61"/>
      <c r="HIN28" s="61"/>
      <c r="HIO28" s="61"/>
      <c r="HIP28" s="61"/>
      <c r="HIQ28" s="61"/>
      <c r="HIR28" s="61"/>
      <c r="HIS28" s="61"/>
      <c r="HIT28" s="61"/>
      <c r="HIU28" s="61"/>
      <c r="HIV28" s="61"/>
      <c r="HIW28" s="61"/>
      <c r="HIX28" s="61"/>
      <c r="HIY28" s="61"/>
      <c r="HIZ28" s="61"/>
      <c r="HJA28" s="61"/>
      <c r="HJB28" s="61"/>
      <c r="HJC28" s="61"/>
      <c r="HJD28" s="61"/>
      <c r="HJE28" s="61"/>
      <c r="HJF28" s="61"/>
      <c r="HJG28" s="61"/>
      <c r="HJH28" s="61"/>
      <c r="HJI28" s="61"/>
      <c r="HJJ28" s="61"/>
      <c r="HJK28" s="61"/>
      <c r="HJL28" s="61"/>
      <c r="HJM28" s="61"/>
      <c r="HJN28" s="61"/>
      <c r="HJO28" s="61"/>
      <c r="HJP28" s="61"/>
      <c r="HJQ28" s="61"/>
      <c r="HJR28" s="61"/>
      <c r="HJS28" s="61"/>
      <c r="HJT28" s="61"/>
      <c r="HJU28" s="61"/>
      <c r="HJV28" s="61"/>
      <c r="HJW28" s="61"/>
      <c r="HJX28" s="61"/>
      <c r="HJY28" s="61"/>
      <c r="HJZ28" s="61"/>
      <c r="HKA28" s="61"/>
      <c r="HKB28" s="61"/>
      <c r="HKC28" s="61"/>
      <c r="HKD28" s="61"/>
      <c r="HKE28" s="61"/>
      <c r="HKF28" s="61"/>
      <c r="HKG28" s="61"/>
      <c r="HKH28" s="61"/>
      <c r="HKI28" s="61"/>
      <c r="HKJ28" s="61"/>
      <c r="HKK28" s="61"/>
      <c r="HKL28" s="61"/>
      <c r="HKM28" s="61"/>
      <c r="HKN28" s="61"/>
      <c r="HKO28" s="61"/>
      <c r="HKP28" s="61"/>
      <c r="HKQ28" s="61"/>
      <c r="HKR28" s="61"/>
      <c r="HKS28" s="61"/>
      <c r="HKT28" s="61"/>
      <c r="HKU28" s="61"/>
      <c r="HKV28" s="61"/>
      <c r="HKW28" s="61"/>
      <c r="HKX28" s="61"/>
      <c r="HKY28" s="61"/>
      <c r="HKZ28" s="61"/>
      <c r="HLA28" s="61"/>
      <c r="HLB28" s="61"/>
      <c r="HLC28" s="61"/>
      <c r="HLD28" s="61"/>
      <c r="HLE28" s="61"/>
      <c r="HLF28" s="61"/>
      <c r="HLG28" s="61"/>
      <c r="HLH28" s="61"/>
      <c r="HLI28" s="61"/>
      <c r="HLJ28" s="61"/>
      <c r="HLK28" s="61"/>
      <c r="HLL28" s="61"/>
      <c r="HLM28" s="61"/>
      <c r="HLN28" s="61"/>
      <c r="HLO28" s="61"/>
      <c r="HLP28" s="61"/>
      <c r="HLQ28" s="61"/>
      <c r="HLR28" s="61"/>
      <c r="HLS28" s="61"/>
      <c r="HLT28" s="61"/>
      <c r="HLU28" s="61"/>
      <c r="HLV28" s="61"/>
      <c r="HLW28" s="61"/>
      <c r="HLX28" s="61"/>
      <c r="HLY28" s="61"/>
      <c r="HLZ28" s="61"/>
      <c r="HMA28" s="61"/>
      <c r="HMB28" s="61"/>
      <c r="HMC28" s="61"/>
      <c r="HMD28" s="61"/>
      <c r="HME28" s="61"/>
      <c r="HMF28" s="61"/>
      <c r="HMG28" s="61"/>
      <c r="HMH28" s="61"/>
      <c r="HMI28" s="61"/>
      <c r="HMJ28" s="61"/>
      <c r="HMK28" s="61"/>
      <c r="HML28" s="61"/>
      <c r="HMM28" s="61"/>
      <c r="HMN28" s="61"/>
      <c r="HMO28" s="61"/>
      <c r="HMP28" s="61"/>
      <c r="HMQ28" s="61"/>
      <c r="HMR28" s="61"/>
      <c r="HMS28" s="61"/>
      <c r="HMT28" s="61"/>
      <c r="HMU28" s="61"/>
      <c r="HMV28" s="61"/>
      <c r="HMW28" s="61"/>
      <c r="HMX28" s="61"/>
      <c r="HMY28" s="61"/>
      <c r="HMZ28" s="61"/>
      <c r="HNA28" s="61"/>
      <c r="HNB28" s="61"/>
      <c r="HNC28" s="61"/>
      <c r="HND28" s="61"/>
      <c r="HNE28" s="61"/>
      <c r="HNF28" s="61"/>
      <c r="HNG28" s="61"/>
      <c r="HNH28" s="61"/>
      <c r="HNI28" s="61"/>
      <c r="HNJ28" s="61"/>
      <c r="HNK28" s="61"/>
      <c r="HNL28" s="61"/>
      <c r="HNM28" s="61"/>
      <c r="HNN28" s="61"/>
      <c r="HNO28" s="61"/>
      <c r="HNP28" s="61"/>
      <c r="HNQ28" s="61"/>
      <c r="HNR28" s="61"/>
      <c r="HNS28" s="61"/>
      <c r="HNT28" s="61"/>
      <c r="HNU28" s="61"/>
      <c r="HNV28" s="61"/>
      <c r="HNW28" s="61"/>
      <c r="HNX28" s="61"/>
      <c r="HNY28" s="61"/>
      <c r="HNZ28" s="61"/>
      <c r="HOA28" s="61"/>
      <c r="HOB28" s="61"/>
      <c r="HOC28" s="61"/>
      <c r="HOD28" s="61"/>
      <c r="HOE28" s="61"/>
      <c r="HOF28" s="61"/>
      <c r="HOG28" s="61"/>
      <c r="HOH28" s="61"/>
      <c r="HOI28" s="61"/>
      <c r="HOJ28" s="61"/>
      <c r="HOK28" s="61"/>
      <c r="HOL28" s="61"/>
      <c r="HOM28" s="61"/>
      <c r="HON28" s="61"/>
      <c r="HOO28" s="61"/>
      <c r="HOP28" s="61"/>
      <c r="HOQ28" s="61"/>
      <c r="HOR28" s="61"/>
      <c r="HOS28" s="61"/>
      <c r="HOT28" s="61"/>
      <c r="HOU28" s="61"/>
      <c r="HOV28" s="61"/>
      <c r="HOW28" s="61"/>
      <c r="HOX28" s="61"/>
      <c r="HOY28" s="61"/>
      <c r="HOZ28" s="61"/>
      <c r="HPA28" s="61"/>
      <c r="HPB28" s="61"/>
      <c r="HPC28" s="61"/>
      <c r="HPD28" s="61"/>
      <c r="HPE28" s="61"/>
      <c r="HPF28" s="61"/>
      <c r="HPG28" s="61"/>
      <c r="HPH28" s="61"/>
      <c r="HPI28" s="61"/>
      <c r="HPJ28" s="61"/>
      <c r="HPK28" s="61"/>
      <c r="HPL28" s="61"/>
      <c r="HPM28" s="61"/>
      <c r="HPN28" s="61"/>
      <c r="HPO28" s="61"/>
      <c r="HPP28" s="61"/>
      <c r="HPQ28" s="61"/>
      <c r="HPR28" s="61"/>
      <c r="HPS28" s="61"/>
      <c r="HPT28" s="61"/>
      <c r="HPU28" s="61"/>
      <c r="HPV28" s="61"/>
      <c r="HPW28" s="61"/>
      <c r="HPX28" s="61"/>
      <c r="HPY28" s="61"/>
      <c r="HPZ28" s="61"/>
      <c r="HQA28" s="61"/>
      <c r="HQB28" s="61"/>
      <c r="HQC28" s="61"/>
      <c r="HQD28" s="61"/>
      <c r="HQE28" s="61"/>
      <c r="HQF28" s="61"/>
      <c r="HQG28" s="61"/>
      <c r="HQH28" s="61"/>
      <c r="HQI28" s="61"/>
      <c r="HQJ28" s="61"/>
      <c r="HQK28" s="61"/>
      <c r="HQL28" s="61"/>
      <c r="HQM28" s="61"/>
      <c r="HQN28" s="61"/>
      <c r="HQO28" s="61"/>
      <c r="HQP28" s="61"/>
      <c r="HQQ28" s="61"/>
      <c r="HQR28" s="61"/>
      <c r="HQS28" s="61"/>
      <c r="HQT28" s="61"/>
      <c r="HQU28" s="61"/>
      <c r="HQV28" s="61"/>
      <c r="HQW28" s="61"/>
      <c r="HQX28" s="61"/>
      <c r="HQY28" s="61"/>
      <c r="HQZ28" s="61"/>
      <c r="HRA28" s="61"/>
      <c r="HRB28" s="61"/>
      <c r="HRC28" s="61"/>
      <c r="HRD28" s="61"/>
      <c r="HRE28" s="61"/>
      <c r="HRF28" s="61"/>
      <c r="HRG28" s="61"/>
      <c r="HRH28" s="61"/>
      <c r="HRI28" s="61"/>
      <c r="HRJ28" s="61"/>
      <c r="HRK28" s="61"/>
      <c r="HRL28" s="61"/>
      <c r="HRM28" s="61"/>
      <c r="HRN28" s="61"/>
      <c r="HRO28" s="61"/>
      <c r="HRP28" s="61"/>
      <c r="HRQ28" s="61"/>
      <c r="HRR28" s="61"/>
      <c r="HRS28" s="61"/>
      <c r="HRT28" s="61"/>
      <c r="HRU28" s="61"/>
      <c r="HRV28" s="61"/>
      <c r="HRW28" s="61"/>
      <c r="HRX28" s="61"/>
      <c r="HRY28" s="61"/>
      <c r="HRZ28" s="61"/>
      <c r="HSA28" s="61"/>
      <c r="HSB28" s="61"/>
      <c r="HSC28" s="61"/>
      <c r="HSD28" s="61"/>
      <c r="HSE28" s="61"/>
      <c r="HSF28" s="61"/>
      <c r="HSG28" s="61"/>
      <c r="HSH28" s="61"/>
      <c r="HSI28" s="61"/>
      <c r="HSJ28" s="61"/>
      <c r="HSK28" s="61"/>
      <c r="HSL28" s="61"/>
      <c r="HSM28" s="61"/>
      <c r="HSN28" s="61"/>
      <c r="HSO28" s="61"/>
      <c r="HSP28" s="61"/>
      <c r="HSQ28" s="61"/>
      <c r="HSR28" s="61"/>
      <c r="HSS28" s="61"/>
      <c r="HST28" s="61"/>
      <c r="HSU28" s="61"/>
      <c r="HSV28" s="61"/>
      <c r="HSW28" s="61"/>
      <c r="HSX28" s="61"/>
      <c r="HSY28" s="61"/>
      <c r="HSZ28" s="61"/>
      <c r="HTA28" s="61"/>
      <c r="HTB28" s="61"/>
      <c r="HTC28" s="61"/>
      <c r="HTD28" s="61"/>
      <c r="HTE28" s="61"/>
      <c r="HTF28" s="61"/>
      <c r="HTG28" s="61"/>
      <c r="HTH28" s="61"/>
      <c r="HTI28" s="61"/>
      <c r="HTJ28" s="61"/>
      <c r="HTK28" s="61"/>
      <c r="HTL28" s="61"/>
      <c r="HTM28" s="61"/>
      <c r="HTN28" s="61"/>
      <c r="HTO28" s="61"/>
      <c r="HTP28" s="61"/>
      <c r="HTQ28" s="61"/>
      <c r="HTR28" s="61"/>
      <c r="HTS28" s="61"/>
      <c r="HTT28" s="61"/>
      <c r="HTU28" s="61"/>
      <c r="HTV28" s="61"/>
      <c r="HTW28" s="61"/>
      <c r="HTX28" s="61"/>
      <c r="HTY28" s="61"/>
      <c r="HTZ28" s="61"/>
      <c r="HUA28" s="61"/>
      <c r="HUB28" s="61"/>
      <c r="HUC28" s="61"/>
      <c r="HUD28" s="61"/>
      <c r="HUE28" s="61"/>
      <c r="HUF28" s="61"/>
      <c r="HUG28" s="61"/>
      <c r="HUH28" s="61"/>
      <c r="HUI28" s="61"/>
      <c r="HUJ28" s="61"/>
      <c r="HUK28" s="61"/>
      <c r="HUL28" s="61"/>
      <c r="HUM28" s="61"/>
      <c r="HUN28" s="61"/>
      <c r="HUO28" s="61"/>
      <c r="HUP28" s="61"/>
      <c r="HUQ28" s="61"/>
      <c r="HUR28" s="61"/>
      <c r="HUS28" s="61"/>
      <c r="HUT28" s="61"/>
      <c r="HUU28" s="61"/>
      <c r="HUV28" s="61"/>
      <c r="HUW28" s="61"/>
      <c r="HUX28" s="61"/>
      <c r="HUY28" s="61"/>
      <c r="HUZ28" s="61"/>
      <c r="HVA28" s="61"/>
      <c r="HVB28" s="61"/>
      <c r="HVC28" s="61"/>
      <c r="HVD28" s="61"/>
      <c r="HVE28" s="61"/>
      <c r="HVF28" s="61"/>
      <c r="HVG28" s="61"/>
      <c r="HVH28" s="61"/>
      <c r="HVI28" s="61"/>
      <c r="HVJ28" s="61"/>
      <c r="HVK28" s="61"/>
      <c r="HVL28" s="61"/>
      <c r="HVM28" s="61"/>
      <c r="HVN28" s="61"/>
      <c r="HVO28" s="61"/>
      <c r="HVP28" s="61"/>
      <c r="HVQ28" s="61"/>
      <c r="HVR28" s="61"/>
      <c r="HVS28" s="61"/>
      <c r="HVT28" s="61"/>
      <c r="HVU28" s="61"/>
      <c r="HVV28" s="61"/>
      <c r="HVW28" s="61"/>
      <c r="HVX28" s="61"/>
      <c r="HVY28" s="61"/>
      <c r="HVZ28" s="61"/>
      <c r="HWA28" s="61"/>
      <c r="HWB28" s="61"/>
      <c r="HWC28" s="61"/>
      <c r="HWD28" s="61"/>
      <c r="HWE28" s="61"/>
      <c r="HWF28" s="61"/>
      <c r="HWG28" s="61"/>
      <c r="HWH28" s="61"/>
      <c r="HWI28" s="61"/>
      <c r="HWJ28" s="61"/>
      <c r="HWK28" s="61"/>
      <c r="HWL28" s="61"/>
      <c r="HWM28" s="61"/>
      <c r="HWN28" s="61"/>
      <c r="HWO28" s="61"/>
      <c r="HWP28" s="61"/>
      <c r="HWQ28" s="61"/>
      <c r="HWR28" s="61"/>
      <c r="HWS28" s="61"/>
      <c r="HWT28" s="61"/>
      <c r="HWU28" s="61"/>
      <c r="HWV28" s="61"/>
      <c r="HWW28" s="61"/>
      <c r="HWX28" s="61"/>
      <c r="HWY28" s="61"/>
      <c r="HWZ28" s="61"/>
      <c r="HXA28" s="61"/>
      <c r="HXB28" s="61"/>
      <c r="HXC28" s="61"/>
      <c r="HXD28" s="61"/>
      <c r="HXE28" s="61"/>
      <c r="HXF28" s="61"/>
      <c r="HXG28" s="61"/>
      <c r="HXH28" s="61"/>
      <c r="HXI28" s="61"/>
      <c r="HXJ28" s="61"/>
      <c r="HXK28" s="61"/>
      <c r="HXL28" s="61"/>
      <c r="HXM28" s="61"/>
      <c r="HXN28" s="61"/>
      <c r="HXO28" s="61"/>
      <c r="HXP28" s="61"/>
      <c r="HXQ28" s="61"/>
      <c r="HXR28" s="61"/>
      <c r="HXS28" s="61"/>
      <c r="HXT28" s="61"/>
      <c r="HXU28" s="61"/>
      <c r="HXV28" s="61"/>
      <c r="HXW28" s="61"/>
      <c r="HXX28" s="61"/>
      <c r="HXY28" s="61"/>
      <c r="HXZ28" s="61"/>
      <c r="HYA28" s="61"/>
      <c r="HYB28" s="61"/>
      <c r="HYC28" s="61"/>
      <c r="HYD28" s="61"/>
      <c r="HYE28" s="61"/>
      <c r="HYF28" s="61"/>
      <c r="HYG28" s="61"/>
      <c r="HYH28" s="61"/>
      <c r="HYI28" s="61"/>
      <c r="HYJ28" s="61"/>
      <c r="HYK28" s="61"/>
      <c r="HYL28" s="61"/>
      <c r="HYM28" s="61"/>
      <c r="HYN28" s="61"/>
      <c r="HYO28" s="61"/>
      <c r="HYP28" s="61"/>
      <c r="HYQ28" s="61"/>
      <c r="HYR28" s="61"/>
      <c r="HYS28" s="61"/>
      <c r="HYT28" s="61"/>
      <c r="HYU28" s="61"/>
      <c r="HYV28" s="61"/>
      <c r="HYW28" s="61"/>
      <c r="HYX28" s="61"/>
      <c r="HYY28" s="61"/>
      <c r="HYZ28" s="61"/>
      <c r="HZA28" s="61"/>
      <c r="HZB28" s="61"/>
      <c r="HZC28" s="61"/>
      <c r="HZD28" s="61"/>
      <c r="HZE28" s="61"/>
      <c r="HZF28" s="61"/>
      <c r="HZG28" s="61"/>
      <c r="HZH28" s="61"/>
      <c r="HZI28" s="61"/>
      <c r="HZJ28" s="61"/>
      <c r="HZK28" s="61"/>
      <c r="HZL28" s="61"/>
      <c r="HZM28" s="61"/>
      <c r="HZN28" s="61"/>
      <c r="HZO28" s="61"/>
      <c r="HZP28" s="61"/>
      <c r="HZQ28" s="61"/>
      <c r="HZR28" s="61"/>
      <c r="HZS28" s="61"/>
      <c r="HZT28" s="61"/>
      <c r="HZU28" s="61"/>
      <c r="HZV28" s="61"/>
      <c r="HZW28" s="61"/>
      <c r="HZX28" s="61"/>
      <c r="HZY28" s="61"/>
      <c r="HZZ28" s="61"/>
      <c r="IAA28" s="61"/>
      <c r="IAB28" s="61"/>
      <c r="IAC28" s="61"/>
      <c r="IAD28" s="61"/>
      <c r="IAE28" s="61"/>
      <c r="IAF28" s="61"/>
      <c r="IAG28" s="61"/>
      <c r="IAH28" s="61"/>
      <c r="IAI28" s="61"/>
      <c r="IAJ28" s="61"/>
      <c r="IAK28" s="61"/>
      <c r="IAL28" s="61"/>
      <c r="IAM28" s="61"/>
      <c r="IAN28" s="61"/>
      <c r="IAO28" s="61"/>
      <c r="IAP28" s="61"/>
      <c r="IAQ28" s="61"/>
      <c r="IAR28" s="61"/>
      <c r="IAS28" s="61"/>
      <c r="IAT28" s="61"/>
      <c r="IAU28" s="61"/>
      <c r="IAV28" s="61"/>
      <c r="IAW28" s="61"/>
      <c r="IAX28" s="61"/>
      <c r="IAY28" s="61"/>
      <c r="IAZ28" s="61"/>
      <c r="IBA28" s="61"/>
      <c r="IBB28" s="61"/>
      <c r="IBC28" s="61"/>
      <c r="IBD28" s="61"/>
      <c r="IBE28" s="61"/>
      <c r="IBF28" s="61"/>
      <c r="IBG28" s="61"/>
      <c r="IBH28" s="61"/>
      <c r="IBI28" s="61"/>
      <c r="IBJ28" s="61"/>
      <c r="IBK28" s="61"/>
      <c r="IBL28" s="61"/>
      <c r="IBM28" s="61"/>
      <c r="IBN28" s="61"/>
      <c r="IBO28" s="61"/>
      <c r="IBP28" s="61"/>
      <c r="IBQ28" s="61"/>
      <c r="IBR28" s="61"/>
      <c r="IBS28" s="61"/>
      <c r="IBT28" s="61"/>
      <c r="IBU28" s="61"/>
      <c r="IBV28" s="61"/>
      <c r="IBW28" s="61"/>
      <c r="IBX28" s="61"/>
      <c r="IBY28" s="61"/>
      <c r="IBZ28" s="61"/>
      <c r="ICA28" s="61"/>
      <c r="ICB28" s="61"/>
      <c r="ICC28" s="61"/>
      <c r="ICD28" s="61"/>
      <c r="ICE28" s="61"/>
      <c r="ICF28" s="61"/>
      <c r="ICG28" s="61"/>
      <c r="ICH28" s="61"/>
      <c r="ICI28" s="61"/>
      <c r="ICJ28" s="61"/>
      <c r="ICK28" s="61"/>
      <c r="ICL28" s="61"/>
      <c r="ICM28" s="61"/>
      <c r="ICN28" s="61"/>
      <c r="ICO28" s="61"/>
      <c r="ICP28" s="61"/>
      <c r="ICQ28" s="61"/>
      <c r="ICR28" s="61"/>
      <c r="ICS28" s="61"/>
      <c r="ICT28" s="61"/>
      <c r="ICU28" s="61"/>
      <c r="ICV28" s="61"/>
      <c r="ICW28" s="61"/>
      <c r="ICX28" s="61"/>
      <c r="ICY28" s="61"/>
      <c r="ICZ28" s="61"/>
      <c r="IDA28" s="61"/>
      <c r="IDB28" s="61"/>
      <c r="IDC28" s="61"/>
      <c r="IDD28" s="61"/>
      <c r="IDE28" s="61"/>
      <c r="IDF28" s="61"/>
      <c r="IDG28" s="61"/>
      <c r="IDH28" s="61"/>
      <c r="IDI28" s="61"/>
      <c r="IDJ28" s="61"/>
      <c r="IDK28" s="61"/>
      <c r="IDL28" s="61"/>
      <c r="IDM28" s="61"/>
      <c r="IDN28" s="61"/>
      <c r="IDO28" s="61"/>
      <c r="IDP28" s="61"/>
      <c r="IDQ28" s="61"/>
      <c r="IDR28" s="61"/>
      <c r="IDS28" s="61"/>
      <c r="IDT28" s="61"/>
      <c r="IDU28" s="61"/>
      <c r="IDV28" s="61"/>
      <c r="IDW28" s="61"/>
      <c r="IDX28" s="61"/>
      <c r="IDY28" s="61"/>
      <c r="IDZ28" s="61"/>
      <c r="IEA28" s="61"/>
      <c r="IEB28" s="61"/>
      <c r="IEC28" s="61"/>
      <c r="IED28" s="61"/>
      <c r="IEE28" s="61"/>
      <c r="IEF28" s="61"/>
      <c r="IEG28" s="61"/>
      <c r="IEH28" s="61"/>
      <c r="IEI28" s="61"/>
      <c r="IEJ28" s="61"/>
      <c r="IEK28" s="61"/>
      <c r="IEL28" s="61"/>
      <c r="IEM28" s="61"/>
      <c r="IEN28" s="61"/>
      <c r="IEO28" s="61"/>
      <c r="IEP28" s="61"/>
      <c r="IEQ28" s="61"/>
      <c r="IER28" s="61"/>
      <c r="IES28" s="61"/>
      <c r="IET28" s="61"/>
      <c r="IEU28" s="61"/>
      <c r="IEV28" s="61"/>
      <c r="IEW28" s="61"/>
      <c r="IEX28" s="61"/>
      <c r="IEY28" s="61"/>
      <c r="IEZ28" s="61"/>
      <c r="IFA28" s="61"/>
      <c r="IFB28" s="61"/>
      <c r="IFC28" s="61"/>
      <c r="IFD28" s="61"/>
      <c r="IFE28" s="61"/>
      <c r="IFF28" s="61"/>
      <c r="IFG28" s="61"/>
      <c r="IFH28" s="61"/>
      <c r="IFI28" s="61"/>
      <c r="IFJ28" s="61"/>
      <c r="IFK28" s="61"/>
      <c r="IFL28" s="61"/>
      <c r="IFM28" s="61"/>
      <c r="IFN28" s="61"/>
      <c r="IFO28" s="61"/>
      <c r="IFP28" s="61"/>
      <c r="IFQ28" s="61"/>
      <c r="IFR28" s="61"/>
      <c r="IFS28" s="61"/>
      <c r="IFT28" s="61"/>
      <c r="IFU28" s="61"/>
      <c r="IFV28" s="61"/>
      <c r="IFW28" s="61"/>
      <c r="IFX28" s="61"/>
      <c r="IFY28" s="61"/>
      <c r="IFZ28" s="61"/>
      <c r="IGA28" s="61"/>
      <c r="IGB28" s="61"/>
      <c r="IGC28" s="61"/>
      <c r="IGD28" s="61"/>
      <c r="IGE28" s="61"/>
      <c r="IGF28" s="61"/>
      <c r="IGG28" s="61"/>
      <c r="IGH28" s="61"/>
      <c r="IGI28" s="61"/>
      <c r="IGJ28" s="61"/>
      <c r="IGK28" s="61"/>
      <c r="IGL28" s="61"/>
      <c r="IGM28" s="61"/>
      <c r="IGN28" s="61"/>
      <c r="IGO28" s="61"/>
      <c r="IGP28" s="61"/>
      <c r="IGQ28" s="61"/>
      <c r="IGR28" s="61"/>
      <c r="IGS28" s="61"/>
      <c r="IGT28" s="61"/>
      <c r="IGU28" s="61"/>
      <c r="IGV28" s="61"/>
      <c r="IGW28" s="61"/>
      <c r="IGX28" s="61"/>
      <c r="IGY28" s="61"/>
      <c r="IGZ28" s="61"/>
      <c r="IHA28" s="61"/>
      <c r="IHB28" s="61"/>
      <c r="IHC28" s="61"/>
      <c r="IHD28" s="61"/>
      <c r="IHE28" s="61"/>
      <c r="IHF28" s="61"/>
      <c r="IHG28" s="61"/>
      <c r="IHH28" s="61"/>
      <c r="IHI28" s="61"/>
      <c r="IHJ28" s="61"/>
      <c r="IHK28" s="61"/>
      <c r="IHL28" s="61"/>
      <c r="IHM28" s="61"/>
      <c r="IHN28" s="61"/>
      <c r="IHO28" s="61"/>
      <c r="IHP28" s="61"/>
      <c r="IHQ28" s="61"/>
      <c r="IHR28" s="61"/>
      <c r="IHS28" s="61"/>
      <c r="IHT28" s="61"/>
      <c r="IHU28" s="61"/>
      <c r="IHV28" s="61"/>
      <c r="IHW28" s="61"/>
      <c r="IHX28" s="61"/>
      <c r="IHY28" s="61"/>
      <c r="IHZ28" s="61"/>
      <c r="IIA28" s="61"/>
      <c r="IIB28" s="61"/>
      <c r="IIC28" s="61"/>
      <c r="IID28" s="61"/>
      <c r="IIE28" s="61"/>
      <c r="IIF28" s="61"/>
      <c r="IIG28" s="61"/>
      <c r="IIH28" s="61"/>
      <c r="III28" s="61"/>
      <c r="IIJ28" s="61"/>
      <c r="IIK28" s="61"/>
      <c r="IIL28" s="61"/>
      <c r="IIM28" s="61"/>
      <c r="IIN28" s="61"/>
      <c r="IIO28" s="61"/>
      <c r="IIP28" s="61"/>
      <c r="IIQ28" s="61"/>
      <c r="IIR28" s="61"/>
      <c r="IIS28" s="61"/>
      <c r="IIT28" s="61"/>
      <c r="IIU28" s="61"/>
      <c r="IIV28" s="61"/>
      <c r="IIW28" s="61"/>
      <c r="IIX28" s="61"/>
      <c r="IIY28" s="61"/>
      <c r="IIZ28" s="61"/>
      <c r="IJA28" s="61"/>
      <c r="IJB28" s="61"/>
      <c r="IJC28" s="61"/>
      <c r="IJD28" s="61"/>
      <c r="IJE28" s="61"/>
      <c r="IJF28" s="61"/>
      <c r="IJG28" s="61"/>
      <c r="IJH28" s="61"/>
      <c r="IJI28" s="61"/>
      <c r="IJJ28" s="61"/>
      <c r="IJK28" s="61"/>
      <c r="IJL28" s="61"/>
      <c r="IJM28" s="61"/>
      <c r="IJN28" s="61"/>
      <c r="IJO28" s="61"/>
      <c r="IJP28" s="61"/>
      <c r="IJQ28" s="61"/>
      <c r="IJR28" s="61"/>
      <c r="IJS28" s="61"/>
      <c r="IJT28" s="61"/>
      <c r="IJU28" s="61"/>
      <c r="IJV28" s="61"/>
      <c r="IJW28" s="61"/>
      <c r="IJX28" s="61"/>
      <c r="IJY28" s="61"/>
      <c r="IJZ28" s="61"/>
      <c r="IKA28" s="61"/>
      <c r="IKB28" s="61"/>
      <c r="IKC28" s="61"/>
      <c r="IKD28" s="61"/>
      <c r="IKE28" s="61"/>
      <c r="IKF28" s="61"/>
      <c r="IKG28" s="61"/>
      <c r="IKH28" s="61"/>
      <c r="IKI28" s="61"/>
      <c r="IKJ28" s="61"/>
      <c r="IKK28" s="61"/>
      <c r="IKL28" s="61"/>
      <c r="IKM28" s="61"/>
      <c r="IKN28" s="61"/>
      <c r="IKO28" s="61"/>
      <c r="IKP28" s="61"/>
      <c r="IKQ28" s="61"/>
      <c r="IKR28" s="61"/>
      <c r="IKS28" s="61"/>
      <c r="IKT28" s="61"/>
      <c r="IKU28" s="61"/>
      <c r="IKV28" s="61"/>
      <c r="IKW28" s="61"/>
      <c r="IKX28" s="61"/>
      <c r="IKY28" s="61"/>
      <c r="IKZ28" s="61"/>
      <c r="ILA28" s="61"/>
      <c r="ILB28" s="61"/>
      <c r="ILC28" s="61"/>
      <c r="ILD28" s="61"/>
      <c r="ILE28" s="61"/>
      <c r="ILF28" s="61"/>
      <c r="ILG28" s="61"/>
      <c r="ILH28" s="61"/>
      <c r="ILI28" s="61"/>
      <c r="ILJ28" s="61"/>
      <c r="ILK28" s="61"/>
      <c r="ILL28" s="61"/>
      <c r="ILM28" s="61"/>
      <c r="ILN28" s="61"/>
      <c r="ILO28" s="61"/>
      <c r="ILP28" s="61"/>
      <c r="ILQ28" s="61"/>
      <c r="ILR28" s="61"/>
      <c r="ILS28" s="61"/>
      <c r="ILT28" s="61"/>
      <c r="ILU28" s="61"/>
      <c r="ILV28" s="61"/>
      <c r="ILW28" s="61"/>
      <c r="ILX28" s="61"/>
      <c r="ILY28" s="61"/>
      <c r="ILZ28" s="61"/>
      <c r="IMA28" s="61"/>
      <c r="IMB28" s="61"/>
      <c r="IMC28" s="61"/>
      <c r="IMD28" s="61"/>
      <c r="IME28" s="61"/>
      <c r="IMF28" s="61"/>
      <c r="IMG28" s="61"/>
      <c r="IMH28" s="61"/>
      <c r="IMI28" s="61"/>
      <c r="IMJ28" s="61"/>
      <c r="IMK28" s="61"/>
      <c r="IML28" s="61"/>
      <c r="IMM28" s="61"/>
      <c r="IMN28" s="61"/>
      <c r="IMO28" s="61"/>
      <c r="IMP28" s="61"/>
      <c r="IMQ28" s="61"/>
      <c r="IMR28" s="61"/>
      <c r="IMS28" s="61"/>
      <c r="IMT28" s="61"/>
      <c r="IMU28" s="61"/>
      <c r="IMV28" s="61"/>
      <c r="IMW28" s="61"/>
      <c r="IMX28" s="61"/>
      <c r="IMY28" s="61"/>
      <c r="IMZ28" s="61"/>
      <c r="INA28" s="61"/>
      <c r="INB28" s="61"/>
      <c r="INC28" s="61"/>
      <c r="IND28" s="61"/>
      <c r="INE28" s="61"/>
      <c r="INF28" s="61"/>
      <c r="ING28" s="61"/>
      <c r="INH28" s="61"/>
      <c r="INI28" s="61"/>
      <c r="INJ28" s="61"/>
      <c r="INK28" s="61"/>
      <c r="INL28" s="61"/>
      <c r="INM28" s="61"/>
      <c r="INN28" s="61"/>
      <c r="INO28" s="61"/>
      <c r="INP28" s="61"/>
      <c r="INQ28" s="61"/>
      <c r="INR28" s="61"/>
      <c r="INS28" s="61"/>
      <c r="INT28" s="61"/>
      <c r="INU28" s="61"/>
      <c r="INV28" s="61"/>
      <c r="INW28" s="61"/>
      <c r="INX28" s="61"/>
      <c r="INY28" s="61"/>
      <c r="INZ28" s="61"/>
      <c r="IOA28" s="61"/>
      <c r="IOB28" s="61"/>
      <c r="IOC28" s="61"/>
      <c r="IOD28" s="61"/>
      <c r="IOE28" s="61"/>
      <c r="IOF28" s="61"/>
      <c r="IOG28" s="61"/>
      <c r="IOH28" s="61"/>
      <c r="IOI28" s="61"/>
      <c r="IOJ28" s="61"/>
      <c r="IOK28" s="61"/>
      <c r="IOL28" s="61"/>
      <c r="IOM28" s="61"/>
      <c r="ION28" s="61"/>
      <c r="IOO28" s="61"/>
      <c r="IOP28" s="61"/>
      <c r="IOQ28" s="61"/>
      <c r="IOR28" s="61"/>
      <c r="IOS28" s="61"/>
      <c r="IOT28" s="61"/>
      <c r="IOU28" s="61"/>
      <c r="IOV28" s="61"/>
      <c r="IOW28" s="61"/>
      <c r="IOX28" s="61"/>
      <c r="IOY28" s="61"/>
      <c r="IOZ28" s="61"/>
      <c r="IPA28" s="61"/>
      <c r="IPB28" s="61"/>
      <c r="IPC28" s="61"/>
      <c r="IPD28" s="61"/>
      <c r="IPE28" s="61"/>
      <c r="IPF28" s="61"/>
      <c r="IPG28" s="61"/>
      <c r="IPH28" s="61"/>
      <c r="IPI28" s="61"/>
      <c r="IPJ28" s="61"/>
      <c r="IPK28" s="61"/>
      <c r="IPL28" s="61"/>
      <c r="IPM28" s="61"/>
      <c r="IPN28" s="61"/>
      <c r="IPO28" s="61"/>
      <c r="IPP28" s="61"/>
      <c r="IPQ28" s="61"/>
      <c r="IPR28" s="61"/>
      <c r="IPS28" s="61"/>
      <c r="IPT28" s="61"/>
      <c r="IPU28" s="61"/>
      <c r="IPV28" s="61"/>
      <c r="IPW28" s="61"/>
      <c r="IPX28" s="61"/>
      <c r="IPY28" s="61"/>
      <c r="IPZ28" s="61"/>
      <c r="IQA28" s="61"/>
      <c r="IQB28" s="61"/>
      <c r="IQC28" s="61"/>
      <c r="IQD28" s="61"/>
      <c r="IQE28" s="61"/>
      <c r="IQF28" s="61"/>
      <c r="IQG28" s="61"/>
      <c r="IQH28" s="61"/>
      <c r="IQI28" s="61"/>
      <c r="IQJ28" s="61"/>
      <c r="IQK28" s="61"/>
      <c r="IQL28" s="61"/>
      <c r="IQM28" s="61"/>
      <c r="IQN28" s="61"/>
      <c r="IQO28" s="61"/>
      <c r="IQP28" s="61"/>
      <c r="IQQ28" s="61"/>
      <c r="IQR28" s="61"/>
      <c r="IQS28" s="61"/>
      <c r="IQT28" s="61"/>
      <c r="IQU28" s="61"/>
      <c r="IQV28" s="61"/>
      <c r="IQW28" s="61"/>
      <c r="IQX28" s="61"/>
      <c r="IQY28" s="61"/>
      <c r="IQZ28" s="61"/>
      <c r="IRA28" s="61"/>
      <c r="IRB28" s="61"/>
      <c r="IRC28" s="61"/>
      <c r="IRD28" s="61"/>
      <c r="IRE28" s="61"/>
      <c r="IRF28" s="61"/>
      <c r="IRG28" s="61"/>
      <c r="IRH28" s="61"/>
      <c r="IRI28" s="61"/>
      <c r="IRJ28" s="61"/>
      <c r="IRK28" s="61"/>
      <c r="IRL28" s="61"/>
      <c r="IRM28" s="61"/>
      <c r="IRN28" s="61"/>
      <c r="IRO28" s="61"/>
      <c r="IRP28" s="61"/>
      <c r="IRQ28" s="61"/>
      <c r="IRR28" s="61"/>
      <c r="IRS28" s="61"/>
      <c r="IRT28" s="61"/>
      <c r="IRU28" s="61"/>
      <c r="IRV28" s="61"/>
      <c r="IRW28" s="61"/>
      <c r="IRX28" s="61"/>
      <c r="IRY28" s="61"/>
      <c r="IRZ28" s="61"/>
      <c r="ISA28" s="61"/>
      <c r="ISB28" s="61"/>
      <c r="ISC28" s="61"/>
      <c r="ISD28" s="61"/>
      <c r="ISE28" s="61"/>
      <c r="ISF28" s="61"/>
      <c r="ISG28" s="61"/>
      <c r="ISH28" s="61"/>
      <c r="ISI28" s="61"/>
      <c r="ISJ28" s="61"/>
      <c r="ISK28" s="61"/>
      <c r="ISL28" s="61"/>
      <c r="ISM28" s="61"/>
      <c r="ISN28" s="61"/>
      <c r="ISO28" s="61"/>
      <c r="ISP28" s="61"/>
      <c r="ISQ28" s="61"/>
      <c r="ISR28" s="61"/>
      <c r="ISS28" s="61"/>
      <c r="IST28" s="61"/>
      <c r="ISU28" s="61"/>
      <c r="ISV28" s="61"/>
      <c r="ISW28" s="61"/>
      <c r="ISX28" s="61"/>
      <c r="ISY28" s="61"/>
      <c r="ISZ28" s="61"/>
      <c r="ITA28" s="61"/>
      <c r="ITB28" s="61"/>
      <c r="ITC28" s="61"/>
      <c r="ITD28" s="61"/>
      <c r="ITE28" s="61"/>
      <c r="ITF28" s="61"/>
      <c r="ITG28" s="61"/>
      <c r="ITH28" s="61"/>
      <c r="ITI28" s="61"/>
      <c r="ITJ28" s="61"/>
      <c r="ITK28" s="61"/>
      <c r="ITL28" s="61"/>
      <c r="ITM28" s="61"/>
      <c r="ITN28" s="61"/>
      <c r="ITO28" s="61"/>
      <c r="ITP28" s="61"/>
      <c r="ITQ28" s="61"/>
      <c r="ITR28" s="61"/>
      <c r="ITS28" s="61"/>
      <c r="ITT28" s="61"/>
      <c r="ITU28" s="61"/>
      <c r="ITV28" s="61"/>
      <c r="ITW28" s="61"/>
      <c r="ITX28" s="61"/>
      <c r="ITY28" s="61"/>
      <c r="ITZ28" s="61"/>
      <c r="IUA28" s="61"/>
      <c r="IUB28" s="61"/>
      <c r="IUC28" s="61"/>
      <c r="IUD28" s="61"/>
      <c r="IUE28" s="61"/>
      <c r="IUF28" s="61"/>
      <c r="IUG28" s="61"/>
      <c r="IUH28" s="61"/>
      <c r="IUI28" s="61"/>
      <c r="IUJ28" s="61"/>
      <c r="IUK28" s="61"/>
      <c r="IUL28" s="61"/>
      <c r="IUM28" s="61"/>
      <c r="IUN28" s="61"/>
      <c r="IUO28" s="61"/>
      <c r="IUP28" s="61"/>
      <c r="IUQ28" s="61"/>
      <c r="IUR28" s="61"/>
      <c r="IUS28" s="61"/>
      <c r="IUT28" s="61"/>
      <c r="IUU28" s="61"/>
      <c r="IUV28" s="61"/>
      <c r="IUW28" s="61"/>
      <c r="IUX28" s="61"/>
      <c r="IUY28" s="61"/>
      <c r="IUZ28" s="61"/>
      <c r="IVA28" s="61"/>
      <c r="IVB28" s="61"/>
      <c r="IVC28" s="61"/>
      <c r="IVD28" s="61"/>
      <c r="IVE28" s="61"/>
      <c r="IVF28" s="61"/>
      <c r="IVG28" s="61"/>
      <c r="IVH28" s="61"/>
      <c r="IVI28" s="61"/>
      <c r="IVJ28" s="61"/>
      <c r="IVK28" s="61"/>
      <c r="IVL28" s="61"/>
      <c r="IVM28" s="61"/>
      <c r="IVN28" s="61"/>
      <c r="IVO28" s="61"/>
      <c r="IVP28" s="61"/>
      <c r="IVQ28" s="61"/>
      <c r="IVR28" s="61"/>
      <c r="IVS28" s="61"/>
      <c r="IVT28" s="61"/>
      <c r="IVU28" s="61"/>
      <c r="IVV28" s="61"/>
      <c r="IVW28" s="61"/>
      <c r="IVX28" s="61"/>
      <c r="IVY28" s="61"/>
      <c r="IVZ28" s="61"/>
      <c r="IWA28" s="61"/>
      <c r="IWB28" s="61"/>
      <c r="IWC28" s="61"/>
      <c r="IWD28" s="61"/>
      <c r="IWE28" s="61"/>
      <c r="IWF28" s="61"/>
      <c r="IWG28" s="61"/>
      <c r="IWH28" s="61"/>
      <c r="IWI28" s="61"/>
      <c r="IWJ28" s="61"/>
      <c r="IWK28" s="61"/>
      <c r="IWL28" s="61"/>
      <c r="IWM28" s="61"/>
      <c r="IWN28" s="61"/>
      <c r="IWO28" s="61"/>
      <c r="IWP28" s="61"/>
      <c r="IWQ28" s="61"/>
      <c r="IWR28" s="61"/>
      <c r="IWS28" s="61"/>
      <c r="IWT28" s="61"/>
      <c r="IWU28" s="61"/>
      <c r="IWV28" s="61"/>
      <c r="IWW28" s="61"/>
      <c r="IWX28" s="61"/>
      <c r="IWY28" s="61"/>
      <c r="IWZ28" s="61"/>
      <c r="IXA28" s="61"/>
      <c r="IXB28" s="61"/>
      <c r="IXC28" s="61"/>
      <c r="IXD28" s="61"/>
      <c r="IXE28" s="61"/>
      <c r="IXF28" s="61"/>
      <c r="IXG28" s="61"/>
      <c r="IXH28" s="61"/>
      <c r="IXI28" s="61"/>
      <c r="IXJ28" s="61"/>
      <c r="IXK28" s="61"/>
      <c r="IXL28" s="61"/>
      <c r="IXM28" s="61"/>
      <c r="IXN28" s="61"/>
      <c r="IXO28" s="61"/>
      <c r="IXP28" s="61"/>
      <c r="IXQ28" s="61"/>
      <c r="IXR28" s="61"/>
      <c r="IXS28" s="61"/>
      <c r="IXT28" s="61"/>
      <c r="IXU28" s="61"/>
      <c r="IXV28" s="61"/>
      <c r="IXW28" s="61"/>
      <c r="IXX28" s="61"/>
      <c r="IXY28" s="61"/>
      <c r="IXZ28" s="61"/>
      <c r="IYA28" s="61"/>
      <c r="IYB28" s="61"/>
      <c r="IYC28" s="61"/>
      <c r="IYD28" s="61"/>
      <c r="IYE28" s="61"/>
      <c r="IYF28" s="61"/>
      <c r="IYG28" s="61"/>
      <c r="IYH28" s="61"/>
      <c r="IYI28" s="61"/>
      <c r="IYJ28" s="61"/>
      <c r="IYK28" s="61"/>
      <c r="IYL28" s="61"/>
      <c r="IYM28" s="61"/>
      <c r="IYN28" s="61"/>
      <c r="IYO28" s="61"/>
      <c r="IYP28" s="61"/>
      <c r="IYQ28" s="61"/>
      <c r="IYR28" s="61"/>
      <c r="IYS28" s="61"/>
      <c r="IYT28" s="61"/>
      <c r="IYU28" s="61"/>
      <c r="IYV28" s="61"/>
      <c r="IYW28" s="61"/>
      <c r="IYX28" s="61"/>
      <c r="IYY28" s="61"/>
      <c r="IYZ28" s="61"/>
      <c r="IZA28" s="61"/>
      <c r="IZB28" s="61"/>
      <c r="IZC28" s="61"/>
      <c r="IZD28" s="61"/>
      <c r="IZE28" s="61"/>
      <c r="IZF28" s="61"/>
      <c r="IZG28" s="61"/>
      <c r="IZH28" s="61"/>
      <c r="IZI28" s="61"/>
      <c r="IZJ28" s="61"/>
      <c r="IZK28" s="61"/>
      <c r="IZL28" s="61"/>
      <c r="IZM28" s="61"/>
      <c r="IZN28" s="61"/>
      <c r="IZO28" s="61"/>
      <c r="IZP28" s="61"/>
      <c r="IZQ28" s="61"/>
      <c r="IZR28" s="61"/>
      <c r="IZS28" s="61"/>
      <c r="IZT28" s="61"/>
      <c r="IZU28" s="61"/>
      <c r="IZV28" s="61"/>
      <c r="IZW28" s="61"/>
      <c r="IZX28" s="61"/>
      <c r="IZY28" s="61"/>
      <c r="IZZ28" s="61"/>
      <c r="JAA28" s="61"/>
      <c r="JAB28" s="61"/>
      <c r="JAC28" s="61"/>
      <c r="JAD28" s="61"/>
      <c r="JAE28" s="61"/>
      <c r="JAF28" s="61"/>
      <c r="JAG28" s="61"/>
      <c r="JAH28" s="61"/>
      <c r="JAI28" s="61"/>
      <c r="JAJ28" s="61"/>
      <c r="JAK28" s="61"/>
      <c r="JAL28" s="61"/>
      <c r="JAM28" s="61"/>
      <c r="JAN28" s="61"/>
      <c r="JAO28" s="61"/>
      <c r="JAP28" s="61"/>
      <c r="JAQ28" s="61"/>
      <c r="JAR28" s="61"/>
      <c r="JAS28" s="61"/>
      <c r="JAT28" s="61"/>
      <c r="JAU28" s="61"/>
      <c r="JAV28" s="61"/>
      <c r="JAW28" s="61"/>
      <c r="JAX28" s="61"/>
      <c r="JAY28" s="61"/>
      <c r="JAZ28" s="61"/>
      <c r="JBA28" s="61"/>
      <c r="JBB28" s="61"/>
      <c r="JBC28" s="61"/>
      <c r="JBD28" s="61"/>
      <c r="JBE28" s="61"/>
      <c r="JBF28" s="61"/>
      <c r="JBG28" s="61"/>
      <c r="JBH28" s="61"/>
      <c r="JBI28" s="61"/>
      <c r="JBJ28" s="61"/>
      <c r="JBK28" s="61"/>
      <c r="JBL28" s="61"/>
      <c r="JBM28" s="61"/>
      <c r="JBN28" s="61"/>
      <c r="JBO28" s="61"/>
      <c r="JBP28" s="61"/>
      <c r="JBQ28" s="61"/>
      <c r="JBR28" s="61"/>
      <c r="JBS28" s="61"/>
      <c r="JBT28" s="61"/>
      <c r="JBU28" s="61"/>
      <c r="JBV28" s="61"/>
      <c r="JBW28" s="61"/>
      <c r="JBX28" s="61"/>
      <c r="JBY28" s="61"/>
      <c r="JBZ28" s="61"/>
      <c r="JCA28" s="61"/>
      <c r="JCB28" s="61"/>
      <c r="JCC28" s="61"/>
      <c r="JCD28" s="61"/>
      <c r="JCE28" s="61"/>
      <c r="JCF28" s="61"/>
      <c r="JCG28" s="61"/>
      <c r="JCH28" s="61"/>
      <c r="JCI28" s="61"/>
      <c r="JCJ28" s="61"/>
      <c r="JCK28" s="61"/>
      <c r="JCL28" s="61"/>
      <c r="JCM28" s="61"/>
      <c r="JCN28" s="61"/>
      <c r="JCO28" s="61"/>
      <c r="JCP28" s="61"/>
      <c r="JCQ28" s="61"/>
      <c r="JCR28" s="61"/>
      <c r="JCS28" s="61"/>
      <c r="JCT28" s="61"/>
      <c r="JCU28" s="61"/>
      <c r="JCV28" s="61"/>
      <c r="JCW28" s="61"/>
      <c r="JCX28" s="61"/>
      <c r="JCY28" s="61"/>
      <c r="JCZ28" s="61"/>
      <c r="JDA28" s="61"/>
      <c r="JDB28" s="61"/>
      <c r="JDC28" s="61"/>
      <c r="JDD28" s="61"/>
      <c r="JDE28" s="61"/>
      <c r="JDF28" s="61"/>
      <c r="JDG28" s="61"/>
      <c r="JDH28" s="61"/>
      <c r="JDI28" s="61"/>
      <c r="JDJ28" s="61"/>
      <c r="JDK28" s="61"/>
      <c r="JDL28" s="61"/>
      <c r="JDM28" s="61"/>
      <c r="JDN28" s="61"/>
      <c r="JDO28" s="61"/>
      <c r="JDP28" s="61"/>
      <c r="JDQ28" s="61"/>
      <c r="JDR28" s="61"/>
      <c r="JDS28" s="61"/>
      <c r="JDT28" s="61"/>
      <c r="JDU28" s="61"/>
      <c r="JDV28" s="61"/>
      <c r="JDW28" s="61"/>
      <c r="JDX28" s="61"/>
      <c r="JDY28" s="61"/>
      <c r="JDZ28" s="61"/>
      <c r="JEA28" s="61"/>
      <c r="JEB28" s="61"/>
      <c r="JEC28" s="61"/>
      <c r="JED28" s="61"/>
      <c r="JEE28" s="61"/>
      <c r="JEF28" s="61"/>
      <c r="JEG28" s="61"/>
      <c r="JEH28" s="61"/>
      <c r="JEI28" s="61"/>
      <c r="JEJ28" s="61"/>
      <c r="JEK28" s="61"/>
      <c r="JEL28" s="61"/>
      <c r="JEM28" s="61"/>
      <c r="JEN28" s="61"/>
      <c r="JEO28" s="61"/>
      <c r="JEP28" s="61"/>
      <c r="JEQ28" s="61"/>
      <c r="JER28" s="61"/>
      <c r="JES28" s="61"/>
      <c r="JET28" s="61"/>
      <c r="JEU28" s="61"/>
      <c r="JEV28" s="61"/>
      <c r="JEW28" s="61"/>
      <c r="JEX28" s="61"/>
      <c r="JEY28" s="61"/>
      <c r="JEZ28" s="61"/>
      <c r="JFA28" s="61"/>
      <c r="JFB28" s="61"/>
      <c r="JFC28" s="61"/>
      <c r="JFD28" s="61"/>
      <c r="JFE28" s="61"/>
      <c r="JFF28" s="61"/>
      <c r="JFG28" s="61"/>
      <c r="JFH28" s="61"/>
      <c r="JFI28" s="61"/>
      <c r="JFJ28" s="61"/>
      <c r="JFK28" s="61"/>
      <c r="JFL28" s="61"/>
      <c r="JFM28" s="61"/>
      <c r="JFN28" s="61"/>
      <c r="JFO28" s="61"/>
      <c r="JFP28" s="61"/>
      <c r="JFQ28" s="61"/>
      <c r="JFR28" s="61"/>
      <c r="JFS28" s="61"/>
      <c r="JFT28" s="61"/>
      <c r="JFU28" s="61"/>
      <c r="JFV28" s="61"/>
      <c r="JFW28" s="61"/>
      <c r="JFX28" s="61"/>
      <c r="JFY28" s="61"/>
      <c r="JFZ28" s="61"/>
      <c r="JGA28" s="61"/>
      <c r="JGB28" s="61"/>
      <c r="JGC28" s="61"/>
      <c r="JGD28" s="61"/>
      <c r="JGE28" s="61"/>
      <c r="JGF28" s="61"/>
      <c r="JGG28" s="61"/>
      <c r="JGH28" s="61"/>
      <c r="JGI28" s="61"/>
      <c r="JGJ28" s="61"/>
      <c r="JGK28" s="61"/>
      <c r="JGL28" s="61"/>
      <c r="JGM28" s="61"/>
      <c r="JGN28" s="61"/>
      <c r="JGO28" s="61"/>
      <c r="JGP28" s="61"/>
      <c r="JGQ28" s="61"/>
      <c r="JGR28" s="61"/>
      <c r="JGS28" s="61"/>
      <c r="JGT28" s="61"/>
      <c r="JGU28" s="61"/>
      <c r="JGV28" s="61"/>
      <c r="JGW28" s="61"/>
      <c r="JGX28" s="61"/>
      <c r="JGY28" s="61"/>
      <c r="JGZ28" s="61"/>
      <c r="JHA28" s="61"/>
      <c r="JHB28" s="61"/>
      <c r="JHC28" s="61"/>
      <c r="JHD28" s="61"/>
      <c r="JHE28" s="61"/>
      <c r="JHF28" s="61"/>
      <c r="JHG28" s="61"/>
      <c r="JHH28" s="61"/>
      <c r="JHI28" s="61"/>
      <c r="JHJ28" s="61"/>
      <c r="JHK28" s="61"/>
      <c r="JHL28" s="61"/>
      <c r="JHM28" s="61"/>
      <c r="JHN28" s="61"/>
      <c r="JHO28" s="61"/>
      <c r="JHP28" s="61"/>
      <c r="JHQ28" s="61"/>
      <c r="JHR28" s="61"/>
      <c r="JHS28" s="61"/>
      <c r="JHT28" s="61"/>
      <c r="JHU28" s="61"/>
      <c r="JHV28" s="61"/>
      <c r="JHW28" s="61"/>
      <c r="JHX28" s="61"/>
      <c r="JHY28" s="61"/>
      <c r="JHZ28" s="61"/>
      <c r="JIA28" s="61"/>
      <c r="JIB28" s="61"/>
      <c r="JIC28" s="61"/>
      <c r="JID28" s="61"/>
      <c r="JIE28" s="61"/>
      <c r="JIF28" s="61"/>
      <c r="JIG28" s="61"/>
      <c r="JIH28" s="61"/>
      <c r="JII28" s="61"/>
      <c r="JIJ28" s="61"/>
      <c r="JIK28" s="61"/>
      <c r="JIL28" s="61"/>
      <c r="JIM28" s="61"/>
      <c r="JIN28" s="61"/>
      <c r="JIO28" s="61"/>
      <c r="JIP28" s="61"/>
      <c r="JIQ28" s="61"/>
      <c r="JIR28" s="61"/>
      <c r="JIS28" s="61"/>
      <c r="JIT28" s="61"/>
      <c r="JIU28" s="61"/>
      <c r="JIV28" s="61"/>
      <c r="JIW28" s="61"/>
      <c r="JIX28" s="61"/>
      <c r="JIY28" s="61"/>
      <c r="JIZ28" s="61"/>
      <c r="JJA28" s="61"/>
      <c r="JJB28" s="61"/>
      <c r="JJC28" s="61"/>
      <c r="JJD28" s="61"/>
      <c r="JJE28" s="61"/>
      <c r="JJF28" s="61"/>
      <c r="JJG28" s="61"/>
      <c r="JJH28" s="61"/>
      <c r="JJI28" s="61"/>
      <c r="JJJ28" s="61"/>
      <c r="JJK28" s="61"/>
      <c r="JJL28" s="61"/>
      <c r="JJM28" s="61"/>
      <c r="JJN28" s="61"/>
      <c r="JJO28" s="61"/>
      <c r="JJP28" s="61"/>
      <c r="JJQ28" s="61"/>
      <c r="JJR28" s="61"/>
      <c r="JJS28" s="61"/>
      <c r="JJT28" s="61"/>
      <c r="JJU28" s="61"/>
      <c r="JJV28" s="61"/>
      <c r="JJW28" s="61"/>
      <c r="JJX28" s="61"/>
      <c r="JJY28" s="61"/>
      <c r="JJZ28" s="61"/>
      <c r="JKA28" s="61"/>
      <c r="JKB28" s="61"/>
      <c r="JKC28" s="61"/>
      <c r="JKD28" s="61"/>
      <c r="JKE28" s="61"/>
      <c r="JKF28" s="61"/>
      <c r="JKG28" s="61"/>
      <c r="JKH28" s="61"/>
      <c r="JKI28" s="61"/>
      <c r="JKJ28" s="61"/>
      <c r="JKK28" s="61"/>
      <c r="JKL28" s="61"/>
      <c r="JKM28" s="61"/>
      <c r="JKN28" s="61"/>
      <c r="JKO28" s="61"/>
      <c r="JKP28" s="61"/>
      <c r="JKQ28" s="61"/>
      <c r="JKR28" s="61"/>
      <c r="JKS28" s="61"/>
      <c r="JKT28" s="61"/>
      <c r="JKU28" s="61"/>
      <c r="JKV28" s="61"/>
      <c r="JKW28" s="61"/>
      <c r="JKX28" s="61"/>
      <c r="JKY28" s="61"/>
      <c r="JKZ28" s="61"/>
      <c r="JLA28" s="61"/>
      <c r="JLB28" s="61"/>
      <c r="JLC28" s="61"/>
      <c r="JLD28" s="61"/>
      <c r="JLE28" s="61"/>
      <c r="JLF28" s="61"/>
      <c r="JLG28" s="61"/>
      <c r="JLH28" s="61"/>
      <c r="JLI28" s="61"/>
      <c r="JLJ28" s="61"/>
      <c r="JLK28" s="61"/>
      <c r="JLL28" s="61"/>
      <c r="JLM28" s="61"/>
      <c r="JLN28" s="61"/>
      <c r="JLO28" s="61"/>
      <c r="JLP28" s="61"/>
      <c r="JLQ28" s="61"/>
      <c r="JLR28" s="61"/>
      <c r="JLS28" s="61"/>
      <c r="JLT28" s="61"/>
      <c r="JLU28" s="61"/>
      <c r="JLV28" s="61"/>
      <c r="JLW28" s="61"/>
      <c r="JLX28" s="61"/>
      <c r="JLY28" s="61"/>
      <c r="JLZ28" s="61"/>
      <c r="JMA28" s="61"/>
      <c r="JMB28" s="61"/>
      <c r="JMC28" s="61"/>
      <c r="JMD28" s="61"/>
      <c r="JME28" s="61"/>
      <c r="JMF28" s="61"/>
      <c r="JMG28" s="61"/>
      <c r="JMH28" s="61"/>
      <c r="JMI28" s="61"/>
      <c r="JMJ28" s="61"/>
      <c r="JMK28" s="61"/>
      <c r="JML28" s="61"/>
      <c r="JMM28" s="61"/>
      <c r="JMN28" s="61"/>
      <c r="JMO28" s="61"/>
      <c r="JMP28" s="61"/>
      <c r="JMQ28" s="61"/>
      <c r="JMR28" s="61"/>
      <c r="JMS28" s="61"/>
      <c r="JMT28" s="61"/>
      <c r="JMU28" s="61"/>
      <c r="JMV28" s="61"/>
      <c r="JMW28" s="61"/>
      <c r="JMX28" s="61"/>
      <c r="JMY28" s="61"/>
      <c r="JMZ28" s="61"/>
      <c r="JNA28" s="61"/>
      <c r="JNB28" s="61"/>
      <c r="JNC28" s="61"/>
      <c r="JND28" s="61"/>
      <c r="JNE28" s="61"/>
      <c r="JNF28" s="61"/>
      <c r="JNG28" s="61"/>
      <c r="JNH28" s="61"/>
      <c r="JNI28" s="61"/>
      <c r="JNJ28" s="61"/>
      <c r="JNK28" s="61"/>
      <c r="JNL28" s="61"/>
      <c r="JNM28" s="61"/>
      <c r="JNN28" s="61"/>
      <c r="JNO28" s="61"/>
      <c r="JNP28" s="61"/>
      <c r="JNQ28" s="61"/>
      <c r="JNR28" s="61"/>
      <c r="JNS28" s="61"/>
      <c r="JNT28" s="61"/>
      <c r="JNU28" s="61"/>
      <c r="JNV28" s="61"/>
      <c r="JNW28" s="61"/>
      <c r="JNX28" s="61"/>
      <c r="JNY28" s="61"/>
      <c r="JNZ28" s="61"/>
      <c r="JOA28" s="61"/>
      <c r="JOB28" s="61"/>
      <c r="JOC28" s="61"/>
      <c r="JOD28" s="61"/>
      <c r="JOE28" s="61"/>
      <c r="JOF28" s="61"/>
      <c r="JOG28" s="61"/>
      <c r="JOH28" s="61"/>
      <c r="JOI28" s="61"/>
      <c r="JOJ28" s="61"/>
      <c r="JOK28" s="61"/>
      <c r="JOL28" s="61"/>
      <c r="JOM28" s="61"/>
      <c r="JON28" s="61"/>
      <c r="JOO28" s="61"/>
      <c r="JOP28" s="61"/>
      <c r="JOQ28" s="61"/>
      <c r="JOR28" s="61"/>
      <c r="JOS28" s="61"/>
      <c r="JOT28" s="61"/>
      <c r="JOU28" s="61"/>
      <c r="JOV28" s="61"/>
      <c r="JOW28" s="61"/>
      <c r="JOX28" s="61"/>
      <c r="JOY28" s="61"/>
      <c r="JOZ28" s="61"/>
      <c r="JPA28" s="61"/>
      <c r="JPB28" s="61"/>
      <c r="JPC28" s="61"/>
      <c r="JPD28" s="61"/>
      <c r="JPE28" s="61"/>
      <c r="JPF28" s="61"/>
      <c r="JPG28" s="61"/>
      <c r="JPH28" s="61"/>
      <c r="JPI28" s="61"/>
      <c r="JPJ28" s="61"/>
      <c r="JPK28" s="61"/>
      <c r="JPL28" s="61"/>
      <c r="JPM28" s="61"/>
      <c r="JPN28" s="61"/>
      <c r="JPO28" s="61"/>
      <c r="JPP28" s="61"/>
      <c r="JPQ28" s="61"/>
      <c r="JPR28" s="61"/>
      <c r="JPS28" s="61"/>
      <c r="JPT28" s="61"/>
      <c r="JPU28" s="61"/>
      <c r="JPV28" s="61"/>
      <c r="JPW28" s="61"/>
      <c r="JPX28" s="61"/>
      <c r="JPY28" s="61"/>
      <c r="JPZ28" s="61"/>
      <c r="JQA28" s="61"/>
      <c r="JQB28" s="61"/>
      <c r="JQC28" s="61"/>
      <c r="JQD28" s="61"/>
      <c r="JQE28" s="61"/>
      <c r="JQF28" s="61"/>
      <c r="JQG28" s="61"/>
      <c r="JQH28" s="61"/>
      <c r="JQI28" s="61"/>
      <c r="JQJ28" s="61"/>
      <c r="JQK28" s="61"/>
      <c r="JQL28" s="61"/>
      <c r="JQM28" s="61"/>
      <c r="JQN28" s="61"/>
      <c r="JQO28" s="61"/>
      <c r="JQP28" s="61"/>
      <c r="JQQ28" s="61"/>
      <c r="JQR28" s="61"/>
      <c r="JQS28" s="61"/>
      <c r="JQT28" s="61"/>
      <c r="JQU28" s="61"/>
      <c r="JQV28" s="61"/>
      <c r="JQW28" s="61"/>
      <c r="JQX28" s="61"/>
      <c r="JQY28" s="61"/>
      <c r="JQZ28" s="61"/>
      <c r="JRA28" s="61"/>
      <c r="JRB28" s="61"/>
      <c r="JRC28" s="61"/>
      <c r="JRD28" s="61"/>
      <c r="JRE28" s="61"/>
      <c r="JRF28" s="61"/>
      <c r="JRG28" s="61"/>
      <c r="JRH28" s="61"/>
      <c r="JRI28" s="61"/>
      <c r="JRJ28" s="61"/>
      <c r="JRK28" s="61"/>
      <c r="JRL28" s="61"/>
      <c r="JRM28" s="61"/>
      <c r="JRN28" s="61"/>
      <c r="JRO28" s="61"/>
      <c r="JRP28" s="61"/>
      <c r="JRQ28" s="61"/>
      <c r="JRR28" s="61"/>
      <c r="JRS28" s="61"/>
      <c r="JRT28" s="61"/>
      <c r="JRU28" s="61"/>
      <c r="JRV28" s="61"/>
      <c r="JRW28" s="61"/>
      <c r="JRX28" s="61"/>
      <c r="JRY28" s="61"/>
      <c r="JRZ28" s="61"/>
      <c r="JSA28" s="61"/>
      <c r="JSB28" s="61"/>
      <c r="JSC28" s="61"/>
      <c r="JSD28" s="61"/>
      <c r="JSE28" s="61"/>
      <c r="JSF28" s="61"/>
      <c r="JSG28" s="61"/>
      <c r="JSH28" s="61"/>
      <c r="JSI28" s="61"/>
      <c r="JSJ28" s="61"/>
      <c r="JSK28" s="61"/>
      <c r="JSL28" s="61"/>
      <c r="JSM28" s="61"/>
      <c r="JSN28" s="61"/>
      <c r="JSO28" s="61"/>
      <c r="JSP28" s="61"/>
      <c r="JSQ28" s="61"/>
      <c r="JSR28" s="61"/>
      <c r="JSS28" s="61"/>
      <c r="JST28" s="61"/>
      <c r="JSU28" s="61"/>
      <c r="JSV28" s="61"/>
      <c r="JSW28" s="61"/>
      <c r="JSX28" s="61"/>
      <c r="JSY28" s="61"/>
      <c r="JSZ28" s="61"/>
      <c r="JTA28" s="61"/>
      <c r="JTB28" s="61"/>
      <c r="JTC28" s="61"/>
      <c r="JTD28" s="61"/>
      <c r="JTE28" s="61"/>
      <c r="JTF28" s="61"/>
      <c r="JTG28" s="61"/>
      <c r="JTH28" s="61"/>
      <c r="JTI28" s="61"/>
      <c r="JTJ28" s="61"/>
      <c r="JTK28" s="61"/>
      <c r="JTL28" s="61"/>
      <c r="JTM28" s="61"/>
      <c r="JTN28" s="61"/>
      <c r="JTO28" s="61"/>
      <c r="JTP28" s="61"/>
      <c r="JTQ28" s="61"/>
      <c r="JTR28" s="61"/>
      <c r="JTS28" s="61"/>
      <c r="JTT28" s="61"/>
      <c r="JTU28" s="61"/>
      <c r="JTV28" s="61"/>
      <c r="JTW28" s="61"/>
      <c r="JTX28" s="61"/>
      <c r="JTY28" s="61"/>
      <c r="JTZ28" s="61"/>
      <c r="JUA28" s="61"/>
      <c r="JUB28" s="61"/>
      <c r="JUC28" s="61"/>
      <c r="JUD28" s="61"/>
      <c r="JUE28" s="61"/>
      <c r="JUF28" s="61"/>
      <c r="JUG28" s="61"/>
      <c r="JUH28" s="61"/>
      <c r="JUI28" s="61"/>
      <c r="JUJ28" s="61"/>
      <c r="JUK28" s="61"/>
      <c r="JUL28" s="61"/>
      <c r="JUM28" s="61"/>
      <c r="JUN28" s="61"/>
      <c r="JUO28" s="61"/>
      <c r="JUP28" s="61"/>
      <c r="JUQ28" s="61"/>
      <c r="JUR28" s="61"/>
      <c r="JUS28" s="61"/>
      <c r="JUT28" s="61"/>
      <c r="JUU28" s="61"/>
      <c r="JUV28" s="61"/>
      <c r="JUW28" s="61"/>
      <c r="JUX28" s="61"/>
      <c r="JUY28" s="61"/>
      <c r="JUZ28" s="61"/>
      <c r="JVA28" s="61"/>
      <c r="JVB28" s="61"/>
      <c r="JVC28" s="61"/>
      <c r="JVD28" s="61"/>
      <c r="JVE28" s="61"/>
      <c r="JVF28" s="61"/>
      <c r="JVG28" s="61"/>
      <c r="JVH28" s="61"/>
      <c r="JVI28" s="61"/>
      <c r="JVJ28" s="61"/>
      <c r="JVK28" s="61"/>
      <c r="JVL28" s="61"/>
      <c r="JVM28" s="61"/>
      <c r="JVN28" s="61"/>
      <c r="JVO28" s="61"/>
      <c r="JVP28" s="61"/>
      <c r="JVQ28" s="61"/>
      <c r="JVR28" s="61"/>
      <c r="JVS28" s="61"/>
      <c r="JVT28" s="61"/>
      <c r="JVU28" s="61"/>
      <c r="JVV28" s="61"/>
      <c r="JVW28" s="61"/>
      <c r="JVX28" s="61"/>
      <c r="JVY28" s="61"/>
      <c r="JVZ28" s="61"/>
      <c r="JWA28" s="61"/>
      <c r="JWB28" s="61"/>
      <c r="JWC28" s="61"/>
      <c r="JWD28" s="61"/>
      <c r="JWE28" s="61"/>
      <c r="JWF28" s="61"/>
      <c r="JWG28" s="61"/>
      <c r="JWH28" s="61"/>
      <c r="JWI28" s="61"/>
      <c r="JWJ28" s="61"/>
      <c r="JWK28" s="61"/>
      <c r="JWL28" s="61"/>
      <c r="JWM28" s="61"/>
      <c r="JWN28" s="61"/>
      <c r="JWO28" s="61"/>
      <c r="JWP28" s="61"/>
      <c r="JWQ28" s="61"/>
      <c r="JWR28" s="61"/>
      <c r="JWS28" s="61"/>
      <c r="JWT28" s="61"/>
      <c r="JWU28" s="61"/>
      <c r="JWV28" s="61"/>
      <c r="JWW28" s="61"/>
      <c r="JWX28" s="61"/>
      <c r="JWY28" s="61"/>
      <c r="JWZ28" s="61"/>
      <c r="JXA28" s="61"/>
      <c r="JXB28" s="61"/>
      <c r="JXC28" s="61"/>
      <c r="JXD28" s="61"/>
      <c r="JXE28" s="61"/>
      <c r="JXF28" s="61"/>
      <c r="JXG28" s="61"/>
      <c r="JXH28" s="61"/>
      <c r="JXI28" s="61"/>
      <c r="JXJ28" s="61"/>
      <c r="JXK28" s="61"/>
      <c r="JXL28" s="61"/>
      <c r="JXM28" s="61"/>
      <c r="JXN28" s="61"/>
      <c r="JXO28" s="61"/>
      <c r="JXP28" s="61"/>
      <c r="JXQ28" s="61"/>
      <c r="JXR28" s="61"/>
      <c r="JXS28" s="61"/>
      <c r="JXT28" s="61"/>
      <c r="JXU28" s="61"/>
      <c r="JXV28" s="61"/>
      <c r="JXW28" s="61"/>
      <c r="JXX28" s="61"/>
      <c r="JXY28" s="61"/>
      <c r="JXZ28" s="61"/>
      <c r="JYA28" s="61"/>
      <c r="JYB28" s="61"/>
      <c r="JYC28" s="61"/>
      <c r="JYD28" s="61"/>
      <c r="JYE28" s="61"/>
      <c r="JYF28" s="61"/>
      <c r="JYG28" s="61"/>
      <c r="JYH28" s="61"/>
      <c r="JYI28" s="61"/>
      <c r="JYJ28" s="61"/>
      <c r="JYK28" s="61"/>
      <c r="JYL28" s="61"/>
      <c r="JYM28" s="61"/>
      <c r="JYN28" s="61"/>
      <c r="JYO28" s="61"/>
      <c r="JYP28" s="61"/>
      <c r="JYQ28" s="61"/>
      <c r="JYR28" s="61"/>
      <c r="JYS28" s="61"/>
      <c r="JYT28" s="61"/>
      <c r="JYU28" s="61"/>
      <c r="JYV28" s="61"/>
      <c r="JYW28" s="61"/>
      <c r="JYX28" s="61"/>
      <c r="JYY28" s="61"/>
      <c r="JYZ28" s="61"/>
      <c r="JZA28" s="61"/>
      <c r="JZB28" s="61"/>
      <c r="JZC28" s="61"/>
      <c r="JZD28" s="61"/>
      <c r="JZE28" s="61"/>
      <c r="JZF28" s="61"/>
      <c r="JZG28" s="61"/>
      <c r="JZH28" s="61"/>
      <c r="JZI28" s="61"/>
      <c r="JZJ28" s="61"/>
      <c r="JZK28" s="61"/>
      <c r="JZL28" s="61"/>
      <c r="JZM28" s="61"/>
      <c r="JZN28" s="61"/>
      <c r="JZO28" s="61"/>
      <c r="JZP28" s="61"/>
      <c r="JZQ28" s="61"/>
      <c r="JZR28" s="61"/>
      <c r="JZS28" s="61"/>
      <c r="JZT28" s="61"/>
      <c r="JZU28" s="61"/>
      <c r="JZV28" s="61"/>
      <c r="JZW28" s="61"/>
      <c r="JZX28" s="61"/>
      <c r="JZY28" s="61"/>
      <c r="JZZ28" s="61"/>
      <c r="KAA28" s="61"/>
      <c r="KAB28" s="61"/>
      <c r="KAC28" s="61"/>
      <c r="KAD28" s="61"/>
      <c r="KAE28" s="61"/>
      <c r="KAF28" s="61"/>
      <c r="KAG28" s="61"/>
      <c r="KAH28" s="61"/>
      <c r="KAI28" s="61"/>
      <c r="KAJ28" s="61"/>
      <c r="KAK28" s="61"/>
      <c r="KAL28" s="61"/>
      <c r="KAM28" s="61"/>
      <c r="KAN28" s="61"/>
      <c r="KAO28" s="61"/>
      <c r="KAP28" s="61"/>
      <c r="KAQ28" s="61"/>
      <c r="KAR28" s="61"/>
      <c r="KAS28" s="61"/>
      <c r="KAT28" s="61"/>
      <c r="KAU28" s="61"/>
      <c r="KAV28" s="61"/>
      <c r="KAW28" s="61"/>
      <c r="KAX28" s="61"/>
      <c r="KAY28" s="61"/>
      <c r="KAZ28" s="61"/>
      <c r="KBA28" s="61"/>
      <c r="KBB28" s="61"/>
      <c r="KBC28" s="61"/>
      <c r="KBD28" s="61"/>
      <c r="KBE28" s="61"/>
      <c r="KBF28" s="61"/>
      <c r="KBG28" s="61"/>
      <c r="KBH28" s="61"/>
      <c r="KBI28" s="61"/>
      <c r="KBJ28" s="61"/>
      <c r="KBK28" s="61"/>
      <c r="KBL28" s="61"/>
      <c r="KBM28" s="61"/>
      <c r="KBN28" s="61"/>
      <c r="KBO28" s="61"/>
      <c r="KBP28" s="61"/>
      <c r="KBQ28" s="61"/>
      <c r="KBR28" s="61"/>
      <c r="KBS28" s="61"/>
      <c r="KBT28" s="61"/>
      <c r="KBU28" s="61"/>
      <c r="KBV28" s="61"/>
      <c r="KBW28" s="61"/>
      <c r="KBX28" s="61"/>
      <c r="KBY28" s="61"/>
      <c r="KBZ28" s="61"/>
      <c r="KCA28" s="61"/>
      <c r="KCB28" s="61"/>
      <c r="KCC28" s="61"/>
      <c r="KCD28" s="61"/>
      <c r="KCE28" s="61"/>
      <c r="KCF28" s="61"/>
      <c r="KCG28" s="61"/>
      <c r="KCH28" s="61"/>
      <c r="KCI28" s="61"/>
      <c r="KCJ28" s="61"/>
      <c r="KCK28" s="61"/>
      <c r="KCL28" s="61"/>
      <c r="KCM28" s="61"/>
      <c r="KCN28" s="61"/>
      <c r="KCO28" s="61"/>
      <c r="KCP28" s="61"/>
      <c r="KCQ28" s="61"/>
      <c r="KCR28" s="61"/>
      <c r="KCS28" s="61"/>
      <c r="KCT28" s="61"/>
      <c r="KCU28" s="61"/>
      <c r="KCV28" s="61"/>
      <c r="KCW28" s="61"/>
      <c r="KCX28" s="61"/>
      <c r="KCY28" s="61"/>
      <c r="KCZ28" s="61"/>
      <c r="KDA28" s="61"/>
      <c r="KDB28" s="61"/>
      <c r="KDC28" s="61"/>
      <c r="KDD28" s="61"/>
      <c r="KDE28" s="61"/>
      <c r="KDF28" s="61"/>
      <c r="KDG28" s="61"/>
      <c r="KDH28" s="61"/>
      <c r="KDI28" s="61"/>
      <c r="KDJ28" s="61"/>
      <c r="KDK28" s="61"/>
      <c r="KDL28" s="61"/>
      <c r="KDM28" s="61"/>
      <c r="KDN28" s="61"/>
      <c r="KDO28" s="61"/>
      <c r="KDP28" s="61"/>
      <c r="KDQ28" s="61"/>
      <c r="KDR28" s="61"/>
      <c r="KDS28" s="61"/>
      <c r="KDT28" s="61"/>
      <c r="KDU28" s="61"/>
      <c r="KDV28" s="61"/>
      <c r="KDW28" s="61"/>
      <c r="KDX28" s="61"/>
      <c r="KDY28" s="61"/>
      <c r="KDZ28" s="61"/>
      <c r="KEA28" s="61"/>
      <c r="KEB28" s="61"/>
      <c r="KEC28" s="61"/>
      <c r="KED28" s="61"/>
      <c r="KEE28" s="61"/>
      <c r="KEF28" s="61"/>
      <c r="KEG28" s="61"/>
      <c r="KEH28" s="61"/>
      <c r="KEI28" s="61"/>
      <c r="KEJ28" s="61"/>
      <c r="KEK28" s="61"/>
      <c r="KEL28" s="61"/>
      <c r="KEM28" s="61"/>
      <c r="KEN28" s="61"/>
      <c r="KEO28" s="61"/>
      <c r="KEP28" s="61"/>
      <c r="KEQ28" s="61"/>
      <c r="KER28" s="61"/>
      <c r="KES28" s="61"/>
      <c r="KET28" s="61"/>
      <c r="KEU28" s="61"/>
      <c r="KEV28" s="61"/>
      <c r="KEW28" s="61"/>
      <c r="KEX28" s="61"/>
      <c r="KEY28" s="61"/>
      <c r="KEZ28" s="61"/>
      <c r="KFA28" s="61"/>
      <c r="KFB28" s="61"/>
      <c r="KFC28" s="61"/>
      <c r="KFD28" s="61"/>
      <c r="KFE28" s="61"/>
      <c r="KFF28" s="61"/>
      <c r="KFG28" s="61"/>
      <c r="KFH28" s="61"/>
      <c r="KFI28" s="61"/>
      <c r="KFJ28" s="61"/>
      <c r="KFK28" s="61"/>
      <c r="KFL28" s="61"/>
      <c r="KFM28" s="61"/>
      <c r="KFN28" s="61"/>
      <c r="KFO28" s="61"/>
      <c r="KFP28" s="61"/>
      <c r="KFQ28" s="61"/>
      <c r="KFR28" s="61"/>
      <c r="KFS28" s="61"/>
      <c r="KFT28" s="61"/>
      <c r="KFU28" s="61"/>
      <c r="KFV28" s="61"/>
      <c r="KFW28" s="61"/>
      <c r="KFX28" s="61"/>
      <c r="KFY28" s="61"/>
      <c r="KFZ28" s="61"/>
      <c r="KGA28" s="61"/>
      <c r="KGB28" s="61"/>
      <c r="KGC28" s="61"/>
      <c r="KGD28" s="61"/>
      <c r="KGE28" s="61"/>
      <c r="KGF28" s="61"/>
      <c r="KGG28" s="61"/>
      <c r="KGH28" s="61"/>
      <c r="KGI28" s="61"/>
      <c r="KGJ28" s="61"/>
      <c r="KGK28" s="61"/>
      <c r="KGL28" s="61"/>
      <c r="KGM28" s="61"/>
      <c r="KGN28" s="61"/>
      <c r="KGO28" s="61"/>
      <c r="KGP28" s="61"/>
      <c r="KGQ28" s="61"/>
      <c r="KGR28" s="61"/>
      <c r="KGS28" s="61"/>
      <c r="KGT28" s="61"/>
      <c r="KGU28" s="61"/>
      <c r="KGV28" s="61"/>
      <c r="KGW28" s="61"/>
      <c r="KGX28" s="61"/>
      <c r="KGY28" s="61"/>
      <c r="KGZ28" s="61"/>
      <c r="KHA28" s="61"/>
      <c r="KHB28" s="61"/>
      <c r="KHC28" s="61"/>
      <c r="KHD28" s="61"/>
      <c r="KHE28" s="61"/>
      <c r="KHF28" s="61"/>
      <c r="KHG28" s="61"/>
      <c r="KHH28" s="61"/>
      <c r="KHI28" s="61"/>
      <c r="KHJ28" s="61"/>
      <c r="KHK28" s="61"/>
      <c r="KHL28" s="61"/>
      <c r="KHM28" s="61"/>
      <c r="KHN28" s="61"/>
      <c r="KHO28" s="61"/>
      <c r="KHP28" s="61"/>
      <c r="KHQ28" s="61"/>
      <c r="KHR28" s="61"/>
      <c r="KHS28" s="61"/>
      <c r="KHT28" s="61"/>
      <c r="KHU28" s="61"/>
      <c r="KHV28" s="61"/>
      <c r="KHW28" s="61"/>
      <c r="KHX28" s="61"/>
      <c r="KHY28" s="61"/>
      <c r="KHZ28" s="61"/>
      <c r="KIA28" s="61"/>
      <c r="KIB28" s="61"/>
      <c r="KIC28" s="61"/>
      <c r="KID28" s="61"/>
      <c r="KIE28" s="61"/>
      <c r="KIF28" s="61"/>
      <c r="KIG28" s="61"/>
      <c r="KIH28" s="61"/>
      <c r="KII28" s="61"/>
      <c r="KIJ28" s="61"/>
      <c r="KIK28" s="61"/>
      <c r="KIL28" s="61"/>
      <c r="KIM28" s="61"/>
      <c r="KIN28" s="61"/>
      <c r="KIO28" s="61"/>
      <c r="KIP28" s="61"/>
      <c r="KIQ28" s="61"/>
      <c r="KIR28" s="61"/>
      <c r="KIS28" s="61"/>
      <c r="KIT28" s="61"/>
      <c r="KIU28" s="61"/>
      <c r="KIV28" s="61"/>
      <c r="KIW28" s="61"/>
      <c r="KIX28" s="61"/>
      <c r="KIY28" s="61"/>
      <c r="KIZ28" s="61"/>
      <c r="KJA28" s="61"/>
      <c r="KJB28" s="61"/>
      <c r="KJC28" s="61"/>
      <c r="KJD28" s="61"/>
      <c r="KJE28" s="61"/>
      <c r="KJF28" s="61"/>
      <c r="KJG28" s="61"/>
      <c r="KJH28" s="61"/>
      <c r="KJI28" s="61"/>
      <c r="KJJ28" s="61"/>
      <c r="KJK28" s="61"/>
      <c r="KJL28" s="61"/>
      <c r="KJM28" s="61"/>
      <c r="KJN28" s="61"/>
      <c r="KJO28" s="61"/>
      <c r="KJP28" s="61"/>
      <c r="KJQ28" s="61"/>
      <c r="KJR28" s="61"/>
      <c r="KJS28" s="61"/>
      <c r="KJT28" s="61"/>
      <c r="KJU28" s="61"/>
      <c r="KJV28" s="61"/>
      <c r="KJW28" s="61"/>
      <c r="KJX28" s="61"/>
      <c r="KJY28" s="61"/>
      <c r="KJZ28" s="61"/>
      <c r="KKA28" s="61"/>
      <c r="KKB28" s="61"/>
      <c r="KKC28" s="61"/>
      <c r="KKD28" s="61"/>
      <c r="KKE28" s="61"/>
      <c r="KKF28" s="61"/>
      <c r="KKG28" s="61"/>
      <c r="KKH28" s="61"/>
      <c r="KKI28" s="61"/>
      <c r="KKJ28" s="61"/>
      <c r="KKK28" s="61"/>
      <c r="KKL28" s="61"/>
      <c r="KKM28" s="61"/>
      <c r="KKN28" s="61"/>
      <c r="KKO28" s="61"/>
      <c r="KKP28" s="61"/>
      <c r="KKQ28" s="61"/>
      <c r="KKR28" s="61"/>
      <c r="KKS28" s="61"/>
      <c r="KKT28" s="61"/>
      <c r="KKU28" s="61"/>
      <c r="KKV28" s="61"/>
      <c r="KKW28" s="61"/>
      <c r="KKX28" s="61"/>
      <c r="KKY28" s="61"/>
      <c r="KKZ28" s="61"/>
      <c r="KLA28" s="61"/>
      <c r="KLB28" s="61"/>
      <c r="KLC28" s="61"/>
      <c r="KLD28" s="61"/>
      <c r="KLE28" s="61"/>
      <c r="KLF28" s="61"/>
      <c r="KLG28" s="61"/>
      <c r="KLH28" s="61"/>
      <c r="KLI28" s="61"/>
      <c r="KLJ28" s="61"/>
      <c r="KLK28" s="61"/>
      <c r="KLL28" s="61"/>
      <c r="KLM28" s="61"/>
      <c r="KLN28" s="61"/>
      <c r="KLO28" s="61"/>
      <c r="KLP28" s="61"/>
      <c r="KLQ28" s="61"/>
      <c r="KLR28" s="61"/>
      <c r="KLS28" s="61"/>
      <c r="KLT28" s="61"/>
      <c r="KLU28" s="61"/>
      <c r="KLV28" s="61"/>
      <c r="KLW28" s="61"/>
      <c r="KLX28" s="61"/>
      <c r="KLY28" s="61"/>
      <c r="KLZ28" s="61"/>
      <c r="KMA28" s="61"/>
      <c r="KMB28" s="61"/>
      <c r="KMC28" s="61"/>
      <c r="KMD28" s="61"/>
      <c r="KME28" s="61"/>
      <c r="KMF28" s="61"/>
      <c r="KMG28" s="61"/>
      <c r="KMH28" s="61"/>
      <c r="KMI28" s="61"/>
      <c r="KMJ28" s="61"/>
      <c r="KMK28" s="61"/>
      <c r="KML28" s="61"/>
      <c r="KMM28" s="61"/>
      <c r="KMN28" s="61"/>
      <c r="KMO28" s="61"/>
      <c r="KMP28" s="61"/>
      <c r="KMQ28" s="61"/>
      <c r="KMR28" s="61"/>
      <c r="KMS28" s="61"/>
      <c r="KMT28" s="61"/>
      <c r="KMU28" s="61"/>
      <c r="KMV28" s="61"/>
      <c r="KMW28" s="61"/>
      <c r="KMX28" s="61"/>
      <c r="KMY28" s="61"/>
      <c r="KMZ28" s="61"/>
      <c r="KNA28" s="61"/>
      <c r="KNB28" s="61"/>
      <c r="KNC28" s="61"/>
      <c r="KND28" s="61"/>
      <c r="KNE28" s="61"/>
      <c r="KNF28" s="61"/>
      <c r="KNG28" s="61"/>
      <c r="KNH28" s="61"/>
      <c r="KNI28" s="61"/>
      <c r="KNJ28" s="61"/>
      <c r="KNK28" s="61"/>
      <c r="KNL28" s="61"/>
      <c r="KNM28" s="61"/>
      <c r="KNN28" s="61"/>
      <c r="KNO28" s="61"/>
      <c r="KNP28" s="61"/>
      <c r="KNQ28" s="61"/>
      <c r="KNR28" s="61"/>
      <c r="KNS28" s="61"/>
      <c r="KNT28" s="61"/>
      <c r="KNU28" s="61"/>
      <c r="KNV28" s="61"/>
      <c r="KNW28" s="61"/>
      <c r="KNX28" s="61"/>
      <c r="KNY28" s="61"/>
      <c r="KNZ28" s="61"/>
      <c r="KOA28" s="61"/>
      <c r="KOB28" s="61"/>
      <c r="KOC28" s="61"/>
      <c r="KOD28" s="61"/>
      <c r="KOE28" s="61"/>
      <c r="KOF28" s="61"/>
      <c r="KOG28" s="61"/>
      <c r="KOH28" s="61"/>
      <c r="KOI28" s="61"/>
      <c r="KOJ28" s="61"/>
      <c r="KOK28" s="61"/>
      <c r="KOL28" s="61"/>
      <c r="KOM28" s="61"/>
      <c r="KON28" s="61"/>
      <c r="KOO28" s="61"/>
      <c r="KOP28" s="61"/>
      <c r="KOQ28" s="61"/>
      <c r="KOR28" s="61"/>
      <c r="KOS28" s="61"/>
      <c r="KOT28" s="61"/>
      <c r="KOU28" s="61"/>
      <c r="KOV28" s="61"/>
      <c r="KOW28" s="61"/>
      <c r="KOX28" s="61"/>
      <c r="KOY28" s="61"/>
      <c r="KOZ28" s="61"/>
      <c r="KPA28" s="61"/>
      <c r="KPB28" s="61"/>
      <c r="KPC28" s="61"/>
      <c r="KPD28" s="61"/>
      <c r="KPE28" s="61"/>
      <c r="KPF28" s="61"/>
      <c r="KPG28" s="61"/>
      <c r="KPH28" s="61"/>
      <c r="KPI28" s="61"/>
      <c r="KPJ28" s="61"/>
      <c r="KPK28" s="61"/>
      <c r="KPL28" s="61"/>
      <c r="KPM28" s="61"/>
      <c r="KPN28" s="61"/>
      <c r="KPO28" s="61"/>
      <c r="KPP28" s="61"/>
      <c r="KPQ28" s="61"/>
      <c r="KPR28" s="61"/>
      <c r="KPS28" s="61"/>
      <c r="KPT28" s="61"/>
      <c r="KPU28" s="61"/>
      <c r="KPV28" s="61"/>
      <c r="KPW28" s="61"/>
      <c r="KPX28" s="61"/>
      <c r="KPY28" s="61"/>
      <c r="KPZ28" s="61"/>
      <c r="KQA28" s="61"/>
      <c r="KQB28" s="61"/>
      <c r="KQC28" s="61"/>
      <c r="KQD28" s="61"/>
      <c r="KQE28" s="61"/>
      <c r="KQF28" s="61"/>
      <c r="KQG28" s="61"/>
      <c r="KQH28" s="61"/>
      <c r="KQI28" s="61"/>
      <c r="KQJ28" s="61"/>
      <c r="KQK28" s="61"/>
      <c r="KQL28" s="61"/>
      <c r="KQM28" s="61"/>
      <c r="KQN28" s="61"/>
      <c r="KQO28" s="61"/>
      <c r="KQP28" s="61"/>
      <c r="KQQ28" s="61"/>
      <c r="KQR28" s="61"/>
      <c r="KQS28" s="61"/>
      <c r="KQT28" s="61"/>
      <c r="KQU28" s="61"/>
      <c r="KQV28" s="61"/>
      <c r="KQW28" s="61"/>
      <c r="KQX28" s="61"/>
      <c r="KQY28" s="61"/>
      <c r="KQZ28" s="61"/>
      <c r="KRA28" s="61"/>
      <c r="KRB28" s="61"/>
      <c r="KRC28" s="61"/>
      <c r="KRD28" s="61"/>
      <c r="KRE28" s="61"/>
      <c r="KRF28" s="61"/>
      <c r="KRG28" s="61"/>
      <c r="KRH28" s="61"/>
      <c r="KRI28" s="61"/>
      <c r="KRJ28" s="61"/>
      <c r="KRK28" s="61"/>
      <c r="KRL28" s="61"/>
      <c r="KRM28" s="61"/>
      <c r="KRN28" s="61"/>
      <c r="KRO28" s="61"/>
      <c r="KRP28" s="61"/>
      <c r="KRQ28" s="61"/>
      <c r="KRR28" s="61"/>
      <c r="KRS28" s="61"/>
      <c r="KRT28" s="61"/>
      <c r="KRU28" s="61"/>
      <c r="KRV28" s="61"/>
      <c r="KRW28" s="61"/>
      <c r="KRX28" s="61"/>
      <c r="KRY28" s="61"/>
      <c r="KRZ28" s="61"/>
      <c r="KSA28" s="61"/>
      <c r="KSB28" s="61"/>
      <c r="KSC28" s="61"/>
      <c r="KSD28" s="61"/>
      <c r="KSE28" s="61"/>
      <c r="KSF28" s="61"/>
      <c r="KSG28" s="61"/>
      <c r="KSH28" s="61"/>
      <c r="KSI28" s="61"/>
      <c r="KSJ28" s="61"/>
      <c r="KSK28" s="61"/>
      <c r="KSL28" s="61"/>
      <c r="KSM28" s="61"/>
      <c r="KSN28" s="61"/>
      <c r="KSO28" s="61"/>
      <c r="KSP28" s="61"/>
      <c r="KSQ28" s="61"/>
      <c r="KSR28" s="61"/>
      <c r="KSS28" s="61"/>
      <c r="KST28" s="61"/>
      <c r="KSU28" s="61"/>
      <c r="KSV28" s="61"/>
      <c r="KSW28" s="61"/>
      <c r="KSX28" s="61"/>
      <c r="KSY28" s="61"/>
      <c r="KSZ28" s="61"/>
      <c r="KTA28" s="61"/>
      <c r="KTB28" s="61"/>
      <c r="KTC28" s="61"/>
      <c r="KTD28" s="61"/>
      <c r="KTE28" s="61"/>
      <c r="KTF28" s="61"/>
      <c r="KTG28" s="61"/>
      <c r="KTH28" s="61"/>
      <c r="KTI28" s="61"/>
      <c r="KTJ28" s="61"/>
      <c r="KTK28" s="61"/>
      <c r="KTL28" s="61"/>
      <c r="KTM28" s="61"/>
      <c r="KTN28" s="61"/>
      <c r="KTO28" s="61"/>
      <c r="KTP28" s="61"/>
      <c r="KTQ28" s="61"/>
      <c r="KTR28" s="61"/>
      <c r="KTS28" s="61"/>
      <c r="KTT28" s="61"/>
      <c r="KTU28" s="61"/>
      <c r="KTV28" s="61"/>
      <c r="KTW28" s="61"/>
      <c r="KTX28" s="61"/>
      <c r="KTY28" s="61"/>
      <c r="KTZ28" s="61"/>
      <c r="KUA28" s="61"/>
      <c r="KUB28" s="61"/>
      <c r="KUC28" s="61"/>
      <c r="KUD28" s="61"/>
      <c r="KUE28" s="61"/>
      <c r="KUF28" s="61"/>
      <c r="KUG28" s="61"/>
      <c r="KUH28" s="61"/>
      <c r="KUI28" s="61"/>
      <c r="KUJ28" s="61"/>
      <c r="KUK28" s="61"/>
      <c r="KUL28" s="61"/>
      <c r="KUM28" s="61"/>
      <c r="KUN28" s="61"/>
      <c r="KUO28" s="61"/>
      <c r="KUP28" s="61"/>
      <c r="KUQ28" s="61"/>
      <c r="KUR28" s="61"/>
      <c r="KUS28" s="61"/>
      <c r="KUT28" s="61"/>
      <c r="KUU28" s="61"/>
      <c r="KUV28" s="61"/>
      <c r="KUW28" s="61"/>
      <c r="KUX28" s="61"/>
      <c r="KUY28" s="61"/>
      <c r="KUZ28" s="61"/>
      <c r="KVA28" s="61"/>
      <c r="KVB28" s="61"/>
      <c r="KVC28" s="61"/>
      <c r="KVD28" s="61"/>
      <c r="KVE28" s="61"/>
      <c r="KVF28" s="61"/>
      <c r="KVG28" s="61"/>
      <c r="KVH28" s="61"/>
      <c r="KVI28" s="61"/>
      <c r="KVJ28" s="61"/>
      <c r="KVK28" s="61"/>
      <c r="KVL28" s="61"/>
      <c r="KVM28" s="61"/>
      <c r="KVN28" s="61"/>
      <c r="KVO28" s="61"/>
      <c r="KVP28" s="61"/>
      <c r="KVQ28" s="61"/>
      <c r="KVR28" s="61"/>
      <c r="KVS28" s="61"/>
      <c r="KVT28" s="61"/>
      <c r="KVU28" s="61"/>
      <c r="KVV28" s="61"/>
      <c r="KVW28" s="61"/>
      <c r="KVX28" s="61"/>
      <c r="KVY28" s="61"/>
      <c r="KVZ28" s="61"/>
      <c r="KWA28" s="61"/>
      <c r="KWB28" s="61"/>
      <c r="KWC28" s="61"/>
      <c r="KWD28" s="61"/>
      <c r="KWE28" s="61"/>
      <c r="KWF28" s="61"/>
      <c r="KWG28" s="61"/>
      <c r="KWH28" s="61"/>
      <c r="KWI28" s="61"/>
      <c r="KWJ28" s="61"/>
      <c r="KWK28" s="61"/>
      <c r="KWL28" s="61"/>
      <c r="KWM28" s="61"/>
      <c r="KWN28" s="61"/>
      <c r="KWO28" s="61"/>
      <c r="KWP28" s="61"/>
      <c r="KWQ28" s="61"/>
      <c r="KWR28" s="61"/>
      <c r="KWS28" s="61"/>
      <c r="KWT28" s="61"/>
      <c r="KWU28" s="61"/>
      <c r="KWV28" s="61"/>
      <c r="KWW28" s="61"/>
      <c r="KWX28" s="61"/>
      <c r="KWY28" s="61"/>
      <c r="KWZ28" s="61"/>
      <c r="KXA28" s="61"/>
      <c r="KXB28" s="61"/>
      <c r="KXC28" s="61"/>
      <c r="KXD28" s="61"/>
      <c r="KXE28" s="61"/>
      <c r="KXF28" s="61"/>
      <c r="KXG28" s="61"/>
      <c r="KXH28" s="61"/>
      <c r="KXI28" s="61"/>
      <c r="KXJ28" s="61"/>
      <c r="KXK28" s="61"/>
      <c r="KXL28" s="61"/>
      <c r="KXM28" s="61"/>
      <c r="KXN28" s="61"/>
      <c r="KXO28" s="61"/>
      <c r="KXP28" s="61"/>
      <c r="KXQ28" s="61"/>
      <c r="KXR28" s="61"/>
      <c r="KXS28" s="61"/>
      <c r="KXT28" s="61"/>
      <c r="KXU28" s="61"/>
      <c r="KXV28" s="61"/>
      <c r="KXW28" s="61"/>
      <c r="KXX28" s="61"/>
      <c r="KXY28" s="61"/>
      <c r="KXZ28" s="61"/>
      <c r="KYA28" s="61"/>
      <c r="KYB28" s="61"/>
      <c r="KYC28" s="61"/>
      <c r="KYD28" s="61"/>
      <c r="KYE28" s="61"/>
      <c r="KYF28" s="61"/>
      <c r="KYG28" s="61"/>
      <c r="KYH28" s="61"/>
      <c r="KYI28" s="61"/>
      <c r="KYJ28" s="61"/>
      <c r="KYK28" s="61"/>
      <c r="KYL28" s="61"/>
      <c r="KYM28" s="61"/>
      <c r="KYN28" s="61"/>
      <c r="KYO28" s="61"/>
      <c r="KYP28" s="61"/>
      <c r="KYQ28" s="61"/>
      <c r="KYR28" s="61"/>
      <c r="KYS28" s="61"/>
      <c r="KYT28" s="61"/>
      <c r="KYU28" s="61"/>
      <c r="KYV28" s="61"/>
      <c r="KYW28" s="61"/>
      <c r="KYX28" s="61"/>
      <c r="KYY28" s="61"/>
      <c r="KYZ28" s="61"/>
      <c r="KZA28" s="61"/>
      <c r="KZB28" s="61"/>
      <c r="KZC28" s="61"/>
      <c r="KZD28" s="61"/>
      <c r="KZE28" s="61"/>
      <c r="KZF28" s="61"/>
      <c r="KZG28" s="61"/>
      <c r="KZH28" s="61"/>
      <c r="KZI28" s="61"/>
      <c r="KZJ28" s="61"/>
      <c r="KZK28" s="61"/>
      <c r="KZL28" s="61"/>
      <c r="KZM28" s="61"/>
      <c r="KZN28" s="61"/>
      <c r="KZO28" s="61"/>
      <c r="KZP28" s="61"/>
      <c r="KZQ28" s="61"/>
      <c r="KZR28" s="61"/>
      <c r="KZS28" s="61"/>
      <c r="KZT28" s="61"/>
      <c r="KZU28" s="61"/>
      <c r="KZV28" s="61"/>
      <c r="KZW28" s="61"/>
      <c r="KZX28" s="61"/>
      <c r="KZY28" s="61"/>
      <c r="KZZ28" s="61"/>
      <c r="LAA28" s="61"/>
      <c r="LAB28" s="61"/>
      <c r="LAC28" s="61"/>
      <c r="LAD28" s="61"/>
      <c r="LAE28" s="61"/>
      <c r="LAF28" s="61"/>
      <c r="LAG28" s="61"/>
      <c r="LAH28" s="61"/>
      <c r="LAI28" s="61"/>
      <c r="LAJ28" s="61"/>
      <c r="LAK28" s="61"/>
      <c r="LAL28" s="61"/>
      <c r="LAM28" s="61"/>
      <c r="LAN28" s="61"/>
      <c r="LAO28" s="61"/>
      <c r="LAP28" s="61"/>
      <c r="LAQ28" s="61"/>
      <c r="LAR28" s="61"/>
      <c r="LAS28" s="61"/>
      <c r="LAT28" s="61"/>
      <c r="LAU28" s="61"/>
      <c r="LAV28" s="61"/>
      <c r="LAW28" s="61"/>
      <c r="LAX28" s="61"/>
      <c r="LAY28" s="61"/>
      <c r="LAZ28" s="61"/>
      <c r="LBA28" s="61"/>
      <c r="LBB28" s="61"/>
      <c r="LBC28" s="61"/>
      <c r="LBD28" s="61"/>
      <c r="LBE28" s="61"/>
      <c r="LBF28" s="61"/>
      <c r="LBG28" s="61"/>
      <c r="LBH28" s="61"/>
      <c r="LBI28" s="61"/>
      <c r="LBJ28" s="61"/>
      <c r="LBK28" s="61"/>
      <c r="LBL28" s="61"/>
      <c r="LBM28" s="61"/>
      <c r="LBN28" s="61"/>
      <c r="LBO28" s="61"/>
      <c r="LBP28" s="61"/>
      <c r="LBQ28" s="61"/>
      <c r="LBR28" s="61"/>
      <c r="LBS28" s="61"/>
      <c r="LBT28" s="61"/>
      <c r="LBU28" s="61"/>
      <c r="LBV28" s="61"/>
      <c r="LBW28" s="61"/>
      <c r="LBX28" s="61"/>
      <c r="LBY28" s="61"/>
      <c r="LBZ28" s="61"/>
      <c r="LCA28" s="61"/>
      <c r="LCB28" s="61"/>
      <c r="LCC28" s="61"/>
      <c r="LCD28" s="61"/>
      <c r="LCE28" s="61"/>
      <c r="LCF28" s="61"/>
      <c r="LCG28" s="61"/>
      <c r="LCH28" s="61"/>
      <c r="LCI28" s="61"/>
      <c r="LCJ28" s="61"/>
      <c r="LCK28" s="61"/>
      <c r="LCL28" s="61"/>
      <c r="LCM28" s="61"/>
      <c r="LCN28" s="61"/>
      <c r="LCO28" s="61"/>
      <c r="LCP28" s="61"/>
      <c r="LCQ28" s="61"/>
      <c r="LCR28" s="61"/>
      <c r="LCS28" s="61"/>
      <c r="LCT28" s="61"/>
      <c r="LCU28" s="61"/>
      <c r="LCV28" s="61"/>
      <c r="LCW28" s="61"/>
      <c r="LCX28" s="61"/>
      <c r="LCY28" s="61"/>
      <c r="LCZ28" s="61"/>
      <c r="LDA28" s="61"/>
      <c r="LDB28" s="61"/>
      <c r="LDC28" s="61"/>
      <c r="LDD28" s="61"/>
      <c r="LDE28" s="61"/>
      <c r="LDF28" s="61"/>
      <c r="LDG28" s="61"/>
      <c r="LDH28" s="61"/>
      <c r="LDI28" s="61"/>
      <c r="LDJ28" s="61"/>
      <c r="LDK28" s="61"/>
      <c r="LDL28" s="61"/>
      <c r="LDM28" s="61"/>
      <c r="LDN28" s="61"/>
      <c r="LDO28" s="61"/>
      <c r="LDP28" s="61"/>
      <c r="LDQ28" s="61"/>
      <c r="LDR28" s="61"/>
      <c r="LDS28" s="61"/>
      <c r="LDT28" s="61"/>
      <c r="LDU28" s="61"/>
      <c r="LDV28" s="61"/>
      <c r="LDW28" s="61"/>
      <c r="LDX28" s="61"/>
      <c r="LDY28" s="61"/>
      <c r="LDZ28" s="61"/>
      <c r="LEA28" s="61"/>
      <c r="LEB28" s="61"/>
      <c r="LEC28" s="61"/>
      <c r="LED28" s="61"/>
      <c r="LEE28" s="61"/>
      <c r="LEF28" s="61"/>
      <c r="LEG28" s="61"/>
      <c r="LEH28" s="61"/>
      <c r="LEI28" s="61"/>
      <c r="LEJ28" s="61"/>
      <c r="LEK28" s="61"/>
      <c r="LEL28" s="61"/>
      <c r="LEM28" s="61"/>
      <c r="LEN28" s="61"/>
      <c r="LEO28" s="61"/>
      <c r="LEP28" s="61"/>
      <c r="LEQ28" s="61"/>
      <c r="LER28" s="61"/>
      <c r="LES28" s="61"/>
      <c r="LET28" s="61"/>
      <c r="LEU28" s="61"/>
      <c r="LEV28" s="61"/>
      <c r="LEW28" s="61"/>
      <c r="LEX28" s="61"/>
      <c r="LEY28" s="61"/>
      <c r="LEZ28" s="61"/>
      <c r="LFA28" s="61"/>
      <c r="LFB28" s="61"/>
      <c r="LFC28" s="61"/>
      <c r="LFD28" s="61"/>
      <c r="LFE28" s="61"/>
      <c r="LFF28" s="61"/>
      <c r="LFG28" s="61"/>
      <c r="LFH28" s="61"/>
      <c r="LFI28" s="61"/>
      <c r="LFJ28" s="61"/>
      <c r="LFK28" s="61"/>
      <c r="LFL28" s="61"/>
      <c r="LFM28" s="61"/>
      <c r="LFN28" s="61"/>
      <c r="LFO28" s="61"/>
      <c r="LFP28" s="61"/>
      <c r="LFQ28" s="61"/>
      <c r="LFR28" s="61"/>
      <c r="LFS28" s="61"/>
      <c r="LFT28" s="61"/>
      <c r="LFU28" s="61"/>
      <c r="LFV28" s="61"/>
      <c r="LFW28" s="61"/>
      <c r="LFX28" s="61"/>
      <c r="LFY28" s="61"/>
      <c r="LFZ28" s="61"/>
      <c r="LGA28" s="61"/>
      <c r="LGB28" s="61"/>
      <c r="LGC28" s="61"/>
      <c r="LGD28" s="61"/>
      <c r="LGE28" s="61"/>
      <c r="LGF28" s="61"/>
      <c r="LGG28" s="61"/>
      <c r="LGH28" s="61"/>
      <c r="LGI28" s="61"/>
      <c r="LGJ28" s="61"/>
      <c r="LGK28" s="61"/>
      <c r="LGL28" s="61"/>
      <c r="LGM28" s="61"/>
      <c r="LGN28" s="61"/>
      <c r="LGO28" s="61"/>
      <c r="LGP28" s="61"/>
      <c r="LGQ28" s="61"/>
      <c r="LGR28" s="61"/>
      <c r="LGS28" s="61"/>
      <c r="LGT28" s="61"/>
      <c r="LGU28" s="61"/>
      <c r="LGV28" s="61"/>
      <c r="LGW28" s="61"/>
      <c r="LGX28" s="61"/>
      <c r="LGY28" s="61"/>
      <c r="LGZ28" s="61"/>
      <c r="LHA28" s="61"/>
      <c r="LHB28" s="61"/>
      <c r="LHC28" s="61"/>
      <c r="LHD28" s="61"/>
      <c r="LHE28" s="61"/>
      <c r="LHF28" s="61"/>
      <c r="LHG28" s="61"/>
      <c r="LHH28" s="61"/>
      <c r="LHI28" s="61"/>
      <c r="LHJ28" s="61"/>
      <c r="LHK28" s="61"/>
      <c r="LHL28" s="61"/>
      <c r="LHM28" s="61"/>
      <c r="LHN28" s="61"/>
      <c r="LHO28" s="61"/>
      <c r="LHP28" s="61"/>
      <c r="LHQ28" s="61"/>
      <c r="LHR28" s="61"/>
      <c r="LHS28" s="61"/>
      <c r="LHT28" s="61"/>
      <c r="LHU28" s="61"/>
      <c r="LHV28" s="61"/>
      <c r="LHW28" s="61"/>
      <c r="LHX28" s="61"/>
      <c r="LHY28" s="61"/>
      <c r="LHZ28" s="61"/>
      <c r="LIA28" s="61"/>
      <c r="LIB28" s="61"/>
      <c r="LIC28" s="61"/>
      <c r="LID28" s="61"/>
      <c r="LIE28" s="61"/>
      <c r="LIF28" s="61"/>
      <c r="LIG28" s="61"/>
      <c r="LIH28" s="61"/>
      <c r="LII28" s="61"/>
      <c r="LIJ28" s="61"/>
      <c r="LIK28" s="61"/>
      <c r="LIL28" s="61"/>
      <c r="LIM28" s="61"/>
      <c r="LIN28" s="61"/>
      <c r="LIO28" s="61"/>
      <c r="LIP28" s="61"/>
      <c r="LIQ28" s="61"/>
      <c r="LIR28" s="61"/>
      <c r="LIS28" s="61"/>
      <c r="LIT28" s="61"/>
      <c r="LIU28" s="61"/>
      <c r="LIV28" s="61"/>
      <c r="LIW28" s="61"/>
      <c r="LIX28" s="61"/>
      <c r="LIY28" s="61"/>
      <c r="LIZ28" s="61"/>
      <c r="LJA28" s="61"/>
      <c r="LJB28" s="61"/>
      <c r="LJC28" s="61"/>
      <c r="LJD28" s="61"/>
      <c r="LJE28" s="61"/>
      <c r="LJF28" s="61"/>
      <c r="LJG28" s="61"/>
      <c r="LJH28" s="61"/>
      <c r="LJI28" s="61"/>
      <c r="LJJ28" s="61"/>
      <c r="LJK28" s="61"/>
      <c r="LJL28" s="61"/>
      <c r="LJM28" s="61"/>
      <c r="LJN28" s="61"/>
      <c r="LJO28" s="61"/>
      <c r="LJP28" s="61"/>
      <c r="LJQ28" s="61"/>
      <c r="LJR28" s="61"/>
      <c r="LJS28" s="61"/>
      <c r="LJT28" s="61"/>
      <c r="LJU28" s="61"/>
      <c r="LJV28" s="61"/>
      <c r="LJW28" s="61"/>
      <c r="LJX28" s="61"/>
      <c r="LJY28" s="61"/>
      <c r="LJZ28" s="61"/>
      <c r="LKA28" s="61"/>
      <c r="LKB28" s="61"/>
      <c r="LKC28" s="61"/>
      <c r="LKD28" s="61"/>
      <c r="LKE28" s="61"/>
      <c r="LKF28" s="61"/>
      <c r="LKG28" s="61"/>
      <c r="LKH28" s="61"/>
      <c r="LKI28" s="61"/>
      <c r="LKJ28" s="61"/>
      <c r="LKK28" s="61"/>
      <c r="LKL28" s="61"/>
      <c r="LKM28" s="61"/>
      <c r="LKN28" s="61"/>
      <c r="LKO28" s="61"/>
      <c r="LKP28" s="61"/>
      <c r="LKQ28" s="61"/>
      <c r="LKR28" s="61"/>
      <c r="LKS28" s="61"/>
      <c r="LKT28" s="61"/>
      <c r="LKU28" s="61"/>
      <c r="LKV28" s="61"/>
      <c r="LKW28" s="61"/>
      <c r="LKX28" s="61"/>
      <c r="LKY28" s="61"/>
      <c r="LKZ28" s="61"/>
      <c r="LLA28" s="61"/>
      <c r="LLB28" s="61"/>
      <c r="LLC28" s="61"/>
      <c r="LLD28" s="61"/>
      <c r="LLE28" s="61"/>
      <c r="LLF28" s="61"/>
      <c r="LLG28" s="61"/>
      <c r="LLH28" s="61"/>
      <c r="LLI28" s="61"/>
      <c r="LLJ28" s="61"/>
      <c r="LLK28" s="61"/>
      <c r="LLL28" s="61"/>
      <c r="LLM28" s="61"/>
      <c r="LLN28" s="61"/>
      <c r="LLO28" s="61"/>
      <c r="LLP28" s="61"/>
      <c r="LLQ28" s="61"/>
      <c r="LLR28" s="61"/>
      <c r="LLS28" s="61"/>
      <c r="LLT28" s="61"/>
      <c r="LLU28" s="61"/>
      <c r="LLV28" s="61"/>
      <c r="LLW28" s="61"/>
      <c r="LLX28" s="61"/>
      <c r="LLY28" s="61"/>
      <c r="LLZ28" s="61"/>
      <c r="LMA28" s="61"/>
      <c r="LMB28" s="61"/>
      <c r="LMC28" s="61"/>
      <c r="LMD28" s="61"/>
      <c r="LME28" s="61"/>
      <c r="LMF28" s="61"/>
      <c r="LMG28" s="61"/>
      <c r="LMH28" s="61"/>
      <c r="LMI28" s="61"/>
      <c r="LMJ28" s="61"/>
      <c r="LMK28" s="61"/>
      <c r="LML28" s="61"/>
      <c r="LMM28" s="61"/>
      <c r="LMN28" s="61"/>
      <c r="LMO28" s="61"/>
      <c r="LMP28" s="61"/>
      <c r="LMQ28" s="61"/>
      <c r="LMR28" s="61"/>
      <c r="LMS28" s="61"/>
      <c r="LMT28" s="61"/>
      <c r="LMU28" s="61"/>
      <c r="LMV28" s="61"/>
      <c r="LMW28" s="61"/>
      <c r="LMX28" s="61"/>
      <c r="LMY28" s="61"/>
      <c r="LMZ28" s="61"/>
      <c r="LNA28" s="61"/>
      <c r="LNB28" s="61"/>
      <c r="LNC28" s="61"/>
      <c r="LND28" s="61"/>
      <c r="LNE28" s="61"/>
      <c r="LNF28" s="61"/>
      <c r="LNG28" s="61"/>
      <c r="LNH28" s="61"/>
      <c r="LNI28" s="61"/>
      <c r="LNJ28" s="61"/>
      <c r="LNK28" s="61"/>
      <c r="LNL28" s="61"/>
      <c r="LNM28" s="61"/>
      <c r="LNN28" s="61"/>
      <c r="LNO28" s="61"/>
      <c r="LNP28" s="61"/>
      <c r="LNQ28" s="61"/>
      <c r="LNR28" s="61"/>
      <c r="LNS28" s="61"/>
      <c r="LNT28" s="61"/>
      <c r="LNU28" s="61"/>
      <c r="LNV28" s="61"/>
      <c r="LNW28" s="61"/>
      <c r="LNX28" s="61"/>
      <c r="LNY28" s="61"/>
      <c r="LNZ28" s="61"/>
      <c r="LOA28" s="61"/>
      <c r="LOB28" s="61"/>
      <c r="LOC28" s="61"/>
      <c r="LOD28" s="61"/>
      <c r="LOE28" s="61"/>
      <c r="LOF28" s="61"/>
      <c r="LOG28" s="61"/>
      <c r="LOH28" s="61"/>
      <c r="LOI28" s="61"/>
      <c r="LOJ28" s="61"/>
      <c r="LOK28" s="61"/>
      <c r="LOL28" s="61"/>
      <c r="LOM28" s="61"/>
      <c r="LON28" s="61"/>
      <c r="LOO28" s="61"/>
      <c r="LOP28" s="61"/>
      <c r="LOQ28" s="61"/>
      <c r="LOR28" s="61"/>
      <c r="LOS28" s="61"/>
      <c r="LOT28" s="61"/>
      <c r="LOU28" s="61"/>
      <c r="LOV28" s="61"/>
      <c r="LOW28" s="61"/>
      <c r="LOX28" s="61"/>
      <c r="LOY28" s="61"/>
      <c r="LOZ28" s="61"/>
      <c r="LPA28" s="61"/>
      <c r="LPB28" s="61"/>
      <c r="LPC28" s="61"/>
      <c r="LPD28" s="61"/>
      <c r="LPE28" s="61"/>
      <c r="LPF28" s="61"/>
      <c r="LPG28" s="61"/>
      <c r="LPH28" s="61"/>
      <c r="LPI28" s="61"/>
      <c r="LPJ28" s="61"/>
      <c r="LPK28" s="61"/>
      <c r="LPL28" s="61"/>
      <c r="LPM28" s="61"/>
      <c r="LPN28" s="61"/>
      <c r="LPO28" s="61"/>
      <c r="LPP28" s="61"/>
      <c r="LPQ28" s="61"/>
      <c r="LPR28" s="61"/>
      <c r="LPS28" s="61"/>
      <c r="LPT28" s="61"/>
      <c r="LPU28" s="61"/>
      <c r="LPV28" s="61"/>
      <c r="LPW28" s="61"/>
      <c r="LPX28" s="61"/>
      <c r="LPY28" s="61"/>
      <c r="LPZ28" s="61"/>
      <c r="LQA28" s="61"/>
      <c r="LQB28" s="61"/>
      <c r="LQC28" s="61"/>
      <c r="LQD28" s="61"/>
      <c r="LQE28" s="61"/>
      <c r="LQF28" s="61"/>
      <c r="LQG28" s="61"/>
      <c r="LQH28" s="61"/>
      <c r="LQI28" s="61"/>
      <c r="LQJ28" s="61"/>
      <c r="LQK28" s="61"/>
      <c r="LQL28" s="61"/>
      <c r="LQM28" s="61"/>
      <c r="LQN28" s="61"/>
      <c r="LQO28" s="61"/>
      <c r="LQP28" s="61"/>
      <c r="LQQ28" s="61"/>
      <c r="LQR28" s="61"/>
      <c r="LQS28" s="61"/>
      <c r="LQT28" s="61"/>
      <c r="LQU28" s="61"/>
      <c r="LQV28" s="61"/>
      <c r="LQW28" s="61"/>
      <c r="LQX28" s="61"/>
      <c r="LQY28" s="61"/>
      <c r="LQZ28" s="61"/>
      <c r="LRA28" s="61"/>
      <c r="LRB28" s="61"/>
      <c r="LRC28" s="61"/>
      <c r="LRD28" s="61"/>
      <c r="LRE28" s="61"/>
      <c r="LRF28" s="61"/>
      <c r="LRG28" s="61"/>
      <c r="LRH28" s="61"/>
      <c r="LRI28" s="61"/>
      <c r="LRJ28" s="61"/>
      <c r="LRK28" s="61"/>
      <c r="LRL28" s="61"/>
      <c r="LRM28" s="61"/>
      <c r="LRN28" s="61"/>
      <c r="LRO28" s="61"/>
      <c r="LRP28" s="61"/>
      <c r="LRQ28" s="61"/>
      <c r="LRR28" s="61"/>
      <c r="LRS28" s="61"/>
      <c r="LRT28" s="61"/>
      <c r="LRU28" s="61"/>
      <c r="LRV28" s="61"/>
      <c r="LRW28" s="61"/>
      <c r="LRX28" s="61"/>
      <c r="LRY28" s="61"/>
      <c r="LRZ28" s="61"/>
      <c r="LSA28" s="61"/>
      <c r="LSB28" s="61"/>
      <c r="LSC28" s="61"/>
      <c r="LSD28" s="61"/>
      <c r="LSE28" s="61"/>
      <c r="LSF28" s="61"/>
      <c r="LSG28" s="61"/>
      <c r="LSH28" s="61"/>
      <c r="LSI28" s="61"/>
      <c r="LSJ28" s="61"/>
      <c r="LSK28" s="61"/>
      <c r="LSL28" s="61"/>
      <c r="LSM28" s="61"/>
      <c r="LSN28" s="61"/>
      <c r="LSO28" s="61"/>
      <c r="LSP28" s="61"/>
      <c r="LSQ28" s="61"/>
      <c r="LSR28" s="61"/>
      <c r="LSS28" s="61"/>
      <c r="LST28" s="61"/>
      <c r="LSU28" s="61"/>
      <c r="LSV28" s="61"/>
      <c r="LSW28" s="61"/>
      <c r="LSX28" s="61"/>
      <c r="LSY28" s="61"/>
      <c r="LSZ28" s="61"/>
      <c r="LTA28" s="61"/>
      <c r="LTB28" s="61"/>
      <c r="LTC28" s="61"/>
      <c r="LTD28" s="61"/>
      <c r="LTE28" s="61"/>
      <c r="LTF28" s="61"/>
      <c r="LTG28" s="61"/>
      <c r="LTH28" s="61"/>
      <c r="LTI28" s="61"/>
      <c r="LTJ28" s="61"/>
      <c r="LTK28" s="61"/>
      <c r="LTL28" s="61"/>
      <c r="LTM28" s="61"/>
      <c r="LTN28" s="61"/>
      <c r="LTO28" s="61"/>
      <c r="LTP28" s="61"/>
      <c r="LTQ28" s="61"/>
      <c r="LTR28" s="61"/>
      <c r="LTS28" s="61"/>
      <c r="LTT28" s="61"/>
      <c r="LTU28" s="61"/>
      <c r="LTV28" s="61"/>
      <c r="LTW28" s="61"/>
      <c r="LTX28" s="61"/>
      <c r="LTY28" s="61"/>
      <c r="LTZ28" s="61"/>
      <c r="LUA28" s="61"/>
      <c r="LUB28" s="61"/>
      <c r="LUC28" s="61"/>
      <c r="LUD28" s="61"/>
      <c r="LUE28" s="61"/>
      <c r="LUF28" s="61"/>
      <c r="LUG28" s="61"/>
      <c r="LUH28" s="61"/>
      <c r="LUI28" s="61"/>
      <c r="LUJ28" s="61"/>
      <c r="LUK28" s="61"/>
      <c r="LUL28" s="61"/>
      <c r="LUM28" s="61"/>
      <c r="LUN28" s="61"/>
      <c r="LUO28" s="61"/>
      <c r="LUP28" s="61"/>
      <c r="LUQ28" s="61"/>
      <c r="LUR28" s="61"/>
      <c r="LUS28" s="61"/>
      <c r="LUT28" s="61"/>
      <c r="LUU28" s="61"/>
      <c r="LUV28" s="61"/>
      <c r="LUW28" s="61"/>
      <c r="LUX28" s="61"/>
      <c r="LUY28" s="61"/>
      <c r="LUZ28" s="61"/>
      <c r="LVA28" s="61"/>
      <c r="LVB28" s="61"/>
      <c r="LVC28" s="61"/>
      <c r="LVD28" s="61"/>
      <c r="LVE28" s="61"/>
      <c r="LVF28" s="61"/>
      <c r="LVG28" s="61"/>
      <c r="LVH28" s="61"/>
      <c r="LVI28" s="61"/>
      <c r="LVJ28" s="61"/>
      <c r="LVK28" s="61"/>
      <c r="LVL28" s="61"/>
      <c r="LVM28" s="61"/>
      <c r="LVN28" s="61"/>
      <c r="LVO28" s="61"/>
      <c r="LVP28" s="61"/>
      <c r="LVQ28" s="61"/>
      <c r="LVR28" s="61"/>
      <c r="LVS28" s="61"/>
      <c r="LVT28" s="61"/>
      <c r="LVU28" s="61"/>
      <c r="LVV28" s="61"/>
      <c r="LVW28" s="61"/>
      <c r="LVX28" s="61"/>
      <c r="LVY28" s="61"/>
      <c r="LVZ28" s="61"/>
      <c r="LWA28" s="61"/>
      <c r="LWB28" s="61"/>
      <c r="LWC28" s="61"/>
      <c r="LWD28" s="61"/>
      <c r="LWE28" s="61"/>
      <c r="LWF28" s="61"/>
      <c r="LWG28" s="61"/>
      <c r="LWH28" s="61"/>
      <c r="LWI28" s="61"/>
      <c r="LWJ28" s="61"/>
      <c r="LWK28" s="61"/>
      <c r="LWL28" s="61"/>
      <c r="LWM28" s="61"/>
      <c r="LWN28" s="61"/>
      <c r="LWO28" s="61"/>
      <c r="LWP28" s="61"/>
      <c r="LWQ28" s="61"/>
      <c r="LWR28" s="61"/>
      <c r="LWS28" s="61"/>
      <c r="LWT28" s="61"/>
      <c r="LWU28" s="61"/>
      <c r="LWV28" s="61"/>
      <c r="LWW28" s="61"/>
      <c r="LWX28" s="61"/>
      <c r="LWY28" s="61"/>
      <c r="LWZ28" s="61"/>
      <c r="LXA28" s="61"/>
      <c r="LXB28" s="61"/>
      <c r="LXC28" s="61"/>
      <c r="LXD28" s="61"/>
      <c r="LXE28" s="61"/>
      <c r="LXF28" s="61"/>
      <c r="LXG28" s="61"/>
      <c r="LXH28" s="61"/>
      <c r="LXI28" s="61"/>
      <c r="LXJ28" s="61"/>
      <c r="LXK28" s="61"/>
      <c r="LXL28" s="61"/>
      <c r="LXM28" s="61"/>
      <c r="LXN28" s="61"/>
      <c r="LXO28" s="61"/>
      <c r="LXP28" s="61"/>
      <c r="LXQ28" s="61"/>
      <c r="LXR28" s="61"/>
      <c r="LXS28" s="61"/>
      <c r="LXT28" s="61"/>
      <c r="LXU28" s="61"/>
      <c r="LXV28" s="61"/>
      <c r="LXW28" s="61"/>
      <c r="LXX28" s="61"/>
      <c r="LXY28" s="61"/>
      <c r="LXZ28" s="61"/>
      <c r="LYA28" s="61"/>
      <c r="LYB28" s="61"/>
      <c r="LYC28" s="61"/>
      <c r="LYD28" s="61"/>
      <c r="LYE28" s="61"/>
      <c r="LYF28" s="61"/>
      <c r="LYG28" s="61"/>
      <c r="LYH28" s="61"/>
      <c r="LYI28" s="61"/>
      <c r="LYJ28" s="61"/>
      <c r="LYK28" s="61"/>
      <c r="LYL28" s="61"/>
      <c r="LYM28" s="61"/>
      <c r="LYN28" s="61"/>
      <c r="LYO28" s="61"/>
      <c r="LYP28" s="61"/>
      <c r="LYQ28" s="61"/>
      <c r="LYR28" s="61"/>
      <c r="LYS28" s="61"/>
      <c r="LYT28" s="61"/>
      <c r="LYU28" s="61"/>
      <c r="LYV28" s="61"/>
      <c r="LYW28" s="61"/>
      <c r="LYX28" s="61"/>
      <c r="LYY28" s="61"/>
      <c r="LYZ28" s="61"/>
      <c r="LZA28" s="61"/>
      <c r="LZB28" s="61"/>
      <c r="LZC28" s="61"/>
      <c r="LZD28" s="61"/>
      <c r="LZE28" s="61"/>
      <c r="LZF28" s="61"/>
      <c r="LZG28" s="61"/>
      <c r="LZH28" s="61"/>
      <c r="LZI28" s="61"/>
      <c r="LZJ28" s="61"/>
      <c r="LZK28" s="61"/>
      <c r="LZL28" s="61"/>
      <c r="LZM28" s="61"/>
      <c r="LZN28" s="61"/>
      <c r="LZO28" s="61"/>
      <c r="LZP28" s="61"/>
      <c r="LZQ28" s="61"/>
      <c r="LZR28" s="61"/>
      <c r="LZS28" s="61"/>
      <c r="LZT28" s="61"/>
      <c r="LZU28" s="61"/>
      <c r="LZV28" s="61"/>
      <c r="LZW28" s="61"/>
      <c r="LZX28" s="61"/>
      <c r="LZY28" s="61"/>
      <c r="LZZ28" s="61"/>
      <c r="MAA28" s="61"/>
      <c r="MAB28" s="61"/>
      <c r="MAC28" s="61"/>
      <c r="MAD28" s="61"/>
      <c r="MAE28" s="61"/>
      <c r="MAF28" s="61"/>
      <c r="MAG28" s="61"/>
      <c r="MAH28" s="61"/>
      <c r="MAI28" s="61"/>
      <c r="MAJ28" s="61"/>
      <c r="MAK28" s="61"/>
      <c r="MAL28" s="61"/>
      <c r="MAM28" s="61"/>
      <c r="MAN28" s="61"/>
      <c r="MAO28" s="61"/>
      <c r="MAP28" s="61"/>
      <c r="MAQ28" s="61"/>
      <c r="MAR28" s="61"/>
      <c r="MAS28" s="61"/>
      <c r="MAT28" s="61"/>
      <c r="MAU28" s="61"/>
      <c r="MAV28" s="61"/>
      <c r="MAW28" s="61"/>
      <c r="MAX28" s="61"/>
      <c r="MAY28" s="61"/>
      <c r="MAZ28" s="61"/>
      <c r="MBA28" s="61"/>
      <c r="MBB28" s="61"/>
      <c r="MBC28" s="61"/>
      <c r="MBD28" s="61"/>
      <c r="MBE28" s="61"/>
      <c r="MBF28" s="61"/>
      <c r="MBG28" s="61"/>
      <c r="MBH28" s="61"/>
      <c r="MBI28" s="61"/>
      <c r="MBJ28" s="61"/>
      <c r="MBK28" s="61"/>
      <c r="MBL28" s="61"/>
      <c r="MBM28" s="61"/>
      <c r="MBN28" s="61"/>
      <c r="MBO28" s="61"/>
      <c r="MBP28" s="61"/>
      <c r="MBQ28" s="61"/>
      <c r="MBR28" s="61"/>
      <c r="MBS28" s="61"/>
      <c r="MBT28" s="61"/>
      <c r="MBU28" s="61"/>
      <c r="MBV28" s="61"/>
      <c r="MBW28" s="61"/>
      <c r="MBX28" s="61"/>
      <c r="MBY28" s="61"/>
      <c r="MBZ28" s="61"/>
      <c r="MCA28" s="61"/>
      <c r="MCB28" s="61"/>
      <c r="MCC28" s="61"/>
      <c r="MCD28" s="61"/>
      <c r="MCE28" s="61"/>
      <c r="MCF28" s="61"/>
      <c r="MCG28" s="61"/>
      <c r="MCH28" s="61"/>
      <c r="MCI28" s="61"/>
      <c r="MCJ28" s="61"/>
      <c r="MCK28" s="61"/>
      <c r="MCL28" s="61"/>
      <c r="MCM28" s="61"/>
      <c r="MCN28" s="61"/>
      <c r="MCO28" s="61"/>
      <c r="MCP28" s="61"/>
      <c r="MCQ28" s="61"/>
      <c r="MCR28" s="61"/>
      <c r="MCS28" s="61"/>
      <c r="MCT28" s="61"/>
      <c r="MCU28" s="61"/>
      <c r="MCV28" s="61"/>
      <c r="MCW28" s="61"/>
      <c r="MCX28" s="61"/>
      <c r="MCY28" s="61"/>
      <c r="MCZ28" s="61"/>
      <c r="MDA28" s="61"/>
      <c r="MDB28" s="61"/>
      <c r="MDC28" s="61"/>
      <c r="MDD28" s="61"/>
      <c r="MDE28" s="61"/>
      <c r="MDF28" s="61"/>
      <c r="MDG28" s="61"/>
      <c r="MDH28" s="61"/>
      <c r="MDI28" s="61"/>
      <c r="MDJ28" s="61"/>
      <c r="MDK28" s="61"/>
      <c r="MDL28" s="61"/>
      <c r="MDM28" s="61"/>
      <c r="MDN28" s="61"/>
      <c r="MDO28" s="61"/>
      <c r="MDP28" s="61"/>
      <c r="MDQ28" s="61"/>
      <c r="MDR28" s="61"/>
      <c r="MDS28" s="61"/>
      <c r="MDT28" s="61"/>
      <c r="MDU28" s="61"/>
      <c r="MDV28" s="61"/>
      <c r="MDW28" s="61"/>
      <c r="MDX28" s="61"/>
      <c r="MDY28" s="61"/>
      <c r="MDZ28" s="61"/>
      <c r="MEA28" s="61"/>
      <c r="MEB28" s="61"/>
      <c r="MEC28" s="61"/>
      <c r="MED28" s="61"/>
      <c r="MEE28" s="61"/>
      <c r="MEF28" s="61"/>
      <c r="MEG28" s="61"/>
      <c r="MEH28" s="61"/>
      <c r="MEI28" s="61"/>
      <c r="MEJ28" s="61"/>
      <c r="MEK28" s="61"/>
      <c r="MEL28" s="61"/>
      <c r="MEM28" s="61"/>
      <c r="MEN28" s="61"/>
      <c r="MEO28" s="61"/>
      <c r="MEP28" s="61"/>
      <c r="MEQ28" s="61"/>
      <c r="MER28" s="61"/>
      <c r="MES28" s="61"/>
      <c r="MET28" s="61"/>
      <c r="MEU28" s="61"/>
      <c r="MEV28" s="61"/>
      <c r="MEW28" s="61"/>
      <c r="MEX28" s="61"/>
      <c r="MEY28" s="61"/>
      <c r="MEZ28" s="61"/>
      <c r="MFA28" s="61"/>
      <c r="MFB28" s="61"/>
      <c r="MFC28" s="61"/>
      <c r="MFD28" s="61"/>
      <c r="MFE28" s="61"/>
      <c r="MFF28" s="61"/>
      <c r="MFG28" s="61"/>
      <c r="MFH28" s="61"/>
      <c r="MFI28" s="61"/>
      <c r="MFJ28" s="61"/>
      <c r="MFK28" s="61"/>
      <c r="MFL28" s="61"/>
      <c r="MFM28" s="61"/>
      <c r="MFN28" s="61"/>
      <c r="MFO28" s="61"/>
      <c r="MFP28" s="61"/>
      <c r="MFQ28" s="61"/>
      <c r="MFR28" s="61"/>
      <c r="MFS28" s="61"/>
      <c r="MFT28" s="61"/>
      <c r="MFU28" s="61"/>
      <c r="MFV28" s="61"/>
      <c r="MFW28" s="61"/>
      <c r="MFX28" s="61"/>
      <c r="MFY28" s="61"/>
      <c r="MFZ28" s="61"/>
      <c r="MGA28" s="61"/>
      <c r="MGB28" s="61"/>
      <c r="MGC28" s="61"/>
      <c r="MGD28" s="61"/>
      <c r="MGE28" s="61"/>
      <c r="MGF28" s="61"/>
      <c r="MGG28" s="61"/>
      <c r="MGH28" s="61"/>
      <c r="MGI28" s="61"/>
      <c r="MGJ28" s="61"/>
      <c r="MGK28" s="61"/>
      <c r="MGL28" s="61"/>
      <c r="MGM28" s="61"/>
      <c r="MGN28" s="61"/>
      <c r="MGO28" s="61"/>
      <c r="MGP28" s="61"/>
      <c r="MGQ28" s="61"/>
      <c r="MGR28" s="61"/>
      <c r="MGS28" s="61"/>
      <c r="MGT28" s="61"/>
      <c r="MGU28" s="61"/>
      <c r="MGV28" s="61"/>
      <c r="MGW28" s="61"/>
      <c r="MGX28" s="61"/>
      <c r="MGY28" s="61"/>
      <c r="MGZ28" s="61"/>
      <c r="MHA28" s="61"/>
      <c r="MHB28" s="61"/>
      <c r="MHC28" s="61"/>
      <c r="MHD28" s="61"/>
      <c r="MHE28" s="61"/>
      <c r="MHF28" s="61"/>
      <c r="MHG28" s="61"/>
      <c r="MHH28" s="61"/>
      <c r="MHI28" s="61"/>
      <c r="MHJ28" s="61"/>
      <c r="MHK28" s="61"/>
      <c r="MHL28" s="61"/>
      <c r="MHM28" s="61"/>
      <c r="MHN28" s="61"/>
      <c r="MHO28" s="61"/>
      <c r="MHP28" s="61"/>
      <c r="MHQ28" s="61"/>
      <c r="MHR28" s="61"/>
      <c r="MHS28" s="61"/>
      <c r="MHT28" s="61"/>
      <c r="MHU28" s="61"/>
      <c r="MHV28" s="61"/>
      <c r="MHW28" s="61"/>
      <c r="MHX28" s="61"/>
      <c r="MHY28" s="61"/>
      <c r="MHZ28" s="61"/>
      <c r="MIA28" s="61"/>
      <c r="MIB28" s="61"/>
      <c r="MIC28" s="61"/>
      <c r="MID28" s="61"/>
      <c r="MIE28" s="61"/>
      <c r="MIF28" s="61"/>
      <c r="MIG28" s="61"/>
      <c r="MIH28" s="61"/>
      <c r="MII28" s="61"/>
      <c r="MIJ28" s="61"/>
      <c r="MIK28" s="61"/>
      <c r="MIL28" s="61"/>
      <c r="MIM28" s="61"/>
      <c r="MIN28" s="61"/>
      <c r="MIO28" s="61"/>
      <c r="MIP28" s="61"/>
      <c r="MIQ28" s="61"/>
      <c r="MIR28" s="61"/>
      <c r="MIS28" s="61"/>
      <c r="MIT28" s="61"/>
      <c r="MIU28" s="61"/>
      <c r="MIV28" s="61"/>
      <c r="MIW28" s="61"/>
      <c r="MIX28" s="61"/>
      <c r="MIY28" s="61"/>
      <c r="MIZ28" s="61"/>
      <c r="MJA28" s="61"/>
      <c r="MJB28" s="61"/>
      <c r="MJC28" s="61"/>
      <c r="MJD28" s="61"/>
      <c r="MJE28" s="61"/>
      <c r="MJF28" s="61"/>
      <c r="MJG28" s="61"/>
      <c r="MJH28" s="61"/>
      <c r="MJI28" s="61"/>
      <c r="MJJ28" s="61"/>
      <c r="MJK28" s="61"/>
      <c r="MJL28" s="61"/>
      <c r="MJM28" s="61"/>
      <c r="MJN28" s="61"/>
      <c r="MJO28" s="61"/>
      <c r="MJP28" s="61"/>
      <c r="MJQ28" s="61"/>
      <c r="MJR28" s="61"/>
      <c r="MJS28" s="61"/>
      <c r="MJT28" s="61"/>
      <c r="MJU28" s="61"/>
      <c r="MJV28" s="61"/>
      <c r="MJW28" s="61"/>
      <c r="MJX28" s="61"/>
      <c r="MJY28" s="61"/>
      <c r="MJZ28" s="61"/>
      <c r="MKA28" s="61"/>
      <c r="MKB28" s="61"/>
      <c r="MKC28" s="61"/>
      <c r="MKD28" s="61"/>
      <c r="MKE28" s="61"/>
      <c r="MKF28" s="61"/>
      <c r="MKG28" s="61"/>
      <c r="MKH28" s="61"/>
      <c r="MKI28" s="61"/>
      <c r="MKJ28" s="61"/>
      <c r="MKK28" s="61"/>
      <c r="MKL28" s="61"/>
      <c r="MKM28" s="61"/>
      <c r="MKN28" s="61"/>
      <c r="MKO28" s="61"/>
      <c r="MKP28" s="61"/>
      <c r="MKQ28" s="61"/>
      <c r="MKR28" s="61"/>
      <c r="MKS28" s="61"/>
      <c r="MKT28" s="61"/>
      <c r="MKU28" s="61"/>
      <c r="MKV28" s="61"/>
      <c r="MKW28" s="61"/>
      <c r="MKX28" s="61"/>
      <c r="MKY28" s="61"/>
      <c r="MKZ28" s="61"/>
      <c r="MLA28" s="61"/>
      <c r="MLB28" s="61"/>
      <c r="MLC28" s="61"/>
      <c r="MLD28" s="61"/>
      <c r="MLE28" s="61"/>
      <c r="MLF28" s="61"/>
      <c r="MLG28" s="61"/>
      <c r="MLH28" s="61"/>
      <c r="MLI28" s="61"/>
      <c r="MLJ28" s="61"/>
      <c r="MLK28" s="61"/>
      <c r="MLL28" s="61"/>
      <c r="MLM28" s="61"/>
      <c r="MLN28" s="61"/>
      <c r="MLO28" s="61"/>
      <c r="MLP28" s="61"/>
      <c r="MLQ28" s="61"/>
      <c r="MLR28" s="61"/>
      <c r="MLS28" s="61"/>
      <c r="MLT28" s="61"/>
      <c r="MLU28" s="61"/>
      <c r="MLV28" s="61"/>
      <c r="MLW28" s="61"/>
      <c r="MLX28" s="61"/>
      <c r="MLY28" s="61"/>
      <c r="MLZ28" s="61"/>
      <c r="MMA28" s="61"/>
      <c r="MMB28" s="61"/>
      <c r="MMC28" s="61"/>
      <c r="MMD28" s="61"/>
      <c r="MME28" s="61"/>
      <c r="MMF28" s="61"/>
      <c r="MMG28" s="61"/>
      <c r="MMH28" s="61"/>
      <c r="MMI28" s="61"/>
      <c r="MMJ28" s="61"/>
      <c r="MMK28" s="61"/>
      <c r="MML28" s="61"/>
      <c r="MMM28" s="61"/>
      <c r="MMN28" s="61"/>
      <c r="MMO28" s="61"/>
      <c r="MMP28" s="61"/>
      <c r="MMQ28" s="61"/>
      <c r="MMR28" s="61"/>
      <c r="MMS28" s="61"/>
      <c r="MMT28" s="61"/>
      <c r="MMU28" s="61"/>
      <c r="MMV28" s="61"/>
      <c r="MMW28" s="61"/>
      <c r="MMX28" s="61"/>
      <c r="MMY28" s="61"/>
      <c r="MMZ28" s="61"/>
      <c r="MNA28" s="61"/>
      <c r="MNB28" s="61"/>
      <c r="MNC28" s="61"/>
      <c r="MND28" s="61"/>
      <c r="MNE28" s="61"/>
      <c r="MNF28" s="61"/>
      <c r="MNG28" s="61"/>
      <c r="MNH28" s="61"/>
      <c r="MNI28" s="61"/>
      <c r="MNJ28" s="61"/>
      <c r="MNK28" s="61"/>
      <c r="MNL28" s="61"/>
      <c r="MNM28" s="61"/>
      <c r="MNN28" s="61"/>
      <c r="MNO28" s="61"/>
      <c r="MNP28" s="61"/>
      <c r="MNQ28" s="61"/>
      <c r="MNR28" s="61"/>
      <c r="MNS28" s="61"/>
      <c r="MNT28" s="61"/>
      <c r="MNU28" s="61"/>
      <c r="MNV28" s="61"/>
      <c r="MNW28" s="61"/>
      <c r="MNX28" s="61"/>
      <c r="MNY28" s="61"/>
      <c r="MNZ28" s="61"/>
      <c r="MOA28" s="61"/>
      <c r="MOB28" s="61"/>
      <c r="MOC28" s="61"/>
      <c r="MOD28" s="61"/>
      <c r="MOE28" s="61"/>
      <c r="MOF28" s="61"/>
      <c r="MOG28" s="61"/>
      <c r="MOH28" s="61"/>
      <c r="MOI28" s="61"/>
      <c r="MOJ28" s="61"/>
      <c r="MOK28" s="61"/>
      <c r="MOL28" s="61"/>
      <c r="MOM28" s="61"/>
      <c r="MON28" s="61"/>
      <c r="MOO28" s="61"/>
      <c r="MOP28" s="61"/>
      <c r="MOQ28" s="61"/>
      <c r="MOR28" s="61"/>
      <c r="MOS28" s="61"/>
      <c r="MOT28" s="61"/>
      <c r="MOU28" s="61"/>
      <c r="MOV28" s="61"/>
      <c r="MOW28" s="61"/>
      <c r="MOX28" s="61"/>
      <c r="MOY28" s="61"/>
      <c r="MOZ28" s="61"/>
      <c r="MPA28" s="61"/>
      <c r="MPB28" s="61"/>
      <c r="MPC28" s="61"/>
      <c r="MPD28" s="61"/>
      <c r="MPE28" s="61"/>
      <c r="MPF28" s="61"/>
      <c r="MPG28" s="61"/>
      <c r="MPH28" s="61"/>
      <c r="MPI28" s="61"/>
      <c r="MPJ28" s="61"/>
      <c r="MPK28" s="61"/>
      <c r="MPL28" s="61"/>
      <c r="MPM28" s="61"/>
      <c r="MPN28" s="61"/>
      <c r="MPO28" s="61"/>
      <c r="MPP28" s="61"/>
      <c r="MPQ28" s="61"/>
      <c r="MPR28" s="61"/>
      <c r="MPS28" s="61"/>
      <c r="MPT28" s="61"/>
      <c r="MPU28" s="61"/>
      <c r="MPV28" s="61"/>
      <c r="MPW28" s="61"/>
      <c r="MPX28" s="61"/>
      <c r="MPY28" s="61"/>
      <c r="MPZ28" s="61"/>
      <c r="MQA28" s="61"/>
      <c r="MQB28" s="61"/>
      <c r="MQC28" s="61"/>
      <c r="MQD28" s="61"/>
      <c r="MQE28" s="61"/>
      <c r="MQF28" s="61"/>
      <c r="MQG28" s="61"/>
      <c r="MQH28" s="61"/>
      <c r="MQI28" s="61"/>
      <c r="MQJ28" s="61"/>
      <c r="MQK28" s="61"/>
      <c r="MQL28" s="61"/>
      <c r="MQM28" s="61"/>
      <c r="MQN28" s="61"/>
      <c r="MQO28" s="61"/>
      <c r="MQP28" s="61"/>
      <c r="MQQ28" s="61"/>
      <c r="MQR28" s="61"/>
      <c r="MQS28" s="61"/>
      <c r="MQT28" s="61"/>
      <c r="MQU28" s="61"/>
      <c r="MQV28" s="61"/>
      <c r="MQW28" s="61"/>
      <c r="MQX28" s="61"/>
      <c r="MQY28" s="61"/>
      <c r="MQZ28" s="61"/>
      <c r="MRA28" s="61"/>
      <c r="MRB28" s="61"/>
      <c r="MRC28" s="61"/>
      <c r="MRD28" s="61"/>
      <c r="MRE28" s="61"/>
      <c r="MRF28" s="61"/>
      <c r="MRG28" s="61"/>
      <c r="MRH28" s="61"/>
      <c r="MRI28" s="61"/>
      <c r="MRJ28" s="61"/>
      <c r="MRK28" s="61"/>
      <c r="MRL28" s="61"/>
      <c r="MRM28" s="61"/>
      <c r="MRN28" s="61"/>
      <c r="MRO28" s="61"/>
      <c r="MRP28" s="61"/>
      <c r="MRQ28" s="61"/>
      <c r="MRR28" s="61"/>
      <c r="MRS28" s="61"/>
      <c r="MRT28" s="61"/>
      <c r="MRU28" s="61"/>
      <c r="MRV28" s="61"/>
      <c r="MRW28" s="61"/>
      <c r="MRX28" s="61"/>
      <c r="MRY28" s="61"/>
      <c r="MRZ28" s="61"/>
      <c r="MSA28" s="61"/>
      <c r="MSB28" s="61"/>
      <c r="MSC28" s="61"/>
      <c r="MSD28" s="61"/>
      <c r="MSE28" s="61"/>
      <c r="MSF28" s="61"/>
      <c r="MSG28" s="61"/>
      <c r="MSH28" s="61"/>
      <c r="MSI28" s="61"/>
      <c r="MSJ28" s="61"/>
      <c r="MSK28" s="61"/>
      <c r="MSL28" s="61"/>
      <c r="MSM28" s="61"/>
      <c r="MSN28" s="61"/>
      <c r="MSO28" s="61"/>
      <c r="MSP28" s="61"/>
      <c r="MSQ28" s="61"/>
      <c r="MSR28" s="61"/>
      <c r="MSS28" s="61"/>
      <c r="MST28" s="61"/>
      <c r="MSU28" s="61"/>
      <c r="MSV28" s="61"/>
      <c r="MSW28" s="61"/>
      <c r="MSX28" s="61"/>
      <c r="MSY28" s="61"/>
      <c r="MSZ28" s="61"/>
      <c r="MTA28" s="61"/>
      <c r="MTB28" s="61"/>
      <c r="MTC28" s="61"/>
      <c r="MTD28" s="61"/>
      <c r="MTE28" s="61"/>
      <c r="MTF28" s="61"/>
      <c r="MTG28" s="61"/>
      <c r="MTH28" s="61"/>
      <c r="MTI28" s="61"/>
      <c r="MTJ28" s="61"/>
      <c r="MTK28" s="61"/>
      <c r="MTL28" s="61"/>
      <c r="MTM28" s="61"/>
      <c r="MTN28" s="61"/>
      <c r="MTO28" s="61"/>
      <c r="MTP28" s="61"/>
      <c r="MTQ28" s="61"/>
      <c r="MTR28" s="61"/>
      <c r="MTS28" s="61"/>
      <c r="MTT28" s="61"/>
      <c r="MTU28" s="61"/>
      <c r="MTV28" s="61"/>
      <c r="MTW28" s="61"/>
      <c r="MTX28" s="61"/>
      <c r="MTY28" s="61"/>
      <c r="MTZ28" s="61"/>
      <c r="MUA28" s="61"/>
      <c r="MUB28" s="61"/>
      <c r="MUC28" s="61"/>
      <c r="MUD28" s="61"/>
      <c r="MUE28" s="61"/>
      <c r="MUF28" s="61"/>
      <c r="MUG28" s="61"/>
      <c r="MUH28" s="61"/>
      <c r="MUI28" s="61"/>
      <c r="MUJ28" s="61"/>
      <c r="MUK28" s="61"/>
      <c r="MUL28" s="61"/>
      <c r="MUM28" s="61"/>
      <c r="MUN28" s="61"/>
      <c r="MUO28" s="61"/>
      <c r="MUP28" s="61"/>
      <c r="MUQ28" s="61"/>
      <c r="MUR28" s="61"/>
      <c r="MUS28" s="61"/>
      <c r="MUT28" s="61"/>
      <c r="MUU28" s="61"/>
      <c r="MUV28" s="61"/>
      <c r="MUW28" s="61"/>
      <c r="MUX28" s="61"/>
      <c r="MUY28" s="61"/>
      <c r="MUZ28" s="61"/>
      <c r="MVA28" s="61"/>
      <c r="MVB28" s="61"/>
      <c r="MVC28" s="61"/>
      <c r="MVD28" s="61"/>
      <c r="MVE28" s="61"/>
      <c r="MVF28" s="61"/>
      <c r="MVG28" s="61"/>
      <c r="MVH28" s="61"/>
      <c r="MVI28" s="61"/>
      <c r="MVJ28" s="61"/>
      <c r="MVK28" s="61"/>
      <c r="MVL28" s="61"/>
      <c r="MVM28" s="61"/>
      <c r="MVN28" s="61"/>
      <c r="MVO28" s="61"/>
      <c r="MVP28" s="61"/>
      <c r="MVQ28" s="61"/>
      <c r="MVR28" s="61"/>
      <c r="MVS28" s="61"/>
      <c r="MVT28" s="61"/>
      <c r="MVU28" s="61"/>
      <c r="MVV28" s="61"/>
      <c r="MVW28" s="61"/>
      <c r="MVX28" s="61"/>
      <c r="MVY28" s="61"/>
      <c r="MVZ28" s="61"/>
      <c r="MWA28" s="61"/>
      <c r="MWB28" s="61"/>
      <c r="MWC28" s="61"/>
      <c r="MWD28" s="61"/>
      <c r="MWE28" s="61"/>
      <c r="MWF28" s="61"/>
      <c r="MWG28" s="61"/>
      <c r="MWH28" s="61"/>
      <c r="MWI28" s="61"/>
      <c r="MWJ28" s="61"/>
      <c r="MWK28" s="61"/>
      <c r="MWL28" s="61"/>
      <c r="MWM28" s="61"/>
      <c r="MWN28" s="61"/>
      <c r="MWO28" s="61"/>
      <c r="MWP28" s="61"/>
      <c r="MWQ28" s="61"/>
      <c r="MWR28" s="61"/>
      <c r="MWS28" s="61"/>
      <c r="MWT28" s="61"/>
      <c r="MWU28" s="61"/>
      <c r="MWV28" s="61"/>
      <c r="MWW28" s="61"/>
      <c r="MWX28" s="61"/>
      <c r="MWY28" s="61"/>
      <c r="MWZ28" s="61"/>
      <c r="MXA28" s="61"/>
      <c r="MXB28" s="61"/>
      <c r="MXC28" s="61"/>
      <c r="MXD28" s="61"/>
      <c r="MXE28" s="61"/>
      <c r="MXF28" s="61"/>
      <c r="MXG28" s="61"/>
      <c r="MXH28" s="61"/>
      <c r="MXI28" s="61"/>
      <c r="MXJ28" s="61"/>
      <c r="MXK28" s="61"/>
      <c r="MXL28" s="61"/>
      <c r="MXM28" s="61"/>
      <c r="MXN28" s="61"/>
      <c r="MXO28" s="61"/>
      <c r="MXP28" s="61"/>
      <c r="MXQ28" s="61"/>
      <c r="MXR28" s="61"/>
      <c r="MXS28" s="61"/>
      <c r="MXT28" s="61"/>
      <c r="MXU28" s="61"/>
      <c r="MXV28" s="61"/>
      <c r="MXW28" s="61"/>
      <c r="MXX28" s="61"/>
      <c r="MXY28" s="61"/>
      <c r="MXZ28" s="61"/>
      <c r="MYA28" s="61"/>
      <c r="MYB28" s="61"/>
      <c r="MYC28" s="61"/>
      <c r="MYD28" s="61"/>
      <c r="MYE28" s="61"/>
      <c r="MYF28" s="61"/>
      <c r="MYG28" s="61"/>
      <c r="MYH28" s="61"/>
      <c r="MYI28" s="61"/>
      <c r="MYJ28" s="61"/>
      <c r="MYK28" s="61"/>
      <c r="MYL28" s="61"/>
      <c r="MYM28" s="61"/>
      <c r="MYN28" s="61"/>
      <c r="MYO28" s="61"/>
      <c r="MYP28" s="61"/>
      <c r="MYQ28" s="61"/>
      <c r="MYR28" s="61"/>
      <c r="MYS28" s="61"/>
      <c r="MYT28" s="61"/>
      <c r="MYU28" s="61"/>
      <c r="MYV28" s="61"/>
      <c r="MYW28" s="61"/>
      <c r="MYX28" s="61"/>
      <c r="MYY28" s="61"/>
      <c r="MYZ28" s="61"/>
      <c r="MZA28" s="61"/>
      <c r="MZB28" s="61"/>
      <c r="MZC28" s="61"/>
      <c r="MZD28" s="61"/>
      <c r="MZE28" s="61"/>
      <c r="MZF28" s="61"/>
      <c r="MZG28" s="61"/>
      <c r="MZH28" s="61"/>
      <c r="MZI28" s="61"/>
      <c r="MZJ28" s="61"/>
      <c r="MZK28" s="61"/>
      <c r="MZL28" s="61"/>
      <c r="MZM28" s="61"/>
      <c r="MZN28" s="61"/>
      <c r="MZO28" s="61"/>
      <c r="MZP28" s="61"/>
      <c r="MZQ28" s="61"/>
      <c r="MZR28" s="61"/>
      <c r="MZS28" s="61"/>
      <c r="MZT28" s="61"/>
      <c r="MZU28" s="61"/>
      <c r="MZV28" s="61"/>
      <c r="MZW28" s="61"/>
      <c r="MZX28" s="61"/>
      <c r="MZY28" s="61"/>
      <c r="MZZ28" s="61"/>
      <c r="NAA28" s="61"/>
      <c r="NAB28" s="61"/>
      <c r="NAC28" s="61"/>
      <c r="NAD28" s="61"/>
      <c r="NAE28" s="61"/>
      <c r="NAF28" s="61"/>
      <c r="NAG28" s="61"/>
      <c r="NAH28" s="61"/>
      <c r="NAI28" s="61"/>
      <c r="NAJ28" s="61"/>
      <c r="NAK28" s="61"/>
      <c r="NAL28" s="61"/>
      <c r="NAM28" s="61"/>
      <c r="NAN28" s="61"/>
      <c r="NAO28" s="61"/>
      <c r="NAP28" s="61"/>
      <c r="NAQ28" s="61"/>
      <c r="NAR28" s="61"/>
      <c r="NAS28" s="61"/>
      <c r="NAT28" s="61"/>
      <c r="NAU28" s="61"/>
      <c r="NAV28" s="61"/>
      <c r="NAW28" s="61"/>
      <c r="NAX28" s="61"/>
      <c r="NAY28" s="61"/>
      <c r="NAZ28" s="61"/>
      <c r="NBA28" s="61"/>
      <c r="NBB28" s="61"/>
      <c r="NBC28" s="61"/>
      <c r="NBD28" s="61"/>
      <c r="NBE28" s="61"/>
      <c r="NBF28" s="61"/>
      <c r="NBG28" s="61"/>
      <c r="NBH28" s="61"/>
      <c r="NBI28" s="61"/>
      <c r="NBJ28" s="61"/>
      <c r="NBK28" s="61"/>
      <c r="NBL28" s="61"/>
      <c r="NBM28" s="61"/>
      <c r="NBN28" s="61"/>
      <c r="NBO28" s="61"/>
      <c r="NBP28" s="61"/>
      <c r="NBQ28" s="61"/>
      <c r="NBR28" s="61"/>
      <c r="NBS28" s="61"/>
      <c r="NBT28" s="61"/>
      <c r="NBU28" s="61"/>
      <c r="NBV28" s="61"/>
      <c r="NBW28" s="61"/>
      <c r="NBX28" s="61"/>
      <c r="NBY28" s="61"/>
      <c r="NBZ28" s="61"/>
      <c r="NCA28" s="61"/>
      <c r="NCB28" s="61"/>
      <c r="NCC28" s="61"/>
      <c r="NCD28" s="61"/>
      <c r="NCE28" s="61"/>
      <c r="NCF28" s="61"/>
      <c r="NCG28" s="61"/>
      <c r="NCH28" s="61"/>
      <c r="NCI28" s="61"/>
      <c r="NCJ28" s="61"/>
      <c r="NCK28" s="61"/>
      <c r="NCL28" s="61"/>
      <c r="NCM28" s="61"/>
      <c r="NCN28" s="61"/>
      <c r="NCO28" s="61"/>
      <c r="NCP28" s="61"/>
      <c r="NCQ28" s="61"/>
      <c r="NCR28" s="61"/>
      <c r="NCS28" s="61"/>
      <c r="NCT28" s="61"/>
      <c r="NCU28" s="61"/>
      <c r="NCV28" s="61"/>
      <c r="NCW28" s="61"/>
      <c r="NCX28" s="61"/>
      <c r="NCY28" s="61"/>
      <c r="NCZ28" s="61"/>
      <c r="NDA28" s="61"/>
      <c r="NDB28" s="61"/>
      <c r="NDC28" s="61"/>
      <c r="NDD28" s="61"/>
      <c r="NDE28" s="61"/>
      <c r="NDF28" s="61"/>
      <c r="NDG28" s="61"/>
      <c r="NDH28" s="61"/>
      <c r="NDI28" s="61"/>
      <c r="NDJ28" s="61"/>
      <c r="NDK28" s="61"/>
      <c r="NDL28" s="61"/>
      <c r="NDM28" s="61"/>
      <c r="NDN28" s="61"/>
      <c r="NDO28" s="61"/>
      <c r="NDP28" s="61"/>
      <c r="NDQ28" s="61"/>
      <c r="NDR28" s="61"/>
      <c r="NDS28" s="61"/>
      <c r="NDT28" s="61"/>
      <c r="NDU28" s="61"/>
      <c r="NDV28" s="61"/>
      <c r="NDW28" s="61"/>
      <c r="NDX28" s="61"/>
      <c r="NDY28" s="61"/>
      <c r="NDZ28" s="61"/>
      <c r="NEA28" s="61"/>
      <c r="NEB28" s="61"/>
      <c r="NEC28" s="61"/>
      <c r="NED28" s="61"/>
      <c r="NEE28" s="61"/>
      <c r="NEF28" s="61"/>
      <c r="NEG28" s="61"/>
      <c r="NEH28" s="61"/>
      <c r="NEI28" s="61"/>
      <c r="NEJ28" s="61"/>
      <c r="NEK28" s="61"/>
      <c r="NEL28" s="61"/>
      <c r="NEM28" s="61"/>
      <c r="NEN28" s="61"/>
      <c r="NEO28" s="61"/>
      <c r="NEP28" s="61"/>
      <c r="NEQ28" s="61"/>
      <c r="NER28" s="61"/>
      <c r="NES28" s="61"/>
      <c r="NET28" s="61"/>
      <c r="NEU28" s="61"/>
      <c r="NEV28" s="61"/>
      <c r="NEW28" s="61"/>
      <c r="NEX28" s="61"/>
      <c r="NEY28" s="61"/>
      <c r="NEZ28" s="61"/>
      <c r="NFA28" s="61"/>
      <c r="NFB28" s="61"/>
      <c r="NFC28" s="61"/>
      <c r="NFD28" s="61"/>
      <c r="NFE28" s="61"/>
      <c r="NFF28" s="61"/>
      <c r="NFG28" s="61"/>
      <c r="NFH28" s="61"/>
      <c r="NFI28" s="61"/>
      <c r="NFJ28" s="61"/>
      <c r="NFK28" s="61"/>
      <c r="NFL28" s="61"/>
      <c r="NFM28" s="61"/>
      <c r="NFN28" s="61"/>
      <c r="NFO28" s="61"/>
      <c r="NFP28" s="61"/>
      <c r="NFQ28" s="61"/>
      <c r="NFR28" s="61"/>
      <c r="NFS28" s="61"/>
      <c r="NFT28" s="61"/>
      <c r="NFU28" s="61"/>
      <c r="NFV28" s="61"/>
      <c r="NFW28" s="61"/>
      <c r="NFX28" s="61"/>
      <c r="NFY28" s="61"/>
      <c r="NFZ28" s="61"/>
      <c r="NGA28" s="61"/>
      <c r="NGB28" s="61"/>
      <c r="NGC28" s="61"/>
      <c r="NGD28" s="61"/>
      <c r="NGE28" s="61"/>
      <c r="NGF28" s="61"/>
      <c r="NGG28" s="61"/>
      <c r="NGH28" s="61"/>
      <c r="NGI28" s="61"/>
      <c r="NGJ28" s="61"/>
      <c r="NGK28" s="61"/>
      <c r="NGL28" s="61"/>
      <c r="NGM28" s="61"/>
      <c r="NGN28" s="61"/>
      <c r="NGO28" s="61"/>
      <c r="NGP28" s="61"/>
      <c r="NGQ28" s="61"/>
      <c r="NGR28" s="61"/>
      <c r="NGS28" s="61"/>
      <c r="NGT28" s="61"/>
      <c r="NGU28" s="61"/>
      <c r="NGV28" s="61"/>
      <c r="NGW28" s="61"/>
      <c r="NGX28" s="61"/>
      <c r="NGY28" s="61"/>
      <c r="NGZ28" s="61"/>
      <c r="NHA28" s="61"/>
      <c r="NHB28" s="61"/>
      <c r="NHC28" s="61"/>
      <c r="NHD28" s="61"/>
      <c r="NHE28" s="61"/>
      <c r="NHF28" s="61"/>
      <c r="NHG28" s="61"/>
      <c r="NHH28" s="61"/>
      <c r="NHI28" s="61"/>
      <c r="NHJ28" s="61"/>
      <c r="NHK28" s="61"/>
      <c r="NHL28" s="61"/>
      <c r="NHM28" s="61"/>
      <c r="NHN28" s="61"/>
      <c r="NHO28" s="61"/>
      <c r="NHP28" s="61"/>
      <c r="NHQ28" s="61"/>
      <c r="NHR28" s="61"/>
      <c r="NHS28" s="61"/>
      <c r="NHT28" s="61"/>
      <c r="NHU28" s="61"/>
      <c r="NHV28" s="61"/>
      <c r="NHW28" s="61"/>
      <c r="NHX28" s="61"/>
      <c r="NHY28" s="61"/>
      <c r="NHZ28" s="61"/>
      <c r="NIA28" s="61"/>
      <c r="NIB28" s="61"/>
      <c r="NIC28" s="61"/>
      <c r="NID28" s="61"/>
      <c r="NIE28" s="61"/>
      <c r="NIF28" s="61"/>
      <c r="NIG28" s="61"/>
      <c r="NIH28" s="61"/>
      <c r="NII28" s="61"/>
      <c r="NIJ28" s="61"/>
      <c r="NIK28" s="61"/>
      <c r="NIL28" s="61"/>
      <c r="NIM28" s="61"/>
      <c r="NIN28" s="61"/>
      <c r="NIO28" s="61"/>
      <c r="NIP28" s="61"/>
      <c r="NIQ28" s="61"/>
      <c r="NIR28" s="61"/>
      <c r="NIS28" s="61"/>
      <c r="NIT28" s="61"/>
      <c r="NIU28" s="61"/>
      <c r="NIV28" s="61"/>
      <c r="NIW28" s="61"/>
      <c r="NIX28" s="61"/>
      <c r="NIY28" s="61"/>
      <c r="NIZ28" s="61"/>
      <c r="NJA28" s="61"/>
      <c r="NJB28" s="61"/>
      <c r="NJC28" s="61"/>
      <c r="NJD28" s="61"/>
      <c r="NJE28" s="61"/>
      <c r="NJF28" s="61"/>
      <c r="NJG28" s="61"/>
      <c r="NJH28" s="61"/>
      <c r="NJI28" s="61"/>
      <c r="NJJ28" s="61"/>
      <c r="NJK28" s="61"/>
      <c r="NJL28" s="61"/>
      <c r="NJM28" s="61"/>
      <c r="NJN28" s="61"/>
      <c r="NJO28" s="61"/>
      <c r="NJP28" s="61"/>
      <c r="NJQ28" s="61"/>
      <c r="NJR28" s="61"/>
      <c r="NJS28" s="61"/>
      <c r="NJT28" s="61"/>
      <c r="NJU28" s="61"/>
      <c r="NJV28" s="61"/>
      <c r="NJW28" s="61"/>
      <c r="NJX28" s="61"/>
      <c r="NJY28" s="61"/>
      <c r="NJZ28" s="61"/>
      <c r="NKA28" s="61"/>
      <c r="NKB28" s="61"/>
      <c r="NKC28" s="61"/>
      <c r="NKD28" s="61"/>
      <c r="NKE28" s="61"/>
      <c r="NKF28" s="61"/>
      <c r="NKG28" s="61"/>
      <c r="NKH28" s="61"/>
      <c r="NKI28" s="61"/>
      <c r="NKJ28" s="61"/>
      <c r="NKK28" s="61"/>
      <c r="NKL28" s="61"/>
      <c r="NKM28" s="61"/>
      <c r="NKN28" s="61"/>
      <c r="NKO28" s="61"/>
      <c r="NKP28" s="61"/>
      <c r="NKQ28" s="61"/>
      <c r="NKR28" s="61"/>
      <c r="NKS28" s="61"/>
      <c r="NKT28" s="61"/>
      <c r="NKU28" s="61"/>
      <c r="NKV28" s="61"/>
      <c r="NKW28" s="61"/>
      <c r="NKX28" s="61"/>
      <c r="NKY28" s="61"/>
      <c r="NKZ28" s="61"/>
      <c r="NLA28" s="61"/>
      <c r="NLB28" s="61"/>
      <c r="NLC28" s="61"/>
      <c r="NLD28" s="61"/>
      <c r="NLE28" s="61"/>
      <c r="NLF28" s="61"/>
      <c r="NLG28" s="61"/>
      <c r="NLH28" s="61"/>
      <c r="NLI28" s="61"/>
      <c r="NLJ28" s="61"/>
      <c r="NLK28" s="61"/>
      <c r="NLL28" s="61"/>
      <c r="NLM28" s="61"/>
      <c r="NLN28" s="61"/>
      <c r="NLO28" s="61"/>
      <c r="NLP28" s="61"/>
      <c r="NLQ28" s="61"/>
      <c r="NLR28" s="61"/>
      <c r="NLS28" s="61"/>
      <c r="NLT28" s="61"/>
      <c r="NLU28" s="61"/>
      <c r="NLV28" s="61"/>
      <c r="NLW28" s="61"/>
      <c r="NLX28" s="61"/>
      <c r="NLY28" s="61"/>
      <c r="NLZ28" s="61"/>
      <c r="NMA28" s="61"/>
      <c r="NMB28" s="61"/>
      <c r="NMC28" s="61"/>
      <c r="NMD28" s="61"/>
      <c r="NME28" s="61"/>
      <c r="NMF28" s="61"/>
      <c r="NMG28" s="61"/>
      <c r="NMH28" s="61"/>
      <c r="NMI28" s="61"/>
      <c r="NMJ28" s="61"/>
      <c r="NMK28" s="61"/>
      <c r="NML28" s="61"/>
      <c r="NMM28" s="61"/>
      <c r="NMN28" s="61"/>
      <c r="NMO28" s="61"/>
      <c r="NMP28" s="61"/>
      <c r="NMQ28" s="61"/>
      <c r="NMR28" s="61"/>
      <c r="NMS28" s="61"/>
      <c r="NMT28" s="61"/>
      <c r="NMU28" s="61"/>
      <c r="NMV28" s="61"/>
      <c r="NMW28" s="61"/>
      <c r="NMX28" s="61"/>
      <c r="NMY28" s="61"/>
      <c r="NMZ28" s="61"/>
      <c r="NNA28" s="61"/>
      <c r="NNB28" s="61"/>
      <c r="NNC28" s="61"/>
      <c r="NND28" s="61"/>
      <c r="NNE28" s="61"/>
      <c r="NNF28" s="61"/>
      <c r="NNG28" s="61"/>
      <c r="NNH28" s="61"/>
      <c r="NNI28" s="61"/>
      <c r="NNJ28" s="61"/>
      <c r="NNK28" s="61"/>
      <c r="NNL28" s="61"/>
      <c r="NNM28" s="61"/>
      <c r="NNN28" s="61"/>
      <c r="NNO28" s="61"/>
      <c r="NNP28" s="61"/>
      <c r="NNQ28" s="61"/>
      <c r="NNR28" s="61"/>
      <c r="NNS28" s="61"/>
      <c r="NNT28" s="61"/>
      <c r="NNU28" s="61"/>
      <c r="NNV28" s="61"/>
      <c r="NNW28" s="61"/>
      <c r="NNX28" s="61"/>
      <c r="NNY28" s="61"/>
      <c r="NNZ28" s="61"/>
      <c r="NOA28" s="61"/>
      <c r="NOB28" s="61"/>
      <c r="NOC28" s="61"/>
      <c r="NOD28" s="61"/>
      <c r="NOE28" s="61"/>
      <c r="NOF28" s="61"/>
      <c r="NOG28" s="61"/>
      <c r="NOH28" s="61"/>
      <c r="NOI28" s="61"/>
      <c r="NOJ28" s="61"/>
      <c r="NOK28" s="61"/>
      <c r="NOL28" s="61"/>
      <c r="NOM28" s="61"/>
      <c r="NON28" s="61"/>
      <c r="NOO28" s="61"/>
      <c r="NOP28" s="61"/>
      <c r="NOQ28" s="61"/>
      <c r="NOR28" s="61"/>
      <c r="NOS28" s="61"/>
      <c r="NOT28" s="61"/>
      <c r="NOU28" s="61"/>
      <c r="NOV28" s="61"/>
      <c r="NOW28" s="61"/>
      <c r="NOX28" s="61"/>
      <c r="NOY28" s="61"/>
      <c r="NOZ28" s="61"/>
      <c r="NPA28" s="61"/>
      <c r="NPB28" s="61"/>
      <c r="NPC28" s="61"/>
      <c r="NPD28" s="61"/>
      <c r="NPE28" s="61"/>
      <c r="NPF28" s="61"/>
      <c r="NPG28" s="61"/>
      <c r="NPH28" s="61"/>
      <c r="NPI28" s="61"/>
      <c r="NPJ28" s="61"/>
      <c r="NPK28" s="61"/>
      <c r="NPL28" s="61"/>
      <c r="NPM28" s="61"/>
      <c r="NPN28" s="61"/>
      <c r="NPO28" s="61"/>
      <c r="NPP28" s="61"/>
      <c r="NPQ28" s="61"/>
      <c r="NPR28" s="61"/>
      <c r="NPS28" s="61"/>
      <c r="NPT28" s="61"/>
      <c r="NPU28" s="61"/>
      <c r="NPV28" s="61"/>
      <c r="NPW28" s="61"/>
      <c r="NPX28" s="61"/>
      <c r="NPY28" s="61"/>
      <c r="NPZ28" s="61"/>
      <c r="NQA28" s="61"/>
      <c r="NQB28" s="61"/>
      <c r="NQC28" s="61"/>
      <c r="NQD28" s="61"/>
      <c r="NQE28" s="61"/>
      <c r="NQF28" s="61"/>
      <c r="NQG28" s="61"/>
      <c r="NQH28" s="61"/>
      <c r="NQI28" s="61"/>
      <c r="NQJ28" s="61"/>
      <c r="NQK28" s="61"/>
      <c r="NQL28" s="61"/>
      <c r="NQM28" s="61"/>
      <c r="NQN28" s="61"/>
      <c r="NQO28" s="61"/>
      <c r="NQP28" s="61"/>
      <c r="NQQ28" s="61"/>
      <c r="NQR28" s="61"/>
      <c r="NQS28" s="61"/>
      <c r="NQT28" s="61"/>
      <c r="NQU28" s="61"/>
      <c r="NQV28" s="61"/>
      <c r="NQW28" s="61"/>
      <c r="NQX28" s="61"/>
      <c r="NQY28" s="61"/>
      <c r="NQZ28" s="61"/>
      <c r="NRA28" s="61"/>
      <c r="NRB28" s="61"/>
      <c r="NRC28" s="61"/>
      <c r="NRD28" s="61"/>
      <c r="NRE28" s="61"/>
      <c r="NRF28" s="61"/>
      <c r="NRG28" s="61"/>
      <c r="NRH28" s="61"/>
      <c r="NRI28" s="61"/>
      <c r="NRJ28" s="61"/>
      <c r="NRK28" s="61"/>
      <c r="NRL28" s="61"/>
      <c r="NRM28" s="61"/>
      <c r="NRN28" s="61"/>
      <c r="NRO28" s="61"/>
      <c r="NRP28" s="61"/>
      <c r="NRQ28" s="61"/>
      <c r="NRR28" s="61"/>
      <c r="NRS28" s="61"/>
      <c r="NRT28" s="61"/>
      <c r="NRU28" s="61"/>
      <c r="NRV28" s="61"/>
      <c r="NRW28" s="61"/>
      <c r="NRX28" s="61"/>
      <c r="NRY28" s="61"/>
      <c r="NRZ28" s="61"/>
      <c r="NSA28" s="61"/>
      <c r="NSB28" s="61"/>
      <c r="NSC28" s="61"/>
      <c r="NSD28" s="61"/>
      <c r="NSE28" s="61"/>
      <c r="NSF28" s="61"/>
      <c r="NSG28" s="61"/>
      <c r="NSH28" s="61"/>
      <c r="NSI28" s="61"/>
      <c r="NSJ28" s="61"/>
      <c r="NSK28" s="61"/>
      <c r="NSL28" s="61"/>
      <c r="NSM28" s="61"/>
      <c r="NSN28" s="61"/>
      <c r="NSO28" s="61"/>
      <c r="NSP28" s="61"/>
      <c r="NSQ28" s="61"/>
      <c r="NSR28" s="61"/>
      <c r="NSS28" s="61"/>
      <c r="NST28" s="61"/>
      <c r="NSU28" s="61"/>
      <c r="NSV28" s="61"/>
      <c r="NSW28" s="61"/>
      <c r="NSX28" s="61"/>
      <c r="NSY28" s="61"/>
      <c r="NSZ28" s="61"/>
      <c r="NTA28" s="61"/>
      <c r="NTB28" s="61"/>
      <c r="NTC28" s="61"/>
      <c r="NTD28" s="61"/>
      <c r="NTE28" s="61"/>
      <c r="NTF28" s="61"/>
      <c r="NTG28" s="61"/>
      <c r="NTH28" s="61"/>
      <c r="NTI28" s="61"/>
      <c r="NTJ28" s="61"/>
      <c r="NTK28" s="61"/>
      <c r="NTL28" s="61"/>
      <c r="NTM28" s="61"/>
      <c r="NTN28" s="61"/>
      <c r="NTO28" s="61"/>
      <c r="NTP28" s="61"/>
      <c r="NTQ28" s="61"/>
      <c r="NTR28" s="61"/>
      <c r="NTS28" s="61"/>
      <c r="NTT28" s="61"/>
      <c r="NTU28" s="61"/>
      <c r="NTV28" s="61"/>
      <c r="NTW28" s="61"/>
      <c r="NTX28" s="61"/>
      <c r="NTY28" s="61"/>
      <c r="NTZ28" s="61"/>
      <c r="NUA28" s="61"/>
      <c r="NUB28" s="61"/>
      <c r="NUC28" s="61"/>
      <c r="NUD28" s="61"/>
      <c r="NUE28" s="61"/>
      <c r="NUF28" s="61"/>
      <c r="NUG28" s="61"/>
      <c r="NUH28" s="61"/>
      <c r="NUI28" s="61"/>
      <c r="NUJ28" s="61"/>
      <c r="NUK28" s="61"/>
      <c r="NUL28" s="61"/>
      <c r="NUM28" s="61"/>
      <c r="NUN28" s="61"/>
      <c r="NUO28" s="61"/>
      <c r="NUP28" s="61"/>
      <c r="NUQ28" s="61"/>
      <c r="NUR28" s="61"/>
      <c r="NUS28" s="61"/>
      <c r="NUT28" s="61"/>
      <c r="NUU28" s="61"/>
      <c r="NUV28" s="61"/>
      <c r="NUW28" s="61"/>
      <c r="NUX28" s="61"/>
      <c r="NUY28" s="61"/>
      <c r="NUZ28" s="61"/>
      <c r="NVA28" s="61"/>
      <c r="NVB28" s="61"/>
      <c r="NVC28" s="61"/>
      <c r="NVD28" s="61"/>
      <c r="NVE28" s="61"/>
      <c r="NVF28" s="61"/>
      <c r="NVG28" s="61"/>
      <c r="NVH28" s="61"/>
      <c r="NVI28" s="61"/>
      <c r="NVJ28" s="61"/>
      <c r="NVK28" s="61"/>
      <c r="NVL28" s="61"/>
      <c r="NVM28" s="61"/>
      <c r="NVN28" s="61"/>
      <c r="NVO28" s="61"/>
      <c r="NVP28" s="61"/>
      <c r="NVQ28" s="61"/>
      <c r="NVR28" s="61"/>
      <c r="NVS28" s="61"/>
      <c r="NVT28" s="61"/>
      <c r="NVU28" s="61"/>
      <c r="NVV28" s="61"/>
      <c r="NVW28" s="61"/>
      <c r="NVX28" s="61"/>
      <c r="NVY28" s="61"/>
      <c r="NVZ28" s="61"/>
      <c r="NWA28" s="61"/>
      <c r="NWB28" s="61"/>
      <c r="NWC28" s="61"/>
      <c r="NWD28" s="61"/>
      <c r="NWE28" s="61"/>
      <c r="NWF28" s="61"/>
      <c r="NWG28" s="61"/>
      <c r="NWH28" s="61"/>
      <c r="NWI28" s="61"/>
      <c r="NWJ28" s="61"/>
      <c r="NWK28" s="61"/>
      <c r="NWL28" s="61"/>
      <c r="NWM28" s="61"/>
      <c r="NWN28" s="61"/>
      <c r="NWO28" s="61"/>
      <c r="NWP28" s="61"/>
      <c r="NWQ28" s="61"/>
      <c r="NWR28" s="61"/>
      <c r="NWS28" s="61"/>
      <c r="NWT28" s="61"/>
      <c r="NWU28" s="61"/>
      <c r="NWV28" s="61"/>
      <c r="NWW28" s="61"/>
      <c r="NWX28" s="61"/>
      <c r="NWY28" s="61"/>
      <c r="NWZ28" s="61"/>
      <c r="NXA28" s="61"/>
      <c r="NXB28" s="61"/>
      <c r="NXC28" s="61"/>
      <c r="NXD28" s="61"/>
      <c r="NXE28" s="61"/>
      <c r="NXF28" s="61"/>
      <c r="NXG28" s="61"/>
      <c r="NXH28" s="61"/>
      <c r="NXI28" s="61"/>
      <c r="NXJ28" s="61"/>
      <c r="NXK28" s="61"/>
      <c r="NXL28" s="61"/>
      <c r="NXM28" s="61"/>
      <c r="NXN28" s="61"/>
      <c r="NXO28" s="61"/>
      <c r="NXP28" s="61"/>
      <c r="NXQ28" s="61"/>
      <c r="NXR28" s="61"/>
      <c r="NXS28" s="61"/>
      <c r="NXT28" s="61"/>
      <c r="NXU28" s="61"/>
      <c r="NXV28" s="61"/>
      <c r="NXW28" s="61"/>
      <c r="NXX28" s="61"/>
      <c r="NXY28" s="61"/>
      <c r="NXZ28" s="61"/>
      <c r="NYA28" s="61"/>
      <c r="NYB28" s="61"/>
      <c r="NYC28" s="61"/>
      <c r="NYD28" s="61"/>
      <c r="NYE28" s="61"/>
      <c r="NYF28" s="61"/>
      <c r="NYG28" s="61"/>
      <c r="NYH28" s="61"/>
      <c r="NYI28" s="61"/>
      <c r="NYJ28" s="61"/>
      <c r="NYK28" s="61"/>
      <c r="NYL28" s="61"/>
      <c r="NYM28" s="61"/>
      <c r="NYN28" s="61"/>
      <c r="NYO28" s="61"/>
      <c r="NYP28" s="61"/>
      <c r="NYQ28" s="61"/>
      <c r="NYR28" s="61"/>
      <c r="NYS28" s="61"/>
      <c r="NYT28" s="61"/>
      <c r="NYU28" s="61"/>
      <c r="NYV28" s="61"/>
      <c r="NYW28" s="61"/>
      <c r="NYX28" s="61"/>
      <c r="NYY28" s="61"/>
      <c r="NYZ28" s="61"/>
      <c r="NZA28" s="61"/>
      <c r="NZB28" s="61"/>
      <c r="NZC28" s="61"/>
      <c r="NZD28" s="61"/>
      <c r="NZE28" s="61"/>
      <c r="NZF28" s="61"/>
      <c r="NZG28" s="61"/>
      <c r="NZH28" s="61"/>
      <c r="NZI28" s="61"/>
      <c r="NZJ28" s="61"/>
      <c r="NZK28" s="61"/>
      <c r="NZL28" s="61"/>
      <c r="NZM28" s="61"/>
      <c r="NZN28" s="61"/>
      <c r="NZO28" s="61"/>
      <c r="NZP28" s="61"/>
      <c r="NZQ28" s="61"/>
      <c r="NZR28" s="61"/>
      <c r="NZS28" s="61"/>
      <c r="NZT28" s="61"/>
      <c r="NZU28" s="61"/>
      <c r="NZV28" s="61"/>
      <c r="NZW28" s="61"/>
      <c r="NZX28" s="61"/>
      <c r="NZY28" s="61"/>
      <c r="NZZ28" s="61"/>
      <c r="OAA28" s="61"/>
      <c r="OAB28" s="61"/>
      <c r="OAC28" s="61"/>
      <c r="OAD28" s="61"/>
      <c r="OAE28" s="61"/>
      <c r="OAF28" s="61"/>
      <c r="OAG28" s="61"/>
      <c r="OAH28" s="61"/>
      <c r="OAI28" s="61"/>
      <c r="OAJ28" s="61"/>
      <c r="OAK28" s="61"/>
      <c r="OAL28" s="61"/>
      <c r="OAM28" s="61"/>
      <c r="OAN28" s="61"/>
      <c r="OAO28" s="61"/>
      <c r="OAP28" s="61"/>
      <c r="OAQ28" s="61"/>
      <c r="OAR28" s="61"/>
      <c r="OAS28" s="61"/>
      <c r="OAT28" s="61"/>
      <c r="OAU28" s="61"/>
      <c r="OAV28" s="61"/>
      <c r="OAW28" s="61"/>
      <c r="OAX28" s="61"/>
      <c r="OAY28" s="61"/>
      <c r="OAZ28" s="61"/>
      <c r="OBA28" s="61"/>
      <c r="OBB28" s="61"/>
      <c r="OBC28" s="61"/>
      <c r="OBD28" s="61"/>
      <c r="OBE28" s="61"/>
      <c r="OBF28" s="61"/>
      <c r="OBG28" s="61"/>
      <c r="OBH28" s="61"/>
      <c r="OBI28" s="61"/>
      <c r="OBJ28" s="61"/>
      <c r="OBK28" s="61"/>
      <c r="OBL28" s="61"/>
      <c r="OBM28" s="61"/>
      <c r="OBN28" s="61"/>
      <c r="OBO28" s="61"/>
      <c r="OBP28" s="61"/>
      <c r="OBQ28" s="61"/>
      <c r="OBR28" s="61"/>
      <c r="OBS28" s="61"/>
      <c r="OBT28" s="61"/>
      <c r="OBU28" s="61"/>
      <c r="OBV28" s="61"/>
      <c r="OBW28" s="61"/>
      <c r="OBX28" s="61"/>
      <c r="OBY28" s="61"/>
      <c r="OBZ28" s="61"/>
      <c r="OCA28" s="61"/>
      <c r="OCB28" s="61"/>
      <c r="OCC28" s="61"/>
      <c r="OCD28" s="61"/>
      <c r="OCE28" s="61"/>
      <c r="OCF28" s="61"/>
      <c r="OCG28" s="61"/>
      <c r="OCH28" s="61"/>
      <c r="OCI28" s="61"/>
      <c r="OCJ28" s="61"/>
      <c r="OCK28" s="61"/>
      <c r="OCL28" s="61"/>
      <c r="OCM28" s="61"/>
      <c r="OCN28" s="61"/>
      <c r="OCO28" s="61"/>
      <c r="OCP28" s="61"/>
      <c r="OCQ28" s="61"/>
      <c r="OCR28" s="61"/>
      <c r="OCS28" s="61"/>
      <c r="OCT28" s="61"/>
      <c r="OCU28" s="61"/>
      <c r="OCV28" s="61"/>
      <c r="OCW28" s="61"/>
      <c r="OCX28" s="61"/>
      <c r="OCY28" s="61"/>
      <c r="OCZ28" s="61"/>
      <c r="ODA28" s="61"/>
      <c r="ODB28" s="61"/>
      <c r="ODC28" s="61"/>
      <c r="ODD28" s="61"/>
      <c r="ODE28" s="61"/>
      <c r="ODF28" s="61"/>
      <c r="ODG28" s="61"/>
      <c r="ODH28" s="61"/>
      <c r="ODI28" s="61"/>
      <c r="ODJ28" s="61"/>
      <c r="ODK28" s="61"/>
      <c r="ODL28" s="61"/>
      <c r="ODM28" s="61"/>
      <c r="ODN28" s="61"/>
      <c r="ODO28" s="61"/>
      <c r="ODP28" s="61"/>
      <c r="ODQ28" s="61"/>
      <c r="ODR28" s="61"/>
      <c r="ODS28" s="61"/>
      <c r="ODT28" s="61"/>
      <c r="ODU28" s="61"/>
      <c r="ODV28" s="61"/>
      <c r="ODW28" s="61"/>
      <c r="ODX28" s="61"/>
      <c r="ODY28" s="61"/>
      <c r="ODZ28" s="61"/>
      <c r="OEA28" s="61"/>
      <c r="OEB28" s="61"/>
      <c r="OEC28" s="61"/>
      <c r="OED28" s="61"/>
      <c r="OEE28" s="61"/>
      <c r="OEF28" s="61"/>
      <c r="OEG28" s="61"/>
      <c r="OEH28" s="61"/>
      <c r="OEI28" s="61"/>
      <c r="OEJ28" s="61"/>
      <c r="OEK28" s="61"/>
      <c r="OEL28" s="61"/>
      <c r="OEM28" s="61"/>
      <c r="OEN28" s="61"/>
      <c r="OEO28" s="61"/>
      <c r="OEP28" s="61"/>
      <c r="OEQ28" s="61"/>
      <c r="OER28" s="61"/>
      <c r="OES28" s="61"/>
      <c r="OET28" s="61"/>
      <c r="OEU28" s="61"/>
      <c r="OEV28" s="61"/>
      <c r="OEW28" s="61"/>
      <c r="OEX28" s="61"/>
      <c r="OEY28" s="61"/>
      <c r="OEZ28" s="61"/>
      <c r="OFA28" s="61"/>
      <c r="OFB28" s="61"/>
      <c r="OFC28" s="61"/>
      <c r="OFD28" s="61"/>
      <c r="OFE28" s="61"/>
      <c r="OFF28" s="61"/>
      <c r="OFG28" s="61"/>
      <c r="OFH28" s="61"/>
      <c r="OFI28" s="61"/>
      <c r="OFJ28" s="61"/>
      <c r="OFK28" s="61"/>
      <c r="OFL28" s="61"/>
      <c r="OFM28" s="61"/>
      <c r="OFN28" s="61"/>
      <c r="OFO28" s="61"/>
      <c r="OFP28" s="61"/>
      <c r="OFQ28" s="61"/>
      <c r="OFR28" s="61"/>
      <c r="OFS28" s="61"/>
      <c r="OFT28" s="61"/>
      <c r="OFU28" s="61"/>
      <c r="OFV28" s="61"/>
      <c r="OFW28" s="61"/>
      <c r="OFX28" s="61"/>
      <c r="OFY28" s="61"/>
      <c r="OFZ28" s="61"/>
      <c r="OGA28" s="61"/>
      <c r="OGB28" s="61"/>
      <c r="OGC28" s="61"/>
      <c r="OGD28" s="61"/>
      <c r="OGE28" s="61"/>
      <c r="OGF28" s="61"/>
      <c r="OGG28" s="61"/>
      <c r="OGH28" s="61"/>
      <c r="OGI28" s="61"/>
      <c r="OGJ28" s="61"/>
      <c r="OGK28" s="61"/>
      <c r="OGL28" s="61"/>
      <c r="OGM28" s="61"/>
      <c r="OGN28" s="61"/>
      <c r="OGO28" s="61"/>
      <c r="OGP28" s="61"/>
      <c r="OGQ28" s="61"/>
      <c r="OGR28" s="61"/>
      <c r="OGS28" s="61"/>
      <c r="OGT28" s="61"/>
      <c r="OGU28" s="61"/>
      <c r="OGV28" s="61"/>
      <c r="OGW28" s="61"/>
      <c r="OGX28" s="61"/>
      <c r="OGY28" s="61"/>
      <c r="OGZ28" s="61"/>
      <c r="OHA28" s="61"/>
      <c r="OHB28" s="61"/>
      <c r="OHC28" s="61"/>
      <c r="OHD28" s="61"/>
      <c r="OHE28" s="61"/>
      <c r="OHF28" s="61"/>
      <c r="OHG28" s="61"/>
      <c r="OHH28" s="61"/>
      <c r="OHI28" s="61"/>
      <c r="OHJ28" s="61"/>
      <c r="OHK28" s="61"/>
      <c r="OHL28" s="61"/>
      <c r="OHM28" s="61"/>
      <c r="OHN28" s="61"/>
      <c r="OHO28" s="61"/>
      <c r="OHP28" s="61"/>
      <c r="OHQ28" s="61"/>
      <c r="OHR28" s="61"/>
      <c r="OHS28" s="61"/>
      <c r="OHT28" s="61"/>
      <c r="OHU28" s="61"/>
      <c r="OHV28" s="61"/>
      <c r="OHW28" s="61"/>
      <c r="OHX28" s="61"/>
      <c r="OHY28" s="61"/>
      <c r="OHZ28" s="61"/>
      <c r="OIA28" s="61"/>
      <c r="OIB28" s="61"/>
      <c r="OIC28" s="61"/>
      <c r="OID28" s="61"/>
      <c r="OIE28" s="61"/>
      <c r="OIF28" s="61"/>
      <c r="OIG28" s="61"/>
      <c r="OIH28" s="61"/>
      <c r="OII28" s="61"/>
      <c r="OIJ28" s="61"/>
      <c r="OIK28" s="61"/>
      <c r="OIL28" s="61"/>
      <c r="OIM28" s="61"/>
      <c r="OIN28" s="61"/>
      <c r="OIO28" s="61"/>
      <c r="OIP28" s="61"/>
      <c r="OIQ28" s="61"/>
      <c r="OIR28" s="61"/>
      <c r="OIS28" s="61"/>
      <c r="OIT28" s="61"/>
      <c r="OIU28" s="61"/>
      <c r="OIV28" s="61"/>
      <c r="OIW28" s="61"/>
      <c r="OIX28" s="61"/>
      <c r="OIY28" s="61"/>
      <c r="OIZ28" s="61"/>
      <c r="OJA28" s="61"/>
      <c r="OJB28" s="61"/>
      <c r="OJC28" s="61"/>
      <c r="OJD28" s="61"/>
      <c r="OJE28" s="61"/>
      <c r="OJF28" s="61"/>
      <c r="OJG28" s="61"/>
      <c r="OJH28" s="61"/>
      <c r="OJI28" s="61"/>
      <c r="OJJ28" s="61"/>
      <c r="OJK28" s="61"/>
      <c r="OJL28" s="61"/>
      <c r="OJM28" s="61"/>
      <c r="OJN28" s="61"/>
      <c r="OJO28" s="61"/>
      <c r="OJP28" s="61"/>
      <c r="OJQ28" s="61"/>
      <c r="OJR28" s="61"/>
      <c r="OJS28" s="61"/>
      <c r="OJT28" s="61"/>
      <c r="OJU28" s="61"/>
      <c r="OJV28" s="61"/>
      <c r="OJW28" s="61"/>
      <c r="OJX28" s="61"/>
      <c r="OJY28" s="61"/>
      <c r="OJZ28" s="61"/>
      <c r="OKA28" s="61"/>
      <c r="OKB28" s="61"/>
      <c r="OKC28" s="61"/>
      <c r="OKD28" s="61"/>
      <c r="OKE28" s="61"/>
      <c r="OKF28" s="61"/>
      <c r="OKG28" s="61"/>
      <c r="OKH28" s="61"/>
      <c r="OKI28" s="61"/>
      <c r="OKJ28" s="61"/>
      <c r="OKK28" s="61"/>
      <c r="OKL28" s="61"/>
      <c r="OKM28" s="61"/>
      <c r="OKN28" s="61"/>
      <c r="OKO28" s="61"/>
      <c r="OKP28" s="61"/>
      <c r="OKQ28" s="61"/>
      <c r="OKR28" s="61"/>
      <c r="OKS28" s="61"/>
      <c r="OKT28" s="61"/>
      <c r="OKU28" s="61"/>
      <c r="OKV28" s="61"/>
      <c r="OKW28" s="61"/>
      <c r="OKX28" s="61"/>
      <c r="OKY28" s="61"/>
      <c r="OKZ28" s="61"/>
      <c r="OLA28" s="61"/>
      <c r="OLB28" s="61"/>
      <c r="OLC28" s="61"/>
      <c r="OLD28" s="61"/>
      <c r="OLE28" s="61"/>
      <c r="OLF28" s="61"/>
      <c r="OLG28" s="61"/>
      <c r="OLH28" s="61"/>
      <c r="OLI28" s="61"/>
      <c r="OLJ28" s="61"/>
      <c r="OLK28" s="61"/>
      <c r="OLL28" s="61"/>
      <c r="OLM28" s="61"/>
      <c r="OLN28" s="61"/>
      <c r="OLO28" s="61"/>
      <c r="OLP28" s="61"/>
      <c r="OLQ28" s="61"/>
      <c r="OLR28" s="61"/>
      <c r="OLS28" s="61"/>
      <c r="OLT28" s="61"/>
      <c r="OLU28" s="61"/>
      <c r="OLV28" s="61"/>
      <c r="OLW28" s="61"/>
      <c r="OLX28" s="61"/>
      <c r="OLY28" s="61"/>
      <c r="OLZ28" s="61"/>
      <c r="OMA28" s="61"/>
      <c r="OMB28" s="61"/>
      <c r="OMC28" s="61"/>
      <c r="OMD28" s="61"/>
      <c r="OME28" s="61"/>
      <c r="OMF28" s="61"/>
      <c r="OMG28" s="61"/>
      <c r="OMH28" s="61"/>
      <c r="OMI28" s="61"/>
      <c r="OMJ28" s="61"/>
      <c r="OMK28" s="61"/>
      <c r="OML28" s="61"/>
      <c r="OMM28" s="61"/>
      <c r="OMN28" s="61"/>
      <c r="OMO28" s="61"/>
      <c r="OMP28" s="61"/>
      <c r="OMQ28" s="61"/>
      <c r="OMR28" s="61"/>
      <c r="OMS28" s="61"/>
      <c r="OMT28" s="61"/>
      <c r="OMU28" s="61"/>
      <c r="OMV28" s="61"/>
      <c r="OMW28" s="61"/>
      <c r="OMX28" s="61"/>
      <c r="OMY28" s="61"/>
      <c r="OMZ28" s="61"/>
      <c r="ONA28" s="61"/>
      <c r="ONB28" s="61"/>
      <c r="ONC28" s="61"/>
      <c r="OND28" s="61"/>
      <c r="ONE28" s="61"/>
      <c r="ONF28" s="61"/>
      <c r="ONG28" s="61"/>
      <c r="ONH28" s="61"/>
      <c r="ONI28" s="61"/>
      <c r="ONJ28" s="61"/>
      <c r="ONK28" s="61"/>
      <c r="ONL28" s="61"/>
      <c r="ONM28" s="61"/>
      <c r="ONN28" s="61"/>
      <c r="ONO28" s="61"/>
      <c r="ONP28" s="61"/>
      <c r="ONQ28" s="61"/>
      <c r="ONR28" s="61"/>
      <c r="ONS28" s="61"/>
      <c r="ONT28" s="61"/>
      <c r="ONU28" s="61"/>
      <c r="ONV28" s="61"/>
      <c r="ONW28" s="61"/>
      <c r="ONX28" s="61"/>
      <c r="ONY28" s="61"/>
      <c r="ONZ28" s="61"/>
      <c r="OOA28" s="61"/>
      <c r="OOB28" s="61"/>
      <c r="OOC28" s="61"/>
      <c r="OOD28" s="61"/>
      <c r="OOE28" s="61"/>
      <c r="OOF28" s="61"/>
      <c r="OOG28" s="61"/>
      <c r="OOH28" s="61"/>
      <c r="OOI28" s="61"/>
      <c r="OOJ28" s="61"/>
      <c r="OOK28" s="61"/>
      <c r="OOL28" s="61"/>
      <c r="OOM28" s="61"/>
      <c r="OON28" s="61"/>
      <c r="OOO28" s="61"/>
      <c r="OOP28" s="61"/>
      <c r="OOQ28" s="61"/>
      <c r="OOR28" s="61"/>
      <c r="OOS28" s="61"/>
      <c r="OOT28" s="61"/>
      <c r="OOU28" s="61"/>
      <c r="OOV28" s="61"/>
      <c r="OOW28" s="61"/>
      <c r="OOX28" s="61"/>
      <c r="OOY28" s="61"/>
      <c r="OOZ28" s="61"/>
      <c r="OPA28" s="61"/>
      <c r="OPB28" s="61"/>
      <c r="OPC28" s="61"/>
      <c r="OPD28" s="61"/>
      <c r="OPE28" s="61"/>
      <c r="OPF28" s="61"/>
      <c r="OPG28" s="61"/>
      <c r="OPH28" s="61"/>
      <c r="OPI28" s="61"/>
      <c r="OPJ28" s="61"/>
      <c r="OPK28" s="61"/>
      <c r="OPL28" s="61"/>
      <c r="OPM28" s="61"/>
      <c r="OPN28" s="61"/>
      <c r="OPO28" s="61"/>
      <c r="OPP28" s="61"/>
      <c r="OPQ28" s="61"/>
      <c r="OPR28" s="61"/>
      <c r="OPS28" s="61"/>
      <c r="OPT28" s="61"/>
      <c r="OPU28" s="61"/>
      <c r="OPV28" s="61"/>
      <c r="OPW28" s="61"/>
      <c r="OPX28" s="61"/>
      <c r="OPY28" s="61"/>
      <c r="OPZ28" s="61"/>
      <c r="OQA28" s="61"/>
      <c r="OQB28" s="61"/>
      <c r="OQC28" s="61"/>
      <c r="OQD28" s="61"/>
      <c r="OQE28" s="61"/>
      <c r="OQF28" s="61"/>
      <c r="OQG28" s="61"/>
      <c r="OQH28" s="61"/>
      <c r="OQI28" s="61"/>
      <c r="OQJ28" s="61"/>
      <c r="OQK28" s="61"/>
      <c r="OQL28" s="61"/>
      <c r="OQM28" s="61"/>
      <c r="OQN28" s="61"/>
      <c r="OQO28" s="61"/>
      <c r="OQP28" s="61"/>
      <c r="OQQ28" s="61"/>
      <c r="OQR28" s="61"/>
      <c r="OQS28" s="61"/>
      <c r="OQT28" s="61"/>
      <c r="OQU28" s="61"/>
      <c r="OQV28" s="61"/>
      <c r="OQW28" s="61"/>
      <c r="OQX28" s="61"/>
      <c r="OQY28" s="61"/>
      <c r="OQZ28" s="61"/>
      <c r="ORA28" s="61"/>
      <c r="ORB28" s="61"/>
      <c r="ORC28" s="61"/>
      <c r="ORD28" s="61"/>
      <c r="ORE28" s="61"/>
      <c r="ORF28" s="61"/>
      <c r="ORG28" s="61"/>
      <c r="ORH28" s="61"/>
      <c r="ORI28" s="61"/>
      <c r="ORJ28" s="61"/>
      <c r="ORK28" s="61"/>
      <c r="ORL28" s="61"/>
      <c r="ORM28" s="61"/>
      <c r="ORN28" s="61"/>
      <c r="ORO28" s="61"/>
      <c r="ORP28" s="61"/>
      <c r="ORQ28" s="61"/>
      <c r="ORR28" s="61"/>
      <c r="ORS28" s="61"/>
      <c r="ORT28" s="61"/>
      <c r="ORU28" s="61"/>
      <c r="ORV28" s="61"/>
      <c r="ORW28" s="61"/>
      <c r="ORX28" s="61"/>
      <c r="ORY28" s="61"/>
      <c r="ORZ28" s="61"/>
      <c r="OSA28" s="61"/>
      <c r="OSB28" s="61"/>
      <c r="OSC28" s="61"/>
      <c r="OSD28" s="61"/>
      <c r="OSE28" s="61"/>
      <c r="OSF28" s="61"/>
      <c r="OSG28" s="61"/>
      <c r="OSH28" s="61"/>
      <c r="OSI28" s="61"/>
      <c r="OSJ28" s="61"/>
      <c r="OSK28" s="61"/>
      <c r="OSL28" s="61"/>
      <c r="OSM28" s="61"/>
      <c r="OSN28" s="61"/>
      <c r="OSO28" s="61"/>
      <c r="OSP28" s="61"/>
      <c r="OSQ28" s="61"/>
      <c r="OSR28" s="61"/>
      <c r="OSS28" s="61"/>
      <c r="OST28" s="61"/>
      <c r="OSU28" s="61"/>
      <c r="OSV28" s="61"/>
      <c r="OSW28" s="61"/>
      <c r="OSX28" s="61"/>
      <c r="OSY28" s="61"/>
      <c r="OSZ28" s="61"/>
      <c r="OTA28" s="61"/>
      <c r="OTB28" s="61"/>
      <c r="OTC28" s="61"/>
      <c r="OTD28" s="61"/>
      <c r="OTE28" s="61"/>
      <c r="OTF28" s="61"/>
      <c r="OTG28" s="61"/>
      <c r="OTH28" s="61"/>
      <c r="OTI28" s="61"/>
      <c r="OTJ28" s="61"/>
      <c r="OTK28" s="61"/>
      <c r="OTL28" s="61"/>
      <c r="OTM28" s="61"/>
      <c r="OTN28" s="61"/>
      <c r="OTO28" s="61"/>
      <c r="OTP28" s="61"/>
      <c r="OTQ28" s="61"/>
      <c r="OTR28" s="61"/>
      <c r="OTS28" s="61"/>
      <c r="OTT28" s="61"/>
      <c r="OTU28" s="61"/>
      <c r="OTV28" s="61"/>
      <c r="OTW28" s="61"/>
      <c r="OTX28" s="61"/>
      <c r="OTY28" s="61"/>
      <c r="OTZ28" s="61"/>
      <c r="OUA28" s="61"/>
      <c r="OUB28" s="61"/>
      <c r="OUC28" s="61"/>
      <c r="OUD28" s="61"/>
      <c r="OUE28" s="61"/>
      <c r="OUF28" s="61"/>
      <c r="OUG28" s="61"/>
      <c r="OUH28" s="61"/>
      <c r="OUI28" s="61"/>
      <c r="OUJ28" s="61"/>
      <c r="OUK28" s="61"/>
      <c r="OUL28" s="61"/>
      <c r="OUM28" s="61"/>
      <c r="OUN28" s="61"/>
      <c r="OUO28" s="61"/>
      <c r="OUP28" s="61"/>
      <c r="OUQ28" s="61"/>
      <c r="OUR28" s="61"/>
      <c r="OUS28" s="61"/>
      <c r="OUT28" s="61"/>
      <c r="OUU28" s="61"/>
      <c r="OUV28" s="61"/>
      <c r="OUW28" s="61"/>
      <c r="OUX28" s="61"/>
      <c r="OUY28" s="61"/>
      <c r="OUZ28" s="61"/>
      <c r="OVA28" s="61"/>
      <c r="OVB28" s="61"/>
      <c r="OVC28" s="61"/>
      <c r="OVD28" s="61"/>
      <c r="OVE28" s="61"/>
      <c r="OVF28" s="61"/>
      <c r="OVG28" s="61"/>
      <c r="OVH28" s="61"/>
      <c r="OVI28" s="61"/>
      <c r="OVJ28" s="61"/>
      <c r="OVK28" s="61"/>
      <c r="OVL28" s="61"/>
      <c r="OVM28" s="61"/>
      <c r="OVN28" s="61"/>
      <c r="OVO28" s="61"/>
      <c r="OVP28" s="61"/>
      <c r="OVQ28" s="61"/>
      <c r="OVR28" s="61"/>
      <c r="OVS28" s="61"/>
      <c r="OVT28" s="61"/>
      <c r="OVU28" s="61"/>
      <c r="OVV28" s="61"/>
      <c r="OVW28" s="61"/>
      <c r="OVX28" s="61"/>
      <c r="OVY28" s="61"/>
      <c r="OVZ28" s="61"/>
      <c r="OWA28" s="61"/>
      <c r="OWB28" s="61"/>
      <c r="OWC28" s="61"/>
      <c r="OWD28" s="61"/>
      <c r="OWE28" s="61"/>
      <c r="OWF28" s="61"/>
      <c r="OWG28" s="61"/>
      <c r="OWH28" s="61"/>
      <c r="OWI28" s="61"/>
      <c r="OWJ28" s="61"/>
      <c r="OWK28" s="61"/>
      <c r="OWL28" s="61"/>
      <c r="OWM28" s="61"/>
      <c r="OWN28" s="61"/>
      <c r="OWO28" s="61"/>
      <c r="OWP28" s="61"/>
      <c r="OWQ28" s="61"/>
      <c r="OWR28" s="61"/>
      <c r="OWS28" s="61"/>
      <c r="OWT28" s="61"/>
      <c r="OWU28" s="61"/>
      <c r="OWV28" s="61"/>
      <c r="OWW28" s="61"/>
      <c r="OWX28" s="61"/>
      <c r="OWY28" s="61"/>
      <c r="OWZ28" s="61"/>
      <c r="OXA28" s="61"/>
      <c r="OXB28" s="61"/>
      <c r="OXC28" s="61"/>
      <c r="OXD28" s="61"/>
      <c r="OXE28" s="61"/>
      <c r="OXF28" s="61"/>
      <c r="OXG28" s="61"/>
      <c r="OXH28" s="61"/>
      <c r="OXI28" s="61"/>
      <c r="OXJ28" s="61"/>
      <c r="OXK28" s="61"/>
      <c r="OXL28" s="61"/>
      <c r="OXM28" s="61"/>
      <c r="OXN28" s="61"/>
      <c r="OXO28" s="61"/>
      <c r="OXP28" s="61"/>
      <c r="OXQ28" s="61"/>
      <c r="OXR28" s="61"/>
      <c r="OXS28" s="61"/>
      <c r="OXT28" s="61"/>
      <c r="OXU28" s="61"/>
      <c r="OXV28" s="61"/>
      <c r="OXW28" s="61"/>
      <c r="OXX28" s="61"/>
      <c r="OXY28" s="61"/>
      <c r="OXZ28" s="61"/>
      <c r="OYA28" s="61"/>
      <c r="OYB28" s="61"/>
      <c r="OYC28" s="61"/>
      <c r="OYD28" s="61"/>
      <c r="OYE28" s="61"/>
      <c r="OYF28" s="61"/>
      <c r="OYG28" s="61"/>
      <c r="OYH28" s="61"/>
      <c r="OYI28" s="61"/>
      <c r="OYJ28" s="61"/>
      <c r="OYK28" s="61"/>
      <c r="OYL28" s="61"/>
      <c r="OYM28" s="61"/>
      <c r="OYN28" s="61"/>
      <c r="OYO28" s="61"/>
      <c r="OYP28" s="61"/>
      <c r="OYQ28" s="61"/>
      <c r="OYR28" s="61"/>
      <c r="OYS28" s="61"/>
      <c r="OYT28" s="61"/>
      <c r="OYU28" s="61"/>
      <c r="OYV28" s="61"/>
      <c r="OYW28" s="61"/>
      <c r="OYX28" s="61"/>
      <c r="OYY28" s="61"/>
      <c r="OYZ28" s="61"/>
      <c r="OZA28" s="61"/>
      <c r="OZB28" s="61"/>
      <c r="OZC28" s="61"/>
      <c r="OZD28" s="61"/>
      <c r="OZE28" s="61"/>
      <c r="OZF28" s="61"/>
      <c r="OZG28" s="61"/>
      <c r="OZH28" s="61"/>
      <c r="OZI28" s="61"/>
      <c r="OZJ28" s="61"/>
      <c r="OZK28" s="61"/>
      <c r="OZL28" s="61"/>
      <c r="OZM28" s="61"/>
      <c r="OZN28" s="61"/>
      <c r="OZO28" s="61"/>
      <c r="OZP28" s="61"/>
      <c r="OZQ28" s="61"/>
      <c r="OZR28" s="61"/>
      <c r="OZS28" s="61"/>
      <c r="OZT28" s="61"/>
      <c r="OZU28" s="61"/>
      <c r="OZV28" s="61"/>
      <c r="OZW28" s="61"/>
      <c r="OZX28" s="61"/>
      <c r="OZY28" s="61"/>
      <c r="OZZ28" s="61"/>
      <c r="PAA28" s="61"/>
      <c r="PAB28" s="61"/>
      <c r="PAC28" s="61"/>
      <c r="PAD28" s="61"/>
      <c r="PAE28" s="61"/>
      <c r="PAF28" s="61"/>
      <c r="PAG28" s="61"/>
      <c r="PAH28" s="61"/>
      <c r="PAI28" s="61"/>
      <c r="PAJ28" s="61"/>
      <c r="PAK28" s="61"/>
      <c r="PAL28" s="61"/>
      <c r="PAM28" s="61"/>
      <c r="PAN28" s="61"/>
      <c r="PAO28" s="61"/>
      <c r="PAP28" s="61"/>
      <c r="PAQ28" s="61"/>
      <c r="PAR28" s="61"/>
      <c r="PAS28" s="61"/>
      <c r="PAT28" s="61"/>
      <c r="PAU28" s="61"/>
      <c r="PAV28" s="61"/>
      <c r="PAW28" s="61"/>
      <c r="PAX28" s="61"/>
      <c r="PAY28" s="61"/>
      <c r="PAZ28" s="61"/>
      <c r="PBA28" s="61"/>
      <c r="PBB28" s="61"/>
      <c r="PBC28" s="61"/>
      <c r="PBD28" s="61"/>
      <c r="PBE28" s="61"/>
      <c r="PBF28" s="61"/>
      <c r="PBG28" s="61"/>
      <c r="PBH28" s="61"/>
      <c r="PBI28" s="61"/>
      <c r="PBJ28" s="61"/>
      <c r="PBK28" s="61"/>
      <c r="PBL28" s="61"/>
      <c r="PBM28" s="61"/>
      <c r="PBN28" s="61"/>
      <c r="PBO28" s="61"/>
      <c r="PBP28" s="61"/>
      <c r="PBQ28" s="61"/>
      <c r="PBR28" s="61"/>
      <c r="PBS28" s="61"/>
      <c r="PBT28" s="61"/>
      <c r="PBU28" s="61"/>
      <c r="PBV28" s="61"/>
      <c r="PBW28" s="61"/>
      <c r="PBX28" s="61"/>
      <c r="PBY28" s="61"/>
      <c r="PBZ28" s="61"/>
      <c r="PCA28" s="61"/>
      <c r="PCB28" s="61"/>
      <c r="PCC28" s="61"/>
      <c r="PCD28" s="61"/>
      <c r="PCE28" s="61"/>
      <c r="PCF28" s="61"/>
      <c r="PCG28" s="61"/>
      <c r="PCH28" s="61"/>
      <c r="PCI28" s="61"/>
      <c r="PCJ28" s="61"/>
      <c r="PCK28" s="61"/>
      <c r="PCL28" s="61"/>
      <c r="PCM28" s="61"/>
      <c r="PCN28" s="61"/>
      <c r="PCO28" s="61"/>
      <c r="PCP28" s="61"/>
      <c r="PCQ28" s="61"/>
      <c r="PCR28" s="61"/>
      <c r="PCS28" s="61"/>
      <c r="PCT28" s="61"/>
      <c r="PCU28" s="61"/>
      <c r="PCV28" s="61"/>
      <c r="PCW28" s="61"/>
      <c r="PCX28" s="61"/>
      <c r="PCY28" s="61"/>
      <c r="PCZ28" s="61"/>
      <c r="PDA28" s="61"/>
      <c r="PDB28" s="61"/>
      <c r="PDC28" s="61"/>
      <c r="PDD28" s="61"/>
      <c r="PDE28" s="61"/>
      <c r="PDF28" s="61"/>
      <c r="PDG28" s="61"/>
      <c r="PDH28" s="61"/>
      <c r="PDI28" s="61"/>
      <c r="PDJ28" s="61"/>
      <c r="PDK28" s="61"/>
      <c r="PDL28" s="61"/>
      <c r="PDM28" s="61"/>
      <c r="PDN28" s="61"/>
      <c r="PDO28" s="61"/>
      <c r="PDP28" s="61"/>
      <c r="PDQ28" s="61"/>
      <c r="PDR28" s="61"/>
      <c r="PDS28" s="61"/>
      <c r="PDT28" s="61"/>
      <c r="PDU28" s="61"/>
      <c r="PDV28" s="61"/>
      <c r="PDW28" s="61"/>
      <c r="PDX28" s="61"/>
      <c r="PDY28" s="61"/>
      <c r="PDZ28" s="61"/>
      <c r="PEA28" s="61"/>
      <c r="PEB28" s="61"/>
      <c r="PEC28" s="61"/>
      <c r="PED28" s="61"/>
      <c r="PEE28" s="61"/>
      <c r="PEF28" s="61"/>
      <c r="PEG28" s="61"/>
      <c r="PEH28" s="61"/>
      <c r="PEI28" s="61"/>
      <c r="PEJ28" s="61"/>
      <c r="PEK28" s="61"/>
      <c r="PEL28" s="61"/>
      <c r="PEM28" s="61"/>
      <c r="PEN28" s="61"/>
      <c r="PEO28" s="61"/>
      <c r="PEP28" s="61"/>
      <c r="PEQ28" s="61"/>
      <c r="PER28" s="61"/>
      <c r="PES28" s="61"/>
      <c r="PET28" s="61"/>
      <c r="PEU28" s="61"/>
      <c r="PEV28" s="61"/>
      <c r="PEW28" s="61"/>
      <c r="PEX28" s="61"/>
      <c r="PEY28" s="61"/>
      <c r="PEZ28" s="61"/>
      <c r="PFA28" s="61"/>
      <c r="PFB28" s="61"/>
      <c r="PFC28" s="61"/>
      <c r="PFD28" s="61"/>
      <c r="PFE28" s="61"/>
      <c r="PFF28" s="61"/>
      <c r="PFG28" s="61"/>
      <c r="PFH28" s="61"/>
      <c r="PFI28" s="61"/>
      <c r="PFJ28" s="61"/>
      <c r="PFK28" s="61"/>
      <c r="PFL28" s="61"/>
      <c r="PFM28" s="61"/>
      <c r="PFN28" s="61"/>
      <c r="PFO28" s="61"/>
      <c r="PFP28" s="61"/>
      <c r="PFQ28" s="61"/>
      <c r="PFR28" s="61"/>
      <c r="PFS28" s="61"/>
      <c r="PFT28" s="61"/>
      <c r="PFU28" s="61"/>
      <c r="PFV28" s="61"/>
      <c r="PFW28" s="61"/>
      <c r="PFX28" s="61"/>
      <c r="PFY28" s="61"/>
      <c r="PFZ28" s="61"/>
      <c r="PGA28" s="61"/>
      <c r="PGB28" s="61"/>
      <c r="PGC28" s="61"/>
      <c r="PGD28" s="61"/>
      <c r="PGE28" s="61"/>
      <c r="PGF28" s="61"/>
      <c r="PGG28" s="61"/>
      <c r="PGH28" s="61"/>
      <c r="PGI28" s="61"/>
      <c r="PGJ28" s="61"/>
      <c r="PGK28" s="61"/>
      <c r="PGL28" s="61"/>
      <c r="PGM28" s="61"/>
      <c r="PGN28" s="61"/>
      <c r="PGO28" s="61"/>
      <c r="PGP28" s="61"/>
      <c r="PGQ28" s="61"/>
      <c r="PGR28" s="61"/>
      <c r="PGS28" s="61"/>
      <c r="PGT28" s="61"/>
      <c r="PGU28" s="61"/>
      <c r="PGV28" s="61"/>
      <c r="PGW28" s="61"/>
      <c r="PGX28" s="61"/>
      <c r="PGY28" s="61"/>
      <c r="PGZ28" s="61"/>
      <c r="PHA28" s="61"/>
      <c r="PHB28" s="61"/>
      <c r="PHC28" s="61"/>
      <c r="PHD28" s="61"/>
      <c r="PHE28" s="61"/>
      <c r="PHF28" s="61"/>
      <c r="PHG28" s="61"/>
      <c r="PHH28" s="61"/>
      <c r="PHI28" s="61"/>
      <c r="PHJ28" s="61"/>
      <c r="PHK28" s="61"/>
      <c r="PHL28" s="61"/>
      <c r="PHM28" s="61"/>
      <c r="PHN28" s="61"/>
      <c r="PHO28" s="61"/>
      <c r="PHP28" s="61"/>
      <c r="PHQ28" s="61"/>
      <c r="PHR28" s="61"/>
      <c r="PHS28" s="61"/>
      <c r="PHT28" s="61"/>
      <c r="PHU28" s="61"/>
      <c r="PHV28" s="61"/>
      <c r="PHW28" s="61"/>
      <c r="PHX28" s="61"/>
      <c r="PHY28" s="61"/>
      <c r="PHZ28" s="61"/>
      <c r="PIA28" s="61"/>
      <c r="PIB28" s="61"/>
      <c r="PIC28" s="61"/>
      <c r="PID28" s="61"/>
      <c r="PIE28" s="61"/>
      <c r="PIF28" s="61"/>
      <c r="PIG28" s="61"/>
      <c r="PIH28" s="61"/>
      <c r="PII28" s="61"/>
      <c r="PIJ28" s="61"/>
      <c r="PIK28" s="61"/>
      <c r="PIL28" s="61"/>
      <c r="PIM28" s="61"/>
      <c r="PIN28" s="61"/>
      <c r="PIO28" s="61"/>
      <c r="PIP28" s="61"/>
      <c r="PIQ28" s="61"/>
      <c r="PIR28" s="61"/>
      <c r="PIS28" s="61"/>
      <c r="PIT28" s="61"/>
      <c r="PIU28" s="61"/>
      <c r="PIV28" s="61"/>
      <c r="PIW28" s="61"/>
      <c r="PIX28" s="61"/>
      <c r="PIY28" s="61"/>
      <c r="PIZ28" s="61"/>
      <c r="PJA28" s="61"/>
      <c r="PJB28" s="61"/>
      <c r="PJC28" s="61"/>
      <c r="PJD28" s="61"/>
      <c r="PJE28" s="61"/>
      <c r="PJF28" s="61"/>
      <c r="PJG28" s="61"/>
      <c r="PJH28" s="61"/>
      <c r="PJI28" s="61"/>
      <c r="PJJ28" s="61"/>
      <c r="PJK28" s="61"/>
      <c r="PJL28" s="61"/>
      <c r="PJM28" s="61"/>
      <c r="PJN28" s="61"/>
      <c r="PJO28" s="61"/>
      <c r="PJP28" s="61"/>
      <c r="PJQ28" s="61"/>
      <c r="PJR28" s="61"/>
      <c r="PJS28" s="61"/>
      <c r="PJT28" s="61"/>
      <c r="PJU28" s="61"/>
      <c r="PJV28" s="61"/>
      <c r="PJW28" s="61"/>
      <c r="PJX28" s="61"/>
      <c r="PJY28" s="61"/>
      <c r="PJZ28" s="61"/>
      <c r="PKA28" s="61"/>
      <c r="PKB28" s="61"/>
      <c r="PKC28" s="61"/>
      <c r="PKD28" s="61"/>
      <c r="PKE28" s="61"/>
      <c r="PKF28" s="61"/>
      <c r="PKG28" s="61"/>
      <c r="PKH28" s="61"/>
      <c r="PKI28" s="61"/>
      <c r="PKJ28" s="61"/>
      <c r="PKK28" s="61"/>
      <c r="PKL28" s="61"/>
      <c r="PKM28" s="61"/>
      <c r="PKN28" s="61"/>
      <c r="PKO28" s="61"/>
      <c r="PKP28" s="61"/>
      <c r="PKQ28" s="61"/>
      <c r="PKR28" s="61"/>
      <c r="PKS28" s="61"/>
      <c r="PKT28" s="61"/>
      <c r="PKU28" s="61"/>
      <c r="PKV28" s="61"/>
      <c r="PKW28" s="61"/>
      <c r="PKX28" s="61"/>
      <c r="PKY28" s="61"/>
      <c r="PKZ28" s="61"/>
      <c r="PLA28" s="61"/>
      <c r="PLB28" s="61"/>
      <c r="PLC28" s="61"/>
      <c r="PLD28" s="61"/>
      <c r="PLE28" s="61"/>
      <c r="PLF28" s="61"/>
      <c r="PLG28" s="61"/>
      <c r="PLH28" s="61"/>
      <c r="PLI28" s="61"/>
      <c r="PLJ28" s="61"/>
      <c r="PLK28" s="61"/>
      <c r="PLL28" s="61"/>
      <c r="PLM28" s="61"/>
      <c r="PLN28" s="61"/>
      <c r="PLO28" s="61"/>
      <c r="PLP28" s="61"/>
      <c r="PLQ28" s="61"/>
      <c r="PLR28" s="61"/>
      <c r="PLS28" s="61"/>
      <c r="PLT28" s="61"/>
      <c r="PLU28" s="61"/>
      <c r="PLV28" s="61"/>
      <c r="PLW28" s="61"/>
      <c r="PLX28" s="61"/>
      <c r="PLY28" s="61"/>
      <c r="PLZ28" s="61"/>
      <c r="PMA28" s="61"/>
      <c r="PMB28" s="61"/>
      <c r="PMC28" s="61"/>
      <c r="PMD28" s="61"/>
      <c r="PME28" s="61"/>
      <c r="PMF28" s="61"/>
      <c r="PMG28" s="61"/>
      <c r="PMH28" s="61"/>
      <c r="PMI28" s="61"/>
      <c r="PMJ28" s="61"/>
      <c r="PMK28" s="61"/>
      <c r="PML28" s="61"/>
      <c r="PMM28" s="61"/>
      <c r="PMN28" s="61"/>
      <c r="PMO28" s="61"/>
      <c r="PMP28" s="61"/>
      <c r="PMQ28" s="61"/>
      <c r="PMR28" s="61"/>
      <c r="PMS28" s="61"/>
      <c r="PMT28" s="61"/>
      <c r="PMU28" s="61"/>
      <c r="PMV28" s="61"/>
      <c r="PMW28" s="61"/>
      <c r="PMX28" s="61"/>
      <c r="PMY28" s="61"/>
      <c r="PMZ28" s="61"/>
      <c r="PNA28" s="61"/>
      <c r="PNB28" s="61"/>
      <c r="PNC28" s="61"/>
      <c r="PND28" s="61"/>
      <c r="PNE28" s="61"/>
      <c r="PNF28" s="61"/>
      <c r="PNG28" s="61"/>
      <c r="PNH28" s="61"/>
      <c r="PNI28" s="61"/>
      <c r="PNJ28" s="61"/>
      <c r="PNK28" s="61"/>
      <c r="PNL28" s="61"/>
      <c r="PNM28" s="61"/>
      <c r="PNN28" s="61"/>
      <c r="PNO28" s="61"/>
      <c r="PNP28" s="61"/>
      <c r="PNQ28" s="61"/>
      <c r="PNR28" s="61"/>
      <c r="PNS28" s="61"/>
      <c r="PNT28" s="61"/>
      <c r="PNU28" s="61"/>
      <c r="PNV28" s="61"/>
      <c r="PNW28" s="61"/>
      <c r="PNX28" s="61"/>
      <c r="PNY28" s="61"/>
      <c r="PNZ28" s="61"/>
      <c r="POA28" s="61"/>
      <c r="POB28" s="61"/>
      <c r="POC28" s="61"/>
      <c r="POD28" s="61"/>
      <c r="POE28" s="61"/>
      <c r="POF28" s="61"/>
      <c r="POG28" s="61"/>
      <c r="POH28" s="61"/>
      <c r="POI28" s="61"/>
      <c r="POJ28" s="61"/>
      <c r="POK28" s="61"/>
      <c r="POL28" s="61"/>
      <c r="POM28" s="61"/>
      <c r="PON28" s="61"/>
      <c r="POO28" s="61"/>
      <c r="POP28" s="61"/>
      <c r="POQ28" s="61"/>
      <c r="POR28" s="61"/>
      <c r="POS28" s="61"/>
      <c r="POT28" s="61"/>
      <c r="POU28" s="61"/>
      <c r="POV28" s="61"/>
      <c r="POW28" s="61"/>
      <c r="POX28" s="61"/>
      <c r="POY28" s="61"/>
      <c r="POZ28" s="61"/>
      <c r="PPA28" s="61"/>
      <c r="PPB28" s="61"/>
      <c r="PPC28" s="61"/>
      <c r="PPD28" s="61"/>
      <c r="PPE28" s="61"/>
      <c r="PPF28" s="61"/>
      <c r="PPG28" s="61"/>
      <c r="PPH28" s="61"/>
      <c r="PPI28" s="61"/>
      <c r="PPJ28" s="61"/>
      <c r="PPK28" s="61"/>
      <c r="PPL28" s="61"/>
      <c r="PPM28" s="61"/>
      <c r="PPN28" s="61"/>
      <c r="PPO28" s="61"/>
      <c r="PPP28" s="61"/>
      <c r="PPQ28" s="61"/>
      <c r="PPR28" s="61"/>
      <c r="PPS28" s="61"/>
      <c r="PPT28" s="61"/>
      <c r="PPU28" s="61"/>
      <c r="PPV28" s="61"/>
      <c r="PPW28" s="61"/>
      <c r="PPX28" s="61"/>
      <c r="PPY28" s="61"/>
      <c r="PPZ28" s="61"/>
      <c r="PQA28" s="61"/>
      <c r="PQB28" s="61"/>
      <c r="PQC28" s="61"/>
      <c r="PQD28" s="61"/>
      <c r="PQE28" s="61"/>
      <c r="PQF28" s="61"/>
      <c r="PQG28" s="61"/>
      <c r="PQH28" s="61"/>
      <c r="PQI28" s="61"/>
      <c r="PQJ28" s="61"/>
      <c r="PQK28" s="61"/>
      <c r="PQL28" s="61"/>
      <c r="PQM28" s="61"/>
      <c r="PQN28" s="61"/>
      <c r="PQO28" s="61"/>
      <c r="PQP28" s="61"/>
      <c r="PQQ28" s="61"/>
      <c r="PQR28" s="61"/>
      <c r="PQS28" s="61"/>
      <c r="PQT28" s="61"/>
      <c r="PQU28" s="61"/>
      <c r="PQV28" s="61"/>
      <c r="PQW28" s="61"/>
      <c r="PQX28" s="61"/>
      <c r="PQY28" s="61"/>
      <c r="PQZ28" s="61"/>
      <c r="PRA28" s="61"/>
      <c r="PRB28" s="61"/>
      <c r="PRC28" s="61"/>
      <c r="PRD28" s="61"/>
      <c r="PRE28" s="61"/>
      <c r="PRF28" s="61"/>
      <c r="PRG28" s="61"/>
      <c r="PRH28" s="61"/>
      <c r="PRI28" s="61"/>
      <c r="PRJ28" s="61"/>
      <c r="PRK28" s="61"/>
      <c r="PRL28" s="61"/>
      <c r="PRM28" s="61"/>
      <c r="PRN28" s="61"/>
      <c r="PRO28" s="61"/>
      <c r="PRP28" s="61"/>
      <c r="PRQ28" s="61"/>
      <c r="PRR28" s="61"/>
      <c r="PRS28" s="61"/>
      <c r="PRT28" s="61"/>
      <c r="PRU28" s="61"/>
      <c r="PRV28" s="61"/>
      <c r="PRW28" s="61"/>
      <c r="PRX28" s="61"/>
      <c r="PRY28" s="61"/>
      <c r="PRZ28" s="61"/>
      <c r="PSA28" s="61"/>
      <c r="PSB28" s="61"/>
      <c r="PSC28" s="61"/>
      <c r="PSD28" s="61"/>
      <c r="PSE28" s="61"/>
      <c r="PSF28" s="61"/>
      <c r="PSG28" s="61"/>
      <c r="PSH28" s="61"/>
      <c r="PSI28" s="61"/>
      <c r="PSJ28" s="61"/>
      <c r="PSK28" s="61"/>
      <c r="PSL28" s="61"/>
      <c r="PSM28" s="61"/>
      <c r="PSN28" s="61"/>
      <c r="PSO28" s="61"/>
      <c r="PSP28" s="61"/>
      <c r="PSQ28" s="61"/>
      <c r="PSR28" s="61"/>
      <c r="PSS28" s="61"/>
      <c r="PST28" s="61"/>
      <c r="PSU28" s="61"/>
      <c r="PSV28" s="61"/>
      <c r="PSW28" s="61"/>
      <c r="PSX28" s="61"/>
      <c r="PSY28" s="61"/>
      <c r="PSZ28" s="61"/>
      <c r="PTA28" s="61"/>
      <c r="PTB28" s="61"/>
      <c r="PTC28" s="61"/>
      <c r="PTD28" s="61"/>
      <c r="PTE28" s="61"/>
      <c r="PTF28" s="61"/>
      <c r="PTG28" s="61"/>
      <c r="PTH28" s="61"/>
      <c r="PTI28" s="61"/>
      <c r="PTJ28" s="61"/>
      <c r="PTK28" s="61"/>
      <c r="PTL28" s="61"/>
      <c r="PTM28" s="61"/>
      <c r="PTN28" s="61"/>
      <c r="PTO28" s="61"/>
      <c r="PTP28" s="61"/>
      <c r="PTQ28" s="61"/>
      <c r="PTR28" s="61"/>
      <c r="PTS28" s="61"/>
      <c r="PTT28" s="61"/>
      <c r="PTU28" s="61"/>
      <c r="PTV28" s="61"/>
      <c r="PTW28" s="61"/>
      <c r="PTX28" s="61"/>
      <c r="PTY28" s="61"/>
      <c r="PTZ28" s="61"/>
      <c r="PUA28" s="61"/>
      <c r="PUB28" s="61"/>
      <c r="PUC28" s="61"/>
      <c r="PUD28" s="61"/>
      <c r="PUE28" s="61"/>
      <c r="PUF28" s="61"/>
      <c r="PUG28" s="61"/>
      <c r="PUH28" s="61"/>
      <c r="PUI28" s="61"/>
      <c r="PUJ28" s="61"/>
      <c r="PUK28" s="61"/>
      <c r="PUL28" s="61"/>
      <c r="PUM28" s="61"/>
      <c r="PUN28" s="61"/>
      <c r="PUO28" s="61"/>
      <c r="PUP28" s="61"/>
      <c r="PUQ28" s="61"/>
      <c r="PUR28" s="61"/>
      <c r="PUS28" s="61"/>
      <c r="PUT28" s="61"/>
      <c r="PUU28" s="61"/>
      <c r="PUV28" s="61"/>
      <c r="PUW28" s="61"/>
      <c r="PUX28" s="61"/>
      <c r="PUY28" s="61"/>
      <c r="PUZ28" s="61"/>
      <c r="PVA28" s="61"/>
      <c r="PVB28" s="61"/>
      <c r="PVC28" s="61"/>
      <c r="PVD28" s="61"/>
      <c r="PVE28" s="61"/>
      <c r="PVF28" s="61"/>
      <c r="PVG28" s="61"/>
      <c r="PVH28" s="61"/>
      <c r="PVI28" s="61"/>
      <c r="PVJ28" s="61"/>
      <c r="PVK28" s="61"/>
      <c r="PVL28" s="61"/>
      <c r="PVM28" s="61"/>
      <c r="PVN28" s="61"/>
      <c r="PVO28" s="61"/>
      <c r="PVP28" s="61"/>
      <c r="PVQ28" s="61"/>
      <c r="PVR28" s="61"/>
      <c r="PVS28" s="61"/>
      <c r="PVT28" s="61"/>
      <c r="PVU28" s="61"/>
      <c r="PVV28" s="61"/>
      <c r="PVW28" s="61"/>
      <c r="PVX28" s="61"/>
      <c r="PVY28" s="61"/>
      <c r="PVZ28" s="61"/>
      <c r="PWA28" s="61"/>
      <c r="PWB28" s="61"/>
      <c r="PWC28" s="61"/>
      <c r="PWD28" s="61"/>
      <c r="PWE28" s="61"/>
      <c r="PWF28" s="61"/>
      <c r="PWG28" s="61"/>
      <c r="PWH28" s="61"/>
      <c r="PWI28" s="61"/>
      <c r="PWJ28" s="61"/>
      <c r="PWK28" s="61"/>
      <c r="PWL28" s="61"/>
      <c r="PWM28" s="61"/>
      <c r="PWN28" s="61"/>
      <c r="PWO28" s="61"/>
      <c r="PWP28" s="61"/>
      <c r="PWQ28" s="61"/>
      <c r="PWR28" s="61"/>
      <c r="PWS28" s="61"/>
      <c r="PWT28" s="61"/>
      <c r="PWU28" s="61"/>
      <c r="PWV28" s="61"/>
      <c r="PWW28" s="61"/>
      <c r="PWX28" s="61"/>
      <c r="PWY28" s="61"/>
      <c r="PWZ28" s="61"/>
      <c r="PXA28" s="61"/>
      <c r="PXB28" s="61"/>
      <c r="PXC28" s="61"/>
      <c r="PXD28" s="61"/>
      <c r="PXE28" s="61"/>
      <c r="PXF28" s="61"/>
      <c r="PXG28" s="61"/>
      <c r="PXH28" s="61"/>
      <c r="PXI28" s="61"/>
      <c r="PXJ28" s="61"/>
      <c r="PXK28" s="61"/>
      <c r="PXL28" s="61"/>
      <c r="PXM28" s="61"/>
      <c r="PXN28" s="61"/>
      <c r="PXO28" s="61"/>
      <c r="PXP28" s="61"/>
      <c r="PXQ28" s="61"/>
      <c r="PXR28" s="61"/>
      <c r="PXS28" s="61"/>
      <c r="PXT28" s="61"/>
      <c r="PXU28" s="61"/>
      <c r="PXV28" s="61"/>
      <c r="PXW28" s="61"/>
      <c r="PXX28" s="61"/>
      <c r="PXY28" s="61"/>
      <c r="PXZ28" s="61"/>
      <c r="PYA28" s="61"/>
      <c r="PYB28" s="61"/>
      <c r="PYC28" s="61"/>
      <c r="PYD28" s="61"/>
      <c r="PYE28" s="61"/>
      <c r="PYF28" s="61"/>
      <c r="PYG28" s="61"/>
      <c r="PYH28" s="61"/>
      <c r="PYI28" s="61"/>
      <c r="PYJ28" s="61"/>
      <c r="PYK28" s="61"/>
      <c r="PYL28" s="61"/>
      <c r="PYM28" s="61"/>
      <c r="PYN28" s="61"/>
      <c r="PYO28" s="61"/>
      <c r="PYP28" s="61"/>
      <c r="PYQ28" s="61"/>
      <c r="PYR28" s="61"/>
      <c r="PYS28" s="61"/>
      <c r="PYT28" s="61"/>
      <c r="PYU28" s="61"/>
      <c r="PYV28" s="61"/>
      <c r="PYW28" s="61"/>
      <c r="PYX28" s="61"/>
      <c r="PYY28" s="61"/>
      <c r="PYZ28" s="61"/>
      <c r="PZA28" s="61"/>
      <c r="PZB28" s="61"/>
      <c r="PZC28" s="61"/>
      <c r="PZD28" s="61"/>
      <c r="PZE28" s="61"/>
      <c r="PZF28" s="61"/>
      <c r="PZG28" s="61"/>
      <c r="PZH28" s="61"/>
      <c r="PZI28" s="61"/>
      <c r="PZJ28" s="61"/>
      <c r="PZK28" s="61"/>
      <c r="PZL28" s="61"/>
      <c r="PZM28" s="61"/>
      <c r="PZN28" s="61"/>
      <c r="PZO28" s="61"/>
      <c r="PZP28" s="61"/>
      <c r="PZQ28" s="61"/>
      <c r="PZR28" s="61"/>
      <c r="PZS28" s="61"/>
      <c r="PZT28" s="61"/>
      <c r="PZU28" s="61"/>
      <c r="PZV28" s="61"/>
      <c r="PZW28" s="61"/>
      <c r="PZX28" s="61"/>
      <c r="PZY28" s="61"/>
      <c r="PZZ28" s="61"/>
      <c r="QAA28" s="61"/>
      <c r="QAB28" s="61"/>
      <c r="QAC28" s="61"/>
      <c r="QAD28" s="61"/>
      <c r="QAE28" s="61"/>
      <c r="QAF28" s="61"/>
      <c r="QAG28" s="61"/>
      <c r="QAH28" s="61"/>
      <c r="QAI28" s="61"/>
      <c r="QAJ28" s="61"/>
      <c r="QAK28" s="61"/>
      <c r="QAL28" s="61"/>
      <c r="QAM28" s="61"/>
      <c r="QAN28" s="61"/>
      <c r="QAO28" s="61"/>
      <c r="QAP28" s="61"/>
      <c r="QAQ28" s="61"/>
      <c r="QAR28" s="61"/>
      <c r="QAS28" s="61"/>
      <c r="QAT28" s="61"/>
      <c r="QAU28" s="61"/>
      <c r="QAV28" s="61"/>
      <c r="QAW28" s="61"/>
      <c r="QAX28" s="61"/>
      <c r="QAY28" s="61"/>
      <c r="QAZ28" s="61"/>
      <c r="QBA28" s="61"/>
      <c r="QBB28" s="61"/>
      <c r="QBC28" s="61"/>
      <c r="QBD28" s="61"/>
      <c r="QBE28" s="61"/>
      <c r="QBF28" s="61"/>
      <c r="QBG28" s="61"/>
      <c r="QBH28" s="61"/>
      <c r="QBI28" s="61"/>
      <c r="QBJ28" s="61"/>
      <c r="QBK28" s="61"/>
      <c r="QBL28" s="61"/>
      <c r="QBM28" s="61"/>
      <c r="QBN28" s="61"/>
      <c r="QBO28" s="61"/>
      <c r="QBP28" s="61"/>
      <c r="QBQ28" s="61"/>
      <c r="QBR28" s="61"/>
      <c r="QBS28" s="61"/>
      <c r="QBT28" s="61"/>
      <c r="QBU28" s="61"/>
      <c r="QBV28" s="61"/>
      <c r="QBW28" s="61"/>
      <c r="QBX28" s="61"/>
      <c r="QBY28" s="61"/>
      <c r="QBZ28" s="61"/>
      <c r="QCA28" s="61"/>
      <c r="QCB28" s="61"/>
      <c r="QCC28" s="61"/>
      <c r="QCD28" s="61"/>
      <c r="QCE28" s="61"/>
      <c r="QCF28" s="61"/>
      <c r="QCG28" s="61"/>
      <c r="QCH28" s="61"/>
      <c r="QCI28" s="61"/>
      <c r="QCJ28" s="61"/>
      <c r="QCK28" s="61"/>
      <c r="QCL28" s="61"/>
      <c r="QCM28" s="61"/>
      <c r="QCN28" s="61"/>
      <c r="QCO28" s="61"/>
      <c r="QCP28" s="61"/>
      <c r="QCQ28" s="61"/>
      <c r="QCR28" s="61"/>
      <c r="QCS28" s="61"/>
      <c r="QCT28" s="61"/>
      <c r="QCU28" s="61"/>
      <c r="QCV28" s="61"/>
      <c r="QCW28" s="61"/>
      <c r="QCX28" s="61"/>
      <c r="QCY28" s="61"/>
      <c r="QCZ28" s="61"/>
      <c r="QDA28" s="61"/>
      <c r="QDB28" s="61"/>
      <c r="QDC28" s="61"/>
      <c r="QDD28" s="61"/>
      <c r="QDE28" s="61"/>
      <c r="QDF28" s="61"/>
      <c r="QDG28" s="61"/>
      <c r="QDH28" s="61"/>
      <c r="QDI28" s="61"/>
      <c r="QDJ28" s="61"/>
      <c r="QDK28" s="61"/>
      <c r="QDL28" s="61"/>
      <c r="QDM28" s="61"/>
      <c r="QDN28" s="61"/>
      <c r="QDO28" s="61"/>
      <c r="QDP28" s="61"/>
      <c r="QDQ28" s="61"/>
      <c r="QDR28" s="61"/>
      <c r="QDS28" s="61"/>
      <c r="QDT28" s="61"/>
      <c r="QDU28" s="61"/>
      <c r="QDV28" s="61"/>
      <c r="QDW28" s="61"/>
      <c r="QDX28" s="61"/>
      <c r="QDY28" s="61"/>
      <c r="QDZ28" s="61"/>
      <c r="QEA28" s="61"/>
      <c r="QEB28" s="61"/>
      <c r="QEC28" s="61"/>
      <c r="QED28" s="61"/>
      <c r="QEE28" s="61"/>
      <c r="QEF28" s="61"/>
      <c r="QEG28" s="61"/>
      <c r="QEH28" s="61"/>
      <c r="QEI28" s="61"/>
      <c r="QEJ28" s="61"/>
      <c r="QEK28" s="61"/>
      <c r="QEL28" s="61"/>
      <c r="QEM28" s="61"/>
      <c r="QEN28" s="61"/>
      <c r="QEO28" s="61"/>
      <c r="QEP28" s="61"/>
      <c r="QEQ28" s="61"/>
      <c r="QER28" s="61"/>
      <c r="QES28" s="61"/>
      <c r="QET28" s="61"/>
      <c r="QEU28" s="61"/>
      <c r="QEV28" s="61"/>
      <c r="QEW28" s="61"/>
      <c r="QEX28" s="61"/>
      <c r="QEY28" s="61"/>
      <c r="QEZ28" s="61"/>
      <c r="QFA28" s="61"/>
      <c r="QFB28" s="61"/>
      <c r="QFC28" s="61"/>
      <c r="QFD28" s="61"/>
      <c r="QFE28" s="61"/>
      <c r="QFF28" s="61"/>
      <c r="QFG28" s="61"/>
      <c r="QFH28" s="61"/>
      <c r="QFI28" s="61"/>
      <c r="QFJ28" s="61"/>
      <c r="QFK28" s="61"/>
      <c r="QFL28" s="61"/>
      <c r="QFM28" s="61"/>
      <c r="QFN28" s="61"/>
      <c r="QFO28" s="61"/>
      <c r="QFP28" s="61"/>
      <c r="QFQ28" s="61"/>
      <c r="QFR28" s="61"/>
      <c r="QFS28" s="61"/>
      <c r="QFT28" s="61"/>
      <c r="QFU28" s="61"/>
      <c r="QFV28" s="61"/>
      <c r="QFW28" s="61"/>
      <c r="QFX28" s="61"/>
      <c r="QFY28" s="61"/>
      <c r="QFZ28" s="61"/>
      <c r="QGA28" s="61"/>
      <c r="QGB28" s="61"/>
      <c r="QGC28" s="61"/>
      <c r="QGD28" s="61"/>
      <c r="QGE28" s="61"/>
      <c r="QGF28" s="61"/>
      <c r="QGG28" s="61"/>
      <c r="QGH28" s="61"/>
      <c r="QGI28" s="61"/>
      <c r="QGJ28" s="61"/>
      <c r="QGK28" s="61"/>
      <c r="QGL28" s="61"/>
      <c r="QGM28" s="61"/>
      <c r="QGN28" s="61"/>
      <c r="QGO28" s="61"/>
      <c r="QGP28" s="61"/>
      <c r="QGQ28" s="61"/>
      <c r="QGR28" s="61"/>
      <c r="QGS28" s="61"/>
      <c r="QGT28" s="61"/>
      <c r="QGU28" s="61"/>
      <c r="QGV28" s="61"/>
      <c r="QGW28" s="61"/>
      <c r="QGX28" s="61"/>
      <c r="QGY28" s="61"/>
      <c r="QGZ28" s="61"/>
      <c r="QHA28" s="61"/>
      <c r="QHB28" s="61"/>
      <c r="QHC28" s="61"/>
      <c r="QHD28" s="61"/>
      <c r="QHE28" s="61"/>
      <c r="QHF28" s="61"/>
      <c r="QHG28" s="61"/>
      <c r="QHH28" s="61"/>
      <c r="QHI28" s="61"/>
      <c r="QHJ28" s="61"/>
      <c r="QHK28" s="61"/>
      <c r="QHL28" s="61"/>
      <c r="QHM28" s="61"/>
      <c r="QHN28" s="61"/>
      <c r="QHO28" s="61"/>
      <c r="QHP28" s="61"/>
      <c r="QHQ28" s="61"/>
      <c r="QHR28" s="61"/>
      <c r="QHS28" s="61"/>
      <c r="QHT28" s="61"/>
      <c r="QHU28" s="61"/>
      <c r="QHV28" s="61"/>
      <c r="QHW28" s="61"/>
      <c r="QHX28" s="61"/>
      <c r="QHY28" s="61"/>
      <c r="QHZ28" s="61"/>
      <c r="QIA28" s="61"/>
      <c r="QIB28" s="61"/>
      <c r="QIC28" s="61"/>
      <c r="QID28" s="61"/>
      <c r="QIE28" s="61"/>
      <c r="QIF28" s="61"/>
      <c r="QIG28" s="61"/>
      <c r="QIH28" s="61"/>
      <c r="QII28" s="61"/>
      <c r="QIJ28" s="61"/>
      <c r="QIK28" s="61"/>
      <c r="QIL28" s="61"/>
      <c r="QIM28" s="61"/>
      <c r="QIN28" s="61"/>
      <c r="QIO28" s="61"/>
      <c r="QIP28" s="61"/>
      <c r="QIQ28" s="61"/>
      <c r="QIR28" s="61"/>
      <c r="QIS28" s="61"/>
      <c r="QIT28" s="61"/>
      <c r="QIU28" s="61"/>
      <c r="QIV28" s="61"/>
      <c r="QIW28" s="61"/>
      <c r="QIX28" s="61"/>
      <c r="QIY28" s="61"/>
      <c r="QIZ28" s="61"/>
      <c r="QJA28" s="61"/>
      <c r="QJB28" s="61"/>
      <c r="QJC28" s="61"/>
      <c r="QJD28" s="61"/>
      <c r="QJE28" s="61"/>
      <c r="QJF28" s="61"/>
      <c r="QJG28" s="61"/>
      <c r="QJH28" s="61"/>
      <c r="QJI28" s="61"/>
      <c r="QJJ28" s="61"/>
      <c r="QJK28" s="61"/>
      <c r="QJL28" s="61"/>
      <c r="QJM28" s="61"/>
      <c r="QJN28" s="61"/>
      <c r="QJO28" s="61"/>
      <c r="QJP28" s="61"/>
      <c r="QJQ28" s="61"/>
      <c r="QJR28" s="61"/>
      <c r="QJS28" s="61"/>
      <c r="QJT28" s="61"/>
      <c r="QJU28" s="61"/>
      <c r="QJV28" s="61"/>
      <c r="QJW28" s="61"/>
      <c r="QJX28" s="61"/>
      <c r="QJY28" s="61"/>
      <c r="QJZ28" s="61"/>
      <c r="QKA28" s="61"/>
      <c r="QKB28" s="61"/>
      <c r="QKC28" s="61"/>
      <c r="QKD28" s="61"/>
      <c r="QKE28" s="61"/>
      <c r="QKF28" s="61"/>
      <c r="QKG28" s="61"/>
      <c r="QKH28" s="61"/>
      <c r="QKI28" s="61"/>
      <c r="QKJ28" s="61"/>
      <c r="QKK28" s="61"/>
      <c r="QKL28" s="61"/>
      <c r="QKM28" s="61"/>
      <c r="QKN28" s="61"/>
      <c r="QKO28" s="61"/>
      <c r="QKP28" s="61"/>
      <c r="QKQ28" s="61"/>
      <c r="QKR28" s="61"/>
      <c r="QKS28" s="61"/>
      <c r="QKT28" s="61"/>
      <c r="QKU28" s="61"/>
      <c r="QKV28" s="61"/>
      <c r="QKW28" s="61"/>
      <c r="QKX28" s="61"/>
      <c r="QKY28" s="61"/>
      <c r="QKZ28" s="61"/>
      <c r="QLA28" s="61"/>
      <c r="QLB28" s="61"/>
      <c r="QLC28" s="61"/>
      <c r="QLD28" s="61"/>
      <c r="QLE28" s="61"/>
      <c r="QLF28" s="61"/>
      <c r="QLG28" s="61"/>
      <c r="QLH28" s="61"/>
      <c r="QLI28" s="61"/>
      <c r="QLJ28" s="61"/>
      <c r="QLK28" s="61"/>
      <c r="QLL28" s="61"/>
      <c r="QLM28" s="61"/>
      <c r="QLN28" s="61"/>
      <c r="QLO28" s="61"/>
      <c r="QLP28" s="61"/>
      <c r="QLQ28" s="61"/>
      <c r="QLR28" s="61"/>
      <c r="QLS28" s="61"/>
      <c r="QLT28" s="61"/>
      <c r="QLU28" s="61"/>
      <c r="QLV28" s="61"/>
      <c r="QLW28" s="61"/>
      <c r="QLX28" s="61"/>
      <c r="QLY28" s="61"/>
      <c r="QLZ28" s="61"/>
      <c r="QMA28" s="61"/>
      <c r="QMB28" s="61"/>
      <c r="QMC28" s="61"/>
      <c r="QMD28" s="61"/>
      <c r="QME28" s="61"/>
      <c r="QMF28" s="61"/>
      <c r="QMG28" s="61"/>
      <c r="QMH28" s="61"/>
      <c r="QMI28" s="61"/>
      <c r="QMJ28" s="61"/>
      <c r="QMK28" s="61"/>
      <c r="QML28" s="61"/>
      <c r="QMM28" s="61"/>
      <c r="QMN28" s="61"/>
      <c r="QMO28" s="61"/>
      <c r="QMP28" s="61"/>
      <c r="QMQ28" s="61"/>
      <c r="QMR28" s="61"/>
      <c r="QMS28" s="61"/>
      <c r="QMT28" s="61"/>
      <c r="QMU28" s="61"/>
      <c r="QMV28" s="61"/>
      <c r="QMW28" s="61"/>
      <c r="QMX28" s="61"/>
      <c r="QMY28" s="61"/>
      <c r="QMZ28" s="61"/>
      <c r="QNA28" s="61"/>
      <c r="QNB28" s="61"/>
      <c r="QNC28" s="61"/>
      <c r="QND28" s="61"/>
      <c r="QNE28" s="61"/>
      <c r="QNF28" s="61"/>
      <c r="QNG28" s="61"/>
      <c r="QNH28" s="61"/>
      <c r="QNI28" s="61"/>
      <c r="QNJ28" s="61"/>
      <c r="QNK28" s="61"/>
      <c r="QNL28" s="61"/>
      <c r="QNM28" s="61"/>
      <c r="QNN28" s="61"/>
      <c r="QNO28" s="61"/>
      <c r="QNP28" s="61"/>
      <c r="QNQ28" s="61"/>
      <c r="QNR28" s="61"/>
      <c r="QNS28" s="61"/>
      <c r="QNT28" s="61"/>
      <c r="QNU28" s="61"/>
      <c r="QNV28" s="61"/>
      <c r="QNW28" s="61"/>
      <c r="QNX28" s="61"/>
      <c r="QNY28" s="61"/>
      <c r="QNZ28" s="61"/>
      <c r="QOA28" s="61"/>
      <c r="QOB28" s="61"/>
      <c r="QOC28" s="61"/>
      <c r="QOD28" s="61"/>
      <c r="QOE28" s="61"/>
      <c r="QOF28" s="61"/>
      <c r="QOG28" s="61"/>
      <c r="QOH28" s="61"/>
      <c r="QOI28" s="61"/>
      <c r="QOJ28" s="61"/>
      <c r="QOK28" s="61"/>
      <c r="QOL28" s="61"/>
      <c r="QOM28" s="61"/>
      <c r="QON28" s="61"/>
      <c r="QOO28" s="61"/>
      <c r="QOP28" s="61"/>
      <c r="QOQ28" s="61"/>
      <c r="QOR28" s="61"/>
      <c r="QOS28" s="61"/>
      <c r="QOT28" s="61"/>
      <c r="QOU28" s="61"/>
      <c r="QOV28" s="61"/>
      <c r="QOW28" s="61"/>
      <c r="QOX28" s="61"/>
      <c r="QOY28" s="61"/>
      <c r="QOZ28" s="61"/>
      <c r="QPA28" s="61"/>
      <c r="QPB28" s="61"/>
      <c r="QPC28" s="61"/>
      <c r="QPD28" s="61"/>
      <c r="QPE28" s="61"/>
      <c r="QPF28" s="61"/>
      <c r="QPG28" s="61"/>
      <c r="QPH28" s="61"/>
      <c r="QPI28" s="61"/>
      <c r="QPJ28" s="61"/>
      <c r="QPK28" s="61"/>
      <c r="QPL28" s="61"/>
      <c r="QPM28" s="61"/>
      <c r="QPN28" s="61"/>
      <c r="QPO28" s="61"/>
      <c r="QPP28" s="61"/>
      <c r="QPQ28" s="61"/>
      <c r="QPR28" s="61"/>
      <c r="QPS28" s="61"/>
      <c r="QPT28" s="61"/>
      <c r="QPU28" s="61"/>
      <c r="QPV28" s="61"/>
      <c r="QPW28" s="61"/>
      <c r="QPX28" s="61"/>
      <c r="QPY28" s="61"/>
      <c r="QPZ28" s="61"/>
      <c r="QQA28" s="61"/>
      <c r="QQB28" s="61"/>
      <c r="QQC28" s="61"/>
      <c r="QQD28" s="61"/>
      <c r="QQE28" s="61"/>
      <c r="QQF28" s="61"/>
      <c r="QQG28" s="61"/>
      <c r="QQH28" s="61"/>
      <c r="QQI28" s="61"/>
      <c r="QQJ28" s="61"/>
      <c r="QQK28" s="61"/>
      <c r="QQL28" s="61"/>
      <c r="QQM28" s="61"/>
      <c r="QQN28" s="61"/>
      <c r="QQO28" s="61"/>
      <c r="QQP28" s="61"/>
      <c r="QQQ28" s="61"/>
      <c r="QQR28" s="61"/>
      <c r="QQS28" s="61"/>
      <c r="QQT28" s="61"/>
      <c r="QQU28" s="61"/>
      <c r="QQV28" s="61"/>
      <c r="QQW28" s="61"/>
      <c r="QQX28" s="61"/>
      <c r="QQY28" s="61"/>
      <c r="QQZ28" s="61"/>
      <c r="QRA28" s="61"/>
      <c r="QRB28" s="61"/>
      <c r="QRC28" s="61"/>
      <c r="QRD28" s="61"/>
      <c r="QRE28" s="61"/>
      <c r="QRF28" s="61"/>
      <c r="QRG28" s="61"/>
      <c r="QRH28" s="61"/>
      <c r="QRI28" s="61"/>
      <c r="QRJ28" s="61"/>
      <c r="QRK28" s="61"/>
      <c r="QRL28" s="61"/>
      <c r="QRM28" s="61"/>
      <c r="QRN28" s="61"/>
      <c r="QRO28" s="61"/>
      <c r="QRP28" s="61"/>
      <c r="QRQ28" s="61"/>
      <c r="QRR28" s="61"/>
      <c r="QRS28" s="61"/>
      <c r="QRT28" s="61"/>
      <c r="QRU28" s="61"/>
      <c r="QRV28" s="61"/>
      <c r="QRW28" s="61"/>
      <c r="QRX28" s="61"/>
      <c r="QRY28" s="61"/>
      <c r="QRZ28" s="61"/>
      <c r="QSA28" s="61"/>
      <c r="QSB28" s="61"/>
      <c r="QSC28" s="61"/>
      <c r="QSD28" s="61"/>
      <c r="QSE28" s="61"/>
      <c r="QSF28" s="61"/>
      <c r="QSG28" s="61"/>
      <c r="QSH28" s="61"/>
      <c r="QSI28" s="61"/>
      <c r="QSJ28" s="61"/>
      <c r="QSK28" s="61"/>
      <c r="QSL28" s="61"/>
      <c r="QSM28" s="61"/>
      <c r="QSN28" s="61"/>
      <c r="QSO28" s="61"/>
      <c r="QSP28" s="61"/>
      <c r="QSQ28" s="61"/>
      <c r="QSR28" s="61"/>
      <c r="QSS28" s="61"/>
      <c r="QST28" s="61"/>
      <c r="QSU28" s="61"/>
      <c r="QSV28" s="61"/>
      <c r="QSW28" s="61"/>
      <c r="QSX28" s="61"/>
      <c r="QSY28" s="61"/>
      <c r="QSZ28" s="61"/>
      <c r="QTA28" s="61"/>
      <c r="QTB28" s="61"/>
      <c r="QTC28" s="61"/>
      <c r="QTD28" s="61"/>
      <c r="QTE28" s="61"/>
      <c r="QTF28" s="61"/>
      <c r="QTG28" s="61"/>
      <c r="QTH28" s="61"/>
      <c r="QTI28" s="61"/>
      <c r="QTJ28" s="61"/>
      <c r="QTK28" s="61"/>
      <c r="QTL28" s="61"/>
      <c r="QTM28" s="61"/>
      <c r="QTN28" s="61"/>
      <c r="QTO28" s="61"/>
      <c r="QTP28" s="61"/>
      <c r="QTQ28" s="61"/>
      <c r="QTR28" s="61"/>
      <c r="QTS28" s="61"/>
      <c r="QTT28" s="61"/>
      <c r="QTU28" s="61"/>
      <c r="QTV28" s="61"/>
      <c r="QTW28" s="61"/>
      <c r="QTX28" s="61"/>
      <c r="QTY28" s="61"/>
      <c r="QTZ28" s="61"/>
      <c r="QUA28" s="61"/>
      <c r="QUB28" s="61"/>
      <c r="QUC28" s="61"/>
      <c r="QUD28" s="61"/>
      <c r="QUE28" s="61"/>
      <c r="QUF28" s="61"/>
      <c r="QUG28" s="61"/>
      <c r="QUH28" s="61"/>
      <c r="QUI28" s="61"/>
      <c r="QUJ28" s="61"/>
      <c r="QUK28" s="61"/>
      <c r="QUL28" s="61"/>
      <c r="QUM28" s="61"/>
      <c r="QUN28" s="61"/>
      <c r="QUO28" s="61"/>
      <c r="QUP28" s="61"/>
      <c r="QUQ28" s="61"/>
      <c r="QUR28" s="61"/>
      <c r="QUS28" s="61"/>
      <c r="QUT28" s="61"/>
      <c r="QUU28" s="61"/>
      <c r="QUV28" s="61"/>
      <c r="QUW28" s="61"/>
      <c r="QUX28" s="61"/>
      <c r="QUY28" s="61"/>
      <c r="QUZ28" s="61"/>
      <c r="QVA28" s="61"/>
      <c r="QVB28" s="61"/>
      <c r="QVC28" s="61"/>
      <c r="QVD28" s="61"/>
      <c r="QVE28" s="61"/>
      <c r="QVF28" s="61"/>
      <c r="QVG28" s="61"/>
      <c r="QVH28" s="61"/>
      <c r="QVI28" s="61"/>
      <c r="QVJ28" s="61"/>
      <c r="QVK28" s="61"/>
      <c r="QVL28" s="61"/>
      <c r="QVM28" s="61"/>
      <c r="QVN28" s="61"/>
      <c r="QVO28" s="61"/>
      <c r="QVP28" s="61"/>
      <c r="QVQ28" s="61"/>
      <c r="QVR28" s="61"/>
      <c r="QVS28" s="61"/>
      <c r="QVT28" s="61"/>
      <c r="QVU28" s="61"/>
      <c r="QVV28" s="61"/>
      <c r="QVW28" s="61"/>
      <c r="QVX28" s="61"/>
      <c r="QVY28" s="61"/>
      <c r="QVZ28" s="61"/>
      <c r="QWA28" s="61"/>
      <c r="QWB28" s="61"/>
      <c r="QWC28" s="61"/>
      <c r="QWD28" s="61"/>
      <c r="QWE28" s="61"/>
      <c r="QWF28" s="61"/>
      <c r="QWG28" s="61"/>
      <c r="QWH28" s="61"/>
      <c r="QWI28" s="61"/>
      <c r="QWJ28" s="61"/>
      <c r="QWK28" s="61"/>
      <c r="QWL28" s="61"/>
      <c r="QWM28" s="61"/>
      <c r="QWN28" s="61"/>
      <c r="QWO28" s="61"/>
      <c r="QWP28" s="61"/>
      <c r="QWQ28" s="61"/>
      <c r="QWR28" s="61"/>
      <c r="QWS28" s="61"/>
      <c r="QWT28" s="61"/>
      <c r="QWU28" s="61"/>
      <c r="QWV28" s="61"/>
      <c r="QWW28" s="61"/>
      <c r="QWX28" s="61"/>
      <c r="QWY28" s="61"/>
      <c r="QWZ28" s="61"/>
      <c r="QXA28" s="61"/>
      <c r="QXB28" s="61"/>
      <c r="QXC28" s="61"/>
      <c r="QXD28" s="61"/>
      <c r="QXE28" s="61"/>
      <c r="QXF28" s="61"/>
      <c r="QXG28" s="61"/>
      <c r="QXH28" s="61"/>
      <c r="QXI28" s="61"/>
      <c r="QXJ28" s="61"/>
      <c r="QXK28" s="61"/>
      <c r="QXL28" s="61"/>
      <c r="QXM28" s="61"/>
      <c r="QXN28" s="61"/>
      <c r="QXO28" s="61"/>
      <c r="QXP28" s="61"/>
      <c r="QXQ28" s="61"/>
      <c r="QXR28" s="61"/>
      <c r="QXS28" s="61"/>
      <c r="QXT28" s="61"/>
      <c r="QXU28" s="61"/>
      <c r="QXV28" s="61"/>
      <c r="QXW28" s="61"/>
      <c r="QXX28" s="61"/>
      <c r="QXY28" s="61"/>
      <c r="QXZ28" s="61"/>
      <c r="QYA28" s="61"/>
      <c r="QYB28" s="61"/>
      <c r="QYC28" s="61"/>
      <c r="QYD28" s="61"/>
      <c r="QYE28" s="61"/>
      <c r="QYF28" s="61"/>
      <c r="QYG28" s="61"/>
      <c r="QYH28" s="61"/>
      <c r="QYI28" s="61"/>
      <c r="QYJ28" s="61"/>
      <c r="QYK28" s="61"/>
      <c r="QYL28" s="61"/>
      <c r="QYM28" s="61"/>
      <c r="QYN28" s="61"/>
      <c r="QYO28" s="61"/>
      <c r="QYP28" s="61"/>
      <c r="QYQ28" s="61"/>
      <c r="QYR28" s="61"/>
      <c r="QYS28" s="61"/>
      <c r="QYT28" s="61"/>
      <c r="QYU28" s="61"/>
      <c r="QYV28" s="61"/>
      <c r="QYW28" s="61"/>
      <c r="QYX28" s="61"/>
      <c r="QYY28" s="61"/>
      <c r="QYZ28" s="61"/>
      <c r="QZA28" s="61"/>
      <c r="QZB28" s="61"/>
      <c r="QZC28" s="61"/>
      <c r="QZD28" s="61"/>
      <c r="QZE28" s="61"/>
      <c r="QZF28" s="61"/>
      <c r="QZG28" s="61"/>
      <c r="QZH28" s="61"/>
      <c r="QZI28" s="61"/>
      <c r="QZJ28" s="61"/>
      <c r="QZK28" s="61"/>
      <c r="QZL28" s="61"/>
      <c r="QZM28" s="61"/>
      <c r="QZN28" s="61"/>
      <c r="QZO28" s="61"/>
      <c r="QZP28" s="61"/>
      <c r="QZQ28" s="61"/>
      <c r="QZR28" s="61"/>
      <c r="QZS28" s="61"/>
      <c r="QZT28" s="61"/>
      <c r="QZU28" s="61"/>
      <c r="QZV28" s="61"/>
      <c r="QZW28" s="61"/>
      <c r="QZX28" s="61"/>
      <c r="QZY28" s="61"/>
      <c r="QZZ28" s="61"/>
      <c r="RAA28" s="61"/>
      <c r="RAB28" s="61"/>
      <c r="RAC28" s="61"/>
      <c r="RAD28" s="61"/>
      <c r="RAE28" s="61"/>
      <c r="RAF28" s="61"/>
      <c r="RAG28" s="61"/>
      <c r="RAH28" s="61"/>
      <c r="RAI28" s="61"/>
      <c r="RAJ28" s="61"/>
      <c r="RAK28" s="61"/>
      <c r="RAL28" s="61"/>
      <c r="RAM28" s="61"/>
      <c r="RAN28" s="61"/>
      <c r="RAO28" s="61"/>
      <c r="RAP28" s="61"/>
      <c r="RAQ28" s="61"/>
      <c r="RAR28" s="61"/>
      <c r="RAS28" s="61"/>
      <c r="RAT28" s="61"/>
      <c r="RAU28" s="61"/>
      <c r="RAV28" s="61"/>
      <c r="RAW28" s="61"/>
      <c r="RAX28" s="61"/>
      <c r="RAY28" s="61"/>
      <c r="RAZ28" s="61"/>
      <c r="RBA28" s="61"/>
      <c r="RBB28" s="61"/>
      <c r="RBC28" s="61"/>
      <c r="RBD28" s="61"/>
      <c r="RBE28" s="61"/>
      <c r="RBF28" s="61"/>
      <c r="RBG28" s="61"/>
      <c r="RBH28" s="61"/>
      <c r="RBI28" s="61"/>
      <c r="RBJ28" s="61"/>
      <c r="RBK28" s="61"/>
      <c r="RBL28" s="61"/>
      <c r="RBM28" s="61"/>
      <c r="RBN28" s="61"/>
      <c r="RBO28" s="61"/>
      <c r="RBP28" s="61"/>
      <c r="RBQ28" s="61"/>
      <c r="RBR28" s="61"/>
      <c r="RBS28" s="61"/>
      <c r="RBT28" s="61"/>
      <c r="RBU28" s="61"/>
      <c r="RBV28" s="61"/>
      <c r="RBW28" s="61"/>
      <c r="RBX28" s="61"/>
      <c r="RBY28" s="61"/>
      <c r="RBZ28" s="61"/>
      <c r="RCA28" s="61"/>
      <c r="RCB28" s="61"/>
      <c r="RCC28" s="61"/>
      <c r="RCD28" s="61"/>
      <c r="RCE28" s="61"/>
      <c r="RCF28" s="61"/>
      <c r="RCG28" s="61"/>
      <c r="RCH28" s="61"/>
      <c r="RCI28" s="61"/>
      <c r="RCJ28" s="61"/>
      <c r="RCK28" s="61"/>
      <c r="RCL28" s="61"/>
      <c r="RCM28" s="61"/>
      <c r="RCN28" s="61"/>
      <c r="RCO28" s="61"/>
      <c r="RCP28" s="61"/>
      <c r="RCQ28" s="61"/>
      <c r="RCR28" s="61"/>
      <c r="RCS28" s="61"/>
      <c r="RCT28" s="61"/>
      <c r="RCU28" s="61"/>
      <c r="RCV28" s="61"/>
      <c r="RCW28" s="61"/>
      <c r="RCX28" s="61"/>
      <c r="RCY28" s="61"/>
      <c r="RCZ28" s="61"/>
      <c r="RDA28" s="61"/>
      <c r="RDB28" s="61"/>
      <c r="RDC28" s="61"/>
      <c r="RDD28" s="61"/>
      <c r="RDE28" s="61"/>
      <c r="RDF28" s="61"/>
      <c r="RDG28" s="61"/>
      <c r="RDH28" s="61"/>
      <c r="RDI28" s="61"/>
      <c r="RDJ28" s="61"/>
      <c r="RDK28" s="61"/>
      <c r="RDL28" s="61"/>
      <c r="RDM28" s="61"/>
      <c r="RDN28" s="61"/>
      <c r="RDO28" s="61"/>
      <c r="RDP28" s="61"/>
      <c r="RDQ28" s="61"/>
      <c r="RDR28" s="61"/>
      <c r="RDS28" s="61"/>
      <c r="RDT28" s="61"/>
      <c r="RDU28" s="61"/>
      <c r="RDV28" s="61"/>
      <c r="RDW28" s="61"/>
      <c r="RDX28" s="61"/>
      <c r="RDY28" s="61"/>
      <c r="RDZ28" s="61"/>
      <c r="REA28" s="61"/>
      <c r="REB28" s="61"/>
      <c r="REC28" s="61"/>
      <c r="RED28" s="61"/>
      <c r="REE28" s="61"/>
      <c r="REF28" s="61"/>
      <c r="REG28" s="61"/>
      <c r="REH28" s="61"/>
      <c r="REI28" s="61"/>
      <c r="REJ28" s="61"/>
      <c r="REK28" s="61"/>
      <c r="REL28" s="61"/>
      <c r="REM28" s="61"/>
      <c r="REN28" s="61"/>
      <c r="REO28" s="61"/>
      <c r="REP28" s="61"/>
      <c r="REQ28" s="61"/>
      <c r="RER28" s="61"/>
      <c r="RES28" s="61"/>
      <c r="RET28" s="61"/>
      <c r="REU28" s="61"/>
      <c r="REV28" s="61"/>
      <c r="REW28" s="61"/>
      <c r="REX28" s="61"/>
      <c r="REY28" s="61"/>
      <c r="REZ28" s="61"/>
      <c r="RFA28" s="61"/>
      <c r="RFB28" s="61"/>
      <c r="RFC28" s="61"/>
      <c r="RFD28" s="61"/>
      <c r="RFE28" s="61"/>
      <c r="RFF28" s="61"/>
      <c r="RFG28" s="61"/>
      <c r="RFH28" s="61"/>
      <c r="RFI28" s="61"/>
      <c r="RFJ28" s="61"/>
      <c r="RFK28" s="61"/>
      <c r="RFL28" s="61"/>
      <c r="RFM28" s="61"/>
      <c r="RFN28" s="61"/>
      <c r="RFO28" s="61"/>
      <c r="RFP28" s="61"/>
      <c r="RFQ28" s="61"/>
      <c r="RFR28" s="61"/>
      <c r="RFS28" s="61"/>
      <c r="RFT28" s="61"/>
      <c r="RFU28" s="61"/>
      <c r="RFV28" s="61"/>
      <c r="RFW28" s="61"/>
      <c r="RFX28" s="61"/>
      <c r="RFY28" s="61"/>
      <c r="RFZ28" s="61"/>
      <c r="RGA28" s="61"/>
      <c r="RGB28" s="61"/>
      <c r="RGC28" s="61"/>
      <c r="RGD28" s="61"/>
      <c r="RGE28" s="61"/>
      <c r="RGF28" s="61"/>
      <c r="RGG28" s="61"/>
      <c r="RGH28" s="61"/>
      <c r="RGI28" s="61"/>
      <c r="RGJ28" s="61"/>
      <c r="RGK28" s="61"/>
      <c r="RGL28" s="61"/>
      <c r="RGM28" s="61"/>
      <c r="RGN28" s="61"/>
      <c r="RGO28" s="61"/>
      <c r="RGP28" s="61"/>
      <c r="RGQ28" s="61"/>
      <c r="RGR28" s="61"/>
      <c r="RGS28" s="61"/>
      <c r="RGT28" s="61"/>
      <c r="RGU28" s="61"/>
      <c r="RGV28" s="61"/>
      <c r="RGW28" s="61"/>
      <c r="RGX28" s="61"/>
      <c r="RGY28" s="61"/>
      <c r="RGZ28" s="61"/>
      <c r="RHA28" s="61"/>
      <c r="RHB28" s="61"/>
      <c r="RHC28" s="61"/>
      <c r="RHD28" s="61"/>
      <c r="RHE28" s="61"/>
      <c r="RHF28" s="61"/>
      <c r="RHG28" s="61"/>
      <c r="RHH28" s="61"/>
      <c r="RHI28" s="61"/>
      <c r="RHJ28" s="61"/>
      <c r="RHK28" s="61"/>
      <c r="RHL28" s="61"/>
      <c r="RHM28" s="61"/>
      <c r="RHN28" s="61"/>
      <c r="RHO28" s="61"/>
      <c r="RHP28" s="61"/>
      <c r="RHQ28" s="61"/>
      <c r="RHR28" s="61"/>
      <c r="RHS28" s="61"/>
      <c r="RHT28" s="61"/>
      <c r="RHU28" s="61"/>
      <c r="RHV28" s="61"/>
      <c r="RHW28" s="61"/>
      <c r="RHX28" s="61"/>
      <c r="RHY28" s="61"/>
      <c r="RHZ28" s="61"/>
      <c r="RIA28" s="61"/>
      <c r="RIB28" s="61"/>
      <c r="RIC28" s="61"/>
      <c r="RID28" s="61"/>
      <c r="RIE28" s="61"/>
      <c r="RIF28" s="61"/>
      <c r="RIG28" s="61"/>
      <c r="RIH28" s="61"/>
      <c r="RII28" s="61"/>
      <c r="RIJ28" s="61"/>
      <c r="RIK28" s="61"/>
      <c r="RIL28" s="61"/>
      <c r="RIM28" s="61"/>
      <c r="RIN28" s="61"/>
      <c r="RIO28" s="61"/>
      <c r="RIP28" s="61"/>
      <c r="RIQ28" s="61"/>
      <c r="RIR28" s="61"/>
      <c r="RIS28" s="61"/>
      <c r="RIT28" s="61"/>
      <c r="RIU28" s="61"/>
      <c r="RIV28" s="61"/>
      <c r="RIW28" s="61"/>
      <c r="RIX28" s="61"/>
      <c r="RIY28" s="61"/>
      <c r="RIZ28" s="61"/>
      <c r="RJA28" s="61"/>
      <c r="RJB28" s="61"/>
      <c r="RJC28" s="61"/>
      <c r="RJD28" s="61"/>
      <c r="RJE28" s="61"/>
      <c r="RJF28" s="61"/>
      <c r="RJG28" s="61"/>
      <c r="RJH28" s="61"/>
      <c r="RJI28" s="61"/>
      <c r="RJJ28" s="61"/>
      <c r="RJK28" s="61"/>
      <c r="RJL28" s="61"/>
      <c r="RJM28" s="61"/>
      <c r="RJN28" s="61"/>
      <c r="RJO28" s="61"/>
      <c r="RJP28" s="61"/>
      <c r="RJQ28" s="61"/>
      <c r="RJR28" s="61"/>
      <c r="RJS28" s="61"/>
      <c r="RJT28" s="61"/>
      <c r="RJU28" s="61"/>
      <c r="RJV28" s="61"/>
      <c r="RJW28" s="61"/>
      <c r="RJX28" s="61"/>
      <c r="RJY28" s="61"/>
      <c r="RJZ28" s="61"/>
      <c r="RKA28" s="61"/>
      <c r="RKB28" s="61"/>
      <c r="RKC28" s="61"/>
      <c r="RKD28" s="61"/>
      <c r="RKE28" s="61"/>
      <c r="RKF28" s="61"/>
      <c r="RKG28" s="61"/>
      <c r="RKH28" s="61"/>
      <c r="RKI28" s="61"/>
      <c r="RKJ28" s="61"/>
      <c r="RKK28" s="61"/>
      <c r="RKL28" s="61"/>
      <c r="RKM28" s="61"/>
      <c r="RKN28" s="61"/>
      <c r="RKO28" s="61"/>
      <c r="RKP28" s="61"/>
      <c r="RKQ28" s="61"/>
      <c r="RKR28" s="61"/>
      <c r="RKS28" s="61"/>
      <c r="RKT28" s="61"/>
      <c r="RKU28" s="61"/>
      <c r="RKV28" s="61"/>
      <c r="RKW28" s="61"/>
      <c r="RKX28" s="61"/>
      <c r="RKY28" s="61"/>
      <c r="RKZ28" s="61"/>
      <c r="RLA28" s="61"/>
      <c r="RLB28" s="61"/>
      <c r="RLC28" s="61"/>
      <c r="RLD28" s="61"/>
      <c r="RLE28" s="61"/>
      <c r="RLF28" s="61"/>
      <c r="RLG28" s="61"/>
      <c r="RLH28" s="61"/>
      <c r="RLI28" s="61"/>
      <c r="RLJ28" s="61"/>
      <c r="RLK28" s="61"/>
      <c r="RLL28" s="61"/>
      <c r="RLM28" s="61"/>
      <c r="RLN28" s="61"/>
      <c r="RLO28" s="61"/>
      <c r="RLP28" s="61"/>
      <c r="RLQ28" s="61"/>
      <c r="RLR28" s="61"/>
      <c r="RLS28" s="61"/>
      <c r="RLT28" s="61"/>
      <c r="RLU28" s="61"/>
      <c r="RLV28" s="61"/>
      <c r="RLW28" s="61"/>
      <c r="RLX28" s="61"/>
      <c r="RLY28" s="61"/>
      <c r="RLZ28" s="61"/>
      <c r="RMA28" s="61"/>
      <c r="RMB28" s="61"/>
      <c r="RMC28" s="61"/>
      <c r="RMD28" s="61"/>
      <c r="RME28" s="61"/>
      <c r="RMF28" s="61"/>
      <c r="RMG28" s="61"/>
      <c r="RMH28" s="61"/>
      <c r="RMI28" s="61"/>
      <c r="RMJ28" s="61"/>
      <c r="RMK28" s="61"/>
      <c r="RML28" s="61"/>
      <c r="RMM28" s="61"/>
      <c r="RMN28" s="61"/>
      <c r="RMO28" s="61"/>
      <c r="RMP28" s="61"/>
      <c r="RMQ28" s="61"/>
      <c r="RMR28" s="61"/>
      <c r="RMS28" s="61"/>
      <c r="RMT28" s="61"/>
      <c r="RMU28" s="61"/>
      <c r="RMV28" s="61"/>
      <c r="RMW28" s="61"/>
      <c r="RMX28" s="61"/>
      <c r="RMY28" s="61"/>
      <c r="RMZ28" s="61"/>
      <c r="RNA28" s="61"/>
      <c r="RNB28" s="61"/>
      <c r="RNC28" s="61"/>
      <c r="RND28" s="61"/>
      <c r="RNE28" s="61"/>
      <c r="RNF28" s="61"/>
      <c r="RNG28" s="61"/>
      <c r="RNH28" s="61"/>
      <c r="RNI28" s="61"/>
      <c r="RNJ28" s="61"/>
      <c r="RNK28" s="61"/>
      <c r="RNL28" s="61"/>
      <c r="RNM28" s="61"/>
      <c r="RNN28" s="61"/>
      <c r="RNO28" s="61"/>
      <c r="RNP28" s="61"/>
      <c r="RNQ28" s="61"/>
      <c r="RNR28" s="61"/>
      <c r="RNS28" s="61"/>
      <c r="RNT28" s="61"/>
      <c r="RNU28" s="61"/>
      <c r="RNV28" s="61"/>
      <c r="RNW28" s="61"/>
      <c r="RNX28" s="61"/>
      <c r="RNY28" s="61"/>
      <c r="RNZ28" s="61"/>
      <c r="ROA28" s="61"/>
      <c r="ROB28" s="61"/>
      <c r="ROC28" s="61"/>
      <c r="ROD28" s="61"/>
      <c r="ROE28" s="61"/>
      <c r="ROF28" s="61"/>
      <c r="ROG28" s="61"/>
      <c r="ROH28" s="61"/>
      <c r="ROI28" s="61"/>
      <c r="ROJ28" s="61"/>
      <c r="ROK28" s="61"/>
      <c r="ROL28" s="61"/>
      <c r="ROM28" s="61"/>
      <c r="RON28" s="61"/>
      <c r="ROO28" s="61"/>
      <c r="ROP28" s="61"/>
      <c r="ROQ28" s="61"/>
      <c r="ROR28" s="61"/>
      <c r="ROS28" s="61"/>
      <c r="ROT28" s="61"/>
      <c r="ROU28" s="61"/>
      <c r="ROV28" s="61"/>
      <c r="ROW28" s="61"/>
      <c r="ROX28" s="61"/>
      <c r="ROY28" s="61"/>
      <c r="ROZ28" s="61"/>
      <c r="RPA28" s="61"/>
      <c r="RPB28" s="61"/>
      <c r="RPC28" s="61"/>
      <c r="RPD28" s="61"/>
      <c r="RPE28" s="61"/>
      <c r="RPF28" s="61"/>
      <c r="RPG28" s="61"/>
      <c r="RPH28" s="61"/>
      <c r="RPI28" s="61"/>
      <c r="RPJ28" s="61"/>
      <c r="RPK28" s="61"/>
      <c r="RPL28" s="61"/>
      <c r="RPM28" s="61"/>
      <c r="RPN28" s="61"/>
      <c r="RPO28" s="61"/>
      <c r="RPP28" s="61"/>
      <c r="RPQ28" s="61"/>
      <c r="RPR28" s="61"/>
      <c r="RPS28" s="61"/>
      <c r="RPT28" s="61"/>
      <c r="RPU28" s="61"/>
      <c r="RPV28" s="61"/>
      <c r="RPW28" s="61"/>
      <c r="RPX28" s="61"/>
      <c r="RPY28" s="61"/>
      <c r="RPZ28" s="61"/>
      <c r="RQA28" s="61"/>
      <c r="RQB28" s="61"/>
      <c r="RQC28" s="61"/>
      <c r="RQD28" s="61"/>
      <c r="RQE28" s="61"/>
      <c r="RQF28" s="61"/>
      <c r="RQG28" s="61"/>
      <c r="RQH28" s="61"/>
      <c r="RQI28" s="61"/>
      <c r="RQJ28" s="61"/>
      <c r="RQK28" s="61"/>
      <c r="RQL28" s="61"/>
      <c r="RQM28" s="61"/>
      <c r="RQN28" s="61"/>
      <c r="RQO28" s="61"/>
      <c r="RQP28" s="61"/>
      <c r="RQQ28" s="61"/>
      <c r="RQR28" s="61"/>
      <c r="RQS28" s="61"/>
      <c r="RQT28" s="61"/>
      <c r="RQU28" s="61"/>
      <c r="RQV28" s="61"/>
      <c r="RQW28" s="61"/>
      <c r="RQX28" s="61"/>
      <c r="RQY28" s="61"/>
      <c r="RQZ28" s="61"/>
      <c r="RRA28" s="61"/>
      <c r="RRB28" s="61"/>
      <c r="RRC28" s="61"/>
      <c r="RRD28" s="61"/>
      <c r="RRE28" s="61"/>
      <c r="RRF28" s="61"/>
      <c r="RRG28" s="61"/>
      <c r="RRH28" s="61"/>
      <c r="RRI28" s="61"/>
      <c r="RRJ28" s="61"/>
      <c r="RRK28" s="61"/>
      <c r="RRL28" s="61"/>
      <c r="RRM28" s="61"/>
      <c r="RRN28" s="61"/>
      <c r="RRO28" s="61"/>
      <c r="RRP28" s="61"/>
      <c r="RRQ28" s="61"/>
      <c r="RRR28" s="61"/>
      <c r="RRS28" s="61"/>
      <c r="RRT28" s="61"/>
      <c r="RRU28" s="61"/>
      <c r="RRV28" s="61"/>
      <c r="RRW28" s="61"/>
      <c r="RRX28" s="61"/>
      <c r="RRY28" s="61"/>
      <c r="RRZ28" s="61"/>
      <c r="RSA28" s="61"/>
      <c r="RSB28" s="61"/>
      <c r="RSC28" s="61"/>
      <c r="RSD28" s="61"/>
      <c r="RSE28" s="61"/>
      <c r="RSF28" s="61"/>
      <c r="RSG28" s="61"/>
      <c r="RSH28" s="61"/>
      <c r="RSI28" s="61"/>
      <c r="RSJ28" s="61"/>
      <c r="RSK28" s="61"/>
      <c r="RSL28" s="61"/>
      <c r="RSM28" s="61"/>
      <c r="RSN28" s="61"/>
      <c r="RSO28" s="61"/>
      <c r="RSP28" s="61"/>
      <c r="RSQ28" s="61"/>
      <c r="RSR28" s="61"/>
      <c r="RSS28" s="61"/>
      <c r="RST28" s="61"/>
      <c r="RSU28" s="61"/>
      <c r="RSV28" s="61"/>
      <c r="RSW28" s="61"/>
      <c r="RSX28" s="61"/>
      <c r="RSY28" s="61"/>
      <c r="RSZ28" s="61"/>
      <c r="RTA28" s="61"/>
      <c r="RTB28" s="61"/>
      <c r="RTC28" s="61"/>
      <c r="RTD28" s="61"/>
      <c r="RTE28" s="61"/>
      <c r="RTF28" s="61"/>
      <c r="RTG28" s="61"/>
      <c r="RTH28" s="61"/>
      <c r="RTI28" s="61"/>
      <c r="RTJ28" s="61"/>
      <c r="RTK28" s="61"/>
      <c r="RTL28" s="61"/>
      <c r="RTM28" s="61"/>
      <c r="RTN28" s="61"/>
      <c r="RTO28" s="61"/>
      <c r="RTP28" s="61"/>
      <c r="RTQ28" s="61"/>
      <c r="RTR28" s="61"/>
      <c r="RTS28" s="61"/>
      <c r="RTT28" s="61"/>
      <c r="RTU28" s="61"/>
      <c r="RTV28" s="61"/>
      <c r="RTW28" s="61"/>
      <c r="RTX28" s="61"/>
      <c r="RTY28" s="61"/>
      <c r="RTZ28" s="61"/>
      <c r="RUA28" s="61"/>
      <c r="RUB28" s="61"/>
      <c r="RUC28" s="61"/>
      <c r="RUD28" s="61"/>
      <c r="RUE28" s="61"/>
      <c r="RUF28" s="61"/>
      <c r="RUG28" s="61"/>
      <c r="RUH28" s="61"/>
      <c r="RUI28" s="61"/>
      <c r="RUJ28" s="61"/>
      <c r="RUK28" s="61"/>
      <c r="RUL28" s="61"/>
      <c r="RUM28" s="61"/>
      <c r="RUN28" s="61"/>
      <c r="RUO28" s="61"/>
      <c r="RUP28" s="61"/>
      <c r="RUQ28" s="61"/>
      <c r="RUR28" s="61"/>
      <c r="RUS28" s="61"/>
      <c r="RUT28" s="61"/>
      <c r="RUU28" s="61"/>
      <c r="RUV28" s="61"/>
      <c r="RUW28" s="61"/>
      <c r="RUX28" s="61"/>
      <c r="RUY28" s="61"/>
      <c r="RUZ28" s="61"/>
      <c r="RVA28" s="61"/>
      <c r="RVB28" s="61"/>
      <c r="RVC28" s="61"/>
      <c r="RVD28" s="61"/>
      <c r="RVE28" s="61"/>
      <c r="RVF28" s="61"/>
      <c r="RVG28" s="61"/>
      <c r="RVH28" s="61"/>
      <c r="RVI28" s="61"/>
      <c r="RVJ28" s="61"/>
      <c r="RVK28" s="61"/>
      <c r="RVL28" s="61"/>
      <c r="RVM28" s="61"/>
      <c r="RVN28" s="61"/>
      <c r="RVO28" s="61"/>
      <c r="RVP28" s="61"/>
      <c r="RVQ28" s="61"/>
      <c r="RVR28" s="61"/>
      <c r="RVS28" s="61"/>
      <c r="RVT28" s="61"/>
      <c r="RVU28" s="61"/>
      <c r="RVV28" s="61"/>
      <c r="RVW28" s="61"/>
      <c r="RVX28" s="61"/>
      <c r="RVY28" s="61"/>
      <c r="RVZ28" s="61"/>
      <c r="RWA28" s="61"/>
      <c r="RWB28" s="61"/>
      <c r="RWC28" s="61"/>
      <c r="RWD28" s="61"/>
      <c r="RWE28" s="61"/>
      <c r="RWF28" s="61"/>
      <c r="RWG28" s="61"/>
      <c r="RWH28" s="61"/>
      <c r="RWI28" s="61"/>
      <c r="RWJ28" s="61"/>
      <c r="RWK28" s="61"/>
      <c r="RWL28" s="61"/>
      <c r="RWM28" s="61"/>
      <c r="RWN28" s="61"/>
      <c r="RWO28" s="61"/>
      <c r="RWP28" s="61"/>
      <c r="RWQ28" s="61"/>
      <c r="RWR28" s="61"/>
      <c r="RWS28" s="61"/>
      <c r="RWT28" s="61"/>
      <c r="RWU28" s="61"/>
      <c r="RWV28" s="61"/>
      <c r="RWW28" s="61"/>
      <c r="RWX28" s="61"/>
      <c r="RWY28" s="61"/>
      <c r="RWZ28" s="61"/>
      <c r="RXA28" s="61"/>
      <c r="RXB28" s="61"/>
      <c r="RXC28" s="61"/>
      <c r="RXD28" s="61"/>
      <c r="RXE28" s="61"/>
      <c r="RXF28" s="61"/>
      <c r="RXG28" s="61"/>
      <c r="RXH28" s="61"/>
      <c r="RXI28" s="61"/>
      <c r="RXJ28" s="61"/>
      <c r="RXK28" s="61"/>
      <c r="RXL28" s="61"/>
      <c r="RXM28" s="61"/>
      <c r="RXN28" s="61"/>
      <c r="RXO28" s="61"/>
      <c r="RXP28" s="61"/>
      <c r="RXQ28" s="61"/>
      <c r="RXR28" s="61"/>
      <c r="RXS28" s="61"/>
      <c r="RXT28" s="61"/>
      <c r="RXU28" s="61"/>
      <c r="RXV28" s="61"/>
      <c r="RXW28" s="61"/>
      <c r="RXX28" s="61"/>
      <c r="RXY28" s="61"/>
      <c r="RXZ28" s="61"/>
      <c r="RYA28" s="61"/>
      <c r="RYB28" s="61"/>
      <c r="RYC28" s="61"/>
      <c r="RYD28" s="61"/>
      <c r="RYE28" s="61"/>
      <c r="RYF28" s="61"/>
      <c r="RYG28" s="61"/>
      <c r="RYH28" s="61"/>
      <c r="RYI28" s="61"/>
      <c r="RYJ28" s="61"/>
      <c r="RYK28" s="61"/>
      <c r="RYL28" s="61"/>
      <c r="RYM28" s="61"/>
      <c r="RYN28" s="61"/>
      <c r="RYO28" s="61"/>
      <c r="RYP28" s="61"/>
      <c r="RYQ28" s="61"/>
      <c r="RYR28" s="61"/>
      <c r="RYS28" s="61"/>
      <c r="RYT28" s="61"/>
      <c r="RYU28" s="61"/>
      <c r="RYV28" s="61"/>
      <c r="RYW28" s="61"/>
      <c r="RYX28" s="61"/>
      <c r="RYY28" s="61"/>
      <c r="RYZ28" s="61"/>
      <c r="RZA28" s="61"/>
      <c r="RZB28" s="61"/>
      <c r="RZC28" s="61"/>
      <c r="RZD28" s="61"/>
      <c r="RZE28" s="61"/>
      <c r="RZF28" s="61"/>
      <c r="RZG28" s="61"/>
      <c r="RZH28" s="61"/>
      <c r="RZI28" s="61"/>
      <c r="RZJ28" s="61"/>
      <c r="RZK28" s="61"/>
      <c r="RZL28" s="61"/>
      <c r="RZM28" s="61"/>
      <c r="RZN28" s="61"/>
      <c r="RZO28" s="61"/>
      <c r="RZP28" s="61"/>
      <c r="RZQ28" s="61"/>
      <c r="RZR28" s="61"/>
      <c r="RZS28" s="61"/>
      <c r="RZT28" s="61"/>
      <c r="RZU28" s="61"/>
      <c r="RZV28" s="61"/>
      <c r="RZW28" s="61"/>
      <c r="RZX28" s="61"/>
      <c r="RZY28" s="61"/>
      <c r="RZZ28" s="61"/>
      <c r="SAA28" s="61"/>
      <c r="SAB28" s="61"/>
      <c r="SAC28" s="61"/>
      <c r="SAD28" s="61"/>
      <c r="SAE28" s="61"/>
      <c r="SAF28" s="61"/>
      <c r="SAG28" s="61"/>
      <c r="SAH28" s="61"/>
      <c r="SAI28" s="61"/>
      <c r="SAJ28" s="61"/>
      <c r="SAK28" s="61"/>
      <c r="SAL28" s="61"/>
      <c r="SAM28" s="61"/>
      <c r="SAN28" s="61"/>
      <c r="SAO28" s="61"/>
      <c r="SAP28" s="61"/>
      <c r="SAQ28" s="61"/>
      <c r="SAR28" s="61"/>
      <c r="SAS28" s="61"/>
      <c r="SAT28" s="61"/>
      <c r="SAU28" s="61"/>
      <c r="SAV28" s="61"/>
      <c r="SAW28" s="61"/>
      <c r="SAX28" s="61"/>
      <c r="SAY28" s="61"/>
      <c r="SAZ28" s="61"/>
      <c r="SBA28" s="61"/>
      <c r="SBB28" s="61"/>
      <c r="SBC28" s="61"/>
      <c r="SBD28" s="61"/>
      <c r="SBE28" s="61"/>
      <c r="SBF28" s="61"/>
      <c r="SBG28" s="61"/>
      <c r="SBH28" s="61"/>
      <c r="SBI28" s="61"/>
      <c r="SBJ28" s="61"/>
      <c r="SBK28" s="61"/>
      <c r="SBL28" s="61"/>
      <c r="SBM28" s="61"/>
      <c r="SBN28" s="61"/>
      <c r="SBO28" s="61"/>
      <c r="SBP28" s="61"/>
      <c r="SBQ28" s="61"/>
      <c r="SBR28" s="61"/>
      <c r="SBS28" s="61"/>
      <c r="SBT28" s="61"/>
      <c r="SBU28" s="61"/>
      <c r="SBV28" s="61"/>
      <c r="SBW28" s="61"/>
      <c r="SBX28" s="61"/>
      <c r="SBY28" s="61"/>
      <c r="SBZ28" s="61"/>
      <c r="SCA28" s="61"/>
      <c r="SCB28" s="61"/>
      <c r="SCC28" s="61"/>
      <c r="SCD28" s="61"/>
      <c r="SCE28" s="61"/>
      <c r="SCF28" s="61"/>
      <c r="SCG28" s="61"/>
      <c r="SCH28" s="61"/>
      <c r="SCI28" s="61"/>
      <c r="SCJ28" s="61"/>
      <c r="SCK28" s="61"/>
      <c r="SCL28" s="61"/>
      <c r="SCM28" s="61"/>
      <c r="SCN28" s="61"/>
      <c r="SCO28" s="61"/>
      <c r="SCP28" s="61"/>
      <c r="SCQ28" s="61"/>
      <c r="SCR28" s="61"/>
      <c r="SCS28" s="61"/>
      <c r="SCT28" s="61"/>
      <c r="SCU28" s="61"/>
      <c r="SCV28" s="61"/>
      <c r="SCW28" s="61"/>
      <c r="SCX28" s="61"/>
      <c r="SCY28" s="61"/>
      <c r="SCZ28" s="61"/>
      <c r="SDA28" s="61"/>
      <c r="SDB28" s="61"/>
      <c r="SDC28" s="61"/>
      <c r="SDD28" s="61"/>
      <c r="SDE28" s="61"/>
      <c r="SDF28" s="61"/>
      <c r="SDG28" s="61"/>
      <c r="SDH28" s="61"/>
      <c r="SDI28" s="61"/>
      <c r="SDJ28" s="61"/>
      <c r="SDK28" s="61"/>
      <c r="SDL28" s="61"/>
      <c r="SDM28" s="61"/>
      <c r="SDN28" s="61"/>
      <c r="SDO28" s="61"/>
      <c r="SDP28" s="61"/>
      <c r="SDQ28" s="61"/>
      <c r="SDR28" s="61"/>
      <c r="SDS28" s="61"/>
      <c r="SDT28" s="61"/>
      <c r="SDU28" s="61"/>
      <c r="SDV28" s="61"/>
      <c r="SDW28" s="61"/>
      <c r="SDX28" s="61"/>
      <c r="SDY28" s="61"/>
      <c r="SDZ28" s="61"/>
      <c r="SEA28" s="61"/>
      <c r="SEB28" s="61"/>
      <c r="SEC28" s="61"/>
      <c r="SED28" s="61"/>
      <c r="SEE28" s="61"/>
      <c r="SEF28" s="61"/>
      <c r="SEG28" s="61"/>
      <c r="SEH28" s="61"/>
      <c r="SEI28" s="61"/>
      <c r="SEJ28" s="61"/>
      <c r="SEK28" s="61"/>
      <c r="SEL28" s="61"/>
      <c r="SEM28" s="61"/>
      <c r="SEN28" s="61"/>
      <c r="SEO28" s="61"/>
      <c r="SEP28" s="61"/>
      <c r="SEQ28" s="61"/>
      <c r="SER28" s="61"/>
      <c r="SES28" s="61"/>
      <c r="SET28" s="61"/>
      <c r="SEU28" s="61"/>
      <c r="SEV28" s="61"/>
      <c r="SEW28" s="61"/>
      <c r="SEX28" s="61"/>
      <c r="SEY28" s="61"/>
      <c r="SEZ28" s="61"/>
      <c r="SFA28" s="61"/>
      <c r="SFB28" s="61"/>
      <c r="SFC28" s="61"/>
      <c r="SFD28" s="61"/>
      <c r="SFE28" s="61"/>
      <c r="SFF28" s="61"/>
      <c r="SFG28" s="61"/>
      <c r="SFH28" s="61"/>
      <c r="SFI28" s="61"/>
      <c r="SFJ28" s="61"/>
      <c r="SFK28" s="61"/>
      <c r="SFL28" s="61"/>
      <c r="SFM28" s="61"/>
      <c r="SFN28" s="61"/>
      <c r="SFO28" s="61"/>
      <c r="SFP28" s="61"/>
      <c r="SFQ28" s="61"/>
      <c r="SFR28" s="61"/>
      <c r="SFS28" s="61"/>
      <c r="SFT28" s="61"/>
      <c r="SFU28" s="61"/>
      <c r="SFV28" s="61"/>
      <c r="SFW28" s="61"/>
      <c r="SFX28" s="61"/>
      <c r="SFY28" s="61"/>
      <c r="SFZ28" s="61"/>
      <c r="SGA28" s="61"/>
      <c r="SGB28" s="61"/>
      <c r="SGC28" s="61"/>
      <c r="SGD28" s="61"/>
      <c r="SGE28" s="61"/>
      <c r="SGF28" s="61"/>
      <c r="SGG28" s="61"/>
      <c r="SGH28" s="61"/>
      <c r="SGI28" s="61"/>
      <c r="SGJ28" s="61"/>
      <c r="SGK28" s="61"/>
      <c r="SGL28" s="61"/>
      <c r="SGM28" s="61"/>
      <c r="SGN28" s="61"/>
      <c r="SGO28" s="61"/>
      <c r="SGP28" s="61"/>
      <c r="SGQ28" s="61"/>
      <c r="SGR28" s="61"/>
      <c r="SGS28" s="61"/>
      <c r="SGT28" s="61"/>
      <c r="SGU28" s="61"/>
      <c r="SGV28" s="61"/>
      <c r="SGW28" s="61"/>
      <c r="SGX28" s="61"/>
      <c r="SGY28" s="61"/>
      <c r="SGZ28" s="61"/>
      <c r="SHA28" s="61"/>
      <c r="SHB28" s="61"/>
      <c r="SHC28" s="61"/>
      <c r="SHD28" s="61"/>
      <c r="SHE28" s="61"/>
      <c r="SHF28" s="61"/>
      <c r="SHG28" s="61"/>
      <c r="SHH28" s="61"/>
      <c r="SHI28" s="61"/>
      <c r="SHJ28" s="61"/>
      <c r="SHK28" s="61"/>
      <c r="SHL28" s="61"/>
      <c r="SHM28" s="61"/>
      <c r="SHN28" s="61"/>
      <c r="SHO28" s="61"/>
      <c r="SHP28" s="61"/>
      <c r="SHQ28" s="61"/>
      <c r="SHR28" s="61"/>
      <c r="SHS28" s="61"/>
      <c r="SHT28" s="61"/>
      <c r="SHU28" s="61"/>
      <c r="SHV28" s="61"/>
      <c r="SHW28" s="61"/>
      <c r="SHX28" s="61"/>
      <c r="SHY28" s="61"/>
      <c r="SHZ28" s="61"/>
      <c r="SIA28" s="61"/>
      <c r="SIB28" s="61"/>
      <c r="SIC28" s="61"/>
      <c r="SID28" s="61"/>
      <c r="SIE28" s="61"/>
      <c r="SIF28" s="61"/>
      <c r="SIG28" s="61"/>
      <c r="SIH28" s="61"/>
      <c r="SII28" s="61"/>
      <c r="SIJ28" s="61"/>
      <c r="SIK28" s="61"/>
      <c r="SIL28" s="61"/>
      <c r="SIM28" s="61"/>
      <c r="SIN28" s="61"/>
      <c r="SIO28" s="61"/>
      <c r="SIP28" s="61"/>
      <c r="SIQ28" s="61"/>
      <c r="SIR28" s="61"/>
      <c r="SIS28" s="61"/>
      <c r="SIT28" s="61"/>
      <c r="SIU28" s="61"/>
      <c r="SIV28" s="61"/>
      <c r="SIW28" s="61"/>
      <c r="SIX28" s="61"/>
      <c r="SIY28" s="61"/>
      <c r="SIZ28" s="61"/>
      <c r="SJA28" s="61"/>
      <c r="SJB28" s="61"/>
      <c r="SJC28" s="61"/>
      <c r="SJD28" s="61"/>
      <c r="SJE28" s="61"/>
      <c r="SJF28" s="61"/>
      <c r="SJG28" s="61"/>
      <c r="SJH28" s="61"/>
      <c r="SJI28" s="61"/>
      <c r="SJJ28" s="61"/>
      <c r="SJK28" s="61"/>
      <c r="SJL28" s="61"/>
      <c r="SJM28" s="61"/>
      <c r="SJN28" s="61"/>
      <c r="SJO28" s="61"/>
      <c r="SJP28" s="61"/>
      <c r="SJQ28" s="61"/>
      <c r="SJR28" s="61"/>
      <c r="SJS28" s="61"/>
      <c r="SJT28" s="61"/>
      <c r="SJU28" s="61"/>
      <c r="SJV28" s="61"/>
      <c r="SJW28" s="61"/>
      <c r="SJX28" s="61"/>
      <c r="SJY28" s="61"/>
      <c r="SJZ28" s="61"/>
      <c r="SKA28" s="61"/>
      <c r="SKB28" s="61"/>
      <c r="SKC28" s="61"/>
      <c r="SKD28" s="61"/>
      <c r="SKE28" s="61"/>
      <c r="SKF28" s="61"/>
      <c r="SKG28" s="61"/>
      <c r="SKH28" s="61"/>
      <c r="SKI28" s="61"/>
      <c r="SKJ28" s="61"/>
      <c r="SKK28" s="61"/>
      <c r="SKL28" s="61"/>
      <c r="SKM28" s="61"/>
      <c r="SKN28" s="61"/>
      <c r="SKO28" s="61"/>
      <c r="SKP28" s="61"/>
      <c r="SKQ28" s="61"/>
      <c r="SKR28" s="61"/>
      <c r="SKS28" s="61"/>
      <c r="SKT28" s="61"/>
      <c r="SKU28" s="61"/>
      <c r="SKV28" s="61"/>
      <c r="SKW28" s="61"/>
      <c r="SKX28" s="61"/>
      <c r="SKY28" s="61"/>
      <c r="SKZ28" s="61"/>
      <c r="SLA28" s="61"/>
      <c r="SLB28" s="61"/>
      <c r="SLC28" s="61"/>
      <c r="SLD28" s="61"/>
      <c r="SLE28" s="61"/>
      <c r="SLF28" s="61"/>
      <c r="SLG28" s="61"/>
      <c r="SLH28" s="61"/>
      <c r="SLI28" s="61"/>
      <c r="SLJ28" s="61"/>
      <c r="SLK28" s="61"/>
      <c r="SLL28" s="61"/>
      <c r="SLM28" s="61"/>
      <c r="SLN28" s="61"/>
      <c r="SLO28" s="61"/>
      <c r="SLP28" s="61"/>
      <c r="SLQ28" s="61"/>
      <c r="SLR28" s="61"/>
      <c r="SLS28" s="61"/>
      <c r="SLT28" s="61"/>
      <c r="SLU28" s="61"/>
      <c r="SLV28" s="61"/>
      <c r="SLW28" s="61"/>
      <c r="SLX28" s="61"/>
      <c r="SLY28" s="61"/>
      <c r="SLZ28" s="61"/>
      <c r="SMA28" s="61"/>
      <c r="SMB28" s="61"/>
      <c r="SMC28" s="61"/>
      <c r="SMD28" s="61"/>
      <c r="SME28" s="61"/>
      <c r="SMF28" s="61"/>
      <c r="SMG28" s="61"/>
      <c r="SMH28" s="61"/>
      <c r="SMI28" s="61"/>
      <c r="SMJ28" s="61"/>
      <c r="SMK28" s="61"/>
      <c r="SML28" s="61"/>
      <c r="SMM28" s="61"/>
      <c r="SMN28" s="61"/>
      <c r="SMO28" s="61"/>
      <c r="SMP28" s="61"/>
      <c r="SMQ28" s="61"/>
      <c r="SMR28" s="61"/>
      <c r="SMS28" s="61"/>
      <c r="SMT28" s="61"/>
      <c r="SMU28" s="61"/>
      <c r="SMV28" s="61"/>
      <c r="SMW28" s="61"/>
      <c r="SMX28" s="61"/>
      <c r="SMY28" s="61"/>
      <c r="SMZ28" s="61"/>
      <c r="SNA28" s="61"/>
      <c r="SNB28" s="61"/>
      <c r="SNC28" s="61"/>
      <c r="SND28" s="61"/>
      <c r="SNE28" s="61"/>
      <c r="SNF28" s="61"/>
      <c r="SNG28" s="61"/>
      <c r="SNH28" s="61"/>
      <c r="SNI28" s="61"/>
      <c r="SNJ28" s="61"/>
      <c r="SNK28" s="61"/>
      <c r="SNL28" s="61"/>
      <c r="SNM28" s="61"/>
      <c r="SNN28" s="61"/>
      <c r="SNO28" s="61"/>
      <c r="SNP28" s="61"/>
      <c r="SNQ28" s="61"/>
      <c r="SNR28" s="61"/>
      <c r="SNS28" s="61"/>
      <c r="SNT28" s="61"/>
      <c r="SNU28" s="61"/>
      <c r="SNV28" s="61"/>
      <c r="SNW28" s="61"/>
      <c r="SNX28" s="61"/>
      <c r="SNY28" s="61"/>
      <c r="SNZ28" s="61"/>
      <c r="SOA28" s="61"/>
      <c r="SOB28" s="61"/>
      <c r="SOC28" s="61"/>
      <c r="SOD28" s="61"/>
      <c r="SOE28" s="61"/>
      <c r="SOF28" s="61"/>
      <c r="SOG28" s="61"/>
      <c r="SOH28" s="61"/>
      <c r="SOI28" s="61"/>
      <c r="SOJ28" s="61"/>
      <c r="SOK28" s="61"/>
      <c r="SOL28" s="61"/>
      <c r="SOM28" s="61"/>
      <c r="SON28" s="61"/>
      <c r="SOO28" s="61"/>
      <c r="SOP28" s="61"/>
      <c r="SOQ28" s="61"/>
      <c r="SOR28" s="61"/>
      <c r="SOS28" s="61"/>
      <c r="SOT28" s="61"/>
      <c r="SOU28" s="61"/>
      <c r="SOV28" s="61"/>
      <c r="SOW28" s="61"/>
      <c r="SOX28" s="61"/>
      <c r="SOY28" s="61"/>
      <c r="SOZ28" s="61"/>
      <c r="SPA28" s="61"/>
      <c r="SPB28" s="61"/>
      <c r="SPC28" s="61"/>
      <c r="SPD28" s="61"/>
      <c r="SPE28" s="61"/>
      <c r="SPF28" s="61"/>
      <c r="SPG28" s="61"/>
      <c r="SPH28" s="61"/>
      <c r="SPI28" s="61"/>
      <c r="SPJ28" s="61"/>
      <c r="SPK28" s="61"/>
      <c r="SPL28" s="61"/>
      <c r="SPM28" s="61"/>
      <c r="SPN28" s="61"/>
      <c r="SPO28" s="61"/>
      <c r="SPP28" s="61"/>
      <c r="SPQ28" s="61"/>
      <c r="SPR28" s="61"/>
      <c r="SPS28" s="61"/>
      <c r="SPT28" s="61"/>
      <c r="SPU28" s="61"/>
      <c r="SPV28" s="61"/>
      <c r="SPW28" s="61"/>
      <c r="SPX28" s="61"/>
      <c r="SPY28" s="61"/>
      <c r="SPZ28" s="61"/>
      <c r="SQA28" s="61"/>
      <c r="SQB28" s="61"/>
      <c r="SQC28" s="61"/>
      <c r="SQD28" s="61"/>
      <c r="SQE28" s="61"/>
      <c r="SQF28" s="61"/>
      <c r="SQG28" s="61"/>
      <c r="SQH28" s="61"/>
      <c r="SQI28" s="61"/>
      <c r="SQJ28" s="61"/>
      <c r="SQK28" s="61"/>
      <c r="SQL28" s="61"/>
      <c r="SQM28" s="61"/>
      <c r="SQN28" s="61"/>
      <c r="SQO28" s="61"/>
      <c r="SQP28" s="61"/>
      <c r="SQQ28" s="61"/>
      <c r="SQR28" s="61"/>
      <c r="SQS28" s="61"/>
      <c r="SQT28" s="61"/>
      <c r="SQU28" s="61"/>
      <c r="SQV28" s="61"/>
      <c r="SQW28" s="61"/>
      <c r="SQX28" s="61"/>
      <c r="SQY28" s="61"/>
      <c r="SQZ28" s="61"/>
      <c r="SRA28" s="61"/>
      <c r="SRB28" s="61"/>
      <c r="SRC28" s="61"/>
      <c r="SRD28" s="61"/>
      <c r="SRE28" s="61"/>
      <c r="SRF28" s="61"/>
      <c r="SRG28" s="61"/>
      <c r="SRH28" s="61"/>
      <c r="SRI28" s="61"/>
      <c r="SRJ28" s="61"/>
      <c r="SRK28" s="61"/>
      <c r="SRL28" s="61"/>
      <c r="SRM28" s="61"/>
      <c r="SRN28" s="61"/>
      <c r="SRO28" s="61"/>
      <c r="SRP28" s="61"/>
      <c r="SRQ28" s="61"/>
      <c r="SRR28" s="61"/>
      <c r="SRS28" s="61"/>
      <c r="SRT28" s="61"/>
      <c r="SRU28" s="61"/>
      <c r="SRV28" s="61"/>
      <c r="SRW28" s="61"/>
      <c r="SRX28" s="61"/>
      <c r="SRY28" s="61"/>
      <c r="SRZ28" s="61"/>
      <c r="SSA28" s="61"/>
      <c r="SSB28" s="61"/>
      <c r="SSC28" s="61"/>
      <c r="SSD28" s="61"/>
      <c r="SSE28" s="61"/>
      <c r="SSF28" s="61"/>
      <c r="SSG28" s="61"/>
      <c r="SSH28" s="61"/>
      <c r="SSI28" s="61"/>
      <c r="SSJ28" s="61"/>
      <c r="SSK28" s="61"/>
      <c r="SSL28" s="61"/>
      <c r="SSM28" s="61"/>
      <c r="SSN28" s="61"/>
      <c r="SSO28" s="61"/>
      <c r="SSP28" s="61"/>
      <c r="SSQ28" s="61"/>
      <c r="SSR28" s="61"/>
      <c r="SSS28" s="61"/>
      <c r="SST28" s="61"/>
      <c r="SSU28" s="61"/>
      <c r="SSV28" s="61"/>
      <c r="SSW28" s="61"/>
      <c r="SSX28" s="61"/>
      <c r="SSY28" s="61"/>
      <c r="SSZ28" s="61"/>
      <c r="STA28" s="61"/>
      <c r="STB28" s="61"/>
      <c r="STC28" s="61"/>
      <c r="STD28" s="61"/>
      <c r="STE28" s="61"/>
      <c r="STF28" s="61"/>
      <c r="STG28" s="61"/>
      <c r="STH28" s="61"/>
      <c r="STI28" s="61"/>
      <c r="STJ28" s="61"/>
      <c r="STK28" s="61"/>
      <c r="STL28" s="61"/>
      <c r="STM28" s="61"/>
      <c r="STN28" s="61"/>
      <c r="STO28" s="61"/>
      <c r="STP28" s="61"/>
      <c r="STQ28" s="61"/>
      <c r="STR28" s="61"/>
      <c r="STS28" s="61"/>
      <c r="STT28" s="61"/>
      <c r="STU28" s="61"/>
      <c r="STV28" s="61"/>
      <c r="STW28" s="61"/>
      <c r="STX28" s="61"/>
      <c r="STY28" s="61"/>
      <c r="STZ28" s="61"/>
      <c r="SUA28" s="61"/>
      <c r="SUB28" s="61"/>
      <c r="SUC28" s="61"/>
      <c r="SUD28" s="61"/>
      <c r="SUE28" s="61"/>
      <c r="SUF28" s="61"/>
      <c r="SUG28" s="61"/>
      <c r="SUH28" s="61"/>
      <c r="SUI28" s="61"/>
      <c r="SUJ28" s="61"/>
      <c r="SUK28" s="61"/>
      <c r="SUL28" s="61"/>
      <c r="SUM28" s="61"/>
      <c r="SUN28" s="61"/>
      <c r="SUO28" s="61"/>
      <c r="SUP28" s="61"/>
      <c r="SUQ28" s="61"/>
      <c r="SUR28" s="61"/>
      <c r="SUS28" s="61"/>
      <c r="SUT28" s="61"/>
      <c r="SUU28" s="61"/>
      <c r="SUV28" s="61"/>
      <c r="SUW28" s="61"/>
      <c r="SUX28" s="61"/>
      <c r="SUY28" s="61"/>
      <c r="SUZ28" s="61"/>
      <c r="SVA28" s="61"/>
      <c r="SVB28" s="61"/>
      <c r="SVC28" s="61"/>
      <c r="SVD28" s="61"/>
      <c r="SVE28" s="61"/>
      <c r="SVF28" s="61"/>
      <c r="SVG28" s="61"/>
      <c r="SVH28" s="61"/>
      <c r="SVI28" s="61"/>
      <c r="SVJ28" s="61"/>
      <c r="SVK28" s="61"/>
      <c r="SVL28" s="61"/>
      <c r="SVM28" s="61"/>
      <c r="SVN28" s="61"/>
      <c r="SVO28" s="61"/>
      <c r="SVP28" s="61"/>
      <c r="SVQ28" s="61"/>
      <c r="SVR28" s="61"/>
      <c r="SVS28" s="61"/>
      <c r="SVT28" s="61"/>
      <c r="SVU28" s="61"/>
      <c r="SVV28" s="61"/>
      <c r="SVW28" s="61"/>
      <c r="SVX28" s="61"/>
      <c r="SVY28" s="61"/>
      <c r="SVZ28" s="61"/>
      <c r="SWA28" s="61"/>
      <c r="SWB28" s="61"/>
      <c r="SWC28" s="61"/>
      <c r="SWD28" s="61"/>
      <c r="SWE28" s="61"/>
      <c r="SWF28" s="61"/>
      <c r="SWG28" s="61"/>
      <c r="SWH28" s="61"/>
      <c r="SWI28" s="61"/>
      <c r="SWJ28" s="61"/>
      <c r="SWK28" s="61"/>
      <c r="SWL28" s="61"/>
      <c r="SWM28" s="61"/>
      <c r="SWN28" s="61"/>
      <c r="SWO28" s="61"/>
      <c r="SWP28" s="61"/>
      <c r="SWQ28" s="61"/>
      <c r="SWR28" s="61"/>
      <c r="SWS28" s="61"/>
      <c r="SWT28" s="61"/>
      <c r="SWU28" s="61"/>
      <c r="SWV28" s="61"/>
      <c r="SWW28" s="61"/>
      <c r="SWX28" s="61"/>
      <c r="SWY28" s="61"/>
      <c r="SWZ28" s="61"/>
      <c r="SXA28" s="61"/>
      <c r="SXB28" s="61"/>
      <c r="SXC28" s="61"/>
      <c r="SXD28" s="61"/>
      <c r="SXE28" s="61"/>
      <c r="SXF28" s="61"/>
      <c r="SXG28" s="61"/>
      <c r="SXH28" s="61"/>
      <c r="SXI28" s="61"/>
      <c r="SXJ28" s="61"/>
      <c r="SXK28" s="61"/>
      <c r="SXL28" s="61"/>
      <c r="SXM28" s="61"/>
      <c r="SXN28" s="61"/>
      <c r="SXO28" s="61"/>
      <c r="SXP28" s="61"/>
      <c r="SXQ28" s="61"/>
      <c r="SXR28" s="61"/>
      <c r="SXS28" s="61"/>
      <c r="SXT28" s="61"/>
      <c r="SXU28" s="61"/>
      <c r="SXV28" s="61"/>
      <c r="SXW28" s="61"/>
      <c r="SXX28" s="61"/>
      <c r="SXY28" s="61"/>
      <c r="SXZ28" s="61"/>
      <c r="SYA28" s="61"/>
      <c r="SYB28" s="61"/>
      <c r="SYC28" s="61"/>
      <c r="SYD28" s="61"/>
      <c r="SYE28" s="61"/>
      <c r="SYF28" s="61"/>
      <c r="SYG28" s="61"/>
      <c r="SYH28" s="61"/>
      <c r="SYI28" s="61"/>
      <c r="SYJ28" s="61"/>
      <c r="SYK28" s="61"/>
      <c r="SYL28" s="61"/>
      <c r="SYM28" s="61"/>
      <c r="SYN28" s="61"/>
      <c r="SYO28" s="61"/>
      <c r="SYP28" s="61"/>
      <c r="SYQ28" s="61"/>
      <c r="SYR28" s="61"/>
      <c r="SYS28" s="61"/>
      <c r="SYT28" s="61"/>
      <c r="SYU28" s="61"/>
      <c r="SYV28" s="61"/>
      <c r="SYW28" s="61"/>
      <c r="SYX28" s="61"/>
      <c r="SYY28" s="61"/>
      <c r="SYZ28" s="61"/>
      <c r="SZA28" s="61"/>
      <c r="SZB28" s="61"/>
      <c r="SZC28" s="61"/>
      <c r="SZD28" s="61"/>
      <c r="SZE28" s="61"/>
      <c r="SZF28" s="61"/>
      <c r="SZG28" s="61"/>
      <c r="SZH28" s="61"/>
      <c r="SZI28" s="61"/>
      <c r="SZJ28" s="61"/>
      <c r="SZK28" s="61"/>
      <c r="SZL28" s="61"/>
      <c r="SZM28" s="61"/>
      <c r="SZN28" s="61"/>
      <c r="SZO28" s="61"/>
      <c r="SZP28" s="61"/>
      <c r="SZQ28" s="61"/>
      <c r="SZR28" s="61"/>
      <c r="SZS28" s="61"/>
      <c r="SZT28" s="61"/>
      <c r="SZU28" s="61"/>
      <c r="SZV28" s="61"/>
      <c r="SZW28" s="61"/>
      <c r="SZX28" s="61"/>
      <c r="SZY28" s="61"/>
      <c r="SZZ28" s="61"/>
      <c r="TAA28" s="61"/>
      <c r="TAB28" s="61"/>
      <c r="TAC28" s="61"/>
      <c r="TAD28" s="61"/>
      <c r="TAE28" s="61"/>
      <c r="TAF28" s="61"/>
      <c r="TAG28" s="61"/>
      <c r="TAH28" s="61"/>
      <c r="TAI28" s="61"/>
      <c r="TAJ28" s="61"/>
      <c r="TAK28" s="61"/>
      <c r="TAL28" s="61"/>
      <c r="TAM28" s="61"/>
      <c r="TAN28" s="61"/>
      <c r="TAO28" s="61"/>
      <c r="TAP28" s="61"/>
      <c r="TAQ28" s="61"/>
      <c r="TAR28" s="61"/>
      <c r="TAS28" s="61"/>
      <c r="TAT28" s="61"/>
      <c r="TAU28" s="61"/>
      <c r="TAV28" s="61"/>
      <c r="TAW28" s="61"/>
      <c r="TAX28" s="61"/>
      <c r="TAY28" s="61"/>
      <c r="TAZ28" s="61"/>
      <c r="TBA28" s="61"/>
      <c r="TBB28" s="61"/>
      <c r="TBC28" s="61"/>
      <c r="TBD28" s="61"/>
      <c r="TBE28" s="61"/>
      <c r="TBF28" s="61"/>
      <c r="TBG28" s="61"/>
      <c r="TBH28" s="61"/>
      <c r="TBI28" s="61"/>
      <c r="TBJ28" s="61"/>
      <c r="TBK28" s="61"/>
      <c r="TBL28" s="61"/>
      <c r="TBM28" s="61"/>
      <c r="TBN28" s="61"/>
      <c r="TBO28" s="61"/>
      <c r="TBP28" s="61"/>
      <c r="TBQ28" s="61"/>
      <c r="TBR28" s="61"/>
      <c r="TBS28" s="61"/>
      <c r="TBT28" s="61"/>
      <c r="TBU28" s="61"/>
      <c r="TBV28" s="61"/>
      <c r="TBW28" s="61"/>
      <c r="TBX28" s="61"/>
      <c r="TBY28" s="61"/>
      <c r="TBZ28" s="61"/>
      <c r="TCA28" s="61"/>
      <c r="TCB28" s="61"/>
      <c r="TCC28" s="61"/>
      <c r="TCD28" s="61"/>
      <c r="TCE28" s="61"/>
      <c r="TCF28" s="61"/>
      <c r="TCG28" s="61"/>
      <c r="TCH28" s="61"/>
      <c r="TCI28" s="61"/>
      <c r="TCJ28" s="61"/>
      <c r="TCK28" s="61"/>
      <c r="TCL28" s="61"/>
      <c r="TCM28" s="61"/>
      <c r="TCN28" s="61"/>
      <c r="TCO28" s="61"/>
      <c r="TCP28" s="61"/>
      <c r="TCQ28" s="61"/>
      <c r="TCR28" s="61"/>
      <c r="TCS28" s="61"/>
      <c r="TCT28" s="61"/>
      <c r="TCU28" s="61"/>
      <c r="TCV28" s="61"/>
      <c r="TCW28" s="61"/>
      <c r="TCX28" s="61"/>
      <c r="TCY28" s="61"/>
      <c r="TCZ28" s="61"/>
      <c r="TDA28" s="61"/>
      <c r="TDB28" s="61"/>
      <c r="TDC28" s="61"/>
      <c r="TDD28" s="61"/>
      <c r="TDE28" s="61"/>
      <c r="TDF28" s="61"/>
      <c r="TDG28" s="61"/>
      <c r="TDH28" s="61"/>
      <c r="TDI28" s="61"/>
      <c r="TDJ28" s="61"/>
      <c r="TDK28" s="61"/>
      <c r="TDL28" s="61"/>
      <c r="TDM28" s="61"/>
      <c r="TDN28" s="61"/>
      <c r="TDO28" s="61"/>
      <c r="TDP28" s="61"/>
      <c r="TDQ28" s="61"/>
      <c r="TDR28" s="61"/>
      <c r="TDS28" s="61"/>
      <c r="TDT28" s="61"/>
      <c r="TDU28" s="61"/>
      <c r="TDV28" s="61"/>
      <c r="TDW28" s="61"/>
      <c r="TDX28" s="61"/>
      <c r="TDY28" s="61"/>
      <c r="TDZ28" s="61"/>
      <c r="TEA28" s="61"/>
      <c r="TEB28" s="61"/>
      <c r="TEC28" s="61"/>
      <c r="TED28" s="61"/>
      <c r="TEE28" s="61"/>
      <c r="TEF28" s="61"/>
      <c r="TEG28" s="61"/>
      <c r="TEH28" s="61"/>
      <c r="TEI28" s="61"/>
      <c r="TEJ28" s="61"/>
      <c r="TEK28" s="61"/>
      <c r="TEL28" s="61"/>
      <c r="TEM28" s="61"/>
      <c r="TEN28" s="61"/>
      <c r="TEO28" s="61"/>
      <c r="TEP28" s="61"/>
      <c r="TEQ28" s="61"/>
      <c r="TER28" s="61"/>
      <c r="TES28" s="61"/>
      <c r="TET28" s="61"/>
      <c r="TEU28" s="61"/>
      <c r="TEV28" s="61"/>
      <c r="TEW28" s="61"/>
      <c r="TEX28" s="61"/>
      <c r="TEY28" s="61"/>
      <c r="TEZ28" s="61"/>
      <c r="TFA28" s="61"/>
      <c r="TFB28" s="61"/>
      <c r="TFC28" s="61"/>
      <c r="TFD28" s="61"/>
      <c r="TFE28" s="61"/>
      <c r="TFF28" s="61"/>
      <c r="TFG28" s="61"/>
      <c r="TFH28" s="61"/>
      <c r="TFI28" s="61"/>
      <c r="TFJ28" s="61"/>
      <c r="TFK28" s="61"/>
      <c r="TFL28" s="61"/>
      <c r="TFM28" s="61"/>
      <c r="TFN28" s="61"/>
      <c r="TFO28" s="61"/>
      <c r="TFP28" s="61"/>
      <c r="TFQ28" s="61"/>
      <c r="TFR28" s="61"/>
      <c r="TFS28" s="61"/>
      <c r="TFT28" s="61"/>
      <c r="TFU28" s="61"/>
      <c r="TFV28" s="61"/>
      <c r="TFW28" s="61"/>
      <c r="TFX28" s="61"/>
      <c r="TFY28" s="61"/>
      <c r="TFZ28" s="61"/>
      <c r="TGA28" s="61"/>
      <c r="TGB28" s="61"/>
      <c r="TGC28" s="61"/>
      <c r="TGD28" s="61"/>
      <c r="TGE28" s="61"/>
      <c r="TGF28" s="61"/>
      <c r="TGG28" s="61"/>
      <c r="TGH28" s="61"/>
      <c r="TGI28" s="61"/>
      <c r="TGJ28" s="61"/>
      <c r="TGK28" s="61"/>
      <c r="TGL28" s="61"/>
      <c r="TGM28" s="61"/>
      <c r="TGN28" s="61"/>
      <c r="TGO28" s="61"/>
      <c r="TGP28" s="61"/>
      <c r="TGQ28" s="61"/>
      <c r="TGR28" s="61"/>
      <c r="TGS28" s="61"/>
      <c r="TGT28" s="61"/>
      <c r="TGU28" s="61"/>
      <c r="TGV28" s="61"/>
      <c r="TGW28" s="61"/>
      <c r="TGX28" s="61"/>
      <c r="TGY28" s="61"/>
      <c r="TGZ28" s="61"/>
      <c r="THA28" s="61"/>
      <c r="THB28" s="61"/>
      <c r="THC28" s="61"/>
      <c r="THD28" s="61"/>
      <c r="THE28" s="61"/>
      <c r="THF28" s="61"/>
      <c r="THG28" s="61"/>
      <c r="THH28" s="61"/>
      <c r="THI28" s="61"/>
      <c r="THJ28" s="61"/>
      <c r="THK28" s="61"/>
      <c r="THL28" s="61"/>
      <c r="THM28" s="61"/>
      <c r="THN28" s="61"/>
      <c r="THO28" s="61"/>
      <c r="THP28" s="61"/>
      <c r="THQ28" s="61"/>
      <c r="THR28" s="61"/>
      <c r="THS28" s="61"/>
      <c r="THT28" s="61"/>
      <c r="THU28" s="61"/>
      <c r="THV28" s="61"/>
      <c r="THW28" s="61"/>
      <c r="THX28" s="61"/>
      <c r="THY28" s="61"/>
      <c r="THZ28" s="61"/>
      <c r="TIA28" s="61"/>
      <c r="TIB28" s="61"/>
      <c r="TIC28" s="61"/>
      <c r="TID28" s="61"/>
      <c r="TIE28" s="61"/>
      <c r="TIF28" s="61"/>
      <c r="TIG28" s="61"/>
      <c r="TIH28" s="61"/>
      <c r="TII28" s="61"/>
      <c r="TIJ28" s="61"/>
      <c r="TIK28" s="61"/>
      <c r="TIL28" s="61"/>
      <c r="TIM28" s="61"/>
      <c r="TIN28" s="61"/>
      <c r="TIO28" s="61"/>
      <c r="TIP28" s="61"/>
      <c r="TIQ28" s="61"/>
      <c r="TIR28" s="61"/>
      <c r="TIS28" s="61"/>
      <c r="TIT28" s="61"/>
      <c r="TIU28" s="61"/>
      <c r="TIV28" s="61"/>
      <c r="TIW28" s="61"/>
      <c r="TIX28" s="61"/>
      <c r="TIY28" s="61"/>
      <c r="TIZ28" s="61"/>
      <c r="TJA28" s="61"/>
      <c r="TJB28" s="61"/>
      <c r="TJC28" s="61"/>
      <c r="TJD28" s="61"/>
      <c r="TJE28" s="61"/>
      <c r="TJF28" s="61"/>
      <c r="TJG28" s="61"/>
      <c r="TJH28" s="61"/>
      <c r="TJI28" s="61"/>
      <c r="TJJ28" s="61"/>
      <c r="TJK28" s="61"/>
      <c r="TJL28" s="61"/>
      <c r="TJM28" s="61"/>
      <c r="TJN28" s="61"/>
      <c r="TJO28" s="61"/>
      <c r="TJP28" s="61"/>
      <c r="TJQ28" s="61"/>
      <c r="TJR28" s="61"/>
      <c r="TJS28" s="61"/>
      <c r="TJT28" s="61"/>
      <c r="TJU28" s="61"/>
      <c r="TJV28" s="61"/>
      <c r="TJW28" s="61"/>
      <c r="TJX28" s="61"/>
      <c r="TJY28" s="61"/>
      <c r="TJZ28" s="61"/>
      <c r="TKA28" s="61"/>
      <c r="TKB28" s="61"/>
      <c r="TKC28" s="61"/>
      <c r="TKD28" s="61"/>
      <c r="TKE28" s="61"/>
      <c r="TKF28" s="61"/>
      <c r="TKG28" s="61"/>
      <c r="TKH28" s="61"/>
      <c r="TKI28" s="61"/>
      <c r="TKJ28" s="61"/>
      <c r="TKK28" s="61"/>
      <c r="TKL28" s="61"/>
      <c r="TKM28" s="61"/>
      <c r="TKN28" s="61"/>
      <c r="TKO28" s="61"/>
      <c r="TKP28" s="61"/>
      <c r="TKQ28" s="61"/>
      <c r="TKR28" s="61"/>
      <c r="TKS28" s="61"/>
      <c r="TKT28" s="61"/>
      <c r="TKU28" s="61"/>
      <c r="TKV28" s="61"/>
      <c r="TKW28" s="61"/>
      <c r="TKX28" s="61"/>
      <c r="TKY28" s="61"/>
      <c r="TKZ28" s="61"/>
      <c r="TLA28" s="61"/>
      <c r="TLB28" s="61"/>
      <c r="TLC28" s="61"/>
      <c r="TLD28" s="61"/>
      <c r="TLE28" s="61"/>
      <c r="TLF28" s="61"/>
      <c r="TLG28" s="61"/>
      <c r="TLH28" s="61"/>
      <c r="TLI28" s="61"/>
      <c r="TLJ28" s="61"/>
      <c r="TLK28" s="61"/>
      <c r="TLL28" s="61"/>
      <c r="TLM28" s="61"/>
      <c r="TLN28" s="61"/>
      <c r="TLO28" s="61"/>
      <c r="TLP28" s="61"/>
      <c r="TLQ28" s="61"/>
      <c r="TLR28" s="61"/>
      <c r="TLS28" s="61"/>
      <c r="TLT28" s="61"/>
      <c r="TLU28" s="61"/>
      <c r="TLV28" s="61"/>
      <c r="TLW28" s="61"/>
      <c r="TLX28" s="61"/>
      <c r="TLY28" s="61"/>
      <c r="TLZ28" s="61"/>
      <c r="TMA28" s="61"/>
      <c r="TMB28" s="61"/>
      <c r="TMC28" s="61"/>
      <c r="TMD28" s="61"/>
      <c r="TME28" s="61"/>
      <c r="TMF28" s="61"/>
      <c r="TMG28" s="61"/>
      <c r="TMH28" s="61"/>
      <c r="TMI28" s="61"/>
      <c r="TMJ28" s="61"/>
      <c r="TMK28" s="61"/>
      <c r="TML28" s="61"/>
      <c r="TMM28" s="61"/>
      <c r="TMN28" s="61"/>
      <c r="TMO28" s="61"/>
      <c r="TMP28" s="61"/>
      <c r="TMQ28" s="61"/>
      <c r="TMR28" s="61"/>
      <c r="TMS28" s="61"/>
      <c r="TMT28" s="61"/>
      <c r="TMU28" s="61"/>
      <c r="TMV28" s="61"/>
      <c r="TMW28" s="61"/>
      <c r="TMX28" s="61"/>
      <c r="TMY28" s="61"/>
      <c r="TMZ28" s="61"/>
      <c r="TNA28" s="61"/>
      <c r="TNB28" s="61"/>
      <c r="TNC28" s="61"/>
      <c r="TND28" s="61"/>
      <c r="TNE28" s="61"/>
      <c r="TNF28" s="61"/>
      <c r="TNG28" s="61"/>
      <c r="TNH28" s="61"/>
      <c r="TNI28" s="61"/>
      <c r="TNJ28" s="61"/>
      <c r="TNK28" s="61"/>
      <c r="TNL28" s="61"/>
      <c r="TNM28" s="61"/>
      <c r="TNN28" s="61"/>
      <c r="TNO28" s="61"/>
      <c r="TNP28" s="61"/>
      <c r="TNQ28" s="61"/>
      <c r="TNR28" s="61"/>
      <c r="TNS28" s="61"/>
      <c r="TNT28" s="61"/>
      <c r="TNU28" s="61"/>
      <c r="TNV28" s="61"/>
      <c r="TNW28" s="61"/>
      <c r="TNX28" s="61"/>
      <c r="TNY28" s="61"/>
      <c r="TNZ28" s="61"/>
      <c r="TOA28" s="61"/>
      <c r="TOB28" s="61"/>
      <c r="TOC28" s="61"/>
      <c r="TOD28" s="61"/>
      <c r="TOE28" s="61"/>
      <c r="TOF28" s="61"/>
      <c r="TOG28" s="61"/>
      <c r="TOH28" s="61"/>
      <c r="TOI28" s="61"/>
      <c r="TOJ28" s="61"/>
      <c r="TOK28" s="61"/>
      <c r="TOL28" s="61"/>
      <c r="TOM28" s="61"/>
      <c r="TON28" s="61"/>
      <c r="TOO28" s="61"/>
      <c r="TOP28" s="61"/>
      <c r="TOQ28" s="61"/>
      <c r="TOR28" s="61"/>
      <c r="TOS28" s="61"/>
      <c r="TOT28" s="61"/>
      <c r="TOU28" s="61"/>
      <c r="TOV28" s="61"/>
      <c r="TOW28" s="61"/>
      <c r="TOX28" s="61"/>
      <c r="TOY28" s="61"/>
      <c r="TOZ28" s="61"/>
      <c r="TPA28" s="61"/>
      <c r="TPB28" s="61"/>
      <c r="TPC28" s="61"/>
      <c r="TPD28" s="61"/>
      <c r="TPE28" s="61"/>
      <c r="TPF28" s="61"/>
      <c r="TPG28" s="61"/>
      <c r="TPH28" s="61"/>
      <c r="TPI28" s="61"/>
      <c r="TPJ28" s="61"/>
      <c r="TPK28" s="61"/>
      <c r="TPL28" s="61"/>
      <c r="TPM28" s="61"/>
      <c r="TPN28" s="61"/>
      <c r="TPO28" s="61"/>
      <c r="TPP28" s="61"/>
      <c r="TPQ28" s="61"/>
      <c r="TPR28" s="61"/>
      <c r="TPS28" s="61"/>
      <c r="TPT28" s="61"/>
      <c r="TPU28" s="61"/>
      <c r="TPV28" s="61"/>
      <c r="TPW28" s="61"/>
      <c r="TPX28" s="61"/>
      <c r="TPY28" s="61"/>
      <c r="TPZ28" s="61"/>
      <c r="TQA28" s="61"/>
      <c r="TQB28" s="61"/>
      <c r="TQC28" s="61"/>
      <c r="TQD28" s="61"/>
      <c r="TQE28" s="61"/>
      <c r="TQF28" s="61"/>
      <c r="TQG28" s="61"/>
      <c r="TQH28" s="61"/>
      <c r="TQI28" s="61"/>
      <c r="TQJ28" s="61"/>
      <c r="TQK28" s="61"/>
      <c r="TQL28" s="61"/>
      <c r="TQM28" s="61"/>
      <c r="TQN28" s="61"/>
      <c r="TQO28" s="61"/>
      <c r="TQP28" s="61"/>
      <c r="TQQ28" s="61"/>
      <c r="TQR28" s="61"/>
      <c r="TQS28" s="61"/>
      <c r="TQT28" s="61"/>
      <c r="TQU28" s="61"/>
      <c r="TQV28" s="61"/>
      <c r="TQW28" s="61"/>
      <c r="TQX28" s="61"/>
      <c r="TQY28" s="61"/>
      <c r="TQZ28" s="61"/>
      <c r="TRA28" s="61"/>
      <c r="TRB28" s="61"/>
      <c r="TRC28" s="61"/>
      <c r="TRD28" s="61"/>
      <c r="TRE28" s="61"/>
      <c r="TRF28" s="61"/>
      <c r="TRG28" s="61"/>
      <c r="TRH28" s="61"/>
      <c r="TRI28" s="61"/>
      <c r="TRJ28" s="61"/>
      <c r="TRK28" s="61"/>
      <c r="TRL28" s="61"/>
      <c r="TRM28" s="61"/>
      <c r="TRN28" s="61"/>
      <c r="TRO28" s="61"/>
      <c r="TRP28" s="61"/>
      <c r="TRQ28" s="61"/>
      <c r="TRR28" s="61"/>
      <c r="TRS28" s="61"/>
      <c r="TRT28" s="61"/>
      <c r="TRU28" s="61"/>
      <c r="TRV28" s="61"/>
      <c r="TRW28" s="61"/>
      <c r="TRX28" s="61"/>
      <c r="TRY28" s="61"/>
      <c r="TRZ28" s="61"/>
      <c r="TSA28" s="61"/>
      <c r="TSB28" s="61"/>
      <c r="TSC28" s="61"/>
      <c r="TSD28" s="61"/>
      <c r="TSE28" s="61"/>
      <c r="TSF28" s="61"/>
      <c r="TSG28" s="61"/>
      <c r="TSH28" s="61"/>
      <c r="TSI28" s="61"/>
      <c r="TSJ28" s="61"/>
      <c r="TSK28" s="61"/>
      <c r="TSL28" s="61"/>
      <c r="TSM28" s="61"/>
      <c r="TSN28" s="61"/>
      <c r="TSO28" s="61"/>
      <c r="TSP28" s="61"/>
      <c r="TSQ28" s="61"/>
      <c r="TSR28" s="61"/>
      <c r="TSS28" s="61"/>
      <c r="TST28" s="61"/>
      <c r="TSU28" s="61"/>
      <c r="TSV28" s="61"/>
      <c r="TSW28" s="61"/>
      <c r="TSX28" s="61"/>
      <c r="TSY28" s="61"/>
      <c r="TSZ28" s="61"/>
      <c r="TTA28" s="61"/>
      <c r="TTB28" s="61"/>
      <c r="TTC28" s="61"/>
      <c r="TTD28" s="61"/>
      <c r="TTE28" s="61"/>
      <c r="TTF28" s="61"/>
      <c r="TTG28" s="61"/>
      <c r="TTH28" s="61"/>
      <c r="TTI28" s="61"/>
      <c r="TTJ28" s="61"/>
      <c r="TTK28" s="61"/>
      <c r="TTL28" s="61"/>
      <c r="TTM28" s="61"/>
      <c r="TTN28" s="61"/>
      <c r="TTO28" s="61"/>
      <c r="TTP28" s="61"/>
      <c r="TTQ28" s="61"/>
      <c r="TTR28" s="61"/>
      <c r="TTS28" s="61"/>
      <c r="TTT28" s="61"/>
      <c r="TTU28" s="61"/>
      <c r="TTV28" s="61"/>
      <c r="TTW28" s="61"/>
      <c r="TTX28" s="61"/>
      <c r="TTY28" s="61"/>
      <c r="TTZ28" s="61"/>
      <c r="TUA28" s="61"/>
      <c r="TUB28" s="61"/>
      <c r="TUC28" s="61"/>
      <c r="TUD28" s="61"/>
      <c r="TUE28" s="61"/>
      <c r="TUF28" s="61"/>
      <c r="TUG28" s="61"/>
      <c r="TUH28" s="61"/>
      <c r="TUI28" s="61"/>
      <c r="TUJ28" s="61"/>
      <c r="TUK28" s="61"/>
      <c r="TUL28" s="61"/>
      <c r="TUM28" s="61"/>
      <c r="TUN28" s="61"/>
      <c r="TUO28" s="61"/>
      <c r="TUP28" s="61"/>
      <c r="TUQ28" s="61"/>
      <c r="TUR28" s="61"/>
      <c r="TUS28" s="61"/>
      <c r="TUT28" s="61"/>
      <c r="TUU28" s="61"/>
      <c r="TUV28" s="61"/>
      <c r="TUW28" s="61"/>
      <c r="TUX28" s="61"/>
      <c r="TUY28" s="61"/>
      <c r="TUZ28" s="61"/>
      <c r="TVA28" s="61"/>
      <c r="TVB28" s="61"/>
      <c r="TVC28" s="61"/>
      <c r="TVD28" s="61"/>
      <c r="TVE28" s="61"/>
      <c r="TVF28" s="61"/>
      <c r="TVG28" s="61"/>
      <c r="TVH28" s="61"/>
      <c r="TVI28" s="61"/>
      <c r="TVJ28" s="61"/>
      <c r="TVK28" s="61"/>
      <c r="TVL28" s="61"/>
      <c r="TVM28" s="61"/>
      <c r="TVN28" s="61"/>
      <c r="TVO28" s="61"/>
      <c r="TVP28" s="61"/>
      <c r="TVQ28" s="61"/>
      <c r="TVR28" s="61"/>
      <c r="TVS28" s="61"/>
      <c r="TVT28" s="61"/>
      <c r="TVU28" s="61"/>
      <c r="TVV28" s="61"/>
      <c r="TVW28" s="61"/>
      <c r="TVX28" s="61"/>
      <c r="TVY28" s="61"/>
      <c r="TVZ28" s="61"/>
      <c r="TWA28" s="61"/>
      <c r="TWB28" s="61"/>
      <c r="TWC28" s="61"/>
      <c r="TWD28" s="61"/>
      <c r="TWE28" s="61"/>
      <c r="TWF28" s="61"/>
      <c r="TWG28" s="61"/>
      <c r="TWH28" s="61"/>
      <c r="TWI28" s="61"/>
      <c r="TWJ28" s="61"/>
      <c r="TWK28" s="61"/>
      <c r="TWL28" s="61"/>
      <c r="TWM28" s="61"/>
      <c r="TWN28" s="61"/>
      <c r="TWO28" s="61"/>
      <c r="TWP28" s="61"/>
      <c r="TWQ28" s="61"/>
      <c r="TWR28" s="61"/>
      <c r="TWS28" s="61"/>
      <c r="TWT28" s="61"/>
      <c r="TWU28" s="61"/>
      <c r="TWV28" s="61"/>
      <c r="TWW28" s="61"/>
      <c r="TWX28" s="61"/>
      <c r="TWY28" s="61"/>
      <c r="TWZ28" s="61"/>
      <c r="TXA28" s="61"/>
      <c r="TXB28" s="61"/>
      <c r="TXC28" s="61"/>
      <c r="TXD28" s="61"/>
      <c r="TXE28" s="61"/>
      <c r="TXF28" s="61"/>
      <c r="TXG28" s="61"/>
      <c r="TXH28" s="61"/>
      <c r="TXI28" s="61"/>
      <c r="TXJ28" s="61"/>
      <c r="TXK28" s="61"/>
      <c r="TXL28" s="61"/>
      <c r="TXM28" s="61"/>
      <c r="TXN28" s="61"/>
      <c r="TXO28" s="61"/>
      <c r="TXP28" s="61"/>
      <c r="TXQ28" s="61"/>
      <c r="TXR28" s="61"/>
      <c r="TXS28" s="61"/>
      <c r="TXT28" s="61"/>
      <c r="TXU28" s="61"/>
      <c r="TXV28" s="61"/>
      <c r="TXW28" s="61"/>
      <c r="TXX28" s="61"/>
      <c r="TXY28" s="61"/>
      <c r="TXZ28" s="61"/>
      <c r="TYA28" s="61"/>
      <c r="TYB28" s="61"/>
      <c r="TYC28" s="61"/>
      <c r="TYD28" s="61"/>
      <c r="TYE28" s="61"/>
      <c r="TYF28" s="61"/>
      <c r="TYG28" s="61"/>
      <c r="TYH28" s="61"/>
      <c r="TYI28" s="61"/>
      <c r="TYJ28" s="61"/>
      <c r="TYK28" s="61"/>
      <c r="TYL28" s="61"/>
      <c r="TYM28" s="61"/>
      <c r="TYN28" s="61"/>
      <c r="TYO28" s="61"/>
      <c r="TYP28" s="61"/>
      <c r="TYQ28" s="61"/>
      <c r="TYR28" s="61"/>
      <c r="TYS28" s="61"/>
      <c r="TYT28" s="61"/>
      <c r="TYU28" s="61"/>
      <c r="TYV28" s="61"/>
      <c r="TYW28" s="61"/>
      <c r="TYX28" s="61"/>
      <c r="TYY28" s="61"/>
      <c r="TYZ28" s="61"/>
      <c r="TZA28" s="61"/>
      <c r="TZB28" s="61"/>
      <c r="TZC28" s="61"/>
      <c r="TZD28" s="61"/>
      <c r="TZE28" s="61"/>
      <c r="TZF28" s="61"/>
      <c r="TZG28" s="61"/>
      <c r="TZH28" s="61"/>
      <c r="TZI28" s="61"/>
      <c r="TZJ28" s="61"/>
      <c r="TZK28" s="61"/>
      <c r="TZL28" s="61"/>
      <c r="TZM28" s="61"/>
      <c r="TZN28" s="61"/>
      <c r="TZO28" s="61"/>
      <c r="TZP28" s="61"/>
      <c r="TZQ28" s="61"/>
      <c r="TZR28" s="61"/>
      <c r="TZS28" s="61"/>
      <c r="TZT28" s="61"/>
      <c r="TZU28" s="61"/>
      <c r="TZV28" s="61"/>
      <c r="TZW28" s="61"/>
      <c r="TZX28" s="61"/>
      <c r="TZY28" s="61"/>
      <c r="TZZ28" s="61"/>
      <c r="UAA28" s="61"/>
      <c r="UAB28" s="61"/>
      <c r="UAC28" s="61"/>
      <c r="UAD28" s="61"/>
      <c r="UAE28" s="61"/>
      <c r="UAF28" s="61"/>
      <c r="UAG28" s="61"/>
      <c r="UAH28" s="61"/>
      <c r="UAI28" s="61"/>
      <c r="UAJ28" s="61"/>
      <c r="UAK28" s="61"/>
      <c r="UAL28" s="61"/>
      <c r="UAM28" s="61"/>
      <c r="UAN28" s="61"/>
      <c r="UAO28" s="61"/>
      <c r="UAP28" s="61"/>
      <c r="UAQ28" s="61"/>
      <c r="UAR28" s="61"/>
      <c r="UAS28" s="61"/>
      <c r="UAT28" s="61"/>
      <c r="UAU28" s="61"/>
      <c r="UAV28" s="61"/>
      <c r="UAW28" s="61"/>
      <c r="UAX28" s="61"/>
      <c r="UAY28" s="61"/>
      <c r="UAZ28" s="61"/>
      <c r="UBA28" s="61"/>
      <c r="UBB28" s="61"/>
      <c r="UBC28" s="61"/>
      <c r="UBD28" s="61"/>
      <c r="UBE28" s="61"/>
      <c r="UBF28" s="61"/>
      <c r="UBG28" s="61"/>
      <c r="UBH28" s="61"/>
      <c r="UBI28" s="61"/>
      <c r="UBJ28" s="61"/>
      <c r="UBK28" s="61"/>
      <c r="UBL28" s="61"/>
      <c r="UBM28" s="61"/>
      <c r="UBN28" s="61"/>
      <c r="UBO28" s="61"/>
      <c r="UBP28" s="61"/>
      <c r="UBQ28" s="61"/>
      <c r="UBR28" s="61"/>
      <c r="UBS28" s="61"/>
      <c r="UBT28" s="61"/>
      <c r="UBU28" s="61"/>
      <c r="UBV28" s="61"/>
      <c r="UBW28" s="61"/>
      <c r="UBX28" s="61"/>
      <c r="UBY28" s="61"/>
      <c r="UBZ28" s="61"/>
      <c r="UCA28" s="61"/>
      <c r="UCB28" s="61"/>
      <c r="UCC28" s="61"/>
      <c r="UCD28" s="61"/>
      <c r="UCE28" s="61"/>
      <c r="UCF28" s="61"/>
      <c r="UCG28" s="61"/>
      <c r="UCH28" s="61"/>
      <c r="UCI28" s="61"/>
      <c r="UCJ28" s="61"/>
      <c r="UCK28" s="61"/>
      <c r="UCL28" s="61"/>
      <c r="UCM28" s="61"/>
      <c r="UCN28" s="61"/>
      <c r="UCO28" s="61"/>
      <c r="UCP28" s="61"/>
      <c r="UCQ28" s="61"/>
      <c r="UCR28" s="61"/>
      <c r="UCS28" s="61"/>
      <c r="UCT28" s="61"/>
      <c r="UCU28" s="61"/>
      <c r="UCV28" s="61"/>
      <c r="UCW28" s="61"/>
      <c r="UCX28" s="61"/>
      <c r="UCY28" s="61"/>
      <c r="UCZ28" s="61"/>
      <c r="UDA28" s="61"/>
      <c r="UDB28" s="61"/>
      <c r="UDC28" s="61"/>
      <c r="UDD28" s="61"/>
      <c r="UDE28" s="61"/>
      <c r="UDF28" s="61"/>
      <c r="UDG28" s="61"/>
      <c r="UDH28" s="61"/>
      <c r="UDI28" s="61"/>
      <c r="UDJ28" s="61"/>
      <c r="UDK28" s="61"/>
      <c r="UDL28" s="61"/>
      <c r="UDM28" s="61"/>
      <c r="UDN28" s="61"/>
      <c r="UDO28" s="61"/>
      <c r="UDP28" s="61"/>
      <c r="UDQ28" s="61"/>
      <c r="UDR28" s="61"/>
      <c r="UDS28" s="61"/>
      <c r="UDT28" s="61"/>
      <c r="UDU28" s="61"/>
      <c r="UDV28" s="61"/>
      <c r="UDW28" s="61"/>
      <c r="UDX28" s="61"/>
      <c r="UDY28" s="61"/>
      <c r="UDZ28" s="61"/>
      <c r="UEA28" s="61"/>
      <c r="UEB28" s="61"/>
      <c r="UEC28" s="61"/>
      <c r="UED28" s="61"/>
      <c r="UEE28" s="61"/>
      <c r="UEF28" s="61"/>
      <c r="UEG28" s="61"/>
      <c r="UEH28" s="61"/>
      <c r="UEI28" s="61"/>
      <c r="UEJ28" s="61"/>
      <c r="UEK28" s="61"/>
      <c r="UEL28" s="61"/>
      <c r="UEM28" s="61"/>
      <c r="UEN28" s="61"/>
      <c r="UEO28" s="61"/>
      <c r="UEP28" s="61"/>
      <c r="UEQ28" s="61"/>
      <c r="UER28" s="61"/>
      <c r="UES28" s="61"/>
      <c r="UET28" s="61"/>
      <c r="UEU28" s="61"/>
      <c r="UEV28" s="61"/>
      <c r="UEW28" s="61"/>
      <c r="UEX28" s="61"/>
      <c r="UEY28" s="61"/>
      <c r="UEZ28" s="61"/>
      <c r="UFA28" s="61"/>
      <c r="UFB28" s="61"/>
      <c r="UFC28" s="61"/>
      <c r="UFD28" s="61"/>
      <c r="UFE28" s="61"/>
      <c r="UFF28" s="61"/>
      <c r="UFG28" s="61"/>
      <c r="UFH28" s="61"/>
      <c r="UFI28" s="61"/>
      <c r="UFJ28" s="61"/>
      <c r="UFK28" s="61"/>
      <c r="UFL28" s="61"/>
      <c r="UFM28" s="61"/>
      <c r="UFN28" s="61"/>
      <c r="UFO28" s="61"/>
      <c r="UFP28" s="61"/>
      <c r="UFQ28" s="61"/>
      <c r="UFR28" s="61"/>
      <c r="UFS28" s="61"/>
      <c r="UFT28" s="61"/>
      <c r="UFU28" s="61"/>
      <c r="UFV28" s="61"/>
      <c r="UFW28" s="61"/>
      <c r="UFX28" s="61"/>
      <c r="UFY28" s="61"/>
      <c r="UFZ28" s="61"/>
      <c r="UGA28" s="61"/>
      <c r="UGB28" s="61"/>
      <c r="UGC28" s="61"/>
      <c r="UGD28" s="61"/>
      <c r="UGE28" s="61"/>
      <c r="UGF28" s="61"/>
      <c r="UGG28" s="61"/>
      <c r="UGH28" s="61"/>
      <c r="UGI28" s="61"/>
      <c r="UGJ28" s="61"/>
      <c r="UGK28" s="61"/>
      <c r="UGL28" s="61"/>
      <c r="UGM28" s="61"/>
      <c r="UGN28" s="61"/>
      <c r="UGO28" s="61"/>
      <c r="UGP28" s="61"/>
      <c r="UGQ28" s="61"/>
      <c r="UGR28" s="61"/>
      <c r="UGS28" s="61"/>
      <c r="UGT28" s="61"/>
      <c r="UGU28" s="61"/>
      <c r="UGV28" s="61"/>
      <c r="UGW28" s="61"/>
      <c r="UGX28" s="61"/>
      <c r="UGY28" s="61"/>
      <c r="UGZ28" s="61"/>
      <c r="UHA28" s="61"/>
      <c r="UHB28" s="61"/>
      <c r="UHC28" s="61"/>
      <c r="UHD28" s="61"/>
      <c r="UHE28" s="61"/>
      <c r="UHF28" s="61"/>
      <c r="UHG28" s="61"/>
      <c r="UHH28" s="61"/>
      <c r="UHI28" s="61"/>
      <c r="UHJ28" s="61"/>
      <c r="UHK28" s="61"/>
      <c r="UHL28" s="61"/>
      <c r="UHM28" s="61"/>
      <c r="UHN28" s="61"/>
      <c r="UHO28" s="61"/>
      <c r="UHP28" s="61"/>
      <c r="UHQ28" s="61"/>
      <c r="UHR28" s="61"/>
      <c r="UHS28" s="61"/>
      <c r="UHT28" s="61"/>
      <c r="UHU28" s="61"/>
      <c r="UHV28" s="61"/>
      <c r="UHW28" s="61"/>
      <c r="UHX28" s="61"/>
      <c r="UHY28" s="61"/>
      <c r="UHZ28" s="61"/>
      <c r="UIA28" s="61"/>
      <c r="UIB28" s="61"/>
      <c r="UIC28" s="61"/>
      <c r="UID28" s="61"/>
      <c r="UIE28" s="61"/>
      <c r="UIF28" s="61"/>
      <c r="UIG28" s="61"/>
      <c r="UIH28" s="61"/>
      <c r="UII28" s="61"/>
      <c r="UIJ28" s="61"/>
      <c r="UIK28" s="61"/>
      <c r="UIL28" s="61"/>
      <c r="UIM28" s="61"/>
      <c r="UIN28" s="61"/>
      <c r="UIO28" s="61"/>
      <c r="UIP28" s="61"/>
      <c r="UIQ28" s="61"/>
      <c r="UIR28" s="61"/>
      <c r="UIS28" s="61"/>
      <c r="UIT28" s="61"/>
      <c r="UIU28" s="61"/>
      <c r="UIV28" s="61"/>
      <c r="UIW28" s="61"/>
      <c r="UIX28" s="61"/>
      <c r="UIY28" s="61"/>
      <c r="UIZ28" s="61"/>
      <c r="UJA28" s="61"/>
      <c r="UJB28" s="61"/>
      <c r="UJC28" s="61"/>
      <c r="UJD28" s="61"/>
      <c r="UJE28" s="61"/>
      <c r="UJF28" s="61"/>
      <c r="UJG28" s="61"/>
      <c r="UJH28" s="61"/>
      <c r="UJI28" s="61"/>
      <c r="UJJ28" s="61"/>
      <c r="UJK28" s="61"/>
      <c r="UJL28" s="61"/>
      <c r="UJM28" s="61"/>
      <c r="UJN28" s="61"/>
      <c r="UJO28" s="61"/>
      <c r="UJP28" s="61"/>
      <c r="UJQ28" s="61"/>
      <c r="UJR28" s="61"/>
      <c r="UJS28" s="61"/>
      <c r="UJT28" s="61"/>
      <c r="UJU28" s="61"/>
      <c r="UJV28" s="61"/>
      <c r="UJW28" s="61"/>
      <c r="UJX28" s="61"/>
      <c r="UJY28" s="61"/>
      <c r="UJZ28" s="61"/>
      <c r="UKA28" s="61"/>
      <c r="UKB28" s="61"/>
      <c r="UKC28" s="61"/>
      <c r="UKD28" s="61"/>
      <c r="UKE28" s="61"/>
      <c r="UKF28" s="61"/>
      <c r="UKG28" s="61"/>
      <c r="UKH28" s="61"/>
      <c r="UKI28" s="61"/>
      <c r="UKJ28" s="61"/>
      <c r="UKK28" s="61"/>
      <c r="UKL28" s="61"/>
      <c r="UKM28" s="61"/>
      <c r="UKN28" s="61"/>
      <c r="UKO28" s="61"/>
      <c r="UKP28" s="61"/>
      <c r="UKQ28" s="61"/>
      <c r="UKR28" s="61"/>
      <c r="UKS28" s="61"/>
      <c r="UKT28" s="61"/>
      <c r="UKU28" s="61"/>
      <c r="UKV28" s="61"/>
      <c r="UKW28" s="61"/>
      <c r="UKX28" s="61"/>
      <c r="UKY28" s="61"/>
      <c r="UKZ28" s="61"/>
      <c r="ULA28" s="61"/>
      <c r="ULB28" s="61"/>
      <c r="ULC28" s="61"/>
      <c r="ULD28" s="61"/>
      <c r="ULE28" s="61"/>
      <c r="ULF28" s="61"/>
      <c r="ULG28" s="61"/>
      <c r="ULH28" s="61"/>
      <c r="ULI28" s="61"/>
      <c r="ULJ28" s="61"/>
      <c r="ULK28" s="61"/>
      <c r="ULL28" s="61"/>
      <c r="ULM28" s="61"/>
      <c r="ULN28" s="61"/>
      <c r="ULO28" s="61"/>
      <c r="ULP28" s="61"/>
      <c r="ULQ28" s="61"/>
      <c r="ULR28" s="61"/>
      <c r="ULS28" s="61"/>
      <c r="ULT28" s="61"/>
      <c r="ULU28" s="61"/>
      <c r="ULV28" s="61"/>
      <c r="ULW28" s="61"/>
      <c r="ULX28" s="61"/>
      <c r="ULY28" s="61"/>
      <c r="ULZ28" s="61"/>
      <c r="UMA28" s="61"/>
      <c r="UMB28" s="61"/>
      <c r="UMC28" s="61"/>
      <c r="UMD28" s="61"/>
      <c r="UME28" s="61"/>
      <c r="UMF28" s="61"/>
      <c r="UMG28" s="61"/>
      <c r="UMH28" s="61"/>
      <c r="UMI28" s="61"/>
      <c r="UMJ28" s="61"/>
      <c r="UMK28" s="61"/>
      <c r="UML28" s="61"/>
      <c r="UMM28" s="61"/>
      <c r="UMN28" s="61"/>
      <c r="UMO28" s="61"/>
      <c r="UMP28" s="61"/>
      <c r="UMQ28" s="61"/>
      <c r="UMR28" s="61"/>
      <c r="UMS28" s="61"/>
      <c r="UMT28" s="61"/>
      <c r="UMU28" s="61"/>
      <c r="UMV28" s="61"/>
      <c r="UMW28" s="61"/>
      <c r="UMX28" s="61"/>
      <c r="UMY28" s="61"/>
      <c r="UMZ28" s="61"/>
      <c r="UNA28" s="61"/>
      <c r="UNB28" s="61"/>
      <c r="UNC28" s="61"/>
      <c r="UND28" s="61"/>
      <c r="UNE28" s="61"/>
      <c r="UNF28" s="61"/>
      <c r="UNG28" s="61"/>
      <c r="UNH28" s="61"/>
      <c r="UNI28" s="61"/>
      <c r="UNJ28" s="61"/>
      <c r="UNK28" s="61"/>
      <c r="UNL28" s="61"/>
      <c r="UNM28" s="61"/>
      <c r="UNN28" s="61"/>
      <c r="UNO28" s="61"/>
      <c r="UNP28" s="61"/>
      <c r="UNQ28" s="61"/>
      <c r="UNR28" s="61"/>
      <c r="UNS28" s="61"/>
      <c r="UNT28" s="61"/>
      <c r="UNU28" s="61"/>
      <c r="UNV28" s="61"/>
      <c r="UNW28" s="61"/>
      <c r="UNX28" s="61"/>
      <c r="UNY28" s="61"/>
      <c r="UNZ28" s="61"/>
      <c r="UOA28" s="61"/>
      <c r="UOB28" s="61"/>
      <c r="UOC28" s="61"/>
      <c r="UOD28" s="61"/>
      <c r="UOE28" s="61"/>
      <c r="UOF28" s="61"/>
      <c r="UOG28" s="61"/>
      <c r="UOH28" s="61"/>
      <c r="UOI28" s="61"/>
      <c r="UOJ28" s="61"/>
      <c r="UOK28" s="61"/>
      <c r="UOL28" s="61"/>
      <c r="UOM28" s="61"/>
      <c r="UON28" s="61"/>
      <c r="UOO28" s="61"/>
      <c r="UOP28" s="61"/>
      <c r="UOQ28" s="61"/>
      <c r="UOR28" s="61"/>
      <c r="UOS28" s="61"/>
      <c r="UOT28" s="61"/>
      <c r="UOU28" s="61"/>
      <c r="UOV28" s="61"/>
      <c r="UOW28" s="61"/>
      <c r="UOX28" s="61"/>
      <c r="UOY28" s="61"/>
      <c r="UOZ28" s="61"/>
      <c r="UPA28" s="61"/>
      <c r="UPB28" s="61"/>
      <c r="UPC28" s="61"/>
      <c r="UPD28" s="61"/>
      <c r="UPE28" s="61"/>
      <c r="UPF28" s="61"/>
      <c r="UPG28" s="61"/>
      <c r="UPH28" s="61"/>
      <c r="UPI28" s="61"/>
      <c r="UPJ28" s="61"/>
      <c r="UPK28" s="61"/>
      <c r="UPL28" s="61"/>
      <c r="UPM28" s="61"/>
      <c r="UPN28" s="61"/>
      <c r="UPO28" s="61"/>
      <c r="UPP28" s="61"/>
      <c r="UPQ28" s="61"/>
      <c r="UPR28" s="61"/>
      <c r="UPS28" s="61"/>
      <c r="UPT28" s="61"/>
      <c r="UPU28" s="61"/>
      <c r="UPV28" s="61"/>
      <c r="UPW28" s="61"/>
      <c r="UPX28" s="61"/>
      <c r="UPY28" s="61"/>
      <c r="UPZ28" s="61"/>
      <c r="UQA28" s="61"/>
      <c r="UQB28" s="61"/>
      <c r="UQC28" s="61"/>
      <c r="UQD28" s="61"/>
      <c r="UQE28" s="61"/>
      <c r="UQF28" s="61"/>
      <c r="UQG28" s="61"/>
      <c r="UQH28" s="61"/>
      <c r="UQI28" s="61"/>
      <c r="UQJ28" s="61"/>
      <c r="UQK28" s="61"/>
      <c r="UQL28" s="61"/>
      <c r="UQM28" s="61"/>
      <c r="UQN28" s="61"/>
      <c r="UQO28" s="61"/>
      <c r="UQP28" s="61"/>
      <c r="UQQ28" s="61"/>
      <c r="UQR28" s="61"/>
      <c r="UQS28" s="61"/>
      <c r="UQT28" s="61"/>
      <c r="UQU28" s="61"/>
      <c r="UQV28" s="61"/>
      <c r="UQW28" s="61"/>
      <c r="UQX28" s="61"/>
      <c r="UQY28" s="61"/>
      <c r="UQZ28" s="61"/>
      <c r="URA28" s="61"/>
      <c r="URB28" s="61"/>
      <c r="URC28" s="61"/>
      <c r="URD28" s="61"/>
      <c r="URE28" s="61"/>
      <c r="URF28" s="61"/>
      <c r="URG28" s="61"/>
      <c r="URH28" s="61"/>
      <c r="URI28" s="61"/>
      <c r="URJ28" s="61"/>
      <c r="URK28" s="61"/>
      <c r="URL28" s="61"/>
      <c r="URM28" s="61"/>
      <c r="URN28" s="61"/>
      <c r="URO28" s="61"/>
      <c r="URP28" s="61"/>
      <c r="URQ28" s="61"/>
      <c r="URR28" s="61"/>
      <c r="URS28" s="61"/>
      <c r="URT28" s="61"/>
      <c r="URU28" s="61"/>
      <c r="URV28" s="61"/>
      <c r="URW28" s="61"/>
      <c r="URX28" s="61"/>
      <c r="URY28" s="61"/>
      <c r="URZ28" s="61"/>
      <c r="USA28" s="61"/>
      <c r="USB28" s="61"/>
      <c r="USC28" s="61"/>
      <c r="USD28" s="61"/>
      <c r="USE28" s="61"/>
      <c r="USF28" s="61"/>
      <c r="USG28" s="61"/>
      <c r="USH28" s="61"/>
      <c r="USI28" s="61"/>
      <c r="USJ28" s="61"/>
      <c r="USK28" s="61"/>
      <c r="USL28" s="61"/>
      <c r="USM28" s="61"/>
      <c r="USN28" s="61"/>
      <c r="USO28" s="61"/>
      <c r="USP28" s="61"/>
      <c r="USQ28" s="61"/>
      <c r="USR28" s="61"/>
      <c r="USS28" s="61"/>
      <c r="UST28" s="61"/>
      <c r="USU28" s="61"/>
      <c r="USV28" s="61"/>
      <c r="USW28" s="61"/>
      <c r="USX28" s="61"/>
      <c r="USY28" s="61"/>
      <c r="USZ28" s="61"/>
      <c r="UTA28" s="61"/>
      <c r="UTB28" s="61"/>
      <c r="UTC28" s="61"/>
      <c r="UTD28" s="61"/>
      <c r="UTE28" s="61"/>
      <c r="UTF28" s="61"/>
      <c r="UTG28" s="61"/>
      <c r="UTH28" s="61"/>
      <c r="UTI28" s="61"/>
      <c r="UTJ28" s="61"/>
      <c r="UTK28" s="61"/>
      <c r="UTL28" s="61"/>
      <c r="UTM28" s="61"/>
      <c r="UTN28" s="61"/>
      <c r="UTO28" s="61"/>
      <c r="UTP28" s="61"/>
      <c r="UTQ28" s="61"/>
      <c r="UTR28" s="61"/>
      <c r="UTS28" s="61"/>
      <c r="UTT28" s="61"/>
      <c r="UTU28" s="61"/>
      <c r="UTV28" s="61"/>
      <c r="UTW28" s="61"/>
      <c r="UTX28" s="61"/>
      <c r="UTY28" s="61"/>
      <c r="UTZ28" s="61"/>
      <c r="UUA28" s="61"/>
      <c r="UUB28" s="61"/>
      <c r="UUC28" s="61"/>
      <c r="UUD28" s="61"/>
      <c r="UUE28" s="61"/>
      <c r="UUF28" s="61"/>
      <c r="UUG28" s="61"/>
      <c r="UUH28" s="61"/>
      <c r="UUI28" s="61"/>
      <c r="UUJ28" s="61"/>
      <c r="UUK28" s="61"/>
      <c r="UUL28" s="61"/>
      <c r="UUM28" s="61"/>
      <c r="UUN28" s="61"/>
      <c r="UUO28" s="61"/>
      <c r="UUP28" s="61"/>
      <c r="UUQ28" s="61"/>
      <c r="UUR28" s="61"/>
      <c r="UUS28" s="61"/>
      <c r="UUT28" s="61"/>
      <c r="UUU28" s="61"/>
      <c r="UUV28" s="61"/>
      <c r="UUW28" s="61"/>
      <c r="UUX28" s="61"/>
      <c r="UUY28" s="61"/>
      <c r="UUZ28" s="61"/>
      <c r="UVA28" s="61"/>
      <c r="UVB28" s="61"/>
      <c r="UVC28" s="61"/>
      <c r="UVD28" s="61"/>
      <c r="UVE28" s="61"/>
      <c r="UVF28" s="61"/>
      <c r="UVG28" s="61"/>
      <c r="UVH28" s="61"/>
      <c r="UVI28" s="61"/>
      <c r="UVJ28" s="61"/>
      <c r="UVK28" s="61"/>
      <c r="UVL28" s="61"/>
      <c r="UVM28" s="61"/>
      <c r="UVN28" s="61"/>
      <c r="UVO28" s="61"/>
      <c r="UVP28" s="61"/>
      <c r="UVQ28" s="61"/>
      <c r="UVR28" s="61"/>
      <c r="UVS28" s="61"/>
      <c r="UVT28" s="61"/>
      <c r="UVU28" s="61"/>
      <c r="UVV28" s="61"/>
      <c r="UVW28" s="61"/>
      <c r="UVX28" s="61"/>
      <c r="UVY28" s="61"/>
      <c r="UVZ28" s="61"/>
      <c r="UWA28" s="61"/>
      <c r="UWB28" s="61"/>
      <c r="UWC28" s="61"/>
      <c r="UWD28" s="61"/>
      <c r="UWE28" s="61"/>
      <c r="UWF28" s="61"/>
      <c r="UWG28" s="61"/>
      <c r="UWH28" s="61"/>
      <c r="UWI28" s="61"/>
      <c r="UWJ28" s="61"/>
      <c r="UWK28" s="61"/>
      <c r="UWL28" s="61"/>
      <c r="UWM28" s="61"/>
      <c r="UWN28" s="61"/>
      <c r="UWO28" s="61"/>
      <c r="UWP28" s="61"/>
      <c r="UWQ28" s="61"/>
      <c r="UWR28" s="61"/>
      <c r="UWS28" s="61"/>
      <c r="UWT28" s="61"/>
      <c r="UWU28" s="61"/>
      <c r="UWV28" s="61"/>
      <c r="UWW28" s="61"/>
      <c r="UWX28" s="61"/>
      <c r="UWY28" s="61"/>
      <c r="UWZ28" s="61"/>
      <c r="UXA28" s="61"/>
      <c r="UXB28" s="61"/>
      <c r="UXC28" s="61"/>
      <c r="UXD28" s="61"/>
      <c r="UXE28" s="61"/>
      <c r="UXF28" s="61"/>
      <c r="UXG28" s="61"/>
      <c r="UXH28" s="61"/>
      <c r="UXI28" s="61"/>
      <c r="UXJ28" s="61"/>
      <c r="UXK28" s="61"/>
      <c r="UXL28" s="61"/>
      <c r="UXM28" s="61"/>
      <c r="UXN28" s="61"/>
      <c r="UXO28" s="61"/>
      <c r="UXP28" s="61"/>
      <c r="UXQ28" s="61"/>
      <c r="UXR28" s="61"/>
      <c r="UXS28" s="61"/>
      <c r="UXT28" s="61"/>
      <c r="UXU28" s="61"/>
      <c r="UXV28" s="61"/>
      <c r="UXW28" s="61"/>
      <c r="UXX28" s="61"/>
      <c r="UXY28" s="61"/>
      <c r="UXZ28" s="61"/>
      <c r="UYA28" s="61"/>
      <c r="UYB28" s="61"/>
      <c r="UYC28" s="61"/>
      <c r="UYD28" s="61"/>
      <c r="UYE28" s="61"/>
      <c r="UYF28" s="61"/>
      <c r="UYG28" s="61"/>
      <c r="UYH28" s="61"/>
      <c r="UYI28" s="61"/>
      <c r="UYJ28" s="61"/>
      <c r="UYK28" s="61"/>
      <c r="UYL28" s="61"/>
      <c r="UYM28" s="61"/>
      <c r="UYN28" s="61"/>
      <c r="UYO28" s="61"/>
      <c r="UYP28" s="61"/>
      <c r="UYQ28" s="61"/>
      <c r="UYR28" s="61"/>
      <c r="UYS28" s="61"/>
      <c r="UYT28" s="61"/>
      <c r="UYU28" s="61"/>
      <c r="UYV28" s="61"/>
      <c r="UYW28" s="61"/>
      <c r="UYX28" s="61"/>
      <c r="UYY28" s="61"/>
      <c r="UYZ28" s="61"/>
      <c r="UZA28" s="61"/>
      <c r="UZB28" s="61"/>
      <c r="UZC28" s="61"/>
      <c r="UZD28" s="61"/>
      <c r="UZE28" s="61"/>
      <c r="UZF28" s="61"/>
      <c r="UZG28" s="61"/>
      <c r="UZH28" s="61"/>
      <c r="UZI28" s="61"/>
      <c r="UZJ28" s="61"/>
      <c r="UZK28" s="61"/>
      <c r="UZL28" s="61"/>
      <c r="UZM28" s="61"/>
      <c r="UZN28" s="61"/>
      <c r="UZO28" s="61"/>
      <c r="UZP28" s="61"/>
      <c r="UZQ28" s="61"/>
      <c r="UZR28" s="61"/>
      <c r="UZS28" s="61"/>
      <c r="UZT28" s="61"/>
      <c r="UZU28" s="61"/>
      <c r="UZV28" s="61"/>
      <c r="UZW28" s="61"/>
      <c r="UZX28" s="61"/>
      <c r="UZY28" s="61"/>
      <c r="UZZ28" s="61"/>
      <c r="VAA28" s="61"/>
      <c r="VAB28" s="61"/>
      <c r="VAC28" s="61"/>
      <c r="VAD28" s="61"/>
      <c r="VAE28" s="61"/>
      <c r="VAF28" s="61"/>
      <c r="VAG28" s="61"/>
      <c r="VAH28" s="61"/>
      <c r="VAI28" s="61"/>
      <c r="VAJ28" s="61"/>
      <c r="VAK28" s="61"/>
      <c r="VAL28" s="61"/>
      <c r="VAM28" s="61"/>
      <c r="VAN28" s="61"/>
      <c r="VAO28" s="61"/>
      <c r="VAP28" s="61"/>
      <c r="VAQ28" s="61"/>
      <c r="VAR28" s="61"/>
      <c r="VAS28" s="61"/>
      <c r="VAT28" s="61"/>
      <c r="VAU28" s="61"/>
      <c r="VAV28" s="61"/>
      <c r="VAW28" s="61"/>
      <c r="VAX28" s="61"/>
      <c r="VAY28" s="61"/>
      <c r="VAZ28" s="61"/>
      <c r="VBA28" s="61"/>
      <c r="VBB28" s="61"/>
      <c r="VBC28" s="61"/>
      <c r="VBD28" s="61"/>
      <c r="VBE28" s="61"/>
      <c r="VBF28" s="61"/>
      <c r="VBG28" s="61"/>
      <c r="VBH28" s="61"/>
      <c r="VBI28" s="61"/>
      <c r="VBJ28" s="61"/>
      <c r="VBK28" s="61"/>
      <c r="VBL28" s="61"/>
      <c r="VBM28" s="61"/>
      <c r="VBN28" s="61"/>
      <c r="VBO28" s="61"/>
      <c r="VBP28" s="61"/>
      <c r="VBQ28" s="61"/>
      <c r="VBR28" s="61"/>
      <c r="VBS28" s="61"/>
      <c r="VBT28" s="61"/>
      <c r="VBU28" s="61"/>
      <c r="VBV28" s="61"/>
      <c r="VBW28" s="61"/>
      <c r="VBX28" s="61"/>
      <c r="VBY28" s="61"/>
      <c r="VBZ28" s="61"/>
      <c r="VCA28" s="61"/>
      <c r="VCB28" s="61"/>
      <c r="VCC28" s="61"/>
      <c r="VCD28" s="61"/>
      <c r="VCE28" s="61"/>
      <c r="VCF28" s="61"/>
      <c r="VCG28" s="61"/>
      <c r="VCH28" s="61"/>
      <c r="VCI28" s="61"/>
      <c r="VCJ28" s="61"/>
      <c r="VCK28" s="61"/>
      <c r="VCL28" s="61"/>
      <c r="VCM28" s="61"/>
      <c r="VCN28" s="61"/>
      <c r="VCO28" s="61"/>
      <c r="VCP28" s="61"/>
      <c r="VCQ28" s="61"/>
      <c r="VCR28" s="61"/>
      <c r="VCS28" s="61"/>
      <c r="VCT28" s="61"/>
      <c r="VCU28" s="61"/>
      <c r="VCV28" s="61"/>
      <c r="VCW28" s="61"/>
      <c r="VCX28" s="61"/>
      <c r="VCY28" s="61"/>
      <c r="VCZ28" s="61"/>
      <c r="VDA28" s="61"/>
      <c r="VDB28" s="61"/>
      <c r="VDC28" s="61"/>
      <c r="VDD28" s="61"/>
      <c r="VDE28" s="61"/>
      <c r="VDF28" s="61"/>
      <c r="VDG28" s="61"/>
      <c r="VDH28" s="61"/>
      <c r="VDI28" s="61"/>
      <c r="VDJ28" s="61"/>
      <c r="VDK28" s="61"/>
      <c r="VDL28" s="61"/>
      <c r="VDM28" s="61"/>
      <c r="VDN28" s="61"/>
      <c r="VDO28" s="61"/>
      <c r="VDP28" s="61"/>
      <c r="VDQ28" s="61"/>
      <c r="VDR28" s="61"/>
      <c r="VDS28" s="61"/>
      <c r="VDT28" s="61"/>
      <c r="VDU28" s="61"/>
      <c r="VDV28" s="61"/>
      <c r="VDW28" s="61"/>
      <c r="VDX28" s="61"/>
      <c r="VDY28" s="61"/>
      <c r="VDZ28" s="61"/>
      <c r="VEA28" s="61"/>
      <c r="VEB28" s="61"/>
      <c r="VEC28" s="61"/>
      <c r="VED28" s="61"/>
      <c r="VEE28" s="61"/>
      <c r="VEF28" s="61"/>
      <c r="VEG28" s="61"/>
      <c r="VEH28" s="61"/>
      <c r="VEI28" s="61"/>
      <c r="VEJ28" s="61"/>
      <c r="VEK28" s="61"/>
      <c r="VEL28" s="61"/>
      <c r="VEM28" s="61"/>
      <c r="VEN28" s="61"/>
      <c r="VEO28" s="61"/>
      <c r="VEP28" s="61"/>
      <c r="VEQ28" s="61"/>
      <c r="VER28" s="61"/>
      <c r="VES28" s="61"/>
      <c r="VET28" s="61"/>
      <c r="VEU28" s="61"/>
      <c r="VEV28" s="61"/>
      <c r="VEW28" s="61"/>
      <c r="VEX28" s="61"/>
      <c r="VEY28" s="61"/>
      <c r="VEZ28" s="61"/>
      <c r="VFA28" s="61"/>
      <c r="VFB28" s="61"/>
      <c r="VFC28" s="61"/>
      <c r="VFD28" s="61"/>
      <c r="VFE28" s="61"/>
      <c r="VFF28" s="61"/>
      <c r="VFG28" s="61"/>
      <c r="VFH28" s="61"/>
      <c r="VFI28" s="61"/>
      <c r="VFJ28" s="61"/>
      <c r="VFK28" s="61"/>
      <c r="VFL28" s="61"/>
      <c r="VFM28" s="61"/>
      <c r="VFN28" s="61"/>
      <c r="VFO28" s="61"/>
      <c r="VFP28" s="61"/>
      <c r="VFQ28" s="61"/>
      <c r="VFR28" s="61"/>
      <c r="VFS28" s="61"/>
      <c r="VFT28" s="61"/>
      <c r="VFU28" s="61"/>
      <c r="VFV28" s="61"/>
      <c r="VFW28" s="61"/>
      <c r="VFX28" s="61"/>
      <c r="VFY28" s="61"/>
      <c r="VFZ28" s="61"/>
      <c r="VGA28" s="61"/>
      <c r="VGB28" s="61"/>
      <c r="VGC28" s="61"/>
      <c r="VGD28" s="61"/>
      <c r="VGE28" s="61"/>
      <c r="VGF28" s="61"/>
      <c r="VGG28" s="61"/>
      <c r="VGH28" s="61"/>
      <c r="VGI28" s="61"/>
      <c r="VGJ28" s="61"/>
      <c r="VGK28" s="61"/>
      <c r="VGL28" s="61"/>
      <c r="VGM28" s="61"/>
      <c r="VGN28" s="61"/>
      <c r="VGO28" s="61"/>
      <c r="VGP28" s="61"/>
      <c r="VGQ28" s="61"/>
      <c r="VGR28" s="61"/>
      <c r="VGS28" s="61"/>
      <c r="VGT28" s="61"/>
      <c r="VGU28" s="61"/>
      <c r="VGV28" s="61"/>
      <c r="VGW28" s="61"/>
      <c r="VGX28" s="61"/>
      <c r="VGY28" s="61"/>
      <c r="VGZ28" s="61"/>
      <c r="VHA28" s="61"/>
      <c r="VHB28" s="61"/>
      <c r="VHC28" s="61"/>
      <c r="VHD28" s="61"/>
      <c r="VHE28" s="61"/>
      <c r="VHF28" s="61"/>
      <c r="VHG28" s="61"/>
      <c r="VHH28" s="61"/>
      <c r="VHI28" s="61"/>
      <c r="VHJ28" s="61"/>
      <c r="VHK28" s="61"/>
      <c r="VHL28" s="61"/>
      <c r="VHM28" s="61"/>
      <c r="VHN28" s="61"/>
      <c r="VHO28" s="61"/>
      <c r="VHP28" s="61"/>
      <c r="VHQ28" s="61"/>
      <c r="VHR28" s="61"/>
      <c r="VHS28" s="61"/>
      <c r="VHT28" s="61"/>
      <c r="VHU28" s="61"/>
      <c r="VHV28" s="61"/>
      <c r="VHW28" s="61"/>
      <c r="VHX28" s="61"/>
      <c r="VHY28" s="61"/>
      <c r="VHZ28" s="61"/>
      <c r="VIA28" s="61"/>
      <c r="VIB28" s="61"/>
      <c r="VIC28" s="61"/>
      <c r="VID28" s="61"/>
      <c r="VIE28" s="61"/>
      <c r="VIF28" s="61"/>
      <c r="VIG28" s="61"/>
      <c r="VIH28" s="61"/>
      <c r="VII28" s="61"/>
      <c r="VIJ28" s="61"/>
      <c r="VIK28" s="61"/>
      <c r="VIL28" s="61"/>
      <c r="VIM28" s="61"/>
      <c r="VIN28" s="61"/>
      <c r="VIO28" s="61"/>
      <c r="VIP28" s="61"/>
      <c r="VIQ28" s="61"/>
      <c r="VIR28" s="61"/>
      <c r="VIS28" s="61"/>
      <c r="VIT28" s="61"/>
      <c r="VIU28" s="61"/>
      <c r="VIV28" s="61"/>
      <c r="VIW28" s="61"/>
      <c r="VIX28" s="61"/>
      <c r="VIY28" s="61"/>
      <c r="VIZ28" s="61"/>
      <c r="VJA28" s="61"/>
      <c r="VJB28" s="61"/>
      <c r="VJC28" s="61"/>
      <c r="VJD28" s="61"/>
      <c r="VJE28" s="61"/>
      <c r="VJF28" s="61"/>
      <c r="VJG28" s="61"/>
      <c r="VJH28" s="61"/>
      <c r="VJI28" s="61"/>
      <c r="VJJ28" s="61"/>
      <c r="VJK28" s="61"/>
      <c r="VJL28" s="61"/>
      <c r="VJM28" s="61"/>
      <c r="VJN28" s="61"/>
      <c r="VJO28" s="61"/>
      <c r="VJP28" s="61"/>
      <c r="VJQ28" s="61"/>
      <c r="VJR28" s="61"/>
      <c r="VJS28" s="61"/>
      <c r="VJT28" s="61"/>
      <c r="VJU28" s="61"/>
      <c r="VJV28" s="61"/>
      <c r="VJW28" s="61"/>
      <c r="VJX28" s="61"/>
      <c r="VJY28" s="61"/>
      <c r="VJZ28" s="61"/>
      <c r="VKA28" s="61"/>
      <c r="VKB28" s="61"/>
      <c r="VKC28" s="61"/>
      <c r="VKD28" s="61"/>
      <c r="VKE28" s="61"/>
      <c r="VKF28" s="61"/>
      <c r="VKG28" s="61"/>
      <c r="VKH28" s="61"/>
      <c r="VKI28" s="61"/>
      <c r="VKJ28" s="61"/>
      <c r="VKK28" s="61"/>
      <c r="VKL28" s="61"/>
      <c r="VKM28" s="61"/>
      <c r="VKN28" s="61"/>
      <c r="VKO28" s="61"/>
      <c r="VKP28" s="61"/>
      <c r="VKQ28" s="61"/>
      <c r="VKR28" s="61"/>
      <c r="VKS28" s="61"/>
      <c r="VKT28" s="61"/>
      <c r="VKU28" s="61"/>
      <c r="VKV28" s="61"/>
      <c r="VKW28" s="61"/>
      <c r="VKX28" s="61"/>
      <c r="VKY28" s="61"/>
      <c r="VKZ28" s="61"/>
      <c r="VLA28" s="61"/>
      <c r="VLB28" s="61"/>
      <c r="VLC28" s="61"/>
      <c r="VLD28" s="61"/>
      <c r="VLE28" s="61"/>
      <c r="VLF28" s="61"/>
      <c r="VLG28" s="61"/>
      <c r="VLH28" s="61"/>
      <c r="VLI28" s="61"/>
      <c r="VLJ28" s="61"/>
      <c r="VLK28" s="61"/>
      <c r="VLL28" s="61"/>
      <c r="VLM28" s="61"/>
      <c r="VLN28" s="61"/>
      <c r="VLO28" s="61"/>
      <c r="VLP28" s="61"/>
      <c r="VLQ28" s="61"/>
      <c r="VLR28" s="61"/>
      <c r="VLS28" s="61"/>
      <c r="VLT28" s="61"/>
      <c r="VLU28" s="61"/>
      <c r="VLV28" s="61"/>
      <c r="VLW28" s="61"/>
      <c r="VLX28" s="61"/>
      <c r="VLY28" s="61"/>
      <c r="VLZ28" s="61"/>
      <c r="VMA28" s="61"/>
      <c r="VMB28" s="61"/>
      <c r="VMC28" s="61"/>
      <c r="VMD28" s="61"/>
      <c r="VME28" s="61"/>
      <c r="VMF28" s="61"/>
      <c r="VMG28" s="61"/>
      <c r="VMH28" s="61"/>
      <c r="VMI28" s="61"/>
      <c r="VMJ28" s="61"/>
      <c r="VMK28" s="61"/>
      <c r="VML28" s="61"/>
      <c r="VMM28" s="61"/>
      <c r="VMN28" s="61"/>
      <c r="VMO28" s="61"/>
      <c r="VMP28" s="61"/>
      <c r="VMQ28" s="61"/>
      <c r="VMR28" s="61"/>
      <c r="VMS28" s="61"/>
      <c r="VMT28" s="61"/>
      <c r="VMU28" s="61"/>
      <c r="VMV28" s="61"/>
      <c r="VMW28" s="61"/>
      <c r="VMX28" s="61"/>
      <c r="VMY28" s="61"/>
      <c r="VMZ28" s="61"/>
      <c r="VNA28" s="61"/>
      <c r="VNB28" s="61"/>
      <c r="VNC28" s="61"/>
      <c r="VND28" s="61"/>
      <c r="VNE28" s="61"/>
      <c r="VNF28" s="61"/>
      <c r="VNG28" s="61"/>
      <c r="VNH28" s="61"/>
      <c r="VNI28" s="61"/>
      <c r="VNJ28" s="61"/>
      <c r="VNK28" s="61"/>
      <c r="VNL28" s="61"/>
      <c r="VNM28" s="61"/>
      <c r="VNN28" s="61"/>
      <c r="VNO28" s="61"/>
      <c r="VNP28" s="61"/>
      <c r="VNQ28" s="61"/>
      <c r="VNR28" s="61"/>
      <c r="VNS28" s="61"/>
      <c r="VNT28" s="61"/>
      <c r="VNU28" s="61"/>
      <c r="VNV28" s="61"/>
      <c r="VNW28" s="61"/>
      <c r="VNX28" s="61"/>
      <c r="VNY28" s="61"/>
      <c r="VNZ28" s="61"/>
      <c r="VOA28" s="61"/>
      <c r="VOB28" s="61"/>
      <c r="VOC28" s="61"/>
      <c r="VOD28" s="61"/>
      <c r="VOE28" s="61"/>
      <c r="VOF28" s="61"/>
      <c r="VOG28" s="61"/>
      <c r="VOH28" s="61"/>
      <c r="VOI28" s="61"/>
      <c r="VOJ28" s="61"/>
      <c r="VOK28" s="61"/>
      <c r="VOL28" s="61"/>
      <c r="VOM28" s="61"/>
      <c r="VON28" s="61"/>
      <c r="VOO28" s="61"/>
      <c r="VOP28" s="61"/>
      <c r="VOQ28" s="61"/>
      <c r="VOR28" s="61"/>
      <c r="VOS28" s="61"/>
      <c r="VOT28" s="61"/>
      <c r="VOU28" s="61"/>
      <c r="VOV28" s="61"/>
      <c r="VOW28" s="61"/>
      <c r="VOX28" s="61"/>
      <c r="VOY28" s="61"/>
      <c r="VOZ28" s="61"/>
      <c r="VPA28" s="61"/>
      <c r="VPB28" s="61"/>
      <c r="VPC28" s="61"/>
      <c r="VPD28" s="61"/>
      <c r="VPE28" s="61"/>
      <c r="VPF28" s="61"/>
      <c r="VPG28" s="61"/>
      <c r="VPH28" s="61"/>
      <c r="VPI28" s="61"/>
      <c r="VPJ28" s="61"/>
      <c r="VPK28" s="61"/>
      <c r="VPL28" s="61"/>
      <c r="VPM28" s="61"/>
      <c r="VPN28" s="61"/>
      <c r="VPO28" s="61"/>
      <c r="VPP28" s="61"/>
      <c r="VPQ28" s="61"/>
      <c r="VPR28" s="61"/>
      <c r="VPS28" s="61"/>
      <c r="VPT28" s="61"/>
      <c r="VPU28" s="61"/>
      <c r="VPV28" s="61"/>
      <c r="VPW28" s="61"/>
      <c r="VPX28" s="61"/>
      <c r="VPY28" s="61"/>
      <c r="VPZ28" s="61"/>
      <c r="VQA28" s="61"/>
      <c r="VQB28" s="61"/>
      <c r="VQC28" s="61"/>
      <c r="VQD28" s="61"/>
      <c r="VQE28" s="61"/>
      <c r="VQF28" s="61"/>
      <c r="VQG28" s="61"/>
      <c r="VQH28" s="61"/>
      <c r="VQI28" s="61"/>
      <c r="VQJ28" s="61"/>
      <c r="VQK28" s="61"/>
      <c r="VQL28" s="61"/>
      <c r="VQM28" s="61"/>
      <c r="VQN28" s="61"/>
      <c r="VQO28" s="61"/>
      <c r="VQP28" s="61"/>
      <c r="VQQ28" s="61"/>
      <c r="VQR28" s="61"/>
      <c r="VQS28" s="61"/>
      <c r="VQT28" s="61"/>
      <c r="VQU28" s="61"/>
      <c r="VQV28" s="61"/>
      <c r="VQW28" s="61"/>
      <c r="VQX28" s="61"/>
      <c r="VQY28" s="61"/>
      <c r="VQZ28" s="61"/>
      <c r="VRA28" s="61"/>
      <c r="VRB28" s="61"/>
      <c r="VRC28" s="61"/>
      <c r="VRD28" s="61"/>
      <c r="VRE28" s="61"/>
      <c r="VRF28" s="61"/>
      <c r="VRG28" s="61"/>
      <c r="VRH28" s="61"/>
      <c r="VRI28" s="61"/>
      <c r="VRJ28" s="61"/>
      <c r="VRK28" s="61"/>
      <c r="VRL28" s="61"/>
      <c r="VRM28" s="61"/>
      <c r="VRN28" s="61"/>
      <c r="VRO28" s="61"/>
      <c r="VRP28" s="61"/>
      <c r="VRQ28" s="61"/>
      <c r="VRR28" s="61"/>
      <c r="VRS28" s="61"/>
      <c r="VRT28" s="61"/>
      <c r="VRU28" s="61"/>
      <c r="VRV28" s="61"/>
      <c r="VRW28" s="61"/>
      <c r="VRX28" s="61"/>
      <c r="VRY28" s="61"/>
      <c r="VRZ28" s="61"/>
      <c r="VSA28" s="61"/>
      <c r="VSB28" s="61"/>
      <c r="VSC28" s="61"/>
      <c r="VSD28" s="61"/>
      <c r="VSE28" s="61"/>
      <c r="VSF28" s="61"/>
      <c r="VSG28" s="61"/>
      <c r="VSH28" s="61"/>
      <c r="VSI28" s="61"/>
      <c r="VSJ28" s="61"/>
      <c r="VSK28" s="61"/>
      <c r="VSL28" s="61"/>
      <c r="VSM28" s="61"/>
      <c r="VSN28" s="61"/>
      <c r="VSO28" s="61"/>
      <c r="VSP28" s="61"/>
      <c r="VSQ28" s="61"/>
      <c r="VSR28" s="61"/>
      <c r="VSS28" s="61"/>
      <c r="VST28" s="61"/>
      <c r="VSU28" s="61"/>
      <c r="VSV28" s="61"/>
      <c r="VSW28" s="61"/>
      <c r="VSX28" s="61"/>
      <c r="VSY28" s="61"/>
      <c r="VSZ28" s="61"/>
      <c r="VTA28" s="61"/>
      <c r="VTB28" s="61"/>
      <c r="VTC28" s="61"/>
      <c r="VTD28" s="61"/>
      <c r="VTE28" s="61"/>
      <c r="VTF28" s="61"/>
      <c r="VTG28" s="61"/>
      <c r="VTH28" s="61"/>
      <c r="VTI28" s="61"/>
      <c r="VTJ28" s="61"/>
      <c r="VTK28" s="61"/>
      <c r="VTL28" s="61"/>
      <c r="VTM28" s="61"/>
      <c r="VTN28" s="61"/>
      <c r="VTO28" s="61"/>
      <c r="VTP28" s="61"/>
      <c r="VTQ28" s="61"/>
      <c r="VTR28" s="61"/>
      <c r="VTS28" s="61"/>
      <c r="VTT28" s="61"/>
      <c r="VTU28" s="61"/>
      <c r="VTV28" s="61"/>
      <c r="VTW28" s="61"/>
      <c r="VTX28" s="61"/>
      <c r="VTY28" s="61"/>
      <c r="VTZ28" s="61"/>
      <c r="VUA28" s="61"/>
      <c r="VUB28" s="61"/>
      <c r="VUC28" s="61"/>
      <c r="VUD28" s="61"/>
      <c r="VUE28" s="61"/>
      <c r="VUF28" s="61"/>
      <c r="VUG28" s="61"/>
      <c r="VUH28" s="61"/>
      <c r="VUI28" s="61"/>
      <c r="VUJ28" s="61"/>
      <c r="VUK28" s="61"/>
      <c r="VUL28" s="61"/>
      <c r="VUM28" s="61"/>
      <c r="VUN28" s="61"/>
      <c r="VUO28" s="61"/>
      <c r="VUP28" s="61"/>
      <c r="VUQ28" s="61"/>
      <c r="VUR28" s="61"/>
      <c r="VUS28" s="61"/>
      <c r="VUT28" s="61"/>
      <c r="VUU28" s="61"/>
      <c r="VUV28" s="61"/>
      <c r="VUW28" s="61"/>
      <c r="VUX28" s="61"/>
      <c r="VUY28" s="61"/>
      <c r="VUZ28" s="61"/>
      <c r="VVA28" s="61"/>
      <c r="VVB28" s="61"/>
      <c r="VVC28" s="61"/>
      <c r="VVD28" s="61"/>
      <c r="VVE28" s="61"/>
      <c r="VVF28" s="61"/>
      <c r="VVG28" s="61"/>
      <c r="VVH28" s="61"/>
      <c r="VVI28" s="61"/>
      <c r="VVJ28" s="61"/>
      <c r="VVK28" s="61"/>
      <c r="VVL28" s="61"/>
      <c r="VVM28" s="61"/>
      <c r="VVN28" s="61"/>
      <c r="VVO28" s="61"/>
      <c r="VVP28" s="61"/>
      <c r="VVQ28" s="61"/>
      <c r="VVR28" s="61"/>
      <c r="VVS28" s="61"/>
      <c r="VVT28" s="61"/>
      <c r="VVU28" s="61"/>
      <c r="VVV28" s="61"/>
      <c r="VVW28" s="61"/>
      <c r="VVX28" s="61"/>
      <c r="VVY28" s="61"/>
      <c r="VVZ28" s="61"/>
      <c r="VWA28" s="61"/>
      <c r="VWB28" s="61"/>
      <c r="VWC28" s="61"/>
      <c r="VWD28" s="61"/>
      <c r="VWE28" s="61"/>
      <c r="VWF28" s="61"/>
      <c r="VWG28" s="61"/>
      <c r="VWH28" s="61"/>
      <c r="VWI28" s="61"/>
      <c r="VWJ28" s="61"/>
      <c r="VWK28" s="61"/>
      <c r="VWL28" s="61"/>
      <c r="VWM28" s="61"/>
      <c r="VWN28" s="61"/>
      <c r="VWO28" s="61"/>
      <c r="VWP28" s="61"/>
      <c r="VWQ28" s="61"/>
      <c r="VWR28" s="61"/>
      <c r="VWS28" s="61"/>
      <c r="VWT28" s="61"/>
      <c r="VWU28" s="61"/>
      <c r="VWV28" s="61"/>
      <c r="VWW28" s="61"/>
      <c r="VWX28" s="61"/>
      <c r="VWY28" s="61"/>
      <c r="VWZ28" s="61"/>
      <c r="VXA28" s="61"/>
      <c r="VXB28" s="61"/>
      <c r="VXC28" s="61"/>
      <c r="VXD28" s="61"/>
      <c r="VXE28" s="61"/>
      <c r="VXF28" s="61"/>
      <c r="VXG28" s="61"/>
      <c r="VXH28" s="61"/>
      <c r="VXI28" s="61"/>
      <c r="VXJ28" s="61"/>
      <c r="VXK28" s="61"/>
      <c r="VXL28" s="61"/>
      <c r="VXM28" s="61"/>
      <c r="VXN28" s="61"/>
      <c r="VXO28" s="61"/>
      <c r="VXP28" s="61"/>
      <c r="VXQ28" s="61"/>
      <c r="VXR28" s="61"/>
      <c r="VXS28" s="61"/>
      <c r="VXT28" s="61"/>
      <c r="VXU28" s="61"/>
      <c r="VXV28" s="61"/>
      <c r="VXW28" s="61"/>
      <c r="VXX28" s="61"/>
      <c r="VXY28" s="61"/>
      <c r="VXZ28" s="61"/>
      <c r="VYA28" s="61"/>
      <c r="VYB28" s="61"/>
      <c r="VYC28" s="61"/>
      <c r="VYD28" s="61"/>
      <c r="VYE28" s="61"/>
      <c r="VYF28" s="61"/>
      <c r="VYG28" s="61"/>
      <c r="VYH28" s="61"/>
      <c r="VYI28" s="61"/>
      <c r="VYJ28" s="61"/>
      <c r="VYK28" s="61"/>
      <c r="VYL28" s="61"/>
      <c r="VYM28" s="61"/>
      <c r="VYN28" s="61"/>
      <c r="VYO28" s="61"/>
      <c r="VYP28" s="61"/>
      <c r="VYQ28" s="61"/>
      <c r="VYR28" s="61"/>
      <c r="VYS28" s="61"/>
      <c r="VYT28" s="61"/>
      <c r="VYU28" s="61"/>
      <c r="VYV28" s="61"/>
      <c r="VYW28" s="61"/>
      <c r="VYX28" s="61"/>
      <c r="VYY28" s="61"/>
      <c r="VYZ28" s="61"/>
      <c r="VZA28" s="61"/>
      <c r="VZB28" s="61"/>
      <c r="VZC28" s="61"/>
      <c r="VZD28" s="61"/>
      <c r="VZE28" s="61"/>
      <c r="VZF28" s="61"/>
      <c r="VZG28" s="61"/>
      <c r="VZH28" s="61"/>
      <c r="VZI28" s="61"/>
      <c r="VZJ28" s="61"/>
      <c r="VZK28" s="61"/>
      <c r="VZL28" s="61"/>
      <c r="VZM28" s="61"/>
      <c r="VZN28" s="61"/>
      <c r="VZO28" s="61"/>
      <c r="VZP28" s="61"/>
      <c r="VZQ28" s="61"/>
      <c r="VZR28" s="61"/>
      <c r="VZS28" s="61"/>
      <c r="VZT28" s="61"/>
      <c r="VZU28" s="61"/>
      <c r="VZV28" s="61"/>
      <c r="VZW28" s="61"/>
      <c r="VZX28" s="61"/>
      <c r="VZY28" s="61"/>
      <c r="VZZ28" s="61"/>
      <c r="WAA28" s="61"/>
      <c r="WAB28" s="61"/>
      <c r="WAC28" s="61"/>
      <c r="WAD28" s="61"/>
      <c r="WAE28" s="61"/>
      <c r="WAF28" s="61"/>
      <c r="WAG28" s="61"/>
      <c r="WAH28" s="61"/>
      <c r="WAI28" s="61"/>
      <c r="WAJ28" s="61"/>
      <c r="WAK28" s="61"/>
      <c r="WAL28" s="61"/>
      <c r="WAM28" s="61"/>
      <c r="WAN28" s="61"/>
      <c r="WAO28" s="61"/>
      <c r="WAP28" s="61"/>
      <c r="WAQ28" s="61"/>
      <c r="WAR28" s="61"/>
      <c r="WAS28" s="61"/>
      <c r="WAT28" s="61"/>
      <c r="WAU28" s="61"/>
      <c r="WAV28" s="61"/>
      <c r="WAW28" s="61"/>
      <c r="WAX28" s="61"/>
      <c r="WAY28" s="61"/>
      <c r="WAZ28" s="61"/>
      <c r="WBA28" s="61"/>
      <c r="WBB28" s="61"/>
      <c r="WBC28" s="61"/>
      <c r="WBD28" s="61"/>
      <c r="WBE28" s="61"/>
      <c r="WBF28" s="61"/>
      <c r="WBG28" s="61"/>
      <c r="WBH28" s="61"/>
      <c r="WBI28" s="61"/>
      <c r="WBJ28" s="61"/>
      <c r="WBK28" s="61"/>
      <c r="WBL28" s="61"/>
      <c r="WBM28" s="61"/>
      <c r="WBN28" s="61"/>
      <c r="WBO28" s="61"/>
      <c r="WBP28" s="61"/>
      <c r="WBQ28" s="61"/>
      <c r="WBR28" s="61"/>
      <c r="WBS28" s="61"/>
      <c r="WBT28" s="61"/>
      <c r="WBU28" s="61"/>
      <c r="WBV28" s="61"/>
      <c r="WBW28" s="61"/>
      <c r="WBX28" s="61"/>
      <c r="WBY28" s="61"/>
      <c r="WBZ28" s="61"/>
      <c r="WCA28" s="61"/>
      <c r="WCB28" s="61"/>
      <c r="WCC28" s="61"/>
      <c r="WCD28" s="61"/>
      <c r="WCE28" s="61"/>
      <c r="WCF28" s="61"/>
      <c r="WCG28" s="61"/>
      <c r="WCH28" s="61"/>
      <c r="WCI28" s="61"/>
      <c r="WCJ28" s="61"/>
      <c r="WCK28" s="61"/>
      <c r="WCL28" s="61"/>
      <c r="WCM28" s="61"/>
      <c r="WCN28" s="61"/>
      <c r="WCO28" s="61"/>
      <c r="WCP28" s="61"/>
      <c r="WCQ28" s="61"/>
      <c r="WCR28" s="61"/>
      <c r="WCS28" s="61"/>
      <c r="WCT28" s="61"/>
      <c r="WCU28" s="61"/>
      <c r="WCV28" s="61"/>
      <c r="WCW28" s="61"/>
      <c r="WCX28" s="61"/>
      <c r="WCY28" s="61"/>
      <c r="WCZ28" s="61"/>
      <c r="WDA28" s="61"/>
      <c r="WDB28" s="61"/>
      <c r="WDC28" s="61"/>
      <c r="WDD28" s="61"/>
      <c r="WDE28" s="61"/>
      <c r="WDF28" s="61"/>
      <c r="WDG28" s="61"/>
      <c r="WDH28" s="61"/>
      <c r="WDI28" s="61"/>
      <c r="WDJ28" s="61"/>
      <c r="WDK28" s="61"/>
      <c r="WDL28" s="61"/>
      <c r="WDM28" s="61"/>
      <c r="WDN28" s="61"/>
      <c r="WDO28" s="61"/>
      <c r="WDP28" s="61"/>
      <c r="WDQ28" s="61"/>
      <c r="WDR28" s="61"/>
      <c r="WDS28" s="61"/>
      <c r="WDT28" s="61"/>
      <c r="WDU28" s="61"/>
      <c r="WDV28" s="61"/>
      <c r="WDW28" s="61"/>
      <c r="WDX28" s="61"/>
      <c r="WDY28" s="61"/>
      <c r="WDZ28" s="61"/>
      <c r="WEA28" s="61"/>
      <c r="WEB28" s="61"/>
      <c r="WEC28" s="61"/>
      <c r="WED28" s="61"/>
      <c r="WEE28" s="61"/>
      <c r="WEF28" s="61"/>
      <c r="WEG28" s="61"/>
      <c r="WEH28" s="61"/>
      <c r="WEI28" s="61"/>
      <c r="WEJ28" s="61"/>
      <c r="WEK28" s="61"/>
      <c r="WEL28" s="61"/>
      <c r="WEM28" s="61"/>
      <c r="WEN28" s="61"/>
      <c r="WEO28" s="61"/>
      <c r="WEP28" s="61"/>
      <c r="WEQ28" s="61"/>
      <c r="WER28" s="61"/>
      <c r="WES28" s="61"/>
      <c r="WET28" s="61"/>
      <c r="WEU28" s="61"/>
      <c r="WEV28" s="61"/>
      <c r="WEW28" s="61"/>
      <c r="WEX28" s="61"/>
      <c r="WEY28" s="61"/>
      <c r="WEZ28" s="61"/>
      <c r="WFA28" s="61"/>
      <c r="WFB28" s="61"/>
      <c r="WFC28" s="61"/>
      <c r="WFD28" s="61"/>
      <c r="WFE28" s="61"/>
      <c r="WFF28" s="61"/>
      <c r="WFG28" s="61"/>
      <c r="WFH28" s="61"/>
      <c r="WFI28" s="61"/>
      <c r="WFJ28" s="61"/>
      <c r="WFK28" s="61"/>
      <c r="WFL28" s="61"/>
      <c r="WFM28" s="61"/>
      <c r="WFN28" s="61"/>
      <c r="WFO28" s="61"/>
      <c r="WFP28" s="61"/>
      <c r="WFQ28" s="61"/>
      <c r="WFR28" s="61"/>
      <c r="WFS28" s="61"/>
      <c r="WFT28" s="61"/>
      <c r="WFU28" s="61"/>
      <c r="WFV28" s="61"/>
      <c r="WFW28" s="61"/>
      <c r="WFX28" s="61"/>
      <c r="WFY28" s="61"/>
      <c r="WFZ28" s="61"/>
      <c r="WGA28" s="61"/>
      <c r="WGB28" s="61"/>
      <c r="WGC28" s="61"/>
      <c r="WGD28" s="61"/>
      <c r="WGE28" s="61"/>
      <c r="WGF28" s="61"/>
      <c r="WGG28" s="61"/>
      <c r="WGH28" s="61"/>
      <c r="WGI28" s="61"/>
      <c r="WGJ28" s="61"/>
      <c r="WGK28" s="61"/>
      <c r="WGL28" s="61"/>
      <c r="WGM28" s="61"/>
      <c r="WGN28" s="61"/>
      <c r="WGO28" s="61"/>
      <c r="WGP28" s="61"/>
      <c r="WGQ28" s="61"/>
      <c r="WGR28" s="61"/>
      <c r="WGS28" s="61"/>
      <c r="WGT28" s="61"/>
      <c r="WGU28" s="61"/>
      <c r="WGV28" s="61"/>
      <c r="WGW28" s="61"/>
      <c r="WGX28" s="61"/>
      <c r="WGY28" s="61"/>
      <c r="WGZ28" s="61"/>
      <c r="WHA28" s="61"/>
      <c r="WHB28" s="61"/>
      <c r="WHC28" s="61"/>
      <c r="WHD28" s="61"/>
      <c r="WHE28" s="61"/>
      <c r="WHF28" s="61"/>
      <c r="WHG28" s="61"/>
      <c r="WHH28" s="61"/>
      <c r="WHI28" s="61"/>
      <c r="WHJ28" s="61"/>
      <c r="WHK28" s="61"/>
      <c r="WHL28" s="61"/>
      <c r="WHM28" s="61"/>
      <c r="WHN28" s="61"/>
      <c r="WHO28" s="61"/>
      <c r="WHP28" s="61"/>
      <c r="WHQ28" s="61"/>
      <c r="WHR28" s="61"/>
      <c r="WHS28" s="61"/>
      <c r="WHT28" s="61"/>
      <c r="WHU28" s="61"/>
      <c r="WHV28" s="61"/>
      <c r="WHW28" s="61"/>
      <c r="WHX28" s="61"/>
      <c r="WHY28" s="61"/>
      <c r="WHZ28" s="61"/>
      <c r="WIA28" s="61"/>
      <c r="WIB28" s="61"/>
      <c r="WIC28" s="61"/>
      <c r="WID28" s="61"/>
      <c r="WIE28" s="61"/>
      <c r="WIF28" s="61"/>
      <c r="WIG28" s="61"/>
      <c r="WIH28" s="61"/>
      <c r="WII28" s="61"/>
      <c r="WIJ28" s="61"/>
      <c r="WIK28" s="61"/>
      <c r="WIL28" s="61"/>
      <c r="WIM28" s="61"/>
      <c r="WIN28" s="61"/>
      <c r="WIO28" s="61"/>
      <c r="WIP28" s="61"/>
      <c r="WIQ28" s="61"/>
      <c r="WIR28" s="61"/>
      <c r="WIS28" s="61"/>
      <c r="WIT28" s="61"/>
      <c r="WIU28" s="61"/>
      <c r="WIV28" s="61"/>
      <c r="WIW28" s="61"/>
      <c r="WIX28" s="61"/>
      <c r="WIY28" s="61"/>
      <c r="WIZ28" s="61"/>
      <c r="WJA28" s="61"/>
      <c r="WJB28" s="61"/>
      <c r="WJC28" s="61"/>
      <c r="WJD28" s="61"/>
      <c r="WJE28" s="61"/>
      <c r="WJF28" s="61"/>
      <c r="WJG28" s="61"/>
      <c r="WJH28" s="61"/>
      <c r="WJI28" s="61"/>
      <c r="WJJ28" s="61"/>
      <c r="WJK28" s="61"/>
      <c r="WJL28" s="61"/>
      <c r="WJM28" s="61"/>
      <c r="WJN28" s="61"/>
      <c r="WJO28" s="61"/>
      <c r="WJP28" s="61"/>
      <c r="WJQ28" s="61"/>
      <c r="WJR28" s="61"/>
      <c r="WJS28" s="61"/>
      <c r="WJT28" s="61"/>
      <c r="WJU28" s="61"/>
      <c r="WJV28" s="61"/>
      <c r="WJW28" s="61"/>
      <c r="WJX28" s="61"/>
      <c r="WJY28" s="61"/>
      <c r="WJZ28" s="61"/>
      <c r="WKA28" s="61"/>
      <c r="WKB28" s="61"/>
      <c r="WKC28" s="61"/>
      <c r="WKD28" s="61"/>
      <c r="WKE28" s="61"/>
      <c r="WKF28" s="61"/>
      <c r="WKG28" s="61"/>
      <c r="WKH28" s="61"/>
      <c r="WKI28" s="61"/>
      <c r="WKJ28" s="61"/>
      <c r="WKK28" s="61"/>
      <c r="WKL28" s="61"/>
      <c r="WKM28" s="61"/>
      <c r="WKN28" s="61"/>
      <c r="WKO28" s="61"/>
      <c r="WKP28" s="61"/>
      <c r="WKQ28" s="61"/>
      <c r="WKR28" s="61"/>
      <c r="WKS28" s="61"/>
      <c r="WKT28" s="61"/>
      <c r="WKU28" s="61"/>
      <c r="WKV28" s="61"/>
      <c r="WKW28" s="61"/>
      <c r="WKX28" s="61"/>
      <c r="WKY28" s="61"/>
      <c r="WKZ28" s="61"/>
      <c r="WLA28" s="61"/>
      <c r="WLB28" s="61"/>
      <c r="WLC28" s="61"/>
      <c r="WLD28" s="61"/>
      <c r="WLE28" s="61"/>
      <c r="WLF28" s="61"/>
      <c r="WLG28" s="61"/>
      <c r="WLH28" s="61"/>
      <c r="WLI28" s="61"/>
      <c r="WLJ28" s="61"/>
      <c r="WLK28" s="61"/>
      <c r="WLL28" s="61"/>
      <c r="WLM28" s="61"/>
      <c r="WLN28" s="61"/>
      <c r="WLO28" s="61"/>
      <c r="WLP28" s="61"/>
      <c r="WLQ28" s="61"/>
      <c r="WLR28" s="61"/>
      <c r="WLS28" s="61"/>
      <c r="WLT28" s="61"/>
      <c r="WLU28" s="61"/>
      <c r="WLV28" s="61"/>
      <c r="WLW28" s="61"/>
      <c r="WLX28" s="61"/>
      <c r="WLY28" s="61"/>
      <c r="WLZ28" s="61"/>
      <c r="WMA28" s="61"/>
      <c r="WMB28" s="61"/>
      <c r="WMC28" s="61"/>
      <c r="WMD28" s="61"/>
      <c r="WME28" s="61"/>
      <c r="WMF28" s="61"/>
      <c r="WMG28" s="61"/>
      <c r="WMH28" s="61"/>
      <c r="WMI28" s="61"/>
      <c r="WMJ28" s="61"/>
      <c r="WMK28" s="61"/>
      <c r="WML28" s="61"/>
      <c r="WMM28" s="61"/>
      <c r="WMN28" s="61"/>
      <c r="WMO28" s="61"/>
      <c r="WMP28" s="61"/>
      <c r="WMQ28" s="61"/>
      <c r="WMR28" s="61"/>
      <c r="WMS28" s="61"/>
      <c r="WMT28" s="61"/>
      <c r="WMU28" s="61"/>
      <c r="WMV28" s="61"/>
      <c r="WMW28" s="61"/>
      <c r="WMX28" s="61"/>
      <c r="WMY28" s="61"/>
      <c r="WMZ28" s="61"/>
      <c r="WNA28" s="61"/>
      <c r="WNB28" s="61"/>
      <c r="WNC28" s="61"/>
      <c r="WND28" s="61"/>
      <c r="WNE28" s="61"/>
      <c r="WNF28" s="61"/>
      <c r="WNG28" s="61"/>
      <c r="WNH28" s="61"/>
      <c r="WNI28" s="61"/>
      <c r="WNJ28" s="61"/>
      <c r="WNK28" s="61"/>
      <c r="WNL28" s="61"/>
      <c r="WNM28" s="61"/>
      <c r="WNN28" s="61"/>
      <c r="WNO28" s="61"/>
      <c r="WNP28" s="61"/>
      <c r="WNQ28" s="61"/>
      <c r="WNR28" s="61"/>
      <c r="WNS28" s="61"/>
      <c r="WNT28" s="61"/>
      <c r="WNU28" s="61"/>
      <c r="WNV28" s="61"/>
      <c r="WNW28" s="61"/>
      <c r="WNX28" s="61"/>
      <c r="WNY28" s="61"/>
      <c r="WNZ28" s="61"/>
      <c r="WOA28" s="61"/>
      <c r="WOB28" s="61"/>
      <c r="WOC28" s="61"/>
      <c r="WOD28" s="61"/>
      <c r="WOE28" s="61"/>
      <c r="WOF28" s="61"/>
      <c r="WOG28" s="61"/>
      <c r="WOH28" s="61"/>
      <c r="WOI28" s="61"/>
      <c r="WOJ28" s="61"/>
      <c r="WOK28" s="61"/>
      <c r="WOL28" s="61"/>
      <c r="WOM28" s="61"/>
      <c r="WON28" s="61"/>
      <c r="WOO28" s="61"/>
      <c r="WOP28" s="61"/>
      <c r="WOQ28" s="61"/>
      <c r="WOR28" s="61"/>
      <c r="WOS28" s="61"/>
      <c r="WOT28" s="61"/>
      <c r="WOU28" s="61"/>
      <c r="WOV28" s="61"/>
      <c r="WOW28" s="61"/>
      <c r="WOX28" s="61"/>
      <c r="WOY28" s="61"/>
      <c r="WOZ28" s="61"/>
      <c r="WPA28" s="61"/>
      <c r="WPB28" s="61"/>
      <c r="WPC28" s="61"/>
      <c r="WPD28" s="61"/>
      <c r="WPE28" s="61"/>
      <c r="WPF28" s="61"/>
      <c r="WPG28" s="61"/>
      <c r="WPH28" s="61"/>
      <c r="WPI28" s="61"/>
      <c r="WPJ28" s="61"/>
      <c r="WPK28" s="61"/>
      <c r="WPL28" s="61"/>
      <c r="WPM28" s="61"/>
      <c r="WPN28" s="61"/>
      <c r="WPO28" s="61"/>
      <c r="WPP28" s="61"/>
      <c r="WPQ28" s="61"/>
      <c r="WPR28" s="61"/>
      <c r="WPS28" s="61"/>
      <c r="WPT28" s="61"/>
      <c r="WPU28" s="61"/>
      <c r="WPV28" s="61"/>
      <c r="WPW28" s="61"/>
      <c r="WPX28" s="61"/>
      <c r="WPY28" s="61"/>
      <c r="WPZ28" s="61"/>
      <c r="WQA28" s="61"/>
      <c r="WQB28" s="61"/>
      <c r="WQC28" s="61"/>
      <c r="WQD28" s="61"/>
      <c r="WQE28" s="61"/>
      <c r="WQF28" s="61"/>
      <c r="WQG28" s="61"/>
      <c r="WQH28" s="61"/>
      <c r="WQI28" s="61"/>
      <c r="WQJ28" s="61"/>
      <c r="WQK28" s="61"/>
      <c r="WQL28" s="61"/>
      <c r="WQM28" s="61"/>
      <c r="WQN28" s="61"/>
      <c r="WQO28" s="61"/>
      <c r="WQP28" s="61"/>
      <c r="WQQ28" s="61"/>
      <c r="WQR28" s="61"/>
      <c r="WQS28" s="61"/>
      <c r="WQT28" s="61"/>
      <c r="WQU28" s="61"/>
      <c r="WQV28" s="61"/>
      <c r="WQW28" s="61"/>
      <c r="WQX28" s="61"/>
      <c r="WQY28" s="61"/>
      <c r="WQZ28" s="61"/>
      <c r="WRA28" s="61"/>
      <c r="WRB28" s="61"/>
      <c r="WRC28" s="61"/>
      <c r="WRD28" s="61"/>
      <c r="WRE28" s="61"/>
      <c r="WRF28" s="61"/>
      <c r="WRG28" s="61"/>
      <c r="WRH28" s="61"/>
      <c r="WRI28" s="61"/>
      <c r="WRJ28" s="61"/>
      <c r="WRK28" s="61"/>
      <c r="WRL28" s="61"/>
      <c r="WRM28" s="61"/>
      <c r="WRN28" s="61"/>
      <c r="WRO28" s="61"/>
      <c r="WRP28" s="61"/>
      <c r="WRQ28" s="61"/>
      <c r="WRR28" s="61"/>
      <c r="WRS28" s="61"/>
      <c r="WRT28" s="61"/>
      <c r="WRU28" s="61"/>
      <c r="WRV28" s="61"/>
      <c r="WRW28" s="61"/>
      <c r="WRX28" s="61"/>
      <c r="WRY28" s="61"/>
      <c r="WRZ28" s="61"/>
      <c r="WSA28" s="61"/>
      <c r="WSB28" s="61"/>
      <c r="WSC28" s="61"/>
      <c r="WSD28" s="61"/>
      <c r="WSE28" s="61"/>
      <c r="WSF28" s="61"/>
      <c r="WSG28" s="61"/>
      <c r="WSH28" s="61"/>
      <c r="WSI28" s="61"/>
      <c r="WSJ28" s="61"/>
      <c r="WSK28" s="61"/>
      <c r="WSL28" s="61"/>
      <c r="WSM28" s="61"/>
      <c r="WSN28" s="61"/>
      <c r="WSO28" s="61"/>
      <c r="WSP28" s="61"/>
      <c r="WSQ28" s="61"/>
      <c r="WSR28" s="61"/>
      <c r="WSS28" s="61"/>
      <c r="WST28" s="61"/>
      <c r="WSU28" s="61"/>
      <c r="WSV28" s="61"/>
      <c r="WSW28" s="61"/>
      <c r="WSX28" s="61"/>
      <c r="WSY28" s="61"/>
      <c r="WSZ28" s="61"/>
      <c r="WTA28" s="61"/>
      <c r="WTB28" s="61"/>
      <c r="WTC28" s="61"/>
      <c r="WTD28" s="61"/>
      <c r="WTE28" s="61"/>
      <c r="WTF28" s="61"/>
      <c r="WTG28" s="61"/>
      <c r="WTH28" s="61"/>
      <c r="WTI28" s="61"/>
      <c r="WTJ28" s="61"/>
      <c r="WTK28" s="61"/>
      <c r="WTL28" s="61"/>
      <c r="WTM28" s="61"/>
      <c r="WTN28" s="61"/>
      <c r="WTO28" s="61"/>
      <c r="WTP28" s="61"/>
      <c r="WTQ28" s="61"/>
      <c r="WTR28" s="61"/>
      <c r="WTS28" s="61"/>
      <c r="WTT28" s="61"/>
      <c r="WTU28" s="61"/>
      <c r="WTV28" s="61"/>
      <c r="WTW28" s="61"/>
      <c r="WTX28" s="61"/>
      <c r="WTY28" s="61"/>
      <c r="WTZ28" s="61"/>
      <c r="WUA28" s="61"/>
      <c r="WUB28" s="61"/>
      <c r="WUC28" s="61"/>
      <c r="WUD28" s="61"/>
      <c r="WUE28" s="61"/>
      <c r="WUF28" s="61"/>
      <c r="WUG28" s="61"/>
      <c r="WUH28" s="61"/>
      <c r="WUI28" s="61"/>
      <c r="WUJ28" s="61"/>
      <c r="WUK28" s="61"/>
      <c r="WUL28" s="61"/>
      <c r="WUM28" s="61"/>
      <c r="WUN28" s="61"/>
      <c r="WUO28" s="61"/>
      <c r="WUP28" s="61"/>
      <c r="WUQ28" s="61"/>
      <c r="WUR28" s="61"/>
      <c r="WUS28" s="61"/>
      <c r="WUT28" s="61"/>
      <c r="WUU28" s="61"/>
      <c r="WUV28" s="61"/>
      <c r="WUW28" s="61"/>
      <c r="WUX28" s="61"/>
      <c r="WUY28" s="61"/>
      <c r="WUZ28" s="61"/>
      <c r="WVA28" s="61"/>
      <c r="WVB28" s="61"/>
      <c r="WVC28" s="61"/>
      <c r="WVD28" s="61"/>
      <c r="WVE28" s="61"/>
      <c r="WVF28" s="61"/>
      <c r="WVG28" s="61"/>
      <c r="WVH28" s="61"/>
      <c r="WVI28" s="61"/>
      <c r="WVJ28" s="61"/>
      <c r="WVK28" s="61"/>
      <c r="WVL28" s="61"/>
      <c r="WVM28" s="61"/>
      <c r="WVN28" s="61"/>
      <c r="WVO28" s="61"/>
      <c r="WVP28" s="61"/>
      <c r="WVQ28" s="61"/>
      <c r="WVR28" s="61"/>
      <c r="WVS28" s="61"/>
      <c r="WVT28" s="61"/>
      <c r="WVU28" s="61"/>
      <c r="WVV28" s="61"/>
      <c r="WVW28" s="61"/>
      <c r="WVX28" s="61"/>
      <c r="WVY28" s="61"/>
      <c r="WVZ28" s="61"/>
      <c r="WWA28" s="61"/>
      <c r="WWB28" s="61"/>
      <c r="WWC28" s="61"/>
      <c r="WWD28" s="61"/>
      <c r="WWE28" s="61"/>
      <c r="WWF28" s="61"/>
      <c r="WWG28" s="61"/>
      <c r="WWH28" s="61"/>
      <c r="WWI28" s="61"/>
      <c r="WWJ28" s="61"/>
      <c r="WWK28" s="61"/>
      <c r="WWL28" s="61"/>
      <c r="WWM28" s="61"/>
      <c r="WWN28" s="61"/>
      <c r="WWO28" s="61"/>
      <c r="WWP28" s="61"/>
      <c r="WWQ28" s="61"/>
      <c r="WWR28" s="61"/>
      <c r="WWS28" s="61"/>
      <c r="WWT28" s="61"/>
      <c r="WWU28" s="61"/>
      <c r="WWV28" s="61"/>
      <c r="WWW28" s="61"/>
      <c r="WWX28" s="61"/>
      <c r="WWY28" s="61"/>
      <c r="WWZ28" s="61"/>
      <c r="WXA28" s="61"/>
      <c r="WXB28" s="61"/>
      <c r="WXC28" s="61"/>
      <c r="WXD28" s="61"/>
      <c r="WXE28" s="61"/>
      <c r="WXF28" s="61"/>
      <c r="WXG28" s="61"/>
      <c r="WXH28" s="61"/>
      <c r="WXI28" s="61"/>
      <c r="WXJ28" s="61"/>
      <c r="WXK28" s="61"/>
      <c r="WXL28" s="61"/>
      <c r="WXM28" s="61"/>
      <c r="WXN28" s="61"/>
      <c r="WXO28" s="61"/>
      <c r="WXP28" s="61"/>
      <c r="WXQ28" s="61"/>
      <c r="WXR28" s="61"/>
      <c r="WXS28" s="61"/>
      <c r="WXT28" s="61"/>
      <c r="WXU28" s="61"/>
      <c r="WXV28" s="61"/>
      <c r="WXW28" s="61"/>
      <c r="WXX28" s="61"/>
      <c r="WXY28" s="61"/>
      <c r="WXZ28" s="61"/>
      <c r="WYA28" s="61"/>
      <c r="WYB28" s="61"/>
      <c r="WYC28" s="61"/>
      <c r="WYD28" s="61"/>
      <c r="WYE28" s="61"/>
      <c r="WYF28" s="61"/>
      <c r="WYG28" s="61"/>
      <c r="WYH28" s="61"/>
      <c r="WYI28" s="61"/>
      <c r="WYJ28" s="61"/>
      <c r="WYK28" s="61"/>
      <c r="WYL28" s="61"/>
      <c r="WYM28" s="61"/>
      <c r="WYN28" s="61"/>
      <c r="WYO28" s="61"/>
      <c r="WYP28" s="61"/>
      <c r="WYQ28" s="61"/>
      <c r="WYR28" s="61"/>
      <c r="WYS28" s="61"/>
      <c r="WYT28" s="61"/>
      <c r="WYU28" s="61"/>
      <c r="WYV28" s="61"/>
      <c r="WYW28" s="61"/>
      <c r="WYX28" s="61"/>
      <c r="WYY28" s="61"/>
      <c r="WYZ28" s="61"/>
      <c r="WZA28" s="61"/>
      <c r="WZB28" s="61"/>
      <c r="WZC28" s="61"/>
      <c r="WZD28" s="61"/>
      <c r="WZE28" s="61"/>
      <c r="WZF28" s="61"/>
      <c r="WZG28" s="61"/>
      <c r="WZH28" s="61"/>
      <c r="WZI28" s="61"/>
      <c r="WZJ28" s="61"/>
      <c r="WZK28" s="61"/>
      <c r="WZL28" s="61"/>
      <c r="WZM28" s="61"/>
      <c r="WZN28" s="61"/>
      <c r="WZO28" s="61"/>
      <c r="WZP28" s="61"/>
      <c r="WZQ28" s="61"/>
      <c r="WZR28" s="61"/>
      <c r="WZS28" s="61"/>
      <c r="WZT28" s="61"/>
      <c r="WZU28" s="61"/>
      <c r="WZV28" s="61"/>
      <c r="WZW28" s="61"/>
      <c r="WZX28" s="61"/>
      <c r="WZY28" s="61"/>
      <c r="WZZ28" s="61"/>
      <c r="XAA28" s="61"/>
      <c r="XAB28" s="61"/>
      <c r="XAC28" s="61"/>
      <c r="XAD28" s="61"/>
      <c r="XAE28" s="61"/>
      <c r="XAF28" s="61"/>
      <c r="XAG28" s="61"/>
      <c r="XAH28" s="61"/>
      <c r="XAI28" s="61"/>
      <c r="XAJ28" s="61"/>
      <c r="XAK28" s="61"/>
      <c r="XAL28" s="61"/>
      <c r="XAM28" s="61"/>
      <c r="XAN28" s="61"/>
      <c r="XAO28" s="61"/>
      <c r="XAP28" s="61"/>
      <c r="XAQ28" s="61"/>
      <c r="XAR28" s="61"/>
      <c r="XAS28" s="61"/>
      <c r="XAT28" s="61"/>
      <c r="XAU28" s="61"/>
      <c r="XAV28" s="61"/>
      <c r="XAW28" s="61"/>
      <c r="XAX28" s="61"/>
      <c r="XAY28" s="61"/>
      <c r="XAZ28" s="61"/>
      <c r="XBA28" s="61"/>
      <c r="XBB28" s="61"/>
      <c r="XBC28" s="61"/>
      <c r="XBD28" s="61"/>
      <c r="XBE28" s="61"/>
      <c r="XBF28" s="61"/>
      <c r="XBG28" s="61"/>
      <c r="XBH28" s="61"/>
      <c r="XBI28" s="61"/>
      <c r="XBJ28" s="61"/>
      <c r="XBK28" s="61"/>
      <c r="XBL28" s="61"/>
      <c r="XBM28" s="61"/>
      <c r="XBN28" s="61"/>
      <c r="XBO28" s="61"/>
      <c r="XBP28" s="61"/>
      <c r="XBQ28" s="61"/>
      <c r="XBR28" s="61"/>
      <c r="XBS28" s="61"/>
      <c r="XBT28" s="61"/>
      <c r="XBU28" s="61"/>
      <c r="XBV28" s="61"/>
      <c r="XBW28" s="61"/>
      <c r="XBX28" s="61"/>
      <c r="XBY28" s="61"/>
      <c r="XBZ28" s="61"/>
      <c r="XCA28" s="61"/>
      <c r="XCB28" s="61"/>
      <c r="XCC28" s="61"/>
      <c r="XCD28" s="61"/>
      <c r="XCE28" s="61"/>
      <c r="XCF28" s="61"/>
      <c r="XCG28" s="61"/>
      <c r="XCH28" s="61"/>
      <c r="XCI28" s="61"/>
      <c r="XCJ28" s="61"/>
      <c r="XCK28" s="61"/>
      <c r="XCL28" s="61"/>
      <c r="XCM28" s="61"/>
      <c r="XCN28" s="61"/>
      <c r="XCO28" s="61"/>
      <c r="XCP28" s="61"/>
      <c r="XCQ28" s="61"/>
      <c r="XCR28" s="61"/>
      <c r="XCS28" s="61"/>
      <c r="XCT28" s="61"/>
      <c r="XCU28" s="61"/>
      <c r="XCV28" s="61"/>
      <c r="XCW28" s="61"/>
      <c r="XCX28" s="61"/>
      <c r="XCY28" s="61"/>
      <c r="XCZ28" s="61"/>
      <c r="XDA28" s="61"/>
      <c r="XDB28" s="61"/>
      <c r="XDC28" s="61"/>
      <c r="XDD28" s="61"/>
      <c r="XDE28" s="61"/>
      <c r="XDF28" s="61"/>
      <c r="XDG28" s="61"/>
      <c r="XDH28" s="61"/>
      <c r="XDI28" s="61"/>
      <c r="XDJ28" s="61"/>
      <c r="XDK28" s="61"/>
      <c r="XDL28" s="61"/>
      <c r="XDM28" s="61"/>
      <c r="XDN28" s="61"/>
      <c r="XDO28" s="61"/>
      <c r="XDP28" s="61"/>
      <c r="XDQ28" s="61"/>
      <c r="XDR28" s="61"/>
      <c r="XDS28" s="61"/>
      <c r="XDT28" s="61"/>
      <c r="XDU28" s="61"/>
      <c r="XDV28" s="61"/>
      <c r="XDW28" s="61"/>
      <c r="XDX28" s="61"/>
      <c r="XDY28" s="61"/>
      <c r="XDZ28" s="61"/>
      <c r="XEA28" s="61"/>
      <c r="XEB28" s="61"/>
      <c r="XEC28" s="61"/>
      <c r="XED28" s="61"/>
      <c r="XEE28" s="61"/>
      <c r="XEF28" s="61"/>
      <c r="XEG28" s="61"/>
      <c r="XEH28" s="61"/>
      <c r="XEI28" s="61"/>
      <c r="XEJ28" s="61"/>
      <c r="XEK28" s="61"/>
      <c r="XEL28" s="61"/>
      <c r="XEM28" s="61"/>
      <c r="XEN28" s="61"/>
      <c r="XEO28" s="61"/>
      <c r="XEP28" s="61"/>
      <c r="XEQ28" s="61"/>
      <c r="XER28" s="61"/>
      <c r="XES28" s="61"/>
      <c r="XET28" s="61"/>
      <c r="XEU28" s="61"/>
      <c r="XEV28" s="61"/>
      <c r="XEW28" s="61"/>
    </row>
    <row r="29" spans="1:16377" s="497" customFormat="1" ht="15" customHeight="1" thickTop="1" thickBot="1" x14ac:dyDescent="0.35">
      <c r="A29" s="50"/>
      <c r="B29" s="975" t="s">
        <v>258</v>
      </c>
      <c r="C29" s="976"/>
      <c r="D29" s="976"/>
      <c r="E29" s="976"/>
      <c r="F29" s="976"/>
      <c r="G29" s="976"/>
      <c r="H29" s="976"/>
      <c r="I29" s="977"/>
      <c r="J29" s="66"/>
      <c r="K29" s="85"/>
    </row>
    <row r="30" spans="1:16377" s="108" customFormat="1" ht="30" customHeight="1" thickTop="1" thickBot="1" x14ac:dyDescent="0.4">
      <c r="A30" s="107"/>
      <c r="B30" s="978" t="s">
        <v>34</v>
      </c>
      <c r="C30" s="978"/>
      <c r="D30" s="978"/>
      <c r="E30" s="978"/>
      <c r="F30" s="978"/>
      <c r="G30" s="978"/>
      <c r="H30" s="978"/>
      <c r="I30" s="978"/>
      <c r="J30" s="107"/>
      <c r="K30" s="377"/>
    </row>
    <row r="31" spans="1:16377" s="497" customFormat="1" ht="24" customHeight="1" thickTop="1" thickBot="1" x14ac:dyDescent="0.35">
      <c r="A31" s="69"/>
      <c r="B31" s="900" t="s">
        <v>261</v>
      </c>
      <c r="C31" s="901"/>
      <c r="D31" s="979"/>
      <c r="E31" s="420" t="s">
        <v>406</v>
      </c>
      <c r="F31" s="420" t="s">
        <v>72</v>
      </c>
      <c r="G31" s="420" t="s">
        <v>5</v>
      </c>
      <c r="H31" s="420" t="s">
        <v>6</v>
      </c>
      <c r="I31" s="421" t="s">
        <v>7</v>
      </c>
      <c r="J31" s="66"/>
      <c r="K31" s="85"/>
    </row>
    <row r="32" spans="1:16377" s="387" customFormat="1" ht="24" customHeight="1" thickTop="1" thickBot="1" x14ac:dyDescent="0.4">
      <c r="A32" s="383"/>
      <c r="B32" s="873" t="s">
        <v>414</v>
      </c>
      <c r="C32" s="874"/>
      <c r="D32" s="875"/>
      <c r="E32" s="447" t="str">
        <f>IF(AND(ISNUMBER(F32),ISNUMBER(G32)),G32/F32," ")</f>
        <v xml:space="preserve"> </v>
      </c>
      <c r="F32" s="404"/>
      <c r="G32" s="448"/>
      <c r="H32" s="403"/>
      <c r="I32" s="385" t="str">
        <f>IF(OR(ISNUMBER(G32),ISNUMBER(H32)),ROUND(IF(ISNUMBER(G32),G32,0)-IF(ISNUMBER(H32),H32,0),2)," ")</f>
        <v xml:space="preserve"> </v>
      </c>
      <c r="J32" s="384"/>
      <c r="K32" s="386"/>
    </row>
    <row r="33" spans="1:11" s="387" customFormat="1" ht="24" customHeight="1" thickTop="1" thickBot="1" x14ac:dyDescent="0.4">
      <c r="A33" s="383"/>
      <c r="B33" s="873" t="s">
        <v>410</v>
      </c>
      <c r="C33" s="874"/>
      <c r="D33" s="875"/>
      <c r="E33" s="447" t="str">
        <f t="shared" ref="E33:E36" si="0">IF(AND(ISNUMBER(F33),ISNUMBER(G33)),G33/F33," ")</f>
        <v xml:space="preserve"> </v>
      </c>
      <c r="F33" s="404"/>
      <c r="G33" s="448"/>
      <c r="H33" s="403"/>
      <c r="I33" s="385" t="str">
        <f t="shared" ref="I33:I36" si="1">IF(OR(ISNUMBER(G33),ISNUMBER(H33)),ROUND(IF(ISNUMBER(G33),G33,0)-IF(ISNUMBER(H33),H33,0),2)," ")</f>
        <v xml:space="preserve"> </v>
      </c>
      <c r="J33" s="384"/>
      <c r="K33" s="386"/>
    </row>
    <row r="34" spans="1:11" s="387" customFormat="1" ht="24" customHeight="1" thickTop="1" thickBot="1" x14ac:dyDescent="0.4">
      <c r="A34" s="383"/>
      <c r="B34" s="897" t="s">
        <v>265</v>
      </c>
      <c r="C34" s="898"/>
      <c r="D34" s="899"/>
      <c r="E34" s="452" t="str">
        <f t="shared" si="0"/>
        <v xml:space="preserve"> </v>
      </c>
      <c r="F34" s="404"/>
      <c r="G34" s="448"/>
      <c r="H34" s="403"/>
      <c r="I34" s="455" t="str">
        <f t="shared" si="1"/>
        <v xml:space="preserve"> </v>
      </c>
      <c r="J34" s="384"/>
      <c r="K34" s="386"/>
    </row>
    <row r="35" spans="1:11" s="387" customFormat="1" ht="24" customHeight="1" thickTop="1" thickBot="1" x14ac:dyDescent="0.4">
      <c r="A35" s="383"/>
      <c r="B35" s="873" t="s">
        <v>411</v>
      </c>
      <c r="C35" s="874"/>
      <c r="D35" s="875"/>
      <c r="E35" s="447" t="str">
        <f t="shared" si="0"/>
        <v xml:space="preserve"> </v>
      </c>
      <c r="F35" s="404"/>
      <c r="G35" s="448"/>
      <c r="H35" s="403"/>
      <c r="I35" s="465" t="str">
        <f t="shared" si="1"/>
        <v xml:space="preserve"> </v>
      </c>
      <c r="J35" s="384"/>
      <c r="K35" s="386"/>
    </row>
    <row r="36" spans="1:11" s="387" customFormat="1" ht="24" customHeight="1" thickTop="1" thickBot="1" x14ac:dyDescent="0.4">
      <c r="A36" s="383"/>
      <c r="B36" s="873" t="s">
        <v>408</v>
      </c>
      <c r="C36" s="874"/>
      <c r="D36" s="875"/>
      <c r="E36" s="447" t="str">
        <f t="shared" si="0"/>
        <v xml:space="preserve"> </v>
      </c>
      <c r="F36" s="453"/>
      <c r="G36" s="448"/>
      <c r="H36" s="454"/>
      <c r="I36" s="465" t="str">
        <f t="shared" si="1"/>
        <v xml:space="preserve"> </v>
      </c>
      <c r="J36" s="384"/>
      <c r="K36" s="386"/>
    </row>
    <row r="37" spans="1:11" s="497" customFormat="1" ht="24" customHeight="1" thickTop="1" thickBot="1" x14ac:dyDescent="0.35">
      <c r="A37" s="69"/>
      <c r="B37" s="969" t="s">
        <v>296</v>
      </c>
      <c r="C37" s="970"/>
      <c r="D37" s="970"/>
      <c r="E37" s="970"/>
      <c r="F37" s="971"/>
      <c r="G37" s="448"/>
      <c r="H37" s="403"/>
      <c r="I37" s="466" t="str">
        <f>IF(OR(ISNUMBER(G37),ISNUMBER(H37)),ROUND(IF(ISNUMBER(G37),G37,0)-IF(ISNUMBER(H37),H37,0),2),"")</f>
        <v/>
      </c>
      <c r="J37" s="66"/>
      <c r="K37" s="85"/>
    </row>
    <row r="38" spans="1:11" s="497" customFormat="1" ht="24" customHeight="1" thickTop="1" thickBot="1" x14ac:dyDescent="0.35">
      <c r="A38" s="69"/>
      <c r="B38" s="969" t="s">
        <v>297</v>
      </c>
      <c r="C38" s="970"/>
      <c r="D38" s="970"/>
      <c r="E38" s="970"/>
      <c r="F38" s="971"/>
      <c r="G38" s="448"/>
      <c r="H38" s="403"/>
      <c r="I38" s="466" t="str">
        <f>IF(OR(ISNUMBER(G38),ISNUMBER(H38)),ROUND(IF(ISNUMBER(G38),G38,0)-IF(ISNUMBER(H38),H38,0),2),"")</f>
        <v/>
      </c>
      <c r="J38" s="66"/>
      <c r="K38" s="85"/>
    </row>
    <row r="39" spans="1:11" s="497" customFormat="1" ht="24" customHeight="1" thickTop="1" thickBot="1" x14ac:dyDescent="0.35">
      <c r="A39" s="69"/>
      <c r="B39" s="943" t="s">
        <v>196</v>
      </c>
      <c r="C39" s="944"/>
      <c r="D39" s="944"/>
      <c r="E39" s="944"/>
      <c r="F39" s="945"/>
      <c r="G39" s="448"/>
      <c r="H39" s="457"/>
      <c r="I39" s="464" t="str">
        <f>IF(OR(ISNUMBER(G39),ISNUMBER(H39)),ROUND(IF(ISNUMBER(G39),G39,0)-IF(ISNUMBER(H39),H39,0),2),"")</f>
        <v/>
      </c>
      <c r="J39" s="66"/>
      <c r="K39" s="85"/>
    </row>
    <row r="40" spans="1:11" s="387" customFormat="1" ht="24" customHeight="1" thickTop="1" thickBot="1" x14ac:dyDescent="0.4">
      <c r="A40" s="383"/>
      <c r="B40" s="900" t="s">
        <v>262</v>
      </c>
      <c r="C40" s="901"/>
      <c r="D40" s="979"/>
      <c r="E40" s="420" t="s">
        <v>406</v>
      </c>
      <c r="F40" s="420" t="s">
        <v>72</v>
      </c>
      <c r="G40" s="420" t="s">
        <v>5</v>
      </c>
      <c r="H40" s="420" t="s">
        <v>6</v>
      </c>
      <c r="I40" s="421" t="s">
        <v>7</v>
      </c>
      <c r="J40" s="384"/>
      <c r="K40" s="386"/>
    </row>
    <row r="41" spans="1:11" s="387" customFormat="1" ht="27.65" customHeight="1" thickTop="1" thickBot="1" x14ac:dyDescent="0.4">
      <c r="A41" s="383"/>
      <c r="B41" s="880" t="s">
        <v>412</v>
      </c>
      <c r="C41" s="881"/>
      <c r="D41" s="491" t="s">
        <v>413</v>
      </c>
      <c r="E41" s="447" t="str">
        <f t="shared" ref="E41:E46" si="2">IF(AND(ISNUMBER(F41),ISNUMBER(G41)),G41/F41," ")</f>
        <v xml:space="preserve"> </v>
      </c>
      <c r="F41" s="404"/>
      <c r="G41" s="448"/>
      <c r="H41" s="419"/>
      <c r="I41" s="405" t="str">
        <f t="shared" ref="I41:I46" si="3">IF(OR(ISNUMBER(G41),ISNUMBER(H41)),ROUND(IF(ISNUMBER(G41),G41,0)-IF(ISNUMBER(H41),H41,0),2)," ")</f>
        <v xml:space="preserve"> </v>
      </c>
      <c r="J41" s="384"/>
      <c r="K41" s="386"/>
    </row>
    <row r="42" spans="1:11" s="387" customFormat="1" ht="27.65" customHeight="1" thickTop="1" thickBot="1" x14ac:dyDescent="0.4">
      <c r="A42" s="383"/>
      <c r="B42" s="882"/>
      <c r="C42" s="883"/>
      <c r="D42" s="491" t="s">
        <v>409</v>
      </c>
      <c r="E42" s="447" t="str">
        <f t="shared" si="2"/>
        <v xml:space="preserve"> </v>
      </c>
      <c r="F42" s="404"/>
      <c r="G42" s="448"/>
      <c r="H42" s="419"/>
      <c r="I42" s="405" t="str">
        <f t="shared" si="3"/>
        <v xml:space="preserve"> </v>
      </c>
      <c r="J42" s="384"/>
      <c r="K42" s="386"/>
    </row>
    <row r="43" spans="1:11" s="387" customFormat="1" ht="24" customHeight="1" thickTop="1" thickBot="1" x14ac:dyDescent="0.4">
      <c r="A43" s="383"/>
      <c r="B43" s="873" t="s">
        <v>410</v>
      </c>
      <c r="C43" s="874"/>
      <c r="D43" s="875"/>
      <c r="E43" s="447" t="str">
        <f t="shared" si="2"/>
        <v xml:space="preserve"> </v>
      </c>
      <c r="F43" s="404"/>
      <c r="G43" s="448"/>
      <c r="H43" s="419"/>
      <c r="I43" s="405" t="str">
        <f t="shared" si="3"/>
        <v xml:space="preserve"> </v>
      </c>
      <c r="J43" s="384"/>
      <c r="K43" s="386"/>
    </row>
    <row r="44" spans="1:11" s="387" customFormat="1" ht="24" customHeight="1" thickTop="1" thickBot="1" x14ac:dyDescent="0.4">
      <c r="A44" s="383"/>
      <c r="B44" s="873" t="s">
        <v>265</v>
      </c>
      <c r="C44" s="874"/>
      <c r="D44" s="875"/>
      <c r="E44" s="447" t="str">
        <f>IF(AND(ISNUMBER(F44),ISNUMBER(G44)),G44/F44," ")</f>
        <v xml:space="preserve"> </v>
      </c>
      <c r="F44" s="404"/>
      <c r="G44" s="448"/>
      <c r="H44" s="419"/>
      <c r="I44" s="405" t="str">
        <f t="shared" si="3"/>
        <v xml:space="preserve"> </v>
      </c>
      <c r="J44" s="384"/>
      <c r="K44" s="386"/>
    </row>
    <row r="45" spans="1:11" s="387" customFormat="1" ht="24" customHeight="1" thickTop="1" thickBot="1" x14ac:dyDescent="0.4">
      <c r="A45" s="383"/>
      <c r="B45" s="873" t="s">
        <v>411</v>
      </c>
      <c r="C45" s="874"/>
      <c r="D45" s="875"/>
      <c r="E45" s="447" t="str">
        <f t="shared" si="2"/>
        <v xml:space="preserve"> </v>
      </c>
      <c r="F45" s="404"/>
      <c r="G45" s="448"/>
      <c r="H45" s="419"/>
      <c r="I45" s="405" t="str">
        <f t="shared" si="3"/>
        <v xml:space="preserve"> </v>
      </c>
      <c r="J45" s="384"/>
      <c r="K45" s="386"/>
    </row>
    <row r="46" spans="1:11" s="387" customFormat="1" ht="24" customHeight="1" thickTop="1" thickBot="1" x14ac:dyDescent="0.4">
      <c r="A46" s="383"/>
      <c r="B46" s="897" t="s">
        <v>408</v>
      </c>
      <c r="C46" s="898"/>
      <c r="D46" s="899"/>
      <c r="E46" s="452" t="str">
        <f t="shared" si="2"/>
        <v xml:space="preserve"> </v>
      </c>
      <c r="F46" s="453"/>
      <c r="G46" s="448"/>
      <c r="H46" s="459"/>
      <c r="I46" s="460" t="str">
        <f t="shared" si="3"/>
        <v xml:space="preserve"> </v>
      </c>
      <c r="J46" s="384"/>
      <c r="K46" s="386"/>
    </row>
    <row r="47" spans="1:11" s="497" customFormat="1" ht="24" customHeight="1" thickTop="1" thickBot="1" x14ac:dyDescent="0.35">
      <c r="A47" s="69"/>
      <c r="B47" s="862" t="s">
        <v>42</v>
      </c>
      <c r="C47" s="863"/>
      <c r="D47" s="863"/>
      <c r="E47" s="864"/>
      <c r="F47" s="461">
        <f>SUM(F32:F46)</f>
        <v>0</v>
      </c>
      <c r="G47" s="462">
        <f>SUM(G32:G36,G41:G46,G37:G39)</f>
        <v>0</v>
      </c>
      <c r="H47" s="462">
        <f>SUM(H32:H36,H37:H39)</f>
        <v>0</v>
      </c>
      <c r="I47" s="463">
        <f>SUM(I32:I36,I41:I46,I37:I39)</f>
        <v>0</v>
      </c>
      <c r="J47" s="66"/>
      <c r="K47" s="85"/>
    </row>
    <row r="48" spans="1:11" s="497" customFormat="1" ht="7.9" customHeight="1" thickTop="1" thickBot="1" x14ac:dyDescent="0.35">
      <c r="A48" s="323"/>
      <c r="B48" s="451"/>
      <c r="C48" s="451"/>
      <c r="D48" s="451"/>
      <c r="E48" s="451"/>
      <c r="F48" s="467"/>
      <c r="G48" s="468"/>
      <c r="H48" s="468"/>
      <c r="I48" s="468"/>
      <c r="J48" s="66"/>
      <c r="K48" s="85"/>
    </row>
    <row r="49" spans="1:17" s="497" customFormat="1" ht="30" customHeight="1" thickTop="1" thickBot="1" x14ac:dyDescent="0.35">
      <c r="A49" s="69"/>
      <c r="B49" s="968" t="s">
        <v>268</v>
      </c>
      <c r="C49" s="968"/>
      <c r="D49" s="968"/>
      <c r="E49" s="968"/>
      <c r="F49" s="968"/>
      <c r="G49" s="968"/>
      <c r="H49" s="968"/>
      <c r="I49" s="968"/>
      <c r="J49" s="66"/>
      <c r="K49" s="71"/>
      <c r="L49" s="131"/>
      <c r="M49" s="205"/>
      <c r="N49" s="205"/>
      <c r="O49" s="205"/>
      <c r="P49" s="205"/>
      <c r="Q49" s="205"/>
    </row>
    <row r="50" spans="1:17" s="497" customFormat="1" ht="24" customHeight="1" thickTop="1" thickBot="1" x14ac:dyDescent="0.35">
      <c r="A50" s="69"/>
      <c r="B50" s="870" t="s">
        <v>404</v>
      </c>
      <c r="C50" s="871"/>
      <c r="D50" s="871"/>
      <c r="E50" s="871"/>
      <c r="F50" s="872"/>
      <c r="G50" s="422" t="s">
        <v>5</v>
      </c>
      <c r="H50" s="420" t="s">
        <v>6</v>
      </c>
      <c r="I50" s="421" t="s">
        <v>7</v>
      </c>
      <c r="J50" s="66"/>
      <c r="K50" s="85"/>
    </row>
    <row r="51" spans="1:17" s="497" customFormat="1" ht="24" customHeight="1" thickTop="1" thickBot="1" x14ac:dyDescent="0.35">
      <c r="A51" s="69"/>
      <c r="B51" s="400"/>
      <c r="C51" s="414" t="s">
        <v>260</v>
      </c>
      <c r="D51" s="401"/>
      <c r="E51" s="865" t="s">
        <v>12</v>
      </c>
      <c r="F51" s="866"/>
      <c r="G51" s="415"/>
      <c r="H51" s="406"/>
      <c r="I51" s="407" t="str">
        <f>IF(OR(ISNUMBER(G51),ISNUMBER(H51)),ROUND(IF(ISNUMBER(G51),G51,0)-IF(ISNUMBER(H51),H51,0),2)," ")</f>
        <v xml:space="preserve"> </v>
      </c>
      <c r="J51" s="66"/>
      <c r="K51" s="71"/>
      <c r="L51" s="131"/>
      <c r="M51" s="205"/>
      <c r="N51" s="205"/>
      <c r="O51" s="205"/>
      <c r="P51" s="205"/>
      <c r="Q51" s="205"/>
    </row>
    <row r="52" spans="1:17" s="497" customFormat="1" ht="7.9" customHeight="1" thickTop="1" thickBot="1" x14ac:dyDescent="0.35">
      <c r="A52" s="69"/>
      <c r="B52" s="399"/>
      <c r="C52" s="398"/>
      <c r="D52" s="393"/>
      <c r="E52" s="85"/>
      <c r="F52" s="85"/>
      <c r="G52" s="393"/>
      <c r="H52" s="394"/>
      <c r="I52" s="394"/>
      <c r="J52" s="66"/>
      <c r="K52" s="71"/>
      <c r="L52" s="131"/>
      <c r="M52" s="205"/>
      <c r="N52" s="205"/>
      <c r="O52" s="205"/>
      <c r="P52" s="205"/>
      <c r="Q52" s="205"/>
    </row>
    <row r="53" spans="1:17" s="497" customFormat="1" ht="30" customHeight="1" thickTop="1" thickBot="1" x14ac:dyDescent="0.35">
      <c r="A53" s="69"/>
      <c r="B53" s="968" t="s">
        <v>43</v>
      </c>
      <c r="C53" s="968"/>
      <c r="D53" s="968"/>
      <c r="E53" s="968"/>
      <c r="F53" s="968"/>
      <c r="G53" s="968"/>
      <c r="H53" s="968"/>
      <c r="I53" s="968"/>
      <c r="J53" s="66"/>
      <c r="K53" s="71"/>
      <c r="L53" s="131"/>
      <c r="M53" s="205"/>
      <c r="N53" s="205"/>
      <c r="O53" s="205"/>
      <c r="P53" s="205"/>
      <c r="Q53" s="205"/>
    </row>
    <row r="54" spans="1:17" s="497" customFormat="1" ht="24" customHeight="1" thickTop="1" thickBot="1" x14ac:dyDescent="0.35">
      <c r="A54" s="69"/>
      <c r="B54" s="909"/>
      <c r="C54" s="910"/>
      <c r="D54" s="492"/>
      <c r="E54" s="492"/>
      <c r="F54" s="402"/>
      <c r="G54" s="422" t="s">
        <v>5</v>
      </c>
      <c r="H54" s="420" t="s">
        <v>6</v>
      </c>
      <c r="I54" s="421" t="s">
        <v>7</v>
      </c>
      <c r="J54" s="66"/>
      <c r="K54" s="85"/>
    </row>
    <row r="55" spans="1:17" s="497" customFormat="1" ht="24" customHeight="1" thickTop="1" thickBot="1" x14ac:dyDescent="0.35">
      <c r="A55" s="69"/>
      <c r="B55" s="989" t="s">
        <v>160</v>
      </c>
      <c r="C55" s="990"/>
      <c r="D55" s="990"/>
      <c r="E55" s="990"/>
      <c r="F55" s="991"/>
      <c r="G55" s="409"/>
      <c r="H55" s="412"/>
      <c r="I55" s="32" t="str">
        <f>IF(OR(ISNUMBER(G55),ISNUMBER(H55)),ROUND(IF(ISNUMBER(G55),G55,0)-IF(ISNUMBER(H55),H55,0),2)," ")</f>
        <v xml:space="preserve"> </v>
      </c>
      <c r="J55" s="66"/>
      <c r="K55" s="71"/>
      <c r="L55" s="131"/>
      <c r="M55" s="205"/>
      <c r="N55" s="205"/>
      <c r="O55" s="205"/>
      <c r="P55" s="205"/>
      <c r="Q55" s="205"/>
    </row>
    <row r="56" spans="1:17" s="497" customFormat="1" ht="24" customHeight="1" thickTop="1" thickBot="1" x14ac:dyDescent="0.35">
      <c r="A56" s="69"/>
      <c r="B56" s="981" t="s">
        <v>44</v>
      </c>
      <c r="C56" s="982"/>
      <c r="D56" s="982"/>
      <c r="E56" s="982"/>
      <c r="F56" s="983"/>
      <c r="G56" s="410"/>
      <c r="H56" s="413"/>
      <c r="I56" s="32" t="str">
        <f>IF(OR(ISNUMBER(G56),ISNUMBER(H56)),ROUND(IF(ISNUMBER(G56),G56,0)-IF(ISNUMBER(H56),H56,0),2)," ")</f>
        <v xml:space="preserve"> </v>
      </c>
      <c r="J56" s="66"/>
      <c r="K56" s="71"/>
      <c r="L56" s="131"/>
      <c r="M56" s="205"/>
      <c r="N56" s="205"/>
      <c r="O56" s="205"/>
      <c r="P56" s="205"/>
      <c r="Q56" s="205"/>
    </row>
    <row r="57" spans="1:17" s="497" customFormat="1" ht="24" customHeight="1" thickTop="1" thickBot="1" x14ac:dyDescent="0.35">
      <c r="A57" s="69"/>
      <c r="B57" s="885" t="s">
        <v>161</v>
      </c>
      <c r="C57" s="886"/>
      <c r="D57" s="886"/>
      <c r="E57" s="886"/>
      <c r="F57" s="887"/>
      <c r="G57" s="411"/>
      <c r="H57" s="411"/>
      <c r="I57" s="32" t="str">
        <f>IF(OR(ISNUMBER(G57),ISNUMBER(H57)),ROUND(IF(ISNUMBER(G57),G57,0)-IF(ISNUMBER(H57),H57,0),2)," ")</f>
        <v xml:space="preserve"> </v>
      </c>
      <c r="J57" s="66"/>
      <c r="K57" s="71"/>
      <c r="L57" s="131"/>
      <c r="M57" s="205"/>
      <c r="N57" s="205"/>
      <c r="O57" s="205"/>
      <c r="P57" s="205"/>
      <c r="Q57" s="205"/>
    </row>
    <row r="58" spans="1:17" s="497" customFormat="1" ht="24" customHeight="1" thickTop="1" thickBot="1" x14ac:dyDescent="0.35">
      <c r="A58" s="69"/>
      <c r="B58" s="865" t="s">
        <v>264</v>
      </c>
      <c r="C58" s="888"/>
      <c r="D58" s="888"/>
      <c r="E58" s="888"/>
      <c r="F58" s="888"/>
      <c r="G58" s="423">
        <f>SUM(G55:G57)</f>
        <v>0</v>
      </c>
      <c r="H58" s="423">
        <f>SUM(H55:H57)</f>
        <v>0</v>
      </c>
      <c r="I58" s="424">
        <f>SUM(I55:I57)</f>
        <v>0</v>
      </c>
      <c r="J58" s="66"/>
      <c r="K58" s="71"/>
      <c r="L58" s="131"/>
      <c r="M58" s="205"/>
      <c r="N58" s="205"/>
      <c r="O58" s="205"/>
      <c r="P58" s="205"/>
      <c r="Q58" s="205"/>
    </row>
    <row r="59" spans="1:17" s="85" customFormat="1" ht="7.9" customHeight="1" thickTop="1" thickBot="1" x14ac:dyDescent="0.35">
      <c r="A59" s="323"/>
      <c r="B59" s="389"/>
      <c r="C59" s="389"/>
      <c r="D59" s="389"/>
      <c r="E59" s="389"/>
      <c r="F59" s="389"/>
      <c r="G59" s="394"/>
      <c r="H59" s="394"/>
      <c r="I59" s="394"/>
      <c r="J59" s="301"/>
      <c r="K59" s="71"/>
      <c r="L59" s="227"/>
      <c r="M59" s="228"/>
      <c r="N59" s="228"/>
      <c r="O59" s="228"/>
      <c r="P59" s="228"/>
      <c r="Q59" s="228"/>
    </row>
    <row r="60" spans="1:17" s="497" customFormat="1" ht="30" customHeight="1" thickTop="1" thickBot="1" x14ac:dyDescent="0.35">
      <c r="A60" s="69"/>
      <c r="B60" s="980" t="s">
        <v>259</v>
      </c>
      <c r="C60" s="980"/>
      <c r="D60" s="980"/>
      <c r="E60" s="980"/>
      <c r="F60" s="980"/>
      <c r="G60" s="980"/>
      <c r="H60" s="980"/>
      <c r="I60" s="980"/>
      <c r="J60" s="66"/>
      <c r="K60" s="71"/>
      <c r="L60" s="131"/>
      <c r="M60" s="205"/>
      <c r="N60" s="205"/>
      <c r="O60" s="205"/>
      <c r="P60" s="205"/>
      <c r="Q60" s="205"/>
    </row>
    <row r="61" spans="1:17" s="497" customFormat="1" ht="24" customHeight="1" thickTop="1" thickBot="1" x14ac:dyDescent="0.35">
      <c r="A61" s="69"/>
      <c r="B61" s="984"/>
      <c r="C61" s="985"/>
      <c r="D61" s="495"/>
      <c r="E61" s="495"/>
      <c r="F61" s="392"/>
      <c r="G61" s="422" t="s">
        <v>5</v>
      </c>
      <c r="H61" s="425" t="s">
        <v>6</v>
      </c>
      <c r="I61" s="421" t="s">
        <v>7</v>
      </c>
      <c r="J61" s="66"/>
      <c r="K61" s="85"/>
    </row>
    <row r="62" spans="1:17" s="497" customFormat="1" ht="24" customHeight="1" thickTop="1" thickBot="1" x14ac:dyDescent="0.35">
      <c r="A62" s="69"/>
      <c r="B62" s="865" t="s">
        <v>259</v>
      </c>
      <c r="C62" s="888"/>
      <c r="D62" s="888"/>
      <c r="E62" s="888"/>
      <c r="F62" s="866"/>
      <c r="G62" s="415"/>
      <c r="H62" s="401"/>
      <c r="I62" s="407" t="str">
        <f>IF(OR(ISNUMBER(G62),ISNUMBER(H62)),ROUND(IF(ISNUMBER(G62),G62,0)-IF(ISNUMBER(H62),H62,0),2)," ")</f>
        <v xml:space="preserve"> </v>
      </c>
      <c r="J62" s="66"/>
      <c r="K62" s="71"/>
      <c r="L62" s="131"/>
      <c r="M62" s="205"/>
      <c r="N62" s="205"/>
      <c r="O62" s="205"/>
      <c r="P62" s="205"/>
      <c r="Q62" s="205"/>
    </row>
    <row r="63" spans="1:17" s="497" customFormat="1" ht="7.9" customHeight="1" thickTop="1" thickBot="1" x14ac:dyDescent="0.35">
      <c r="A63" s="69"/>
      <c r="B63" s="389"/>
      <c r="C63" s="389"/>
      <c r="D63" s="389"/>
      <c r="E63" s="389"/>
      <c r="F63" s="389"/>
      <c r="G63" s="394"/>
      <c r="H63" s="394"/>
      <c r="I63" s="394"/>
      <c r="J63" s="301"/>
      <c r="K63" s="71"/>
      <c r="L63" s="227"/>
      <c r="M63" s="205"/>
      <c r="N63" s="205"/>
      <c r="O63" s="205"/>
      <c r="P63" s="205"/>
      <c r="Q63" s="205"/>
    </row>
    <row r="64" spans="1:17" s="497" customFormat="1" ht="29.5" customHeight="1" thickTop="1" thickBot="1" x14ac:dyDescent="0.35">
      <c r="A64" s="69"/>
      <c r="B64" s="980" t="s">
        <v>14</v>
      </c>
      <c r="C64" s="980"/>
      <c r="D64" s="980"/>
      <c r="E64" s="980"/>
      <c r="F64" s="980"/>
      <c r="G64" s="980"/>
      <c r="H64" s="980"/>
      <c r="I64" s="980"/>
      <c r="J64" s="66"/>
      <c r="K64" s="71"/>
      <c r="L64" s="131"/>
      <c r="M64" s="205"/>
      <c r="N64" s="205"/>
      <c r="O64" s="205"/>
      <c r="P64" s="205"/>
      <c r="Q64" s="205"/>
    </row>
    <row r="65" spans="1:17" s="497" customFormat="1" ht="24" customHeight="1" thickTop="1" thickBot="1" x14ac:dyDescent="0.35">
      <c r="A65" s="69"/>
      <c r="B65" s="984"/>
      <c r="C65" s="985"/>
      <c r="D65" s="495"/>
      <c r="E65" s="495"/>
      <c r="F65" s="392"/>
      <c r="G65" s="422" t="s">
        <v>5</v>
      </c>
      <c r="H65" s="425" t="s">
        <v>6</v>
      </c>
      <c r="I65" s="421" t="s">
        <v>7</v>
      </c>
      <c r="J65" s="66"/>
      <c r="K65" s="85"/>
    </row>
    <row r="66" spans="1:17" s="497" customFormat="1" ht="24" customHeight="1" thickTop="1" thickBot="1" x14ac:dyDescent="0.35">
      <c r="A66" s="69"/>
      <c r="B66" s="865" t="s">
        <v>14</v>
      </c>
      <c r="C66" s="888"/>
      <c r="D66" s="888"/>
      <c r="E66" s="888"/>
      <c r="F66" s="866"/>
      <c r="G66" s="415"/>
      <c r="H66" s="401"/>
      <c r="I66" s="407" t="str">
        <f t="shared" ref="I66" si="4">IF(OR(ISNUMBER(G66),ISNUMBER(H66)),ROUND(IF(ISNUMBER(G66),G66,0)-IF(ISNUMBER(H66),H66,0),2)," ")</f>
        <v xml:space="preserve"> </v>
      </c>
      <c r="J66" s="66"/>
      <c r="K66" s="71"/>
      <c r="L66" s="131"/>
      <c r="M66" s="205"/>
      <c r="N66" s="205"/>
      <c r="O66" s="205"/>
      <c r="P66" s="205"/>
      <c r="Q66" s="205"/>
    </row>
    <row r="67" spans="1:17" s="497" customFormat="1" ht="24" customHeight="1" thickTop="1" thickBot="1" x14ac:dyDescent="0.35">
      <c r="A67" s="388"/>
      <c r="B67" s="389"/>
      <c r="C67" s="389"/>
      <c r="D67" s="389"/>
      <c r="E67" s="389"/>
      <c r="F67" s="389"/>
      <c r="G67" s="382"/>
      <c r="H67" s="382"/>
      <c r="I67" s="382"/>
      <c r="J67" s="66"/>
      <c r="K67" s="390"/>
      <c r="L67" s="131"/>
      <c r="M67" s="205"/>
      <c r="N67" s="205"/>
      <c r="O67" s="205"/>
      <c r="P67" s="205"/>
      <c r="Q67" s="205"/>
    </row>
    <row r="68" spans="1:17" s="497" customFormat="1" ht="15" customHeight="1" thickTop="1" thickBot="1" x14ac:dyDescent="0.35">
      <c r="A68" s="50"/>
      <c r="B68" s="588" t="s">
        <v>45</v>
      </c>
      <c r="C68" s="589"/>
      <c r="D68" s="589"/>
      <c r="E68" s="589"/>
      <c r="F68" s="589"/>
      <c r="G68" s="589"/>
      <c r="H68" s="589"/>
      <c r="I68" s="590"/>
      <c r="J68" s="66"/>
      <c r="K68" s="85"/>
    </row>
    <row r="69" spans="1:17" s="497" customFormat="1" ht="15" customHeight="1" thickTop="1" thickBot="1" x14ac:dyDescent="0.35">
      <c r="A69" s="53"/>
      <c r="B69" s="992"/>
      <c r="C69" s="993"/>
      <c r="D69" s="993"/>
      <c r="E69" s="993"/>
      <c r="F69" s="993"/>
      <c r="G69" s="993"/>
      <c r="H69" s="993"/>
      <c r="I69" s="994"/>
      <c r="J69" s="62"/>
      <c r="K69" s="85"/>
    </row>
    <row r="70" spans="1:17" s="497" customFormat="1" ht="24" customHeight="1" thickTop="1" thickBot="1" x14ac:dyDescent="0.35">
      <c r="A70" s="69"/>
      <c r="B70" s="924"/>
      <c r="C70" s="925"/>
      <c r="D70" s="925"/>
      <c r="E70" s="925"/>
      <c r="F70" s="926"/>
      <c r="G70" s="426" t="s">
        <v>46</v>
      </c>
      <c r="H70" s="425" t="s">
        <v>6</v>
      </c>
      <c r="I70" s="427" t="s">
        <v>7</v>
      </c>
      <c r="J70" s="66"/>
      <c r="K70" s="85"/>
    </row>
    <row r="71" spans="1:17" s="497" customFormat="1" ht="24" customHeight="1" thickTop="1" thickBot="1" x14ac:dyDescent="0.35">
      <c r="A71" s="69"/>
      <c r="B71" s="918" t="s">
        <v>164</v>
      </c>
      <c r="C71" s="988"/>
      <c r="D71" s="988"/>
      <c r="E71" s="995"/>
      <c r="F71" s="996"/>
      <c r="G71" s="35">
        <f>SUM(G47,G51,G58,G62,G66)</f>
        <v>0</v>
      </c>
      <c r="H71" s="35">
        <f>SUM(H47,H51,H58,H62,H66)</f>
        <v>0</v>
      </c>
      <c r="I71" s="37">
        <f>SUM(I47,I51,I58,I62,I66)</f>
        <v>0</v>
      </c>
      <c r="J71" s="66"/>
      <c r="K71" s="85"/>
    </row>
    <row r="72" spans="1:17" s="497" customFormat="1" ht="24" customHeight="1" thickTop="1" thickBot="1" x14ac:dyDescent="0.35">
      <c r="A72" s="69"/>
      <c r="B72" s="911" t="str">
        <f xml:space="preserve"> "Frais généraux (max : "&amp;Réglages!I16&amp;"% pour l’ensemble du projet)"</f>
        <v>Frais généraux (max : 20% pour l’ensemble du projet)</v>
      </c>
      <c r="C72" s="988"/>
      <c r="D72" s="988"/>
      <c r="E72" s="443"/>
      <c r="F72" s="469" t="s">
        <v>84</v>
      </c>
      <c r="G72" s="36">
        <f>H72</f>
        <v>0</v>
      </c>
      <c r="H72" s="36">
        <f>IF($M$7,(H71)*E72/100,0)</f>
        <v>0</v>
      </c>
      <c r="I72" s="429"/>
      <c r="J72" s="66"/>
      <c r="K72" s="85"/>
    </row>
    <row r="73" spans="1:17" s="497" customFormat="1" ht="24" customHeight="1" thickTop="1" thickBot="1" x14ac:dyDescent="0.35">
      <c r="A73" s="69"/>
      <c r="B73" s="918" t="s">
        <v>53</v>
      </c>
      <c r="C73" s="988"/>
      <c r="D73" s="988"/>
      <c r="E73" s="444"/>
      <c r="F73" s="95" t="s">
        <v>84</v>
      </c>
      <c r="G73" s="35">
        <f>IF($M$8,(G47-G37)*E73/100,0)</f>
        <v>0</v>
      </c>
      <c r="H73" s="428"/>
      <c r="I73" s="33">
        <f>G73</f>
        <v>0</v>
      </c>
      <c r="J73" s="66"/>
      <c r="K73" s="85"/>
    </row>
    <row r="74" spans="1:17" s="497" customFormat="1" ht="24" customHeight="1" thickTop="1" thickBot="1" x14ac:dyDescent="0.35">
      <c r="A74" s="69"/>
      <c r="B74" s="816" t="s">
        <v>8</v>
      </c>
      <c r="C74" s="817"/>
      <c r="D74" s="817"/>
      <c r="E74" s="817"/>
      <c r="F74" s="818"/>
      <c r="G74" s="81">
        <f>G71+G72+G73</f>
        <v>0</v>
      </c>
      <c r="H74" s="81">
        <f>IF($M$7,H71+H72,0)</f>
        <v>0</v>
      </c>
      <c r="I74" s="82">
        <f>I71+I73</f>
        <v>0</v>
      </c>
      <c r="J74" s="66"/>
      <c r="K74" s="85"/>
    </row>
    <row r="75" spans="1:17" s="85" customFormat="1" ht="15" hidden="1" customHeight="1" thickTop="1" thickBot="1" x14ac:dyDescent="0.35">
      <c r="A75" s="234"/>
      <c r="B75" s="235"/>
      <c r="C75" s="236"/>
      <c r="D75" s="116"/>
      <c r="E75" s="116"/>
      <c r="F75" s="117"/>
      <c r="G75" s="117"/>
      <c r="H75" s="237"/>
      <c r="I75" s="117"/>
      <c r="J75" s="238"/>
      <c r="K75" s="239"/>
      <c r="L75" s="227"/>
      <c r="M75" s="228"/>
      <c r="N75" s="228"/>
      <c r="O75" s="228"/>
      <c r="P75" s="228"/>
      <c r="Q75" s="228"/>
    </row>
    <row r="76" spans="1:17" s="85" customFormat="1" ht="21" hidden="1" customHeight="1" thickTop="1" thickBot="1" x14ac:dyDescent="0.35">
      <c r="B76" s="930" t="s">
        <v>417</v>
      </c>
      <c r="C76" s="930"/>
      <c r="D76" s="930"/>
      <c r="E76" s="930"/>
      <c r="F76" s="930"/>
      <c r="G76" s="480"/>
      <c r="H76" s="241">
        <f>SUM(H32)</f>
        <v>0</v>
      </c>
      <c r="I76" s="233" t="s">
        <v>136</v>
      </c>
      <c r="J76" s="231"/>
      <c r="K76" s="231"/>
      <c r="L76" s="231"/>
      <c r="M76" s="231"/>
      <c r="N76" s="228"/>
      <c r="O76" s="228"/>
      <c r="P76" s="228"/>
      <c r="Q76" s="228"/>
    </row>
    <row r="77" spans="1:17" s="85" customFormat="1" ht="21" hidden="1" customHeight="1" thickTop="1" thickBot="1" x14ac:dyDescent="0.35">
      <c r="B77" s="930" t="str">
        <f>"Aide demandée personnels fonctionnaires de recherche / Aide demandée hors frais généraux (max "&amp;Réglages!$I$19&amp;"%) : "</f>
        <v xml:space="preserve">Aide demandée personnels fonctionnaires de recherche / Aide demandée hors frais généraux (max 40%) : </v>
      </c>
      <c r="C77" s="930"/>
      <c r="D77" s="930"/>
      <c r="E77" s="930"/>
      <c r="F77" s="930"/>
      <c r="G77" s="480"/>
      <c r="H77" s="241">
        <f>H76/(H71+0.0001)*100</f>
        <v>0</v>
      </c>
      <c r="I77" s="233" t="s">
        <v>98</v>
      </c>
      <c r="J77" s="232"/>
      <c r="K77" s="231"/>
      <c r="L77" s="231"/>
      <c r="M77" s="231"/>
      <c r="N77" s="228"/>
      <c r="O77" s="228"/>
      <c r="P77" s="228"/>
      <c r="Q77" s="228"/>
    </row>
    <row r="78" spans="1:17" s="85" customFormat="1" ht="13.15" hidden="1" customHeight="1" thickTop="1" x14ac:dyDescent="0.3">
      <c r="B78" s="804" t="s">
        <v>420</v>
      </c>
      <c r="C78" s="804"/>
      <c r="D78" s="804"/>
      <c r="E78" s="804"/>
      <c r="F78" s="804"/>
      <c r="G78" s="481"/>
      <c r="H78" s="475"/>
      <c r="I78" s="477" t="str">
        <f>I32</f>
        <v xml:space="preserve"> </v>
      </c>
      <c r="J78" s="232"/>
      <c r="K78" s="231"/>
      <c r="L78" s="231"/>
      <c r="M78" s="231"/>
      <c r="N78" s="228"/>
      <c r="O78" s="228"/>
      <c r="P78" s="228"/>
      <c r="Q78" s="228"/>
    </row>
    <row r="79" spans="1:17" s="85" customFormat="1" ht="13.15" hidden="1" customHeight="1" x14ac:dyDescent="0.3">
      <c r="B79" s="805" t="s">
        <v>419</v>
      </c>
      <c r="C79" s="805"/>
      <c r="D79" s="805"/>
      <c r="E79" s="805"/>
      <c r="F79" s="805"/>
      <c r="G79" s="482"/>
      <c r="H79" s="476"/>
      <c r="I79" s="478">
        <f>SUM(I41:I42)</f>
        <v>0</v>
      </c>
      <c r="J79" s="232"/>
      <c r="K79" s="231"/>
      <c r="L79" s="472" t="s">
        <v>416</v>
      </c>
      <c r="M79" s="231"/>
      <c r="N79" s="228"/>
      <c r="O79" s="228"/>
      <c r="P79" s="228"/>
      <c r="Q79" s="228"/>
    </row>
    <row r="80" spans="1:17" s="85" customFormat="1" ht="21" hidden="1" customHeight="1" thickBot="1" x14ac:dyDescent="0.35">
      <c r="B80" s="933" t="s">
        <v>415</v>
      </c>
      <c r="C80" s="933"/>
      <c r="D80" s="933"/>
      <c r="E80" s="933"/>
      <c r="F80" s="933"/>
      <c r="G80" s="483"/>
      <c r="H80" s="473"/>
      <c r="I80" s="479">
        <f>SUM(I78:I79)</f>
        <v>0</v>
      </c>
      <c r="J80" s="231"/>
      <c r="K80" s="231"/>
      <c r="L80" s="474" t="str">
        <f>IF(H76+I80=SUM(G32,G41:G42),"ok","erreur")</f>
        <v>ok</v>
      </c>
      <c r="M80" s="231"/>
      <c r="N80" s="228"/>
      <c r="O80" s="228"/>
      <c r="P80" s="228"/>
      <c r="Q80" s="228"/>
    </row>
    <row r="81" spans="1:17" s="85" customFormat="1" ht="29.5" customHeight="1" thickTop="1" thickBot="1" x14ac:dyDescent="0.35">
      <c r="A81" s="225"/>
      <c r="B81" s="226"/>
      <c r="C81" s="39"/>
      <c r="D81" s="40"/>
      <c r="E81" s="40"/>
      <c r="F81" s="41"/>
      <c r="G81" s="240" t="str">
        <f>IF(G77&gt;Réglages!$I$19,"Attention : taux d’aide des personnels fonctionnaires dépassé","")</f>
        <v/>
      </c>
      <c r="H81" s="815" t="str">
        <f>IF(I74&lt;0.1, "Attention : apport obligatoire pour chaque partenaire", "")</f>
        <v>Attention : apport obligatoire pour chaque partenaire</v>
      </c>
      <c r="I81" s="815"/>
      <c r="J81" s="229"/>
      <c r="K81" s="230"/>
      <c r="L81" s="227"/>
      <c r="M81" s="228"/>
      <c r="N81" s="228"/>
      <c r="O81" s="228"/>
      <c r="P81" s="228"/>
      <c r="Q81" s="228"/>
    </row>
    <row r="82" spans="1:17" s="497" customFormat="1" ht="5.5" customHeight="1" thickTop="1" thickBot="1" x14ac:dyDescent="0.35">
      <c r="A82" s="58"/>
      <c r="B82" s="44"/>
      <c r="C82" s="45"/>
      <c r="D82" s="46"/>
      <c r="E82" s="46"/>
      <c r="F82" s="47"/>
      <c r="G82" s="47"/>
      <c r="H82" s="48"/>
      <c r="I82" s="47"/>
      <c r="J82" s="66"/>
      <c r="K82" s="85"/>
    </row>
    <row r="83" spans="1:17" s="497" customFormat="1" ht="15" customHeight="1" thickTop="1" thickBot="1" x14ac:dyDescent="0.35">
      <c r="A83" s="50"/>
      <c r="B83" s="588" t="s">
        <v>95</v>
      </c>
      <c r="C83" s="589"/>
      <c r="D83" s="589"/>
      <c r="E83" s="589"/>
      <c r="F83" s="589"/>
      <c r="G83" s="589"/>
      <c r="H83" s="589"/>
      <c r="I83" s="590"/>
      <c r="J83" s="66"/>
      <c r="K83" s="71"/>
      <c r="L83" s="131"/>
      <c r="M83" s="205"/>
      <c r="N83" s="205"/>
      <c r="O83" s="205"/>
      <c r="P83" s="205"/>
      <c r="Q83" s="205"/>
    </row>
    <row r="84" spans="1:17" s="497" customFormat="1" ht="6.65" customHeight="1" thickTop="1" thickBot="1" x14ac:dyDescent="0.35">
      <c r="A84" s="53"/>
      <c r="B84" s="109"/>
      <c r="C84" s="216"/>
      <c r="D84" s="217"/>
      <c r="E84" s="217"/>
      <c r="F84" s="218"/>
      <c r="G84" s="218"/>
      <c r="H84" s="218"/>
      <c r="I84" s="218"/>
      <c r="J84" s="66"/>
      <c r="K84" s="71"/>
      <c r="L84" s="131"/>
      <c r="M84" s="205"/>
      <c r="N84" s="205"/>
      <c r="O84" s="205"/>
      <c r="P84" s="205"/>
      <c r="Q84" s="205"/>
    </row>
    <row r="85" spans="1:17" s="497" customFormat="1" ht="15" customHeight="1" thickTop="1" thickBot="1" x14ac:dyDescent="0.35">
      <c r="A85" s="72"/>
      <c r="B85" s="889" t="s">
        <v>47</v>
      </c>
      <c r="C85" s="934"/>
      <c r="D85" s="986" t="s">
        <v>48</v>
      </c>
      <c r="E85" s="987"/>
      <c r="F85" s="987"/>
      <c r="G85" s="987"/>
      <c r="H85" s="494" t="s">
        <v>49</v>
      </c>
      <c r="I85" s="83" t="s">
        <v>35</v>
      </c>
      <c r="J85" s="66"/>
      <c r="K85" s="71"/>
      <c r="L85" s="131"/>
      <c r="M85" s="205"/>
      <c r="N85" s="205"/>
      <c r="O85" s="205"/>
      <c r="P85" s="205"/>
      <c r="Q85" s="205"/>
    </row>
    <row r="86" spans="1:17" s="497" customFormat="1" ht="14.65" customHeight="1" thickTop="1" thickBot="1" x14ac:dyDescent="0.35">
      <c r="A86" s="75"/>
      <c r="B86" s="914" t="s">
        <v>149</v>
      </c>
      <c r="C86" s="915"/>
      <c r="D86" s="915"/>
      <c r="E86" s="915"/>
      <c r="F86" s="915"/>
      <c r="G86" s="915"/>
      <c r="H86" s="915"/>
      <c r="I86" s="916"/>
      <c r="J86" s="76"/>
      <c r="K86" s="85"/>
      <c r="L86" s="131"/>
      <c r="M86" s="141"/>
      <c r="N86" s="141"/>
      <c r="O86" s="141"/>
      <c r="P86" s="141"/>
      <c r="Q86" s="141"/>
    </row>
    <row r="87" spans="1:17" s="497" customFormat="1" ht="15" customHeight="1" thickTop="1" thickBot="1" x14ac:dyDescent="0.35">
      <c r="A87" s="69"/>
      <c r="B87" s="199">
        <v>1</v>
      </c>
      <c r="C87" s="493"/>
      <c r="D87" s="935"/>
      <c r="E87" s="936"/>
      <c r="F87" s="936"/>
      <c r="G87" s="936"/>
      <c r="H87" s="114"/>
      <c r="I87" s="115"/>
      <c r="J87" s="66"/>
      <c r="K87" s="71"/>
      <c r="L87" s="131"/>
      <c r="M87" s="205"/>
      <c r="N87" s="205"/>
      <c r="O87" s="205"/>
      <c r="P87" s="205"/>
      <c r="Q87" s="205"/>
    </row>
    <row r="88" spans="1:17" s="497" customFormat="1" ht="15" customHeight="1" thickTop="1" thickBot="1" x14ac:dyDescent="0.35">
      <c r="A88" s="69"/>
      <c r="B88" s="199">
        <v>2</v>
      </c>
      <c r="C88" s="493"/>
      <c r="D88" s="935"/>
      <c r="E88" s="936"/>
      <c r="F88" s="936"/>
      <c r="G88" s="936"/>
      <c r="H88" s="114"/>
      <c r="I88" s="115"/>
      <c r="J88" s="66"/>
      <c r="K88" s="71"/>
      <c r="L88" s="131"/>
      <c r="M88" s="205"/>
      <c r="N88" s="205"/>
      <c r="O88" s="205"/>
      <c r="P88" s="205"/>
      <c r="Q88" s="205"/>
    </row>
    <row r="89" spans="1:17" s="497" customFormat="1" ht="15" customHeight="1" thickTop="1" thickBot="1" x14ac:dyDescent="0.35">
      <c r="A89" s="69"/>
      <c r="B89" s="199">
        <v>3</v>
      </c>
      <c r="C89" s="493" t="s">
        <v>37</v>
      </c>
      <c r="D89" s="935" t="s">
        <v>37</v>
      </c>
      <c r="E89" s="935"/>
      <c r="F89" s="935"/>
      <c r="G89" s="935"/>
      <c r="H89" s="114"/>
      <c r="I89" s="115" t="s">
        <v>37</v>
      </c>
      <c r="J89" s="66"/>
      <c r="K89" s="71"/>
      <c r="L89" s="131"/>
      <c r="M89" s="205"/>
      <c r="N89" s="205"/>
      <c r="O89" s="205"/>
      <c r="P89" s="205"/>
      <c r="Q89" s="205"/>
    </row>
    <row r="90" spans="1:17" s="497" customFormat="1" ht="15" customHeight="1" thickTop="1" thickBot="1" x14ac:dyDescent="0.35">
      <c r="A90" s="69"/>
      <c r="B90" s="199">
        <v>4</v>
      </c>
      <c r="C90" s="493" t="s">
        <v>37</v>
      </c>
      <c r="D90" s="935" t="s">
        <v>37</v>
      </c>
      <c r="E90" s="935"/>
      <c r="F90" s="935"/>
      <c r="G90" s="935"/>
      <c r="H90" s="114" t="s">
        <v>37</v>
      </c>
      <c r="I90" s="115" t="s">
        <v>37</v>
      </c>
      <c r="J90" s="66"/>
      <c r="K90" s="71"/>
      <c r="L90" s="131"/>
      <c r="M90" s="205"/>
      <c r="N90" s="205"/>
      <c r="O90" s="205"/>
      <c r="P90" s="205"/>
      <c r="Q90" s="205"/>
    </row>
    <row r="91" spans="1:17" s="497" customFormat="1" ht="15" customHeight="1" thickTop="1" thickBot="1" x14ac:dyDescent="0.35">
      <c r="A91" s="69"/>
      <c r="B91" s="199">
        <v>5</v>
      </c>
      <c r="C91" s="493" t="s">
        <v>37</v>
      </c>
      <c r="D91" s="935" t="s">
        <v>37</v>
      </c>
      <c r="E91" s="935"/>
      <c r="F91" s="935"/>
      <c r="G91" s="935"/>
      <c r="H91" s="114" t="s">
        <v>37</v>
      </c>
      <c r="I91" s="115" t="s">
        <v>37</v>
      </c>
      <c r="J91" s="66"/>
      <c r="K91" s="71"/>
      <c r="L91" s="131"/>
      <c r="M91" s="205"/>
      <c r="N91" s="205"/>
      <c r="O91" s="205"/>
      <c r="P91" s="205"/>
      <c r="Q91" s="205"/>
    </row>
    <row r="92" spans="1:17" s="497" customFormat="1" ht="15" customHeight="1" thickTop="1" thickBot="1" x14ac:dyDescent="0.35">
      <c r="A92" s="69"/>
      <c r="B92" s="816" t="s">
        <v>151</v>
      </c>
      <c r="C92" s="817"/>
      <c r="D92" s="817"/>
      <c r="E92" s="817"/>
      <c r="F92" s="817"/>
      <c r="G92" s="818"/>
      <c r="H92" s="70">
        <f>SUM(H87:H91)</f>
        <v>0</v>
      </c>
      <c r="I92" s="84">
        <f>SUM(I87:I91)</f>
        <v>0</v>
      </c>
      <c r="J92" s="66"/>
      <c r="K92" s="71"/>
      <c r="L92" s="131"/>
      <c r="M92" s="205"/>
      <c r="N92" s="205"/>
      <c r="O92" s="205"/>
      <c r="P92" s="205"/>
      <c r="Q92" s="205"/>
    </row>
    <row r="93" spans="1:17" s="497" customFormat="1" ht="15.4" customHeight="1" thickTop="1" thickBot="1" x14ac:dyDescent="0.35">
      <c r="A93" s="75"/>
      <c r="B93" s="914" t="s">
        <v>150</v>
      </c>
      <c r="C93" s="915"/>
      <c r="D93" s="915"/>
      <c r="E93" s="915"/>
      <c r="F93" s="915"/>
      <c r="G93" s="915"/>
      <c r="H93" s="915"/>
      <c r="I93" s="916"/>
      <c r="J93" s="76"/>
      <c r="K93" s="85"/>
      <c r="L93" s="131"/>
      <c r="M93" s="141"/>
      <c r="N93" s="141"/>
      <c r="O93" s="141"/>
      <c r="P93" s="141"/>
      <c r="Q93" s="141"/>
    </row>
    <row r="94" spans="1:17" s="497" customFormat="1" ht="15" customHeight="1" thickTop="1" thickBot="1" x14ac:dyDescent="0.35">
      <c r="A94" s="69"/>
      <c r="B94" s="199">
        <v>1</v>
      </c>
      <c r="C94" s="493"/>
      <c r="D94" s="935"/>
      <c r="E94" s="936"/>
      <c r="F94" s="936"/>
      <c r="G94" s="936"/>
      <c r="H94" s="114"/>
      <c r="I94" s="115"/>
      <c r="J94" s="66"/>
      <c r="K94" s="71"/>
      <c r="L94" s="131"/>
      <c r="M94" s="205"/>
      <c r="N94" s="205"/>
      <c r="O94" s="205"/>
      <c r="P94" s="205"/>
      <c r="Q94" s="205"/>
    </row>
    <row r="95" spans="1:17" s="497" customFormat="1" ht="15" customHeight="1" thickTop="1" thickBot="1" x14ac:dyDescent="0.35">
      <c r="A95" s="69"/>
      <c r="B95" s="199">
        <v>2</v>
      </c>
      <c r="C95" s="493"/>
      <c r="D95" s="935"/>
      <c r="E95" s="936"/>
      <c r="F95" s="936"/>
      <c r="G95" s="936"/>
      <c r="H95" s="114"/>
      <c r="I95" s="115"/>
      <c r="J95" s="66"/>
      <c r="K95" s="71"/>
      <c r="L95" s="131"/>
      <c r="M95" s="205"/>
      <c r="N95" s="205"/>
      <c r="O95" s="205"/>
      <c r="P95" s="205"/>
      <c r="Q95" s="205"/>
    </row>
    <row r="96" spans="1:17" s="497" customFormat="1" ht="15" customHeight="1" thickTop="1" thickBot="1" x14ac:dyDescent="0.35">
      <c r="A96" s="69"/>
      <c r="B96" s="199">
        <v>3</v>
      </c>
      <c r="C96" s="493" t="s">
        <v>37</v>
      </c>
      <c r="D96" s="935" t="s">
        <v>37</v>
      </c>
      <c r="E96" s="935"/>
      <c r="F96" s="935"/>
      <c r="G96" s="935"/>
      <c r="H96" s="114"/>
      <c r="I96" s="115" t="s">
        <v>37</v>
      </c>
      <c r="J96" s="66"/>
      <c r="K96" s="71"/>
      <c r="L96" s="131"/>
      <c r="M96" s="205"/>
      <c r="N96" s="205"/>
      <c r="O96" s="205"/>
      <c r="P96" s="205"/>
      <c r="Q96" s="205"/>
    </row>
    <row r="97" spans="1:17" s="497" customFormat="1" ht="15" customHeight="1" thickTop="1" thickBot="1" x14ac:dyDescent="0.35">
      <c r="A97" s="69"/>
      <c r="B97" s="816" t="s">
        <v>152</v>
      </c>
      <c r="C97" s="817"/>
      <c r="D97" s="817"/>
      <c r="E97" s="817"/>
      <c r="F97" s="817"/>
      <c r="G97" s="818"/>
      <c r="H97" s="70">
        <f>SUM(H94:H96)</f>
        <v>0</v>
      </c>
      <c r="I97" s="84">
        <f>SUM(I94:I96)</f>
        <v>0</v>
      </c>
      <c r="J97" s="66"/>
      <c r="K97" s="71"/>
      <c r="L97" s="131"/>
      <c r="M97" s="205"/>
      <c r="N97" s="205"/>
      <c r="O97" s="205"/>
      <c r="P97" s="205"/>
      <c r="Q97" s="205"/>
    </row>
    <row r="98" spans="1:17" s="497" customFormat="1" ht="15" customHeight="1" thickTop="1" thickBot="1" x14ac:dyDescent="0.35">
      <c r="A98" s="69"/>
      <c r="B98" s="816" t="s">
        <v>177</v>
      </c>
      <c r="C98" s="817"/>
      <c r="D98" s="817"/>
      <c r="E98" s="817"/>
      <c r="F98" s="817"/>
      <c r="G98" s="818"/>
      <c r="H98" s="70">
        <f>H92+H97</f>
        <v>0</v>
      </c>
      <c r="I98" s="84">
        <f>I92+I97</f>
        <v>0</v>
      </c>
      <c r="J98" s="66"/>
      <c r="K98" s="71"/>
      <c r="L98" s="131"/>
      <c r="M98" s="205"/>
      <c r="N98" s="205"/>
      <c r="O98" s="205"/>
      <c r="P98" s="205"/>
      <c r="Q98" s="205"/>
    </row>
    <row r="99" spans="1:17" s="497" customFormat="1" ht="15" customHeight="1" thickTop="1" thickBot="1" x14ac:dyDescent="0.35">
      <c r="A99" s="58"/>
      <c r="B99" s="49"/>
      <c r="C99" s="47"/>
      <c r="D99" s="47"/>
      <c r="E99" s="47"/>
      <c r="F99" s="47"/>
      <c r="G99" s="47"/>
      <c r="H99" s="47"/>
      <c r="I99" s="47"/>
      <c r="J99" s="62"/>
      <c r="K99" s="85"/>
    </row>
    <row r="100" spans="1:17" s="497" customFormat="1" ht="15" customHeight="1" thickTop="1" thickBot="1" x14ac:dyDescent="0.35">
      <c r="A100" s="50"/>
      <c r="B100" s="588" t="s">
        <v>50</v>
      </c>
      <c r="C100" s="589"/>
      <c r="D100" s="589"/>
      <c r="E100" s="589"/>
      <c r="F100" s="589"/>
      <c r="G100" s="589"/>
      <c r="H100" s="589"/>
      <c r="I100" s="590"/>
      <c r="J100" s="66"/>
      <c r="K100" s="85"/>
    </row>
    <row r="101" spans="1:17" s="497" customFormat="1" ht="15" customHeight="1" thickTop="1" thickBot="1" x14ac:dyDescent="0.35">
      <c r="A101" s="53"/>
      <c r="B101" s="57"/>
      <c r="C101" s="57"/>
      <c r="D101" s="57"/>
      <c r="E101" s="57"/>
      <c r="F101" s="57"/>
      <c r="G101" s="57"/>
      <c r="H101" s="57"/>
      <c r="I101" s="57"/>
      <c r="J101" s="62"/>
      <c r="K101" s="85"/>
    </row>
    <row r="102" spans="1:17" s="497" customFormat="1" ht="15" customHeight="1" thickTop="1" thickBot="1" x14ac:dyDescent="0.35">
      <c r="A102" s="74"/>
      <c r="B102" s="734"/>
      <c r="C102" s="735"/>
      <c r="D102" s="735"/>
      <c r="E102" s="735"/>
      <c r="F102" s="735"/>
      <c r="G102" s="735"/>
      <c r="H102" s="735"/>
      <c r="I102" s="736"/>
      <c r="J102" s="66"/>
      <c r="K102" s="85"/>
    </row>
    <row r="103" spans="1:17" s="497" customFormat="1" ht="15" customHeight="1" thickTop="1" thickBot="1" x14ac:dyDescent="0.35">
      <c r="A103" s="74"/>
      <c r="B103" s="835"/>
      <c r="C103" s="836"/>
      <c r="D103" s="836"/>
      <c r="E103" s="836"/>
      <c r="F103" s="836"/>
      <c r="G103" s="836"/>
      <c r="H103" s="836"/>
      <c r="I103" s="837"/>
      <c r="J103" s="66"/>
      <c r="K103" s="85"/>
    </row>
    <row r="104" spans="1:17" s="497" customFormat="1" ht="15" customHeight="1" thickTop="1" thickBot="1" x14ac:dyDescent="0.35">
      <c r="A104" s="74"/>
      <c r="B104" s="835"/>
      <c r="C104" s="836"/>
      <c r="D104" s="836"/>
      <c r="E104" s="836"/>
      <c r="F104" s="836"/>
      <c r="G104" s="836"/>
      <c r="H104" s="836"/>
      <c r="I104" s="837"/>
      <c r="J104" s="66"/>
      <c r="K104" s="85"/>
    </row>
    <row r="105" spans="1:17" s="497" customFormat="1" ht="15" customHeight="1" thickTop="1" thickBot="1" x14ac:dyDescent="0.35">
      <c r="A105" s="74"/>
      <c r="B105" s="835"/>
      <c r="C105" s="836"/>
      <c r="D105" s="836"/>
      <c r="E105" s="836"/>
      <c r="F105" s="836"/>
      <c r="G105" s="836"/>
      <c r="H105" s="836"/>
      <c r="I105" s="837"/>
      <c r="J105" s="66"/>
      <c r="K105" s="85"/>
    </row>
    <row r="106" spans="1:17" s="497" customFormat="1" ht="15" customHeight="1" thickTop="1" thickBot="1" x14ac:dyDescent="0.35">
      <c r="A106" s="74"/>
      <c r="B106" s="835"/>
      <c r="C106" s="836"/>
      <c r="D106" s="836"/>
      <c r="E106" s="836"/>
      <c r="F106" s="836"/>
      <c r="G106" s="836"/>
      <c r="H106" s="836"/>
      <c r="I106" s="837"/>
      <c r="J106" s="66"/>
      <c r="K106" s="85"/>
    </row>
    <row r="107" spans="1:17" s="497" customFormat="1" ht="15" customHeight="1" thickTop="1" thickBot="1" x14ac:dyDescent="0.35">
      <c r="A107" s="74"/>
      <c r="B107" s="835"/>
      <c r="C107" s="836"/>
      <c r="D107" s="836"/>
      <c r="E107" s="836"/>
      <c r="F107" s="836"/>
      <c r="G107" s="836"/>
      <c r="H107" s="836"/>
      <c r="I107" s="837"/>
      <c r="J107" s="66"/>
      <c r="K107" s="85"/>
    </row>
    <row r="108" spans="1:17" s="497" customFormat="1" ht="15" customHeight="1" thickTop="1" thickBot="1" x14ac:dyDescent="0.35">
      <c r="A108" s="74"/>
      <c r="B108" s="838"/>
      <c r="C108" s="839"/>
      <c r="D108" s="839"/>
      <c r="E108" s="839"/>
      <c r="F108" s="839"/>
      <c r="G108" s="839"/>
      <c r="H108" s="839"/>
      <c r="I108" s="840"/>
      <c r="J108" s="66"/>
      <c r="K108" s="85"/>
    </row>
    <row r="109" spans="1:17" ht="15" customHeight="1" thickTop="1" thickBot="1" x14ac:dyDescent="0.3">
      <c r="A109" s="77"/>
      <c r="B109" s="844" t="s">
        <v>51</v>
      </c>
      <c r="C109" s="937"/>
      <c r="D109" s="937"/>
      <c r="E109" s="937"/>
      <c r="F109" s="937"/>
      <c r="G109" s="937"/>
      <c r="H109" s="937"/>
      <c r="I109" s="937"/>
      <c r="J109" s="78"/>
    </row>
    <row r="110" spans="1:17" ht="15" customHeight="1" thickTop="1" thickBot="1" x14ac:dyDescent="0.3">
      <c r="A110" s="77"/>
      <c r="B110" s="938"/>
      <c r="C110" s="939"/>
      <c r="D110" s="939"/>
      <c r="E110" s="939"/>
      <c r="F110" s="939"/>
      <c r="G110" s="939"/>
      <c r="H110" s="939"/>
      <c r="I110" s="939"/>
      <c r="J110" s="78"/>
    </row>
    <row r="111" spans="1:17" ht="15" customHeight="1" thickTop="1" thickBot="1" x14ac:dyDescent="0.3">
      <c r="A111" s="79"/>
      <c r="B111" s="938"/>
      <c r="C111" s="937"/>
      <c r="D111" s="937"/>
      <c r="E111" s="937"/>
      <c r="F111" s="937"/>
      <c r="G111" s="937"/>
      <c r="H111" s="937"/>
      <c r="I111" s="937"/>
      <c r="J111" s="78"/>
    </row>
    <row r="112" spans="1:17" customFormat="1" ht="15" customHeight="1" thickTop="1" x14ac:dyDescent="0.35">
      <c r="A112" s="17"/>
      <c r="B112" s="848" t="s">
        <v>237</v>
      </c>
      <c r="C112" s="848"/>
      <c r="D112" s="848"/>
      <c r="E112" s="848"/>
      <c r="F112" s="848"/>
      <c r="G112" s="848"/>
      <c r="H112" s="848"/>
      <c r="I112" s="848"/>
      <c r="J112" s="848"/>
      <c r="K112" s="88"/>
      <c r="L112" s="498"/>
      <c r="M112" s="498"/>
      <c r="N112" s="498"/>
      <c r="O112" s="271"/>
    </row>
    <row r="113" spans="1:15" customFormat="1" ht="14.5" x14ac:dyDescent="0.35">
      <c r="A113" s="17"/>
      <c r="B113" s="848"/>
      <c r="C113" s="848"/>
      <c r="D113" s="848"/>
      <c r="E113" s="848"/>
      <c r="F113" s="848"/>
      <c r="G113" s="848"/>
      <c r="H113" s="848"/>
      <c r="I113" s="848"/>
      <c r="J113" s="848"/>
      <c r="K113" s="88"/>
      <c r="L113" s="498"/>
      <c r="M113" s="498"/>
      <c r="N113" s="498"/>
      <c r="O113" s="271"/>
    </row>
    <row r="114" spans="1:15" customFormat="1" ht="10.9" customHeight="1" x14ac:dyDescent="0.35">
      <c r="A114" s="17"/>
      <c r="B114" s="17"/>
      <c r="C114" s="17"/>
      <c r="D114" s="17"/>
      <c r="E114" s="17"/>
      <c r="F114" s="17"/>
      <c r="G114" s="17"/>
      <c r="H114" s="17"/>
      <c r="I114" s="17"/>
      <c r="J114" s="17"/>
      <c r="K114" s="17"/>
      <c r="L114" s="17"/>
      <c r="M114" s="17"/>
      <c r="N114" s="17"/>
      <c r="O114" s="271"/>
    </row>
    <row r="115" spans="1:15" customFormat="1" ht="31.15" customHeight="1" x14ac:dyDescent="0.35">
      <c r="A115" s="17"/>
      <c r="B115" s="851" t="s">
        <v>266</v>
      </c>
      <c r="C115" s="851"/>
      <c r="D115" s="851"/>
      <c r="E115" s="851"/>
      <c r="F115" s="851"/>
      <c r="G115" s="851"/>
      <c r="H115" s="851"/>
      <c r="I115" s="851"/>
      <c r="J115" s="371"/>
      <c r="K115" s="371"/>
      <c r="L115" s="371"/>
      <c r="M115" s="371"/>
      <c r="N115" s="371"/>
      <c r="O115" s="271"/>
    </row>
    <row r="116" spans="1:15" customFormat="1" ht="9.65" customHeight="1" x14ac:dyDescent="0.35">
      <c r="A116" s="17"/>
      <c r="B116" s="375"/>
      <c r="C116" s="376"/>
      <c r="D116" s="376"/>
      <c r="E116" s="376"/>
      <c r="F116" s="376"/>
      <c r="G116" s="376"/>
      <c r="H116" s="376"/>
      <c r="I116" s="376"/>
      <c r="J116" s="376"/>
      <c r="K116" s="376"/>
      <c r="L116" s="376"/>
      <c r="M116" s="376"/>
      <c r="N116" s="376"/>
      <c r="O116" s="271"/>
    </row>
    <row r="117" spans="1:15" customFormat="1" ht="33" customHeight="1" x14ac:dyDescent="0.35">
      <c r="A117" s="17"/>
      <c r="B117" s="811" t="s">
        <v>267</v>
      </c>
      <c r="C117" s="811"/>
      <c r="D117" s="811"/>
      <c r="E117" s="811"/>
      <c r="F117" s="811"/>
      <c r="G117" s="811"/>
      <c r="H117" s="811"/>
      <c r="I117" s="811"/>
      <c r="J117" s="371"/>
      <c r="K117" s="371"/>
      <c r="L117" s="371"/>
      <c r="M117" s="371"/>
      <c r="N117" s="371"/>
      <c r="O117" s="271"/>
    </row>
    <row r="118" spans="1:15" customFormat="1" ht="33" customHeight="1" x14ac:dyDescent="0.35">
      <c r="A118" s="17"/>
      <c r="B118" s="850" t="s">
        <v>263</v>
      </c>
      <c r="C118" s="850"/>
      <c r="D118" s="850"/>
      <c r="E118" s="850"/>
      <c r="F118" s="850"/>
      <c r="G118" s="850"/>
      <c r="H118" s="850"/>
      <c r="I118" s="850"/>
      <c r="J118" s="371"/>
      <c r="K118" s="371"/>
      <c r="L118" s="371"/>
      <c r="M118" s="371"/>
      <c r="N118" s="371"/>
      <c r="O118" s="271"/>
    </row>
    <row r="119" spans="1:15" customFormat="1" ht="33" customHeight="1" x14ac:dyDescent="0.35">
      <c r="A119" s="17"/>
      <c r="B119" s="811" t="s">
        <v>250</v>
      </c>
      <c r="C119" s="811"/>
      <c r="D119" s="811"/>
      <c r="E119" s="811"/>
      <c r="F119" s="811"/>
      <c r="G119" s="811"/>
      <c r="H119" s="811"/>
      <c r="I119" s="811"/>
      <c r="J119" s="371"/>
      <c r="K119" s="371"/>
      <c r="L119" s="371"/>
      <c r="M119" s="371"/>
      <c r="N119" s="371"/>
      <c r="O119" s="271"/>
    </row>
    <row r="120" spans="1:15" customFormat="1" ht="21.4" customHeight="1" x14ac:dyDescent="0.35">
      <c r="A120" s="17"/>
      <c r="B120" s="811" t="s">
        <v>251</v>
      </c>
      <c r="C120" s="811"/>
      <c r="D120" s="811"/>
      <c r="E120" s="811"/>
      <c r="F120" s="811"/>
      <c r="G120" s="811"/>
      <c r="H120" s="811"/>
      <c r="I120" s="811"/>
      <c r="J120" s="372"/>
      <c r="K120" s="372"/>
      <c r="L120" s="372"/>
      <c r="M120" s="372"/>
      <c r="N120" s="372"/>
      <c r="O120" s="271"/>
    </row>
    <row r="121" spans="1:15" customFormat="1" ht="45.4" customHeight="1" x14ac:dyDescent="0.35">
      <c r="A121" s="17"/>
      <c r="B121" s="811" t="s">
        <v>235</v>
      </c>
      <c r="C121" s="811"/>
      <c r="D121" s="811"/>
      <c r="E121" s="811"/>
      <c r="F121" s="811"/>
      <c r="G121" s="811"/>
      <c r="H121" s="811"/>
      <c r="I121" s="811"/>
      <c r="J121" s="371"/>
      <c r="K121" s="371"/>
      <c r="L121" s="371"/>
      <c r="M121" s="371"/>
      <c r="N121" s="371"/>
      <c r="O121" s="271"/>
    </row>
    <row r="122" spans="1:15" s="374" customFormat="1" ht="19.899999999999999" customHeight="1" thickBot="1" x14ac:dyDescent="0.4">
      <c r="A122" s="372"/>
      <c r="B122" s="852" t="s">
        <v>236</v>
      </c>
      <c r="C122" s="852"/>
      <c r="D122" s="852"/>
      <c r="E122" s="852"/>
      <c r="F122" s="852"/>
      <c r="G122" s="852"/>
      <c r="H122" s="852"/>
      <c r="I122" s="852"/>
      <c r="J122" s="372"/>
      <c r="K122" s="372"/>
      <c r="L122" s="372"/>
      <c r="M122" s="372"/>
      <c r="N122" s="372"/>
      <c r="O122" s="373"/>
    </row>
    <row r="123" spans="1:15" ht="12" customHeight="1" thickTop="1" thickBot="1" x14ac:dyDescent="0.3">
      <c r="A123" s="58"/>
      <c r="B123" s="58"/>
      <c r="C123" s="64"/>
      <c r="D123" s="64"/>
      <c r="E123" s="58"/>
      <c r="F123" s="58"/>
      <c r="G123" s="58"/>
      <c r="H123" s="58"/>
      <c r="I123" s="58"/>
      <c r="J123" s="58"/>
    </row>
    <row r="124" spans="1:15" ht="13.5" customHeight="1" thickTop="1" thickBot="1" x14ac:dyDescent="0.3">
      <c r="A124" s="58"/>
      <c r="B124" s="110"/>
      <c r="C124" s="38"/>
      <c r="D124" s="672" t="s">
        <v>182</v>
      </c>
      <c r="E124" s="673"/>
      <c r="F124" s="673"/>
      <c r="G124" s="674"/>
      <c r="H124" s="38"/>
      <c r="I124" s="38"/>
      <c r="J124" s="58"/>
    </row>
    <row r="125" spans="1:15" ht="13" thickTop="1" thickBot="1" x14ac:dyDescent="0.3">
      <c r="A125" s="58"/>
      <c r="B125" s="110"/>
      <c r="C125" s="38"/>
      <c r="D125" s="612" t="s">
        <v>2</v>
      </c>
      <c r="E125" s="613"/>
      <c r="F125" s="620" t="s">
        <v>1</v>
      </c>
      <c r="G125" s="621"/>
      <c r="H125" s="38"/>
      <c r="I125" s="38"/>
      <c r="J125" s="58"/>
    </row>
    <row r="126" spans="1:15" ht="21" customHeight="1" thickTop="1" thickBot="1" x14ac:dyDescent="0.3">
      <c r="A126" s="58"/>
      <c r="B126" s="110"/>
      <c r="C126" s="38"/>
      <c r="D126" s="626" t="str">
        <f>IF(D$17="","",D$17)</f>
        <v/>
      </c>
      <c r="E126" s="627"/>
      <c r="F126" s="628" t="str">
        <f>IF(D$16="","",D$16)</f>
        <v/>
      </c>
      <c r="G126" s="629"/>
      <c r="H126" s="38"/>
      <c r="I126" s="38"/>
      <c r="J126" s="111"/>
    </row>
    <row r="127" spans="1:15" ht="13" thickTop="1" thickBot="1" x14ac:dyDescent="0.3">
      <c r="A127" s="58"/>
      <c r="B127" s="110"/>
      <c r="C127" s="38"/>
      <c r="D127" s="607" t="s">
        <v>28</v>
      </c>
      <c r="E127" s="608"/>
      <c r="F127" s="608"/>
      <c r="G127" s="611"/>
      <c r="H127" s="38"/>
      <c r="I127" s="38"/>
      <c r="J127" s="111"/>
    </row>
    <row r="128" spans="1:15" ht="13" thickTop="1" thickBot="1" x14ac:dyDescent="0.3">
      <c r="A128" s="58"/>
      <c r="B128" s="110"/>
      <c r="C128" s="38"/>
      <c r="D128" s="622" t="str">
        <f>IF(D$18="","",D$18)</f>
        <v/>
      </c>
      <c r="E128" s="623"/>
      <c r="F128" s="623"/>
      <c r="G128" s="625"/>
      <c r="H128" s="38"/>
      <c r="I128" s="38"/>
      <c r="J128" s="111"/>
    </row>
    <row r="129" spans="1:13" ht="16.5" customHeight="1" thickTop="1" thickBot="1" x14ac:dyDescent="0.3">
      <c r="A129" s="58"/>
      <c r="B129" s="110"/>
      <c r="C129" s="38"/>
      <c r="D129" s="49"/>
      <c r="E129" s="49"/>
      <c r="F129" s="49"/>
      <c r="G129" s="49"/>
      <c r="H129" s="38"/>
      <c r="I129" s="38"/>
      <c r="J129" s="111"/>
    </row>
    <row r="130" spans="1:13" ht="13.5" customHeight="1" thickTop="1" thickBot="1" x14ac:dyDescent="0.3">
      <c r="A130" s="58"/>
      <c r="B130" s="110"/>
      <c r="C130" s="38"/>
      <c r="D130" s="630" t="s">
        <v>233</v>
      </c>
      <c r="E130" s="631"/>
      <c r="F130" s="631"/>
      <c r="G130" s="632"/>
      <c r="H130" s="38"/>
      <c r="I130" s="38"/>
      <c r="J130" s="58"/>
    </row>
    <row r="131" spans="1:13" ht="16.5" customHeight="1" thickTop="1" thickBot="1" x14ac:dyDescent="0.3">
      <c r="A131" s="58"/>
      <c r="B131" s="110"/>
      <c r="C131" s="38"/>
      <c r="D131" s="340"/>
      <c r="E131" s="341"/>
      <c r="F131" s="341"/>
      <c r="G131" s="342"/>
      <c r="H131" s="38"/>
      <c r="I131" s="38"/>
      <c r="J131" s="58"/>
    </row>
    <row r="132" spans="1:13" ht="16.5" customHeight="1" thickTop="1" thickBot="1" x14ac:dyDescent="0.3">
      <c r="A132" s="58"/>
      <c r="B132" s="110"/>
      <c r="C132" s="38"/>
      <c r="D132" s="343"/>
      <c r="E132" s="344"/>
      <c r="F132" s="344"/>
      <c r="G132" s="345"/>
      <c r="H132" s="38"/>
      <c r="I132" s="38"/>
      <c r="J132" s="58"/>
    </row>
    <row r="133" spans="1:13" ht="16.5" customHeight="1" thickTop="1" thickBot="1" x14ac:dyDescent="0.3">
      <c r="A133" s="58"/>
      <c r="B133" s="110"/>
      <c r="C133" s="38"/>
      <c r="D133" s="343"/>
      <c r="E133" s="344"/>
      <c r="F133" s="344"/>
      <c r="G133" s="345"/>
      <c r="H133" s="38"/>
      <c r="I133" s="38"/>
      <c r="J133" s="58"/>
    </row>
    <row r="134" spans="1:13" ht="16.5" customHeight="1" thickTop="1" thickBot="1" x14ac:dyDescent="0.3">
      <c r="A134" s="58"/>
      <c r="B134" s="110"/>
      <c r="C134" s="38"/>
      <c r="D134" s="343"/>
      <c r="E134" s="344"/>
      <c r="F134" s="344"/>
      <c r="G134" s="345"/>
      <c r="H134" s="38"/>
      <c r="I134" s="38"/>
      <c r="J134" s="58"/>
    </row>
    <row r="135" spans="1:13" ht="16.5" customHeight="1" thickTop="1" thickBot="1" x14ac:dyDescent="0.3">
      <c r="A135" s="58"/>
      <c r="B135" s="110"/>
      <c r="C135" s="38"/>
      <c r="D135" s="343"/>
      <c r="E135" s="344"/>
      <c r="F135" s="344"/>
      <c r="G135" s="345"/>
      <c r="H135" s="38"/>
      <c r="I135" s="38"/>
      <c r="J135" s="58"/>
    </row>
    <row r="136" spans="1:13" ht="16.5" customHeight="1" thickTop="1" thickBot="1" x14ac:dyDescent="0.3">
      <c r="A136" s="64"/>
      <c r="B136" s="110"/>
      <c r="C136" s="38"/>
      <c r="D136" s="346"/>
      <c r="E136" s="347"/>
      <c r="F136" s="347"/>
      <c r="G136" s="348"/>
      <c r="H136" s="38"/>
      <c r="I136" s="38"/>
      <c r="J136" s="58"/>
    </row>
    <row r="137" spans="1:13" ht="12.5" thickTop="1" x14ac:dyDescent="0.25">
      <c r="A137" s="68"/>
      <c r="B137" s="470"/>
      <c r="C137" s="853" t="str">
        <f xml:space="preserve"> "Projet : "&amp;H2</f>
        <v xml:space="preserve">Projet : </v>
      </c>
      <c r="D137" s="854"/>
      <c r="E137" s="854"/>
      <c r="F137" s="854"/>
      <c r="G137" s="854"/>
      <c r="H137" s="854"/>
      <c r="I137" s="855"/>
      <c r="J137" s="68"/>
    </row>
    <row r="138" spans="1:13" s="88" customFormat="1" ht="12" x14ac:dyDescent="0.25">
      <c r="C138" s="854" t="str">
        <f>H3&amp; " - Nom établissement : "&amp;D7</f>
        <v xml:space="preserve">Part13 - Nom établissement : </v>
      </c>
      <c r="D138" s="854"/>
      <c r="E138" s="854"/>
      <c r="F138" s="854"/>
      <c r="G138" s="854"/>
      <c r="H138" s="854"/>
      <c r="I138" s="854"/>
      <c r="J138" s="89"/>
      <c r="L138" s="498"/>
    </row>
    <row r="139" spans="1:13" ht="15" customHeight="1" x14ac:dyDescent="0.25">
      <c r="A139" s="471"/>
      <c r="B139" s="88"/>
      <c r="C139" s="848" t="s">
        <v>231</v>
      </c>
      <c r="D139" s="848"/>
      <c r="E139" s="848"/>
      <c r="F139" s="848"/>
      <c r="G139" s="848"/>
      <c r="H139" s="848"/>
      <c r="I139" s="848"/>
      <c r="J139" s="849"/>
    </row>
    <row r="140" spans="1:13" s="88" customFormat="1" ht="46.5" customHeight="1" x14ac:dyDescent="0.25">
      <c r="A140" s="38"/>
      <c r="B140" s="38"/>
      <c r="C140" s="847" t="s">
        <v>425</v>
      </c>
      <c r="D140" s="847"/>
      <c r="E140" s="847"/>
      <c r="F140" s="847"/>
      <c r="G140" s="847"/>
      <c r="H140" s="847"/>
      <c r="I140" s="847"/>
      <c r="J140" s="847"/>
      <c r="L140" s="498"/>
      <c r="M140" s="498"/>
    </row>
    <row r="141" spans="1:13" s="88" customFormat="1" ht="50.5" customHeight="1" x14ac:dyDescent="0.25">
      <c r="C141" s="496" t="s">
        <v>199</v>
      </c>
      <c r="D141" s="244" t="s">
        <v>197</v>
      </c>
      <c r="E141" s="940" t="s">
        <v>198</v>
      </c>
      <c r="F141" s="940"/>
      <c r="G141" s="827" t="s">
        <v>234</v>
      </c>
      <c r="H141" s="828"/>
      <c r="I141" s="828"/>
      <c r="J141" s="829"/>
      <c r="L141" s="434" t="s">
        <v>275</v>
      </c>
      <c r="M141" s="431"/>
    </row>
    <row r="142" spans="1:13" s="88" customFormat="1" ht="37.9" customHeight="1" x14ac:dyDescent="0.25">
      <c r="C142" s="245" t="str">
        <f>D7&amp;" 
("&amp;D9&amp;")"</f>
        <v xml:space="preserve"> 
()</v>
      </c>
      <c r="D142" s="245" t="str">
        <f>IF(D8="","Étab de la fiche",D8)</f>
        <v>Étab de la fiche</v>
      </c>
      <c r="E142" s="941" t="str">
        <f>IF(D10="","",""&amp;D10)</f>
        <v/>
      </c>
      <c r="F142" s="942"/>
      <c r="G142" s="827"/>
      <c r="H142" s="828"/>
      <c r="I142" s="828"/>
      <c r="J142" s="829"/>
      <c r="L142" s="433">
        <v>1</v>
      </c>
      <c r="M142" s="435" t="s">
        <v>202</v>
      </c>
    </row>
    <row r="143" spans="1:13" s="88" customFormat="1" ht="59.5" customHeight="1" x14ac:dyDescent="0.25">
      <c r="C143" s="246"/>
      <c r="D143" s="246"/>
      <c r="E143" s="806"/>
      <c r="F143" s="807"/>
      <c r="G143" s="808" t="s">
        <v>252</v>
      </c>
      <c r="H143" s="809"/>
      <c r="I143" s="809"/>
      <c r="J143" s="810"/>
      <c r="L143" s="433">
        <v>1</v>
      </c>
      <c r="M143" s="435" t="s">
        <v>203</v>
      </c>
    </row>
    <row r="144" spans="1:13" s="88" customFormat="1" ht="59.5" customHeight="1" x14ac:dyDescent="0.25">
      <c r="C144" s="246"/>
      <c r="D144" s="246"/>
      <c r="E144" s="806"/>
      <c r="F144" s="807"/>
      <c r="G144" s="808" t="s">
        <v>252</v>
      </c>
      <c r="H144" s="809"/>
      <c r="I144" s="809"/>
      <c r="J144" s="810"/>
      <c r="L144" s="433">
        <v>1</v>
      </c>
      <c r="M144" s="435" t="s">
        <v>204</v>
      </c>
    </row>
    <row r="145" spans="3:13" s="88" customFormat="1" ht="59.5" customHeight="1" x14ac:dyDescent="0.25">
      <c r="C145" s="246"/>
      <c r="D145" s="246"/>
      <c r="E145" s="806"/>
      <c r="F145" s="807"/>
      <c r="G145" s="808" t="s">
        <v>252</v>
      </c>
      <c r="H145" s="809"/>
      <c r="I145" s="809"/>
      <c r="J145" s="810"/>
      <c r="L145" s="433">
        <v>1</v>
      </c>
      <c r="M145" s="435" t="s">
        <v>205</v>
      </c>
    </row>
    <row r="146" spans="3:13" s="88" customFormat="1" ht="59.5" customHeight="1" x14ac:dyDescent="0.25">
      <c r="C146" s="246"/>
      <c r="D146" s="246"/>
      <c r="E146" s="806"/>
      <c r="F146" s="807"/>
      <c r="G146" s="808" t="s">
        <v>252</v>
      </c>
      <c r="H146" s="809"/>
      <c r="I146" s="809"/>
      <c r="J146" s="810"/>
      <c r="L146" s="433">
        <v>1</v>
      </c>
      <c r="M146" s="435" t="s">
        <v>206</v>
      </c>
    </row>
    <row r="147" spans="3:13" s="88" customFormat="1" ht="59.5" customHeight="1" x14ac:dyDescent="0.25">
      <c r="C147" s="246"/>
      <c r="D147" s="246"/>
      <c r="E147" s="806"/>
      <c r="F147" s="807"/>
      <c r="G147" s="808" t="s">
        <v>252</v>
      </c>
      <c r="H147" s="809"/>
      <c r="I147" s="809"/>
      <c r="J147" s="810"/>
      <c r="L147" s="433">
        <v>1</v>
      </c>
      <c r="M147" s="435" t="s">
        <v>207</v>
      </c>
    </row>
    <row r="148" spans="3:13" s="88" customFormat="1" ht="59.5" customHeight="1" x14ac:dyDescent="0.25">
      <c r="C148" s="246"/>
      <c r="D148" s="246"/>
      <c r="E148" s="806"/>
      <c r="F148" s="807"/>
      <c r="G148" s="808" t="s">
        <v>252</v>
      </c>
      <c r="H148" s="809"/>
      <c r="I148" s="809"/>
      <c r="J148" s="810"/>
      <c r="L148" s="433">
        <v>1</v>
      </c>
      <c r="M148" s="435" t="s">
        <v>208</v>
      </c>
    </row>
    <row r="149" spans="3:13" s="88" customFormat="1" ht="59.5" customHeight="1" x14ac:dyDescent="0.25">
      <c r="C149" s="246"/>
      <c r="D149" s="246"/>
      <c r="E149" s="806"/>
      <c r="F149" s="807"/>
      <c r="G149" s="808" t="s">
        <v>252</v>
      </c>
      <c r="H149" s="809"/>
      <c r="I149" s="809"/>
      <c r="J149" s="810"/>
      <c r="L149" s="432">
        <v>1</v>
      </c>
      <c r="M149" s="435" t="s">
        <v>209</v>
      </c>
    </row>
    <row r="150" spans="3:13" s="88" customFormat="1" ht="10.5" x14ac:dyDescent="0.25">
      <c r="J150" s="89"/>
      <c r="L150" s="432">
        <v>1</v>
      </c>
      <c r="M150" s="436" t="s">
        <v>276</v>
      </c>
    </row>
    <row r="151" spans="3:13" s="88" customFormat="1" ht="10.5" x14ac:dyDescent="0.25">
      <c r="J151" s="89"/>
      <c r="L151" s="498"/>
      <c r="M151" s="498"/>
    </row>
    <row r="152" spans="3:13" s="88" customFormat="1" ht="10.5" hidden="1" x14ac:dyDescent="0.25">
      <c r="J152" s="89"/>
      <c r="L152" s="498"/>
    </row>
    <row r="153" spans="3:13" s="88" customFormat="1" ht="10.5" hidden="1" x14ac:dyDescent="0.25">
      <c r="J153" s="89"/>
      <c r="L153" s="498"/>
    </row>
    <row r="154" spans="3:13" s="88" customFormat="1" ht="10.5" hidden="1" x14ac:dyDescent="0.25">
      <c r="J154" s="89"/>
    </row>
    <row r="155" spans="3:13" s="88" customFormat="1" ht="10.5" hidden="1" x14ac:dyDescent="0.25">
      <c r="J155" s="89"/>
    </row>
    <row r="156" spans="3:13" s="88" customFormat="1" ht="10.5" hidden="1" x14ac:dyDescent="0.25">
      <c r="J156" s="89"/>
    </row>
    <row r="157" spans="3:13" s="88" customFormat="1" ht="10.5" hidden="1" x14ac:dyDescent="0.25">
      <c r="J157" s="89"/>
    </row>
    <row r="158" spans="3:13" s="88" customFormat="1" ht="10.5" hidden="1" x14ac:dyDescent="0.25">
      <c r="J158" s="89"/>
    </row>
    <row r="159" spans="3:13" s="88" customFormat="1" ht="10.5" hidden="1" x14ac:dyDescent="0.25">
      <c r="J159" s="89"/>
    </row>
    <row r="160" spans="3:13" s="88" customFormat="1" ht="10.5" hidden="1" x14ac:dyDescent="0.25">
      <c r="J160" s="89"/>
    </row>
    <row r="161" spans="10:10" s="88" customFormat="1" ht="10.5" hidden="1" x14ac:dyDescent="0.25">
      <c r="J161" s="89"/>
    </row>
    <row r="162" spans="10:10" s="88" customFormat="1" ht="10.5" hidden="1" x14ac:dyDescent="0.25">
      <c r="J162" s="89"/>
    </row>
    <row r="163" spans="10:10" s="88" customFormat="1" ht="10.5" hidden="1" x14ac:dyDescent="0.25">
      <c r="J163" s="89"/>
    </row>
    <row r="164" spans="10:10" s="88" customFormat="1" ht="10.5" hidden="1" x14ac:dyDescent="0.25">
      <c r="J164" s="89"/>
    </row>
    <row r="165" spans="10:10" s="88" customFormat="1" ht="10.5" hidden="1" x14ac:dyDescent="0.25">
      <c r="J165" s="89"/>
    </row>
    <row r="166" spans="10:10" s="88" customFormat="1" ht="10.5" hidden="1" x14ac:dyDescent="0.25">
      <c r="J166" s="89"/>
    </row>
    <row r="167" spans="10:10" s="88" customFormat="1" ht="10.5" hidden="1" x14ac:dyDescent="0.25">
      <c r="J167" s="89"/>
    </row>
    <row r="168" spans="10:10" s="88" customFormat="1" ht="10.5" hidden="1" x14ac:dyDescent="0.25">
      <c r="J168" s="89"/>
    </row>
    <row r="169" spans="10:10" s="88" customFormat="1" ht="10.5" hidden="1" x14ac:dyDescent="0.25">
      <c r="J169" s="89"/>
    </row>
    <row r="170" spans="10:10" s="88" customFormat="1" ht="10.5" hidden="1" x14ac:dyDescent="0.25">
      <c r="J170" s="89"/>
    </row>
    <row r="171" spans="10:10" s="88" customFormat="1" ht="10.5" hidden="1" x14ac:dyDescent="0.25">
      <c r="J171" s="89"/>
    </row>
    <row r="172" spans="10:10" s="88" customFormat="1" ht="10.5" hidden="1" x14ac:dyDescent="0.25">
      <c r="J172" s="89"/>
    </row>
    <row r="173" spans="10:10" s="88" customFormat="1" ht="10.5" hidden="1" x14ac:dyDescent="0.25">
      <c r="J173" s="89"/>
    </row>
    <row r="174" spans="10:10" s="88" customFormat="1" ht="10.5" hidden="1" x14ac:dyDescent="0.25">
      <c r="J174" s="89"/>
    </row>
    <row r="175" spans="10:10" s="88" customFormat="1" ht="10.5" hidden="1" x14ac:dyDescent="0.25">
      <c r="J175" s="89"/>
    </row>
    <row r="176" spans="10:10" s="88" customFormat="1" ht="10.5" hidden="1" x14ac:dyDescent="0.25">
      <c r="J176" s="89"/>
    </row>
    <row r="177" spans="10:10" s="88" customFormat="1" ht="10.5" hidden="1" x14ac:dyDescent="0.25">
      <c r="J177" s="89"/>
    </row>
    <row r="178" spans="10:10" s="88" customFormat="1" ht="10.5" hidden="1" x14ac:dyDescent="0.25">
      <c r="J178" s="89"/>
    </row>
    <row r="179" spans="10:10" ht="10.5" hidden="1" x14ac:dyDescent="0.25"/>
    <row r="180" spans="10:10" ht="10.5" hidden="1" x14ac:dyDescent="0.25"/>
    <row r="181" spans="10:10" ht="10.5" hidden="1" x14ac:dyDescent="0.25"/>
    <row r="182" spans="10:10" ht="10.5" hidden="1" x14ac:dyDescent="0.25"/>
    <row r="183" spans="10:10" ht="10.5" hidden="1" x14ac:dyDescent="0.25"/>
    <row r="184" spans="10:10" ht="10.5" hidden="1" x14ac:dyDescent="0.25"/>
    <row r="185" spans="10:10" ht="10.5" hidden="1" x14ac:dyDescent="0.25"/>
    <row r="186" spans="10:10" ht="10.5" hidden="1" x14ac:dyDescent="0.25"/>
    <row r="187" spans="10:10" ht="10.5" hidden="1" x14ac:dyDescent="0.25"/>
    <row r="188" spans="10:10" ht="10.5" hidden="1" x14ac:dyDescent="0.25"/>
    <row r="189" spans="10:10" ht="10.5" hidden="1" x14ac:dyDescent="0.25"/>
    <row r="190" spans="10:10" ht="10.5" hidden="1" x14ac:dyDescent="0.25"/>
    <row r="191" spans="10:10" ht="10.5" hidden="1" x14ac:dyDescent="0.25"/>
    <row r="192" spans="10:10" ht="10.5" hidden="1" x14ac:dyDescent="0.25"/>
    <row r="193" ht="10.5" hidden="1" x14ac:dyDescent="0.25"/>
    <row r="194" ht="10.5" hidden="1" x14ac:dyDescent="0.25"/>
    <row r="195" ht="10.5" hidden="1" x14ac:dyDescent="0.25"/>
    <row r="196" ht="10.5" hidden="1" x14ac:dyDescent="0.25"/>
    <row r="197" ht="10.5" hidden="1" x14ac:dyDescent="0.25"/>
    <row r="198" ht="10.5" hidden="1" x14ac:dyDescent="0.25"/>
    <row r="199" ht="10.5" hidden="1" x14ac:dyDescent="0.25"/>
    <row r="200" ht="10.5" hidden="1" x14ac:dyDescent="0.25"/>
    <row r="201" ht="10.5" hidden="1" x14ac:dyDescent="0.25"/>
    <row r="202" ht="10.5" hidden="1" x14ac:dyDescent="0.25"/>
    <row r="203" ht="10.5" hidden="1" x14ac:dyDescent="0.25"/>
    <row r="204" ht="10.5" hidden="1" x14ac:dyDescent="0.25"/>
    <row r="205" ht="10.5" hidden="1" x14ac:dyDescent="0.25"/>
    <row r="206" ht="10.5" hidden="1" x14ac:dyDescent="0.25"/>
    <row r="207" ht="10.5" hidden="1" x14ac:dyDescent="0.25"/>
    <row r="208" ht="10.5" hidden="1" x14ac:dyDescent="0.25"/>
    <row r="209" ht="10.5" hidden="1" x14ac:dyDescent="0.25"/>
    <row r="210" ht="10.5" hidden="1" x14ac:dyDescent="0.25"/>
    <row r="211" ht="10.5" hidden="1" x14ac:dyDescent="0.25"/>
    <row r="212" ht="10.5" hidden="1" x14ac:dyDescent="0.25"/>
    <row r="213" ht="10.5" hidden="1" x14ac:dyDescent="0.25"/>
    <row r="214" ht="10.5" hidden="1" x14ac:dyDescent="0.25"/>
    <row r="215" ht="10.5" hidden="1" x14ac:dyDescent="0.25"/>
    <row r="216" ht="10.5" hidden="1" x14ac:dyDescent="0.25"/>
    <row r="217" ht="10.5" hidden="1" x14ac:dyDescent="0.25"/>
    <row r="218" ht="10.5" hidden="1" x14ac:dyDescent="0.25"/>
    <row r="219" ht="10.5" hidden="1" x14ac:dyDescent="0.25"/>
    <row r="220" ht="10.5" hidden="1" x14ac:dyDescent="0.25"/>
    <row r="221" ht="10.5" hidden="1" x14ac:dyDescent="0.25"/>
    <row r="222" ht="10.5" hidden="1" x14ac:dyDescent="0.25"/>
    <row r="223" ht="10.5" hidden="1" x14ac:dyDescent="0.25"/>
    <row r="224" ht="10.5" hidden="1" x14ac:dyDescent="0.25"/>
    <row r="225" ht="10.5" hidden="1" x14ac:dyDescent="0.25"/>
    <row r="226" ht="10.5" hidden="1" x14ac:dyDescent="0.25"/>
    <row r="227" ht="10.5" hidden="1" x14ac:dyDescent="0.25"/>
    <row r="228" ht="10.5" hidden="1" x14ac:dyDescent="0.25"/>
    <row r="229" ht="10.5" hidden="1" x14ac:dyDescent="0.25"/>
    <row r="230" ht="10.5" hidden="1" x14ac:dyDescent="0.25"/>
    <row r="231" ht="10.5" hidden="1" x14ac:dyDescent="0.25"/>
    <row r="232" ht="10.5" hidden="1" x14ac:dyDescent="0.25"/>
    <row r="233" ht="10.5" hidden="1" x14ac:dyDescent="0.25"/>
    <row r="234" ht="10.5" hidden="1" x14ac:dyDescent="0.25"/>
    <row r="235" ht="10.5" hidden="1" x14ac:dyDescent="0.25"/>
    <row r="236" ht="10.5" hidden="1" x14ac:dyDescent="0.25"/>
    <row r="237" ht="10.5" hidden="1" x14ac:dyDescent="0.25"/>
    <row r="238" ht="10.5" hidden="1" x14ac:dyDescent="0.25"/>
    <row r="239" ht="10.5" hidden="1" x14ac:dyDescent="0.25"/>
    <row r="240" ht="10.5" hidden="1" x14ac:dyDescent="0.25"/>
    <row r="241" ht="10.5" hidden="1" x14ac:dyDescent="0.25"/>
    <row r="242" ht="10.5" hidden="1" x14ac:dyDescent="0.25"/>
    <row r="243" ht="10.5" hidden="1" x14ac:dyDescent="0.25"/>
    <row r="244" ht="10.5" hidden="1" x14ac:dyDescent="0.25"/>
    <row r="245" ht="10.5" hidden="1" x14ac:dyDescent="0.25"/>
    <row r="246" ht="10.5" hidden="1" x14ac:dyDescent="0.25"/>
    <row r="247" ht="10.5" hidden="1" x14ac:dyDescent="0.25"/>
    <row r="248" ht="10.5" hidden="1" x14ac:dyDescent="0.25"/>
    <row r="249" ht="10.5" hidden="1" x14ac:dyDescent="0.25"/>
    <row r="250" ht="10.5" hidden="1" x14ac:dyDescent="0.25"/>
    <row r="251" ht="10.5" hidden="1" x14ac:dyDescent="0.25"/>
    <row r="252" ht="10.5" hidden="1" x14ac:dyDescent="0.25"/>
    <row r="253" ht="10.5" hidden="1" x14ac:dyDescent="0.25"/>
    <row r="254" ht="10.5" hidden="1" x14ac:dyDescent="0.25"/>
    <row r="255" ht="10.5" hidden="1" x14ac:dyDescent="0.25"/>
    <row r="256" ht="10.5" hidden="1" x14ac:dyDescent="0.25"/>
    <row r="257" ht="10.5" hidden="1" x14ac:dyDescent="0.25"/>
    <row r="258" ht="10.5" hidden="1" x14ac:dyDescent="0.25"/>
    <row r="259" ht="10.5" hidden="1" x14ac:dyDescent="0.25"/>
    <row r="260" ht="10.5" hidden="1" x14ac:dyDescent="0.25"/>
    <row r="261" ht="10.5" hidden="1" x14ac:dyDescent="0.25"/>
    <row r="262" ht="10.5" hidden="1" x14ac:dyDescent="0.25"/>
    <row r="263" ht="10.5" hidden="1" x14ac:dyDescent="0.25"/>
    <row r="264" ht="10.5" hidden="1" x14ac:dyDescent="0.25"/>
    <row r="265" ht="10.5" hidden="1" x14ac:dyDescent="0.25"/>
    <row r="266" ht="10.5" hidden="1" x14ac:dyDescent="0.25"/>
    <row r="267" ht="10.5" hidden="1" x14ac:dyDescent="0.25"/>
    <row r="268" ht="10.5" hidden="1" x14ac:dyDescent="0.25"/>
    <row r="269" ht="10.5" hidden="1" x14ac:dyDescent="0.25"/>
    <row r="270" ht="10.5" hidden="1" x14ac:dyDescent="0.25"/>
    <row r="271" ht="10.5" hidden="1" x14ac:dyDescent="0.25"/>
    <row r="272" ht="10.5" hidden="1" x14ac:dyDescent="0.25"/>
    <row r="273" ht="10.5" hidden="1" x14ac:dyDescent="0.25"/>
    <row r="274" ht="10.5" hidden="1" x14ac:dyDescent="0.25"/>
    <row r="275" ht="10.5" hidden="1" x14ac:dyDescent="0.25"/>
    <row r="276" ht="10.5" hidden="1" x14ac:dyDescent="0.25"/>
    <row r="277" ht="10.5" hidden="1" x14ac:dyDescent="0.25"/>
    <row r="278" ht="10.5" hidden="1" x14ac:dyDescent="0.25"/>
    <row r="279" ht="10.5" hidden="1" x14ac:dyDescent="0.25"/>
    <row r="280" ht="10.5" hidden="1" x14ac:dyDescent="0.25"/>
    <row r="281" ht="10.5" hidden="1" x14ac:dyDescent="0.25"/>
    <row r="282" ht="10.5" hidden="1" x14ac:dyDescent="0.25"/>
    <row r="283" ht="10.5" hidden="1" x14ac:dyDescent="0.25"/>
    <row r="284" ht="10.5" hidden="1" x14ac:dyDescent="0.25"/>
    <row r="285" ht="10.5" hidden="1" x14ac:dyDescent="0.25"/>
    <row r="286" ht="10.5" hidden="1" x14ac:dyDescent="0.25"/>
    <row r="287" ht="10.5" hidden="1" x14ac:dyDescent="0.25"/>
    <row r="288" ht="10.5" hidden="1" x14ac:dyDescent="0.25"/>
    <row r="289" ht="10.5" hidden="1" x14ac:dyDescent="0.25"/>
    <row r="290" ht="10.5" hidden="1" x14ac:dyDescent="0.25"/>
    <row r="291" ht="10.5" hidden="1" x14ac:dyDescent="0.25"/>
    <row r="292" ht="10.5" hidden="1" x14ac:dyDescent="0.25"/>
    <row r="293" ht="10.5" hidden="1" x14ac:dyDescent="0.25"/>
    <row r="294" ht="10.5" hidden="1" x14ac:dyDescent="0.25"/>
    <row r="295" ht="10.5" hidden="1" x14ac:dyDescent="0.25"/>
    <row r="296" ht="10.5" hidden="1" x14ac:dyDescent="0.25"/>
    <row r="297" ht="10.5" hidden="1" x14ac:dyDescent="0.25"/>
    <row r="298" ht="10.5" hidden="1" x14ac:dyDescent="0.25"/>
    <row r="299" ht="10.5" hidden="1" x14ac:dyDescent="0.25"/>
    <row r="300" ht="10.5" hidden="1" x14ac:dyDescent="0.25"/>
    <row r="301" ht="10.5" hidden="1" x14ac:dyDescent="0.25"/>
    <row r="302" ht="10.5" hidden="1" x14ac:dyDescent="0.25"/>
    <row r="303" ht="10.5" hidden="1" x14ac:dyDescent="0.25"/>
    <row r="304" ht="10.5" hidden="1" x14ac:dyDescent="0.25"/>
    <row r="305" ht="10.5" hidden="1" x14ac:dyDescent="0.25"/>
    <row r="306" ht="10.5" hidden="1" x14ac:dyDescent="0.25"/>
    <row r="307" ht="10.5" hidden="1" x14ac:dyDescent="0.25"/>
    <row r="308" ht="10.5" hidden="1" x14ac:dyDescent="0.25"/>
    <row r="309" ht="10.5" hidden="1" x14ac:dyDescent="0.25"/>
    <row r="310" ht="10.5" hidden="1" x14ac:dyDescent="0.25"/>
    <row r="311" ht="10.5" hidden="1" x14ac:dyDescent="0.25"/>
    <row r="312" ht="10.5" hidden="1" x14ac:dyDescent="0.25"/>
    <row r="313" ht="10.5" hidden="1" x14ac:dyDescent="0.25"/>
    <row r="314" ht="10.5" hidden="1" x14ac:dyDescent="0.25"/>
    <row r="315" ht="10.5" hidden="1" x14ac:dyDescent="0.25"/>
    <row r="316" ht="10.5" hidden="1" x14ac:dyDescent="0.25"/>
    <row r="317" ht="10.5" hidden="1" x14ac:dyDescent="0.25"/>
    <row r="318" ht="10.5" hidden="1" x14ac:dyDescent="0.25"/>
    <row r="319" ht="10.5" hidden="1" x14ac:dyDescent="0.25"/>
    <row r="320" ht="10.5" hidden="1" x14ac:dyDescent="0.25"/>
    <row r="321" ht="10.5" hidden="1" x14ac:dyDescent="0.25"/>
    <row r="322" ht="10.5" hidden="1" x14ac:dyDescent="0.25"/>
    <row r="323" ht="10.5" hidden="1" x14ac:dyDescent="0.25"/>
    <row r="324" ht="10.5" hidden="1" x14ac:dyDescent="0.25"/>
    <row r="325" ht="10.5" hidden="1" x14ac:dyDescent="0.25"/>
    <row r="326" ht="10.5" hidden="1" x14ac:dyDescent="0.25"/>
    <row r="327" ht="10.5" hidden="1" x14ac:dyDescent="0.25"/>
    <row r="328" ht="10.5" hidden="1" x14ac:dyDescent="0.25"/>
    <row r="329" ht="10.5" hidden="1" x14ac:dyDescent="0.25"/>
    <row r="330" ht="10.5" hidden="1" x14ac:dyDescent="0.25"/>
    <row r="331" ht="10.5" hidden="1" x14ac:dyDescent="0.25"/>
    <row r="332" ht="10.5" hidden="1" x14ac:dyDescent="0.25"/>
    <row r="333" ht="10.5" hidden="1" x14ac:dyDescent="0.25"/>
    <row r="334" ht="10.5" hidden="1" x14ac:dyDescent="0.25"/>
    <row r="335" ht="10.5" hidden="1" x14ac:dyDescent="0.25"/>
    <row r="336" ht="10.5" hidden="1" x14ac:dyDescent="0.25"/>
    <row r="337" ht="10.5" hidden="1" x14ac:dyDescent="0.25"/>
    <row r="338" ht="10.5" hidden="1" x14ac:dyDescent="0.25"/>
    <row r="339" ht="10.5" hidden="1" x14ac:dyDescent="0.25"/>
    <row r="340" ht="10.5" hidden="1" x14ac:dyDescent="0.25"/>
    <row r="341" ht="10.5" hidden="1" x14ac:dyDescent="0.25"/>
    <row r="342" ht="10.5" hidden="1" x14ac:dyDescent="0.25"/>
    <row r="343" ht="10.5" hidden="1" x14ac:dyDescent="0.25"/>
    <row r="344" ht="10.5" hidden="1" x14ac:dyDescent="0.25"/>
    <row r="345" ht="10.5" hidden="1" x14ac:dyDescent="0.25"/>
    <row r="346" ht="10.5" hidden="1" x14ac:dyDescent="0.25"/>
    <row r="347" ht="10.5" hidden="1" x14ac:dyDescent="0.25"/>
    <row r="348" ht="10.5" hidden="1" x14ac:dyDescent="0.25"/>
    <row r="349" ht="10.5" hidden="1" x14ac:dyDescent="0.25"/>
    <row r="350" ht="10.5" hidden="1" x14ac:dyDescent="0.25"/>
    <row r="351" ht="10.5" hidden="1" x14ac:dyDescent="0.25"/>
    <row r="352" ht="10.5" hidden="1" x14ac:dyDescent="0.25"/>
    <row r="353" ht="10.5" hidden="1" x14ac:dyDescent="0.25"/>
    <row r="354" ht="10.5" hidden="1" x14ac:dyDescent="0.25"/>
    <row r="355" ht="10.5" hidden="1" x14ac:dyDescent="0.25"/>
    <row r="356" ht="10.5" hidden="1" x14ac:dyDescent="0.25"/>
    <row r="357" ht="10.5" hidden="1" x14ac:dyDescent="0.25"/>
    <row r="358" ht="10.5" hidden="1" x14ac:dyDescent="0.25"/>
    <row r="359" ht="10.5" hidden="1" x14ac:dyDescent="0.25"/>
    <row r="360" ht="10.5" hidden="1" x14ac:dyDescent="0.25"/>
    <row r="361" ht="10.5" hidden="1" x14ac:dyDescent="0.25"/>
    <row r="362" ht="10.5" hidden="1" x14ac:dyDescent="0.25"/>
    <row r="363" ht="10.5" hidden="1" x14ac:dyDescent="0.25"/>
    <row r="364" ht="10.5" hidden="1" x14ac:dyDescent="0.25"/>
    <row r="365" ht="10.5" hidden="1" x14ac:dyDescent="0.25"/>
    <row r="366" ht="10.5" hidden="1" x14ac:dyDescent="0.25"/>
    <row r="367" ht="10.5" hidden="1" x14ac:dyDescent="0.25"/>
    <row r="368" ht="10.5" hidden="1" x14ac:dyDescent="0.25"/>
    <row r="369" ht="10.5" hidden="1" x14ac:dyDescent="0.25"/>
    <row r="370" ht="10.5" hidden="1" x14ac:dyDescent="0.25"/>
    <row r="371" ht="10.5" hidden="1" x14ac:dyDescent="0.25"/>
    <row r="372" ht="10.5" hidden="1" x14ac:dyDescent="0.25"/>
    <row r="373" ht="10.5" hidden="1" x14ac:dyDescent="0.25"/>
    <row r="374" ht="10.5" hidden="1" x14ac:dyDescent="0.25"/>
    <row r="375" ht="10.5" hidden="1" x14ac:dyDescent="0.25"/>
    <row r="376" ht="10.5" hidden="1" x14ac:dyDescent="0.25"/>
    <row r="377" ht="10.5" hidden="1" x14ac:dyDescent="0.25"/>
    <row r="378" ht="10.5" hidden="1" x14ac:dyDescent="0.25"/>
    <row r="379" ht="10.5" hidden="1" x14ac:dyDescent="0.25"/>
    <row r="380" ht="10.5" hidden="1" x14ac:dyDescent="0.25"/>
    <row r="381" ht="10.5" hidden="1" x14ac:dyDescent="0.25"/>
    <row r="382" ht="10.5" hidden="1" x14ac:dyDescent="0.25"/>
    <row r="383" ht="10.5" hidden="1" x14ac:dyDescent="0.25"/>
    <row r="384" ht="10.5" hidden="1" x14ac:dyDescent="0.25"/>
    <row r="385" ht="10.5" hidden="1" x14ac:dyDescent="0.25"/>
    <row r="386" ht="10.5" hidden="1" x14ac:dyDescent="0.25"/>
    <row r="387" ht="10.5" hidden="1" x14ac:dyDescent="0.25"/>
    <row r="388" ht="10.5" hidden="1" x14ac:dyDescent="0.25"/>
    <row r="389" ht="10.5" hidden="1" x14ac:dyDescent="0.25"/>
    <row r="390" ht="10.5" hidden="1" x14ac:dyDescent="0.25"/>
    <row r="391" ht="10.5" hidden="1" x14ac:dyDescent="0.25"/>
    <row r="392" ht="10.5" hidden="1" x14ac:dyDescent="0.25"/>
    <row r="393" ht="10.5" hidden="1" x14ac:dyDescent="0.25"/>
    <row r="394" ht="10.5" hidden="1" x14ac:dyDescent="0.25"/>
    <row r="395" ht="10.5" hidden="1" x14ac:dyDescent="0.25"/>
    <row r="396" ht="10.5" hidden="1" x14ac:dyDescent="0.25"/>
    <row r="397" ht="10.5" hidden="1" x14ac:dyDescent="0.25"/>
    <row r="398" ht="10.5" hidden="1" x14ac:dyDescent="0.25"/>
    <row r="399" ht="10.5" hidden="1" x14ac:dyDescent="0.25"/>
    <row r="400" ht="10.5" hidden="1" x14ac:dyDescent="0.25"/>
    <row r="401" ht="10.5" hidden="1" x14ac:dyDescent="0.25"/>
    <row r="402" ht="10.5" hidden="1" x14ac:dyDescent="0.25"/>
    <row r="403" ht="10.5" hidden="1" x14ac:dyDescent="0.25"/>
    <row r="404" ht="10.5" hidden="1" x14ac:dyDescent="0.25"/>
    <row r="405" ht="10.5" hidden="1" x14ac:dyDescent="0.25"/>
    <row r="406" ht="10.5" hidden="1" x14ac:dyDescent="0.25"/>
    <row r="407" ht="10.5" hidden="1" x14ac:dyDescent="0.25"/>
    <row r="408" ht="10.5" hidden="1" x14ac:dyDescent="0.25"/>
    <row r="409" ht="10.5" hidden="1" x14ac:dyDescent="0.25"/>
    <row r="410" ht="10.5" hidden="1" x14ac:dyDescent="0.25"/>
    <row r="411" ht="10.5" hidden="1" x14ac:dyDescent="0.25"/>
    <row r="412" ht="10.5" hidden="1" x14ac:dyDescent="0.25"/>
    <row r="413" ht="10.5" hidden="1" x14ac:dyDescent="0.25"/>
    <row r="414" ht="10.5" hidden="1" x14ac:dyDescent="0.25"/>
    <row r="415" ht="10.5" hidden="1" x14ac:dyDescent="0.25"/>
    <row r="416" ht="10.5" hidden="1" x14ac:dyDescent="0.25"/>
    <row r="417" ht="10.5" hidden="1" x14ac:dyDescent="0.25"/>
    <row r="418" ht="10.5" hidden="1" x14ac:dyDescent="0.25"/>
    <row r="419" ht="10.5" hidden="1" x14ac:dyDescent="0.25"/>
    <row r="420" ht="10.5" hidden="1" x14ac:dyDescent="0.25"/>
    <row r="421" ht="10.5" hidden="1" x14ac:dyDescent="0.25"/>
    <row r="422" ht="10.5" hidden="1" x14ac:dyDescent="0.25"/>
    <row r="423" ht="10.5" hidden="1" x14ac:dyDescent="0.25"/>
    <row r="424" ht="10.5" hidden="1" x14ac:dyDescent="0.25"/>
    <row r="425" ht="10.5" hidden="1" x14ac:dyDescent="0.25"/>
    <row r="426" ht="10.5" hidden="1" x14ac:dyDescent="0.25"/>
    <row r="427" ht="10.5" hidden="1" x14ac:dyDescent="0.25"/>
    <row r="428" ht="10.5" hidden="1" x14ac:dyDescent="0.25"/>
    <row r="429" ht="10.5" hidden="1" x14ac:dyDescent="0.25"/>
    <row r="430" ht="10.5" hidden="1" x14ac:dyDescent="0.25"/>
    <row r="431" ht="10.5" hidden="1" x14ac:dyDescent="0.25"/>
    <row r="432" ht="10.5" hidden="1" x14ac:dyDescent="0.25"/>
    <row r="433" ht="10.5" hidden="1" x14ac:dyDescent="0.25"/>
    <row r="434" ht="10.5" hidden="1" x14ac:dyDescent="0.25"/>
    <row r="435" ht="10.5" hidden="1" x14ac:dyDescent="0.25"/>
    <row r="436" ht="10.5" hidden="1" x14ac:dyDescent="0.25"/>
    <row r="437" ht="10.5" hidden="1" x14ac:dyDescent="0.25"/>
    <row r="438" ht="10.5" hidden="1" x14ac:dyDescent="0.25"/>
    <row r="439" ht="10.5" hidden="1" x14ac:dyDescent="0.25"/>
    <row r="440" ht="10.5" hidden="1" x14ac:dyDescent="0.25"/>
    <row r="441" ht="10.5" hidden="1" x14ac:dyDescent="0.25"/>
    <row r="442" ht="10.5" hidden="1" x14ac:dyDescent="0.25"/>
    <row r="443" ht="10.5" hidden="1" x14ac:dyDescent="0.25"/>
    <row r="444" ht="10.5" hidden="1" x14ac:dyDescent="0.25"/>
    <row r="445" ht="10.5" hidden="1" x14ac:dyDescent="0.25"/>
    <row r="446" ht="10.5" hidden="1" x14ac:dyDescent="0.25"/>
    <row r="447" ht="10.5" hidden="1" x14ac:dyDescent="0.25"/>
    <row r="448" ht="10.5" hidden="1" x14ac:dyDescent="0.25"/>
    <row r="449" ht="10.5" hidden="1" x14ac:dyDescent="0.25"/>
    <row r="450" ht="10.5" hidden="1" x14ac:dyDescent="0.25"/>
    <row r="451" ht="10.5" hidden="1" x14ac:dyDescent="0.25"/>
    <row r="452" ht="10.5" hidden="1" x14ac:dyDescent="0.25"/>
    <row r="453" ht="10.5" hidden="1" x14ac:dyDescent="0.25"/>
    <row r="454" ht="10.5" hidden="1" x14ac:dyDescent="0.25"/>
    <row r="455" ht="10.5" hidden="1" x14ac:dyDescent="0.25"/>
    <row r="456" ht="10.5" hidden="1" x14ac:dyDescent="0.25"/>
    <row r="457" ht="10.5" hidden="1" x14ac:dyDescent="0.25"/>
    <row r="458" ht="10.5" hidden="1" x14ac:dyDescent="0.25"/>
    <row r="459" ht="10.5" hidden="1" x14ac:dyDescent="0.25"/>
    <row r="460" ht="10.5" hidden="1" x14ac:dyDescent="0.25"/>
    <row r="461" ht="10.5" hidden="1" x14ac:dyDescent="0.25"/>
    <row r="462" ht="10.5" hidden="1" x14ac:dyDescent="0.25"/>
    <row r="463" ht="10.5" hidden="1" x14ac:dyDescent="0.25"/>
    <row r="464" ht="10.5" hidden="1" x14ac:dyDescent="0.25"/>
    <row r="465" ht="10.5" hidden="1" x14ac:dyDescent="0.25"/>
    <row r="466" ht="10.5" hidden="1" x14ac:dyDescent="0.25"/>
    <row r="467" ht="10.5" hidden="1" x14ac:dyDescent="0.25"/>
    <row r="468" ht="10.5" hidden="1" x14ac:dyDescent="0.25"/>
    <row r="469" ht="10.5" hidden="1" x14ac:dyDescent="0.25"/>
    <row r="470" ht="10.5" hidden="1" x14ac:dyDescent="0.25"/>
    <row r="471" ht="10.5" hidden="1" x14ac:dyDescent="0.25"/>
    <row r="472" ht="10.5" hidden="1" x14ac:dyDescent="0.25"/>
    <row r="473" ht="10.5" hidden="1" x14ac:dyDescent="0.25"/>
    <row r="474" ht="10.5" hidden="1" x14ac:dyDescent="0.25"/>
    <row r="475" ht="10.5" hidden="1" x14ac:dyDescent="0.25"/>
    <row r="476" ht="10.5" hidden="1" x14ac:dyDescent="0.25"/>
    <row r="477" ht="10.5" hidden="1" x14ac:dyDescent="0.25"/>
    <row r="478" ht="10.5" hidden="1" x14ac:dyDescent="0.25"/>
    <row r="479" ht="10.5" hidden="1" x14ac:dyDescent="0.25"/>
    <row r="480" ht="10.5" hidden="1" x14ac:dyDescent="0.25"/>
    <row r="481" ht="10.5" hidden="1" x14ac:dyDescent="0.25"/>
    <row r="482" ht="10.5" hidden="1" x14ac:dyDescent="0.25"/>
    <row r="483" ht="10.5" hidden="1" x14ac:dyDescent="0.25"/>
    <row r="484" ht="10.5" hidden="1" x14ac:dyDescent="0.25"/>
    <row r="485" ht="10.5" hidden="1" x14ac:dyDescent="0.25"/>
    <row r="486" ht="10.5" hidden="1" x14ac:dyDescent="0.25"/>
    <row r="487" ht="10.5" hidden="1" x14ac:dyDescent="0.25"/>
    <row r="488" ht="10.5" hidden="1" x14ac:dyDescent="0.25"/>
    <row r="489" ht="10.5" hidden="1" x14ac:dyDescent="0.25"/>
    <row r="490" ht="10.5" hidden="1" x14ac:dyDescent="0.25"/>
    <row r="491" ht="10.5" hidden="1" x14ac:dyDescent="0.25"/>
    <row r="492" ht="10.5" hidden="1" x14ac:dyDescent="0.25"/>
    <row r="493" ht="10.5" hidden="1" x14ac:dyDescent="0.25"/>
    <row r="494" ht="10.5" hidden="1" x14ac:dyDescent="0.25"/>
    <row r="495" ht="10.5" hidden="1" x14ac:dyDescent="0.25"/>
    <row r="496" ht="10.5" hidden="1" x14ac:dyDescent="0.25"/>
    <row r="497" ht="10.5" hidden="1" x14ac:dyDescent="0.25"/>
    <row r="498" ht="10.5" hidden="1" x14ac:dyDescent="0.25"/>
    <row r="499" ht="10.5" hidden="1" x14ac:dyDescent="0.25"/>
    <row r="500" ht="10.5" hidden="1" x14ac:dyDescent="0.25"/>
    <row r="501" ht="10.5" hidden="1" x14ac:dyDescent="0.25"/>
    <row r="502" ht="10.5" hidden="1" x14ac:dyDescent="0.25"/>
    <row r="503" ht="10.5" hidden="1" x14ac:dyDescent="0.25"/>
    <row r="504" ht="10.5" hidden="1" x14ac:dyDescent="0.25"/>
    <row r="505" ht="10.5" hidden="1" x14ac:dyDescent="0.25"/>
    <row r="506" ht="10.5" hidden="1" x14ac:dyDescent="0.25"/>
    <row r="507" ht="10.5" hidden="1" x14ac:dyDescent="0.25"/>
    <row r="508" ht="10.5" hidden="1" x14ac:dyDescent="0.25"/>
    <row r="509" ht="10.5" hidden="1" x14ac:dyDescent="0.25"/>
    <row r="510" ht="10.5" hidden="1" x14ac:dyDescent="0.25"/>
    <row r="511" ht="10.5" hidden="1" x14ac:dyDescent="0.25"/>
    <row r="512" ht="10.5" hidden="1" x14ac:dyDescent="0.25"/>
    <row r="513" ht="10.5" hidden="1" x14ac:dyDescent="0.25"/>
    <row r="514" ht="10.5" hidden="1" x14ac:dyDescent="0.25"/>
    <row r="515" ht="10.5" hidden="1" x14ac:dyDescent="0.25"/>
    <row r="516" ht="10.5" hidden="1" x14ac:dyDescent="0.25"/>
    <row r="517" ht="10.5" hidden="1" x14ac:dyDescent="0.25"/>
    <row r="518" ht="10.5" hidden="1" x14ac:dyDescent="0.25"/>
    <row r="519" ht="10.5" hidden="1" x14ac:dyDescent="0.25"/>
    <row r="520" ht="10.5" hidden="1" x14ac:dyDescent="0.25"/>
    <row r="521" ht="10.5" hidden="1" x14ac:dyDescent="0.25"/>
    <row r="522" ht="10.5" hidden="1" x14ac:dyDescent="0.25"/>
    <row r="523" ht="10.5" hidden="1" x14ac:dyDescent="0.25"/>
    <row r="524" ht="10.5" hidden="1" x14ac:dyDescent="0.25"/>
    <row r="525" ht="10.5" hidden="1" x14ac:dyDescent="0.25"/>
    <row r="526" ht="10.5" hidden="1" x14ac:dyDescent="0.25"/>
    <row r="527" ht="10.5" hidden="1" x14ac:dyDescent="0.25"/>
    <row r="528" ht="10.5" hidden="1" x14ac:dyDescent="0.25"/>
    <row r="529" ht="10.5" hidden="1" x14ac:dyDescent="0.25"/>
    <row r="530" ht="10.5" hidden="1" x14ac:dyDescent="0.25"/>
    <row r="531" ht="10.5" hidden="1" x14ac:dyDescent="0.25"/>
    <row r="532" ht="10.5" hidden="1" x14ac:dyDescent="0.25"/>
    <row r="533" ht="10.5" hidden="1" x14ac:dyDescent="0.25"/>
    <row r="534" ht="10.5" hidden="1" x14ac:dyDescent="0.25"/>
    <row r="535" ht="10.5" hidden="1" x14ac:dyDescent="0.25"/>
    <row r="536" ht="10.5" hidden="1" x14ac:dyDescent="0.25"/>
    <row r="537" ht="10.5" hidden="1" x14ac:dyDescent="0.25"/>
    <row r="538" ht="10.5" hidden="1" x14ac:dyDescent="0.25"/>
    <row r="539" ht="10.5" hidden="1" x14ac:dyDescent="0.25"/>
    <row r="540" ht="10.5" hidden="1" x14ac:dyDescent="0.25"/>
    <row r="541" ht="10.5" hidden="1" x14ac:dyDescent="0.25"/>
    <row r="542" ht="10.5" hidden="1" x14ac:dyDescent="0.25"/>
    <row r="543" ht="10.5" hidden="1" x14ac:dyDescent="0.25"/>
    <row r="544" ht="10.5" hidden="1" x14ac:dyDescent="0.25"/>
    <row r="545" ht="10.5" hidden="1" x14ac:dyDescent="0.25"/>
    <row r="546" ht="10.5" hidden="1" x14ac:dyDescent="0.25"/>
    <row r="547" ht="10.5" hidden="1" x14ac:dyDescent="0.25"/>
    <row r="548" ht="10.5" hidden="1" x14ac:dyDescent="0.25"/>
    <row r="549" ht="10.5" hidden="1" x14ac:dyDescent="0.25"/>
    <row r="550" ht="10.5" hidden="1" x14ac:dyDescent="0.25"/>
    <row r="551" ht="10.5" hidden="1" x14ac:dyDescent="0.25"/>
    <row r="552" ht="10.5" hidden="1" x14ac:dyDescent="0.25"/>
    <row r="553" ht="10.5" hidden="1" x14ac:dyDescent="0.25"/>
    <row r="554" ht="10.5" hidden="1" x14ac:dyDescent="0.25"/>
    <row r="555" ht="10.5" hidden="1" x14ac:dyDescent="0.25"/>
    <row r="556" ht="10.5" hidden="1" x14ac:dyDescent="0.25"/>
    <row r="557" ht="10.5" hidden="1" x14ac:dyDescent="0.25"/>
    <row r="558" ht="10.5" hidden="1" x14ac:dyDescent="0.25"/>
    <row r="559" ht="10.5" hidden="1" x14ac:dyDescent="0.25"/>
    <row r="560" ht="10.5" hidden="1" x14ac:dyDescent="0.25"/>
    <row r="561" ht="10.5" hidden="1" x14ac:dyDescent="0.25"/>
    <row r="562" ht="10.5" hidden="1" x14ac:dyDescent="0.25"/>
    <row r="563" ht="10.5" hidden="1" x14ac:dyDescent="0.25"/>
    <row r="564" ht="10.5" hidden="1" x14ac:dyDescent="0.25"/>
    <row r="565" ht="10.5" hidden="1" x14ac:dyDescent="0.25"/>
    <row r="566" ht="10.5" hidden="1" x14ac:dyDescent="0.25"/>
    <row r="567" ht="10.5" hidden="1" x14ac:dyDescent="0.25"/>
    <row r="568" ht="10.5" hidden="1" x14ac:dyDescent="0.25"/>
    <row r="569" ht="10.5" hidden="1" x14ac:dyDescent="0.25"/>
    <row r="570" ht="10.5" hidden="1" x14ac:dyDescent="0.25"/>
    <row r="571" ht="10.5" hidden="1" x14ac:dyDescent="0.25"/>
    <row r="572" ht="10.5" hidden="1" x14ac:dyDescent="0.25"/>
    <row r="573" ht="10.5" hidden="1" x14ac:dyDescent="0.25"/>
    <row r="574" ht="10.5" hidden="1" x14ac:dyDescent="0.25"/>
    <row r="575" ht="10.5" hidden="1" x14ac:dyDescent="0.25"/>
    <row r="576" ht="10.5" hidden="1" x14ac:dyDescent="0.25"/>
    <row r="577" ht="10.5" hidden="1" x14ac:dyDescent="0.25"/>
    <row r="578" ht="10.5" hidden="1" x14ac:dyDescent="0.25"/>
    <row r="579" ht="10.5" hidden="1" x14ac:dyDescent="0.25"/>
    <row r="580" ht="10.5" hidden="1" x14ac:dyDescent="0.25"/>
    <row r="581" ht="10.5" hidden="1" x14ac:dyDescent="0.25"/>
    <row r="582" ht="10.5" hidden="1" x14ac:dyDescent="0.25"/>
    <row r="583" ht="10.5" hidden="1" x14ac:dyDescent="0.25"/>
    <row r="584" ht="10.5" hidden="1" x14ac:dyDescent="0.25"/>
    <row r="585" ht="10.5" hidden="1" x14ac:dyDescent="0.25"/>
    <row r="586" ht="10.5" hidden="1" x14ac:dyDescent="0.25"/>
    <row r="587" ht="10.5" hidden="1" x14ac:dyDescent="0.25"/>
    <row r="588" ht="10.5" hidden="1" x14ac:dyDescent="0.25"/>
    <row r="589" ht="10.5" hidden="1" x14ac:dyDescent="0.25"/>
    <row r="590" ht="10.5" hidden="1" x14ac:dyDescent="0.25"/>
    <row r="591" ht="10.5" hidden="1" x14ac:dyDescent="0.25"/>
    <row r="592" ht="10.5" hidden="1" x14ac:dyDescent="0.25"/>
    <row r="593" ht="10.5" hidden="1" x14ac:dyDescent="0.25"/>
    <row r="594" ht="10.5" hidden="1" x14ac:dyDescent="0.25"/>
    <row r="595" ht="10.5" hidden="1" x14ac:dyDescent="0.25"/>
    <row r="596" ht="10.5" hidden="1" x14ac:dyDescent="0.25"/>
    <row r="597" ht="10.5" hidden="1" x14ac:dyDescent="0.25"/>
    <row r="598" ht="10.5" hidden="1" x14ac:dyDescent="0.25"/>
    <row r="599" ht="10.5" hidden="1" x14ac:dyDescent="0.25"/>
    <row r="600" ht="10.5" hidden="1" x14ac:dyDescent="0.25"/>
    <row r="601" ht="10.5" hidden="1" x14ac:dyDescent="0.25"/>
    <row r="602" ht="10.5" hidden="1" x14ac:dyDescent="0.25"/>
    <row r="603" ht="10.5" hidden="1" x14ac:dyDescent="0.25"/>
    <row r="604" ht="10.5" hidden="1" x14ac:dyDescent="0.25"/>
    <row r="605" ht="10.5" hidden="1" x14ac:dyDescent="0.25"/>
    <row r="606" ht="10.5" hidden="1" x14ac:dyDescent="0.25"/>
    <row r="607" ht="10.5" hidden="1" x14ac:dyDescent="0.25"/>
    <row r="608" ht="10.5" hidden="1" x14ac:dyDescent="0.25"/>
    <row r="609" ht="10.5" hidden="1" x14ac:dyDescent="0.25"/>
    <row r="610" ht="10.5" hidden="1" x14ac:dyDescent="0.25"/>
    <row r="611" ht="10.5" hidden="1" x14ac:dyDescent="0.25"/>
    <row r="612" ht="10.5" hidden="1" x14ac:dyDescent="0.25"/>
    <row r="613" ht="10.5" hidden="1" x14ac:dyDescent="0.25"/>
    <row r="614" ht="10.5" hidden="1" x14ac:dyDescent="0.25"/>
    <row r="615" ht="10.5" hidden="1" x14ac:dyDescent="0.25"/>
    <row r="616" ht="10.5" hidden="1" x14ac:dyDescent="0.25"/>
    <row r="617" ht="10.5" hidden="1" x14ac:dyDescent="0.25"/>
    <row r="618" ht="10.5" hidden="1" x14ac:dyDescent="0.25"/>
    <row r="619" ht="10.5" hidden="1" x14ac:dyDescent="0.25"/>
    <row r="620" ht="10.5" hidden="1" x14ac:dyDescent="0.25"/>
    <row r="621" ht="10.5" hidden="1" x14ac:dyDescent="0.25"/>
    <row r="622" ht="10.5" hidden="1" x14ac:dyDescent="0.25"/>
    <row r="623" ht="10.5" hidden="1" x14ac:dyDescent="0.25"/>
    <row r="624" ht="10.5" hidden="1" x14ac:dyDescent="0.25"/>
    <row r="625" ht="10.5" hidden="1" x14ac:dyDescent="0.25"/>
    <row r="626" ht="10.5" hidden="1" x14ac:dyDescent="0.25"/>
    <row r="627" ht="10.5" hidden="1" x14ac:dyDescent="0.25"/>
    <row r="628" ht="10.5" hidden="1" x14ac:dyDescent="0.25"/>
    <row r="629" ht="10.5" hidden="1" x14ac:dyDescent="0.25"/>
    <row r="630" ht="10.5" hidden="1" x14ac:dyDescent="0.25"/>
    <row r="631" ht="10.5" hidden="1" x14ac:dyDescent="0.25"/>
    <row r="632" ht="10.5" hidden="1" x14ac:dyDescent="0.25"/>
    <row r="633" ht="10.5" hidden="1" x14ac:dyDescent="0.25"/>
    <row r="634" ht="10.5" hidden="1" x14ac:dyDescent="0.25"/>
    <row r="635" ht="10.5" hidden="1" x14ac:dyDescent="0.25"/>
    <row r="636" ht="10.5" hidden="1" x14ac:dyDescent="0.25"/>
    <row r="637" ht="10.5" hidden="1" x14ac:dyDescent="0.25"/>
    <row r="638" ht="10.5" hidden="1" x14ac:dyDescent="0.25"/>
    <row r="639" ht="10.5" hidden="1" x14ac:dyDescent="0.25"/>
    <row r="640" ht="10.5" hidden="1" x14ac:dyDescent="0.25"/>
    <row r="641" ht="10.5" hidden="1" x14ac:dyDescent="0.25"/>
    <row r="642" ht="10.5" hidden="1" x14ac:dyDescent="0.25"/>
    <row r="643" ht="10.5" hidden="1" x14ac:dyDescent="0.25"/>
    <row r="644" ht="10.5" hidden="1" x14ac:dyDescent="0.25"/>
    <row r="645" ht="10.5" hidden="1" x14ac:dyDescent="0.25"/>
    <row r="646" ht="10.5" hidden="1" x14ac:dyDescent="0.25"/>
    <row r="647" ht="10.5" hidden="1" x14ac:dyDescent="0.25"/>
    <row r="648" ht="10.5" hidden="1" x14ac:dyDescent="0.25"/>
    <row r="649" ht="10.5" hidden="1" x14ac:dyDescent="0.25"/>
    <row r="650" ht="10.5" hidden="1" x14ac:dyDescent="0.25"/>
    <row r="651" ht="10.5" hidden="1" x14ac:dyDescent="0.25"/>
    <row r="652" ht="10.5" hidden="1" x14ac:dyDescent="0.25"/>
    <row r="653" ht="10.5" hidden="1" x14ac:dyDescent="0.25"/>
    <row r="654" ht="10.5" hidden="1" x14ac:dyDescent="0.25"/>
    <row r="655" ht="10.5" hidden="1" x14ac:dyDescent="0.25"/>
    <row r="656" ht="10.5" hidden="1" x14ac:dyDescent="0.25"/>
    <row r="657" ht="10.5" hidden="1" x14ac:dyDescent="0.25"/>
    <row r="658" ht="10.5" hidden="1" x14ac:dyDescent="0.25"/>
    <row r="659" ht="10.5" hidden="1" x14ac:dyDescent="0.25"/>
    <row r="660" ht="10.5" hidden="1" x14ac:dyDescent="0.25"/>
    <row r="661" ht="10.5" hidden="1" x14ac:dyDescent="0.25"/>
    <row r="662" ht="10.5" hidden="1" x14ac:dyDescent="0.25"/>
    <row r="663" ht="10.5" hidden="1" x14ac:dyDescent="0.25"/>
    <row r="664" ht="10.5" hidden="1" x14ac:dyDescent="0.25"/>
    <row r="665" ht="10.5" hidden="1" x14ac:dyDescent="0.25"/>
    <row r="666" ht="10.5" hidden="1" x14ac:dyDescent="0.25"/>
    <row r="667" ht="10.5" hidden="1" x14ac:dyDescent="0.25"/>
    <row r="668" ht="10.5" hidden="1" x14ac:dyDescent="0.25"/>
    <row r="669" ht="10.5" hidden="1" x14ac:dyDescent="0.25"/>
    <row r="670" ht="10.5" hidden="1" x14ac:dyDescent="0.25"/>
    <row r="671" ht="10.5" hidden="1" x14ac:dyDescent="0.25"/>
    <row r="672" ht="10.5" hidden="1" x14ac:dyDescent="0.25"/>
    <row r="673" ht="10.5" hidden="1" x14ac:dyDescent="0.25"/>
    <row r="674" ht="10.5" hidden="1" x14ac:dyDescent="0.25"/>
    <row r="675" ht="10.5" hidden="1" x14ac:dyDescent="0.25"/>
    <row r="676" ht="10.5" hidden="1" x14ac:dyDescent="0.25"/>
    <row r="677" ht="10.5" hidden="1" x14ac:dyDescent="0.25"/>
    <row r="678" ht="10.5" hidden="1" x14ac:dyDescent="0.25"/>
    <row r="679" ht="10.5" hidden="1" x14ac:dyDescent="0.25"/>
    <row r="680" ht="10.5" hidden="1" x14ac:dyDescent="0.25"/>
    <row r="681" ht="10.5" hidden="1" x14ac:dyDescent="0.25"/>
    <row r="682" ht="10.5" hidden="1" x14ac:dyDescent="0.25"/>
    <row r="683" ht="10.5" hidden="1" x14ac:dyDescent="0.25"/>
    <row r="684" ht="10.5" hidden="1" x14ac:dyDescent="0.25"/>
    <row r="685" ht="10.5" hidden="1" x14ac:dyDescent="0.25"/>
    <row r="686" ht="10.5" hidden="1" x14ac:dyDescent="0.25"/>
    <row r="687" ht="10.5" hidden="1" x14ac:dyDescent="0.25"/>
    <row r="688" ht="10.5" hidden="1" x14ac:dyDescent="0.25"/>
    <row r="689" ht="10.5" hidden="1" x14ac:dyDescent="0.25"/>
    <row r="690" ht="10.5" hidden="1" x14ac:dyDescent="0.25"/>
    <row r="691" ht="10.5" hidden="1" x14ac:dyDescent="0.25"/>
    <row r="692" ht="10.5" hidden="1" x14ac:dyDescent="0.25"/>
    <row r="693" ht="10.5" hidden="1" x14ac:dyDescent="0.25"/>
    <row r="694" ht="10.5" hidden="1" x14ac:dyDescent="0.25"/>
    <row r="695" ht="10.5" hidden="1" x14ac:dyDescent="0.25"/>
    <row r="696" ht="10.5" hidden="1" x14ac:dyDescent="0.25"/>
    <row r="697" ht="10.5" hidden="1" x14ac:dyDescent="0.25"/>
    <row r="698" ht="10.5" hidden="1" x14ac:dyDescent="0.25"/>
    <row r="699" ht="10.5" hidden="1" x14ac:dyDescent="0.25"/>
    <row r="700" ht="10.5" hidden="1" x14ac:dyDescent="0.25"/>
    <row r="701" ht="10.5" hidden="1" x14ac:dyDescent="0.25"/>
    <row r="702" ht="10.5" hidden="1" x14ac:dyDescent="0.25"/>
    <row r="703" ht="10.5" hidden="1" x14ac:dyDescent="0.25"/>
    <row r="704" ht="10.5" hidden="1" x14ac:dyDescent="0.25"/>
    <row r="705" ht="10.5" hidden="1" x14ac:dyDescent="0.25"/>
    <row r="706" ht="10.5" hidden="1" x14ac:dyDescent="0.25"/>
    <row r="707" ht="10.5" hidden="1" x14ac:dyDescent="0.25"/>
    <row r="708" ht="10.5" hidden="1" x14ac:dyDescent="0.25"/>
    <row r="709" ht="10.5" hidden="1" x14ac:dyDescent="0.25"/>
    <row r="710" ht="10.5" hidden="1" x14ac:dyDescent="0.25"/>
    <row r="711" ht="10.5" hidden="1" x14ac:dyDescent="0.25"/>
    <row r="712" ht="10.5" hidden="1" x14ac:dyDescent="0.25"/>
    <row r="713" ht="10.5" hidden="1" x14ac:dyDescent="0.25"/>
    <row r="714" ht="10.5" hidden="1" x14ac:dyDescent="0.25"/>
    <row r="715" ht="10.5" hidden="1" x14ac:dyDescent="0.25"/>
    <row r="716" ht="10.5" hidden="1" x14ac:dyDescent="0.25"/>
    <row r="717" ht="10.5" hidden="1" x14ac:dyDescent="0.25"/>
    <row r="718" ht="10.5" hidden="1" x14ac:dyDescent="0.25"/>
    <row r="719" ht="10.5" hidden="1" x14ac:dyDescent="0.25"/>
    <row r="720" ht="10.5" hidden="1" x14ac:dyDescent="0.25"/>
    <row r="721" ht="10.5" hidden="1" x14ac:dyDescent="0.25"/>
    <row r="722" ht="10.5" hidden="1" x14ac:dyDescent="0.25"/>
    <row r="723" ht="10.5" hidden="1" x14ac:dyDescent="0.25"/>
    <row r="724" ht="10.5" hidden="1" x14ac:dyDescent="0.25"/>
    <row r="725" ht="10.5" hidden="1" x14ac:dyDescent="0.25"/>
    <row r="726" ht="10.5" hidden="1" x14ac:dyDescent="0.25"/>
    <row r="727" ht="10.5" hidden="1" x14ac:dyDescent="0.25"/>
    <row r="728" ht="10.5" hidden="1" x14ac:dyDescent="0.25"/>
    <row r="729" ht="10.5" hidden="1" x14ac:dyDescent="0.25"/>
    <row r="730" ht="10.5" hidden="1" x14ac:dyDescent="0.25"/>
    <row r="731" ht="10.5" hidden="1" x14ac:dyDescent="0.25"/>
    <row r="732" ht="10.5" hidden="1" x14ac:dyDescent="0.25"/>
    <row r="733" ht="10.5" hidden="1" x14ac:dyDescent="0.25"/>
    <row r="734" ht="10.5" hidden="1" x14ac:dyDescent="0.25"/>
    <row r="735" ht="10.5" hidden="1" x14ac:dyDescent="0.25"/>
    <row r="736" ht="10.5" hidden="1" x14ac:dyDescent="0.25"/>
    <row r="737" ht="10.5" hidden="1" x14ac:dyDescent="0.25"/>
    <row r="738" ht="10.5" hidden="1" x14ac:dyDescent="0.25"/>
    <row r="739" ht="10.5" hidden="1" x14ac:dyDescent="0.25"/>
    <row r="740" ht="10.5" hidden="1" x14ac:dyDescent="0.25"/>
    <row r="741" ht="10.5" hidden="1" x14ac:dyDescent="0.25"/>
    <row r="742" ht="10.5" hidden="1" x14ac:dyDescent="0.25"/>
    <row r="743" ht="10.5" hidden="1" x14ac:dyDescent="0.25"/>
    <row r="744" ht="10.5" hidden="1" x14ac:dyDescent="0.25"/>
    <row r="745" ht="10.5" hidden="1" x14ac:dyDescent="0.25"/>
    <row r="746" ht="10.5" hidden="1" x14ac:dyDescent="0.25"/>
    <row r="747" ht="10.5" hidden="1" x14ac:dyDescent="0.25"/>
    <row r="748" ht="10.5" hidden="1" x14ac:dyDescent="0.25"/>
    <row r="749" ht="10.5" hidden="1" x14ac:dyDescent="0.25"/>
    <row r="750" ht="10.5" hidden="1" x14ac:dyDescent="0.25"/>
    <row r="751" ht="10.5" hidden="1" x14ac:dyDescent="0.25"/>
    <row r="752" ht="10.5" hidden="1" x14ac:dyDescent="0.25"/>
    <row r="753" ht="10.5" hidden="1" x14ac:dyDescent="0.25"/>
    <row r="754" ht="10.5" hidden="1" x14ac:dyDescent="0.25"/>
    <row r="755" ht="10.5" hidden="1" x14ac:dyDescent="0.25"/>
    <row r="756" ht="10.5" hidden="1" x14ac:dyDescent="0.25"/>
    <row r="757" ht="10.5" hidden="1" x14ac:dyDescent="0.25"/>
    <row r="758" ht="10.5" hidden="1" x14ac:dyDescent="0.25"/>
    <row r="759" ht="10.5" hidden="1" x14ac:dyDescent="0.25"/>
    <row r="760" ht="10.5" hidden="1" x14ac:dyDescent="0.25"/>
    <row r="761" ht="10.5" hidden="1" x14ac:dyDescent="0.25"/>
    <row r="762" ht="10.5" hidden="1" x14ac:dyDescent="0.25"/>
    <row r="763" ht="10.5" hidden="1" x14ac:dyDescent="0.25"/>
    <row r="764" ht="10.5" hidden="1" x14ac:dyDescent="0.25"/>
    <row r="765" ht="10.5" hidden="1" x14ac:dyDescent="0.25"/>
    <row r="766" ht="10.5" hidden="1" x14ac:dyDescent="0.25"/>
    <row r="767" ht="10.5" hidden="1" x14ac:dyDescent="0.25"/>
    <row r="768" ht="10.5" hidden="1" x14ac:dyDescent="0.25"/>
    <row r="769" ht="10.5" hidden="1" x14ac:dyDescent="0.25"/>
    <row r="770" ht="10.5" hidden="1" x14ac:dyDescent="0.25"/>
    <row r="771" ht="10.5" hidden="1" x14ac:dyDescent="0.25"/>
    <row r="772" ht="10.5" hidden="1" x14ac:dyDescent="0.25"/>
    <row r="773" ht="10.5" hidden="1" x14ac:dyDescent="0.25"/>
    <row r="774" ht="10.5" hidden="1" x14ac:dyDescent="0.25"/>
    <row r="775" ht="10.5" hidden="1" x14ac:dyDescent="0.25"/>
    <row r="776" ht="10.5" hidden="1" x14ac:dyDescent="0.25"/>
    <row r="777" ht="10.5" hidden="1" x14ac:dyDescent="0.25"/>
    <row r="778" ht="10.5" hidden="1" x14ac:dyDescent="0.25"/>
    <row r="779" ht="10.5" hidden="1" x14ac:dyDescent="0.25"/>
    <row r="780" ht="10.5" hidden="1" x14ac:dyDescent="0.25"/>
    <row r="781" ht="10.5" hidden="1" x14ac:dyDescent="0.25"/>
    <row r="782" ht="10.5" hidden="1" x14ac:dyDescent="0.25"/>
    <row r="783" ht="10.5" hidden="1" x14ac:dyDescent="0.25"/>
    <row r="784" ht="10.5" hidden="1" x14ac:dyDescent="0.25"/>
    <row r="785" ht="10.5" hidden="1" x14ac:dyDescent="0.25"/>
    <row r="786" ht="10.5" hidden="1" x14ac:dyDescent="0.25"/>
    <row r="787" ht="10.5" hidden="1" x14ac:dyDescent="0.25"/>
    <row r="788" ht="10.5" hidden="1" x14ac:dyDescent="0.25"/>
    <row r="789" ht="10.5" hidden="1" x14ac:dyDescent="0.25"/>
    <row r="790" ht="10.5" hidden="1" x14ac:dyDescent="0.25"/>
    <row r="791" ht="10.5" hidden="1" x14ac:dyDescent="0.25"/>
    <row r="792" ht="10.5" hidden="1" x14ac:dyDescent="0.25"/>
    <row r="793" ht="10.5" hidden="1" x14ac:dyDescent="0.25"/>
    <row r="794" ht="10.5" hidden="1" x14ac:dyDescent="0.25"/>
    <row r="795" ht="10.5" hidden="1" x14ac:dyDescent="0.25"/>
    <row r="796" ht="10.5" hidden="1" x14ac:dyDescent="0.25"/>
    <row r="797" ht="10.5" hidden="1" x14ac:dyDescent="0.25"/>
    <row r="798" ht="10.5" hidden="1" x14ac:dyDescent="0.25"/>
    <row r="799" ht="10.5" hidden="1" x14ac:dyDescent="0.25"/>
    <row r="800" ht="10.5" hidden="1" x14ac:dyDescent="0.25"/>
    <row r="801" ht="10.5" hidden="1" x14ac:dyDescent="0.25"/>
    <row r="802" ht="10.5" hidden="1" x14ac:dyDescent="0.25"/>
    <row r="803" ht="10.5" hidden="1" x14ac:dyDescent="0.25"/>
    <row r="804" ht="10.5" hidden="1" x14ac:dyDescent="0.25"/>
    <row r="805" ht="10.5" hidden="1" x14ac:dyDescent="0.25"/>
    <row r="806" ht="10.5" hidden="1" x14ac:dyDescent="0.25"/>
    <row r="807" ht="10.5" hidden="1" x14ac:dyDescent="0.25"/>
    <row r="808" ht="10.5" hidden="1" x14ac:dyDescent="0.25"/>
    <row r="809" ht="10.5" hidden="1" x14ac:dyDescent="0.25"/>
    <row r="810" ht="10.5" hidden="1" x14ac:dyDescent="0.25"/>
    <row r="811" ht="10.5" hidden="1" x14ac:dyDescent="0.25"/>
    <row r="812" ht="10.5" hidden="1" x14ac:dyDescent="0.25"/>
    <row r="813" ht="10.5" hidden="1" x14ac:dyDescent="0.25"/>
    <row r="814" ht="10.5" hidden="1" x14ac:dyDescent="0.25"/>
    <row r="815" ht="10.5" hidden="1" x14ac:dyDescent="0.25"/>
    <row r="816" ht="10.5" hidden="1" x14ac:dyDescent="0.25"/>
    <row r="817" ht="10.5" hidden="1" x14ac:dyDescent="0.25"/>
    <row r="818" ht="10.5" hidden="1" x14ac:dyDescent="0.25"/>
    <row r="819" ht="10.5" hidden="1" x14ac:dyDescent="0.25"/>
    <row r="820" ht="10.5" hidden="1" x14ac:dyDescent="0.25"/>
    <row r="821" ht="10.5" hidden="1" x14ac:dyDescent="0.25"/>
    <row r="822" ht="10.5" hidden="1" x14ac:dyDescent="0.25"/>
    <row r="823" ht="10.5" hidden="1" x14ac:dyDescent="0.25"/>
    <row r="824" ht="10.5" hidden="1" x14ac:dyDescent="0.25"/>
    <row r="825" ht="10.5" hidden="1" x14ac:dyDescent="0.25"/>
    <row r="826" ht="10.5" hidden="1" x14ac:dyDescent="0.25"/>
    <row r="827" ht="10.5" hidden="1" x14ac:dyDescent="0.25"/>
    <row r="828" ht="10.5" hidden="1" x14ac:dyDescent="0.25"/>
    <row r="829" ht="10.5" hidden="1" x14ac:dyDescent="0.25"/>
    <row r="830" ht="10.5" hidden="1" x14ac:dyDescent="0.25"/>
    <row r="831" ht="10.5" hidden="1" x14ac:dyDescent="0.25"/>
    <row r="832" ht="10.5" hidden="1" x14ac:dyDescent="0.25"/>
    <row r="833" ht="10.5" hidden="1" x14ac:dyDescent="0.25"/>
    <row r="834" ht="10.5" hidden="1" x14ac:dyDescent="0.25"/>
    <row r="835" ht="10.5" hidden="1" x14ac:dyDescent="0.25"/>
    <row r="836" ht="10.5" hidden="1" x14ac:dyDescent="0.25"/>
    <row r="837" ht="10.5" hidden="1" x14ac:dyDescent="0.25"/>
    <row r="838" ht="10.5" hidden="1" x14ac:dyDescent="0.25"/>
    <row r="839" ht="10.5" hidden="1" x14ac:dyDescent="0.25"/>
    <row r="840" ht="10.5" hidden="1" x14ac:dyDescent="0.25"/>
    <row r="841" ht="10.5" hidden="1" x14ac:dyDescent="0.25"/>
    <row r="842" ht="10.5" hidden="1" x14ac:dyDescent="0.25"/>
    <row r="843" ht="10.5" hidden="1" x14ac:dyDescent="0.25"/>
    <row r="844" ht="10.5" hidden="1" x14ac:dyDescent="0.25"/>
    <row r="845" ht="10.5" hidden="1" x14ac:dyDescent="0.25"/>
    <row r="846" ht="10.5" hidden="1" x14ac:dyDescent="0.25"/>
    <row r="847" ht="10.5" hidden="1" x14ac:dyDescent="0.25"/>
    <row r="848" ht="10.5" hidden="1" x14ac:dyDescent="0.25"/>
    <row r="849" ht="10.5" hidden="1" x14ac:dyDescent="0.25"/>
    <row r="850" ht="10.5" hidden="1" x14ac:dyDescent="0.25"/>
    <row r="851" ht="10.5" hidden="1" x14ac:dyDescent="0.25"/>
    <row r="852" ht="10.5" hidden="1" x14ac:dyDescent="0.25"/>
    <row r="853" ht="10.5" hidden="1" x14ac:dyDescent="0.25"/>
    <row r="854" ht="10.5" hidden="1" x14ac:dyDescent="0.25"/>
    <row r="855" ht="10.5" hidden="1" x14ac:dyDescent="0.25"/>
    <row r="856" ht="10.5" hidden="1" x14ac:dyDescent="0.25"/>
    <row r="857" ht="10.5" hidden="1" x14ac:dyDescent="0.25"/>
    <row r="858" ht="10.5" hidden="1" x14ac:dyDescent="0.25"/>
    <row r="859" ht="10.5" hidden="1" x14ac:dyDescent="0.25"/>
    <row r="860" ht="10.5" hidden="1" x14ac:dyDescent="0.25"/>
    <row r="861" ht="10.5" hidden="1" x14ac:dyDescent="0.25"/>
    <row r="862" ht="10.5" hidden="1" x14ac:dyDescent="0.25"/>
    <row r="863" ht="10.5" hidden="1" x14ac:dyDescent="0.25"/>
    <row r="864" ht="10.5" hidden="1" x14ac:dyDescent="0.25"/>
    <row r="865" ht="10.5" hidden="1" x14ac:dyDescent="0.25"/>
    <row r="866" ht="10.5" hidden="1" x14ac:dyDescent="0.25"/>
    <row r="867" ht="10.5" hidden="1" x14ac:dyDescent="0.25"/>
    <row r="868" ht="10.5" hidden="1" x14ac:dyDescent="0.25"/>
    <row r="869" ht="10.5" hidden="1" x14ac:dyDescent="0.25"/>
    <row r="870" ht="10.5" hidden="1" x14ac:dyDescent="0.25"/>
    <row r="871" ht="10.5" hidden="1" x14ac:dyDescent="0.25"/>
    <row r="872" ht="10.5" hidden="1" x14ac:dyDescent="0.25"/>
    <row r="873" ht="10.5" hidden="1" x14ac:dyDescent="0.25"/>
    <row r="874" ht="10.5" hidden="1" x14ac:dyDescent="0.25"/>
    <row r="875" ht="10.5" hidden="1" x14ac:dyDescent="0.25"/>
    <row r="876" ht="10.5" hidden="1" x14ac:dyDescent="0.25"/>
    <row r="877" ht="10.5" hidden="1" x14ac:dyDescent="0.25"/>
    <row r="878" ht="10.5" hidden="1" x14ac:dyDescent="0.25"/>
    <row r="879" ht="10.5" hidden="1" x14ac:dyDescent="0.25"/>
    <row r="880" ht="10.5" hidden="1" x14ac:dyDescent="0.25"/>
    <row r="881" ht="10.5" hidden="1" x14ac:dyDescent="0.25"/>
    <row r="882" ht="10.5" hidden="1" x14ac:dyDescent="0.25"/>
    <row r="883" ht="10.5" hidden="1" x14ac:dyDescent="0.25"/>
    <row r="884" ht="10.5" hidden="1" x14ac:dyDescent="0.25"/>
    <row r="885" ht="10.5" hidden="1" x14ac:dyDescent="0.25"/>
    <row r="886" ht="10.5" hidden="1" x14ac:dyDescent="0.25"/>
    <row r="887" ht="10.5" hidden="1" x14ac:dyDescent="0.25"/>
    <row r="888" ht="10.5" hidden="1" x14ac:dyDescent="0.25"/>
    <row r="889" ht="10.5" hidden="1" x14ac:dyDescent="0.25"/>
    <row r="890" ht="10.5" hidden="1" x14ac:dyDescent="0.25"/>
    <row r="891" ht="10.5" hidden="1" x14ac:dyDescent="0.25"/>
    <row r="892" ht="10.5" hidden="1" x14ac:dyDescent="0.25"/>
    <row r="893" ht="10.5" hidden="1" x14ac:dyDescent="0.25"/>
    <row r="894" ht="10.5" hidden="1" x14ac:dyDescent="0.25"/>
    <row r="895" ht="10.5" hidden="1" x14ac:dyDescent="0.25"/>
    <row r="896" ht="10.5" hidden="1" x14ac:dyDescent="0.25"/>
    <row r="897" ht="10.5" hidden="1" x14ac:dyDescent="0.25"/>
    <row r="898" ht="10.5" hidden="1" x14ac:dyDescent="0.25"/>
    <row r="899" ht="10.5" hidden="1" x14ac:dyDescent="0.25"/>
    <row r="900" ht="10.5" hidden="1" x14ac:dyDescent="0.25"/>
    <row r="901" ht="10.5" hidden="1" x14ac:dyDescent="0.25"/>
    <row r="902" ht="10.5" hidden="1" x14ac:dyDescent="0.25"/>
    <row r="903" ht="10.5" hidden="1" x14ac:dyDescent="0.25"/>
    <row r="904" ht="10.5" hidden="1" x14ac:dyDescent="0.25"/>
    <row r="905" ht="10.5" hidden="1" x14ac:dyDescent="0.25"/>
    <row r="906" ht="10.5" hidden="1" x14ac:dyDescent="0.25"/>
    <row r="907" ht="10.5" hidden="1" x14ac:dyDescent="0.25"/>
    <row r="908" ht="10.5" hidden="1" x14ac:dyDescent="0.25"/>
    <row r="909" ht="10.5" hidden="1" x14ac:dyDescent="0.25"/>
    <row r="910" ht="10.5" hidden="1" x14ac:dyDescent="0.25"/>
    <row r="911" ht="10.5" hidden="1" x14ac:dyDescent="0.25"/>
    <row r="912" ht="10.5" hidden="1" x14ac:dyDescent="0.25"/>
    <row r="913" ht="10.5" hidden="1" x14ac:dyDescent="0.25"/>
    <row r="914" ht="10.5" hidden="1" x14ac:dyDescent="0.25"/>
    <row r="915" ht="10.5" hidden="1" x14ac:dyDescent="0.25"/>
    <row r="916" ht="10.5" hidden="1" x14ac:dyDescent="0.25"/>
    <row r="917" ht="10.5" hidden="1" x14ac:dyDescent="0.25"/>
    <row r="918" ht="10.5" hidden="1" x14ac:dyDescent="0.25"/>
    <row r="919" ht="10.5" hidden="1" x14ac:dyDescent="0.25"/>
    <row r="920" ht="10.5" hidden="1" x14ac:dyDescent="0.25"/>
    <row r="921" ht="10.5" hidden="1" x14ac:dyDescent="0.25"/>
    <row r="922" ht="10.5" hidden="1" x14ac:dyDescent="0.25"/>
    <row r="923" ht="10.5" hidden="1" x14ac:dyDescent="0.25"/>
    <row r="924" ht="10.5" hidden="1" x14ac:dyDescent="0.25"/>
    <row r="925" ht="10.5" hidden="1" x14ac:dyDescent="0.25"/>
    <row r="926" ht="10.5" hidden="1" x14ac:dyDescent="0.25"/>
    <row r="927" ht="10.5" hidden="1" x14ac:dyDescent="0.25"/>
    <row r="928" ht="10.5" hidden="1" x14ac:dyDescent="0.25"/>
    <row r="929" ht="10.5" hidden="1" x14ac:dyDescent="0.25"/>
    <row r="930" ht="10.5" hidden="1" x14ac:dyDescent="0.25"/>
    <row r="931" ht="10.5" hidden="1" x14ac:dyDescent="0.25"/>
    <row r="932" ht="10.5" hidden="1" x14ac:dyDescent="0.25"/>
    <row r="933" ht="10.5" hidden="1" x14ac:dyDescent="0.25"/>
    <row r="934" ht="10.5" hidden="1" x14ac:dyDescent="0.25"/>
    <row r="935" ht="10.5" hidden="1" x14ac:dyDescent="0.25"/>
    <row r="936" ht="10.5" hidden="1" x14ac:dyDescent="0.25"/>
    <row r="937" ht="10.5" hidden="1" x14ac:dyDescent="0.25"/>
    <row r="938" ht="10.5" hidden="1" x14ac:dyDescent="0.25"/>
    <row r="939" ht="10.5" hidden="1" x14ac:dyDescent="0.25"/>
    <row r="940" ht="10.5" hidden="1" x14ac:dyDescent="0.25"/>
    <row r="941" ht="10.5" hidden="1" x14ac:dyDescent="0.25"/>
    <row r="942" ht="10.5" hidden="1" x14ac:dyDescent="0.25"/>
    <row r="943" ht="10.5" hidden="1" x14ac:dyDescent="0.25"/>
    <row r="944" ht="10.5" hidden="1" x14ac:dyDescent="0.25"/>
    <row r="945" ht="10.5" hidden="1" x14ac:dyDescent="0.25"/>
    <row r="946" ht="10.5" hidden="1" x14ac:dyDescent="0.25"/>
    <row r="947" ht="10.5" hidden="1" x14ac:dyDescent="0.25"/>
    <row r="948" ht="10.5" hidden="1" x14ac:dyDescent="0.25"/>
    <row r="949" ht="10.5" hidden="1" x14ac:dyDescent="0.25"/>
    <row r="950" ht="10.5" hidden="1" x14ac:dyDescent="0.25"/>
    <row r="951" ht="10.5" hidden="1" x14ac:dyDescent="0.25"/>
    <row r="952" ht="10.5" hidden="1" x14ac:dyDescent="0.25"/>
    <row r="953" ht="10.5" hidden="1" x14ac:dyDescent="0.25"/>
    <row r="954" ht="10.5" hidden="1" x14ac:dyDescent="0.25"/>
    <row r="955" ht="10.5" hidden="1" x14ac:dyDescent="0.25"/>
    <row r="956" ht="10.5" hidden="1" x14ac:dyDescent="0.25"/>
    <row r="957" ht="10.5" hidden="1" x14ac:dyDescent="0.25"/>
    <row r="958" ht="10.5" hidden="1" x14ac:dyDescent="0.25"/>
    <row r="959" ht="10.5" hidden="1" x14ac:dyDescent="0.25"/>
    <row r="960" ht="10.5" hidden="1" x14ac:dyDescent="0.25"/>
    <row r="961" ht="10.5" hidden="1" x14ac:dyDescent="0.25"/>
    <row r="962" ht="10.5" hidden="1" x14ac:dyDescent="0.25"/>
    <row r="963" ht="10.5" hidden="1" x14ac:dyDescent="0.25"/>
    <row r="964" ht="10.5" hidden="1" x14ac:dyDescent="0.25"/>
    <row r="965" ht="10.5" hidden="1" x14ac:dyDescent="0.25"/>
    <row r="966" ht="10.5" hidden="1" x14ac:dyDescent="0.25"/>
    <row r="967" ht="10.5" hidden="1" x14ac:dyDescent="0.25"/>
    <row r="968" ht="10.5" hidden="1" x14ac:dyDescent="0.25"/>
    <row r="969" ht="10.5" hidden="1" x14ac:dyDescent="0.25"/>
    <row r="970" ht="10.5" hidden="1" x14ac:dyDescent="0.25"/>
    <row r="971" ht="10.5" hidden="1" x14ac:dyDescent="0.25"/>
    <row r="972" ht="10.5" hidden="1" x14ac:dyDescent="0.25"/>
    <row r="973" ht="10.5" hidden="1" x14ac:dyDescent="0.25"/>
    <row r="974" ht="10.5" hidden="1" x14ac:dyDescent="0.25"/>
    <row r="975" ht="10.5" hidden="1" x14ac:dyDescent="0.25"/>
    <row r="976" ht="10.5" hidden="1" x14ac:dyDescent="0.25"/>
    <row r="977" ht="10.5" hidden="1" x14ac:dyDescent="0.25"/>
    <row r="978" ht="10.5" hidden="1" x14ac:dyDescent="0.25"/>
    <row r="979" ht="10.5" hidden="1" x14ac:dyDescent="0.25"/>
    <row r="980" ht="10.5" hidden="1" x14ac:dyDescent="0.25"/>
    <row r="981" ht="10.5" hidden="1" x14ac:dyDescent="0.25"/>
    <row r="982" ht="10.5" hidden="1" x14ac:dyDescent="0.25"/>
    <row r="983" ht="10.5" hidden="1" x14ac:dyDescent="0.25"/>
    <row r="984" ht="10.5" hidden="1" x14ac:dyDescent="0.25"/>
    <row r="985" ht="10.5" hidden="1" x14ac:dyDescent="0.25"/>
    <row r="986" ht="10.5" hidden="1" x14ac:dyDescent="0.25"/>
    <row r="987" ht="10.5" hidden="1" x14ac:dyDescent="0.25"/>
    <row r="988" ht="10.5" hidden="1" x14ac:dyDescent="0.25"/>
    <row r="989" ht="10.5" hidden="1" x14ac:dyDescent="0.25"/>
    <row r="990" ht="10.5" hidden="1" x14ac:dyDescent="0.25"/>
    <row r="991" ht="10.5" hidden="1" x14ac:dyDescent="0.25"/>
    <row r="992" ht="10.5" hidden="1" x14ac:dyDescent="0.25"/>
    <row r="993" ht="10.5" hidden="1" x14ac:dyDescent="0.25"/>
    <row r="994" ht="10.5" hidden="1" x14ac:dyDescent="0.25"/>
    <row r="995" ht="17.25" hidden="1" customHeight="1" x14ac:dyDescent="0.25"/>
    <row r="996" ht="17.25" hidden="1" customHeight="1" x14ac:dyDescent="0.25"/>
    <row r="997" ht="17.25" hidden="1" customHeight="1" x14ac:dyDescent="0.25"/>
    <row r="998" ht="17.25" hidden="1" customHeight="1" x14ac:dyDescent="0.25"/>
    <row r="999" ht="17.25" hidden="1" customHeight="1" x14ac:dyDescent="0.25"/>
    <row r="1000" ht="17.25" hidden="1" customHeight="1" x14ac:dyDescent="0.25"/>
    <row r="1001" ht="17.25" hidden="1" customHeight="1" x14ac:dyDescent="0.25"/>
    <row r="1002" ht="17.25" hidden="1" customHeight="1" x14ac:dyDescent="0.25"/>
  </sheetData>
  <sheetProtection algorithmName="SHA-512" hashValue="P+YGHEULIEG2KvqohP5nHMfFZh5enemmeI0kFTsyTFU7dGBOonvypOW1eyqxgWFlz1XnwQAxQsSuMD4G2wdHfA==" saltValue="xwABC/csfQs0W2xJ161vCw==" spinCount="100000" sheet="1" objects="1" scenarios="1" selectLockedCells="1"/>
  <dataConsolidate/>
  <mergeCells count="133">
    <mergeCell ref="A1:E3"/>
    <mergeCell ref="F1:G1"/>
    <mergeCell ref="H1:I1"/>
    <mergeCell ref="F2:G2"/>
    <mergeCell ref="H2:I2"/>
    <mergeCell ref="F3:G3"/>
    <mergeCell ref="H3:I3"/>
    <mergeCell ref="D12:I12"/>
    <mergeCell ref="B13:I13"/>
    <mergeCell ref="D15:I15"/>
    <mergeCell ref="D16:I16"/>
    <mergeCell ref="D17:I17"/>
    <mergeCell ref="D18:I18"/>
    <mergeCell ref="B5:I5"/>
    <mergeCell ref="D7:I7"/>
    <mergeCell ref="D8:I8"/>
    <mergeCell ref="D9:I9"/>
    <mergeCell ref="D10:I10"/>
    <mergeCell ref="C11:I11"/>
    <mergeCell ref="B26:C26"/>
    <mergeCell ref="D26:I26"/>
    <mergeCell ref="B27:C27"/>
    <mergeCell ref="D27:I27"/>
    <mergeCell ref="B29:I29"/>
    <mergeCell ref="B30:I30"/>
    <mergeCell ref="D19:I19"/>
    <mergeCell ref="D20:I20"/>
    <mergeCell ref="B22:I22"/>
    <mergeCell ref="B24:C24"/>
    <mergeCell ref="D24:I24"/>
    <mergeCell ref="B25:C25"/>
    <mergeCell ref="D25:I25"/>
    <mergeCell ref="B37:F37"/>
    <mergeCell ref="B38:F38"/>
    <mergeCell ref="B39:F39"/>
    <mergeCell ref="B40:D40"/>
    <mergeCell ref="B41:C42"/>
    <mergeCell ref="B43:D43"/>
    <mergeCell ref="B31:D31"/>
    <mergeCell ref="B32:D32"/>
    <mergeCell ref="B33:D33"/>
    <mergeCell ref="B34:D34"/>
    <mergeCell ref="B35:D35"/>
    <mergeCell ref="B36:D36"/>
    <mergeCell ref="E51:F51"/>
    <mergeCell ref="B53:I53"/>
    <mergeCell ref="B54:C54"/>
    <mergeCell ref="B55:F55"/>
    <mergeCell ref="B56:F56"/>
    <mergeCell ref="B57:F57"/>
    <mergeCell ref="B44:D44"/>
    <mergeCell ref="B45:D45"/>
    <mergeCell ref="B46:D46"/>
    <mergeCell ref="B47:E47"/>
    <mergeCell ref="B49:I49"/>
    <mergeCell ref="B50:F50"/>
    <mergeCell ref="B66:F66"/>
    <mergeCell ref="B68:I68"/>
    <mergeCell ref="B69:I69"/>
    <mergeCell ref="B70:F70"/>
    <mergeCell ref="B71:F71"/>
    <mergeCell ref="B72:D72"/>
    <mergeCell ref="B58:F58"/>
    <mergeCell ref="B60:I60"/>
    <mergeCell ref="B61:C61"/>
    <mergeCell ref="B62:F62"/>
    <mergeCell ref="B64:I64"/>
    <mergeCell ref="B65:C65"/>
    <mergeCell ref="B80:F80"/>
    <mergeCell ref="B83:I83"/>
    <mergeCell ref="B85:C85"/>
    <mergeCell ref="D85:G85"/>
    <mergeCell ref="B86:I86"/>
    <mergeCell ref="D87:G87"/>
    <mergeCell ref="B73:D73"/>
    <mergeCell ref="B74:F74"/>
    <mergeCell ref="B76:F76"/>
    <mergeCell ref="B77:F77"/>
    <mergeCell ref="B78:F78"/>
    <mergeCell ref="B79:F79"/>
    <mergeCell ref="H81:I81"/>
    <mergeCell ref="D94:G94"/>
    <mergeCell ref="D95:G95"/>
    <mergeCell ref="D96:G96"/>
    <mergeCell ref="B97:G97"/>
    <mergeCell ref="B98:G98"/>
    <mergeCell ref="B100:I100"/>
    <mergeCell ref="D88:G88"/>
    <mergeCell ref="D89:G89"/>
    <mergeCell ref="D90:G90"/>
    <mergeCell ref="D91:G91"/>
    <mergeCell ref="B92:G92"/>
    <mergeCell ref="B93:I93"/>
    <mergeCell ref="B119:I119"/>
    <mergeCell ref="B120:I120"/>
    <mergeCell ref="B121:I121"/>
    <mergeCell ref="B122:I122"/>
    <mergeCell ref="D124:G124"/>
    <mergeCell ref="D125:E125"/>
    <mergeCell ref="F125:G125"/>
    <mergeCell ref="B102:I108"/>
    <mergeCell ref="B109:I111"/>
    <mergeCell ref="B112:J113"/>
    <mergeCell ref="B115:I115"/>
    <mergeCell ref="B117:I117"/>
    <mergeCell ref="B118:I118"/>
    <mergeCell ref="C138:I138"/>
    <mergeCell ref="C139:J139"/>
    <mergeCell ref="C140:J140"/>
    <mergeCell ref="E141:F141"/>
    <mergeCell ref="G141:J141"/>
    <mergeCell ref="E142:F142"/>
    <mergeCell ref="G142:J142"/>
    <mergeCell ref="D126:E126"/>
    <mergeCell ref="F126:G126"/>
    <mergeCell ref="D127:G127"/>
    <mergeCell ref="D128:G128"/>
    <mergeCell ref="D130:G130"/>
    <mergeCell ref="C137:I137"/>
    <mergeCell ref="E149:F149"/>
    <mergeCell ref="G149:J149"/>
    <mergeCell ref="E146:F146"/>
    <mergeCell ref="G146:J146"/>
    <mergeCell ref="E147:F147"/>
    <mergeCell ref="G147:J147"/>
    <mergeCell ref="E148:F148"/>
    <mergeCell ref="G148:J148"/>
    <mergeCell ref="E143:F143"/>
    <mergeCell ref="G143:J143"/>
    <mergeCell ref="E144:F144"/>
    <mergeCell ref="G144:J144"/>
    <mergeCell ref="E145:F145"/>
    <mergeCell ref="G145:J145"/>
  </mergeCells>
  <conditionalFormatting sqref="C141:G149">
    <cfRule type="expression" dxfId="47" priority="4">
      <formula>NOT($M$7)</formula>
    </cfRule>
  </conditionalFormatting>
  <conditionalFormatting sqref="E73">
    <cfRule type="expression" dxfId="46" priority="6">
      <formula>NOT($M$8)</formula>
    </cfRule>
  </conditionalFormatting>
  <conditionalFormatting sqref="H32:H39">
    <cfRule type="expression" dxfId="45" priority="1">
      <formula>NOT($M$7)</formula>
    </cfRule>
  </conditionalFormatting>
  <conditionalFormatting sqref="H51">
    <cfRule type="expression" dxfId="44" priority="3">
      <formula>NOT($M$7)</formula>
    </cfRule>
  </conditionalFormatting>
  <conditionalFormatting sqref="H55:H57 H62 E72">
    <cfRule type="expression" dxfId="43" priority="5">
      <formula>NOT($M$7)</formula>
    </cfRule>
  </conditionalFormatting>
  <conditionalFormatting sqref="H66">
    <cfRule type="expression" dxfId="42" priority="2">
      <formula>NOT($M$7)</formula>
    </cfRule>
  </conditionalFormatting>
  <dataValidations count="7">
    <dataValidation type="textLength" operator="equal" allowBlank="1" showInputMessage="1" showErrorMessage="1" sqref="E143:F149" xr:uid="{779181D4-58EB-44CB-A76A-0064F7AB825C}">
      <formula1>14</formula1>
    </dataValidation>
    <dataValidation type="custom" allowBlank="1" showInputMessage="1" showErrorMessage="1" error="Valeur impossible (suppérieure au taux maximum ou partenaire inéligible)." sqref="E72" xr:uid="{50AE9336-1B9B-40E6-B427-66FACB979E24}">
      <formula1>$N$10</formula1>
    </dataValidation>
    <dataValidation type="custom" allowBlank="1" showInputMessage="1" showErrorMessage="1" errorTitle=" Partenaire non éligible" error="Le type de partenaire choisi n'est pas eligible au financement._x000a_Veuillez laisser vide la colonne « Aide demandée »." sqref="H66 H51 H55:H57 H62 H37:H39" xr:uid="{FE21F433-B2AF-470A-9ACA-8F5C93F54B03}">
      <formula1>($M$7)</formula1>
    </dataValidation>
    <dataValidation type="list" allowBlank="1" showInputMessage="1" showErrorMessage="1" prompt="- Menu déroulant" sqref="D15:I15" xr:uid="{17C4A2D9-FA67-4CC4-8560-D6AD8EE8F509}">
      <formula1>list_civilité</formula1>
    </dataValidation>
    <dataValidation type="custom" allowBlank="1" showInputMessage="1" showErrorMessage="1" sqref="E73" xr:uid="{60F95EAB-F53B-4F2C-9753-7A7525F73E15}">
      <formula1>$M$8</formula1>
    </dataValidation>
    <dataValidation type="list" allowBlank="1" showInputMessage="1" showErrorMessage="1" prompt="- Menu déroulant" sqref="D9:I9" xr:uid="{072F9933-6949-4B40-9751-62DCE8DD1897}">
      <formula1>list_type_etab_part</formula1>
    </dataValidation>
    <dataValidation type="textLength" operator="equal" allowBlank="1" showInputMessage="1" showErrorMessage="1" error="Veuillez renseigner un numéro de SIRET valide." sqref="D10" xr:uid="{EE276338-E3A8-4361-8DB0-B571F8E0B44A}">
      <formula1>14</formula1>
    </dataValidation>
  </dataValidations>
  <pageMargins left="0.23622047244094491" right="0.23622047244094491" top="0.94488188976377963" bottom="0.74803149606299213" header="0.31496062992125984" footer="0.31496062992125984"/>
  <pageSetup paperSize="9" scale="70"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4B1C4A-E09F-4E17-82B4-97F5140F57CB}">
  <sheetPr codeName="Feuil19">
    <pageSetUpPr fitToPage="1"/>
  </sheetPr>
  <dimension ref="A1:XEW1002"/>
  <sheetViews>
    <sheetView zoomScaleNormal="100" zoomScaleSheetLayoutView="100" workbookViewId="0">
      <selection activeCell="C87" sqref="C87"/>
    </sheetView>
  </sheetViews>
  <sheetFormatPr baseColWidth="10" defaultColWidth="0" defaultRowHeight="0" customHeight="1" zeroHeight="1" x14ac:dyDescent="0.25"/>
  <cols>
    <col min="1" max="2" width="1.453125" style="498" customWidth="1"/>
    <col min="3" max="3" width="26.54296875" style="498" customWidth="1"/>
    <col min="4" max="4" width="19" style="498" customWidth="1"/>
    <col min="5" max="5" width="13.7265625" style="498" customWidth="1"/>
    <col min="6" max="6" width="14.7265625" style="498" customWidth="1"/>
    <col min="7" max="7" width="19.81640625" style="498" customWidth="1"/>
    <col min="8" max="8" width="19.54296875" style="498" customWidth="1"/>
    <col min="9" max="9" width="19.81640625" style="498" customWidth="1"/>
    <col min="10" max="10" width="2.1796875" style="80" customWidth="1"/>
    <col min="11" max="11" width="2.26953125" style="88" customWidth="1"/>
    <col min="12" max="16377" width="0" style="498" hidden="1"/>
    <col min="16378" max="16384" width="11.453125" style="498" hidden="1"/>
  </cols>
  <sheetData>
    <row r="1" spans="1:15" customFormat="1" ht="15.75" customHeight="1" thickTop="1" thickBot="1" x14ac:dyDescent="0.4">
      <c r="A1" s="891" t="s">
        <v>52</v>
      </c>
      <c r="B1" s="892"/>
      <c r="C1" s="892"/>
      <c r="D1" s="892"/>
      <c r="E1" s="892"/>
      <c r="F1" s="742"/>
      <c r="G1" s="743"/>
      <c r="H1" s="744"/>
      <c r="I1" s="743"/>
      <c r="J1" s="19"/>
      <c r="K1" s="17"/>
    </row>
    <row r="2" spans="1:15" customFormat="1" ht="15.75" customHeight="1" thickTop="1" thickBot="1" x14ac:dyDescent="0.4">
      <c r="A2" s="893"/>
      <c r="B2" s="894"/>
      <c r="C2" s="894"/>
      <c r="D2" s="894"/>
      <c r="E2" s="894"/>
      <c r="F2" s="742" t="s">
        <v>0</v>
      </c>
      <c r="G2" s="743"/>
      <c r="H2" s="744" t="str">
        <f>IF(VoletGeneral!H10&lt;&gt;"",VoletGeneral!H10,"")</f>
        <v/>
      </c>
      <c r="I2" s="743"/>
      <c r="J2" s="19"/>
      <c r="K2" s="17"/>
    </row>
    <row r="3" spans="1:15" customFormat="1" ht="15.75" customHeight="1" thickTop="1" thickBot="1" x14ac:dyDescent="0.4">
      <c r="A3" s="895"/>
      <c r="B3" s="896"/>
      <c r="C3" s="896"/>
      <c r="D3" s="896"/>
      <c r="E3" s="896"/>
      <c r="F3" s="742" t="s">
        <v>229</v>
      </c>
      <c r="G3" s="743"/>
      <c r="H3" s="946" t="s">
        <v>289</v>
      </c>
      <c r="I3" s="947"/>
      <c r="J3" s="19"/>
      <c r="K3" s="17"/>
    </row>
    <row r="4" spans="1:15" customFormat="1" ht="15.75" customHeight="1" thickTop="1" thickBot="1" x14ac:dyDescent="0.4">
      <c r="A4" s="15"/>
      <c r="B4" s="12"/>
      <c r="C4" s="13">
        <v>20408</v>
      </c>
      <c r="D4" s="6" t="str">
        <f>C4&amp;"-0"</f>
        <v>20408-0</v>
      </c>
      <c r="E4" s="6"/>
      <c r="F4" s="14"/>
      <c r="G4" s="14"/>
      <c r="H4" s="14"/>
      <c r="I4" s="14"/>
      <c r="J4" s="19"/>
      <c r="K4" s="17"/>
    </row>
    <row r="5" spans="1:15" s="497" customFormat="1" ht="15" customHeight="1" thickTop="1" thickBot="1" x14ac:dyDescent="0.35">
      <c r="A5" s="50"/>
      <c r="B5" s="588" t="s">
        <v>36</v>
      </c>
      <c r="C5" s="589"/>
      <c r="D5" s="589"/>
      <c r="E5" s="589"/>
      <c r="F5" s="589"/>
      <c r="G5" s="589"/>
      <c r="H5" s="589"/>
      <c r="I5" s="590"/>
      <c r="J5" s="19"/>
      <c r="K5" s="85"/>
    </row>
    <row r="6" spans="1:15" s="497" customFormat="1" ht="7.9" customHeight="1" thickTop="1" thickBot="1" x14ac:dyDescent="0.35">
      <c r="A6" s="53"/>
      <c r="B6" s="54"/>
      <c r="C6" s="55"/>
      <c r="D6" s="56"/>
      <c r="E6" s="34"/>
      <c r="F6" s="34"/>
      <c r="G6" s="34"/>
      <c r="H6" s="57"/>
      <c r="I6" s="57"/>
      <c r="J6" s="19"/>
      <c r="K6" s="85"/>
    </row>
    <row r="7" spans="1:15" s="497" customFormat="1" ht="15" customHeight="1" thickTop="1" thickBot="1" x14ac:dyDescent="0.35">
      <c r="A7" s="58"/>
      <c r="B7" s="58"/>
      <c r="C7" s="489" t="s">
        <v>36</v>
      </c>
      <c r="D7" s="948"/>
      <c r="E7" s="949"/>
      <c r="F7" s="949"/>
      <c r="G7" s="949"/>
      <c r="H7" s="949"/>
      <c r="I7" s="950"/>
      <c r="J7" s="19"/>
      <c r="K7" s="85"/>
      <c r="L7" s="159" t="s">
        <v>129</v>
      </c>
      <c r="M7" s="161" t="b">
        <f>(SUMIF(Table_type_part[Type étab partenaire],D9,Table_type_part[Eligible]))&gt;0</f>
        <v>0</v>
      </c>
      <c r="N7" s="160" t="s">
        <v>130</v>
      </c>
    </row>
    <row r="8" spans="1:15" s="497" customFormat="1" ht="15" customHeight="1" thickTop="1" thickBot="1" x14ac:dyDescent="0.35">
      <c r="A8" s="58"/>
      <c r="B8" s="58"/>
      <c r="C8" s="490" t="s">
        <v>38</v>
      </c>
      <c r="D8" s="951"/>
      <c r="E8" s="954"/>
      <c r="F8" s="954"/>
      <c r="G8" s="954"/>
      <c r="H8" s="954"/>
      <c r="I8" s="955"/>
      <c r="J8" s="62"/>
      <c r="K8" s="85"/>
      <c r="L8" s="159" t="s">
        <v>132</v>
      </c>
      <c r="M8" s="161" t="b">
        <f>(SUMIF(Table_type_part[Type étab partenaire],D9,Table_type_part[frais env]))&gt;0</f>
        <v>0</v>
      </c>
      <c r="N8" s="160" t="s">
        <v>130</v>
      </c>
    </row>
    <row r="9" spans="1:15" s="497" customFormat="1" ht="15" customHeight="1" thickTop="1" thickBot="1" x14ac:dyDescent="0.35">
      <c r="A9" s="58"/>
      <c r="B9" s="58"/>
      <c r="C9" s="490" t="s">
        <v>29</v>
      </c>
      <c r="D9" s="956"/>
      <c r="E9" s="956"/>
      <c r="F9" s="956"/>
      <c r="G9" s="956"/>
      <c r="H9" s="956"/>
      <c r="I9" s="956"/>
      <c r="J9" s="66"/>
      <c r="K9" s="85"/>
    </row>
    <row r="10" spans="1:15" s="497" customFormat="1" ht="15" customHeight="1" thickTop="1" thickBot="1" x14ac:dyDescent="0.35">
      <c r="A10" s="64"/>
      <c r="B10" s="64"/>
      <c r="C10" s="489" t="s">
        <v>39</v>
      </c>
      <c r="D10" s="959"/>
      <c r="E10" s="959"/>
      <c r="F10" s="959"/>
      <c r="G10" s="959"/>
      <c r="H10" s="959"/>
      <c r="I10" s="959"/>
      <c r="J10" s="66"/>
      <c r="K10" s="85"/>
      <c r="M10" s="159" t="s">
        <v>277</v>
      </c>
      <c r="N10" s="161" t="b">
        <f>AND(M7)</f>
        <v>0</v>
      </c>
      <c r="O10" s="160" t="s">
        <v>186</v>
      </c>
    </row>
    <row r="11" spans="1:15" s="497" customFormat="1" ht="16.5" hidden="1" customHeight="1" thickTop="1" thickBot="1" x14ac:dyDescent="0.35">
      <c r="A11" s="58"/>
      <c r="B11" s="42"/>
      <c r="C11" s="960" t="str">
        <f>IF(AND(NOT(M7),(COUNT(aide_à_bloquer)&lt;&gt;0))," Etablissement non éligible au financement, veuillez effacer les données dans les colonnes « Aide demandée ».", "")</f>
        <v/>
      </c>
      <c r="D11" s="961"/>
      <c r="E11" s="961"/>
      <c r="F11" s="961"/>
      <c r="G11" s="961"/>
      <c r="H11" s="961"/>
      <c r="I11" s="962"/>
      <c r="J11" s="62"/>
      <c r="K11" s="85"/>
    </row>
    <row r="12" spans="1:15" s="497" customFormat="1" ht="71" customHeight="1" thickTop="1" thickBot="1" x14ac:dyDescent="0.35">
      <c r="A12" s="58"/>
      <c r="B12" s="42"/>
      <c r="C12" s="499"/>
      <c r="D12" s="966" t="s">
        <v>432</v>
      </c>
      <c r="E12" s="966"/>
      <c r="F12" s="966"/>
      <c r="G12" s="966"/>
      <c r="H12" s="966"/>
      <c r="I12" s="967"/>
      <c r="J12" s="62"/>
      <c r="K12" s="85"/>
    </row>
    <row r="13" spans="1:15" s="497" customFormat="1" ht="15" customHeight="1" thickTop="1" thickBot="1" x14ac:dyDescent="0.35">
      <c r="A13" s="50"/>
      <c r="B13" s="588" t="s">
        <v>40</v>
      </c>
      <c r="C13" s="589"/>
      <c r="D13" s="589"/>
      <c r="E13" s="589"/>
      <c r="F13" s="589"/>
      <c r="G13" s="589"/>
      <c r="H13" s="589"/>
      <c r="I13" s="590"/>
      <c r="J13" s="66"/>
      <c r="K13" s="85"/>
    </row>
    <row r="14" spans="1:15" s="497" customFormat="1" ht="7.9" customHeight="1" thickTop="1" thickBot="1" x14ac:dyDescent="0.35">
      <c r="A14" s="53"/>
      <c r="B14" s="54"/>
      <c r="C14" s="67"/>
      <c r="D14" s="57"/>
      <c r="E14" s="57"/>
      <c r="F14" s="57"/>
      <c r="G14" s="57"/>
      <c r="H14" s="57"/>
      <c r="I14" s="57"/>
      <c r="J14" s="62"/>
      <c r="K14" s="85"/>
    </row>
    <row r="15" spans="1:15" s="497" customFormat="1" ht="15" customHeight="1" thickTop="1" thickBot="1" x14ac:dyDescent="0.35">
      <c r="A15" s="58"/>
      <c r="B15" s="58"/>
      <c r="C15" s="490" t="s">
        <v>33</v>
      </c>
      <c r="D15" s="951"/>
      <c r="E15" s="964"/>
      <c r="F15" s="964"/>
      <c r="G15" s="964"/>
      <c r="H15" s="964"/>
      <c r="I15" s="965"/>
      <c r="J15" s="66"/>
      <c r="K15" s="85"/>
    </row>
    <row r="16" spans="1:15" s="497" customFormat="1" ht="15" customHeight="1" thickTop="1" thickBot="1" x14ac:dyDescent="0.35">
      <c r="A16" s="58"/>
      <c r="B16" s="58"/>
      <c r="C16" s="490" t="s">
        <v>1</v>
      </c>
      <c r="D16" s="951"/>
      <c r="E16" s="952"/>
      <c r="F16" s="952"/>
      <c r="G16" s="952"/>
      <c r="H16" s="952"/>
      <c r="I16" s="953"/>
      <c r="J16" s="66"/>
      <c r="K16" s="85"/>
    </row>
    <row r="17" spans="1:16377" s="497" customFormat="1" ht="15" customHeight="1" thickTop="1" thickBot="1" x14ac:dyDescent="0.35">
      <c r="A17" s="58"/>
      <c r="B17" s="58"/>
      <c r="C17" s="490" t="s">
        <v>2</v>
      </c>
      <c r="D17" s="951"/>
      <c r="E17" s="952"/>
      <c r="F17" s="952"/>
      <c r="G17" s="952"/>
      <c r="H17" s="952"/>
      <c r="I17" s="953"/>
      <c r="J17" s="66"/>
      <c r="K17" s="85"/>
    </row>
    <row r="18" spans="1:16377" s="497" customFormat="1" ht="15" customHeight="1" thickTop="1" thickBot="1" x14ac:dyDescent="0.35">
      <c r="A18" s="58"/>
      <c r="B18" s="58"/>
      <c r="C18" s="490" t="s">
        <v>28</v>
      </c>
      <c r="D18" s="951"/>
      <c r="E18" s="952"/>
      <c r="F18" s="952"/>
      <c r="G18" s="952"/>
      <c r="H18" s="952"/>
      <c r="I18" s="953"/>
      <c r="J18" s="66"/>
      <c r="K18" s="85"/>
    </row>
    <row r="19" spans="1:16377" s="497" customFormat="1" ht="15" customHeight="1" thickTop="1" thickBot="1" x14ac:dyDescent="0.35">
      <c r="A19" s="58"/>
      <c r="B19" s="58"/>
      <c r="C19" s="490" t="s">
        <v>4</v>
      </c>
      <c r="D19" s="957"/>
      <c r="E19" s="952"/>
      <c r="F19" s="952"/>
      <c r="G19" s="952"/>
      <c r="H19" s="952"/>
      <c r="I19" s="953"/>
      <c r="J19" s="66"/>
      <c r="K19" s="85"/>
    </row>
    <row r="20" spans="1:16377" s="497" customFormat="1" ht="15" customHeight="1" thickTop="1" thickBot="1" x14ac:dyDescent="0.35">
      <c r="A20" s="58"/>
      <c r="B20" s="58"/>
      <c r="C20" s="490" t="s">
        <v>3</v>
      </c>
      <c r="D20" s="958"/>
      <c r="E20" s="958"/>
      <c r="F20" s="958"/>
      <c r="G20" s="958"/>
      <c r="H20" s="958"/>
      <c r="I20" s="958"/>
      <c r="J20" s="66"/>
      <c r="K20" s="85"/>
    </row>
    <row r="21" spans="1:16377" s="497" customFormat="1" ht="15" customHeight="1" thickTop="1" thickBot="1" x14ac:dyDescent="0.35">
      <c r="A21" s="58"/>
      <c r="B21" s="64"/>
      <c r="C21" s="42"/>
      <c r="D21" s="46"/>
      <c r="E21" s="46"/>
      <c r="F21" s="47"/>
      <c r="G21" s="47"/>
      <c r="H21" s="47"/>
      <c r="I21" s="47"/>
      <c r="J21" s="66"/>
      <c r="K21" s="85"/>
    </row>
    <row r="22" spans="1:16377" s="61" customFormat="1" ht="15" customHeight="1" thickTop="1" thickBot="1" x14ac:dyDescent="0.4">
      <c r="B22" s="588" t="s">
        <v>162</v>
      </c>
      <c r="C22" s="589"/>
      <c r="D22" s="589"/>
      <c r="E22" s="589"/>
      <c r="F22" s="589"/>
      <c r="G22" s="589"/>
      <c r="H22" s="589"/>
      <c r="I22" s="589"/>
      <c r="K22" s="381"/>
    </row>
    <row r="23" spans="1:16377" s="61" customFormat="1" ht="7.9" customHeight="1" thickTop="1" thickBot="1" x14ac:dyDescent="0.4">
      <c r="K23" s="381"/>
    </row>
    <row r="24" spans="1:16377" s="85" customFormat="1" ht="15" customHeight="1" thickTop="1" thickBot="1" x14ac:dyDescent="0.35">
      <c r="A24" s="74"/>
      <c r="B24" s="712" t="s">
        <v>1</v>
      </c>
      <c r="C24" s="713"/>
      <c r="D24" s="782"/>
      <c r="E24" s="783"/>
      <c r="F24" s="783"/>
      <c r="G24" s="783"/>
      <c r="H24" s="783"/>
      <c r="I24" s="784"/>
      <c r="J24" s="60"/>
    </row>
    <row r="25" spans="1:16377" s="85" customFormat="1" ht="15" customHeight="1" thickTop="1" thickBot="1" x14ac:dyDescent="0.35">
      <c r="A25" s="74"/>
      <c r="B25" s="712" t="s">
        <v>2</v>
      </c>
      <c r="C25" s="713"/>
      <c r="D25" s="782"/>
      <c r="E25" s="783"/>
      <c r="F25" s="783"/>
      <c r="G25" s="783"/>
      <c r="H25" s="783"/>
      <c r="I25" s="784"/>
      <c r="J25" s="60"/>
    </row>
    <row r="26" spans="1:16377" s="85" customFormat="1" ht="15" customHeight="1" thickTop="1" thickBot="1" x14ac:dyDescent="0.35">
      <c r="A26" s="74"/>
      <c r="B26" s="712" t="s">
        <v>4</v>
      </c>
      <c r="C26" s="713"/>
      <c r="D26" s="782"/>
      <c r="E26" s="783"/>
      <c r="F26" s="783"/>
      <c r="G26" s="783"/>
      <c r="H26" s="783"/>
      <c r="I26" s="784"/>
      <c r="J26" s="60"/>
    </row>
    <row r="27" spans="1:16377" s="85" customFormat="1" ht="15" customHeight="1" thickTop="1" thickBot="1" x14ac:dyDescent="0.35">
      <c r="A27" s="74"/>
      <c r="B27" s="714" t="s">
        <v>3</v>
      </c>
      <c r="C27" s="963"/>
      <c r="D27" s="972"/>
      <c r="E27" s="973"/>
      <c r="F27" s="973"/>
      <c r="G27" s="973"/>
      <c r="H27" s="973"/>
      <c r="I27" s="974"/>
      <c r="J27" s="73"/>
    </row>
    <row r="28" spans="1:16377" s="105" customFormat="1" ht="15" customHeight="1" thickTop="1" thickBot="1" x14ac:dyDescent="0.4">
      <c r="A28" s="61"/>
      <c r="B28" s="61"/>
      <c r="C28" s="61"/>
      <c r="D28" s="61"/>
      <c r="E28" s="61"/>
      <c r="F28" s="61"/>
      <c r="G28" s="61"/>
      <c r="H28" s="61"/>
      <c r="I28" s="61"/>
      <c r="J28" s="61"/>
      <c r="K28" s="38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c r="HN28" s="61"/>
      <c r="HO28" s="61"/>
      <c r="HP28" s="61"/>
      <c r="HQ28" s="61"/>
      <c r="HR28" s="61"/>
      <c r="HS28" s="61"/>
      <c r="HT28" s="61"/>
      <c r="HU28" s="61"/>
      <c r="HV28" s="61"/>
      <c r="HW28" s="61"/>
      <c r="HX28" s="61"/>
      <c r="HY28" s="61"/>
      <c r="HZ28" s="61"/>
      <c r="IA28" s="61"/>
      <c r="IB28" s="61"/>
      <c r="IC28" s="61"/>
      <c r="ID28" s="61"/>
      <c r="IE28" s="61"/>
      <c r="IF28" s="61"/>
      <c r="IG28" s="61"/>
      <c r="IH28" s="61"/>
      <c r="II28" s="61"/>
      <c r="IJ28" s="61"/>
      <c r="IK28" s="61"/>
      <c r="IL28" s="61"/>
      <c r="IM28" s="61"/>
      <c r="IN28" s="61"/>
      <c r="IO28" s="61"/>
      <c r="IP28" s="61"/>
      <c r="IQ28" s="61"/>
      <c r="IR28" s="61"/>
      <c r="IS28" s="61"/>
      <c r="IT28" s="61"/>
      <c r="IU28" s="61"/>
      <c r="IV28" s="61"/>
      <c r="IW28" s="61"/>
      <c r="IX28" s="61"/>
      <c r="IY28" s="61"/>
      <c r="IZ28" s="61"/>
      <c r="JA28" s="61"/>
      <c r="JB28" s="61"/>
      <c r="JC28" s="61"/>
      <c r="JD28" s="61"/>
      <c r="JE28" s="61"/>
      <c r="JF28" s="61"/>
      <c r="JG28" s="61"/>
      <c r="JH28" s="61"/>
      <c r="JI28" s="61"/>
      <c r="JJ28" s="61"/>
      <c r="JK28" s="61"/>
      <c r="JL28" s="61"/>
      <c r="JM28" s="61"/>
      <c r="JN28" s="61"/>
      <c r="JO28" s="61"/>
      <c r="JP28" s="61"/>
      <c r="JQ28" s="61"/>
      <c r="JR28" s="61"/>
      <c r="JS28" s="61"/>
      <c r="JT28" s="61"/>
      <c r="JU28" s="61"/>
      <c r="JV28" s="61"/>
      <c r="JW28" s="61"/>
      <c r="JX28" s="61"/>
      <c r="JY28" s="61"/>
      <c r="JZ28" s="61"/>
      <c r="KA28" s="61"/>
      <c r="KB28" s="61"/>
      <c r="KC28" s="61"/>
      <c r="KD28" s="61"/>
      <c r="KE28" s="61"/>
      <c r="KF28" s="61"/>
      <c r="KG28" s="61"/>
      <c r="KH28" s="61"/>
      <c r="KI28" s="61"/>
      <c r="KJ28" s="61"/>
      <c r="KK28" s="61"/>
      <c r="KL28" s="61"/>
      <c r="KM28" s="61"/>
      <c r="KN28" s="61"/>
      <c r="KO28" s="61"/>
      <c r="KP28" s="61"/>
      <c r="KQ28" s="61"/>
      <c r="KR28" s="61"/>
      <c r="KS28" s="61"/>
      <c r="KT28" s="61"/>
      <c r="KU28" s="61"/>
      <c r="KV28" s="61"/>
      <c r="KW28" s="61"/>
      <c r="KX28" s="61"/>
      <c r="KY28" s="61"/>
      <c r="KZ28" s="61"/>
      <c r="LA28" s="61"/>
      <c r="LB28" s="61"/>
      <c r="LC28" s="61"/>
      <c r="LD28" s="61"/>
      <c r="LE28" s="61"/>
      <c r="LF28" s="61"/>
      <c r="LG28" s="61"/>
      <c r="LH28" s="61"/>
      <c r="LI28" s="61"/>
      <c r="LJ28" s="61"/>
      <c r="LK28" s="61"/>
      <c r="LL28" s="61"/>
      <c r="LM28" s="61"/>
      <c r="LN28" s="61"/>
      <c r="LO28" s="61"/>
      <c r="LP28" s="61"/>
      <c r="LQ28" s="61"/>
      <c r="LR28" s="61"/>
      <c r="LS28" s="61"/>
      <c r="LT28" s="61"/>
      <c r="LU28" s="61"/>
      <c r="LV28" s="61"/>
      <c r="LW28" s="61"/>
      <c r="LX28" s="61"/>
      <c r="LY28" s="61"/>
      <c r="LZ28" s="61"/>
      <c r="MA28" s="61"/>
      <c r="MB28" s="61"/>
      <c r="MC28" s="61"/>
      <c r="MD28" s="61"/>
      <c r="ME28" s="61"/>
      <c r="MF28" s="61"/>
      <c r="MG28" s="61"/>
      <c r="MH28" s="61"/>
      <c r="MI28" s="61"/>
      <c r="MJ28" s="61"/>
      <c r="MK28" s="61"/>
      <c r="ML28" s="61"/>
      <c r="MM28" s="61"/>
      <c r="MN28" s="61"/>
      <c r="MO28" s="61"/>
      <c r="MP28" s="61"/>
      <c r="MQ28" s="61"/>
      <c r="MR28" s="61"/>
      <c r="MS28" s="61"/>
      <c r="MT28" s="61"/>
      <c r="MU28" s="61"/>
      <c r="MV28" s="61"/>
      <c r="MW28" s="61"/>
      <c r="MX28" s="61"/>
      <c r="MY28" s="61"/>
      <c r="MZ28" s="61"/>
      <c r="NA28" s="61"/>
      <c r="NB28" s="61"/>
      <c r="NC28" s="61"/>
      <c r="ND28" s="61"/>
      <c r="NE28" s="61"/>
      <c r="NF28" s="61"/>
      <c r="NG28" s="61"/>
      <c r="NH28" s="61"/>
      <c r="NI28" s="61"/>
      <c r="NJ28" s="61"/>
      <c r="NK28" s="61"/>
      <c r="NL28" s="61"/>
      <c r="NM28" s="61"/>
      <c r="NN28" s="61"/>
      <c r="NO28" s="61"/>
      <c r="NP28" s="61"/>
      <c r="NQ28" s="61"/>
      <c r="NR28" s="61"/>
      <c r="NS28" s="61"/>
      <c r="NT28" s="61"/>
      <c r="NU28" s="61"/>
      <c r="NV28" s="61"/>
      <c r="NW28" s="61"/>
      <c r="NX28" s="61"/>
      <c r="NY28" s="61"/>
      <c r="NZ28" s="61"/>
      <c r="OA28" s="61"/>
      <c r="OB28" s="61"/>
      <c r="OC28" s="61"/>
      <c r="OD28" s="61"/>
      <c r="OE28" s="61"/>
      <c r="OF28" s="61"/>
      <c r="OG28" s="61"/>
      <c r="OH28" s="61"/>
      <c r="OI28" s="61"/>
      <c r="OJ28" s="61"/>
      <c r="OK28" s="61"/>
      <c r="OL28" s="61"/>
      <c r="OM28" s="61"/>
      <c r="ON28" s="61"/>
      <c r="OO28" s="61"/>
      <c r="OP28" s="61"/>
      <c r="OQ28" s="61"/>
      <c r="OR28" s="61"/>
      <c r="OS28" s="61"/>
      <c r="OT28" s="61"/>
      <c r="OU28" s="61"/>
      <c r="OV28" s="61"/>
      <c r="OW28" s="61"/>
      <c r="OX28" s="61"/>
      <c r="OY28" s="61"/>
      <c r="OZ28" s="61"/>
      <c r="PA28" s="61"/>
      <c r="PB28" s="61"/>
      <c r="PC28" s="61"/>
      <c r="PD28" s="61"/>
      <c r="PE28" s="61"/>
      <c r="PF28" s="61"/>
      <c r="PG28" s="61"/>
      <c r="PH28" s="61"/>
      <c r="PI28" s="61"/>
      <c r="PJ28" s="61"/>
      <c r="PK28" s="61"/>
      <c r="PL28" s="61"/>
      <c r="PM28" s="61"/>
      <c r="PN28" s="61"/>
      <c r="PO28" s="61"/>
      <c r="PP28" s="61"/>
      <c r="PQ28" s="61"/>
      <c r="PR28" s="61"/>
      <c r="PS28" s="61"/>
      <c r="PT28" s="61"/>
      <c r="PU28" s="61"/>
      <c r="PV28" s="61"/>
      <c r="PW28" s="61"/>
      <c r="PX28" s="61"/>
      <c r="PY28" s="61"/>
      <c r="PZ28" s="61"/>
      <c r="QA28" s="61"/>
      <c r="QB28" s="61"/>
      <c r="QC28" s="61"/>
      <c r="QD28" s="61"/>
      <c r="QE28" s="61"/>
      <c r="QF28" s="61"/>
      <c r="QG28" s="61"/>
      <c r="QH28" s="61"/>
      <c r="QI28" s="61"/>
      <c r="QJ28" s="61"/>
      <c r="QK28" s="61"/>
      <c r="QL28" s="61"/>
      <c r="QM28" s="61"/>
      <c r="QN28" s="61"/>
      <c r="QO28" s="61"/>
      <c r="QP28" s="61"/>
      <c r="QQ28" s="61"/>
      <c r="QR28" s="61"/>
      <c r="QS28" s="61"/>
      <c r="QT28" s="61"/>
      <c r="QU28" s="61"/>
      <c r="QV28" s="61"/>
      <c r="QW28" s="61"/>
      <c r="QX28" s="61"/>
      <c r="QY28" s="61"/>
      <c r="QZ28" s="61"/>
      <c r="RA28" s="61"/>
      <c r="RB28" s="61"/>
      <c r="RC28" s="61"/>
      <c r="RD28" s="61"/>
      <c r="RE28" s="61"/>
      <c r="RF28" s="61"/>
      <c r="RG28" s="61"/>
      <c r="RH28" s="61"/>
      <c r="RI28" s="61"/>
      <c r="RJ28" s="61"/>
      <c r="RK28" s="61"/>
      <c r="RL28" s="61"/>
      <c r="RM28" s="61"/>
      <c r="RN28" s="61"/>
      <c r="RO28" s="61"/>
      <c r="RP28" s="61"/>
      <c r="RQ28" s="61"/>
      <c r="RR28" s="61"/>
      <c r="RS28" s="61"/>
      <c r="RT28" s="61"/>
      <c r="RU28" s="61"/>
      <c r="RV28" s="61"/>
      <c r="RW28" s="61"/>
      <c r="RX28" s="61"/>
      <c r="RY28" s="61"/>
      <c r="RZ28" s="61"/>
      <c r="SA28" s="61"/>
      <c r="SB28" s="61"/>
      <c r="SC28" s="61"/>
      <c r="SD28" s="61"/>
      <c r="SE28" s="61"/>
      <c r="SF28" s="61"/>
      <c r="SG28" s="61"/>
      <c r="SH28" s="61"/>
      <c r="SI28" s="61"/>
      <c r="SJ28" s="61"/>
      <c r="SK28" s="61"/>
      <c r="SL28" s="61"/>
      <c r="SM28" s="61"/>
      <c r="SN28" s="61"/>
      <c r="SO28" s="61"/>
      <c r="SP28" s="61"/>
      <c r="SQ28" s="61"/>
      <c r="SR28" s="61"/>
      <c r="SS28" s="61"/>
      <c r="ST28" s="61"/>
      <c r="SU28" s="61"/>
      <c r="SV28" s="61"/>
      <c r="SW28" s="61"/>
      <c r="SX28" s="61"/>
      <c r="SY28" s="61"/>
      <c r="SZ28" s="61"/>
      <c r="TA28" s="61"/>
      <c r="TB28" s="61"/>
      <c r="TC28" s="61"/>
      <c r="TD28" s="61"/>
      <c r="TE28" s="61"/>
      <c r="TF28" s="61"/>
      <c r="TG28" s="61"/>
      <c r="TH28" s="61"/>
      <c r="TI28" s="61"/>
      <c r="TJ28" s="61"/>
      <c r="TK28" s="61"/>
      <c r="TL28" s="61"/>
      <c r="TM28" s="61"/>
      <c r="TN28" s="61"/>
      <c r="TO28" s="61"/>
      <c r="TP28" s="61"/>
      <c r="TQ28" s="61"/>
      <c r="TR28" s="61"/>
      <c r="TS28" s="61"/>
      <c r="TT28" s="61"/>
      <c r="TU28" s="61"/>
      <c r="TV28" s="61"/>
      <c r="TW28" s="61"/>
      <c r="TX28" s="61"/>
      <c r="TY28" s="61"/>
      <c r="TZ28" s="61"/>
      <c r="UA28" s="61"/>
      <c r="UB28" s="61"/>
      <c r="UC28" s="61"/>
      <c r="UD28" s="61"/>
      <c r="UE28" s="61"/>
      <c r="UF28" s="61"/>
      <c r="UG28" s="61"/>
      <c r="UH28" s="61"/>
      <c r="UI28" s="61"/>
      <c r="UJ28" s="61"/>
      <c r="UK28" s="61"/>
      <c r="UL28" s="61"/>
      <c r="UM28" s="61"/>
      <c r="UN28" s="61"/>
      <c r="UO28" s="61"/>
      <c r="UP28" s="61"/>
      <c r="UQ28" s="61"/>
      <c r="UR28" s="61"/>
      <c r="US28" s="61"/>
      <c r="UT28" s="61"/>
      <c r="UU28" s="61"/>
      <c r="UV28" s="61"/>
      <c r="UW28" s="61"/>
      <c r="UX28" s="61"/>
      <c r="UY28" s="61"/>
      <c r="UZ28" s="61"/>
      <c r="VA28" s="61"/>
      <c r="VB28" s="61"/>
      <c r="VC28" s="61"/>
      <c r="VD28" s="61"/>
      <c r="VE28" s="61"/>
      <c r="VF28" s="61"/>
      <c r="VG28" s="61"/>
      <c r="VH28" s="61"/>
      <c r="VI28" s="61"/>
      <c r="VJ28" s="61"/>
      <c r="VK28" s="61"/>
      <c r="VL28" s="61"/>
      <c r="VM28" s="61"/>
      <c r="VN28" s="61"/>
      <c r="VO28" s="61"/>
      <c r="VP28" s="61"/>
      <c r="VQ28" s="61"/>
      <c r="VR28" s="61"/>
      <c r="VS28" s="61"/>
      <c r="VT28" s="61"/>
      <c r="VU28" s="61"/>
      <c r="VV28" s="61"/>
      <c r="VW28" s="61"/>
      <c r="VX28" s="61"/>
      <c r="VY28" s="61"/>
      <c r="VZ28" s="61"/>
      <c r="WA28" s="61"/>
      <c r="WB28" s="61"/>
      <c r="WC28" s="61"/>
      <c r="WD28" s="61"/>
      <c r="WE28" s="61"/>
      <c r="WF28" s="61"/>
      <c r="WG28" s="61"/>
      <c r="WH28" s="61"/>
      <c r="WI28" s="61"/>
      <c r="WJ28" s="61"/>
      <c r="WK28" s="61"/>
      <c r="WL28" s="61"/>
      <c r="WM28" s="61"/>
      <c r="WN28" s="61"/>
      <c r="WO28" s="61"/>
      <c r="WP28" s="61"/>
      <c r="WQ28" s="61"/>
      <c r="WR28" s="61"/>
      <c r="WS28" s="61"/>
      <c r="WT28" s="61"/>
      <c r="WU28" s="61"/>
      <c r="WV28" s="61"/>
      <c r="WW28" s="61"/>
      <c r="WX28" s="61"/>
      <c r="WY28" s="61"/>
      <c r="WZ28" s="61"/>
      <c r="XA28" s="61"/>
      <c r="XB28" s="61"/>
      <c r="XC28" s="61"/>
      <c r="XD28" s="61"/>
      <c r="XE28" s="61"/>
      <c r="XF28" s="61"/>
      <c r="XG28" s="61"/>
      <c r="XH28" s="61"/>
      <c r="XI28" s="61"/>
      <c r="XJ28" s="61"/>
      <c r="XK28" s="61"/>
      <c r="XL28" s="61"/>
      <c r="XM28" s="61"/>
      <c r="XN28" s="61"/>
      <c r="XO28" s="61"/>
      <c r="XP28" s="61"/>
      <c r="XQ28" s="61"/>
      <c r="XR28" s="61"/>
      <c r="XS28" s="61"/>
      <c r="XT28" s="61"/>
      <c r="XU28" s="61"/>
      <c r="XV28" s="61"/>
      <c r="XW28" s="61"/>
      <c r="XX28" s="61"/>
      <c r="XY28" s="61"/>
      <c r="XZ28" s="61"/>
      <c r="YA28" s="61"/>
      <c r="YB28" s="61"/>
      <c r="YC28" s="61"/>
      <c r="YD28" s="61"/>
      <c r="YE28" s="61"/>
      <c r="YF28" s="61"/>
      <c r="YG28" s="61"/>
      <c r="YH28" s="61"/>
      <c r="YI28" s="61"/>
      <c r="YJ28" s="61"/>
      <c r="YK28" s="61"/>
      <c r="YL28" s="61"/>
      <c r="YM28" s="61"/>
      <c r="YN28" s="61"/>
      <c r="YO28" s="61"/>
      <c r="YP28" s="61"/>
      <c r="YQ28" s="61"/>
      <c r="YR28" s="61"/>
      <c r="YS28" s="61"/>
      <c r="YT28" s="61"/>
      <c r="YU28" s="61"/>
      <c r="YV28" s="61"/>
      <c r="YW28" s="61"/>
      <c r="YX28" s="61"/>
      <c r="YY28" s="61"/>
      <c r="YZ28" s="61"/>
      <c r="ZA28" s="61"/>
      <c r="ZB28" s="61"/>
      <c r="ZC28" s="61"/>
      <c r="ZD28" s="61"/>
      <c r="ZE28" s="61"/>
      <c r="ZF28" s="61"/>
      <c r="ZG28" s="61"/>
      <c r="ZH28" s="61"/>
      <c r="ZI28" s="61"/>
      <c r="ZJ28" s="61"/>
      <c r="ZK28" s="61"/>
      <c r="ZL28" s="61"/>
      <c r="ZM28" s="61"/>
      <c r="ZN28" s="61"/>
      <c r="ZO28" s="61"/>
      <c r="ZP28" s="61"/>
      <c r="ZQ28" s="61"/>
      <c r="ZR28" s="61"/>
      <c r="ZS28" s="61"/>
      <c r="ZT28" s="61"/>
      <c r="ZU28" s="61"/>
      <c r="ZV28" s="61"/>
      <c r="ZW28" s="61"/>
      <c r="ZX28" s="61"/>
      <c r="ZY28" s="61"/>
      <c r="ZZ28" s="61"/>
      <c r="AAA28" s="61"/>
      <c r="AAB28" s="61"/>
      <c r="AAC28" s="61"/>
      <c r="AAD28" s="61"/>
      <c r="AAE28" s="61"/>
      <c r="AAF28" s="61"/>
      <c r="AAG28" s="61"/>
      <c r="AAH28" s="61"/>
      <c r="AAI28" s="61"/>
      <c r="AAJ28" s="61"/>
      <c r="AAK28" s="61"/>
      <c r="AAL28" s="61"/>
      <c r="AAM28" s="61"/>
      <c r="AAN28" s="61"/>
      <c r="AAO28" s="61"/>
      <c r="AAP28" s="61"/>
      <c r="AAQ28" s="61"/>
      <c r="AAR28" s="61"/>
      <c r="AAS28" s="61"/>
      <c r="AAT28" s="61"/>
      <c r="AAU28" s="61"/>
      <c r="AAV28" s="61"/>
      <c r="AAW28" s="61"/>
      <c r="AAX28" s="61"/>
      <c r="AAY28" s="61"/>
      <c r="AAZ28" s="61"/>
      <c r="ABA28" s="61"/>
      <c r="ABB28" s="61"/>
      <c r="ABC28" s="61"/>
      <c r="ABD28" s="61"/>
      <c r="ABE28" s="61"/>
      <c r="ABF28" s="61"/>
      <c r="ABG28" s="61"/>
      <c r="ABH28" s="61"/>
      <c r="ABI28" s="61"/>
      <c r="ABJ28" s="61"/>
      <c r="ABK28" s="61"/>
      <c r="ABL28" s="61"/>
      <c r="ABM28" s="61"/>
      <c r="ABN28" s="61"/>
      <c r="ABO28" s="61"/>
      <c r="ABP28" s="61"/>
      <c r="ABQ28" s="61"/>
      <c r="ABR28" s="61"/>
      <c r="ABS28" s="61"/>
      <c r="ABT28" s="61"/>
      <c r="ABU28" s="61"/>
      <c r="ABV28" s="61"/>
      <c r="ABW28" s="61"/>
      <c r="ABX28" s="61"/>
      <c r="ABY28" s="61"/>
      <c r="ABZ28" s="61"/>
      <c r="ACA28" s="61"/>
      <c r="ACB28" s="61"/>
      <c r="ACC28" s="61"/>
      <c r="ACD28" s="61"/>
      <c r="ACE28" s="61"/>
      <c r="ACF28" s="61"/>
      <c r="ACG28" s="61"/>
      <c r="ACH28" s="61"/>
      <c r="ACI28" s="61"/>
      <c r="ACJ28" s="61"/>
      <c r="ACK28" s="61"/>
      <c r="ACL28" s="61"/>
      <c r="ACM28" s="61"/>
      <c r="ACN28" s="61"/>
      <c r="ACO28" s="61"/>
      <c r="ACP28" s="61"/>
      <c r="ACQ28" s="61"/>
      <c r="ACR28" s="61"/>
      <c r="ACS28" s="61"/>
      <c r="ACT28" s="61"/>
      <c r="ACU28" s="61"/>
      <c r="ACV28" s="61"/>
      <c r="ACW28" s="61"/>
      <c r="ACX28" s="61"/>
      <c r="ACY28" s="61"/>
      <c r="ACZ28" s="61"/>
      <c r="ADA28" s="61"/>
      <c r="ADB28" s="61"/>
      <c r="ADC28" s="61"/>
      <c r="ADD28" s="61"/>
      <c r="ADE28" s="61"/>
      <c r="ADF28" s="61"/>
      <c r="ADG28" s="61"/>
      <c r="ADH28" s="61"/>
      <c r="ADI28" s="61"/>
      <c r="ADJ28" s="61"/>
      <c r="ADK28" s="61"/>
      <c r="ADL28" s="61"/>
      <c r="ADM28" s="61"/>
      <c r="ADN28" s="61"/>
      <c r="ADO28" s="61"/>
      <c r="ADP28" s="61"/>
      <c r="ADQ28" s="61"/>
      <c r="ADR28" s="61"/>
      <c r="ADS28" s="61"/>
      <c r="ADT28" s="61"/>
      <c r="ADU28" s="61"/>
      <c r="ADV28" s="61"/>
      <c r="ADW28" s="61"/>
      <c r="ADX28" s="61"/>
      <c r="ADY28" s="61"/>
      <c r="ADZ28" s="61"/>
      <c r="AEA28" s="61"/>
      <c r="AEB28" s="61"/>
      <c r="AEC28" s="61"/>
      <c r="AED28" s="61"/>
      <c r="AEE28" s="61"/>
      <c r="AEF28" s="61"/>
      <c r="AEG28" s="61"/>
      <c r="AEH28" s="61"/>
      <c r="AEI28" s="61"/>
      <c r="AEJ28" s="61"/>
      <c r="AEK28" s="61"/>
      <c r="AEL28" s="61"/>
      <c r="AEM28" s="61"/>
      <c r="AEN28" s="61"/>
      <c r="AEO28" s="61"/>
      <c r="AEP28" s="61"/>
      <c r="AEQ28" s="61"/>
      <c r="AER28" s="61"/>
      <c r="AES28" s="61"/>
      <c r="AET28" s="61"/>
      <c r="AEU28" s="61"/>
      <c r="AEV28" s="61"/>
      <c r="AEW28" s="61"/>
      <c r="AEX28" s="61"/>
      <c r="AEY28" s="61"/>
      <c r="AEZ28" s="61"/>
      <c r="AFA28" s="61"/>
      <c r="AFB28" s="61"/>
      <c r="AFC28" s="61"/>
      <c r="AFD28" s="61"/>
      <c r="AFE28" s="61"/>
      <c r="AFF28" s="61"/>
      <c r="AFG28" s="61"/>
      <c r="AFH28" s="61"/>
      <c r="AFI28" s="61"/>
      <c r="AFJ28" s="61"/>
      <c r="AFK28" s="61"/>
      <c r="AFL28" s="61"/>
      <c r="AFM28" s="61"/>
      <c r="AFN28" s="61"/>
      <c r="AFO28" s="61"/>
      <c r="AFP28" s="61"/>
      <c r="AFQ28" s="61"/>
      <c r="AFR28" s="61"/>
      <c r="AFS28" s="61"/>
      <c r="AFT28" s="61"/>
      <c r="AFU28" s="61"/>
      <c r="AFV28" s="61"/>
      <c r="AFW28" s="61"/>
      <c r="AFX28" s="61"/>
      <c r="AFY28" s="61"/>
      <c r="AFZ28" s="61"/>
      <c r="AGA28" s="61"/>
      <c r="AGB28" s="61"/>
      <c r="AGC28" s="61"/>
      <c r="AGD28" s="61"/>
      <c r="AGE28" s="61"/>
      <c r="AGF28" s="61"/>
      <c r="AGG28" s="61"/>
      <c r="AGH28" s="61"/>
      <c r="AGI28" s="61"/>
      <c r="AGJ28" s="61"/>
      <c r="AGK28" s="61"/>
      <c r="AGL28" s="61"/>
      <c r="AGM28" s="61"/>
      <c r="AGN28" s="61"/>
      <c r="AGO28" s="61"/>
      <c r="AGP28" s="61"/>
      <c r="AGQ28" s="61"/>
      <c r="AGR28" s="61"/>
      <c r="AGS28" s="61"/>
      <c r="AGT28" s="61"/>
      <c r="AGU28" s="61"/>
      <c r="AGV28" s="61"/>
      <c r="AGW28" s="61"/>
      <c r="AGX28" s="61"/>
      <c r="AGY28" s="61"/>
      <c r="AGZ28" s="61"/>
      <c r="AHA28" s="61"/>
      <c r="AHB28" s="61"/>
      <c r="AHC28" s="61"/>
      <c r="AHD28" s="61"/>
      <c r="AHE28" s="61"/>
      <c r="AHF28" s="61"/>
      <c r="AHG28" s="61"/>
      <c r="AHH28" s="61"/>
      <c r="AHI28" s="61"/>
      <c r="AHJ28" s="61"/>
      <c r="AHK28" s="61"/>
      <c r="AHL28" s="61"/>
      <c r="AHM28" s="61"/>
      <c r="AHN28" s="61"/>
      <c r="AHO28" s="61"/>
      <c r="AHP28" s="61"/>
      <c r="AHQ28" s="61"/>
      <c r="AHR28" s="61"/>
      <c r="AHS28" s="61"/>
      <c r="AHT28" s="61"/>
      <c r="AHU28" s="61"/>
      <c r="AHV28" s="61"/>
      <c r="AHW28" s="61"/>
      <c r="AHX28" s="61"/>
      <c r="AHY28" s="61"/>
      <c r="AHZ28" s="61"/>
      <c r="AIA28" s="61"/>
      <c r="AIB28" s="61"/>
      <c r="AIC28" s="61"/>
      <c r="AID28" s="61"/>
      <c r="AIE28" s="61"/>
      <c r="AIF28" s="61"/>
      <c r="AIG28" s="61"/>
      <c r="AIH28" s="61"/>
      <c r="AII28" s="61"/>
      <c r="AIJ28" s="61"/>
      <c r="AIK28" s="61"/>
      <c r="AIL28" s="61"/>
      <c r="AIM28" s="61"/>
      <c r="AIN28" s="61"/>
      <c r="AIO28" s="61"/>
      <c r="AIP28" s="61"/>
      <c r="AIQ28" s="61"/>
      <c r="AIR28" s="61"/>
      <c r="AIS28" s="61"/>
      <c r="AIT28" s="61"/>
      <c r="AIU28" s="61"/>
      <c r="AIV28" s="61"/>
      <c r="AIW28" s="61"/>
      <c r="AIX28" s="61"/>
      <c r="AIY28" s="61"/>
      <c r="AIZ28" s="61"/>
      <c r="AJA28" s="61"/>
      <c r="AJB28" s="61"/>
      <c r="AJC28" s="61"/>
      <c r="AJD28" s="61"/>
      <c r="AJE28" s="61"/>
      <c r="AJF28" s="61"/>
      <c r="AJG28" s="61"/>
      <c r="AJH28" s="61"/>
      <c r="AJI28" s="61"/>
      <c r="AJJ28" s="61"/>
      <c r="AJK28" s="61"/>
      <c r="AJL28" s="61"/>
      <c r="AJM28" s="61"/>
      <c r="AJN28" s="61"/>
      <c r="AJO28" s="61"/>
      <c r="AJP28" s="61"/>
      <c r="AJQ28" s="61"/>
      <c r="AJR28" s="61"/>
      <c r="AJS28" s="61"/>
      <c r="AJT28" s="61"/>
      <c r="AJU28" s="61"/>
      <c r="AJV28" s="61"/>
      <c r="AJW28" s="61"/>
      <c r="AJX28" s="61"/>
      <c r="AJY28" s="61"/>
      <c r="AJZ28" s="61"/>
      <c r="AKA28" s="61"/>
      <c r="AKB28" s="61"/>
      <c r="AKC28" s="61"/>
      <c r="AKD28" s="61"/>
      <c r="AKE28" s="61"/>
      <c r="AKF28" s="61"/>
      <c r="AKG28" s="61"/>
      <c r="AKH28" s="61"/>
      <c r="AKI28" s="61"/>
      <c r="AKJ28" s="61"/>
      <c r="AKK28" s="61"/>
      <c r="AKL28" s="61"/>
      <c r="AKM28" s="61"/>
      <c r="AKN28" s="61"/>
      <c r="AKO28" s="61"/>
      <c r="AKP28" s="61"/>
      <c r="AKQ28" s="61"/>
      <c r="AKR28" s="61"/>
      <c r="AKS28" s="61"/>
      <c r="AKT28" s="61"/>
      <c r="AKU28" s="61"/>
      <c r="AKV28" s="61"/>
      <c r="AKW28" s="61"/>
      <c r="AKX28" s="61"/>
      <c r="AKY28" s="61"/>
      <c r="AKZ28" s="61"/>
      <c r="ALA28" s="61"/>
      <c r="ALB28" s="61"/>
      <c r="ALC28" s="61"/>
      <c r="ALD28" s="61"/>
      <c r="ALE28" s="61"/>
      <c r="ALF28" s="61"/>
      <c r="ALG28" s="61"/>
      <c r="ALH28" s="61"/>
      <c r="ALI28" s="61"/>
      <c r="ALJ28" s="61"/>
      <c r="ALK28" s="61"/>
      <c r="ALL28" s="61"/>
      <c r="ALM28" s="61"/>
      <c r="ALN28" s="61"/>
      <c r="ALO28" s="61"/>
      <c r="ALP28" s="61"/>
      <c r="ALQ28" s="61"/>
      <c r="ALR28" s="61"/>
      <c r="ALS28" s="61"/>
      <c r="ALT28" s="61"/>
      <c r="ALU28" s="61"/>
      <c r="ALV28" s="61"/>
      <c r="ALW28" s="61"/>
      <c r="ALX28" s="61"/>
      <c r="ALY28" s="61"/>
      <c r="ALZ28" s="61"/>
      <c r="AMA28" s="61"/>
      <c r="AMB28" s="61"/>
      <c r="AMC28" s="61"/>
      <c r="AMD28" s="61"/>
      <c r="AME28" s="61"/>
      <c r="AMF28" s="61"/>
      <c r="AMG28" s="61"/>
      <c r="AMH28" s="61"/>
      <c r="AMI28" s="61"/>
      <c r="AMJ28" s="61"/>
      <c r="AMK28" s="61"/>
      <c r="AML28" s="61"/>
      <c r="AMM28" s="61"/>
      <c r="AMN28" s="61"/>
      <c r="AMO28" s="61"/>
      <c r="AMP28" s="61"/>
      <c r="AMQ28" s="61"/>
      <c r="AMR28" s="61"/>
      <c r="AMS28" s="61"/>
      <c r="AMT28" s="61"/>
      <c r="AMU28" s="61"/>
      <c r="AMV28" s="61"/>
      <c r="AMW28" s="61"/>
      <c r="AMX28" s="61"/>
      <c r="AMY28" s="61"/>
      <c r="AMZ28" s="61"/>
      <c r="ANA28" s="61"/>
      <c r="ANB28" s="61"/>
      <c r="ANC28" s="61"/>
      <c r="AND28" s="61"/>
      <c r="ANE28" s="61"/>
      <c r="ANF28" s="61"/>
      <c r="ANG28" s="61"/>
      <c r="ANH28" s="61"/>
      <c r="ANI28" s="61"/>
      <c r="ANJ28" s="61"/>
      <c r="ANK28" s="61"/>
      <c r="ANL28" s="61"/>
      <c r="ANM28" s="61"/>
      <c r="ANN28" s="61"/>
      <c r="ANO28" s="61"/>
      <c r="ANP28" s="61"/>
      <c r="ANQ28" s="61"/>
      <c r="ANR28" s="61"/>
      <c r="ANS28" s="61"/>
      <c r="ANT28" s="61"/>
      <c r="ANU28" s="61"/>
      <c r="ANV28" s="61"/>
      <c r="ANW28" s="61"/>
      <c r="ANX28" s="61"/>
      <c r="ANY28" s="61"/>
      <c r="ANZ28" s="61"/>
      <c r="AOA28" s="61"/>
      <c r="AOB28" s="61"/>
      <c r="AOC28" s="61"/>
      <c r="AOD28" s="61"/>
      <c r="AOE28" s="61"/>
      <c r="AOF28" s="61"/>
      <c r="AOG28" s="61"/>
      <c r="AOH28" s="61"/>
      <c r="AOI28" s="61"/>
      <c r="AOJ28" s="61"/>
      <c r="AOK28" s="61"/>
      <c r="AOL28" s="61"/>
      <c r="AOM28" s="61"/>
      <c r="AON28" s="61"/>
      <c r="AOO28" s="61"/>
      <c r="AOP28" s="61"/>
      <c r="AOQ28" s="61"/>
      <c r="AOR28" s="61"/>
      <c r="AOS28" s="61"/>
      <c r="AOT28" s="61"/>
      <c r="AOU28" s="61"/>
      <c r="AOV28" s="61"/>
      <c r="AOW28" s="61"/>
      <c r="AOX28" s="61"/>
      <c r="AOY28" s="61"/>
      <c r="AOZ28" s="61"/>
      <c r="APA28" s="61"/>
      <c r="APB28" s="61"/>
      <c r="APC28" s="61"/>
      <c r="APD28" s="61"/>
      <c r="APE28" s="61"/>
      <c r="APF28" s="61"/>
      <c r="APG28" s="61"/>
      <c r="APH28" s="61"/>
      <c r="API28" s="61"/>
      <c r="APJ28" s="61"/>
      <c r="APK28" s="61"/>
      <c r="APL28" s="61"/>
      <c r="APM28" s="61"/>
      <c r="APN28" s="61"/>
      <c r="APO28" s="61"/>
      <c r="APP28" s="61"/>
      <c r="APQ28" s="61"/>
      <c r="APR28" s="61"/>
      <c r="APS28" s="61"/>
      <c r="APT28" s="61"/>
      <c r="APU28" s="61"/>
      <c r="APV28" s="61"/>
      <c r="APW28" s="61"/>
      <c r="APX28" s="61"/>
      <c r="APY28" s="61"/>
      <c r="APZ28" s="61"/>
      <c r="AQA28" s="61"/>
      <c r="AQB28" s="61"/>
      <c r="AQC28" s="61"/>
      <c r="AQD28" s="61"/>
      <c r="AQE28" s="61"/>
      <c r="AQF28" s="61"/>
      <c r="AQG28" s="61"/>
      <c r="AQH28" s="61"/>
      <c r="AQI28" s="61"/>
      <c r="AQJ28" s="61"/>
      <c r="AQK28" s="61"/>
      <c r="AQL28" s="61"/>
      <c r="AQM28" s="61"/>
      <c r="AQN28" s="61"/>
      <c r="AQO28" s="61"/>
      <c r="AQP28" s="61"/>
      <c r="AQQ28" s="61"/>
      <c r="AQR28" s="61"/>
      <c r="AQS28" s="61"/>
      <c r="AQT28" s="61"/>
      <c r="AQU28" s="61"/>
      <c r="AQV28" s="61"/>
      <c r="AQW28" s="61"/>
      <c r="AQX28" s="61"/>
      <c r="AQY28" s="61"/>
      <c r="AQZ28" s="61"/>
      <c r="ARA28" s="61"/>
      <c r="ARB28" s="61"/>
      <c r="ARC28" s="61"/>
      <c r="ARD28" s="61"/>
      <c r="ARE28" s="61"/>
      <c r="ARF28" s="61"/>
      <c r="ARG28" s="61"/>
      <c r="ARH28" s="61"/>
      <c r="ARI28" s="61"/>
      <c r="ARJ28" s="61"/>
      <c r="ARK28" s="61"/>
      <c r="ARL28" s="61"/>
      <c r="ARM28" s="61"/>
      <c r="ARN28" s="61"/>
      <c r="ARO28" s="61"/>
      <c r="ARP28" s="61"/>
      <c r="ARQ28" s="61"/>
      <c r="ARR28" s="61"/>
      <c r="ARS28" s="61"/>
      <c r="ART28" s="61"/>
      <c r="ARU28" s="61"/>
      <c r="ARV28" s="61"/>
      <c r="ARW28" s="61"/>
      <c r="ARX28" s="61"/>
      <c r="ARY28" s="61"/>
      <c r="ARZ28" s="61"/>
      <c r="ASA28" s="61"/>
      <c r="ASB28" s="61"/>
      <c r="ASC28" s="61"/>
      <c r="ASD28" s="61"/>
      <c r="ASE28" s="61"/>
      <c r="ASF28" s="61"/>
      <c r="ASG28" s="61"/>
      <c r="ASH28" s="61"/>
      <c r="ASI28" s="61"/>
      <c r="ASJ28" s="61"/>
      <c r="ASK28" s="61"/>
      <c r="ASL28" s="61"/>
      <c r="ASM28" s="61"/>
      <c r="ASN28" s="61"/>
      <c r="ASO28" s="61"/>
      <c r="ASP28" s="61"/>
      <c r="ASQ28" s="61"/>
      <c r="ASR28" s="61"/>
      <c r="ASS28" s="61"/>
      <c r="AST28" s="61"/>
      <c r="ASU28" s="61"/>
      <c r="ASV28" s="61"/>
      <c r="ASW28" s="61"/>
      <c r="ASX28" s="61"/>
      <c r="ASY28" s="61"/>
      <c r="ASZ28" s="61"/>
      <c r="ATA28" s="61"/>
      <c r="ATB28" s="61"/>
      <c r="ATC28" s="61"/>
      <c r="ATD28" s="61"/>
      <c r="ATE28" s="61"/>
      <c r="ATF28" s="61"/>
      <c r="ATG28" s="61"/>
      <c r="ATH28" s="61"/>
      <c r="ATI28" s="61"/>
      <c r="ATJ28" s="61"/>
      <c r="ATK28" s="61"/>
      <c r="ATL28" s="61"/>
      <c r="ATM28" s="61"/>
      <c r="ATN28" s="61"/>
      <c r="ATO28" s="61"/>
      <c r="ATP28" s="61"/>
      <c r="ATQ28" s="61"/>
      <c r="ATR28" s="61"/>
      <c r="ATS28" s="61"/>
      <c r="ATT28" s="61"/>
      <c r="ATU28" s="61"/>
      <c r="ATV28" s="61"/>
      <c r="ATW28" s="61"/>
      <c r="ATX28" s="61"/>
      <c r="ATY28" s="61"/>
      <c r="ATZ28" s="61"/>
      <c r="AUA28" s="61"/>
      <c r="AUB28" s="61"/>
      <c r="AUC28" s="61"/>
      <c r="AUD28" s="61"/>
      <c r="AUE28" s="61"/>
      <c r="AUF28" s="61"/>
      <c r="AUG28" s="61"/>
      <c r="AUH28" s="61"/>
      <c r="AUI28" s="61"/>
      <c r="AUJ28" s="61"/>
      <c r="AUK28" s="61"/>
      <c r="AUL28" s="61"/>
      <c r="AUM28" s="61"/>
      <c r="AUN28" s="61"/>
      <c r="AUO28" s="61"/>
      <c r="AUP28" s="61"/>
      <c r="AUQ28" s="61"/>
      <c r="AUR28" s="61"/>
      <c r="AUS28" s="61"/>
      <c r="AUT28" s="61"/>
      <c r="AUU28" s="61"/>
      <c r="AUV28" s="61"/>
      <c r="AUW28" s="61"/>
      <c r="AUX28" s="61"/>
      <c r="AUY28" s="61"/>
      <c r="AUZ28" s="61"/>
      <c r="AVA28" s="61"/>
      <c r="AVB28" s="61"/>
      <c r="AVC28" s="61"/>
      <c r="AVD28" s="61"/>
      <c r="AVE28" s="61"/>
      <c r="AVF28" s="61"/>
      <c r="AVG28" s="61"/>
      <c r="AVH28" s="61"/>
      <c r="AVI28" s="61"/>
      <c r="AVJ28" s="61"/>
      <c r="AVK28" s="61"/>
      <c r="AVL28" s="61"/>
      <c r="AVM28" s="61"/>
      <c r="AVN28" s="61"/>
      <c r="AVO28" s="61"/>
      <c r="AVP28" s="61"/>
      <c r="AVQ28" s="61"/>
      <c r="AVR28" s="61"/>
      <c r="AVS28" s="61"/>
      <c r="AVT28" s="61"/>
      <c r="AVU28" s="61"/>
      <c r="AVV28" s="61"/>
      <c r="AVW28" s="61"/>
      <c r="AVX28" s="61"/>
      <c r="AVY28" s="61"/>
      <c r="AVZ28" s="61"/>
      <c r="AWA28" s="61"/>
      <c r="AWB28" s="61"/>
      <c r="AWC28" s="61"/>
      <c r="AWD28" s="61"/>
      <c r="AWE28" s="61"/>
      <c r="AWF28" s="61"/>
      <c r="AWG28" s="61"/>
      <c r="AWH28" s="61"/>
      <c r="AWI28" s="61"/>
      <c r="AWJ28" s="61"/>
      <c r="AWK28" s="61"/>
      <c r="AWL28" s="61"/>
      <c r="AWM28" s="61"/>
      <c r="AWN28" s="61"/>
      <c r="AWO28" s="61"/>
      <c r="AWP28" s="61"/>
      <c r="AWQ28" s="61"/>
      <c r="AWR28" s="61"/>
      <c r="AWS28" s="61"/>
      <c r="AWT28" s="61"/>
      <c r="AWU28" s="61"/>
      <c r="AWV28" s="61"/>
      <c r="AWW28" s="61"/>
      <c r="AWX28" s="61"/>
      <c r="AWY28" s="61"/>
      <c r="AWZ28" s="61"/>
      <c r="AXA28" s="61"/>
      <c r="AXB28" s="61"/>
      <c r="AXC28" s="61"/>
      <c r="AXD28" s="61"/>
      <c r="AXE28" s="61"/>
      <c r="AXF28" s="61"/>
      <c r="AXG28" s="61"/>
      <c r="AXH28" s="61"/>
      <c r="AXI28" s="61"/>
      <c r="AXJ28" s="61"/>
      <c r="AXK28" s="61"/>
      <c r="AXL28" s="61"/>
      <c r="AXM28" s="61"/>
      <c r="AXN28" s="61"/>
      <c r="AXO28" s="61"/>
      <c r="AXP28" s="61"/>
      <c r="AXQ28" s="61"/>
      <c r="AXR28" s="61"/>
      <c r="AXS28" s="61"/>
      <c r="AXT28" s="61"/>
      <c r="AXU28" s="61"/>
      <c r="AXV28" s="61"/>
      <c r="AXW28" s="61"/>
      <c r="AXX28" s="61"/>
      <c r="AXY28" s="61"/>
      <c r="AXZ28" s="61"/>
      <c r="AYA28" s="61"/>
      <c r="AYB28" s="61"/>
      <c r="AYC28" s="61"/>
      <c r="AYD28" s="61"/>
      <c r="AYE28" s="61"/>
      <c r="AYF28" s="61"/>
      <c r="AYG28" s="61"/>
      <c r="AYH28" s="61"/>
      <c r="AYI28" s="61"/>
      <c r="AYJ28" s="61"/>
      <c r="AYK28" s="61"/>
      <c r="AYL28" s="61"/>
      <c r="AYM28" s="61"/>
      <c r="AYN28" s="61"/>
      <c r="AYO28" s="61"/>
      <c r="AYP28" s="61"/>
      <c r="AYQ28" s="61"/>
      <c r="AYR28" s="61"/>
      <c r="AYS28" s="61"/>
      <c r="AYT28" s="61"/>
      <c r="AYU28" s="61"/>
      <c r="AYV28" s="61"/>
      <c r="AYW28" s="61"/>
      <c r="AYX28" s="61"/>
      <c r="AYY28" s="61"/>
      <c r="AYZ28" s="61"/>
      <c r="AZA28" s="61"/>
      <c r="AZB28" s="61"/>
      <c r="AZC28" s="61"/>
      <c r="AZD28" s="61"/>
      <c r="AZE28" s="61"/>
      <c r="AZF28" s="61"/>
      <c r="AZG28" s="61"/>
      <c r="AZH28" s="61"/>
      <c r="AZI28" s="61"/>
      <c r="AZJ28" s="61"/>
      <c r="AZK28" s="61"/>
      <c r="AZL28" s="61"/>
      <c r="AZM28" s="61"/>
      <c r="AZN28" s="61"/>
      <c r="AZO28" s="61"/>
      <c r="AZP28" s="61"/>
      <c r="AZQ28" s="61"/>
      <c r="AZR28" s="61"/>
      <c r="AZS28" s="61"/>
      <c r="AZT28" s="61"/>
      <c r="AZU28" s="61"/>
      <c r="AZV28" s="61"/>
      <c r="AZW28" s="61"/>
      <c r="AZX28" s="61"/>
      <c r="AZY28" s="61"/>
      <c r="AZZ28" s="61"/>
      <c r="BAA28" s="61"/>
      <c r="BAB28" s="61"/>
      <c r="BAC28" s="61"/>
      <c r="BAD28" s="61"/>
      <c r="BAE28" s="61"/>
      <c r="BAF28" s="61"/>
      <c r="BAG28" s="61"/>
      <c r="BAH28" s="61"/>
      <c r="BAI28" s="61"/>
      <c r="BAJ28" s="61"/>
      <c r="BAK28" s="61"/>
      <c r="BAL28" s="61"/>
      <c r="BAM28" s="61"/>
      <c r="BAN28" s="61"/>
      <c r="BAO28" s="61"/>
      <c r="BAP28" s="61"/>
      <c r="BAQ28" s="61"/>
      <c r="BAR28" s="61"/>
      <c r="BAS28" s="61"/>
      <c r="BAT28" s="61"/>
      <c r="BAU28" s="61"/>
      <c r="BAV28" s="61"/>
      <c r="BAW28" s="61"/>
      <c r="BAX28" s="61"/>
      <c r="BAY28" s="61"/>
      <c r="BAZ28" s="61"/>
      <c r="BBA28" s="61"/>
      <c r="BBB28" s="61"/>
      <c r="BBC28" s="61"/>
      <c r="BBD28" s="61"/>
      <c r="BBE28" s="61"/>
      <c r="BBF28" s="61"/>
      <c r="BBG28" s="61"/>
      <c r="BBH28" s="61"/>
      <c r="BBI28" s="61"/>
      <c r="BBJ28" s="61"/>
      <c r="BBK28" s="61"/>
      <c r="BBL28" s="61"/>
      <c r="BBM28" s="61"/>
      <c r="BBN28" s="61"/>
      <c r="BBO28" s="61"/>
      <c r="BBP28" s="61"/>
      <c r="BBQ28" s="61"/>
      <c r="BBR28" s="61"/>
      <c r="BBS28" s="61"/>
      <c r="BBT28" s="61"/>
      <c r="BBU28" s="61"/>
      <c r="BBV28" s="61"/>
      <c r="BBW28" s="61"/>
      <c r="BBX28" s="61"/>
      <c r="BBY28" s="61"/>
      <c r="BBZ28" s="61"/>
      <c r="BCA28" s="61"/>
      <c r="BCB28" s="61"/>
      <c r="BCC28" s="61"/>
      <c r="BCD28" s="61"/>
      <c r="BCE28" s="61"/>
      <c r="BCF28" s="61"/>
      <c r="BCG28" s="61"/>
      <c r="BCH28" s="61"/>
      <c r="BCI28" s="61"/>
      <c r="BCJ28" s="61"/>
      <c r="BCK28" s="61"/>
      <c r="BCL28" s="61"/>
      <c r="BCM28" s="61"/>
      <c r="BCN28" s="61"/>
      <c r="BCO28" s="61"/>
      <c r="BCP28" s="61"/>
      <c r="BCQ28" s="61"/>
      <c r="BCR28" s="61"/>
      <c r="BCS28" s="61"/>
      <c r="BCT28" s="61"/>
      <c r="BCU28" s="61"/>
      <c r="BCV28" s="61"/>
      <c r="BCW28" s="61"/>
      <c r="BCX28" s="61"/>
      <c r="BCY28" s="61"/>
      <c r="BCZ28" s="61"/>
      <c r="BDA28" s="61"/>
      <c r="BDB28" s="61"/>
      <c r="BDC28" s="61"/>
      <c r="BDD28" s="61"/>
      <c r="BDE28" s="61"/>
      <c r="BDF28" s="61"/>
      <c r="BDG28" s="61"/>
      <c r="BDH28" s="61"/>
      <c r="BDI28" s="61"/>
      <c r="BDJ28" s="61"/>
      <c r="BDK28" s="61"/>
      <c r="BDL28" s="61"/>
      <c r="BDM28" s="61"/>
      <c r="BDN28" s="61"/>
      <c r="BDO28" s="61"/>
      <c r="BDP28" s="61"/>
      <c r="BDQ28" s="61"/>
      <c r="BDR28" s="61"/>
      <c r="BDS28" s="61"/>
      <c r="BDT28" s="61"/>
      <c r="BDU28" s="61"/>
      <c r="BDV28" s="61"/>
      <c r="BDW28" s="61"/>
      <c r="BDX28" s="61"/>
      <c r="BDY28" s="61"/>
      <c r="BDZ28" s="61"/>
      <c r="BEA28" s="61"/>
      <c r="BEB28" s="61"/>
      <c r="BEC28" s="61"/>
      <c r="BED28" s="61"/>
      <c r="BEE28" s="61"/>
      <c r="BEF28" s="61"/>
      <c r="BEG28" s="61"/>
      <c r="BEH28" s="61"/>
      <c r="BEI28" s="61"/>
      <c r="BEJ28" s="61"/>
      <c r="BEK28" s="61"/>
      <c r="BEL28" s="61"/>
      <c r="BEM28" s="61"/>
      <c r="BEN28" s="61"/>
      <c r="BEO28" s="61"/>
      <c r="BEP28" s="61"/>
      <c r="BEQ28" s="61"/>
      <c r="BER28" s="61"/>
      <c r="BES28" s="61"/>
      <c r="BET28" s="61"/>
      <c r="BEU28" s="61"/>
      <c r="BEV28" s="61"/>
      <c r="BEW28" s="61"/>
      <c r="BEX28" s="61"/>
      <c r="BEY28" s="61"/>
      <c r="BEZ28" s="61"/>
      <c r="BFA28" s="61"/>
      <c r="BFB28" s="61"/>
      <c r="BFC28" s="61"/>
      <c r="BFD28" s="61"/>
      <c r="BFE28" s="61"/>
      <c r="BFF28" s="61"/>
      <c r="BFG28" s="61"/>
      <c r="BFH28" s="61"/>
      <c r="BFI28" s="61"/>
      <c r="BFJ28" s="61"/>
      <c r="BFK28" s="61"/>
      <c r="BFL28" s="61"/>
      <c r="BFM28" s="61"/>
      <c r="BFN28" s="61"/>
      <c r="BFO28" s="61"/>
      <c r="BFP28" s="61"/>
      <c r="BFQ28" s="61"/>
      <c r="BFR28" s="61"/>
      <c r="BFS28" s="61"/>
      <c r="BFT28" s="61"/>
      <c r="BFU28" s="61"/>
      <c r="BFV28" s="61"/>
      <c r="BFW28" s="61"/>
      <c r="BFX28" s="61"/>
      <c r="BFY28" s="61"/>
      <c r="BFZ28" s="61"/>
      <c r="BGA28" s="61"/>
      <c r="BGB28" s="61"/>
      <c r="BGC28" s="61"/>
      <c r="BGD28" s="61"/>
      <c r="BGE28" s="61"/>
      <c r="BGF28" s="61"/>
      <c r="BGG28" s="61"/>
      <c r="BGH28" s="61"/>
      <c r="BGI28" s="61"/>
      <c r="BGJ28" s="61"/>
      <c r="BGK28" s="61"/>
      <c r="BGL28" s="61"/>
      <c r="BGM28" s="61"/>
      <c r="BGN28" s="61"/>
      <c r="BGO28" s="61"/>
      <c r="BGP28" s="61"/>
      <c r="BGQ28" s="61"/>
      <c r="BGR28" s="61"/>
      <c r="BGS28" s="61"/>
      <c r="BGT28" s="61"/>
      <c r="BGU28" s="61"/>
      <c r="BGV28" s="61"/>
      <c r="BGW28" s="61"/>
      <c r="BGX28" s="61"/>
      <c r="BGY28" s="61"/>
      <c r="BGZ28" s="61"/>
      <c r="BHA28" s="61"/>
      <c r="BHB28" s="61"/>
      <c r="BHC28" s="61"/>
      <c r="BHD28" s="61"/>
      <c r="BHE28" s="61"/>
      <c r="BHF28" s="61"/>
      <c r="BHG28" s="61"/>
      <c r="BHH28" s="61"/>
      <c r="BHI28" s="61"/>
      <c r="BHJ28" s="61"/>
      <c r="BHK28" s="61"/>
      <c r="BHL28" s="61"/>
      <c r="BHM28" s="61"/>
      <c r="BHN28" s="61"/>
      <c r="BHO28" s="61"/>
      <c r="BHP28" s="61"/>
      <c r="BHQ28" s="61"/>
      <c r="BHR28" s="61"/>
      <c r="BHS28" s="61"/>
      <c r="BHT28" s="61"/>
      <c r="BHU28" s="61"/>
      <c r="BHV28" s="61"/>
      <c r="BHW28" s="61"/>
      <c r="BHX28" s="61"/>
      <c r="BHY28" s="61"/>
      <c r="BHZ28" s="61"/>
      <c r="BIA28" s="61"/>
      <c r="BIB28" s="61"/>
      <c r="BIC28" s="61"/>
      <c r="BID28" s="61"/>
      <c r="BIE28" s="61"/>
      <c r="BIF28" s="61"/>
      <c r="BIG28" s="61"/>
      <c r="BIH28" s="61"/>
      <c r="BII28" s="61"/>
      <c r="BIJ28" s="61"/>
      <c r="BIK28" s="61"/>
      <c r="BIL28" s="61"/>
      <c r="BIM28" s="61"/>
      <c r="BIN28" s="61"/>
      <c r="BIO28" s="61"/>
      <c r="BIP28" s="61"/>
      <c r="BIQ28" s="61"/>
      <c r="BIR28" s="61"/>
      <c r="BIS28" s="61"/>
      <c r="BIT28" s="61"/>
      <c r="BIU28" s="61"/>
      <c r="BIV28" s="61"/>
      <c r="BIW28" s="61"/>
      <c r="BIX28" s="61"/>
      <c r="BIY28" s="61"/>
      <c r="BIZ28" s="61"/>
      <c r="BJA28" s="61"/>
      <c r="BJB28" s="61"/>
      <c r="BJC28" s="61"/>
      <c r="BJD28" s="61"/>
      <c r="BJE28" s="61"/>
      <c r="BJF28" s="61"/>
      <c r="BJG28" s="61"/>
      <c r="BJH28" s="61"/>
      <c r="BJI28" s="61"/>
      <c r="BJJ28" s="61"/>
      <c r="BJK28" s="61"/>
      <c r="BJL28" s="61"/>
      <c r="BJM28" s="61"/>
      <c r="BJN28" s="61"/>
      <c r="BJO28" s="61"/>
      <c r="BJP28" s="61"/>
      <c r="BJQ28" s="61"/>
      <c r="BJR28" s="61"/>
      <c r="BJS28" s="61"/>
      <c r="BJT28" s="61"/>
      <c r="BJU28" s="61"/>
      <c r="BJV28" s="61"/>
      <c r="BJW28" s="61"/>
      <c r="BJX28" s="61"/>
      <c r="BJY28" s="61"/>
      <c r="BJZ28" s="61"/>
      <c r="BKA28" s="61"/>
      <c r="BKB28" s="61"/>
      <c r="BKC28" s="61"/>
      <c r="BKD28" s="61"/>
      <c r="BKE28" s="61"/>
      <c r="BKF28" s="61"/>
      <c r="BKG28" s="61"/>
      <c r="BKH28" s="61"/>
      <c r="BKI28" s="61"/>
      <c r="BKJ28" s="61"/>
      <c r="BKK28" s="61"/>
      <c r="BKL28" s="61"/>
      <c r="BKM28" s="61"/>
      <c r="BKN28" s="61"/>
      <c r="BKO28" s="61"/>
      <c r="BKP28" s="61"/>
      <c r="BKQ28" s="61"/>
      <c r="BKR28" s="61"/>
      <c r="BKS28" s="61"/>
      <c r="BKT28" s="61"/>
      <c r="BKU28" s="61"/>
      <c r="BKV28" s="61"/>
      <c r="BKW28" s="61"/>
      <c r="BKX28" s="61"/>
      <c r="BKY28" s="61"/>
      <c r="BKZ28" s="61"/>
      <c r="BLA28" s="61"/>
      <c r="BLB28" s="61"/>
      <c r="BLC28" s="61"/>
      <c r="BLD28" s="61"/>
      <c r="BLE28" s="61"/>
      <c r="BLF28" s="61"/>
      <c r="BLG28" s="61"/>
      <c r="BLH28" s="61"/>
      <c r="BLI28" s="61"/>
      <c r="BLJ28" s="61"/>
      <c r="BLK28" s="61"/>
      <c r="BLL28" s="61"/>
      <c r="BLM28" s="61"/>
      <c r="BLN28" s="61"/>
      <c r="BLO28" s="61"/>
      <c r="BLP28" s="61"/>
      <c r="BLQ28" s="61"/>
      <c r="BLR28" s="61"/>
      <c r="BLS28" s="61"/>
      <c r="BLT28" s="61"/>
      <c r="BLU28" s="61"/>
      <c r="BLV28" s="61"/>
      <c r="BLW28" s="61"/>
      <c r="BLX28" s="61"/>
      <c r="BLY28" s="61"/>
      <c r="BLZ28" s="61"/>
      <c r="BMA28" s="61"/>
      <c r="BMB28" s="61"/>
      <c r="BMC28" s="61"/>
      <c r="BMD28" s="61"/>
      <c r="BME28" s="61"/>
      <c r="BMF28" s="61"/>
      <c r="BMG28" s="61"/>
      <c r="BMH28" s="61"/>
      <c r="BMI28" s="61"/>
      <c r="BMJ28" s="61"/>
      <c r="BMK28" s="61"/>
      <c r="BML28" s="61"/>
      <c r="BMM28" s="61"/>
      <c r="BMN28" s="61"/>
      <c r="BMO28" s="61"/>
      <c r="BMP28" s="61"/>
      <c r="BMQ28" s="61"/>
      <c r="BMR28" s="61"/>
      <c r="BMS28" s="61"/>
      <c r="BMT28" s="61"/>
      <c r="BMU28" s="61"/>
      <c r="BMV28" s="61"/>
      <c r="BMW28" s="61"/>
      <c r="BMX28" s="61"/>
      <c r="BMY28" s="61"/>
      <c r="BMZ28" s="61"/>
      <c r="BNA28" s="61"/>
      <c r="BNB28" s="61"/>
      <c r="BNC28" s="61"/>
      <c r="BND28" s="61"/>
      <c r="BNE28" s="61"/>
      <c r="BNF28" s="61"/>
      <c r="BNG28" s="61"/>
      <c r="BNH28" s="61"/>
      <c r="BNI28" s="61"/>
      <c r="BNJ28" s="61"/>
      <c r="BNK28" s="61"/>
      <c r="BNL28" s="61"/>
      <c r="BNM28" s="61"/>
      <c r="BNN28" s="61"/>
      <c r="BNO28" s="61"/>
      <c r="BNP28" s="61"/>
      <c r="BNQ28" s="61"/>
      <c r="BNR28" s="61"/>
      <c r="BNS28" s="61"/>
      <c r="BNT28" s="61"/>
      <c r="BNU28" s="61"/>
      <c r="BNV28" s="61"/>
      <c r="BNW28" s="61"/>
      <c r="BNX28" s="61"/>
      <c r="BNY28" s="61"/>
      <c r="BNZ28" s="61"/>
      <c r="BOA28" s="61"/>
      <c r="BOB28" s="61"/>
      <c r="BOC28" s="61"/>
      <c r="BOD28" s="61"/>
      <c r="BOE28" s="61"/>
      <c r="BOF28" s="61"/>
      <c r="BOG28" s="61"/>
      <c r="BOH28" s="61"/>
      <c r="BOI28" s="61"/>
      <c r="BOJ28" s="61"/>
      <c r="BOK28" s="61"/>
      <c r="BOL28" s="61"/>
      <c r="BOM28" s="61"/>
      <c r="BON28" s="61"/>
      <c r="BOO28" s="61"/>
      <c r="BOP28" s="61"/>
      <c r="BOQ28" s="61"/>
      <c r="BOR28" s="61"/>
      <c r="BOS28" s="61"/>
      <c r="BOT28" s="61"/>
      <c r="BOU28" s="61"/>
      <c r="BOV28" s="61"/>
      <c r="BOW28" s="61"/>
      <c r="BOX28" s="61"/>
      <c r="BOY28" s="61"/>
      <c r="BOZ28" s="61"/>
      <c r="BPA28" s="61"/>
      <c r="BPB28" s="61"/>
      <c r="BPC28" s="61"/>
      <c r="BPD28" s="61"/>
      <c r="BPE28" s="61"/>
      <c r="BPF28" s="61"/>
      <c r="BPG28" s="61"/>
      <c r="BPH28" s="61"/>
      <c r="BPI28" s="61"/>
      <c r="BPJ28" s="61"/>
      <c r="BPK28" s="61"/>
      <c r="BPL28" s="61"/>
      <c r="BPM28" s="61"/>
      <c r="BPN28" s="61"/>
      <c r="BPO28" s="61"/>
      <c r="BPP28" s="61"/>
      <c r="BPQ28" s="61"/>
      <c r="BPR28" s="61"/>
      <c r="BPS28" s="61"/>
      <c r="BPT28" s="61"/>
      <c r="BPU28" s="61"/>
      <c r="BPV28" s="61"/>
      <c r="BPW28" s="61"/>
      <c r="BPX28" s="61"/>
      <c r="BPY28" s="61"/>
      <c r="BPZ28" s="61"/>
      <c r="BQA28" s="61"/>
      <c r="BQB28" s="61"/>
      <c r="BQC28" s="61"/>
      <c r="BQD28" s="61"/>
      <c r="BQE28" s="61"/>
      <c r="BQF28" s="61"/>
      <c r="BQG28" s="61"/>
      <c r="BQH28" s="61"/>
      <c r="BQI28" s="61"/>
      <c r="BQJ28" s="61"/>
      <c r="BQK28" s="61"/>
      <c r="BQL28" s="61"/>
      <c r="BQM28" s="61"/>
      <c r="BQN28" s="61"/>
      <c r="BQO28" s="61"/>
      <c r="BQP28" s="61"/>
      <c r="BQQ28" s="61"/>
      <c r="BQR28" s="61"/>
      <c r="BQS28" s="61"/>
      <c r="BQT28" s="61"/>
      <c r="BQU28" s="61"/>
      <c r="BQV28" s="61"/>
      <c r="BQW28" s="61"/>
      <c r="BQX28" s="61"/>
      <c r="BQY28" s="61"/>
      <c r="BQZ28" s="61"/>
      <c r="BRA28" s="61"/>
      <c r="BRB28" s="61"/>
      <c r="BRC28" s="61"/>
      <c r="BRD28" s="61"/>
      <c r="BRE28" s="61"/>
      <c r="BRF28" s="61"/>
      <c r="BRG28" s="61"/>
      <c r="BRH28" s="61"/>
      <c r="BRI28" s="61"/>
      <c r="BRJ28" s="61"/>
      <c r="BRK28" s="61"/>
      <c r="BRL28" s="61"/>
      <c r="BRM28" s="61"/>
      <c r="BRN28" s="61"/>
      <c r="BRO28" s="61"/>
      <c r="BRP28" s="61"/>
      <c r="BRQ28" s="61"/>
      <c r="BRR28" s="61"/>
      <c r="BRS28" s="61"/>
      <c r="BRT28" s="61"/>
      <c r="BRU28" s="61"/>
      <c r="BRV28" s="61"/>
      <c r="BRW28" s="61"/>
      <c r="BRX28" s="61"/>
      <c r="BRY28" s="61"/>
      <c r="BRZ28" s="61"/>
      <c r="BSA28" s="61"/>
      <c r="BSB28" s="61"/>
      <c r="BSC28" s="61"/>
      <c r="BSD28" s="61"/>
      <c r="BSE28" s="61"/>
      <c r="BSF28" s="61"/>
      <c r="BSG28" s="61"/>
      <c r="BSH28" s="61"/>
      <c r="BSI28" s="61"/>
      <c r="BSJ28" s="61"/>
      <c r="BSK28" s="61"/>
      <c r="BSL28" s="61"/>
      <c r="BSM28" s="61"/>
      <c r="BSN28" s="61"/>
      <c r="BSO28" s="61"/>
      <c r="BSP28" s="61"/>
      <c r="BSQ28" s="61"/>
      <c r="BSR28" s="61"/>
      <c r="BSS28" s="61"/>
      <c r="BST28" s="61"/>
      <c r="BSU28" s="61"/>
      <c r="BSV28" s="61"/>
      <c r="BSW28" s="61"/>
      <c r="BSX28" s="61"/>
      <c r="BSY28" s="61"/>
      <c r="BSZ28" s="61"/>
      <c r="BTA28" s="61"/>
      <c r="BTB28" s="61"/>
      <c r="BTC28" s="61"/>
      <c r="BTD28" s="61"/>
      <c r="BTE28" s="61"/>
      <c r="BTF28" s="61"/>
      <c r="BTG28" s="61"/>
      <c r="BTH28" s="61"/>
      <c r="BTI28" s="61"/>
      <c r="BTJ28" s="61"/>
      <c r="BTK28" s="61"/>
      <c r="BTL28" s="61"/>
      <c r="BTM28" s="61"/>
      <c r="BTN28" s="61"/>
      <c r="BTO28" s="61"/>
      <c r="BTP28" s="61"/>
      <c r="BTQ28" s="61"/>
      <c r="BTR28" s="61"/>
      <c r="BTS28" s="61"/>
      <c r="BTT28" s="61"/>
      <c r="BTU28" s="61"/>
      <c r="BTV28" s="61"/>
      <c r="BTW28" s="61"/>
      <c r="BTX28" s="61"/>
      <c r="BTY28" s="61"/>
      <c r="BTZ28" s="61"/>
      <c r="BUA28" s="61"/>
      <c r="BUB28" s="61"/>
      <c r="BUC28" s="61"/>
      <c r="BUD28" s="61"/>
      <c r="BUE28" s="61"/>
      <c r="BUF28" s="61"/>
      <c r="BUG28" s="61"/>
      <c r="BUH28" s="61"/>
      <c r="BUI28" s="61"/>
      <c r="BUJ28" s="61"/>
      <c r="BUK28" s="61"/>
      <c r="BUL28" s="61"/>
      <c r="BUM28" s="61"/>
      <c r="BUN28" s="61"/>
      <c r="BUO28" s="61"/>
      <c r="BUP28" s="61"/>
      <c r="BUQ28" s="61"/>
      <c r="BUR28" s="61"/>
      <c r="BUS28" s="61"/>
      <c r="BUT28" s="61"/>
      <c r="BUU28" s="61"/>
      <c r="BUV28" s="61"/>
      <c r="BUW28" s="61"/>
      <c r="BUX28" s="61"/>
      <c r="BUY28" s="61"/>
      <c r="BUZ28" s="61"/>
      <c r="BVA28" s="61"/>
      <c r="BVB28" s="61"/>
      <c r="BVC28" s="61"/>
      <c r="BVD28" s="61"/>
      <c r="BVE28" s="61"/>
      <c r="BVF28" s="61"/>
      <c r="BVG28" s="61"/>
      <c r="BVH28" s="61"/>
      <c r="BVI28" s="61"/>
      <c r="BVJ28" s="61"/>
      <c r="BVK28" s="61"/>
      <c r="BVL28" s="61"/>
      <c r="BVM28" s="61"/>
      <c r="BVN28" s="61"/>
      <c r="BVO28" s="61"/>
      <c r="BVP28" s="61"/>
      <c r="BVQ28" s="61"/>
      <c r="BVR28" s="61"/>
      <c r="BVS28" s="61"/>
      <c r="BVT28" s="61"/>
      <c r="BVU28" s="61"/>
      <c r="BVV28" s="61"/>
      <c r="BVW28" s="61"/>
      <c r="BVX28" s="61"/>
      <c r="BVY28" s="61"/>
      <c r="BVZ28" s="61"/>
      <c r="BWA28" s="61"/>
      <c r="BWB28" s="61"/>
      <c r="BWC28" s="61"/>
      <c r="BWD28" s="61"/>
      <c r="BWE28" s="61"/>
      <c r="BWF28" s="61"/>
      <c r="BWG28" s="61"/>
      <c r="BWH28" s="61"/>
      <c r="BWI28" s="61"/>
      <c r="BWJ28" s="61"/>
      <c r="BWK28" s="61"/>
      <c r="BWL28" s="61"/>
      <c r="BWM28" s="61"/>
      <c r="BWN28" s="61"/>
      <c r="BWO28" s="61"/>
      <c r="BWP28" s="61"/>
      <c r="BWQ28" s="61"/>
      <c r="BWR28" s="61"/>
      <c r="BWS28" s="61"/>
      <c r="BWT28" s="61"/>
      <c r="BWU28" s="61"/>
      <c r="BWV28" s="61"/>
      <c r="BWW28" s="61"/>
      <c r="BWX28" s="61"/>
      <c r="BWY28" s="61"/>
      <c r="BWZ28" s="61"/>
      <c r="BXA28" s="61"/>
      <c r="BXB28" s="61"/>
      <c r="BXC28" s="61"/>
      <c r="BXD28" s="61"/>
      <c r="BXE28" s="61"/>
      <c r="BXF28" s="61"/>
      <c r="BXG28" s="61"/>
      <c r="BXH28" s="61"/>
      <c r="BXI28" s="61"/>
      <c r="BXJ28" s="61"/>
      <c r="BXK28" s="61"/>
      <c r="BXL28" s="61"/>
      <c r="BXM28" s="61"/>
      <c r="BXN28" s="61"/>
      <c r="BXO28" s="61"/>
      <c r="BXP28" s="61"/>
      <c r="BXQ28" s="61"/>
      <c r="BXR28" s="61"/>
      <c r="BXS28" s="61"/>
      <c r="BXT28" s="61"/>
      <c r="BXU28" s="61"/>
      <c r="BXV28" s="61"/>
      <c r="BXW28" s="61"/>
      <c r="BXX28" s="61"/>
      <c r="BXY28" s="61"/>
      <c r="BXZ28" s="61"/>
      <c r="BYA28" s="61"/>
      <c r="BYB28" s="61"/>
      <c r="BYC28" s="61"/>
      <c r="BYD28" s="61"/>
      <c r="BYE28" s="61"/>
      <c r="BYF28" s="61"/>
      <c r="BYG28" s="61"/>
      <c r="BYH28" s="61"/>
      <c r="BYI28" s="61"/>
      <c r="BYJ28" s="61"/>
      <c r="BYK28" s="61"/>
      <c r="BYL28" s="61"/>
      <c r="BYM28" s="61"/>
      <c r="BYN28" s="61"/>
      <c r="BYO28" s="61"/>
      <c r="BYP28" s="61"/>
      <c r="BYQ28" s="61"/>
      <c r="BYR28" s="61"/>
      <c r="BYS28" s="61"/>
      <c r="BYT28" s="61"/>
      <c r="BYU28" s="61"/>
      <c r="BYV28" s="61"/>
      <c r="BYW28" s="61"/>
      <c r="BYX28" s="61"/>
      <c r="BYY28" s="61"/>
      <c r="BYZ28" s="61"/>
      <c r="BZA28" s="61"/>
      <c r="BZB28" s="61"/>
      <c r="BZC28" s="61"/>
      <c r="BZD28" s="61"/>
      <c r="BZE28" s="61"/>
      <c r="BZF28" s="61"/>
      <c r="BZG28" s="61"/>
      <c r="BZH28" s="61"/>
      <c r="BZI28" s="61"/>
      <c r="BZJ28" s="61"/>
      <c r="BZK28" s="61"/>
      <c r="BZL28" s="61"/>
      <c r="BZM28" s="61"/>
      <c r="BZN28" s="61"/>
      <c r="BZO28" s="61"/>
      <c r="BZP28" s="61"/>
      <c r="BZQ28" s="61"/>
      <c r="BZR28" s="61"/>
      <c r="BZS28" s="61"/>
      <c r="BZT28" s="61"/>
      <c r="BZU28" s="61"/>
      <c r="BZV28" s="61"/>
      <c r="BZW28" s="61"/>
      <c r="BZX28" s="61"/>
      <c r="BZY28" s="61"/>
      <c r="BZZ28" s="61"/>
      <c r="CAA28" s="61"/>
      <c r="CAB28" s="61"/>
      <c r="CAC28" s="61"/>
      <c r="CAD28" s="61"/>
      <c r="CAE28" s="61"/>
      <c r="CAF28" s="61"/>
      <c r="CAG28" s="61"/>
      <c r="CAH28" s="61"/>
      <c r="CAI28" s="61"/>
      <c r="CAJ28" s="61"/>
      <c r="CAK28" s="61"/>
      <c r="CAL28" s="61"/>
      <c r="CAM28" s="61"/>
      <c r="CAN28" s="61"/>
      <c r="CAO28" s="61"/>
      <c r="CAP28" s="61"/>
      <c r="CAQ28" s="61"/>
      <c r="CAR28" s="61"/>
      <c r="CAS28" s="61"/>
      <c r="CAT28" s="61"/>
      <c r="CAU28" s="61"/>
      <c r="CAV28" s="61"/>
      <c r="CAW28" s="61"/>
      <c r="CAX28" s="61"/>
      <c r="CAY28" s="61"/>
      <c r="CAZ28" s="61"/>
      <c r="CBA28" s="61"/>
      <c r="CBB28" s="61"/>
      <c r="CBC28" s="61"/>
      <c r="CBD28" s="61"/>
      <c r="CBE28" s="61"/>
      <c r="CBF28" s="61"/>
      <c r="CBG28" s="61"/>
      <c r="CBH28" s="61"/>
      <c r="CBI28" s="61"/>
      <c r="CBJ28" s="61"/>
      <c r="CBK28" s="61"/>
      <c r="CBL28" s="61"/>
      <c r="CBM28" s="61"/>
      <c r="CBN28" s="61"/>
      <c r="CBO28" s="61"/>
      <c r="CBP28" s="61"/>
      <c r="CBQ28" s="61"/>
      <c r="CBR28" s="61"/>
      <c r="CBS28" s="61"/>
      <c r="CBT28" s="61"/>
      <c r="CBU28" s="61"/>
      <c r="CBV28" s="61"/>
      <c r="CBW28" s="61"/>
      <c r="CBX28" s="61"/>
      <c r="CBY28" s="61"/>
      <c r="CBZ28" s="61"/>
      <c r="CCA28" s="61"/>
      <c r="CCB28" s="61"/>
      <c r="CCC28" s="61"/>
      <c r="CCD28" s="61"/>
      <c r="CCE28" s="61"/>
      <c r="CCF28" s="61"/>
      <c r="CCG28" s="61"/>
      <c r="CCH28" s="61"/>
      <c r="CCI28" s="61"/>
      <c r="CCJ28" s="61"/>
      <c r="CCK28" s="61"/>
      <c r="CCL28" s="61"/>
      <c r="CCM28" s="61"/>
      <c r="CCN28" s="61"/>
      <c r="CCO28" s="61"/>
      <c r="CCP28" s="61"/>
      <c r="CCQ28" s="61"/>
      <c r="CCR28" s="61"/>
      <c r="CCS28" s="61"/>
      <c r="CCT28" s="61"/>
      <c r="CCU28" s="61"/>
      <c r="CCV28" s="61"/>
      <c r="CCW28" s="61"/>
      <c r="CCX28" s="61"/>
      <c r="CCY28" s="61"/>
      <c r="CCZ28" s="61"/>
      <c r="CDA28" s="61"/>
      <c r="CDB28" s="61"/>
      <c r="CDC28" s="61"/>
      <c r="CDD28" s="61"/>
      <c r="CDE28" s="61"/>
      <c r="CDF28" s="61"/>
      <c r="CDG28" s="61"/>
      <c r="CDH28" s="61"/>
      <c r="CDI28" s="61"/>
      <c r="CDJ28" s="61"/>
      <c r="CDK28" s="61"/>
      <c r="CDL28" s="61"/>
      <c r="CDM28" s="61"/>
      <c r="CDN28" s="61"/>
      <c r="CDO28" s="61"/>
      <c r="CDP28" s="61"/>
      <c r="CDQ28" s="61"/>
      <c r="CDR28" s="61"/>
      <c r="CDS28" s="61"/>
      <c r="CDT28" s="61"/>
      <c r="CDU28" s="61"/>
      <c r="CDV28" s="61"/>
      <c r="CDW28" s="61"/>
      <c r="CDX28" s="61"/>
      <c r="CDY28" s="61"/>
      <c r="CDZ28" s="61"/>
      <c r="CEA28" s="61"/>
      <c r="CEB28" s="61"/>
      <c r="CEC28" s="61"/>
      <c r="CED28" s="61"/>
      <c r="CEE28" s="61"/>
      <c r="CEF28" s="61"/>
      <c r="CEG28" s="61"/>
      <c r="CEH28" s="61"/>
      <c r="CEI28" s="61"/>
      <c r="CEJ28" s="61"/>
      <c r="CEK28" s="61"/>
      <c r="CEL28" s="61"/>
      <c r="CEM28" s="61"/>
      <c r="CEN28" s="61"/>
      <c r="CEO28" s="61"/>
      <c r="CEP28" s="61"/>
      <c r="CEQ28" s="61"/>
      <c r="CER28" s="61"/>
      <c r="CES28" s="61"/>
      <c r="CET28" s="61"/>
      <c r="CEU28" s="61"/>
      <c r="CEV28" s="61"/>
      <c r="CEW28" s="61"/>
      <c r="CEX28" s="61"/>
      <c r="CEY28" s="61"/>
      <c r="CEZ28" s="61"/>
      <c r="CFA28" s="61"/>
      <c r="CFB28" s="61"/>
      <c r="CFC28" s="61"/>
      <c r="CFD28" s="61"/>
      <c r="CFE28" s="61"/>
      <c r="CFF28" s="61"/>
      <c r="CFG28" s="61"/>
      <c r="CFH28" s="61"/>
      <c r="CFI28" s="61"/>
      <c r="CFJ28" s="61"/>
      <c r="CFK28" s="61"/>
      <c r="CFL28" s="61"/>
      <c r="CFM28" s="61"/>
      <c r="CFN28" s="61"/>
      <c r="CFO28" s="61"/>
      <c r="CFP28" s="61"/>
      <c r="CFQ28" s="61"/>
      <c r="CFR28" s="61"/>
      <c r="CFS28" s="61"/>
      <c r="CFT28" s="61"/>
      <c r="CFU28" s="61"/>
      <c r="CFV28" s="61"/>
      <c r="CFW28" s="61"/>
      <c r="CFX28" s="61"/>
      <c r="CFY28" s="61"/>
      <c r="CFZ28" s="61"/>
      <c r="CGA28" s="61"/>
      <c r="CGB28" s="61"/>
      <c r="CGC28" s="61"/>
      <c r="CGD28" s="61"/>
      <c r="CGE28" s="61"/>
      <c r="CGF28" s="61"/>
      <c r="CGG28" s="61"/>
      <c r="CGH28" s="61"/>
      <c r="CGI28" s="61"/>
      <c r="CGJ28" s="61"/>
      <c r="CGK28" s="61"/>
      <c r="CGL28" s="61"/>
      <c r="CGM28" s="61"/>
      <c r="CGN28" s="61"/>
      <c r="CGO28" s="61"/>
      <c r="CGP28" s="61"/>
      <c r="CGQ28" s="61"/>
      <c r="CGR28" s="61"/>
      <c r="CGS28" s="61"/>
      <c r="CGT28" s="61"/>
      <c r="CGU28" s="61"/>
      <c r="CGV28" s="61"/>
      <c r="CGW28" s="61"/>
      <c r="CGX28" s="61"/>
      <c r="CGY28" s="61"/>
      <c r="CGZ28" s="61"/>
      <c r="CHA28" s="61"/>
      <c r="CHB28" s="61"/>
      <c r="CHC28" s="61"/>
      <c r="CHD28" s="61"/>
      <c r="CHE28" s="61"/>
      <c r="CHF28" s="61"/>
      <c r="CHG28" s="61"/>
      <c r="CHH28" s="61"/>
      <c r="CHI28" s="61"/>
      <c r="CHJ28" s="61"/>
      <c r="CHK28" s="61"/>
      <c r="CHL28" s="61"/>
      <c r="CHM28" s="61"/>
      <c r="CHN28" s="61"/>
      <c r="CHO28" s="61"/>
      <c r="CHP28" s="61"/>
      <c r="CHQ28" s="61"/>
      <c r="CHR28" s="61"/>
      <c r="CHS28" s="61"/>
      <c r="CHT28" s="61"/>
      <c r="CHU28" s="61"/>
      <c r="CHV28" s="61"/>
      <c r="CHW28" s="61"/>
      <c r="CHX28" s="61"/>
      <c r="CHY28" s="61"/>
      <c r="CHZ28" s="61"/>
      <c r="CIA28" s="61"/>
      <c r="CIB28" s="61"/>
      <c r="CIC28" s="61"/>
      <c r="CID28" s="61"/>
      <c r="CIE28" s="61"/>
      <c r="CIF28" s="61"/>
      <c r="CIG28" s="61"/>
      <c r="CIH28" s="61"/>
      <c r="CII28" s="61"/>
      <c r="CIJ28" s="61"/>
      <c r="CIK28" s="61"/>
      <c r="CIL28" s="61"/>
      <c r="CIM28" s="61"/>
      <c r="CIN28" s="61"/>
      <c r="CIO28" s="61"/>
      <c r="CIP28" s="61"/>
      <c r="CIQ28" s="61"/>
      <c r="CIR28" s="61"/>
      <c r="CIS28" s="61"/>
      <c r="CIT28" s="61"/>
      <c r="CIU28" s="61"/>
      <c r="CIV28" s="61"/>
      <c r="CIW28" s="61"/>
      <c r="CIX28" s="61"/>
      <c r="CIY28" s="61"/>
      <c r="CIZ28" s="61"/>
      <c r="CJA28" s="61"/>
      <c r="CJB28" s="61"/>
      <c r="CJC28" s="61"/>
      <c r="CJD28" s="61"/>
      <c r="CJE28" s="61"/>
      <c r="CJF28" s="61"/>
      <c r="CJG28" s="61"/>
      <c r="CJH28" s="61"/>
      <c r="CJI28" s="61"/>
      <c r="CJJ28" s="61"/>
      <c r="CJK28" s="61"/>
      <c r="CJL28" s="61"/>
      <c r="CJM28" s="61"/>
      <c r="CJN28" s="61"/>
      <c r="CJO28" s="61"/>
      <c r="CJP28" s="61"/>
      <c r="CJQ28" s="61"/>
      <c r="CJR28" s="61"/>
      <c r="CJS28" s="61"/>
      <c r="CJT28" s="61"/>
      <c r="CJU28" s="61"/>
      <c r="CJV28" s="61"/>
      <c r="CJW28" s="61"/>
      <c r="CJX28" s="61"/>
      <c r="CJY28" s="61"/>
      <c r="CJZ28" s="61"/>
      <c r="CKA28" s="61"/>
      <c r="CKB28" s="61"/>
      <c r="CKC28" s="61"/>
      <c r="CKD28" s="61"/>
      <c r="CKE28" s="61"/>
      <c r="CKF28" s="61"/>
      <c r="CKG28" s="61"/>
      <c r="CKH28" s="61"/>
      <c r="CKI28" s="61"/>
      <c r="CKJ28" s="61"/>
      <c r="CKK28" s="61"/>
      <c r="CKL28" s="61"/>
      <c r="CKM28" s="61"/>
      <c r="CKN28" s="61"/>
      <c r="CKO28" s="61"/>
      <c r="CKP28" s="61"/>
      <c r="CKQ28" s="61"/>
      <c r="CKR28" s="61"/>
      <c r="CKS28" s="61"/>
      <c r="CKT28" s="61"/>
      <c r="CKU28" s="61"/>
      <c r="CKV28" s="61"/>
      <c r="CKW28" s="61"/>
      <c r="CKX28" s="61"/>
      <c r="CKY28" s="61"/>
      <c r="CKZ28" s="61"/>
      <c r="CLA28" s="61"/>
      <c r="CLB28" s="61"/>
      <c r="CLC28" s="61"/>
      <c r="CLD28" s="61"/>
      <c r="CLE28" s="61"/>
      <c r="CLF28" s="61"/>
      <c r="CLG28" s="61"/>
      <c r="CLH28" s="61"/>
      <c r="CLI28" s="61"/>
      <c r="CLJ28" s="61"/>
      <c r="CLK28" s="61"/>
      <c r="CLL28" s="61"/>
      <c r="CLM28" s="61"/>
      <c r="CLN28" s="61"/>
      <c r="CLO28" s="61"/>
      <c r="CLP28" s="61"/>
      <c r="CLQ28" s="61"/>
      <c r="CLR28" s="61"/>
      <c r="CLS28" s="61"/>
      <c r="CLT28" s="61"/>
      <c r="CLU28" s="61"/>
      <c r="CLV28" s="61"/>
      <c r="CLW28" s="61"/>
      <c r="CLX28" s="61"/>
      <c r="CLY28" s="61"/>
      <c r="CLZ28" s="61"/>
      <c r="CMA28" s="61"/>
      <c r="CMB28" s="61"/>
      <c r="CMC28" s="61"/>
      <c r="CMD28" s="61"/>
      <c r="CME28" s="61"/>
      <c r="CMF28" s="61"/>
      <c r="CMG28" s="61"/>
      <c r="CMH28" s="61"/>
      <c r="CMI28" s="61"/>
      <c r="CMJ28" s="61"/>
      <c r="CMK28" s="61"/>
      <c r="CML28" s="61"/>
      <c r="CMM28" s="61"/>
      <c r="CMN28" s="61"/>
      <c r="CMO28" s="61"/>
      <c r="CMP28" s="61"/>
      <c r="CMQ28" s="61"/>
      <c r="CMR28" s="61"/>
      <c r="CMS28" s="61"/>
      <c r="CMT28" s="61"/>
      <c r="CMU28" s="61"/>
      <c r="CMV28" s="61"/>
      <c r="CMW28" s="61"/>
      <c r="CMX28" s="61"/>
      <c r="CMY28" s="61"/>
      <c r="CMZ28" s="61"/>
      <c r="CNA28" s="61"/>
      <c r="CNB28" s="61"/>
      <c r="CNC28" s="61"/>
      <c r="CND28" s="61"/>
      <c r="CNE28" s="61"/>
      <c r="CNF28" s="61"/>
      <c r="CNG28" s="61"/>
      <c r="CNH28" s="61"/>
      <c r="CNI28" s="61"/>
      <c r="CNJ28" s="61"/>
      <c r="CNK28" s="61"/>
      <c r="CNL28" s="61"/>
      <c r="CNM28" s="61"/>
      <c r="CNN28" s="61"/>
      <c r="CNO28" s="61"/>
      <c r="CNP28" s="61"/>
      <c r="CNQ28" s="61"/>
      <c r="CNR28" s="61"/>
      <c r="CNS28" s="61"/>
      <c r="CNT28" s="61"/>
      <c r="CNU28" s="61"/>
      <c r="CNV28" s="61"/>
      <c r="CNW28" s="61"/>
      <c r="CNX28" s="61"/>
      <c r="CNY28" s="61"/>
      <c r="CNZ28" s="61"/>
      <c r="COA28" s="61"/>
      <c r="COB28" s="61"/>
      <c r="COC28" s="61"/>
      <c r="COD28" s="61"/>
      <c r="COE28" s="61"/>
      <c r="COF28" s="61"/>
      <c r="COG28" s="61"/>
      <c r="COH28" s="61"/>
      <c r="COI28" s="61"/>
      <c r="COJ28" s="61"/>
      <c r="COK28" s="61"/>
      <c r="COL28" s="61"/>
      <c r="COM28" s="61"/>
      <c r="CON28" s="61"/>
      <c r="COO28" s="61"/>
      <c r="COP28" s="61"/>
      <c r="COQ28" s="61"/>
      <c r="COR28" s="61"/>
      <c r="COS28" s="61"/>
      <c r="COT28" s="61"/>
      <c r="COU28" s="61"/>
      <c r="COV28" s="61"/>
      <c r="COW28" s="61"/>
      <c r="COX28" s="61"/>
      <c r="COY28" s="61"/>
      <c r="COZ28" s="61"/>
      <c r="CPA28" s="61"/>
      <c r="CPB28" s="61"/>
      <c r="CPC28" s="61"/>
      <c r="CPD28" s="61"/>
      <c r="CPE28" s="61"/>
      <c r="CPF28" s="61"/>
      <c r="CPG28" s="61"/>
      <c r="CPH28" s="61"/>
      <c r="CPI28" s="61"/>
      <c r="CPJ28" s="61"/>
      <c r="CPK28" s="61"/>
      <c r="CPL28" s="61"/>
      <c r="CPM28" s="61"/>
      <c r="CPN28" s="61"/>
      <c r="CPO28" s="61"/>
      <c r="CPP28" s="61"/>
      <c r="CPQ28" s="61"/>
      <c r="CPR28" s="61"/>
      <c r="CPS28" s="61"/>
      <c r="CPT28" s="61"/>
      <c r="CPU28" s="61"/>
      <c r="CPV28" s="61"/>
      <c r="CPW28" s="61"/>
      <c r="CPX28" s="61"/>
      <c r="CPY28" s="61"/>
      <c r="CPZ28" s="61"/>
      <c r="CQA28" s="61"/>
      <c r="CQB28" s="61"/>
      <c r="CQC28" s="61"/>
      <c r="CQD28" s="61"/>
      <c r="CQE28" s="61"/>
      <c r="CQF28" s="61"/>
      <c r="CQG28" s="61"/>
      <c r="CQH28" s="61"/>
      <c r="CQI28" s="61"/>
      <c r="CQJ28" s="61"/>
      <c r="CQK28" s="61"/>
      <c r="CQL28" s="61"/>
      <c r="CQM28" s="61"/>
      <c r="CQN28" s="61"/>
      <c r="CQO28" s="61"/>
      <c r="CQP28" s="61"/>
      <c r="CQQ28" s="61"/>
      <c r="CQR28" s="61"/>
      <c r="CQS28" s="61"/>
      <c r="CQT28" s="61"/>
      <c r="CQU28" s="61"/>
      <c r="CQV28" s="61"/>
      <c r="CQW28" s="61"/>
      <c r="CQX28" s="61"/>
      <c r="CQY28" s="61"/>
      <c r="CQZ28" s="61"/>
      <c r="CRA28" s="61"/>
      <c r="CRB28" s="61"/>
      <c r="CRC28" s="61"/>
      <c r="CRD28" s="61"/>
      <c r="CRE28" s="61"/>
      <c r="CRF28" s="61"/>
      <c r="CRG28" s="61"/>
      <c r="CRH28" s="61"/>
      <c r="CRI28" s="61"/>
      <c r="CRJ28" s="61"/>
      <c r="CRK28" s="61"/>
      <c r="CRL28" s="61"/>
      <c r="CRM28" s="61"/>
      <c r="CRN28" s="61"/>
      <c r="CRO28" s="61"/>
      <c r="CRP28" s="61"/>
      <c r="CRQ28" s="61"/>
      <c r="CRR28" s="61"/>
      <c r="CRS28" s="61"/>
      <c r="CRT28" s="61"/>
      <c r="CRU28" s="61"/>
      <c r="CRV28" s="61"/>
      <c r="CRW28" s="61"/>
      <c r="CRX28" s="61"/>
      <c r="CRY28" s="61"/>
      <c r="CRZ28" s="61"/>
      <c r="CSA28" s="61"/>
      <c r="CSB28" s="61"/>
      <c r="CSC28" s="61"/>
      <c r="CSD28" s="61"/>
      <c r="CSE28" s="61"/>
      <c r="CSF28" s="61"/>
      <c r="CSG28" s="61"/>
      <c r="CSH28" s="61"/>
      <c r="CSI28" s="61"/>
      <c r="CSJ28" s="61"/>
      <c r="CSK28" s="61"/>
      <c r="CSL28" s="61"/>
      <c r="CSM28" s="61"/>
      <c r="CSN28" s="61"/>
      <c r="CSO28" s="61"/>
      <c r="CSP28" s="61"/>
      <c r="CSQ28" s="61"/>
      <c r="CSR28" s="61"/>
      <c r="CSS28" s="61"/>
      <c r="CST28" s="61"/>
      <c r="CSU28" s="61"/>
      <c r="CSV28" s="61"/>
      <c r="CSW28" s="61"/>
      <c r="CSX28" s="61"/>
      <c r="CSY28" s="61"/>
      <c r="CSZ28" s="61"/>
      <c r="CTA28" s="61"/>
      <c r="CTB28" s="61"/>
      <c r="CTC28" s="61"/>
      <c r="CTD28" s="61"/>
      <c r="CTE28" s="61"/>
      <c r="CTF28" s="61"/>
      <c r="CTG28" s="61"/>
      <c r="CTH28" s="61"/>
      <c r="CTI28" s="61"/>
      <c r="CTJ28" s="61"/>
      <c r="CTK28" s="61"/>
      <c r="CTL28" s="61"/>
      <c r="CTM28" s="61"/>
      <c r="CTN28" s="61"/>
      <c r="CTO28" s="61"/>
      <c r="CTP28" s="61"/>
      <c r="CTQ28" s="61"/>
      <c r="CTR28" s="61"/>
      <c r="CTS28" s="61"/>
      <c r="CTT28" s="61"/>
      <c r="CTU28" s="61"/>
      <c r="CTV28" s="61"/>
      <c r="CTW28" s="61"/>
      <c r="CTX28" s="61"/>
      <c r="CTY28" s="61"/>
      <c r="CTZ28" s="61"/>
      <c r="CUA28" s="61"/>
      <c r="CUB28" s="61"/>
      <c r="CUC28" s="61"/>
      <c r="CUD28" s="61"/>
      <c r="CUE28" s="61"/>
      <c r="CUF28" s="61"/>
      <c r="CUG28" s="61"/>
      <c r="CUH28" s="61"/>
      <c r="CUI28" s="61"/>
      <c r="CUJ28" s="61"/>
      <c r="CUK28" s="61"/>
      <c r="CUL28" s="61"/>
      <c r="CUM28" s="61"/>
      <c r="CUN28" s="61"/>
      <c r="CUO28" s="61"/>
      <c r="CUP28" s="61"/>
      <c r="CUQ28" s="61"/>
      <c r="CUR28" s="61"/>
      <c r="CUS28" s="61"/>
      <c r="CUT28" s="61"/>
      <c r="CUU28" s="61"/>
      <c r="CUV28" s="61"/>
      <c r="CUW28" s="61"/>
      <c r="CUX28" s="61"/>
      <c r="CUY28" s="61"/>
      <c r="CUZ28" s="61"/>
      <c r="CVA28" s="61"/>
      <c r="CVB28" s="61"/>
      <c r="CVC28" s="61"/>
      <c r="CVD28" s="61"/>
      <c r="CVE28" s="61"/>
      <c r="CVF28" s="61"/>
      <c r="CVG28" s="61"/>
      <c r="CVH28" s="61"/>
      <c r="CVI28" s="61"/>
      <c r="CVJ28" s="61"/>
      <c r="CVK28" s="61"/>
      <c r="CVL28" s="61"/>
      <c r="CVM28" s="61"/>
      <c r="CVN28" s="61"/>
      <c r="CVO28" s="61"/>
      <c r="CVP28" s="61"/>
      <c r="CVQ28" s="61"/>
      <c r="CVR28" s="61"/>
      <c r="CVS28" s="61"/>
      <c r="CVT28" s="61"/>
      <c r="CVU28" s="61"/>
      <c r="CVV28" s="61"/>
      <c r="CVW28" s="61"/>
      <c r="CVX28" s="61"/>
      <c r="CVY28" s="61"/>
      <c r="CVZ28" s="61"/>
      <c r="CWA28" s="61"/>
      <c r="CWB28" s="61"/>
      <c r="CWC28" s="61"/>
      <c r="CWD28" s="61"/>
      <c r="CWE28" s="61"/>
      <c r="CWF28" s="61"/>
      <c r="CWG28" s="61"/>
      <c r="CWH28" s="61"/>
      <c r="CWI28" s="61"/>
      <c r="CWJ28" s="61"/>
      <c r="CWK28" s="61"/>
      <c r="CWL28" s="61"/>
      <c r="CWM28" s="61"/>
      <c r="CWN28" s="61"/>
      <c r="CWO28" s="61"/>
      <c r="CWP28" s="61"/>
      <c r="CWQ28" s="61"/>
      <c r="CWR28" s="61"/>
      <c r="CWS28" s="61"/>
      <c r="CWT28" s="61"/>
      <c r="CWU28" s="61"/>
      <c r="CWV28" s="61"/>
      <c r="CWW28" s="61"/>
      <c r="CWX28" s="61"/>
      <c r="CWY28" s="61"/>
      <c r="CWZ28" s="61"/>
      <c r="CXA28" s="61"/>
      <c r="CXB28" s="61"/>
      <c r="CXC28" s="61"/>
      <c r="CXD28" s="61"/>
      <c r="CXE28" s="61"/>
      <c r="CXF28" s="61"/>
      <c r="CXG28" s="61"/>
      <c r="CXH28" s="61"/>
      <c r="CXI28" s="61"/>
      <c r="CXJ28" s="61"/>
      <c r="CXK28" s="61"/>
      <c r="CXL28" s="61"/>
      <c r="CXM28" s="61"/>
      <c r="CXN28" s="61"/>
      <c r="CXO28" s="61"/>
      <c r="CXP28" s="61"/>
      <c r="CXQ28" s="61"/>
      <c r="CXR28" s="61"/>
      <c r="CXS28" s="61"/>
      <c r="CXT28" s="61"/>
      <c r="CXU28" s="61"/>
      <c r="CXV28" s="61"/>
      <c r="CXW28" s="61"/>
      <c r="CXX28" s="61"/>
      <c r="CXY28" s="61"/>
      <c r="CXZ28" s="61"/>
      <c r="CYA28" s="61"/>
      <c r="CYB28" s="61"/>
      <c r="CYC28" s="61"/>
      <c r="CYD28" s="61"/>
      <c r="CYE28" s="61"/>
      <c r="CYF28" s="61"/>
      <c r="CYG28" s="61"/>
      <c r="CYH28" s="61"/>
      <c r="CYI28" s="61"/>
      <c r="CYJ28" s="61"/>
      <c r="CYK28" s="61"/>
      <c r="CYL28" s="61"/>
      <c r="CYM28" s="61"/>
      <c r="CYN28" s="61"/>
      <c r="CYO28" s="61"/>
      <c r="CYP28" s="61"/>
      <c r="CYQ28" s="61"/>
      <c r="CYR28" s="61"/>
      <c r="CYS28" s="61"/>
      <c r="CYT28" s="61"/>
      <c r="CYU28" s="61"/>
      <c r="CYV28" s="61"/>
      <c r="CYW28" s="61"/>
      <c r="CYX28" s="61"/>
      <c r="CYY28" s="61"/>
      <c r="CYZ28" s="61"/>
      <c r="CZA28" s="61"/>
      <c r="CZB28" s="61"/>
      <c r="CZC28" s="61"/>
      <c r="CZD28" s="61"/>
      <c r="CZE28" s="61"/>
      <c r="CZF28" s="61"/>
      <c r="CZG28" s="61"/>
      <c r="CZH28" s="61"/>
      <c r="CZI28" s="61"/>
      <c r="CZJ28" s="61"/>
      <c r="CZK28" s="61"/>
      <c r="CZL28" s="61"/>
      <c r="CZM28" s="61"/>
      <c r="CZN28" s="61"/>
      <c r="CZO28" s="61"/>
      <c r="CZP28" s="61"/>
      <c r="CZQ28" s="61"/>
      <c r="CZR28" s="61"/>
      <c r="CZS28" s="61"/>
      <c r="CZT28" s="61"/>
      <c r="CZU28" s="61"/>
      <c r="CZV28" s="61"/>
      <c r="CZW28" s="61"/>
      <c r="CZX28" s="61"/>
      <c r="CZY28" s="61"/>
      <c r="CZZ28" s="61"/>
      <c r="DAA28" s="61"/>
      <c r="DAB28" s="61"/>
      <c r="DAC28" s="61"/>
      <c r="DAD28" s="61"/>
      <c r="DAE28" s="61"/>
      <c r="DAF28" s="61"/>
      <c r="DAG28" s="61"/>
      <c r="DAH28" s="61"/>
      <c r="DAI28" s="61"/>
      <c r="DAJ28" s="61"/>
      <c r="DAK28" s="61"/>
      <c r="DAL28" s="61"/>
      <c r="DAM28" s="61"/>
      <c r="DAN28" s="61"/>
      <c r="DAO28" s="61"/>
      <c r="DAP28" s="61"/>
      <c r="DAQ28" s="61"/>
      <c r="DAR28" s="61"/>
      <c r="DAS28" s="61"/>
      <c r="DAT28" s="61"/>
      <c r="DAU28" s="61"/>
      <c r="DAV28" s="61"/>
      <c r="DAW28" s="61"/>
      <c r="DAX28" s="61"/>
      <c r="DAY28" s="61"/>
      <c r="DAZ28" s="61"/>
      <c r="DBA28" s="61"/>
      <c r="DBB28" s="61"/>
      <c r="DBC28" s="61"/>
      <c r="DBD28" s="61"/>
      <c r="DBE28" s="61"/>
      <c r="DBF28" s="61"/>
      <c r="DBG28" s="61"/>
      <c r="DBH28" s="61"/>
      <c r="DBI28" s="61"/>
      <c r="DBJ28" s="61"/>
      <c r="DBK28" s="61"/>
      <c r="DBL28" s="61"/>
      <c r="DBM28" s="61"/>
      <c r="DBN28" s="61"/>
      <c r="DBO28" s="61"/>
      <c r="DBP28" s="61"/>
      <c r="DBQ28" s="61"/>
      <c r="DBR28" s="61"/>
      <c r="DBS28" s="61"/>
      <c r="DBT28" s="61"/>
      <c r="DBU28" s="61"/>
      <c r="DBV28" s="61"/>
      <c r="DBW28" s="61"/>
      <c r="DBX28" s="61"/>
      <c r="DBY28" s="61"/>
      <c r="DBZ28" s="61"/>
      <c r="DCA28" s="61"/>
      <c r="DCB28" s="61"/>
      <c r="DCC28" s="61"/>
      <c r="DCD28" s="61"/>
      <c r="DCE28" s="61"/>
      <c r="DCF28" s="61"/>
      <c r="DCG28" s="61"/>
      <c r="DCH28" s="61"/>
      <c r="DCI28" s="61"/>
      <c r="DCJ28" s="61"/>
      <c r="DCK28" s="61"/>
      <c r="DCL28" s="61"/>
      <c r="DCM28" s="61"/>
      <c r="DCN28" s="61"/>
      <c r="DCO28" s="61"/>
      <c r="DCP28" s="61"/>
      <c r="DCQ28" s="61"/>
      <c r="DCR28" s="61"/>
      <c r="DCS28" s="61"/>
      <c r="DCT28" s="61"/>
      <c r="DCU28" s="61"/>
      <c r="DCV28" s="61"/>
      <c r="DCW28" s="61"/>
      <c r="DCX28" s="61"/>
      <c r="DCY28" s="61"/>
      <c r="DCZ28" s="61"/>
      <c r="DDA28" s="61"/>
      <c r="DDB28" s="61"/>
      <c r="DDC28" s="61"/>
      <c r="DDD28" s="61"/>
      <c r="DDE28" s="61"/>
      <c r="DDF28" s="61"/>
      <c r="DDG28" s="61"/>
      <c r="DDH28" s="61"/>
      <c r="DDI28" s="61"/>
      <c r="DDJ28" s="61"/>
      <c r="DDK28" s="61"/>
      <c r="DDL28" s="61"/>
      <c r="DDM28" s="61"/>
      <c r="DDN28" s="61"/>
      <c r="DDO28" s="61"/>
      <c r="DDP28" s="61"/>
      <c r="DDQ28" s="61"/>
      <c r="DDR28" s="61"/>
      <c r="DDS28" s="61"/>
      <c r="DDT28" s="61"/>
      <c r="DDU28" s="61"/>
      <c r="DDV28" s="61"/>
      <c r="DDW28" s="61"/>
      <c r="DDX28" s="61"/>
      <c r="DDY28" s="61"/>
      <c r="DDZ28" s="61"/>
      <c r="DEA28" s="61"/>
      <c r="DEB28" s="61"/>
      <c r="DEC28" s="61"/>
      <c r="DED28" s="61"/>
      <c r="DEE28" s="61"/>
      <c r="DEF28" s="61"/>
      <c r="DEG28" s="61"/>
      <c r="DEH28" s="61"/>
      <c r="DEI28" s="61"/>
      <c r="DEJ28" s="61"/>
      <c r="DEK28" s="61"/>
      <c r="DEL28" s="61"/>
      <c r="DEM28" s="61"/>
      <c r="DEN28" s="61"/>
      <c r="DEO28" s="61"/>
      <c r="DEP28" s="61"/>
      <c r="DEQ28" s="61"/>
      <c r="DER28" s="61"/>
      <c r="DES28" s="61"/>
      <c r="DET28" s="61"/>
      <c r="DEU28" s="61"/>
      <c r="DEV28" s="61"/>
      <c r="DEW28" s="61"/>
      <c r="DEX28" s="61"/>
      <c r="DEY28" s="61"/>
      <c r="DEZ28" s="61"/>
      <c r="DFA28" s="61"/>
      <c r="DFB28" s="61"/>
      <c r="DFC28" s="61"/>
      <c r="DFD28" s="61"/>
      <c r="DFE28" s="61"/>
      <c r="DFF28" s="61"/>
      <c r="DFG28" s="61"/>
      <c r="DFH28" s="61"/>
      <c r="DFI28" s="61"/>
      <c r="DFJ28" s="61"/>
      <c r="DFK28" s="61"/>
      <c r="DFL28" s="61"/>
      <c r="DFM28" s="61"/>
      <c r="DFN28" s="61"/>
      <c r="DFO28" s="61"/>
      <c r="DFP28" s="61"/>
      <c r="DFQ28" s="61"/>
      <c r="DFR28" s="61"/>
      <c r="DFS28" s="61"/>
      <c r="DFT28" s="61"/>
      <c r="DFU28" s="61"/>
      <c r="DFV28" s="61"/>
      <c r="DFW28" s="61"/>
      <c r="DFX28" s="61"/>
      <c r="DFY28" s="61"/>
      <c r="DFZ28" s="61"/>
      <c r="DGA28" s="61"/>
      <c r="DGB28" s="61"/>
      <c r="DGC28" s="61"/>
      <c r="DGD28" s="61"/>
      <c r="DGE28" s="61"/>
      <c r="DGF28" s="61"/>
      <c r="DGG28" s="61"/>
      <c r="DGH28" s="61"/>
      <c r="DGI28" s="61"/>
      <c r="DGJ28" s="61"/>
      <c r="DGK28" s="61"/>
      <c r="DGL28" s="61"/>
      <c r="DGM28" s="61"/>
      <c r="DGN28" s="61"/>
      <c r="DGO28" s="61"/>
      <c r="DGP28" s="61"/>
      <c r="DGQ28" s="61"/>
      <c r="DGR28" s="61"/>
      <c r="DGS28" s="61"/>
      <c r="DGT28" s="61"/>
      <c r="DGU28" s="61"/>
      <c r="DGV28" s="61"/>
      <c r="DGW28" s="61"/>
      <c r="DGX28" s="61"/>
      <c r="DGY28" s="61"/>
      <c r="DGZ28" s="61"/>
      <c r="DHA28" s="61"/>
      <c r="DHB28" s="61"/>
      <c r="DHC28" s="61"/>
      <c r="DHD28" s="61"/>
      <c r="DHE28" s="61"/>
      <c r="DHF28" s="61"/>
      <c r="DHG28" s="61"/>
      <c r="DHH28" s="61"/>
      <c r="DHI28" s="61"/>
      <c r="DHJ28" s="61"/>
      <c r="DHK28" s="61"/>
      <c r="DHL28" s="61"/>
      <c r="DHM28" s="61"/>
      <c r="DHN28" s="61"/>
      <c r="DHO28" s="61"/>
      <c r="DHP28" s="61"/>
      <c r="DHQ28" s="61"/>
      <c r="DHR28" s="61"/>
      <c r="DHS28" s="61"/>
      <c r="DHT28" s="61"/>
      <c r="DHU28" s="61"/>
      <c r="DHV28" s="61"/>
      <c r="DHW28" s="61"/>
      <c r="DHX28" s="61"/>
      <c r="DHY28" s="61"/>
      <c r="DHZ28" s="61"/>
      <c r="DIA28" s="61"/>
      <c r="DIB28" s="61"/>
      <c r="DIC28" s="61"/>
      <c r="DID28" s="61"/>
      <c r="DIE28" s="61"/>
      <c r="DIF28" s="61"/>
      <c r="DIG28" s="61"/>
      <c r="DIH28" s="61"/>
      <c r="DII28" s="61"/>
      <c r="DIJ28" s="61"/>
      <c r="DIK28" s="61"/>
      <c r="DIL28" s="61"/>
      <c r="DIM28" s="61"/>
      <c r="DIN28" s="61"/>
      <c r="DIO28" s="61"/>
      <c r="DIP28" s="61"/>
      <c r="DIQ28" s="61"/>
      <c r="DIR28" s="61"/>
      <c r="DIS28" s="61"/>
      <c r="DIT28" s="61"/>
      <c r="DIU28" s="61"/>
      <c r="DIV28" s="61"/>
      <c r="DIW28" s="61"/>
      <c r="DIX28" s="61"/>
      <c r="DIY28" s="61"/>
      <c r="DIZ28" s="61"/>
      <c r="DJA28" s="61"/>
      <c r="DJB28" s="61"/>
      <c r="DJC28" s="61"/>
      <c r="DJD28" s="61"/>
      <c r="DJE28" s="61"/>
      <c r="DJF28" s="61"/>
      <c r="DJG28" s="61"/>
      <c r="DJH28" s="61"/>
      <c r="DJI28" s="61"/>
      <c r="DJJ28" s="61"/>
      <c r="DJK28" s="61"/>
      <c r="DJL28" s="61"/>
      <c r="DJM28" s="61"/>
      <c r="DJN28" s="61"/>
      <c r="DJO28" s="61"/>
      <c r="DJP28" s="61"/>
      <c r="DJQ28" s="61"/>
      <c r="DJR28" s="61"/>
      <c r="DJS28" s="61"/>
      <c r="DJT28" s="61"/>
      <c r="DJU28" s="61"/>
      <c r="DJV28" s="61"/>
      <c r="DJW28" s="61"/>
      <c r="DJX28" s="61"/>
      <c r="DJY28" s="61"/>
      <c r="DJZ28" s="61"/>
      <c r="DKA28" s="61"/>
      <c r="DKB28" s="61"/>
      <c r="DKC28" s="61"/>
      <c r="DKD28" s="61"/>
      <c r="DKE28" s="61"/>
      <c r="DKF28" s="61"/>
      <c r="DKG28" s="61"/>
      <c r="DKH28" s="61"/>
      <c r="DKI28" s="61"/>
      <c r="DKJ28" s="61"/>
      <c r="DKK28" s="61"/>
      <c r="DKL28" s="61"/>
      <c r="DKM28" s="61"/>
      <c r="DKN28" s="61"/>
      <c r="DKO28" s="61"/>
      <c r="DKP28" s="61"/>
      <c r="DKQ28" s="61"/>
      <c r="DKR28" s="61"/>
      <c r="DKS28" s="61"/>
      <c r="DKT28" s="61"/>
      <c r="DKU28" s="61"/>
      <c r="DKV28" s="61"/>
      <c r="DKW28" s="61"/>
      <c r="DKX28" s="61"/>
      <c r="DKY28" s="61"/>
      <c r="DKZ28" s="61"/>
      <c r="DLA28" s="61"/>
      <c r="DLB28" s="61"/>
      <c r="DLC28" s="61"/>
      <c r="DLD28" s="61"/>
      <c r="DLE28" s="61"/>
      <c r="DLF28" s="61"/>
      <c r="DLG28" s="61"/>
      <c r="DLH28" s="61"/>
      <c r="DLI28" s="61"/>
      <c r="DLJ28" s="61"/>
      <c r="DLK28" s="61"/>
      <c r="DLL28" s="61"/>
      <c r="DLM28" s="61"/>
      <c r="DLN28" s="61"/>
      <c r="DLO28" s="61"/>
      <c r="DLP28" s="61"/>
      <c r="DLQ28" s="61"/>
      <c r="DLR28" s="61"/>
      <c r="DLS28" s="61"/>
      <c r="DLT28" s="61"/>
      <c r="DLU28" s="61"/>
      <c r="DLV28" s="61"/>
      <c r="DLW28" s="61"/>
      <c r="DLX28" s="61"/>
      <c r="DLY28" s="61"/>
      <c r="DLZ28" s="61"/>
      <c r="DMA28" s="61"/>
      <c r="DMB28" s="61"/>
      <c r="DMC28" s="61"/>
      <c r="DMD28" s="61"/>
      <c r="DME28" s="61"/>
      <c r="DMF28" s="61"/>
      <c r="DMG28" s="61"/>
      <c r="DMH28" s="61"/>
      <c r="DMI28" s="61"/>
      <c r="DMJ28" s="61"/>
      <c r="DMK28" s="61"/>
      <c r="DML28" s="61"/>
      <c r="DMM28" s="61"/>
      <c r="DMN28" s="61"/>
      <c r="DMO28" s="61"/>
      <c r="DMP28" s="61"/>
      <c r="DMQ28" s="61"/>
      <c r="DMR28" s="61"/>
      <c r="DMS28" s="61"/>
      <c r="DMT28" s="61"/>
      <c r="DMU28" s="61"/>
      <c r="DMV28" s="61"/>
      <c r="DMW28" s="61"/>
      <c r="DMX28" s="61"/>
      <c r="DMY28" s="61"/>
      <c r="DMZ28" s="61"/>
      <c r="DNA28" s="61"/>
      <c r="DNB28" s="61"/>
      <c r="DNC28" s="61"/>
      <c r="DND28" s="61"/>
      <c r="DNE28" s="61"/>
      <c r="DNF28" s="61"/>
      <c r="DNG28" s="61"/>
      <c r="DNH28" s="61"/>
      <c r="DNI28" s="61"/>
      <c r="DNJ28" s="61"/>
      <c r="DNK28" s="61"/>
      <c r="DNL28" s="61"/>
      <c r="DNM28" s="61"/>
      <c r="DNN28" s="61"/>
      <c r="DNO28" s="61"/>
      <c r="DNP28" s="61"/>
      <c r="DNQ28" s="61"/>
      <c r="DNR28" s="61"/>
      <c r="DNS28" s="61"/>
      <c r="DNT28" s="61"/>
      <c r="DNU28" s="61"/>
      <c r="DNV28" s="61"/>
      <c r="DNW28" s="61"/>
      <c r="DNX28" s="61"/>
      <c r="DNY28" s="61"/>
      <c r="DNZ28" s="61"/>
      <c r="DOA28" s="61"/>
      <c r="DOB28" s="61"/>
      <c r="DOC28" s="61"/>
      <c r="DOD28" s="61"/>
      <c r="DOE28" s="61"/>
      <c r="DOF28" s="61"/>
      <c r="DOG28" s="61"/>
      <c r="DOH28" s="61"/>
      <c r="DOI28" s="61"/>
      <c r="DOJ28" s="61"/>
      <c r="DOK28" s="61"/>
      <c r="DOL28" s="61"/>
      <c r="DOM28" s="61"/>
      <c r="DON28" s="61"/>
      <c r="DOO28" s="61"/>
      <c r="DOP28" s="61"/>
      <c r="DOQ28" s="61"/>
      <c r="DOR28" s="61"/>
      <c r="DOS28" s="61"/>
      <c r="DOT28" s="61"/>
      <c r="DOU28" s="61"/>
      <c r="DOV28" s="61"/>
      <c r="DOW28" s="61"/>
      <c r="DOX28" s="61"/>
      <c r="DOY28" s="61"/>
      <c r="DOZ28" s="61"/>
      <c r="DPA28" s="61"/>
      <c r="DPB28" s="61"/>
      <c r="DPC28" s="61"/>
      <c r="DPD28" s="61"/>
      <c r="DPE28" s="61"/>
      <c r="DPF28" s="61"/>
      <c r="DPG28" s="61"/>
      <c r="DPH28" s="61"/>
      <c r="DPI28" s="61"/>
      <c r="DPJ28" s="61"/>
      <c r="DPK28" s="61"/>
      <c r="DPL28" s="61"/>
      <c r="DPM28" s="61"/>
      <c r="DPN28" s="61"/>
      <c r="DPO28" s="61"/>
      <c r="DPP28" s="61"/>
      <c r="DPQ28" s="61"/>
      <c r="DPR28" s="61"/>
      <c r="DPS28" s="61"/>
      <c r="DPT28" s="61"/>
      <c r="DPU28" s="61"/>
      <c r="DPV28" s="61"/>
      <c r="DPW28" s="61"/>
      <c r="DPX28" s="61"/>
      <c r="DPY28" s="61"/>
      <c r="DPZ28" s="61"/>
      <c r="DQA28" s="61"/>
      <c r="DQB28" s="61"/>
      <c r="DQC28" s="61"/>
      <c r="DQD28" s="61"/>
      <c r="DQE28" s="61"/>
      <c r="DQF28" s="61"/>
      <c r="DQG28" s="61"/>
      <c r="DQH28" s="61"/>
      <c r="DQI28" s="61"/>
      <c r="DQJ28" s="61"/>
      <c r="DQK28" s="61"/>
      <c r="DQL28" s="61"/>
      <c r="DQM28" s="61"/>
      <c r="DQN28" s="61"/>
      <c r="DQO28" s="61"/>
      <c r="DQP28" s="61"/>
      <c r="DQQ28" s="61"/>
      <c r="DQR28" s="61"/>
      <c r="DQS28" s="61"/>
      <c r="DQT28" s="61"/>
      <c r="DQU28" s="61"/>
      <c r="DQV28" s="61"/>
      <c r="DQW28" s="61"/>
      <c r="DQX28" s="61"/>
      <c r="DQY28" s="61"/>
      <c r="DQZ28" s="61"/>
      <c r="DRA28" s="61"/>
      <c r="DRB28" s="61"/>
      <c r="DRC28" s="61"/>
      <c r="DRD28" s="61"/>
      <c r="DRE28" s="61"/>
      <c r="DRF28" s="61"/>
      <c r="DRG28" s="61"/>
      <c r="DRH28" s="61"/>
      <c r="DRI28" s="61"/>
      <c r="DRJ28" s="61"/>
      <c r="DRK28" s="61"/>
      <c r="DRL28" s="61"/>
      <c r="DRM28" s="61"/>
      <c r="DRN28" s="61"/>
      <c r="DRO28" s="61"/>
      <c r="DRP28" s="61"/>
      <c r="DRQ28" s="61"/>
      <c r="DRR28" s="61"/>
      <c r="DRS28" s="61"/>
      <c r="DRT28" s="61"/>
      <c r="DRU28" s="61"/>
      <c r="DRV28" s="61"/>
      <c r="DRW28" s="61"/>
      <c r="DRX28" s="61"/>
      <c r="DRY28" s="61"/>
      <c r="DRZ28" s="61"/>
      <c r="DSA28" s="61"/>
      <c r="DSB28" s="61"/>
      <c r="DSC28" s="61"/>
      <c r="DSD28" s="61"/>
      <c r="DSE28" s="61"/>
      <c r="DSF28" s="61"/>
      <c r="DSG28" s="61"/>
      <c r="DSH28" s="61"/>
      <c r="DSI28" s="61"/>
      <c r="DSJ28" s="61"/>
      <c r="DSK28" s="61"/>
      <c r="DSL28" s="61"/>
      <c r="DSM28" s="61"/>
      <c r="DSN28" s="61"/>
      <c r="DSO28" s="61"/>
      <c r="DSP28" s="61"/>
      <c r="DSQ28" s="61"/>
      <c r="DSR28" s="61"/>
      <c r="DSS28" s="61"/>
      <c r="DST28" s="61"/>
      <c r="DSU28" s="61"/>
      <c r="DSV28" s="61"/>
      <c r="DSW28" s="61"/>
      <c r="DSX28" s="61"/>
      <c r="DSY28" s="61"/>
      <c r="DSZ28" s="61"/>
      <c r="DTA28" s="61"/>
      <c r="DTB28" s="61"/>
      <c r="DTC28" s="61"/>
      <c r="DTD28" s="61"/>
      <c r="DTE28" s="61"/>
      <c r="DTF28" s="61"/>
      <c r="DTG28" s="61"/>
      <c r="DTH28" s="61"/>
      <c r="DTI28" s="61"/>
      <c r="DTJ28" s="61"/>
      <c r="DTK28" s="61"/>
      <c r="DTL28" s="61"/>
      <c r="DTM28" s="61"/>
      <c r="DTN28" s="61"/>
      <c r="DTO28" s="61"/>
      <c r="DTP28" s="61"/>
      <c r="DTQ28" s="61"/>
      <c r="DTR28" s="61"/>
      <c r="DTS28" s="61"/>
      <c r="DTT28" s="61"/>
      <c r="DTU28" s="61"/>
      <c r="DTV28" s="61"/>
      <c r="DTW28" s="61"/>
      <c r="DTX28" s="61"/>
      <c r="DTY28" s="61"/>
      <c r="DTZ28" s="61"/>
      <c r="DUA28" s="61"/>
      <c r="DUB28" s="61"/>
      <c r="DUC28" s="61"/>
      <c r="DUD28" s="61"/>
      <c r="DUE28" s="61"/>
      <c r="DUF28" s="61"/>
      <c r="DUG28" s="61"/>
      <c r="DUH28" s="61"/>
      <c r="DUI28" s="61"/>
      <c r="DUJ28" s="61"/>
      <c r="DUK28" s="61"/>
      <c r="DUL28" s="61"/>
      <c r="DUM28" s="61"/>
      <c r="DUN28" s="61"/>
      <c r="DUO28" s="61"/>
      <c r="DUP28" s="61"/>
      <c r="DUQ28" s="61"/>
      <c r="DUR28" s="61"/>
      <c r="DUS28" s="61"/>
      <c r="DUT28" s="61"/>
      <c r="DUU28" s="61"/>
      <c r="DUV28" s="61"/>
      <c r="DUW28" s="61"/>
      <c r="DUX28" s="61"/>
      <c r="DUY28" s="61"/>
      <c r="DUZ28" s="61"/>
      <c r="DVA28" s="61"/>
      <c r="DVB28" s="61"/>
      <c r="DVC28" s="61"/>
      <c r="DVD28" s="61"/>
      <c r="DVE28" s="61"/>
      <c r="DVF28" s="61"/>
      <c r="DVG28" s="61"/>
      <c r="DVH28" s="61"/>
      <c r="DVI28" s="61"/>
      <c r="DVJ28" s="61"/>
      <c r="DVK28" s="61"/>
      <c r="DVL28" s="61"/>
      <c r="DVM28" s="61"/>
      <c r="DVN28" s="61"/>
      <c r="DVO28" s="61"/>
      <c r="DVP28" s="61"/>
      <c r="DVQ28" s="61"/>
      <c r="DVR28" s="61"/>
      <c r="DVS28" s="61"/>
      <c r="DVT28" s="61"/>
      <c r="DVU28" s="61"/>
      <c r="DVV28" s="61"/>
      <c r="DVW28" s="61"/>
      <c r="DVX28" s="61"/>
      <c r="DVY28" s="61"/>
      <c r="DVZ28" s="61"/>
      <c r="DWA28" s="61"/>
      <c r="DWB28" s="61"/>
      <c r="DWC28" s="61"/>
      <c r="DWD28" s="61"/>
      <c r="DWE28" s="61"/>
      <c r="DWF28" s="61"/>
      <c r="DWG28" s="61"/>
      <c r="DWH28" s="61"/>
      <c r="DWI28" s="61"/>
      <c r="DWJ28" s="61"/>
      <c r="DWK28" s="61"/>
      <c r="DWL28" s="61"/>
      <c r="DWM28" s="61"/>
      <c r="DWN28" s="61"/>
      <c r="DWO28" s="61"/>
      <c r="DWP28" s="61"/>
      <c r="DWQ28" s="61"/>
      <c r="DWR28" s="61"/>
      <c r="DWS28" s="61"/>
      <c r="DWT28" s="61"/>
      <c r="DWU28" s="61"/>
      <c r="DWV28" s="61"/>
      <c r="DWW28" s="61"/>
      <c r="DWX28" s="61"/>
      <c r="DWY28" s="61"/>
      <c r="DWZ28" s="61"/>
      <c r="DXA28" s="61"/>
      <c r="DXB28" s="61"/>
      <c r="DXC28" s="61"/>
      <c r="DXD28" s="61"/>
      <c r="DXE28" s="61"/>
      <c r="DXF28" s="61"/>
      <c r="DXG28" s="61"/>
      <c r="DXH28" s="61"/>
      <c r="DXI28" s="61"/>
      <c r="DXJ28" s="61"/>
      <c r="DXK28" s="61"/>
      <c r="DXL28" s="61"/>
      <c r="DXM28" s="61"/>
      <c r="DXN28" s="61"/>
      <c r="DXO28" s="61"/>
      <c r="DXP28" s="61"/>
      <c r="DXQ28" s="61"/>
      <c r="DXR28" s="61"/>
      <c r="DXS28" s="61"/>
      <c r="DXT28" s="61"/>
      <c r="DXU28" s="61"/>
      <c r="DXV28" s="61"/>
      <c r="DXW28" s="61"/>
      <c r="DXX28" s="61"/>
      <c r="DXY28" s="61"/>
      <c r="DXZ28" s="61"/>
      <c r="DYA28" s="61"/>
      <c r="DYB28" s="61"/>
      <c r="DYC28" s="61"/>
      <c r="DYD28" s="61"/>
      <c r="DYE28" s="61"/>
      <c r="DYF28" s="61"/>
      <c r="DYG28" s="61"/>
      <c r="DYH28" s="61"/>
      <c r="DYI28" s="61"/>
      <c r="DYJ28" s="61"/>
      <c r="DYK28" s="61"/>
      <c r="DYL28" s="61"/>
      <c r="DYM28" s="61"/>
      <c r="DYN28" s="61"/>
      <c r="DYO28" s="61"/>
      <c r="DYP28" s="61"/>
      <c r="DYQ28" s="61"/>
      <c r="DYR28" s="61"/>
      <c r="DYS28" s="61"/>
      <c r="DYT28" s="61"/>
      <c r="DYU28" s="61"/>
      <c r="DYV28" s="61"/>
      <c r="DYW28" s="61"/>
      <c r="DYX28" s="61"/>
      <c r="DYY28" s="61"/>
      <c r="DYZ28" s="61"/>
      <c r="DZA28" s="61"/>
      <c r="DZB28" s="61"/>
      <c r="DZC28" s="61"/>
      <c r="DZD28" s="61"/>
      <c r="DZE28" s="61"/>
      <c r="DZF28" s="61"/>
      <c r="DZG28" s="61"/>
      <c r="DZH28" s="61"/>
      <c r="DZI28" s="61"/>
      <c r="DZJ28" s="61"/>
      <c r="DZK28" s="61"/>
      <c r="DZL28" s="61"/>
      <c r="DZM28" s="61"/>
      <c r="DZN28" s="61"/>
      <c r="DZO28" s="61"/>
      <c r="DZP28" s="61"/>
      <c r="DZQ28" s="61"/>
      <c r="DZR28" s="61"/>
      <c r="DZS28" s="61"/>
      <c r="DZT28" s="61"/>
      <c r="DZU28" s="61"/>
      <c r="DZV28" s="61"/>
      <c r="DZW28" s="61"/>
      <c r="DZX28" s="61"/>
      <c r="DZY28" s="61"/>
      <c r="DZZ28" s="61"/>
      <c r="EAA28" s="61"/>
      <c r="EAB28" s="61"/>
      <c r="EAC28" s="61"/>
      <c r="EAD28" s="61"/>
      <c r="EAE28" s="61"/>
      <c r="EAF28" s="61"/>
      <c r="EAG28" s="61"/>
      <c r="EAH28" s="61"/>
      <c r="EAI28" s="61"/>
      <c r="EAJ28" s="61"/>
      <c r="EAK28" s="61"/>
      <c r="EAL28" s="61"/>
      <c r="EAM28" s="61"/>
      <c r="EAN28" s="61"/>
      <c r="EAO28" s="61"/>
      <c r="EAP28" s="61"/>
      <c r="EAQ28" s="61"/>
      <c r="EAR28" s="61"/>
      <c r="EAS28" s="61"/>
      <c r="EAT28" s="61"/>
      <c r="EAU28" s="61"/>
      <c r="EAV28" s="61"/>
      <c r="EAW28" s="61"/>
      <c r="EAX28" s="61"/>
      <c r="EAY28" s="61"/>
      <c r="EAZ28" s="61"/>
      <c r="EBA28" s="61"/>
      <c r="EBB28" s="61"/>
      <c r="EBC28" s="61"/>
      <c r="EBD28" s="61"/>
      <c r="EBE28" s="61"/>
      <c r="EBF28" s="61"/>
      <c r="EBG28" s="61"/>
      <c r="EBH28" s="61"/>
      <c r="EBI28" s="61"/>
      <c r="EBJ28" s="61"/>
      <c r="EBK28" s="61"/>
      <c r="EBL28" s="61"/>
      <c r="EBM28" s="61"/>
      <c r="EBN28" s="61"/>
      <c r="EBO28" s="61"/>
      <c r="EBP28" s="61"/>
      <c r="EBQ28" s="61"/>
      <c r="EBR28" s="61"/>
      <c r="EBS28" s="61"/>
      <c r="EBT28" s="61"/>
      <c r="EBU28" s="61"/>
      <c r="EBV28" s="61"/>
      <c r="EBW28" s="61"/>
      <c r="EBX28" s="61"/>
      <c r="EBY28" s="61"/>
      <c r="EBZ28" s="61"/>
      <c r="ECA28" s="61"/>
      <c r="ECB28" s="61"/>
      <c r="ECC28" s="61"/>
      <c r="ECD28" s="61"/>
      <c r="ECE28" s="61"/>
      <c r="ECF28" s="61"/>
      <c r="ECG28" s="61"/>
      <c r="ECH28" s="61"/>
      <c r="ECI28" s="61"/>
      <c r="ECJ28" s="61"/>
      <c r="ECK28" s="61"/>
      <c r="ECL28" s="61"/>
      <c r="ECM28" s="61"/>
      <c r="ECN28" s="61"/>
      <c r="ECO28" s="61"/>
      <c r="ECP28" s="61"/>
      <c r="ECQ28" s="61"/>
      <c r="ECR28" s="61"/>
      <c r="ECS28" s="61"/>
      <c r="ECT28" s="61"/>
      <c r="ECU28" s="61"/>
      <c r="ECV28" s="61"/>
      <c r="ECW28" s="61"/>
      <c r="ECX28" s="61"/>
      <c r="ECY28" s="61"/>
      <c r="ECZ28" s="61"/>
      <c r="EDA28" s="61"/>
      <c r="EDB28" s="61"/>
      <c r="EDC28" s="61"/>
      <c r="EDD28" s="61"/>
      <c r="EDE28" s="61"/>
      <c r="EDF28" s="61"/>
      <c r="EDG28" s="61"/>
      <c r="EDH28" s="61"/>
      <c r="EDI28" s="61"/>
      <c r="EDJ28" s="61"/>
      <c r="EDK28" s="61"/>
      <c r="EDL28" s="61"/>
      <c r="EDM28" s="61"/>
      <c r="EDN28" s="61"/>
      <c r="EDO28" s="61"/>
      <c r="EDP28" s="61"/>
      <c r="EDQ28" s="61"/>
      <c r="EDR28" s="61"/>
      <c r="EDS28" s="61"/>
      <c r="EDT28" s="61"/>
      <c r="EDU28" s="61"/>
      <c r="EDV28" s="61"/>
      <c r="EDW28" s="61"/>
      <c r="EDX28" s="61"/>
      <c r="EDY28" s="61"/>
      <c r="EDZ28" s="61"/>
      <c r="EEA28" s="61"/>
      <c r="EEB28" s="61"/>
      <c r="EEC28" s="61"/>
      <c r="EED28" s="61"/>
      <c r="EEE28" s="61"/>
      <c r="EEF28" s="61"/>
      <c r="EEG28" s="61"/>
      <c r="EEH28" s="61"/>
      <c r="EEI28" s="61"/>
      <c r="EEJ28" s="61"/>
      <c r="EEK28" s="61"/>
      <c r="EEL28" s="61"/>
      <c r="EEM28" s="61"/>
      <c r="EEN28" s="61"/>
      <c r="EEO28" s="61"/>
      <c r="EEP28" s="61"/>
      <c r="EEQ28" s="61"/>
      <c r="EER28" s="61"/>
      <c r="EES28" s="61"/>
      <c r="EET28" s="61"/>
      <c r="EEU28" s="61"/>
      <c r="EEV28" s="61"/>
      <c r="EEW28" s="61"/>
      <c r="EEX28" s="61"/>
      <c r="EEY28" s="61"/>
      <c r="EEZ28" s="61"/>
      <c r="EFA28" s="61"/>
      <c r="EFB28" s="61"/>
      <c r="EFC28" s="61"/>
      <c r="EFD28" s="61"/>
      <c r="EFE28" s="61"/>
      <c r="EFF28" s="61"/>
      <c r="EFG28" s="61"/>
      <c r="EFH28" s="61"/>
      <c r="EFI28" s="61"/>
      <c r="EFJ28" s="61"/>
      <c r="EFK28" s="61"/>
      <c r="EFL28" s="61"/>
      <c r="EFM28" s="61"/>
      <c r="EFN28" s="61"/>
      <c r="EFO28" s="61"/>
      <c r="EFP28" s="61"/>
      <c r="EFQ28" s="61"/>
      <c r="EFR28" s="61"/>
      <c r="EFS28" s="61"/>
      <c r="EFT28" s="61"/>
      <c r="EFU28" s="61"/>
      <c r="EFV28" s="61"/>
      <c r="EFW28" s="61"/>
      <c r="EFX28" s="61"/>
      <c r="EFY28" s="61"/>
      <c r="EFZ28" s="61"/>
      <c r="EGA28" s="61"/>
      <c r="EGB28" s="61"/>
      <c r="EGC28" s="61"/>
      <c r="EGD28" s="61"/>
      <c r="EGE28" s="61"/>
      <c r="EGF28" s="61"/>
      <c r="EGG28" s="61"/>
      <c r="EGH28" s="61"/>
      <c r="EGI28" s="61"/>
      <c r="EGJ28" s="61"/>
      <c r="EGK28" s="61"/>
      <c r="EGL28" s="61"/>
      <c r="EGM28" s="61"/>
      <c r="EGN28" s="61"/>
      <c r="EGO28" s="61"/>
      <c r="EGP28" s="61"/>
      <c r="EGQ28" s="61"/>
      <c r="EGR28" s="61"/>
      <c r="EGS28" s="61"/>
      <c r="EGT28" s="61"/>
      <c r="EGU28" s="61"/>
      <c r="EGV28" s="61"/>
      <c r="EGW28" s="61"/>
      <c r="EGX28" s="61"/>
      <c r="EGY28" s="61"/>
      <c r="EGZ28" s="61"/>
      <c r="EHA28" s="61"/>
      <c r="EHB28" s="61"/>
      <c r="EHC28" s="61"/>
      <c r="EHD28" s="61"/>
      <c r="EHE28" s="61"/>
      <c r="EHF28" s="61"/>
      <c r="EHG28" s="61"/>
      <c r="EHH28" s="61"/>
      <c r="EHI28" s="61"/>
      <c r="EHJ28" s="61"/>
      <c r="EHK28" s="61"/>
      <c r="EHL28" s="61"/>
      <c r="EHM28" s="61"/>
      <c r="EHN28" s="61"/>
      <c r="EHO28" s="61"/>
      <c r="EHP28" s="61"/>
      <c r="EHQ28" s="61"/>
      <c r="EHR28" s="61"/>
      <c r="EHS28" s="61"/>
      <c r="EHT28" s="61"/>
      <c r="EHU28" s="61"/>
      <c r="EHV28" s="61"/>
      <c r="EHW28" s="61"/>
      <c r="EHX28" s="61"/>
      <c r="EHY28" s="61"/>
      <c r="EHZ28" s="61"/>
      <c r="EIA28" s="61"/>
      <c r="EIB28" s="61"/>
      <c r="EIC28" s="61"/>
      <c r="EID28" s="61"/>
      <c r="EIE28" s="61"/>
      <c r="EIF28" s="61"/>
      <c r="EIG28" s="61"/>
      <c r="EIH28" s="61"/>
      <c r="EII28" s="61"/>
      <c r="EIJ28" s="61"/>
      <c r="EIK28" s="61"/>
      <c r="EIL28" s="61"/>
      <c r="EIM28" s="61"/>
      <c r="EIN28" s="61"/>
      <c r="EIO28" s="61"/>
      <c r="EIP28" s="61"/>
      <c r="EIQ28" s="61"/>
      <c r="EIR28" s="61"/>
      <c r="EIS28" s="61"/>
      <c r="EIT28" s="61"/>
      <c r="EIU28" s="61"/>
      <c r="EIV28" s="61"/>
      <c r="EIW28" s="61"/>
      <c r="EIX28" s="61"/>
      <c r="EIY28" s="61"/>
      <c r="EIZ28" s="61"/>
      <c r="EJA28" s="61"/>
      <c r="EJB28" s="61"/>
      <c r="EJC28" s="61"/>
      <c r="EJD28" s="61"/>
      <c r="EJE28" s="61"/>
      <c r="EJF28" s="61"/>
      <c r="EJG28" s="61"/>
      <c r="EJH28" s="61"/>
      <c r="EJI28" s="61"/>
      <c r="EJJ28" s="61"/>
      <c r="EJK28" s="61"/>
      <c r="EJL28" s="61"/>
      <c r="EJM28" s="61"/>
      <c r="EJN28" s="61"/>
      <c r="EJO28" s="61"/>
      <c r="EJP28" s="61"/>
      <c r="EJQ28" s="61"/>
      <c r="EJR28" s="61"/>
      <c r="EJS28" s="61"/>
      <c r="EJT28" s="61"/>
      <c r="EJU28" s="61"/>
      <c r="EJV28" s="61"/>
      <c r="EJW28" s="61"/>
      <c r="EJX28" s="61"/>
      <c r="EJY28" s="61"/>
      <c r="EJZ28" s="61"/>
      <c r="EKA28" s="61"/>
      <c r="EKB28" s="61"/>
      <c r="EKC28" s="61"/>
      <c r="EKD28" s="61"/>
      <c r="EKE28" s="61"/>
      <c r="EKF28" s="61"/>
      <c r="EKG28" s="61"/>
      <c r="EKH28" s="61"/>
      <c r="EKI28" s="61"/>
      <c r="EKJ28" s="61"/>
      <c r="EKK28" s="61"/>
      <c r="EKL28" s="61"/>
      <c r="EKM28" s="61"/>
      <c r="EKN28" s="61"/>
      <c r="EKO28" s="61"/>
      <c r="EKP28" s="61"/>
      <c r="EKQ28" s="61"/>
      <c r="EKR28" s="61"/>
      <c r="EKS28" s="61"/>
      <c r="EKT28" s="61"/>
      <c r="EKU28" s="61"/>
      <c r="EKV28" s="61"/>
      <c r="EKW28" s="61"/>
      <c r="EKX28" s="61"/>
      <c r="EKY28" s="61"/>
      <c r="EKZ28" s="61"/>
      <c r="ELA28" s="61"/>
      <c r="ELB28" s="61"/>
      <c r="ELC28" s="61"/>
      <c r="ELD28" s="61"/>
      <c r="ELE28" s="61"/>
      <c r="ELF28" s="61"/>
      <c r="ELG28" s="61"/>
      <c r="ELH28" s="61"/>
      <c r="ELI28" s="61"/>
      <c r="ELJ28" s="61"/>
      <c r="ELK28" s="61"/>
      <c r="ELL28" s="61"/>
      <c r="ELM28" s="61"/>
      <c r="ELN28" s="61"/>
      <c r="ELO28" s="61"/>
      <c r="ELP28" s="61"/>
      <c r="ELQ28" s="61"/>
      <c r="ELR28" s="61"/>
      <c r="ELS28" s="61"/>
      <c r="ELT28" s="61"/>
      <c r="ELU28" s="61"/>
      <c r="ELV28" s="61"/>
      <c r="ELW28" s="61"/>
      <c r="ELX28" s="61"/>
      <c r="ELY28" s="61"/>
      <c r="ELZ28" s="61"/>
      <c r="EMA28" s="61"/>
      <c r="EMB28" s="61"/>
      <c r="EMC28" s="61"/>
      <c r="EMD28" s="61"/>
      <c r="EME28" s="61"/>
      <c r="EMF28" s="61"/>
      <c r="EMG28" s="61"/>
      <c r="EMH28" s="61"/>
      <c r="EMI28" s="61"/>
      <c r="EMJ28" s="61"/>
      <c r="EMK28" s="61"/>
      <c r="EML28" s="61"/>
      <c r="EMM28" s="61"/>
      <c r="EMN28" s="61"/>
      <c r="EMO28" s="61"/>
      <c r="EMP28" s="61"/>
      <c r="EMQ28" s="61"/>
      <c r="EMR28" s="61"/>
      <c r="EMS28" s="61"/>
      <c r="EMT28" s="61"/>
      <c r="EMU28" s="61"/>
      <c r="EMV28" s="61"/>
      <c r="EMW28" s="61"/>
      <c r="EMX28" s="61"/>
      <c r="EMY28" s="61"/>
      <c r="EMZ28" s="61"/>
      <c r="ENA28" s="61"/>
      <c r="ENB28" s="61"/>
      <c r="ENC28" s="61"/>
      <c r="END28" s="61"/>
      <c r="ENE28" s="61"/>
      <c r="ENF28" s="61"/>
      <c r="ENG28" s="61"/>
      <c r="ENH28" s="61"/>
      <c r="ENI28" s="61"/>
      <c r="ENJ28" s="61"/>
      <c r="ENK28" s="61"/>
      <c r="ENL28" s="61"/>
      <c r="ENM28" s="61"/>
      <c r="ENN28" s="61"/>
      <c r="ENO28" s="61"/>
      <c r="ENP28" s="61"/>
      <c r="ENQ28" s="61"/>
      <c r="ENR28" s="61"/>
      <c r="ENS28" s="61"/>
      <c r="ENT28" s="61"/>
      <c r="ENU28" s="61"/>
      <c r="ENV28" s="61"/>
      <c r="ENW28" s="61"/>
      <c r="ENX28" s="61"/>
      <c r="ENY28" s="61"/>
      <c r="ENZ28" s="61"/>
      <c r="EOA28" s="61"/>
      <c r="EOB28" s="61"/>
      <c r="EOC28" s="61"/>
      <c r="EOD28" s="61"/>
      <c r="EOE28" s="61"/>
      <c r="EOF28" s="61"/>
      <c r="EOG28" s="61"/>
      <c r="EOH28" s="61"/>
      <c r="EOI28" s="61"/>
      <c r="EOJ28" s="61"/>
      <c r="EOK28" s="61"/>
      <c r="EOL28" s="61"/>
      <c r="EOM28" s="61"/>
      <c r="EON28" s="61"/>
      <c r="EOO28" s="61"/>
      <c r="EOP28" s="61"/>
      <c r="EOQ28" s="61"/>
      <c r="EOR28" s="61"/>
      <c r="EOS28" s="61"/>
      <c r="EOT28" s="61"/>
      <c r="EOU28" s="61"/>
      <c r="EOV28" s="61"/>
      <c r="EOW28" s="61"/>
      <c r="EOX28" s="61"/>
      <c r="EOY28" s="61"/>
      <c r="EOZ28" s="61"/>
      <c r="EPA28" s="61"/>
      <c r="EPB28" s="61"/>
      <c r="EPC28" s="61"/>
      <c r="EPD28" s="61"/>
      <c r="EPE28" s="61"/>
      <c r="EPF28" s="61"/>
      <c r="EPG28" s="61"/>
      <c r="EPH28" s="61"/>
      <c r="EPI28" s="61"/>
      <c r="EPJ28" s="61"/>
      <c r="EPK28" s="61"/>
      <c r="EPL28" s="61"/>
      <c r="EPM28" s="61"/>
      <c r="EPN28" s="61"/>
      <c r="EPO28" s="61"/>
      <c r="EPP28" s="61"/>
      <c r="EPQ28" s="61"/>
      <c r="EPR28" s="61"/>
      <c r="EPS28" s="61"/>
      <c r="EPT28" s="61"/>
      <c r="EPU28" s="61"/>
      <c r="EPV28" s="61"/>
      <c r="EPW28" s="61"/>
      <c r="EPX28" s="61"/>
      <c r="EPY28" s="61"/>
      <c r="EPZ28" s="61"/>
      <c r="EQA28" s="61"/>
      <c r="EQB28" s="61"/>
      <c r="EQC28" s="61"/>
      <c r="EQD28" s="61"/>
      <c r="EQE28" s="61"/>
      <c r="EQF28" s="61"/>
      <c r="EQG28" s="61"/>
      <c r="EQH28" s="61"/>
      <c r="EQI28" s="61"/>
      <c r="EQJ28" s="61"/>
      <c r="EQK28" s="61"/>
      <c r="EQL28" s="61"/>
      <c r="EQM28" s="61"/>
      <c r="EQN28" s="61"/>
      <c r="EQO28" s="61"/>
      <c r="EQP28" s="61"/>
      <c r="EQQ28" s="61"/>
      <c r="EQR28" s="61"/>
      <c r="EQS28" s="61"/>
      <c r="EQT28" s="61"/>
      <c r="EQU28" s="61"/>
      <c r="EQV28" s="61"/>
      <c r="EQW28" s="61"/>
      <c r="EQX28" s="61"/>
      <c r="EQY28" s="61"/>
      <c r="EQZ28" s="61"/>
      <c r="ERA28" s="61"/>
      <c r="ERB28" s="61"/>
      <c r="ERC28" s="61"/>
      <c r="ERD28" s="61"/>
      <c r="ERE28" s="61"/>
      <c r="ERF28" s="61"/>
      <c r="ERG28" s="61"/>
      <c r="ERH28" s="61"/>
      <c r="ERI28" s="61"/>
      <c r="ERJ28" s="61"/>
      <c r="ERK28" s="61"/>
      <c r="ERL28" s="61"/>
      <c r="ERM28" s="61"/>
      <c r="ERN28" s="61"/>
      <c r="ERO28" s="61"/>
      <c r="ERP28" s="61"/>
      <c r="ERQ28" s="61"/>
      <c r="ERR28" s="61"/>
      <c r="ERS28" s="61"/>
      <c r="ERT28" s="61"/>
      <c r="ERU28" s="61"/>
      <c r="ERV28" s="61"/>
      <c r="ERW28" s="61"/>
      <c r="ERX28" s="61"/>
      <c r="ERY28" s="61"/>
      <c r="ERZ28" s="61"/>
      <c r="ESA28" s="61"/>
      <c r="ESB28" s="61"/>
      <c r="ESC28" s="61"/>
      <c r="ESD28" s="61"/>
      <c r="ESE28" s="61"/>
      <c r="ESF28" s="61"/>
      <c r="ESG28" s="61"/>
      <c r="ESH28" s="61"/>
      <c r="ESI28" s="61"/>
      <c r="ESJ28" s="61"/>
      <c r="ESK28" s="61"/>
      <c r="ESL28" s="61"/>
      <c r="ESM28" s="61"/>
      <c r="ESN28" s="61"/>
      <c r="ESO28" s="61"/>
      <c r="ESP28" s="61"/>
      <c r="ESQ28" s="61"/>
      <c r="ESR28" s="61"/>
      <c r="ESS28" s="61"/>
      <c r="EST28" s="61"/>
      <c r="ESU28" s="61"/>
      <c r="ESV28" s="61"/>
      <c r="ESW28" s="61"/>
      <c r="ESX28" s="61"/>
      <c r="ESY28" s="61"/>
      <c r="ESZ28" s="61"/>
      <c r="ETA28" s="61"/>
      <c r="ETB28" s="61"/>
      <c r="ETC28" s="61"/>
      <c r="ETD28" s="61"/>
      <c r="ETE28" s="61"/>
      <c r="ETF28" s="61"/>
      <c r="ETG28" s="61"/>
      <c r="ETH28" s="61"/>
      <c r="ETI28" s="61"/>
      <c r="ETJ28" s="61"/>
      <c r="ETK28" s="61"/>
      <c r="ETL28" s="61"/>
      <c r="ETM28" s="61"/>
      <c r="ETN28" s="61"/>
      <c r="ETO28" s="61"/>
      <c r="ETP28" s="61"/>
      <c r="ETQ28" s="61"/>
      <c r="ETR28" s="61"/>
      <c r="ETS28" s="61"/>
      <c r="ETT28" s="61"/>
      <c r="ETU28" s="61"/>
      <c r="ETV28" s="61"/>
      <c r="ETW28" s="61"/>
      <c r="ETX28" s="61"/>
      <c r="ETY28" s="61"/>
      <c r="ETZ28" s="61"/>
      <c r="EUA28" s="61"/>
      <c r="EUB28" s="61"/>
      <c r="EUC28" s="61"/>
      <c r="EUD28" s="61"/>
      <c r="EUE28" s="61"/>
      <c r="EUF28" s="61"/>
      <c r="EUG28" s="61"/>
      <c r="EUH28" s="61"/>
      <c r="EUI28" s="61"/>
      <c r="EUJ28" s="61"/>
      <c r="EUK28" s="61"/>
      <c r="EUL28" s="61"/>
      <c r="EUM28" s="61"/>
      <c r="EUN28" s="61"/>
      <c r="EUO28" s="61"/>
      <c r="EUP28" s="61"/>
      <c r="EUQ28" s="61"/>
      <c r="EUR28" s="61"/>
      <c r="EUS28" s="61"/>
      <c r="EUT28" s="61"/>
      <c r="EUU28" s="61"/>
      <c r="EUV28" s="61"/>
      <c r="EUW28" s="61"/>
      <c r="EUX28" s="61"/>
      <c r="EUY28" s="61"/>
      <c r="EUZ28" s="61"/>
      <c r="EVA28" s="61"/>
      <c r="EVB28" s="61"/>
      <c r="EVC28" s="61"/>
      <c r="EVD28" s="61"/>
      <c r="EVE28" s="61"/>
      <c r="EVF28" s="61"/>
      <c r="EVG28" s="61"/>
      <c r="EVH28" s="61"/>
      <c r="EVI28" s="61"/>
      <c r="EVJ28" s="61"/>
      <c r="EVK28" s="61"/>
      <c r="EVL28" s="61"/>
      <c r="EVM28" s="61"/>
      <c r="EVN28" s="61"/>
      <c r="EVO28" s="61"/>
      <c r="EVP28" s="61"/>
      <c r="EVQ28" s="61"/>
      <c r="EVR28" s="61"/>
      <c r="EVS28" s="61"/>
      <c r="EVT28" s="61"/>
      <c r="EVU28" s="61"/>
      <c r="EVV28" s="61"/>
      <c r="EVW28" s="61"/>
      <c r="EVX28" s="61"/>
      <c r="EVY28" s="61"/>
      <c r="EVZ28" s="61"/>
      <c r="EWA28" s="61"/>
      <c r="EWB28" s="61"/>
      <c r="EWC28" s="61"/>
      <c r="EWD28" s="61"/>
      <c r="EWE28" s="61"/>
      <c r="EWF28" s="61"/>
      <c r="EWG28" s="61"/>
      <c r="EWH28" s="61"/>
      <c r="EWI28" s="61"/>
      <c r="EWJ28" s="61"/>
      <c r="EWK28" s="61"/>
      <c r="EWL28" s="61"/>
      <c r="EWM28" s="61"/>
      <c r="EWN28" s="61"/>
      <c r="EWO28" s="61"/>
      <c r="EWP28" s="61"/>
      <c r="EWQ28" s="61"/>
      <c r="EWR28" s="61"/>
      <c r="EWS28" s="61"/>
      <c r="EWT28" s="61"/>
      <c r="EWU28" s="61"/>
      <c r="EWV28" s="61"/>
      <c r="EWW28" s="61"/>
      <c r="EWX28" s="61"/>
      <c r="EWY28" s="61"/>
      <c r="EWZ28" s="61"/>
      <c r="EXA28" s="61"/>
      <c r="EXB28" s="61"/>
      <c r="EXC28" s="61"/>
      <c r="EXD28" s="61"/>
      <c r="EXE28" s="61"/>
      <c r="EXF28" s="61"/>
      <c r="EXG28" s="61"/>
      <c r="EXH28" s="61"/>
      <c r="EXI28" s="61"/>
      <c r="EXJ28" s="61"/>
      <c r="EXK28" s="61"/>
      <c r="EXL28" s="61"/>
      <c r="EXM28" s="61"/>
      <c r="EXN28" s="61"/>
      <c r="EXO28" s="61"/>
      <c r="EXP28" s="61"/>
      <c r="EXQ28" s="61"/>
      <c r="EXR28" s="61"/>
      <c r="EXS28" s="61"/>
      <c r="EXT28" s="61"/>
      <c r="EXU28" s="61"/>
      <c r="EXV28" s="61"/>
      <c r="EXW28" s="61"/>
      <c r="EXX28" s="61"/>
      <c r="EXY28" s="61"/>
      <c r="EXZ28" s="61"/>
      <c r="EYA28" s="61"/>
      <c r="EYB28" s="61"/>
      <c r="EYC28" s="61"/>
      <c r="EYD28" s="61"/>
      <c r="EYE28" s="61"/>
      <c r="EYF28" s="61"/>
      <c r="EYG28" s="61"/>
      <c r="EYH28" s="61"/>
      <c r="EYI28" s="61"/>
      <c r="EYJ28" s="61"/>
      <c r="EYK28" s="61"/>
      <c r="EYL28" s="61"/>
      <c r="EYM28" s="61"/>
      <c r="EYN28" s="61"/>
      <c r="EYO28" s="61"/>
      <c r="EYP28" s="61"/>
      <c r="EYQ28" s="61"/>
      <c r="EYR28" s="61"/>
      <c r="EYS28" s="61"/>
      <c r="EYT28" s="61"/>
      <c r="EYU28" s="61"/>
      <c r="EYV28" s="61"/>
      <c r="EYW28" s="61"/>
      <c r="EYX28" s="61"/>
      <c r="EYY28" s="61"/>
      <c r="EYZ28" s="61"/>
      <c r="EZA28" s="61"/>
      <c r="EZB28" s="61"/>
      <c r="EZC28" s="61"/>
      <c r="EZD28" s="61"/>
      <c r="EZE28" s="61"/>
      <c r="EZF28" s="61"/>
      <c r="EZG28" s="61"/>
      <c r="EZH28" s="61"/>
      <c r="EZI28" s="61"/>
      <c r="EZJ28" s="61"/>
      <c r="EZK28" s="61"/>
      <c r="EZL28" s="61"/>
      <c r="EZM28" s="61"/>
      <c r="EZN28" s="61"/>
      <c r="EZO28" s="61"/>
      <c r="EZP28" s="61"/>
      <c r="EZQ28" s="61"/>
      <c r="EZR28" s="61"/>
      <c r="EZS28" s="61"/>
      <c r="EZT28" s="61"/>
      <c r="EZU28" s="61"/>
      <c r="EZV28" s="61"/>
      <c r="EZW28" s="61"/>
      <c r="EZX28" s="61"/>
      <c r="EZY28" s="61"/>
      <c r="EZZ28" s="61"/>
      <c r="FAA28" s="61"/>
      <c r="FAB28" s="61"/>
      <c r="FAC28" s="61"/>
      <c r="FAD28" s="61"/>
      <c r="FAE28" s="61"/>
      <c r="FAF28" s="61"/>
      <c r="FAG28" s="61"/>
      <c r="FAH28" s="61"/>
      <c r="FAI28" s="61"/>
      <c r="FAJ28" s="61"/>
      <c r="FAK28" s="61"/>
      <c r="FAL28" s="61"/>
      <c r="FAM28" s="61"/>
      <c r="FAN28" s="61"/>
      <c r="FAO28" s="61"/>
      <c r="FAP28" s="61"/>
      <c r="FAQ28" s="61"/>
      <c r="FAR28" s="61"/>
      <c r="FAS28" s="61"/>
      <c r="FAT28" s="61"/>
      <c r="FAU28" s="61"/>
      <c r="FAV28" s="61"/>
      <c r="FAW28" s="61"/>
      <c r="FAX28" s="61"/>
      <c r="FAY28" s="61"/>
      <c r="FAZ28" s="61"/>
      <c r="FBA28" s="61"/>
      <c r="FBB28" s="61"/>
      <c r="FBC28" s="61"/>
      <c r="FBD28" s="61"/>
      <c r="FBE28" s="61"/>
      <c r="FBF28" s="61"/>
      <c r="FBG28" s="61"/>
      <c r="FBH28" s="61"/>
      <c r="FBI28" s="61"/>
      <c r="FBJ28" s="61"/>
      <c r="FBK28" s="61"/>
      <c r="FBL28" s="61"/>
      <c r="FBM28" s="61"/>
      <c r="FBN28" s="61"/>
      <c r="FBO28" s="61"/>
      <c r="FBP28" s="61"/>
      <c r="FBQ28" s="61"/>
      <c r="FBR28" s="61"/>
      <c r="FBS28" s="61"/>
      <c r="FBT28" s="61"/>
      <c r="FBU28" s="61"/>
      <c r="FBV28" s="61"/>
      <c r="FBW28" s="61"/>
      <c r="FBX28" s="61"/>
      <c r="FBY28" s="61"/>
      <c r="FBZ28" s="61"/>
      <c r="FCA28" s="61"/>
      <c r="FCB28" s="61"/>
      <c r="FCC28" s="61"/>
      <c r="FCD28" s="61"/>
      <c r="FCE28" s="61"/>
      <c r="FCF28" s="61"/>
      <c r="FCG28" s="61"/>
      <c r="FCH28" s="61"/>
      <c r="FCI28" s="61"/>
      <c r="FCJ28" s="61"/>
      <c r="FCK28" s="61"/>
      <c r="FCL28" s="61"/>
      <c r="FCM28" s="61"/>
      <c r="FCN28" s="61"/>
      <c r="FCO28" s="61"/>
      <c r="FCP28" s="61"/>
      <c r="FCQ28" s="61"/>
      <c r="FCR28" s="61"/>
      <c r="FCS28" s="61"/>
      <c r="FCT28" s="61"/>
      <c r="FCU28" s="61"/>
      <c r="FCV28" s="61"/>
      <c r="FCW28" s="61"/>
      <c r="FCX28" s="61"/>
      <c r="FCY28" s="61"/>
      <c r="FCZ28" s="61"/>
      <c r="FDA28" s="61"/>
      <c r="FDB28" s="61"/>
      <c r="FDC28" s="61"/>
      <c r="FDD28" s="61"/>
      <c r="FDE28" s="61"/>
      <c r="FDF28" s="61"/>
      <c r="FDG28" s="61"/>
      <c r="FDH28" s="61"/>
      <c r="FDI28" s="61"/>
      <c r="FDJ28" s="61"/>
      <c r="FDK28" s="61"/>
      <c r="FDL28" s="61"/>
      <c r="FDM28" s="61"/>
      <c r="FDN28" s="61"/>
      <c r="FDO28" s="61"/>
      <c r="FDP28" s="61"/>
      <c r="FDQ28" s="61"/>
      <c r="FDR28" s="61"/>
      <c r="FDS28" s="61"/>
      <c r="FDT28" s="61"/>
      <c r="FDU28" s="61"/>
      <c r="FDV28" s="61"/>
      <c r="FDW28" s="61"/>
      <c r="FDX28" s="61"/>
      <c r="FDY28" s="61"/>
      <c r="FDZ28" s="61"/>
      <c r="FEA28" s="61"/>
      <c r="FEB28" s="61"/>
      <c r="FEC28" s="61"/>
      <c r="FED28" s="61"/>
      <c r="FEE28" s="61"/>
      <c r="FEF28" s="61"/>
      <c r="FEG28" s="61"/>
      <c r="FEH28" s="61"/>
      <c r="FEI28" s="61"/>
      <c r="FEJ28" s="61"/>
      <c r="FEK28" s="61"/>
      <c r="FEL28" s="61"/>
      <c r="FEM28" s="61"/>
      <c r="FEN28" s="61"/>
      <c r="FEO28" s="61"/>
      <c r="FEP28" s="61"/>
      <c r="FEQ28" s="61"/>
      <c r="FER28" s="61"/>
      <c r="FES28" s="61"/>
      <c r="FET28" s="61"/>
      <c r="FEU28" s="61"/>
      <c r="FEV28" s="61"/>
      <c r="FEW28" s="61"/>
      <c r="FEX28" s="61"/>
      <c r="FEY28" s="61"/>
      <c r="FEZ28" s="61"/>
      <c r="FFA28" s="61"/>
      <c r="FFB28" s="61"/>
      <c r="FFC28" s="61"/>
      <c r="FFD28" s="61"/>
      <c r="FFE28" s="61"/>
      <c r="FFF28" s="61"/>
      <c r="FFG28" s="61"/>
      <c r="FFH28" s="61"/>
      <c r="FFI28" s="61"/>
      <c r="FFJ28" s="61"/>
      <c r="FFK28" s="61"/>
      <c r="FFL28" s="61"/>
      <c r="FFM28" s="61"/>
      <c r="FFN28" s="61"/>
      <c r="FFO28" s="61"/>
      <c r="FFP28" s="61"/>
      <c r="FFQ28" s="61"/>
      <c r="FFR28" s="61"/>
      <c r="FFS28" s="61"/>
      <c r="FFT28" s="61"/>
      <c r="FFU28" s="61"/>
      <c r="FFV28" s="61"/>
      <c r="FFW28" s="61"/>
      <c r="FFX28" s="61"/>
      <c r="FFY28" s="61"/>
      <c r="FFZ28" s="61"/>
      <c r="FGA28" s="61"/>
      <c r="FGB28" s="61"/>
      <c r="FGC28" s="61"/>
      <c r="FGD28" s="61"/>
      <c r="FGE28" s="61"/>
      <c r="FGF28" s="61"/>
      <c r="FGG28" s="61"/>
      <c r="FGH28" s="61"/>
      <c r="FGI28" s="61"/>
      <c r="FGJ28" s="61"/>
      <c r="FGK28" s="61"/>
      <c r="FGL28" s="61"/>
      <c r="FGM28" s="61"/>
      <c r="FGN28" s="61"/>
      <c r="FGO28" s="61"/>
      <c r="FGP28" s="61"/>
      <c r="FGQ28" s="61"/>
      <c r="FGR28" s="61"/>
      <c r="FGS28" s="61"/>
      <c r="FGT28" s="61"/>
      <c r="FGU28" s="61"/>
      <c r="FGV28" s="61"/>
      <c r="FGW28" s="61"/>
      <c r="FGX28" s="61"/>
      <c r="FGY28" s="61"/>
      <c r="FGZ28" s="61"/>
      <c r="FHA28" s="61"/>
      <c r="FHB28" s="61"/>
      <c r="FHC28" s="61"/>
      <c r="FHD28" s="61"/>
      <c r="FHE28" s="61"/>
      <c r="FHF28" s="61"/>
      <c r="FHG28" s="61"/>
      <c r="FHH28" s="61"/>
      <c r="FHI28" s="61"/>
      <c r="FHJ28" s="61"/>
      <c r="FHK28" s="61"/>
      <c r="FHL28" s="61"/>
      <c r="FHM28" s="61"/>
      <c r="FHN28" s="61"/>
      <c r="FHO28" s="61"/>
      <c r="FHP28" s="61"/>
      <c r="FHQ28" s="61"/>
      <c r="FHR28" s="61"/>
      <c r="FHS28" s="61"/>
      <c r="FHT28" s="61"/>
      <c r="FHU28" s="61"/>
      <c r="FHV28" s="61"/>
      <c r="FHW28" s="61"/>
      <c r="FHX28" s="61"/>
      <c r="FHY28" s="61"/>
      <c r="FHZ28" s="61"/>
      <c r="FIA28" s="61"/>
      <c r="FIB28" s="61"/>
      <c r="FIC28" s="61"/>
      <c r="FID28" s="61"/>
      <c r="FIE28" s="61"/>
      <c r="FIF28" s="61"/>
      <c r="FIG28" s="61"/>
      <c r="FIH28" s="61"/>
      <c r="FII28" s="61"/>
      <c r="FIJ28" s="61"/>
      <c r="FIK28" s="61"/>
      <c r="FIL28" s="61"/>
      <c r="FIM28" s="61"/>
      <c r="FIN28" s="61"/>
      <c r="FIO28" s="61"/>
      <c r="FIP28" s="61"/>
      <c r="FIQ28" s="61"/>
      <c r="FIR28" s="61"/>
      <c r="FIS28" s="61"/>
      <c r="FIT28" s="61"/>
      <c r="FIU28" s="61"/>
      <c r="FIV28" s="61"/>
      <c r="FIW28" s="61"/>
      <c r="FIX28" s="61"/>
      <c r="FIY28" s="61"/>
      <c r="FIZ28" s="61"/>
      <c r="FJA28" s="61"/>
      <c r="FJB28" s="61"/>
      <c r="FJC28" s="61"/>
      <c r="FJD28" s="61"/>
      <c r="FJE28" s="61"/>
      <c r="FJF28" s="61"/>
      <c r="FJG28" s="61"/>
      <c r="FJH28" s="61"/>
      <c r="FJI28" s="61"/>
      <c r="FJJ28" s="61"/>
      <c r="FJK28" s="61"/>
      <c r="FJL28" s="61"/>
      <c r="FJM28" s="61"/>
      <c r="FJN28" s="61"/>
      <c r="FJO28" s="61"/>
      <c r="FJP28" s="61"/>
      <c r="FJQ28" s="61"/>
      <c r="FJR28" s="61"/>
      <c r="FJS28" s="61"/>
      <c r="FJT28" s="61"/>
      <c r="FJU28" s="61"/>
      <c r="FJV28" s="61"/>
      <c r="FJW28" s="61"/>
      <c r="FJX28" s="61"/>
      <c r="FJY28" s="61"/>
      <c r="FJZ28" s="61"/>
      <c r="FKA28" s="61"/>
      <c r="FKB28" s="61"/>
      <c r="FKC28" s="61"/>
      <c r="FKD28" s="61"/>
      <c r="FKE28" s="61"/>
      <c r="FKF28" s="61"/>
      <c r="FKG28" s="61"/>
      <c r="FKH28" s="61"/>
      <c r="FKI28" s="61"/>
      <c r="FKJ28" s="61"/>
      <c r="FKK28" s="61"/>
      <c r="FKL28" s="61"/>
      <c r="FKM28" s="61"/>
      <c r="FKN28" s="61"/>
      <c r="FKO28" s="61"/>
      <c r="FKP28" s="61"/>
      <c r="FKQ28" s="61"/>
      <c r="FKR28" s="61"/>
      <c r="FKS28" s="61"/>
      <c r="FKT28" s="61"/>
      <c r="FKU28" s="61"/>
      <c r="FKV28" s="61"/>
      <c r="FKW28" s="61"/>
      <c r="FKX28" s="61"/>
      <c r="FKY28" s="61"/>
      <c r="FKZ28" s="61"/>
      <c r="FLA28" s="61"/>
      <c r="FLB28" s="61"/>
      <c r="FLC28" s="61"/>
      <c r="FLD28" s="61"/>
      <c r="FLE28" s="61"/>
      <c r="FLF28" s="61"/>
      <c r="FLG28" s="61"/>
      <c r="FLH28" s="61"/>
      <c r="FLI28" s="61"/>
      <c r="FLJ28" s="61"/>
      <c r="FLK28" s="61"/>
      <c r="FLL28" s="61"/>
      <c r="FLM28" s="61"/>
      <c r="FLN28" s="61"/>
      <c r="FLO28" s="61"/>
      <c r="FLP28" s="61"/>
      <c r="FLQ28" s="61"/>
      <c r="FLR28" s="61"/>
      <c r="FLS28" s="61"/>
      <c r="FLT28" s="61"/>
      <c r="FLU28" s="61"/>
      <c r="FLV28" s="61"/>
      <c r="FLW28" s="61"/>
      <c r="FLX28" s="61"/>
      <c r="FLY28" s="61"/>
      <c r="FLZ28" s="61"/>
      <c r="FMA28" s="61"/>
      <c r="FMB28" s="61"/>
      <c r="FMC28" s="61"/>
      <c r="FMD28" s="61"/>
      <c r="FME28" s="61"/>
      <c r="FMF28" s="61"/>
      <c r="FMG28" s="61"/>
      <c r="FMH28" s="61"/>
      <c r="FMI28" s="61"/>
      <c r="FMJ28" s="61"/>
      <c r="FMK28" s="61"/>
      <c r="FML28" s="61"/>
      <c r="FMM28" s="61"/>
      <c r="FMN28" s="61"/>
      <c r="FMO28" s="61"/>
      <c r="FMP28" s="61"/>
      <c r="FMQ28" s="61"/>
      <c r="FMR28" s="61"/>
      <c r="FMS28" s="61"/>
      <c r="FMT28" s="61"/>
      <c r="FMU28" s="61"/>
      <c r="FMV28" s="61"/>
      <c r="FMW28" s="61"/>
      <c r="FMX28" s="61"/>
      <c r="FMY28" s="61"/>
      <c r="FMZ28" s="61"/>
      <c r="FNA28" s="61"/>
      <c r="FNB28" s="61"/>
      <c r="FNC28" s="61"/>
      <c r="FND28" s="61"/>
      <c r="FNE28" s="61"/>
      <c r="FNF28" s="61"/>
      <c r="FNG28" s="61"/>
      <c r="FNH28" s="61"/>
      <c r="FNI28" s="61"/>
      <c r="FNJ28" s="61"/>
      <c r="FNK28" s="61"/>
      <c r="FNL28" s="61"/>
      <c r="FNM28" s="61"/>
      <c r="FNN28" s="61"/>
      <c r="FNO28" s="61"/>
      <c r="FNP28" s="61"/>
      <c r="FNQ28" s="61"/>
      <c r="FNR28" s="61"/>
      <c r="FNS28" s="61"/>
      <c r="FNT28" s="61"/>
      <c r="FNU28" s="61"/>
      <c r="FNV28" s="61"/>
      <c r="FNW28" s="61"/>
      <c r="FNX28" s="61"/>
      <c r="FNY28" s="61"/>
      <c r="FNZ28" s="61"/>
      <c r="FOA28" s="61"/>
      <c r="FOB28" s="61"/>
      <c r="FOC28" s="61"/>
      <c r="FOD28" s="61"/>
      <c r="FOE28" s="61"/>
      <c r="FOF28" s="61"/>
      <c r="FOG28" s="61"/>
      <c r="FOH28" s="61"/>
      <c r="FOI28" s="61"/>
      <c r="FOJ28" s="61"/>
      <c r="FOK28" s="61"/>
      <c r="FOL28" s="61"/>
      <c r="FOM28" s="61"/>
      <c r="FON28" s="61"/>
      <c r="FOO28" s="61"/>
      <c r="FOP28" s="61"/>
      <c r="FOQ28" s="61"/>
      <c r="FOR28" s="61"/>
      <c r="FOS28" s="61"/>
      <c r="FOT28" s="61"/>
      <c r="FOU28" s="61"/>
      <c r="FOV28" s="61"/>
      <c r="FOW28" s="61"/>
      <c r="FOX28" s="61"/>
      <c r="FOY28" s="61"/>
      <c r="FOZ28" s="61"/>
      <c r="FPA28" s="61"/>
      <c r="FPB28" s="61"/>
      <c r="FPC28" s="61"/>
      <c r="FPD28" s="61"/>
      <c r="FPE28" s="61"/>
      <c r="FPF28" s="61"/>
      <c r="FPG28" s="61"/>
      <c r="FPH28" s="61"/>
      <c r="FPI28" s="61"/>
      <c r="FPJ28" s="61"/>
      <c r="FPK28" s="61"/>
      <c r="FPL28" s="61"/>
      <c r="FPM28" s="61"/>
      <c r="FPN28" s="61"/>
      <c r="FPO28" s="61"/>
      <c r="FPP28" s="61"/>
      <c r="FPQ28" s="61"/>
      <c r="FPR28" s="61"/>
      <c r="FPS28" s="61"/>
      <c r="FPT28" s="61"/>
      <c r="FPU28" s="61"/>
      <c r="FPV28" s="61"/>
      <c r="FPW28" s="61"/>
      <c r="FPX28" s="61"/>
      <c r="FPY28" s="61"/>
      <c r="FPZ28" s="61"/>
      <c r="FQA28" s="61"/>
      <c r="FQB28" s="61"/>
      <c r="FQC28" s="61"/>
      <c r="FQD28" s="61"/>
      <c r="FQE28" s="61"/>
      <c r="FQF28" s="61"/>
      <c r="FQG28" s="61"/>
      <c r="FQH28" s="61"/>
      <c r="FQI28" s="61"/>
      <c r="FQJ28" s="61"/>
      <c r="FQK28" s="61"/>
      <c r="FQL28" s="61"/>
      <c r="FQM28" s="61"/>
      <c r="FQN28" s="61"/>
      <c r="FQO28" s="61"/>
      <c r="FQP28" s="61"/>
      <c r="FQQ28" s="61"/>
      <c r="FQR28" s="61"/>
      <c r="FQS28" s="61"/>
      <c r="FQT28" s="61"/>
      <c r="FQU28" s="61"/>
      <c r="FQV28" s="61"/>
      <c r="FQW28" s="61"/>
      <c r="FQX28" s="61"/>
      <c r="FQY28" s="61"/>
      <c r="FQZ28" s="61"/>
      <c r="FRA28" s="61"/>
      <c r="FRB28" s="61"/>
      <c r="FRC28" s="61"/>
      <c r="FRD28" s="61"/>
      <c r="FRE28" s="61"/>
      <c r="FRF28" s="61"/>
      <c r="FRG28" s="61"/>
      <c r="FRH28" s="61"/>
      <c r="FRI28" s="61"/>
      <c r="FRJ28" s="61"/>
      <c r="FRK28" s="61"/>
      <c r="FRL28" s="61"/>
      <c r="FRM28" s="61"/>
      <c r="FRN28" s="61"/>
      <c r="FRO28" s="61"/>
      <c r="FRP28" s="61"/>
      <c r="FRQ28" s="61"/>
      <c r="FRR28" s="61"/>
      <c r="FRS28" s="61"/>
      <c r="FRT28" s="61"/>
      <c r="FRU28" s="61"/>
      <c r="FRV28" s="61"/>
      <c r="FRW28" s="61"/>
      <c r="FRX28" s="61"/>
      <c r="FRY28" s="61"/>
      <c r="FRZ28" s="61"/>
      <c r="FSA28" s="61"/>
      <c r="FSB28" s="61"/>
      <c r="FSC28" s="61"/>
      <c r="FSD28" s="61"/>
      <c r="FSE28" s="61"/>
      <c r="FSF28" s="61"/>
      <c r="FSG28" s="61"/>
      <c r="FSH28" s="61"/>
      <c r="FSI28" s="61"/>
      <c r="FSJ28" s="61"/>
      <c r="FSK28" s="61"/>
      <c r="FSL28" s="61"/>
      <c r="FSM28" s="61"/>
      <c r="FSN28" s="61"/>
      <c r="FSO28" s="61"/>
      <c r="FSP28" s="61"/>
      <c r="FSQ28" s="61"/>
      <c r="FSR28" s="61"/>
      <c r="FSS28" s="61"/>
      <c r="FST28" s="61"/>
      <c r="FSU28" s="61"/>
      <c r="FSV28" s="61"/>
      <c r="FSW28" s="61"/>
      <c r="FSX28" s="61"/>
      <c r="FSY28" s="61"/>
      <c r="FSZ28" s="61"/>
      <c r="FTA28" s="61"/>
      <c r="FTB28" s="61"/>
      <c r="FTC28" s="61"/>
      <c r="FTD28" s="61"/>
      <c r="FTE28" s="61"/>
      <c r="FTF28" s="61"/>
      <c r="FTG28" s="61"/>
      <c r="FTH28" s="61"/>
      <c r="FTI28" s="61"/>
      <c r="FTJ28" s="61"/>
      <c r="FTK28" s="61"/>
      <c r="FTL28" s="61"/>
      <c r="FTM28" s="61"/>
      <c r="FTN28" s="61"/>
      <c r="FTO28" s="61"/>
      <c r="FTP28" s="61"/>
      <c r="FTQ28" s="61"/>
      <c r="FTR28" s="61"/>
      <c r="FTS28" s="61"/>
      <c r="FTT28" s="61"/>
      <c r="FTU28" s="61"/>
      <c r="FTV28" s="61"/>
      <c r="FTW28" s="61"/>
      <c r="FTX28" s="61"/>
      <c r="FTY28" s="61"/>
      <c r="FTZ28" s="61"/>
      <c r="FUA28" s="61"/>
      <c r="FUB28" s="61"/>
      <c r="FUC28" s="61"/>
      <c r="FUD28" s="61"/>
      <c r="FUE28" s="61"/>
      <c r="FUF28" s="61"/>
      <c r="FUG28" s="61"/>
      <c r="FUH28" s="61"/>
      <c r="FUI28" s="61"/>
      <c r="FUJ28" s="61"/>
      <c r="FUK28" s="61"/>
      <c r="FUL28" s="61"/>
      <c r="FUM28" s="61"/>
      <c r="FUN28" s="61"/>
      <c r="FUO28" s="61"/>
      <c r="FUP28" s="61"/>
      <c r="FUQ28" s="61"/>
      <c r="FUR28" s="61"/>
      <c r="FUS28" s="61"/>
      <c r="FUT28" s="61"/>
      <c r="FUU28" s="61"/>
      <c r="FUV28" s="61"/>
      <c r="FUW28" s="61"/>
      <c r="FUX28" s="61"/>
      <c r="FUY28" s="61"/>
      <c r="FUZ28" s="61"/>
      <c r="FVA28" s="61"/>
      <c r="FVB28" s="61"/>
      <c r="FVC28" s="61"/>
      <c r="FVD28" s="61"/>
      <c r="FVE28" s="61"/>
      <c r="FVF28" s="61"/>
      <c r="FVG28" s="61"/>
      <c r="FVH28" s="61"/>
      <c r="FVI28" s="61"/>
      <c r="FVJ28" s="61"/>
      <c r="FVK28" s="61"/>
      <c r="FVL28" s="61"/>
      <c r="FVM28" s="61"/>
      <c r="FVN28" s="61"/>
      <c r="FVO28" s="61"/>
      <c r="FVP28" s="61"/>
      <c r="FVQ28" s="61"/>
      <c r="FVR28" s="61"/>
      <c r="FVS28" s="61"/>
      <c r="FVT28" s="61"/>
      <c r="FVU28" s="61"/>
      <c r="FVV28" s="61"/>
      <c r="FVW28" s="61"/>
      <c r="FVX28" s="61"/>
      <c r="FVY28" s="61"/>
      <c r="FVZ28" s="61"/>
      <c r="FWA28" s="61"/>
      <c r="FWB28" s="61"/>
      <c r="FWC28" s="61"/>
      <c r="FWD28" s="61"/>
      <c r="FWE28" s="61"/>
      <c r="FWF28" s="61"/>
      <c r="FWG28" s="61"/>
      <c r="FWH28" s="61"/>
      <c r="FWI28" s="61"/>
      <c r="FWJ28" s="61"/>
      <c r="FWK28" s="61"/>
      <c r="FWL28" s="61"/>
      <c r="FWM28" s="61"/>
      <c r="FWN28" s="61"/>
      <c r="FWO28" s="61"/>
      <c r="FWP28" s="61"/>
      <c r="FWQ28" s="61"/>
      <c r="FWR28" s="61"/>
      <c r="FWS28" s="61"/>
      <c r="FWT28" s="61"/>
      <c r="FWU28" s="61"/>
      <c r="FWV28" s="61"/>
      <c r="FWW28" s="61"/>
      <c r="FWX28" s="61"/>
      <c r="FWY28" s="61"/>
      <c r="FWZ28" s="61"/>
      <c r="FXA28" s="61"/>
      <c r="FXB28" s="61"/>
      <c r="FXC28" s="61"/>
      <c r="FXD28" s="61"/>
      <c r="FXE28" s="61"/>
      <c r="FXF28" s="61"/>
      <c r="FXG28" s="61"/>
      <c r="FXH28" s="61"/>
      <c r="FXI28" s="61"/>
      <c r="FXJ28" s="61"/>
      <c r="FXK28" s="61"/>
      <c r="FXL28" s="61"/>
      <c r="FXM28" s="61"/>
      <c r="FXN28" s="61"/>
      <c r="FXO28" s="61"/>
      <c r="FXP28" s="61"/>
      <c r="FXQ28" s="61"/>
      <c r="FXR28" s="61"/>
      <c r="FXS28" s="61"/>
      <c r="FXT28" s="61"/>
      <c r="FXU28" s="61"/>
      <c r="FXV28" s="61"/>
      <c r="FXW28" s="61"/>
      <c r="FXX28" s="61"/>
      <c r="FXY28" s="61"/>
      <c r="FXZ28" s="61"/>
      <c r="FYA28" s="61"/>
      <c r="FYB28" s="61"/>
      <c r="FYC28" s="61"/>
      <c r="FYD28" s="61"/>
      <c r="FYE28" s="61"/>
      <c r="FYF28" s="61"/>
      <c r="FYG28" s="61"/>
      <c r="FYH28" s="61"/>
      <c r="FYI28" s="61"/>
      <c r="FYJ28" s="61"/>
      <c r="FYK28" s="61"/>
      <c r="FYL28" s="61"/>
      <c r="FYM28" s="61"/>
      <c r="FYN28" s="61"/>
      <c r="FYO28" s="61"/>
      <c r="FYP28" s="61"/>
      <c r="FYQ28" s="61"/>
      <c r="FYR28" s="61"/>
      <c r="FYS28" s="61"/>
      <c r="FYT28" s="61"/>
      <c r="FYU28" s="61"/>
      <c r="FYV28" s="61"/>
      <c r="FYW28" s="61"/>
      <c r="FYX28" s="61"/>
      <c r="FYY28" s="61"/>
      <c r="FYZ28" s="61"/>
      <c r="FZA28" s="61"/>
      <c r="FZB28" s="61"/>
      <c r="FZC28" s="61"/>
      <c r="FZD28" s="61"/>
      <c r="FZE28" s="61"/>
      <c r="FZF28" s="61"/>
      <c r="FZG28" s="61"/>
      <c r="FZH28" s="61"/>
      <c r="FZI28" s="61"/>
      <c r="FZJ28" s="61"/>
      <c r="FZK28" s="61"/>
      <c r="FZL28" s="61"/>
      <c r="FZM28" s="61"/>
      <c r="FZN28" s="61"/>
      <c r="FZO28" s="61"/>
      <c r="FZP28" s="61"/>
      <c r="FZQ28" s="61"/>
      <c r="FZR28" s="61"/>
      <c r="FZS28" s="61"/>
      <c r="FZT28" s="61"/>
      <c r="FZU28" s="61"/>
      <c r="FZV28" s="61"/>
      <c r="FZW28" s="61"/>
      <c r="FZX28" s="61"/>
      <c r="FZY28" s="61"/>
      <c r="FZZ28" s="61"/>
      <c r="GAA28" s="61"/>
      <c r="GAB28" s="61"/>
      <c r="GAC28" s="61"/>
      <c r="GAD28" s="61"/>
      <c r="GAE28" s="61"/>
      <c r="GAF28" s="61"/>
      <c r="GAG28" s="61"/>
      <c r="GAH28" s="61"/>
      <c r="GAI28" s="61"/>
      <c r="GAJ28" s="61"/>
      <c r="GAK28" s="61"/>
      <c r="GAL28" s="61"/>
      <c r="GAM28" s="61"/>
      <c r="GAN28" s="61"/>
      <c r="GAO28" s="61"/>
      <c r="GAP28" s="61"/>
      <c r="GAQ28" s="61"/>
      <c r="GAR28" s="61"/>
      <c r="GAS28" s="61"/>
      <c r="GAT28" s="61"/>
      <c r="GAU28" s="61"/>
      <c r="GAV28" s="61"/>
      <c r="GAW28" s="61"/>
      <c r="GAX28" s="61"/>
      <c r="GAY28" s="61"/>
      <c r="GAZ28" s="61"/>
      <c r="GBA28" s="61"/>
      <c r="GBB28" s="61"/>
      <c r="GBC28" s="61"/>
      <c r="GBD28" s="61"/>
      <c r="GBE28" s="61"/>
      <c r="GBF28" s="61"/>
      <c r="GBG28" s="61"/>
      <c r="GBH28" s="61"/>
      <c r="GBI28" s="61"/>
      <c r="GBJ28" s="61"/>
      <c r="GBK28" s="61"/>
      <c r="GBL28" s="61"/>
      <c r="GBM28" s="61"/>
      <c r="GBN28" s="61"/>
      <c r="GBO28" s="61"/>
      <c r="GBP28" s="61"/>
      <c r="GBQ28" s="61"/>
      <c r="GBR28" s="61"/>
      <c r="GBS28" s="61"/>
      <c r="GBT28" s="61"/>
      <c r="GBU28" s="61"/>
      <c r="GBV28" s="61"/>
      <c r="GBW28" s="61"/>
      <c r="GBX28" s="61"/>
      <c r="GBY28" s="61"/>
      <c r="GBZ28" s="61"/>
      <c r="GCA28" s="61"/>
      <c r="GCB28" s="61"/>
      <c r="GCC28" s="61"/>
      <c r="GCD28" s="61"/>
      <c r="GCE28" s="61"/>
      <c r="GCF28" s="61"/>
      <c r="GCG28" s="61"/>
      <c r="GCH28" s="61"/>
      <c r="GCI28" s="61"/>
      <c r="GCJ28" s="61"/>
      <c r="GCK28" s="61"/>
      <c r="GCL28" s="61"/>
      <c r="GCM28" s="61"/>
      <c r="GCN28" s="61"/>
      <c r="GCO28" s="61"/>
      <c r="GCP28" s="61"/>
      <c r="GCQ28" s="61"/>
      <c r="GCR28" s="61"/>
      <c r="GCS28" s="61"/>
      <c r="GCT28" s="61"/>
      <c r="GCU28" s="61"/>
      <c r="GCV28" s="61"/>
      <c r="GCW28" s="61"/>
      <c r="GCX28" s="61"/>
      <c r="GCY28" s="61"/>
      <c r="GCZ28" s="61"/>
      <c r="GDA28" s="61"/>
      <c r="GDB28" s="61"/>
      <c r="GDC28" s="61"/>
      <c r="GDD28" s="61"/>
      <c r="GDE28" s="61"/>
      <c r="GDF28" s="61"/>
      <c r="GDG28" s="61"/>
      <c r="GDH28" s="61"/>
      <c r="GDI28" s="61"/>
      <c r="GDJ28" s="61"/>
      <c r="GDK28" s="61"/>
      <c r="GDL28" s="61"/>
      <c r="GDM28" s="61"/>
      <c r="GDN28" s="61"/>
      <c r="GDO28" s="61"/>
      <c r="GDP28" s="61"/>
      <c r="GDQ28" s="61"/>
      <c r="GDR28" s="61"/>
      <c r="GDS28" s="61"/>
      <c r="GDT28" s="61"/>
      <c r="GDU28" s="61"/>
      <c r="GDV28" s="61"/>
      <c r="GDW28" s="61"/>
      <c r="GDX28" s="61"/>
      <c r="GDY28" s="61"/>
      <c r="GDZ28" s="61"/>
      <c r="GEA28" s="61"/>
      <c r="GEB28" s="61"/>
      <c r="GEC28" s="61"/>
      <c r="GED28" s="61"/>
      <c r="GEE28" s="61"/>
      <c r="GEF28" s="61"/>
      <c r="GEG28" s="61"/>
      <c r="GEH28" s="61"/>
      <c r="GEI28" s="61"/>
      <c r="GEJ28" s="61"/>
      <c r="GEK28" s="61"/>
      <c r="GEL28" s="61"/>
      <c r="GEM28" s="61"/>
      <c r="GEN28" s="61"/>
      <c r="GEO28" s="61"/>
      <c r="GEP28" s="61"/>
      <c r="GEQ28" s="61"/>
      <c r="GER28" s="61"/>
      <c r="GES28" s="61"/>
      <c r="GET28" s="61"/>
      <c r="GEU28" s="61"/>
      <c r="GEV28" s="61"/>
      <c r="GEW28" s="61"/>
      <c r="GEX28" s="61"/>
      <c r="GEY28" s="61"/>
      <c r="GEZ28" s="61"/>
      <c r="GFA28" s="61"/>
      <c r="GFB28" s="61"/>
      <c r="GFC28" s="61"/>
      <c r="GFD28" s="61"/>
      <c r="GFE28" s="61"/>
      <c r="GFF28" s="61"/>
      <c r="GFG28" s="61"/>
      <c r="GFH28" s="61"/>
      <c r="GFI28" s="61"/>
      <c r="GFJ28" s="61"/>
      <c r="GFK28" s="61"/>
      <c r="GFL28" s="61"/>
      <c r="GFM28" s="61"/>
      <c r="GFN28" s="61"/>
      <c r="GFO28" s="61"/>
      <c r="GFP28" s="61"/>
      <c r="GFQ28" s="61"/>
      <c r="GFR28" s="61"/>
      <c r="GFS28" s="61"/>
      <c r="GFT28" s="61"/>
      <c r="GFU28" s="61"/>
      <c r="GFV28" s="61"/>
      <c r="GFW28" s="61"/>
      <c r="GFX28" s="61"/>
      <c r="GFY28" s="61"/>
      <c r="GFZ28" s="61"/>
      <c r="GGA28" s="61"/>
      <c r="GGB28" s="61"/>
      <c r="GGC28" s="61"/>
      <c r="GGD28" s="61"/>
      <c r="GGE28" s="61"/>
      <c r="GGF28" s="61"/>
      <c r="GGG28" s="61"/>
      <c r="GGH28" s="61"/>
      <c r="GGI28" s="61"/>
      <c r="GGJ28" s="61"/>
      <c r="GGK28" s="61"/>
      <c r="GGL28" s="61"/>
      <c r="GGM28" s="61"/>
      <c r="GGN28" s="61"/>
      <c r="GGO28" s="61"/>
      <c r="GGP28" s="61"/>
      <c r="GGQ28" s="61"/>
      <c r="GGR28" s="61"/>
      <c r="GGS28" s="61"/>
      <c r="GGT28" s="61"/>
      <c r="GGU28" s="61"/>
      <c r="GGV28" s="61"/>
      <c r="GGW28" s="61"/>
      <c r="GGX28" s="61"/>
      <c r="GGY28" s="61"/>
      <c r="GGZ28" s="61"/>
      <c r="GHA28" s="61"/>
      <c r="GHB28" s="61"/>
      <c r="GHC28" s="61"/>
      <c r="GHD28" s="61"/>
      <c r="GHE28" s="61"/>
      <c r="GHF28" s="61"/>
      <c r="GHG28" s="61"/>
      <c r="GHH28" s="61"/>
      <c r="GHI28" s="61"/>
      <c r="GHJ28" s="61"/>
      <c r="GHK28" s="61"/>
      <c r="GHL28" s="61"/>
      <c r="GHM28" s="61"/>
      <c r="GHN28" s="61"/>
      <c r="GHO28" s="61"/>
      <c r="GHP28" s="61"/>
      <c r="GHQ28" s="61"/>
      <c r="GHR28" s="61"/>
      <c r="GHS28" s="61"/>
      <c r="GHT28" s="61"/>
      <c r="GHU28" s="61"/>
      <c r="GHV28" s="61"/>
      <c r="GHW28" s="61"/>
      <c r="GHX28" s="61"/>
      <c r="GHY28" s="61"/>
      <c r="GHZ28" s="61"/>
      <c r="GIA28" s="61"/>
      <c r="GIB28" s="61"/>
      <c r="GIC28" s="61"/>
      <c r="GID28" s="61"/>
      <c r="GIE28" s="61"/>
      <c r="GIF28" s="61"/>
      <c r="GIG28" s="61"/>
      <c r="GIH28" s="61"/>
      <c r="GII28" s="61"/>
      <c r="GIJ28" s="61"/>
      <c r="GIK28" s="61"/>
      <c r="GIL28" s="61"/>
      <c r="GIM28" s="61"/>
      <c r="GIN28" s="61"/>
      <c r="GIO28" s="61"/>
      <c r="GIP28" s="61"/>
      <c r="GIQ28" s="61"/>
      <c r="GIR28" s="61"/>
      <c r="GIS28" s="61"/>
      <c r="GIT28" s="61"/>
      <c r="GIU28" s="61"/>
      <c r="GIV28" s="61"/>
      <c r="GIW28" s="61"/>
      <c r="GIX28" s="61"/>
      <c r="GIY28" s="61"/>
      <c r="GIZ28" s="61"/>
      <c r="GJA28" s="61"/>
      <c r="GJB28" s="61"/>
      <c r="GJC28" s="61"/>
      <c r="GJD28" s="61"/>
      <c r="GJE28" s="61"/>
      <c r="GJF28" s="61"/>
      <c r="GJG28" s="61"/>
      <c r="GJH28" s="61"/>
      <c r="GJI28" s="61"/>
      <c r="GJJ28" s="61"/>
      <c r="GJK28" s="61"/>
      <c r="GJL28" s="61"/>
      <c r="GJM28" s="61"/>
      <c r="GJN28" s="61"/>
      <c r="GJO28" s="61"/>
      <c r="GJP28" s="61"/>
      <c r="GJQ28" s="61"/>
      <c r="GJR28" s="61"/>
      <c r="GJS28" s="61"/>
      <c r="GJT28" s="61"/>
      <c r="GJU28" s="61"/>
      <c r="GJV28" s="61"/>
      <c r="GJW28" s="61"/>
      <c r="GJX28" s="61"/>
      <c r="GJY28" s="61"/>
      <c r="GJZ28" s="61"/>
      <c r="GKA28" s="61"/>
      <c r="GKB28" s="61"/>
      <c r="GKC28" s="61"/>
      <c r="GKD28" s="61"/>
      <c r="GKE28" s="61"/>
      <c r="GKF28" s="61"/>
      <c r="GKG28" s="61"/>
      <c r="GKH28" s="61"/>
      <c r="GKI28" s="61"/>
      <c r="GKJ28" s="61"/>
      <c r="GKK28" s="61"/>
      <c r="GKL28" s="61"/>
      <c r="GKM28" s="61"/>
      <c r="GKN28" s="61"/>
      <c r="GKO28" s="61"/>
      <c r="GKP28" s="61"/>
      <c r="GKQ28" s="61"/>
      <c r="GKR28" s="61"/>
      <c r="GKS28" s="61"/>
      <c r="GKT28" s="61"/>
      <c r="GKU28" s="61"/>
      <c r="GKV28" s="61"/>
      <c r="GKW28" s="61"/>
      <c r="GKX28" s="61"/>
      <c r="GKY28" s="61"/>
      <c r="GKZ28" s="61"/>
      <c r="GLA28" s="61"/>
      <c r="GLB28" s="61"/>
      <c r="GLC28" s="61"/>
      <c r="GLD28" s="61"/>
      <c r="GLE28" s="61"/>
      <c r="GLF28" s="61"/>
      <c r="GLG28" s="61"/>
      <c r="GLH28" s="61"/>
      <c r="GLI28" s="61"/>
      <c r="GLJ28" s="61"/>
      <c r="GLK28" s="61"/>
      <c r="GLL28" s="61"/>
      <c r="GLM28" s="61"/>
      <c r="GLN28" s="61"/>
      <c r="GLO28" s="61"/>
      <c r="GLP28" s="61"/>
      <c r="GLQ28" s="61"/>
      <c r="GLR28" s="61"/>
      <c r="GLS28" s="61"/>
      <c r="GLT28" s="61"/>
      <c r="GLU28" s="61"/>
      <c r="GLV28" s="61"/>
      <c r="GLW28" s="61"/>
      <c r="GLX28" s="61"/>
      <c r="GLY28" s="61"/>
      <c r="GLZ28" s="61"/>
      <c r="GMA28" s="61"/>
      <c r="GMB28" s="61"/>
      <c r="GMC28" s="61"/>
      <c r="GMD28" s="61"/>
      <c r="GME28" s="61"/>
      <c r="GMF28" s="61"/>
      <c r="GMG28" s="61"/>
      <c r="GMH28" s="61"/>
      <c r="GMI28" s="61"/>
      <c r="GMJ28" s="61"/>
      <c r="GMK28" s="61"/>
      <c r="GML28" s="61"/>
      <c r="GMM28" s="61"/>
      <c r="GMN28" s="61"/>
      <c r="GMO28" s="61"/>
      <c r="GMP28" s="61"/>
      <c r="GMQ28" s="61"/>
      <c r="GMR28" s="61"/>
      <c r="GMS28" s="61"/>
      <c r="GMT28" s="61"/>
      <c r="GMU28" s="61"/>
      <c r="GMV28" s="61"/>
      <c r="GMW28" s="61"/>
      <c r="GMX28" s="61"/>
      <c r="GMY28" s="61"/>
      <c r="GMZ28" s="61"/>
      <c r="GNA28" s="61"/>
      <c r="GNB28" s="61"/>
      <c r="GNC28" s="61"/>
      <c r="GND28" s="61"/>
      <c r="GNE28" s="61"/>
      <c r="GNF28" s="61"/>
      <c r="GNG28" s="61"/>
      <c r="GNH28" s="61"/>
      <c r="GNI28" s="61"/>
      <c r="GNJ28" s="61"/>
      <c r="GNK28" s="61"/>
      <c r="GNL28" s="61"/>
      <c r="GNM28" s="61"/>
      <c r="GNN28" s="61"/>
      <c r="GNO28" s="61"/>
      <c r="GNP28" s="61"/>
      <c r="GNQ28" s="61"/>
      <c r="GNR28" s="61"/>
      <c r="GNS28" s="61"/>
      <c r="GNT28" s="61"/>
      <c r="GNU28" s="61"/>
      <c r="GNV28" s="61"/>
      <c r="GNW28" s="61"/>
      <c r="GNX28" s="61"/>
      <c r="GNY28" s="61"/>
      <c r="GNZ28" s="61"/>
      <c r="GOA28" s="61"/>
      <c r="GOB28" s="61"/>
      <c r="GOC28" s="61"/>
      <c r="GOD28" s="61"/>
      <c r="GOE28" s="61"/>
      <c r="GOF28" s="61"/>
      <c r="GOG28" s="61"/>
      <c r="GOH28" s="61"/>
      <c r="GOI28" s="61"/>
      <c r="GOJ28" s="61"/>
      <c r="GOK28" s="61"/>
      <c r="GOL28" s="61"/>
      <c r="GOM28" s="61"/>
      <c r="GON28" s="61"/>
      <c r="GOO28" s="61"/>
      <c r="GOP28" s="61"/>
      <c r="GOQ28" s="61"/>
      <c r="GOR28" s="61"/>
      <c r="GOS28" s="61"/>
      <c r="GOT28" s="61"/>
      <c r="GOU28" s="61"/>
      <c r="GOV28" s="61"/>
      <c r="GOW28" s="61"/>
      <c r="GOX28" s="61"/>
      <c r="GOY28" s="61"/>
      <c r="GOZ28" s="61"/>
      <c r="GPA28" s="61"/>
      <c r="GPB28" s="61"/>
      <c r="GPC28" s="61"/>
      <c r="GPD28" s="61"/>
      <c r="GPE28" s="61"/>
      <c r="GPF28" s="61"/>
      <c r="GPG28" s="61"/>
      <c r="GPH28" s="61"/>
      <c r="GPI28" s="61"/>
      <c r="GPJ28" s="61"/>
      <c r="GPK28" s="61"/>
      <c r="GPL28" s="61"/>
      <c r="GPM28" s="61"/>
      <c r="GPN28" s="61"/>
      <c r="GPO28" s="61"/>
      <c r="GPP28" s="61"/>
      <c r="GPQ28" s="61"/>
      <c r="GPR28" s="61"/>
      <c r="GPS28" s="61"/>
      <c r="GPT28" s="61"/>
      <c r="GPU28" s="61"/>
      <c r="GPV28" s="61"/>
      <c r="GPW28" s="61"/>
      <c r="GPX28" s="61"/>
      <c r="GPY28" s="61"/>
      <c r="GPZ28" s="61"/>
      <c r="GQA28" s="61"/>
      <c r="GQB28" s="61"/>
      <c r="GQC28" s="61"/>
      <c r="GQD28" s="61"/>
      <c r="GQE28" s="61"/>
      <c r="GQF28" s="61"/>
      <c r="GQG28" s="61"/>
      <c r="GQH28" s="61"/>
      <c r="GQI28" s="61"/>
      <c r="GQJ28" s="61"/>
      <c r="GQK28" s="61"/>
      <c r="GQL28" s="61"/>
      <c r="GQM28" s="61"/>
      <c r="GQN28" s="61"/>
      <c r="GQO28" s="61"/>
      <c r="GQP28" s="61"/>
      <c r="GQQ28" s="61"/>
      <c r="GQR28" s="61"/>
      <c r="GQS28" s="61"/>
      <c r="GQT28" s="61"/>
      <c r="GQU28" s="61"/>
      <c r="GQV28" s="61"/>
      <c r="GQW28" s="61"/>
      <c r="GQX28" s="61"/>
      <c r="GQY28" s="61"/>
      <c r="GQZ28" s="61"/>
      <c r="GRA28" s="61"/>
      <c r="GRB28" s="61"/>
      <c r="GRC28" s="61"/>
      <c r="GRD28" s="61"/>
      <c r="GRE28" s="61"/>
      <c r="GRF28" s="61"/>
      <c r="GRG28" s="61"/>
      <c r="GRH28" s="61"/>
      <c r="GRI28" s="61"/>
      <c r="GRJ28" s="61"/>
      <c r="GRK28" s="61"/>
      <c r="GRL28" s="61"/>
      <c r="GRM28" s="61"/>
      <c r="GRN28" s="61"/>
      <c r="GRO28" s="61"/>
      <c r="GRP28" s="61"/>
      <c r="GRQ28" s="61"/>
      <c r="GRR28" s="61"/>
      <c r="GRS28" s="61"/>
      <c r="GRT28" s="61"/>
      <c r="GRU28" s="61"/>
      <c r="GRV28" s="61"/>
      <c r="GRW28" s="61"/>
      <c r="GRX28" s="61"/>
      <c r="GRY28" s="61"/>
      <c r="GRZ28" s="61"/>
      <c r="GSA28" s="61"/>
      <c r="GSB28" s="61"/>
      <c r="GSC28" s="61"/>
      <c r="GSD28" s="61"/>
      <c r="GSE28" s="61"/>
      <c r="GSF28" s="61"/>
      <c r="GSG28" s="61"/>
      <c r="GSH28" s="61"/>
      <c r="GSI28" s="61"/>
      <c r="GSJ28" s="61"/>
      <c r="GSK28" s="61"/>
      <c r="GSL28" s="61"/>
      <c r="GSM28" s="61"/>
      <c r="GSN28" s="61"/>
      <c r="GSO28" s="61"/>
      <c r="GSP28" s="61"/>
      <c r="GSQ28" s="61"/>
      <c r="GSR28" s="61"/>
      <c r="GSS28" s="61"/>
      <c r="GST28" s="61"/>
      <c r="GSU28" s="61"/>
      <c r="GSV28" s="61"/>
      <c r="GSW28" s="61"/>
      <c r="GSX28" s="61"/>
      <c r="GSY28" s="61"/>
      <c r="GSZ28" s="61"/>
      <c r="GTA28" s="61"/>
      <c r="GTB28" s="61"/>
      <c r="GTC28" s="61"/>
      <c r="GTD28" s="61"/>
      <c r="GTE28" s="61"/>
      <c r="GTF28" s="61"/>
      <c r="GTG28" s="61"/>
      <c r="GTH28" s="61"/>
      <c r="GTI28" s="61"/>
      <c r="GTJ28" s="61"/>
      <c r="GTK28" s="61"/>
      <c r="GTL28" s="61"/>
      <c r="GTM28" s="61"/>
      <c r="GTN28" s="61"/>
      <c r="GTO28" s="61"/>
      <c r="GTP28" s="61"/>
      <c r="GTQ28" s="61"/>
      <c r="GTR28" s="61"/>
      <c r="GTS28" s="61"/>
      <c r="GTT28" s="61"/>
      <c r="GTU28" s="61"/>
      <c r="GTV28" s="61"/>
      <c r="GTW28" s="61"/>
      <c r="GTX28" s="61"/>
      <c r="GTY28" s="61"/>
      <c r="GTZ28" s="61"/>
      <c r="GUA28" s="61"/>
      <c r="GUB28" s="61"/>
      <c r="GUC28" s="61"/>
      <c r="GUD28" s="61"/>
      <c r="GUE28" s="61"/>
      <c r="GUF28" s="61"/>
      <c r="GUG28" s="61"/>
      <c r="GUH28" s="61"/>
      <c r="GUI28" s="61"/>
      <c r="GUJ28" s="61"/>
      <c r="GUK28" s="61"/>
      <c r="GUL28" s="61"/>
      <c r="GUM28" s="61"/>
      <c r="GUN28" s="61"/>
      <c r="GUO28" s="61"/>
      <c r="GUP28" s="61"/>
      <c r="GUQ28" s="61"/>
      <c r="GUR28" s="61"/>
      <c r="GUS28" s="61"/>
      <c r="GUT28" s="61"/>
      <c r="GUU28" s="61"/>
      <c r="GUV28" s="61"/>
      <c r="GUW28" s="61"/>
      <c r="GUX28" s="61"/>
      <c r="GUY28" s="61"/>
      <c r="GUZ28" s="61"/>
      <c r="GVA28" s="61"/>
      <c r="GVB28" s="61"/>
      <c r="GVC28" s="61"/>
      <c r="GVD28" s="61"/>
      <c r="GVE28" s="61"/>
      <c r="GVF28" s="61"/>
      <c r="GVG28" s="61"/>
      <c r="GVH28" s="61"/>
      <c r="GVI28" s="61"/>
      <c r="GVJ28" s="61"/>
      <c r="GVK28" s="61"/>
      <c r="GVL28" s="61"/>
      <c r="GVM28" s="61"/>
      <c r="GVN28" s="61"/>
      <c r="GVO28" s="61"/>
      <c r="GVP28" s="61"/>
      <c r="GVQ28" s="61"/>
      <c r="GVR28" s="61"/>
      <c r="GVS28" s="61"/>
      <c r="GVT28" s="61"/>
      <c r="GVU28" s="61"/>
      <c r="GVV28" s="61"/>
      <c r="GVW28" s="61"/>
      <c r="GVX28" s="61"/>
      <c r="GVY28" s="61"/>
      <c r="GVZ28" s="61"/>
      <c r="GWA28" s="61"/>
      <c r="GWB28" s="61"/>
      <c r="GWC28" s="61"/>
      <c r="GWD28" s="61"/>
      <c r="GWE28" s="61"/>
      <c r="GWF28" s="61"/>
      <c r="GWG28" s="61"/>
      <c r="GWH28" s="61"/>
      <c r="GWI28" s="61"/>
      <c r="GWJ28" s="61"/>
      <c r="GWK28" s="61"/>
      <c r="GWL28" s="61"/>
      <c r="GWM28" s="61"/>
      <c r="GWN28" s="61"/>
      <c r="GWO28" s="61"/>
      <c r="GWP28" s="61"/>
      <c r="GWQ28" s="61"/>
      <c r="GWR28" s="61"/>
      <c r="GWS28" s="61"/>
      <c r="GWT28" s="61"/>
      <c r="GWU28" s="61"/>
      <c r="GWV28" s="61"/>
      <c r="GWW28" s="61"/>
      <c r="GWX28" s="61"/>
      <c r="GWY28" s="61"/>
      <c r="GWZ28" s="61"/>
      <c r="GXA28" s="61"/>
      <c r="GXB28" s="61"/>
      <c r="GXC28" s="61"/>
      <c r="GXD28" s="61"/>
      <c r="GXE28" s="61"/>
      <c r="GXF28" s="61"/>
      <c r="GXG28" s="61"/>
      <c r="GXH28" s="61"/>
      <c r="GXI28" s="61"/>
      <c r="GXJ28" s="61"/>
      <c r="GXK28" s="61"/>
      <c r="GXL28" s="61"/>
      <c r="GXM28" s="61"/>
      <c r="GXN28" s="61"/>
      <c r="GXO28" s="61"/>
      <c r="GXP28" s="61"/>
      <c r="GXQ28" s="61"/>
      <c r="GXR28" s="61"/>
      <c r="GXS28" s="61"/>
      <c r="GXT28" s="61"/>
      <c r="GXU28" s="61"/>
      <c r="GXV28" s="61"/>
      <c r="GXW28" s="61"/>
      <c r="GXX28" s="61"/>
      <c r="GXY28" s="61"/>
      <c r="GXZ28" s="61"/>
      <c r="GYA28" s="61"/>
      <c r="GYB28" s="61"/>
      <c r="GYC28" s="61"/>
      <c r="GYD28" s="61"/>
      <c r="GYE28" s="61"/>
      <c r="GYF28" s="61"/>
      <c r="GYG28" s="61"/>
      <c r="GYH28" s="61"/>
      <c r="GYI28" s="61"/>
      <c r="GYJ28" s="61"/>
      <c r="GYK28" s="61"/>
      <c r="GYL28" s="61"/>
      <c r="GYM28" s="61"/>
      <c r="GYN28" s="61"/>
      <c r="GYO28" s="61"/>
      <c r="GYP28" s="61"/>
      <c r="GYQ28" s="61"/>
      <c r="GYR28" s="61"/>
      <c r="GYS28" s="61"/>
      <c r="GYT28" s="61"/>
      <c r="GYU28" s="61"/>
      <c r="GYV28" s="61"/>
      <c r="GYW28" s="61"/>
      <c r="GYX28" s="61"/>
      <c r="GYY28" s="61"/>
      <c r="GYZ28" s="61"/>
      <c r="GZA28" s="61"/>
      <c r="GZB28" s="61"/>
      <c r="GZC28" s="61"/>
      <c r="GZD28" s="61"/>
      <c r="GZE28" s="61"/>
      <c r="GZF28" s="61"/>
      <c r="GZG28" s="61"/>
      <c r="GZH28" s="61"/>
      <c r="GZI28" s="61"/>
      <c r="GZJ28" s="61"/>
      <c r="GZK28" s="61"/>
      <c r="GZL28" s="61"/>
      <c r="GZM28" s="61"/>
      <c r="GZN28" s="61"/>
      <c r="GZO28" s="61"/>
      <c r="GZP28" s="61"/>
      <c r="GZQ28" s="61"/>
      <c r="GZR28" s="61"/>
      <c r="GZS28" s="61"/>
      <c r="GZT28" s="61"/>
      <c r="GZU28" s="61"/>
      <c r="GZV28" s="61"/>
      <c r="GZW28" s="61"/>
      <c r="GZX28" s="61"/>
      <c r="GZY28" s="61"/>
      <c r="GZZ28" s="61"/>
      <c r="HAA28" s="61"/>
      <c r="HAB28" s="61"/>
      <c r="HAC28" s="61"/>
      <c r="HAD28" s="61"/>
      <c r="HAE28" s="61"/>
      <c r="HAF28" s="61"/>
      <c r="HAG28" s="61"/>
      <c r="HAH28" s="61"/>
      <c r="HAI28" s="61"/>
      <c r="HAJ28" s="61"/>
      <c r="HAK28" s="61"/>
      <c r="HAL28" s="61"/>
      <c r="HAM28" s="61"/>
      <c r="HAN28" s="61"/>
      <c r="HAO28" s="61"/>
      <c r="HAP28" s="61"/>
      <c r="HAQ28" s="61"/>
      <c r="HAR28" s="61"/>
      <c r="HAS28" s="61"/>
      <c r="HAT28" s="61"/>
      <c r="HAU28" s="61"/>
      <c r="HAV28" s="61"/>
      <c r="HAW28" s="61"/>
      <c r="HAX28" s="61"/>
      <c r="HAY28" s="61"/>
      <c r="HAZ28" s="61"/>
      <c r="HBA28" s="61"/>
      <c r="HBB28" s="61"/>
      <c r="HBC28" s="61"/>
      <c r="HBD28" s="61"/>
      <c r="HBE28" s="61"/>
      <c r="HBF28" s="61"/>
      <c r="HBG28" s="61"/>
      <c r="HBH28" s="61"/>
      <c r="HBI28" s="61"/>
      <c r="HBJ28" s="61"/>
      <c r="HBK28" s="61"/>
      <c r="HBL28" s="61"/>
      <c r="HBM28" s="61"/>
      <c r="HBN28" s="61"/>
      <c r="HBO28" s="61"/>
      <c r="HBP28" s="61"/>
      <c r="HBQ28" s="61"/>
      <c r="HBR28" s="61"/>
      <c r="HBS28" s="61"/>
      <c r="HBT28" s="61"/>
      <c r="HBU28" s="61"/>
      <c r="HBV28" s="61"/>
      <c r="HBW28" s="61"/>
      <c r="HBX28" s="61"/>
      <c r="HBY28" s="61"/>
      <c r="HBZ28" s="61"/>
      <c r="HCA28" s="61"/>
      <c r="HCB28" s="61"/>
      <c r="HCC28" s="61"/>
      <c r="HCD28" s="61"/>
      <c r="HCE28" s="61"/>
      <c r="HCF28" s="61"/>
      <c r="HCG28" s="61"/>
      <c r="HCH28" s="61"/>
      <c r="HCI28" s="61"/>
      <c r="HCJ28" s="61"/>
      <c r="HCK28" s="61"/>
      <c r="HCL28" s="61"/>
      <c r="HCM28" s="61"/>
      <c r="HCN28" s="61"/>
      <c r="HCO28" s="61"/>
      <c r="HCP28" s="61"/>
      <c r="HCQ28" s="61"/>
      <c r="HCR28" s="61"/>
      <c r="HCS28" s="61"/>
      <c r="HCT28" s="61"/>
      <c r="HCU28" s="61"/>
      <c r="HCV28" s="61"/>
      <c r="HCW28" s="61"/>
      <c r="HCX28" s="61"/>
      <c r="HCY28" s="61"/>
      <c r="HCZ28" s="61"/>
      <c r="HDA28" s="61"/>
      <c r="HDB28" s="61"/>
      <c r="HDC28" s="61"/>
      <c r="HDD28" s="61"/>
      <c r="HDE28" s="61"/>
      <c r="HDF28" s="61"/>
      <c r="HDG28" s="61"/>
      <c r="HDH28" s="61"/>
      <c r="HDI28" s="61"/>
      <c r="HDJ28" s="61"/>
      <c r="HDK28" s="61"/>
      <c r="HDL28" s="61"/>
      <c r="HDM28" s="61"/>
      <c r="HDN28" s="61"/>
      <c r="HDO28" s="61"/>
      <c r="HDP28" s="61"/>
      <c r="HDQ28" s="61"/>
      <c r="HDR28" s="61"/>
      <c r="HDS28" s="61"/>
      <c r="HDT28" s="61"/>
      <c r="HDU28" s="61"/>
      <c r="HDV28" s="61"/>
      <c r="HDW28" s="61"/>
      <c r="HDX28" s="61"/>
      <c r="HDY28" s="61"/>
      <c r="HDZ28" s="61"/>
      <c r="HEA28" s="61"/>
      <c r="HEB28" s="61"/>
      <c r="HEC28" s="61"/>
      <c r="HED28" s="61"/>
      <c r="HEE28" s="61"/>
      <c r="HEF28" s="61"/>
      <c r="HEG28" s="61"/>
      <c r="HEH28" s="61"/>
      <c r="HEI28" s="61"/>
      <c r="HEJ28" s="61"/>
      <c r="HEK28" s="61"/>
      <c r="HEL28" s="61"/>
      <c r="HEM28" s="61"/>
      <c r="HEN28" s="61"/>
      <c r="HEO28" s="61"/>
      <c r="HEP28" s="61"/>
      <c r="HEQ28" s="61"/>
      <c r="HER28" s="61"/>
      <c r="HES28" s="61"/>
      <c r="HET28" s="61"/>
      <c r="HEU28" s="61"/>
      <c r="HEV28" s="61"/>
      <c r="HEW28" s="61"/>
      <c r="HEX28" s="61"/>
      <c r="HEY28" s="61"/>
      <c r="HEZ28" s="61"/>
      <c r="HFA28" s="61"/>
      <c r="HFB28" s="61"/>
      <c r="HFC28" s="61"/>
      <c r="HFD28" s="61"/>
      <c r="HFE28" s="61"/>
      <c r="HFF28" s="61"/>
      <c r="HFG28" s="61"/>
      <c r="HFH28" s="61"/>
      <c r="HFI28" s="61"/>
      <c r="HFJ28" s="61"/>
      <c r="HFK28" s="61"/>
      <c r="HFL28" s="61"/>
      <c r="HFM28" s="61"/>
      <c r="HFN28" s="61"/>
      <c r="HFO28" s="61"/>
      <c r="HFP28" s="61"/>
      <c r="HFQ28" s="61"/>
      <c r="HFR28" s="61"/>
      <c r="HFS28" s="61"/>
      <c r="HFT28" s="61"/>
      <c r="HFU28" s="61"/>
      <c r="HFV28" s="61"/>
      <c r="HFW28" s="61"/>
      <c r="HFX28" s="61"/>
      <c r="HFY28" s="61"/>
      <c r="HFZ28" s="61"/>
      <c r="HGA28" s="61"/>
      <c r="HGB28" s="61"/>
      <c r="HGC28" s="61"/>
      <c r="HGD28" s="61"/>
      <c r="HGE28" s="61"/>
      <c r="HGF28" s="61"/>
      <c r="HGG28" s="61"/>
      <c r="HGH28" s="61"/>
      <c r="HGI28" s="61"/>
      <c r="HGJ28" s="61"/>
      <c r="HGK28" s="61"/>
      <c r="HGL28" s="61"/>
      <c r="HGM28" s="61"/>
      <c r="HGN28" s="61"/>
      <c r="HGO28" s="61"/>
      <c r="HGP28" s="61"/>
      <c r="HGQ28" s="61"/>
      <c r="HGR28" s="61"/>
      <c r="HGS28" s="61"/>
      <c r="HGT28" s="61"/>
      <c r="HGU28" s="61"/>
      <c r="HGV28" s="61"/>
      <c r="HGW28" s="61"/>
      <c r="HGX28" s="61"/>
      <c r="HGY28" s="61"/>
      <c r="HGZ28" s="61"/>
      <c r="HHA28" s="61"/>
      <c r="HHB28" s="61"/>
      <c r="HHC28" s="61"/>
      <c r="HHD28" s="61"/>
      <c r="HHE28" s="61"/>
      <c r="HHF28" s="61"/>
      <c r="HHG28" s="61"/>
      <c r="HHH28" s="61"/>
      <c r="HHI28" s="61"/>
      <c r="HHJ28" s="61"/>
      <c r="HHK28" s="61"/>
      <c r="HHL28" s="61"/>
      <c r="HHM28" s="61"/>
      <c r="HHN28" s="61"/>
      <c r="HHO28" s="61"/>
      <c r="HHP28" s="61"/>
      <c r="HHQ28" s="61"/>
      <c r="HHR28" s="61"/>
      <c r="HHS28" s="61"/>
      <c r="HHT28" s="61"/>
      <c r="HHU28" s="61"/>
      <c r="HHV28" s="61"/>
      <c r="HHW28" s="61"/>
      <c r="HHX28" s="61"/>
      <c r="HHY28" s="61"/>
      <c r="HHZ28" s="61"/>
      <c r="HIA28" s="61"/>
      <c r="HIB28" s="61"/>
      <c r="HIC28" s="61"/>
      <c r="HID28" s="61"/>
      <c r="HIE28" s="61"/>
      <c r="HIF28" s="61"/>
      <c r="HIG28" s="61"/>
      <c r="HIH28" s="61"/>
      <c r="HII28" s="61"/>
      <c r="HIJ28" s="61"/>
      <c r="HIK28" s="61"/>
      <c r="HIL28" s="61"/>
      <c r="HIM28" s="61"/>
      <c r="HIN28" s="61"/>
      <c r="HIO28" s="61"/>
      <c r="HIP28" s="61"/>
      <c r="HIQ28" s="61"/>
      <c r="HIR28" s="61"/>
      <c r="HIS28" s="61"/>
      <c r="HIT28" s="61"/>
      <c r="HIU28" s="61"/>
      <c r="HIV28" s="61"/>
      <c r="HIW28" s="61"/>
      <c r="HIX28" s="61"/>
      <c r="HIY28" s="61"/>
      <c r="HIZ28" s="61"/>
      <c r="HJA28" s="61"/>
      <c r="HJB28" s="61"/>
      <c r="HJC28" s="61"/>
      <c r="HJD28" s="61"/>
      <c r="HJE28" s="61"/>
      <c r="HJF28" s="61"/>
      <c r="HJG28" s="61"/>
      <c r="HJH28" s="61"/>
      <c r="HJI28" s="61"/>
      <c r="HJJ28" s="61"/>
      <c r="HJK28" s="61"/>
      <c r="HJL28" s="61"/>
      <c r="HJM28" s="61"/>
      <c r="HJN28" s="61"/>
      <c r="HJO28" s="61"/>
      <c r="HJP28" s="61"/>
      <c r="HJQ28" s="61"/>
      <c r="HJR28" s="61"/>
      <c r="HJS28" s="61"/>
      <c r="HJT28" s="61"/>
      <c r="HJU28" s="61"/>
      <c r="HJV28" s="61"/>
      <c r="HJW28" s="61"/>
      <c r="HJX28" s="61"/>
      <c r="HJY28" s="61"/>
      <c r="HJZ28" s="61"/>
      <c r="HKA28" s="61"/>
      <c r="HKB28" s="61"/>
      <c r="HKC28" s="61"/>
      <c r="HKD28" s="61"/>
      <c r="HKE28" s="61"/>
      <c r="HKF28" s="61"/>
      <c r="HKG28" s="61"/>
      <c r="HKH28" s="61"/>
      <c r="HKI28" s="61"/>
      <c r="HKJ28" s="61"/>
      <c r="HKK28" s="61"/>
      <c r="HKL28" s="61"/>
      <c r="HKM28" s="61"/>
      <c r="HKN28" s="61"/>
      <c r="HKO28" s="61"/>
      <c r="HKP28" s="61"/>
      <c r="HKQ28" s="61"/>
      <c r="HKR28" s="61"/>
      <c r="HKS28" s="61"/>
      <c r="HKT28" s="61"/>
      <c r="HKU28" s="61"/>
      <c r="HKV28" s="61"/>
      <c r="HKW28" s="61"/>
      <c r="HKX28" s="61"/>
      <c r="HKY28" s="61"/>
      <c r="HKZ28" s="61"/>
      <c r="HLA28" s="61"/>
      <c r="HLB28" s="61"/>
      <c r="HLC28" s="61"/>
      <c r="HLD28" s="61"/>
      <c r="HLE28" s="61"/>
      <c r="HLF28" s="61"/>
      <c r="HLG28" s="61"/>
      <c r="HLH28" s="61"/>
      <c r="HLI28" s="61"/>
      <c r="HLJ28" s="61"/>
      <c r="HLK28" s="61"/>
      <c r="HLL28" s="61"/>
      <c r="HLM28" s="61"/>
      <c r="HLN28" s="61"/>
      <c r="HLO28" s="61"/>
      <c r="HLP28" s="61"/>
      <c r="HLQ28" s="61"/>
      <c r="HLR28" s="61"/>
      <c r="HLS28" s="61"/>
      <c r="HLT28" s="61"/>
      <c r="HLU28" s="61"/>
      <c r="HLV28" s="61"/>
      <c r="HLW28" s="61"/>
      <c r="HLX28" s="61"/>
      <c r="HLY28" s="61"/>
      <c r="HLZ28" s="61"/>
      <c r="HMA28" s="61"/>
      <c r="HMB28" s="61"/>
      <c r="HMC28" s="61"/>
      <c r="HMD28" s="61"/>
      <c r="HME28" s="61"/>
      <c r="HMF28" s="61"/>
      <c r="HMG28" s="61"/>
      <c r="HMH28" s="61"/>
      <c r="HMI28" s="61"/>
      <c r="HMJ28" s="61"/>
      <c r="HMK28" s="61"/>
      <c r="HML28" s="61"/>
      <c r="HMM28" s="61"/>
      <c r="HMN28" s="61"/>
      <c r="HMO28" s="61"/>
      <c r="HMP28" s="61"/>
      <c r="HMQ28" s="61"/>
      <c r="HMR28" s="61"/>
      <c r="HMS28" s="61"/>
      <c r="HMT28" s="61"/>
      <c r="HMU28" s="61"/>
      <c r="HMV28" s="61"/>
      <c r="HMW28" s="61"/>
      <c r="HMX28" s="61"/>
      <c r="HMY28" s="61"/>
      <c r="HMZ28" s="61"/>
      <c r="HNA28" s="61"/>
      <c r="HNB28" s="61"/>
      <c r="HNC28" s="61"/>
      <c r="HND28" s="61"/>
      <c r="HNE28" s="61"/>
      <c r="HNF28" s="61"/>
      <c r="HNG28" s="61"/>
      <c r="HNH28" s="61"/>
      <c r="HNI28" s="61"/>
      <c r="HNJ28" s="61"/>
      <c r="HNK28" s="61"/>
      <c r="HNL28" s="61"/>
      <c r="HNM28" s="61"/>
      <c r="HNN28" s="61"/>
      <c r="HNO28" s="61"/>
      <c r="HNP28" s="61"/>
      <c r="HNQ28" s="61"/>
      <c r="HNR28" s="61"/>
      <c r="HNS28" s="61"/>
      <c r="HNT28" s="61"/>
      <c r="HNU28" s="61"/>
      <c r="HNV28" s="61"/>
      <c r="HNW28" s="61"/>
      <c r="HNX28" s="61"/>
      <c r="HNY28" s="61"/>
      <c r="HNZ28" s="61"/>
      <c r="HOA28" s="61"/>
      <c r="HOB28" s="61"/>
      <c r="HOC28" s="61"/>
      <c r="HOD28" s="61"/>
      <c r="HOE28" s="61"/>
      <c r="HOF28" s="61"/>
      <c r="HOG28" s="61"/>
      <c r="HOH28" s="61"/>
      <c r="HOI28" s="61"/>
      <c r="HOJ28" s="61"/>
      <c r="HOK28" s="61"/>
      <c r="HOL28" s="61"/>
      <c r="HOM28" s="61"/>
      <c r="HON28" s="61"/>
      <c r="HOO28" s="61"/>
      <c r="HOP28" s="61"/>
      <c r="HOQ28" s="61"/>
      <c r="HOR28" s="61"/>
      <c r="HOS28" s="61"/>
      <c r="HOT28" s="61"/>
      <c r="HOU28" s="61"/>
      <c r="HOV28" s="61"/>
      <c r="HOW28" s="61"/>
      <c r="HOX28" s="61"/>
      <c r="HOY28" s="61"/>
      <c r="HOZ28" s="61"/>
      <c r="HPA28" s="61"/>
      <c r="HPB28" s="61"/>
      <c r="HPC28" s="61"/>
      <c r="HPD28" s="61"/>
      <c r="HPE28" s="61"/>
      <c r="HPF28" s="61"/>
      <c r="HPG28" s="61"/>
      <c r="HPH28" s="61"/>
      <c r="HPI28" s="61"/>
      <c r="HPJ28" s="61"/>
      <c r="HPK28" s="61"/>
      <c r="HPL28" s="61"/>
      <c r="HPM28" s="61"/>
      <c r="HPN28" s="61"/>
      <c r="HPO28" s="61"/>
      <c r="HPP28" s="61"/>
      <c r="HPQ28" s="61"/>
      <c r="HPR28" s="61"/>
      <c r="HPS28" s="61"/>
      <c r="HPT28" s="61"/>
      <c r="HPU28" s="61"/>
      <c r="HPV28" s="61"/>
      <c r="HPW28" s="61"/>
      <c r="HPX28" s="61"/>
      <c r="HPY28" s="61"/>
      <c r="HPZ28" s="61"/>
      <c r="HQA28" s="61"/>
      <c r="HQB28" s="61"/>
      <c r="HQC28" s="61"/>
      <c r="HQD28" s="61"/>
      <c r="HQE28" s="61"/>
      <c r="HQF28" s="61"/>
      <c r="HQG28" s="61"/>
      <c r="HQH28" s="61"/>
      <c r="HQI28" s="61"/>
      <c r="HQJ28" s="61"/>
      <c r="HQK28" s="61"/>
      <c r="HQL28" s="61"/>
      <c r="HQM28" s="61"/>
      <c r="HQN28" s="61"/>
      <c r="HQO28" s="61"/>
      <c r="HQP28" s="61"/>
      <c r="HQQ28" s="61"/>
      <c r="HQR28" s="61"/>
      <c r="HQS28" s="61"/>
      <c r="HQT28" s="61"/>
      <c r="HQU28" s="61"/>
      <c r="HQV28" s="61"/>
      <c r="HQW28" s="61"/>
      <c r="HQX28" s="61"/>
      <c r="HQY28" s="61"/>
      <c r="HQZ28" s="61"/>
      <c r="HRA28" s="61"/>
      <c r="HRB28" s="61"/>
      <c r="HRC28" s="61"/>
      <c r="HRD28" s="61"/>
      <c r="HRE28" s="61"/>
      <c r="HRF28" s="61"/>
      <c r="HRG28" s="61"/>
      <c r="HRH28" s="61"/>
      <c r="HRI28" s="61"/>
      <c r="HRJ28" s="61"/>
      <c r="HRK28" s="61"/>
      <c r="HRL28" s="61"/>
      <c r="HRM28" s="61"/>
      <c r="HRN28" s="61"/>
      <c r="HRO28" s="61"/>
      <c r="HRP28" s="61"/>
      <c r="HRQ28" s="61"/>
      <c r="HRR28" s="61"/>
      <c r="HRS28" s="61"/>
      <c r="HRT28" s="61"/>
      <c r="HRU28" s="61"/>
      <c r="HRV28" s="61"/>
      <c r="HRW28" s="61"/>
      <c r="HRX28" s="61"/>
      <c r="HRY28" s="61"/>
      <c r="HRZ28" s="61"/>
      <c r="HSA28" s="61"/>
      <c r="HSB28" s="61"/>
      <c r="HSC28" s="61"/>
      <c r="HSD28" s="61"/>
      <c r="HSE28" s="61"/>
      <c r="HSF28" s="61"/>
      <c r="HSG28" s="61"/>
      <c r="HSH28" s="61"/>
      <c r="HSI28" s="61"/>
      <c r="HSJ28" s="61"/>
      <c r="HSK28" s="61"/>
      <c r="HSL28" s="61"/>
      <c r="HSM28" s="61"/>
      <c r="HSN28" s="61"/>
      <c r="HSO28" s="61"/>
      <c r="HSP28" s="61"/>
      <c r="HSQ28" s="61"/>
      <c r="HSR28" s="61"/>
      <c r="HSS28" s="61"/>
      <c r="HST28" s="61"/>
      <c r="HSU28" s="61"/>
      <c r="HSV28" s="61"/>
      <c r="HSW28" s="61"/>
      <c r="HSX28" s="61"/>
      <c r="HSY28" s="61"/>
      <c r="HSZ28" s="61"/>
      <c r="HTA28" s="61"/>
      <c r="HTB28" s="61"/>
      <c r="HTC28" s="61"/>
      <c r="HTD28" s="61"/>
      <c r="HTE28" s="61"/>
      <c r="HTF28" s="61"/>
      <c r="HTG28" s="61"/>
      <c r="HTH28" s="61"/>
      <c r="HTI28" s="61"/>
      <c r="HTJ28" s="61"/>
      <c r="HTK28" s="61"/>
      <c r="HTL28" s="61"/>
      <c r="HTM28" s="61"/>
      <c r="HTN28" s="61"/>
      <c r="HTO28" s="61"/>
      <c r="HTP28" s="61"/>
      <c r="HTQ28" s="61"/>
      <c r="HTR28" s="61"/>
      <c r="HTS28" s="61"/>
      <c r="HTT28" s="61"/>
      <c r="HTU28" s="61"/>
      <c r="HTV28" s="61"/>
      <c r="HTW28" s="61"/>
      <c r="HTX28" s="61"/>
      <c r="HTY28" s="61"/>
      <c r="HTZ28" s="61"/>
      <c r="HUA28" s="61"/>
      <c r="HUB28" s="61"/>
      <c r="HUC28" s="61"/>
      <c r="HUD28" s="61"/>
      <c r="HUE28" s="61"/>
      <c r="HUF28" s="61"/>
      <c r="HUG28" s="61"/>
      <c r="HUH28" s="61"/>
      <c r="HUI28" s="61"/>
      <c r="HUJ28" s="61"/>
      <c r="HUK28" s="61"/>
      <c r="HUL28" s="61"/>
      <c r="HUM28" s="61"/>
      <c r="HUN28" s="61"/>
      <c r="HUO28" s="61"/>
      <c r="HUP28" s="61"/>
      <c r="HUQ28" s="61"/>
      <c r="HUR28" s="61"/>
      <c r="HUS28" s="61"/>
      <c r="HUT28" s="61"/>
      <c r="HUU28" s="61"/>
      <c r="HUV28" s="61"/>
      <c r="HUW28" s="61"/>
      <c r="HUX28" s="61"/>
      <c r="HUY28" s="61"/>
      <c r="HUZ28" s="61"/>
      <c r="HVA28" s="61"/>
      <c r="HVB28" s="61"/>
      <c r="HVC28" s="61"/>
      <c r="HVD28" s="61"/>
      <c r="HVE28" s="61"/>
      <c r="HVF28" s="61"/>
      <c r="HVG28" s="61"/>
      <c r="HVH28" s="61"/>
      <c r="HVI28" s="61"/>
      <c r="HVJ28" s="61"/>
      <c r="HVK28" s="61"/>
      <c r="HVL28" s="61"/>
      <c r="HVM28" s="61"/>
      <c r="HVN28" s="61"/>
      <c r="HVO28" s="61"/>
      <c r="HVP28" s="61"/>
      <c r="HVQ28" s="61"/>
      <c r="HVR28" s="61"/>
      <c r="HVS28" s="61"/>
      <c r="HVT28" s="61"/>
      <c r="HVU28" s="61"/>
      <c r="HVV28" s="61"/>
      <c r="HVW28" s="61"/>
      <c r="HVX28" s="61"/>
      <c r="HVY28" s="61"/>
      <c r="HVZ28" s="61"/>
      <c r="HWA28" s="61"/>
      <c r="HWB28" s="61"/>
      <c r="HWC28" s="61"/>
      <c r="HWD28" s="61"/>
      <c r="HWE28" s="61"/>
      <c r="HWF28" s="61"/>
      <c r="HWG28" s="61"/>
      <c r="HWH28" s="61"/>
      <c r="HWI28" s="61"/>
      <c r="HWJ28" s="61"/>
      <c r="HWK28" s="61"/>
      <c r="HWL28" s="61"/>
      <c r="HWM28" s="61"/>
      <c r="HWN28" s="61"/>
      <c r="HWO28" s="61"/>
      <c r="HWP28" s="61"/>
      <c r="HWQ28" s="61"/>
      <c r="HWR28" s="61"/>
      <c r="HWS28" s="61"/>
      <c r="HWT28" s="61"/>
      <c r="HWU28" s="61"/>
      <c r="HWV28" s="61"/>
      <c r="HWW28" s="61"/>
      <c r="HWX28" s="61"/>
      <c r="HWY28" s="61"/>
      <c r="HWZ28" s="61"/>
      <c r="HXA28" s="61"/>
      <c r="HXB28" s="61"/>
      <c r="HXC28" s="61"/>
      <c r="HXD28" s="61"/>
      <c r="HXE28" s="61"/>
      <c r="HXF28" s="61"/>
      <c r="HXG28" s="61"/>
      <c r="HXH28" s="61"/>
      <c r="HXI28" s="61"/>
      <c r="HXJ28" s="61"/>
      <c r="HXK28" s="61"/>
      <c r="HXL28" s="61"/>
      <c r="HXM28" s="61"/>
      <c r="HXN28" s="61"/>
      <c r="HXO28" s="61"/>
      <c r="HXP28" s="61"/>
      <c r="HXQ28" s="61"/>
      <c r="HXR28" s="61"/>
      <c r="HXS28" s="61"/>
      <c r="HXT28" s="61"/>
      <c r="HXU28" s="61"/>
      <c r="HXV28" s="61"/>
      <c r="HXW28" s="61"/>
      <c r="HXX28" s="61"/>
      <c r="HXY28" s="61"/>
      <c r="HXZ28" s="61"/>
      <c r="HYA28" s="61"/>
      <c r="HYB28" s="61"/>
      <c r="HYC28" s="61"/>
      <c r="HYD28" s="61"/>
      <c r="HYE28" s="61"/>
      <c r="HYF28" s="61"/>
      <c r="HYG28" s="61"/>
      <c r="HYH28" s="61"/>
      <c r="HYI28" s="61"/>
      <c r="HYJ28" s="61"/>
      <c r="HYK28" s="61"/>
      <c r="HYL28" s="61"/>
      <c r="HYM28" s="61"/>
      <c r="HYN28" s="61"/>
      <c r="HYO28" s="61"/>
      <c r="HYP28" s="61"/>
      <c r="HYQ28" s="61"/>
      <c r="HYR28" s="61"/>
      <c r="HYS28" s="61"/>
      <c r="HYT28" s="61"/>
      <c r="HYU28" s="61"/>
      <c r="HYV28" s="61"/>
      <c r="HYW28" s="61"/>
      <c r="HYX28" s="61"/>
      <c r="HYY28" s="61"/>
      <c r="HYZ28" s="61"/>
      <c r="HZA28" s="61"/>
      <c r="HZB28" s="61"/>
      <c r="HZC28" s="61"/>
      <c r="HZD28" s="61"/>
      <c r="HZE28" s="61"/>
      <c r="HZF28" s="61"/>
      <c r="HZG28" s="61"/>
      <c r="HZH28" s="61"/>
      <c r="HZI28" s="61"/>
      <c r="HZJ28" s="61"/>
      <c r="HZK28" s="61"/>
      <c r="HZL28" s="61"/>
      <c r="HZM28" s="61"/>
      <c r="HZN28" s="61"/>
      <c r="HZO28" s="61"/>
      <c r="HZP28" s="61"/>
      <c r="HZQ28" s="61"/>
      <c r="HZR28" s="61"/>
      <c r="HZS28" s="61"/>
      <c r="HZT28" s="61"/>
      <c r="HZU28" s="61"/>
      <c r="HZV28" s="61"/>
      <c r="HZW28" s="61"/>
      <c r="HZX28" s="61"/>
      <c r="HZY28" s="61"/>
      <c r="HZZ28" s="61"/>
      <c r="IAA28" s="61"/>
      <c r="IAB28" s="61"/>
      <c r="IAC28" s="61"/>
      <c r="IAD28" s="61"/>
      <c r="IAE28" s="61"/>
      <c r="IAF28" s="61"/>
      <c r="IAG28" s="61"/>
      <c r="IAH28" s="61"/>
      <c r="IAI28" s="61"/>
      <c r="IAJ28" s="61"/>
      <c r="IAK28" s="61"/>
      <c r="IAL28" s="61"/>
      <c r="IAM28" s="61"/>
      <c r="IAN28" s="61"/>
      <c r="IAO28" s="61"/>
      <c r="IAP28" s="61"/>
      <c r="IAQ28" s="61"/>
      <c r="IAR28" s="61"/>
      <c r="IAS28" s="61"/>
      <c r="IAT28" s="61"/>
      <c r="IAU28" s="61"/>
      <c r="IAV28" s="61"/>
      <c r="IAW28" s="61"/>
      <c r="IAX28" s="61"/>
      <c r="IAY28" s="61"/>
      <c r="IAZ28" s="61"/>
      <c r="IBA28" s="61"/>
      <c r="IBB28" s="61"/>
      <c r="IBC28" s="61"/>
      <c r="IBD28" s="61"/>
      <c r="IBE28" s="61"/>
      <c r="IBF28" s="61"/>
      <c r="IBG28" s="61"/>
      <c r="IBH28" s="61"/>
      <c r="IBI28" s="61"/>
      <c r="IBJ28" s="61"/>
      <c r="IBK28" s="61"/>
      <c r="IBL28" s="61"/>
      <c r="IBM28" s="61"/>
      <c r="IBN28" s="61"/>
      <c r="IBO28" s="61"/>
      <c r="IBP28" s="61"/>
      <c r="IBQ28" s="61"/>
      <c r="IBR28" s="61"/>
      <c r="IBS28" s="61"/>
      <c r="IBT28" s="61"/>
      <c r="IBU28" s="61"/>
      <c r="IBV28" s="61"/>
      <c r="IBW28" s="61"/>
      <c r="IBX28" s="61"/>
      <c r="IBY28" s="61"/>
      <c r="IBZ28" s="61"/>
      <c r="ICA28" s="61"/>
      <c r="ICB28" s="61"/>
      <c r="ICC28" s="61"/>
      <c r="ICD28" s="61"/>
      <c r="ICE28" s="61"/>
      <c r="ICF28" s="61"/>
      <c r="ICG28" s="61"/>
      <c r="ICH28" s="61"/>
      <c r="ICI28" s="61"/>
      <c r="ICJ28" s="61"/>
      <c r="ICK28" s="61"/>
      <c r="ICL28" s="61"/>
      <c r="ICM28" s="61"/>
      <c r="ICN28" s="61"/>
      <c r="ICO28" s="61"/>
      <c r="ICP28" s="61"/>
      <c r="ICQ28" s="61"/>
      <c r="ICR28" s="61"/>
      <c r="ICS28" s="61"/>
      <c r="ICT28" s="61"/>
      <c r="ICU28" s="61"/>
      <c r="ICV28" s="61"/>
      <c r="ICW28" s="61"/>
      <c r="ICX28" s="61"/>
      <c r="ICY28" s="61"/>
      <c r="ICZ28" s="61"/>
      <c r="IDA28" s="61"/>
      <c r="IDB28" s="61"/>
      <c r="IDC28" s="61"/>
      <c r="IDD28" s="61"/>
      <c r="IDE28" s="61"/>
      <c r="IDF28" s="61"/>
      <c r="IDG28" s="61"/>
      <c r="IDH28" s="61"/>
      <c r="IDI28" s="61"/>
      <c r="IDJ28" s="61"/>
      <c r="IDK28" s="61"/>
      <c r="IDL28" s="61"/>
      <c r="IDM28" s="61"/>
      <c r="IDN28" s="61"/>
      <c r="IDO28" s="61"/>
      <c r="IDP28" s="61"/>
      <c r="IDQ28" s="61"/>
      <c r="IDR28" s="61"/>
      <c r="IDS28" s="61"/>
      <c r="IDT28" s="61"/>
      <c r="IDU28" s="61"/>
      <c r="IDV28" s="61"/>
      <c r="IDW28" s="61"/>
      <c r="IDX28" s="61"/>
      <c r="IDY28" s="61"/>
      <c r="IDZ28" s="61"/>
      <c r="IEA28" s="61"/>
      <c r="IEB28" s="61"/>
      <c r="IEC28" s="61"/>
      <c r="IED28" s="61"/>
      <c r="IEE28" s="61"/>
      <c r="IEF28" s="61"/>
      <c r="IEG28" s="61"/>
      <c r="IEH28" s="61"/>
      <c r="IEI28" s="61"/>
      <c r="IEJ28" s="61"/>
      <c r="IEK28" s="61"/>
      <c r="IEL28" s="61"/>
      <c r="IEM28" s="61"/>
      <c r="IEN28" s="61"/>
      <c r="IEO28" s="61"/>
      <c r="IEP28" s="61"/>
      <c r="IEQ28" s="61"/>
      <c r="IER28" s="61"/>
      <c r="IES28" s="61"/>
      <c r="IET28" s="61"/>
      <c r="IEU28" s="61"/>
      <c r="IEV28" s="61"/>
      <c r="IEW28" s="61"/>
      <c r="IEX28" s="61"/>
      <c r="IEY28" s="61"/>
      <c r="IEZ28" s="61"/>
      <c r="IFA28" s="61"/>
      <c r="IFB28" s="61"/>
      <c r="IFC28" s="61"/>
      <c r="IFD28" s="61"/>
      <c r="IFE28" s="61"/>
      <c r="IFF28" s="61"/>
      <c r="IFG28" s="61"/>
      <c r="IFH28" s="61"/>
      <c r="IFI28" s="61"/>
      <c r="IFJ28" s="61"/>
      <c r="IFK28" s="61"/>
      <c r="IFL28" s="61"/>
      <c r="IFM28" s="61"/>
      <c r="IFN28" s="61"/>
      <c r="IFO28" s="61"/>
      <c r="IFP28" s="61"/>
      <c r="IFQ28" s="61"/>
      <c r="IFR28" s="61"/>
      <c r="IFS28" s="61"/>
      <c r="IFT28" s="61"/>
      <c r="IFU28" s="61"/>
      <c r="IFV28" s="61"/>
      <c r="IFW28" s="61"/>
      <c r="IFX28" s="61"/>
      <c r="IFY28" s="61"/>
      <c r="IFZ28" s="61"/>
      <c r="IGA28" s="61"/>
      <c r="IGB28" s="61"/>
      <c r="IGC28" s="61"/>
      <c r="IGD28" s="61"/>
      <c r="IGE28" s="61"/>
      <c r="IGF28" s="61"/>
      <c r="IGG28" s="61"/>
      <c r="IGH28" s="61"/>
      <c r="IGI28" s="61"/>
      <c r="IGJ28" s="61"/>
      <c r="IGK28" s="61"/>
      <c r="IGL28" s="61"/>
      <c r="IGM28" s="61"/>
      <c r="IGN28" s="61"/>
      <c r="IGO28" s="61"/>
      <c r="IGP28" s="61"/>
      <c r="IGQ28" s="61"/>
      <c r="IGR28" s="61"/>
      <c r="IGS28" s="61"/>
      <c r="IGT28" s="61"/>
      <c r="IGU28" s="61"/>
      <c r="IGV28" s="61"/>
      <c r="IGW28" s="61"/>
      <c r="IGX28" s="61"/>
      <c r="IGY28" s="61"/>
      <c r="IGZ28" s="61"/>
      <c r="IHA28" s="61"/>
      <c r="IHB28" s="61"/>
      <c r="IHC28" s="61"/>
      <c r="IHD28" s="61"/>
      <c r="IHE28" s="61"/>
      <c r="IHF28" s="61"/>
      <c r="IHG28" s="61"/>
      <c r="IHH28" s="61"/>
      <c r="IHI28" s="61"/>
      <c r="IHJ28" s="61"/>
      <c r="IHK28" s="61"/>
      <c r="IHL28" s="61"/>
      <c r="IHM28" s="61"/>
      <c r="IHN28" s="61"/>
      <c r="IHO28" s="61"/>
      <c r="IHP28" s="61"/>
      <c r="IHQ28" s="61"/>
      <c r="IHR28" s="61"/>
      <c r="IHS28" s="61"/>
      <c r="IHT28" s="61"/>
      <c r="IHU28" s="61"/>
      <c r="IHV28" s="61"/>
      <c r="IHW28" s="61"/>
      <c r="IHX28" s="61"/>
      <c r="IHY28" s="61"/>
      <c r="IHZ28" s="61"/>
      <c r="IIA28" s="61"/>
      <c r="IIB28" s="61"/>
      <c r="IIC28" s="61"/>
      <c r="IID28" s="61"/>
      <c r="IIE28" s="61"/>
      <c r="IIF28" s="61"/>
      <c r="IIG28" s="61"/>
      <c r="IIH28" s="61"/>
      <c r="III28" s="61"/>
      <c r="IIJ28" s="61"/>
      <c r="IIK28" s="61"/>
      <c r="IIL28" s="61"/>
      <c r="IIM28" s="61"/>
      <c r="IIN28" s="61"/>
      <c r="IIO28" s="61"/>
      <c r="IIP28" s="61"/>
      <c r="IIQ28" s="61"/>
      <c r="IIR28" s="61"/>
      <c r="IIS28" s="61"/>
      <c r="IIT28" s="61"/>
      <c r="IIU28" s="61"/>
      <c r="IIV28" s="61"/>
      <c r="IIW28" s="61"/>
      <c r="IIX28" s="61"/>
      <c r="IIY28" s="61"/>
      <c r="IIZ28" s="61"/>
      <c r="IJA28" s="61"/>
      <c r="IJB28" s="61"/>
      <c r="IJC28" s="61"/>
      <c r="IJD28" s="61"/>
      <c r="IJE28" s="61"/>
      <c r="IJF28" s="61"/>
      <c r="IJG28" s="61"/>
      <c r="IJH28" s="61"/>
      <c r="IJI28" s="61"/>
      <c r="IJJ28" s="61"/>
      <c r="IJK28" s="61"/>
      <c r="IJL28" s="61"/>
      <c r="IJM28" s="61"/>
      <c r="IJN28" s="61"/>
      <c r="IJO28" s="61"/>
      <c r="IJP28" s="61"/>
      <c r="IJQ28" s="61"/>
      <c r="IJR28" s="61"/>
      <c r="IJS28" s="61"/>
      <c r="IJT28" s="61"/>
      <c r="IJU28" s="61"/>
      <c r="IJV28" s="61"/>
      <c r="IJW28" s="61"/>
      <c r="IJX28" s="61"/>
      <c r="IJY28" s="61"/>
      <c r="IJZ28" s="61"/>
      <c r="IKA28" s="61"/>
      <c r="IKB28" s="61"/>
      <c r="IKC28" s="61"/>
      <c r="IKD28" s="61"/>
      <c r="IKE28" s="61"/>
      <c r="IKF28" s="61"/>
      <c r="IKG28" s="61"/>
      <c r="IKH28" s="61"/>
      <c r="IKI28" s="61"/>
      <c r="IKJ28" s="61"/>
      <c r="IKK28" s="61"/>
      <c r="IKL28" s="61"/>
      <c r="IKM28" s="61"/>
      <c r="IKN28" s="61"/>
      <c r="IKO28" s="61"/>
      <c r="IKP28" s="61"/>
      <c r="IKQ28" s="61"/>
      <c r="IKR28" s="61"/>
      <c r="IKS28" s="61"/>
      <c r="IKT28" s="61"/>
      <c r="IKU28" s="61"/>
      <c r="IKV28" s="61"/>
      <c r="IKW28" s="61"/>
      <c r="IKX28" s="61"/>
      <c r="IKY28" s="61"/>
      <c r="IKZ28" s="61"/>
      <c r="ILA28" s="61"/>
      <c r="ILB28" s="61"/>
      <c r="ILC28" s="61"/>
      <c r="ILD28" s="61"/>
      <c r="ILE28" s="61"/>
      <c r="ILF28" s="61"/>
      <c r="ILG28" s="61"/>
      <c r="ILH28" s="61"/>
      <c r="ILI28" s="61"/>
      <c r="ILJ28" s="61"/>
      <c r="ILK28" s="61"/>
      <c r="ILL28" s="61"/>
      <c r="ILM28" s="61"/>
      <c r="ILN28" s="61"/>
      <c r="ILO28" s="61"/>
      <c r="ILP28" s="61"/>
      <c r="ILQ28" s="61"/>
      <c r="ILR28" s="61"/>
      <c r="ILS28" s="61"/>
      <c r="ILT28" s="61"/>
      <c r="ILU28" s="61"/>
      <c r="ILV28" s="61"/>
      <c r="ILW28" s="61"/>
      <c r="ILX28" s="61"/>
      <c r="ILY28" s="61"/>
      <c r="ILZ28" s="61"/>
      <c r="IMA28" s="61"/>
      <c r="IMB28" s="61"/>
      <c r="IMC28" s="61"/>
      <c r="IMD28" s="61"/>
      <c r="IME28" s="61"/>
      <c r="IMF28" s="61"/>
      <c r="IMG28" s="61"/>
      <c r="IMH28" s="61"/>
      <c r="IMI28" s="61"/>
      <c r="IMJ28" s="61"/>
      <c r="IMK28" s="61"/>
      <c r="IML28" s="61"/>
      <c r="IMM28" s="61"/>
      <c r="IMN28" s="61"/>
      <c r="IMO28" s="61"/>
      <c r="IMP28" s="61"/>
      <c r="IMQ28" s="61"/>
      <c r="IMR28" s="61"/>
      <c r="IMS28" s="61"/>
      <c r="IMT28" s="61"/>
      <c r="IMU28" s="61"/>
      <c r="IMV28" s="61"/>
      <c r="IMW28" s="61"/>
      <c r="IMX28" s="61"/>
      <c r="IMY28" s="61"/>
      <c r="IMZ28" s="61"/>
      <c r="INA28" s="61"/>
      <c r="INB28" s="61"/>
      <c r="INC28" s="61"/>
      <c r="IND28" s="61"/>
      <c r="INE28" s="61"/>
      <c r="INF28" s="61"/>
      <c r="ING28" s="61"/>
      <c r="INH28" s="61"/>
      <c r="INI28" s="61"/>
      <c r="INJ28" s="61"/>
      <c r="INK28" s="61"/>
      <c r="INL28" s="61"/>
      <c r="INM28" s="61"/>
      <c r="INN28" s="61"/>
      <c r="INO28" s="61"/>
      <c r="INP28" s="61"/>
      <c r="INQ28" s="61"/>
      <c r="INR28" s="61"/>
      <c r="INS28" s="61"/>
      <c r="INT28" s="61"/>
      <c r="INU28" s="61"/>
      <c r="INV28" s="61"/>
      <c r="INW28" s="61"/>
      <c r="INX28" s="61"/>
      <c r="INY28" s="61"/>
      <c r="INZ28" s="61"/>
      <c r="IOA28" s="61"/>
      <c r="IOB28" s="61"/>
      <c r="IOC28" s="61"/>
      <c r="IOD28" s="61"/>
      <c r="IOE28" s="61"/>
      <c r="IOF28" s="61"/>
      <c r="IOG28" s="61"/>
      <c r="IOH28" s="61"/>
      <c r="IOI28" s="61"/>
      <c r="IOJ28" s="61"/>
      <c r="IOK28" s="61"/>
      <c r="IOL28" s="61"/>
      <c r="IOM28" s="61"/>
      <c r="ION28" s="61"/>
      <c r="IOO28" s="61"/>
      <c r="IOP28" s="61"/>
      <c r="IOQ28" s="61"/>
      <c r="IOR28" s="61"/>
      <c r="IOS28" s="61"/>
      <c r="IOT28" s="61"/>
      <c r="IOU28" s="61"/>
      <c r="IOV28" s="61"/>
      <c r="IOW28" s="61"/>
      <c r="IOX28" s="61"/>
      <c r="IOY28" s="61"/>
      <c r="IOZ28" s="61"/>
      <c r="IPA28" s="61"/>
      <c r="IPB28" s="61"/>
      <c r="IPC28" s="61"/>
      <c r="IPD28" s="61"/>
      <c r="IPE28" s="61"/>
      <c r="IPF28" s="61"/>
      <c r="IPG28" s="61"/>
      <c r="IPH28" s="61"/>
      <c r="IPI28" s="61"/>
      <c r="IPJ28" s="61"/>
      <c r="IPK28" s="61"/>
      <c r="IPL28" s="61"/>
      <c r="IPM28" s="61"/>
      <c r="IPN28" s="61"/>
      <c r="IPO28" s="61"/>
      <c r="IPP28" s="61"/>
      <c r="IPQ28" s="61"/>
      <c r="IPR28" s="61"/>
      <c r="IPS28" s="61"/>
      <c r="IPT28" s="61"/>
      <c r="IPU28" s="61"/>
      <c r="IPV28" s="61"/>
      <c r="IPW28" s="61"/>
      <c r="IPX28" s="61"/>
      <c r="IPY28" s="61"/>
      <c r="IPZ28" s="61"/>
      <c r="IQA28" s="61"/>
      <c r="IQB28" s="61"/>
      <c r="IQC28" s="61"/>
      <c r="IQD28" s="61"/>
      <c r="IQE28" s="61"/>
      <c r="IQF28" s="61"/>
      <c r="IQG28" s="61"/>
      <c r="IQH28" s="61"/>
      <c r="IQI28" s="61"/>
      <c r="IQJ28" s="61"/>
      <c r="IQK28" s="61"/>
      <c r="IQL28" s="61"/>
      <c r="IQM28" s="61"/>
      <c r="IQN28" s="61"/>
      <c r="IQO28" s="61"/>
      <c r="IQP28" s="61"/>
      <c r="IQQ28" s="61"/>
      <c r="IQR28" s="61"/>
      <c r="IQS28" s="61"/>
      <c r="IQT28" s="61"/>
      <c r="IQU28" s="61"/>
      <c r="IQV28" s="61"/>
      <c r="IQW28" s="61"/>
      <c r="IQX28" s="61"/>
      <c r="IQY28" s="61"/>
      <c r="IQZ28" s="61"/>
      <c r="IRA28" s="61"/>
      <c r="IRB28" s="61"/>
      <c r="IRC28" s="61"/>
      <c r="IRD28" s="61"/>
      <c r="IRE28" s="61"/>
      <c r="IRF28" s="61"/>
      <c r="IRG28" s="61"/>
      <c r="IRH28" s="61"/>
      <c r="IRI28" s="61"/>
      <c r="IRJ28" s="61"/>
      <c r="IRK28" s="61"/>
      <c r="IRL28" s="61"/>
      <c r="IRM28" s="61"/>
      <c r="IRN28" s="61"/>
      <c r="IRO28" s="61"/>
      <c r="IRP28" s="61"/>
      <c r="IRQ28" s="61"/>
      <c r="IRR28" s="61"/>
      <c r="IRS28" s="61"/>
      <c r="IRT28" s="61"/>
      <c r="IRU28" s="61"/>
      <c r="IRV28" s="61"/>
      <c r="IRW28" s="61"/>
      <c r="IRX28" s="61"/>
      <c r="IRY28" s="61"/>
      <c r="IRZ28" s="61"/>
      <c r="ISA28" s="61"/>
      <c r="ISB28" s="61"/>
      <c r="ISC28" s="61"/>
      <c r="ISD28" s="61"/>
      <c r="ISE28" s="61"/>
      <c r="ISF28" s="61"/>
      <c r="ISG28" s="61"/>
      <c r="ISH28" s="61"/>
      <c r="ISI28" s="61"/>
      <c r="ISJ28" s="61"/>
      <c r="ISK28" s="61"/>
      <c r="ISL28" s="61"/>
      <c r="ISM28" s="61"/>
      <c r="ISN28" s="61"/>
      <c r="ISO28" s="61"/>
      <c r="ISP28" s="61"/>
      <c r="ISQ28" s="61"/>
      <c r="ISR28" s="61"/>
      <c r="ISS28" s="61"/>
      <c r="IST28" s="61"/>
      <c r="ISU28" s="61"/>
      <c r="ISV28" s="61"/>
      <c r="ISW28" s="61"/>
      <c r="ISX28" s="61"/>
      <c r="ISY28" s="61"/>
      <c r="ISZ28" s="61"/>
      <c r="ITA28" s="61"/>
      <c r="ITB28" s="61"/>
      <c r="ITC28" s="61"/>
      <c r="ITD28" s="61"/>
      <c r="ITE28" s="61"/>
      <c r="ITF28" s="61"/>
      <c r="ITG28" s="61"/>
      <c r="ITH28" s="61"/>
      <c r="ITI28" s="61"/>
      <c r="ITJ28" s="61"/>
      <c r="ITK28" s="61"/>
      <c r="ITL28" s="61"/>
      <c r="ITM28" s="61"/>
      <c r="ITN28" s="61"/>
      <c r="ITO28" s="61"/>
      <c r="ITP28" s="61"/>
      <c r="ITQ28" s="61"/>
      <c r="ITR28" s="61"/>
      <c r="ITS28" s="61"/>
      <c r="ITT28" s="61"/>
      <c r="ITU28" s="61"/>
      <c r="ITV28" s="61"/>
      <c r="ITW28" s="61"/>
      <c r="ITX28" s="61"/>
      <c r="ITY28" s="61"/>
      <c r="ITZ28" s="61"/>
      <c r="IUA28" s="61"/>
      <c r="IUB28" s="61"/>
      <c r="IUC28" s="61"/>
      <c r="IUD28" s="61"/>
      <c r="IUE28" s="61"/>
      <c r="IUF28" s="61"/>
      <c r="IUG28" s="61"/>
      <c r="IUH28" s="61"/>
      <c r="IUI28" s="61"/>
      <c r="IUJ28" s="61"/>
      <c r="IUK28" s="61"/>
      <c r="IUL28" s="61"/>
      <c r="IUM28" s="61"/>
      <c r="IUN28" s="61"/>
      <c r="IUO28" s="61"/>
      <c r="IUP28" s="61"/>
      <c r="IUQ28" s="61"/>
      <c r="IUR28" s="61"/>
      <c r="IUS28" s="61"/>
      <c r="IUT28" s="61"/>
      <c r="IUU28" s="61"/>
      <c r="IUV28" s="61"/>
      <c r="IUW28" s="61"/>
      <c r="IUX28" s="61"/>
      <c r="IUY28" s="61"/>
      <c r="IUZ28" s="61"/>
      <c r="IVA28" s="61"/>
      <c r="IVB28" s="61"/>
      <c r="IVC28" s="61"/>
      <c r="IVD28" s="61"/>
      <c r="IVE28" s="61"/>
      <c r="IVF28" s="61"/>
      <c r="IVG28" s="61"/>
      <c r="IVH28" s="61"/>
      <c r="IVI28" s="61"/>
      <c r="IVJ28" s="61"/>
      <c r="IVK28" s="61"/>
      <c r="IVL28" s="61"/>
      <c r="IVM28" s="61"/>
      <c r="IVN28" s="61"/>
      <c r="IVO28" s="61"/>
      <c r="IVP28" s="61"/>
      <c r="IVQ28" s="61"/>
      <c r="IVR28" s="61"/>
      <c r="IVS28" s="61"/>
      <c r="IVT28" s="61"/>
      <c r="IVU28" s="61"/>
      <c r="IVV28" s="61"/>
      <c r="IVW28" s="61"/>
      <c r="IVX28" s="61"/>
      <c r="IVY28" s="61"/>
      <c r="IVZ28" s="61"/>
      <c r="IWA28" s="61"/>
      <c r="IWB28" s="61"/>
      <c r="IWC28" s="61"/>
      <c r="IWD28" s="61"/>
      <c r="IWE28" s="61"/>
      <c r="IWF28" s="61"/>
      <c r="IWG28" s="61"/>
      <c r="IWH28" s="61"/>
      <c r="IWI28" s="61"/>
      <c r="IWJ28" s="61"/>
      <c r="IWK28" s="61"/>
      <c r="IWL28" s="61"/>
      <c r="IWM28" s="61"/>
      <c r="IWN28" s="61"/>
      <c r="IWO28" s="61"/>
      <c r="IWP28" s="61"/>
      <c r="IWQ28" s="61"/>
      <c r="IWR28" s="61"/>
      <c r="IWS28" s="61"/>
      <c r="IWT28" s="61"/>
      <c r="IWU28" s="61"/>
      <c r="IWV28" s="61"/>
      <c r="IWW28" s="61"/>
      <c r="IWX28" s="61"/>
      <c r="IWY28" s="61"/>
      <c r="IWZ28" s="61"/>
      <c r="IXA28" s="61"/>
      <c r="IXB28" s="61"/>
      <c r="IXC28" s="61"/>
      <c r="IXD28" s="61"/>
      <c r="IXE28" s="61"/>
      <c r="IXF28" s="61"/>
      <c r="IXG28" s="61"/>
      <c r="IXH28" s="61"/>
      <c r="IXI28" s="61"/>
      <c r="IXJ28" s="61"/>
      <c r="IXK28" s="61"/>
      <c r="IXL28" s="61"/>
      <c r="IXM28" s="61"/>
      <c r="IXN28" s="61"/>
      <c r="IXO28" s="61"/>
      <c r="IXP28" s="61"/>
      <c r="IXQ28" s="61"/>
      <c r="IXR28" s="61"/>
      <c r="IXS28" s="61"/>
      <c r="IXT28" s="61"/>
      <c r="IXU28" s="61"/>
      <c r="IXV28" s="61"/>
      <c r="IXW28" s="61"/>
      <c r="IXX28" s="61"/>
      <c r="IXY28" s="61"/>
      <c r="IXZ28" s="61"/>
      <c r="IYA28" s="61"/>
      <c r="IYB28" s="61"/>
      <c r="IYC28" s="61"/>
      <c r="IYD28" s="61"/>
      <c r="IYE28" s="61"/>
      <c r="IYF28" s="61"/>
      <c r="IYG28" s="61"/>
      <c r="IYH28" s="61"/>
      <c r="IYI28" s="61"/>
      <c r="IYJ28" s="61"/>
      <c r="IYK28" s="61"/>
      <c r="IYL28" s="61"/>
      <c r="IYM28" s="61"/>
      <c r="IYN28" s="61"/>
      <c r="IYO28" s="61"/>
      <c r="IYP28" s="61"/>
      <c r="IYQ28" s="61"/>
      <c r="IYR28" s="61"/>
      <c r="IYS28" s="61"/>
      <c r="IYT28" s="61"/>
      <c r="IYU28" s="61"/>
      <c r="IYV28" s="61"/>
      <c r="IYW28" s="61"/>
      <c r="IYX28" s="61"/>
      <c r="IYY28" s="61"/>
      <c r="IYZ28" s="61"/>
      <c r="IZA28" s="61"/>
      <c r="IZB28" s="61"/>
      <c r="IZC28" s="61"/>
      <c r="IZD28" s="61"/>
      <c r="IZE28" s="61"/>
      <c r="IZF28" s="61"/>
      <c r="IZG28" s="61"/>
      <c r="IZH28" s="61"/>
      <c r="IZI28" s="61"/>
      <c r="IZJ28" s="61"/>
      <c r="IZK28" s="61"/>
      <c r="IZL28" s="61"/>
      <c r="IZM28" s="61"/>
      <c r="IZN28" s="61"/>
      <c r="IZO28" s="61"/>
      <c r="IZP28" s="61"/>
      <c r="IZQ28" s="61"/>
      <c r="IZR28" s="61"/>
      <c r="IZS28" s="61"/>
      <c r="IZT28" s="61"/>
      <c r="IZU28" s="61"/>
      <c r="IZV28" s="61"/>
      <c r="IZW28" s="61"/>
      <c r="IZX28" s="61"/>
      <c r="IZY28" s="61"/>
      <c r="IZZ28" s="61"/>
      <c r="JAA28" s="61"/>
      <c r="JAB28" s="61"/>
      <c r="JAC28" s="61"/>
      <c r="JAD28" s="61"/>
      <c r="JAE28" s="61"/>
      <c r="JAF28" s="61"/>
      <c r="JAG28" s="61"/>
      <c r="JAH28" s="61"/>
      <c r="JAI28" s="61"/>
      <c r="JAJ28" s="61"/>
      <c r="JAK28" s="61"/>
      <c r="JAL28" s="61"/>
      <c r="JAM28" s="61"/>
      <c r="JAN28" s="61"/>
      <c r="JAO28" s="61"/>
      <c r="JAP28" s="61"/>
      <c r="JAQ28" s="61"/>
      <c r="JAR28" s="61"/>
      <c r="JAS28" s="61"/>
      <c r="JAT28" s="61"/>
      <c r="JAU28" s="61"/>
      <c r="JAV28" s="61"/>
      <c r="JAW28" s="61"/>
      <c r="JAX28" s="61"/>
      <c r="JAY28" s="61"/>
      <c r="JAZ28" s="61"/>
      <c r="JBA28" s="61"/>
      <c r="JBB28" s="61"/>
      <c r="JBC28" s="61"/>
      <c r="JBD28" s="61"/>
      <c r="JBE28" s="61"/>
      <c r="JBF28" s="61"/>
      <c r="JBG28" s="61"/>
      <c r="JBH28" s="61"/>
      <c r="JBI28" s="61"/>
      <c r="JBJ28" s="61"/>
      <c r="JBK28" s="61"/>
      <c r="JBL28" s="61"/>
      <c r="JBM28" s="61"/>
      <c r="JBN28" s="61"/>
      <c r="JBO28" s="61"/>
      <c r="JBP28" s="61"/>
      <c r="JBQ28" s="61"/>
      <c r="JBR28" s="61"/>
      <c r="JBS28" s="61"/>
      <c r="JBT28" s="61"/>
      <c r="JBU28" s="61"/>
      <c r="JBV28" s="61"/>
      <c r="JBW28" s="61"/>
      <c r="JBX28" s="61"/>
      <c r="JBY28" s="61"/>
      <c r="JBZ28" s="61"/>
      <c r="JCA28" s="61"/>
      <c r="JCB28" s="61"/>
      <c r="JCC28" s="61"/>
      <c r="JCD28" s="61"/>
      <c r="JCE28" s="61"/>
      <c r="JCF28" s="61"/>
      <c r="JCG28" s="61"/>
      <c r="JCH28" s="61"/>
      <c r="JCI28" s="61"/>
      <c r="JCJ28" s="61"/>
      <c r="JCK28" s="61"/>
      <c r="JCL28" s="61"/>
      <c r="JCM28" s="61"/>
      <c r="JCN28" s="61"/>
      <c r="JCO28" s="61"/>
      <c r="JCP28" s="61"/>
      <c r="JCQ28" s="61"/>
      <c r="JCR28" s="61"/>
      <c r="JCS28" s="61"/>
      <c r="JCT28" s="61"/>
      <c r="JCU28" s="61"/>
      <c r="JCV28" s="61"/>
      <c r="JCW28" s="61"/>
      <c r="JCX28" s="61"/>
      <c r="JCY28" s="61"/>
      <c r="JCZ28" s="61"/>
      <c r="JDA28" s="61"/>
      <c r="JDB28" s="61"/>
      <c r="JDC28" s="61"/>
      <c r="JDD28" s="61"/>
      <c r="JDE28" s="61"/>
      <c r="JDF28" s="61"/>
      <c r="JDG28" s="61"/>
      <c r="JDH28" s="61"/>
      <c r="JDI28" s="61"/>
      <c r="JDJ28" s="61"/>
      <c r="JDK28" s="61"/>
      <c r="JDL28" s="61"/>
      <c r="JDM28" s="61"/>
      <c r="JDN28" s="61"/>
      <c r="JDO28" s="61"/>
      <c r="JDP28" s="61"/>
      <c r="JDQ28" s="61"/>
      <c r="JDR28" s="61"/>
      <c r="JDS28" s="61"/>
      <c r="JDT28" s="61"/>
      <c r="JDU28" s="61"/>
      <c r="JDV28" s="61"/>
      <c r="JDW28" s="61"/>
      <c r="JDX28" s="61"/>
      <c r="JDY28" s="61"/>
      <c r="JDZ28" s="61"/>
      <c r="JEA28" s="61"/>
      <c r="JEB28" s="61"/>
      <c r="JEC28" s="61"/>
      <c r="JED28" s="61"/>
      <c r="JEE28" s="61"/>
      <c r="JEF28" s="61"/>
      <c r="JEG28" s="61"/>
      <c r="JEH28" s="61"/>
      <c r="JEI28" s="61"/>
      <c r="JEJ28" s="61"/>
      <c r="JEK28" s="61"/>
      <c r="JEL28" s="61"/>
      <c r="JEM28" s="61"/>
      <c r="JEN28" s="61"/>
      <c r="JEO28" s="61"/>
      <c r="JEP28" s="61"/>
      <c r="JEQ28" s="61"/>
      <c r="JER28" s="61"/>
      <c r="JES28" s="61"/>
      <c r="JET28" s="61"/>
      <c r="JEU28" s="61"/>
      <c r="JEV28" s="61"/>
      <c r="JEW28" s="61"/>
      <c r="JEX28" s="61"/>
      <c r="JEY28" s="61"/>
      <c r="JEZ28" s="61"/>
      <c r="JFA28" s="61"/>
      <c r="JFB28" s="61"/>
      <c r="JFC28" s="61"/>
      <c r="JFD28" s="61"/>
      <c r="JFE28" s="61"/>
      <c r="JFF28" s="61"/>
      <c r="JFG28" s="61"/>
      <c r="JFH28" s="61"/>
      <c r="JFI28" s="61"/>
      <c r="JFJ28" s="61"/>
      <c r="JFK28" s="61"/>
      <c r="JFL28" s="61"/>
      <c r="JFM28" s="61"/>
      <c r="JFN28" s="61"/>
      <c r="JFO28" s="61"/>
      <c r="JFP28" s="61"/>
      <c r="JFQ28" s="61"/>
      <c r="JFR28" s="61"/>
      <c r="JFS28" s="61"/>
      <c r="JFT28" s="61"/>
      <c r="JFU28" s="61"/>
      <c r="JFV28" s="61"/>
      <c r="JFW28" s="61"/>
      <c r="JFX28" s="61"/>
      <c r="JFY28" s="61"/>
      <c r="JFZ28" s="61"/>
      <c r="JGA28" s="61"/>
      <c r="JGB28" s="61"/>
      <c r="JGC28" s="61"/>
      <c r="JGD28" s="61"/>
      <c r="JGE28" s="61"/>
      <c r="JGF28" s="61"/>
      <c r="JGG28" s="61"/>
      <c r="JGH28" s="61"/>
      <c r="JGI28" s="61"/>
      <c r="JGJ28" s="61"/>
      <c r="JGK28" s="61"/>
      <c r="JGL28" s="61"/>
      <c r="JGM28" s="61"/>
      <c r="JGN28" s="61"/>
      <c r="JGO28" s="61"/>
      <c r="JGP28" s="61"/>
      <c r="JGQ28" s="61"/>
      <c r="JGR28" s="61"/>
      <c r="JGS28" s="61"/>
      <c r="JGT28" s="61"/>
      <c r="JGU28" s="61"/>
      <c r="JGV28" s="61"/>
      <c r="JGW28" s="61"/>
      <c r="JGX28" s="61"/>
      <c r="JGY28" s="61"/>
      <c r="JGZ28" s="61"/>
      <c r="JHA28" s="61"/>
      <c r="JHB28" s="61"/>
      <c r="JHC28" s="61"/>
      <c r="JHD28" s="61"/>
      <c r="JHE28" s="61"/>
      <c r="JHF28" s="61"/>
      <c r="JHG28" s="61"/>
      <c r="JHH28" s="61"/>
      <c r="JHI28" s="61"/>
      <c r="JHJ28" s="61"/>
      <c r="JHK28" s="61"/>
      <c r="JHL28" s="61"/>
      <c r="JHM28" s="61"/>
      <c r="JHN28" s="61"/>
      <c r="JHO28" s="61"/>
      <c r="JHP28" s="61"/>
      <c r="JHQ28" s="61"/>
      <c r="JHR28" s="61"/>
      <c r="JHS28" s="61"/>
      <c r="JHT28" s="61"/>
      <c r="JHU28" s="61"/>
      <c r="JHV28" s="61"/>
      <c r="JHW28" s="61"/>
      <c r="JHX28" s="61"/>
      <c r="JHY28" s="61"/>
      <c r="JHZ28" s="61"/>
      <c r="JIA28" s="61"/>
      <c r="JIB28" s="61"/>
      <c r="JIC28" s="61"/>
      <c r="JID28" s="61"/>
      <c r="JIE28" s="61"/>
      <c r="JIF28" s="61"/>
      <c r="JIG28" s="61"/>
      <c r="JIH28" s="61"/>
      <c r="JII28" s="61"/>
      <c r="JIJ28" s="61"/>
      <c r="JIK28" s="61"/>
      <c r="JIL28" s="61"/>
      <c r="JIM28" s="61"/>
      <c r="JIN28" s="61"/>
      <c r="JIO28" s="61"/>
      <c r="JIP28" s="61"/>
      <c r="JIQ28" s="61"/>
      <c r="JIR28" s="61"/>
      <c r="JIS28" s="61"/>
      <c r="JIT28" s="61"/>
      <c r="JIU28" s="61"/>
      <c r="JIV28" s="61"/>
      <c r="JIW28" s="61"/>
      <c r="JIX28" s="61"/>
      <c r="JIY28" s="61"/>
      <c r="JIZ28" s="61"/>
      <c r="JJA28" s="61"/>
      <c r="JJB28" s="61"/>
      <c r="JJC28" s="61"/>
      <c r="JJD28" s="61"/>
      <c r="JJE28" s="61"/>
      <c r="JJF28" s="61"/>
      <c r="JJG28" s="61"/>
      <c r="JJH28" s="61"/>
      <c r="JJI28" s="61"/>
      <c r="JJJ28" s="61"/>
      <c r="JJK28" s="61"/>
      <c r="JJL28" s="61"/>
      <c r="JJM28" s="61"/>
      <c r="JJN28" s="61"/>
      <c r="JJO28" s="61"/>
      <c r="JJP28" s="61"/>
      <c r="JJQ28" s="61"/>
      <c r="JJR28" s="61"/>
      <c r="JJS28" s="61"/>
      <c r="JJT28" s="61"/>
      <c r="JJU28" s="61"/>
      <c r="JJV28" s="61"/>
      <c r="JJW28" s="61"/>
      <c r="JJX28" s="61"/>
      <c r="JJY28" s="61"/>
      <c r="JJZ28" s="61"/>
      <c r="JKA28" s="61"/>
      <c r="JKB28" s="61"/>
      <c r="JKC28" s="61"/>
      <c r="JKD28" s="61"/>
      <c r="JKE28" s="61"/>
      <c r="JKF28" s="61"/>
      <c r="JKG28" s="61"/>
      <c r="JKH28" s="61"/>
      <c r="JKI28" s="61"/>
      <c r="JKJ28" s="61"/>
      <c r="JKK28" s="61"/>
      <c r="JKL28" s="61"/>
      <c r="JKM28" s="61"/>
      <c r="JKN28" s="61"/>
      <c r="JKO28" s="61"/>
      <c r="JKP28" s="61"/>
      <c r="JKQ28" s="61"/>
      <c r="JKR28" s="61"/>
      <c r="JKS28" s="61"/>
      <c r="JKT28" s="61"/>
      <c r="JKU28" s="61"/>
      <c r="JKV28" s="61"/>
      <c r="JKW28" s="61"/>
      <c r="JKX28" s="61"/>
      <c r="JKY28" s="61"/>
      <c r="JKZ28" s="61"/>
      <c r="JLA28" s="61"/>
      <c r="JLB28" s="61"/>
      <c r="JLC28" s="61"/>
      <c r="JLD28" s="61"/>
      <c r="JLE28" s="61"/>
      <c r="JLF28" s="61"/>
      <c r="JLG28" s="61"/>
      <c r="JLH28" s="61"/>
      <c r="JLI28" s="61"/>
      <c r="JLJ28" s="61"/>
      <c r="JLK28" s="61"/>
      <c r="JLL28" s="61"/>
      <c r="JLM28" s="61"/>
      <c r="JLN28" s="61"/>
      <c r="JLO28" s="61"/>
      <c r="JLP28" s="61"/>
      <c r="JLQ28" s="61"/>
      <c r="JLR28" s="61"/>
      <c r="JLS28" s="61"/>
      <c r="JLT28" s="61"/>
      <c r="JLU28" s="61"/>
      <c r="JLV28" s="61"/>
      <c r="JLW28" s="61"/>
      <c r="JLX28" s="61"/>
      <c r="JLY28" s="61"/>
      <c r="JLZ28" s="61"/>
      <c r="JMA28" s="61"/>
      <c r="JMB28" s="61"/>
      <c r="JMC28" s="61"/>
      <c r="JMD28" s="61"/>
      <c r="JME28" s="61"/>
      <c r="JMF28" s="61"/>
      <c r="JMG28" s="61"/>
      <c r="JMH28" s="61"/>
      <c r="JMI28" s="61"/>
      <c r="JMJ28" s="61"/>
      <c r="JMK28" s="61"/>
      <c r="JML28" s="61"/>
      <c r="JMM28" s="61"/>
      <c r="JMN28" s="61"/>
      <c r="JMO28" s="61"/>
      <c r="JMP28" s="61"/>
      <c r="JMQ28" s="61"/>
      <c r="JMR28" s="61"/>
      <c r="JMS28" s="61"/>
      <c r="JMT28" s="61"/>
      <c r="JMU28" s="61"/>
      <c r="JMV28" s="61"/>
      <c r="JMW28" s="61"/>
      <c r="JMX28" s="61"/>
      <c r="JMY28" s="61"/>
      <c r="JMZ28" s="61"/>
      <c r="JNA28" s="61"/>
      <c r="JNB28" s="61"/>
      <c r="JNC28" s="61"/>
      <c r="JND28" s="61"/>
      <c r="JNE28" s="61"/>
      <c r="JNF28" s="61"/>
      <c r="JNG28" s="61"/>
      <c r="JNH28" s="61"/>
      <c r="JNI28" s="61"/>
      <c r="JNJ28" s="61"/>
      <c r="JNK28" s="61"/>
      <c r="JNL28" s="61"/>
      <c r="JNM28" s="61"/>
      <c r="JNN28" s="61"/>
      <c r="JNO28" s="61"/>
      <c r="JNP28" s="61"/>
      <c r="JNQ28" s="61"/>
      <c r="JNR28" s="61"/>
      <c r="JNS28" s="61"/>
      <c r="JNT28" s="61"/>
      <c r="JNU28" s="61"/>
      <c r="JNV28" s="61"/>
      <c r="JNW28" s="61"/>
      <c r="JNX28" s="61"/>
      <c r="JNY28" s="61"/>
      <c r="JNZ28" s="61"/>
      <c r="JOA28" s="61"/>
      <c r="JOB28" s="61"/>
      <c r="JOC28" s="61"/>
      <c r="JOD28" s="61"/>
      <c r="JOE28" s="61"/>
      <c r="JOF28" s="61"/>
      <c r="JOG28" s="61"/>
      <c r="JOH28" s="61"/>
      <c r="JOI28" s="61"/>
      <c r="JOJ28" s="61"/>
      <c r="JOK28" s="61"/>
      <c r="JOL28" s="61"/>
      <c r="JOM28" s="61"/>
      <c r="JON28" s="61"/>
      <c r="JOO28" s="61"/>
      <c r="JOP28" s="61"/>
      <c r="JOQ28" s="61"/>
      <c r="JOR28" s="61"/>
      <c r="JOS28" s="61"/>
      <c r="JOT28" s="61"/>
      <c r="JOU28" s="61"/>
      <c r="JOV28" s="61"/>
      <c r="JOW28" s="61"/>
      <c r="JOX28" s="61"/>
      <c r="JOY28" s="61"/>
      <c r="JOZ28" s="61"/>
      <c r="JPA28" s="61"/>
      <c r="JPB28" s="61"/>
      <c r="JPC28" s="61"/>
      <c r="JPD28" s="61"/>
      <c r="JPE28" s="61"/>
      <c r="JPF28" s="61"/>
      <c r="JPG28" s="61"/>
      <c r="JPH28" s="61"/>
      <c r="JPI28" s="61"/>
      <c r="JPJ28" s="61"/>
      <c r="JPK28" s="61"/>
      <c r="JPL28" s="61"/>
      <c r="JPM28" s="61"/>
      <c r="JPN28" s="61"/>
      <c r="JPO28" s="61"/>
      <c r="JPP28" s="61"/>
      <c r="JPQ28" s="61"/>
      <c r="JPR28" s="61"/>
      <c r="JPS28" s="61"/>
      <c r="JPT28" s="61"/>
      <c r="JPU28" s="61"/>
      <c r="JPV28" s="61"/>
      <c r="JPW28" s="61"/>
      <c r="JPX28" s="61"/>
      <c r="JPY28" s="61"/>
      <c r="JPZ28" s="61"/>
      <c r="JQA28" s="61"/>
      <c r="JQB28" s="61"/>
      <c r="JQC28" s="61"/>
      <c r="JQD28" s="61"/>
      <c r="JQE28" s="61"/>
      <c r="JQF28" s="61"/>
      <c r="JQG28" s="61"/>
      <c r="JQH28" s="61"/>
      <c r="JQI28" s="61"/>
      <c r="JQJ28" s="61"/>
      <c r="JQK28" s="61"/>
      <c r="JQL28" s="61"/>
      <c r="JQM28" s="61"/>
      <c r="JQN28" s="61"/>
      <c r="JQO28" s="61"/>
      <c r="JQP28" s="61"/>
      <c r="JQQ28" s="61"/>
      <c r="JQR28" s="61"/>
      <c r="JQS28" s="61"/>
      <c r="JQT28" s="61"/>
      <c r="JQU28" s="61"/>
      <c r="JQV28" s="61"/>
      <c r="JQW28" s="61"/>
      <c r="JQX28" s="61"/>
      <c r="JQY28" s="61"/>
      <c r="JQZ28" s="61"/>
      <c r="JRA28" s="61"/>
      <c r="JRB28" s="61"/>
      <c r="JRC28" s="61"/>
      <c r="JRD28" s="61"/>
      <c r="JRE28" s="61"/>
      <c r="JRF28" s="61"/>
      <c r="JRG28" s="61"/>
      <c r="JRH28" s="61"/>
      <c r="JRI28" s="61"/>
      <c r="JRJ28" s="61"/>
      <c r="JRK28" s="61"/>
      <c r="JRL28" s="61"/>
      <c r="JRM28" s="61"/>
      <c r="JRN28" s="61"/>
      <c r="JRO28" s="61"/>
      <c r="JRP28" s="61"/>
      <c r="JRQ28" s="61"/>
      <c r="JRR28" s="61"/>
      <c r="JRS28" s="61"/>
      <c r="JRT28" s="61"/>
      <c r="JRU28" s="61"/>
      <c r="JRV28" s="61"/>
      <c r="JRW28" s="61"/>
      <c r="JRX28" s="61"/>
      <c r="JRY28" s="61"/>
      <c r="JRZ28" s="61"/>
      <c r="JSA28" s="61"/>
      <c r="JSB28" s="61"/>
      <c r="JSC28" s="61"/>
      <c r="JSD28" s="61"/>
      <c r="JSE28" s="61"/>
      <c r="JSF28" s="61"/>
      <c r="JSG28" s="61"/>
      <c r="JSH28" s="61"/>
      <c r="JSI28" s="61"/>
      <c r="JSJ28" s="61"/>
      <c r="JSK28" s="61"/>
      <c r="JSL28" s="61"/>
      <c r="JSM28" s="61"/>
      <c r="JSN28" s="61"/>
      <c r="JSO28" s="61"/>
      <c r="JSP28" s="61"/>
      <c r="JSQ28" s="61"/>
      <c r="JSR28" s="61"/>
      <c r="JSS28" s="61"/>
      <c r="JST28" s="61"/>
      <c r="JSU28" s="61"/>
      <c r="JSV28" s="61"/>
      <c r="JSW28" s="61"/>
      <c r="JSX28" s="61"/>
      <c r="JSY28" s="61"/>
      <c r="JSZ28" s="61"/>
      <c r="JTA28" s="61"/>
      <c r="JTB28" s="61"/>
      <c r="JTC28" s="61"/>
      <c r="JTD28" s="61"/>
      <c r="JTE28" s="61"/>
      <c r="JTF28" s="61"/>
      <c r="JTG28" s="61"/>
      <c r="JTH28" s="61"/>
      <c r="JTI28" s="61"/>
      <c r="JTJ28" s="61"/>
      <c r="JTK28" s="61"/>
      <c r="JTL28" s="61"/>
      <c r="JTM28" s="61"/>
      <c r="JTN28" s="61"/>
      <c r="JTO28" s="61"/>
      <c r="JTP28" s="61"/>
      <c r="JTQ28" s="61"/>
      <c r="JTR28" s="61"/>
      <c r="JTS28" s="61"/>
      <c r="JTT28" s="61"/>
      <c r="JTU28" s="61"/>
      <c r="JTV28" s="61"/>
      <c r="JTW28" s="61"/>
      <c r="JTX28" s="61"/>
      <c r="JTY28" s="61"/>
      <c r="JTZ28" s="61"/>
      <c r="JUA28" s="61"/>
      <c r="JUB28" s="61"/>
      <c r="JUC28" s="61"/>
      <c r="JUD28" s="61"/>
      <c r="JUE28" s="61"/>
      <c r="JUF28" s="61"/>
      <c r="JUG28" s="61"/>
      <c r="JUH28" s="61"/>
      <c r="JUI28" s="61"/>
      <c r="JUJ28" s="61"/>
      <c r="JUK28" s="61"/>
      <c r="JUL28" s="61"/>
      <c r="JUM28" s="61"/>
      <c r="JUN28" s="61"/>
      <c r="JUO28" s="61"/>
      <c r="JUP28" s="61"/>
      <c r="JUQ28" s="61"/>
      <c r="JUR28" s="61"/>
      <c r="JUS28" s="61"/>
      <c r="JUT28" s="61"/>
      <c r="JUU28" s="61"/>
      <c r="JUV28" s="61"/>
      <c r="JUW28" s="61"/>
      <c r="JUX28" s="61"/>
      <c r="JUY28" s="61"/>
      <c r="JUZ28" s="61"/>
      <c r="JVA28" s="61"/>
      <c r="JVB28" s="61"/>
      <c r="JVC28" s="61"/>
      <c r="JVD28" s="61"/>
      <c r="JVE28" s="61"/>
      <c r="JVF28" s="61"/>
      <c r="JVG28" s="61"/>
      <c r="JVH28" s="61"/>
      <c r="JVI28" s="61"/>
      <c r="JVJ28" s="61"/>
      <c r="JVK28" s="61"/>
      <c r="JVL28" s="61"/>
      <c r="JVM28" s="61"/>
      <c r="JVN28" s="61"/>
      <c r="JVO28" s="61"/>
      <c r="JVP28" s="61"/>
      <c r="JVQ28" s="61"/>
      <c r="JVR28" s="61"/>
      <c r="JVS28" s="61"/>
      <c r="JVT28" s="61"/>
      <c r="JVU28" s="61"/>
      <c r="JVV28" s="61"/>
      <c r="JVW28" s="61"/>
      <c r="JVX28" s="61"/>
      <c r="JVY28" s="61"/>
      <c r="JVZ28" s="61"/>
      <c r="JWA28" s="61"/>
      <c r="JWB28" s="61"/>
      <c r="JWC28" s="61"/>
      <c r="JWD28" s="61"/>
      <c r="JWE28" s="61"/>
      <c r="JWF28" s="61"/>
      <c r="JWG28" s="61"/>
      <c r="JWH28" s="61"/>
      <c r="JWI28" s="61"/>
      <c r="JWJ28" s="61"/>
      <c r="JWK28" s="61"/>
      <c r="JWL28" s="61"/>
      <c r="JWM28" s="61"/>
      <c r="JWN28" s="61"/>
      <c r="JWO28" s="61"/>
      <c r="JWP28" s="61"/>
      <c r="JWQ28" s="61"/>
      <c r="JWR28" s="61"/>
      <c r="JWS28" s="61"/>
      <c r="JWT28" s="61"/>
      <c r="JWU28" s="61"/>
      <c r="JWV28" s="61"/>
      <c r="JWW28" s="61"/>
      <c r="JWX28" s="61"/>
      <c r="JWY28" s="61"/>
      <c r="JWZ28" s="61"/>
      <c r="JXA28" s="61"/>
      <c r="JXB28" s="61"/>
      <c r="JXC28" s="61"/>
      <c r="JXD28" s="61"/>
      <c r="JXE28" s="61"/>
      <c r="JXF28" s="61"/>
      <c r="JXG28" s="61"/>
      <c r="JXH28" s="61"/>
      <c r="JXI28" s="61"/>
      <c r="JXJ28" s="61"/>
      <c r="JXK28" s="61"/>
      <c r="JXL28" s="61"/>
      <c r="JXM28" s="61"/>
      <c r="JXN28" s="61"/>
      <c r="JXO28" s="61"/>
      <c r="JXP28" s="61"/>
      <c r="JXQ28" s="61"/>
      <c r="JXR28" s="61"/>
      <c r="JXS28" s="61"/>
      <c r="JXT28" s="61"/>
      <c r="JXU28" s="61"/>
      <c r="JXV28" s="61"/>
      <c r="JXW28" s="61"/>
      <c r="JXX28" s="61"/>
      <c r="JXY28" s="61"/>
      <c r="JXZ28" s="61"/>
      <c r="JYA28" s="61"/>
      <c r="JYB28" s="61"/>
      <c r="JYC28" s="61"/>
      <c r="JYD28" s="61"/>
      <c r="JYE28" s="61"/>
      <c r="JYF28" s="61"/>
      <c r="JYG28" s="61"/>
      <c r="JYH28" s="61"/>
      <c r="JYI28" s="61"/>
      <c r="JYJ28" s="61"/>
      <c r="JYK28" s="61"/>
      <c r="JYL28" s="61"/>
      <c r="JYM28" s="61"/>
      <c r="JYN28" s="61"/>
      <c r="JYO28" s="61"/>
      <c r="JYP28" s="61"/>
      <c r="JYQ28" s="61"/>
      <c r="JYR28" s="61"/>
      <c r="JYS28" s="61"/>
      <c r="JYT28" s="61"/>
      <c r="JYU28" s="61"/>
      <c r="JYV28" s="61"/>
      <c r="JYW28" s="61"/>
      <c r="JYX28" s="61"/>
      <c r="JYY28" s="61"/>
      <c r="JYZ28" s="61"/>
      <c r="JZA28" s="61"/>
      <c r="JZB28" s="61"/>
      <c r="JZC28" s="61"/>
      <c r="JZD28" s="61"/>
      <c r="JZE28" s="61"/>
      <c r="JZF28" s="61"/>
      <c r="JZG28" s="61"/>
      <c r="JZH28" s="61"/>
      <c r="JZI28" s="61"/>
      <c r="JZJ28" s="61"/>
      <c r="JZK28" s="61"/>
      <c r="JZL28" s="61"/>
      <c r="JZM28" s="61"/>
      <c r="JZN28" s="61"/>
      <c r="JZO28" s="61"/>
      <c r="JZP28" s="61"/>
      <c r="JZQ28" s="61"/>
      <c r="JZR28" s="61"/>
      <c r="JZS28" s="61"/>
      <c r="JZT28" s="61"/>
      <c r="JZU28" s="61"/>
      <c r="JZV28" s="61"/>
      <c r="JZW28" s="61"/>
      <c r="JZX28" s="61"/>
      <c r="JZY28" s="61"/>
      <c r="JZZ28" s="61"/>
      <c r="KAA28" s="61"/>
      <c r="KAB28" s="61"/>
      <c r="KAC28" s="61"/>
      <c r="KAD28" s="61"/>
      <c r="KAE28" s="61"/>
      <c r="KAF28" s="61"/>
      <c r="KAG28" s="61"/>
      <c r="KAH28" s="61"/>
      <c r="KAI28" s="61"/>
      <c r="KAJ28" s="61"/>
      <c r="KAK28" s="61"/>
      <c r="KAL28" s="61"/>
      <c r="KAM28" s="61"/>
      <c r="KAN28" s="61"/>
      <c r="KAO28" s="61"/>
      <c r="KAP28" s="61"/>
      <c r="KAQ28" s="61"/>
      <c r="KAR28" s="61"/>
      <c r="KAS28" s="61"/>
      <c r="KAT28" s="61"/>
      <c r="KAU28" s="61"/>
      <c r="KAV28" s="61"/>
      <c r="KAW28" s="61"/>
      <c r="KAX28" s="61"/>
      <c r="KAY28" s="61"/>
      <c r="KAZ28" s="61"/>
      <c r="KBA28" s="61"/>
      <c r="KBB28" s="61"/>
      <c r="KBC28" s="61"/>
      <c r="KBD28" s="61"/>
      <c r="KBE28" s="61"/>
      <c r="KBF28" s="61"/>
      <c r="KBG28" s="61"/>
      <c r="KBH28" s="61"/>
      <c r="KBI28" s="61"/>
      <c r="KBJ28" s="61"/>
      <c r="KBK28" s="61"/>
      <c r="KBL28" s="61"/>
      <c r="KBM28" s="61"/>
      <c r="KBN28" s="61"/>
      <c r="KBO28" s="61"/>
      <c r="KBP28" s="61"/>
      <c r="KBQ28" s="61"/>
      <c r="KBR28" s="61"/>
      <c r="KBS28" s="61"/>
      <c r="KBT28" s="61"/>
      <c r="KBU28" s="61"/>
      <c r="KBV28" s="61"/>
      <c r="KBW28" s="61"/>
      <c r="KBX28" s="61"/>
      <c r="KBY28" s="61"/>
      <c r="KBZ28" s="61"/>
      <c r="KCA28" s="61"/>
      <c r="KCB28" s="61"/>
      <c r="KCC28" s="61"/>
      <c r="KCD28" s="61"/>
      <c r="KCE28" s="61"/>
      <c r="KCF28" s="61"/>
      <c r="KCG28" s="61"/>
      <c r="KCH28" s="61"/>
      <c r="KCI28" s="61"/>
      <c r="KCJ28" s="61"/>
      <c r="KCK28" s="61"/>
      <c r="KCL28" s="61"/>
      <c r="KCM28" s="61"/>
      <c r="KCN28" s="61"/>
      <c r="KCO28" s="61"/>
      <c r="KCP28" s="61"/>
      <c r="KCQ28" s="61"/>
      <c r="KCR28" s="61"/>
      <c r="KCS28" s="61"/>
      <c r="KCT28" s="61"/>
      <c r="KCU28" s="61"/>
      <c r="KCV28" s="61"/>
      <c r="KCW28" s="61"/>
      <c r="KCX28" s="61"/>
      <c r="KCY28" s="61"/>
      <c r="KCZ28" s="61"/>
      <c r="KDA28" s="61"/>
      <c r="KDB28" s="61"/>
      <c r="KDC28" s="61"/>
      <c r="KDD28" s="61"/>
      <c r="KDE28" s="61"/>
      <c r="KDF28" s="61"/>
      <c r="KDG28" s="61"/>
      <c r="KDH28" s="61"/>
      <c r="KDI28" s="61"/>
      <c r="KDJ28" s="61"/>
      <c r="KDK28" s="61"/>
      <c r="KDL28" s="61"/>
      <c r="KDM28" s="61"/>
      <c r="KDN28" s="61"/>
      <c r="KDO28" s="61"/>
      <c r="KDP28" s="61"/>
      <c r="KDQ28" s="61"/>
      <c r="KDR28" s="61"/>
      <c r="KDS28" s="61"/>
      <c r="KDT28" s="61"/>
      <c r="KDU28" s="61"/>
      <c r="KDV28" s="61"/>
      <c r="KDW28" s="61"/>
      <c r="KDX28" s="61"/>
      <c r="KDY28" s="61"/>
      <c r="KDZ28" s="61"/>
      <c r="KEA28" s="61"/>
      <c r="KEB28" s="61"/>
      <c r="KEC28" s="61"/>
      <c r="KED28" s="61"/>
      <c r="KEE28" s="61"/>
      <c r="KEF28" s="61"/>
      <c r="KEG28" s="61"/>
      <c r="KEH28" s="61"/>
      <c r="KEI28" s="61"/>
      <c r="KEJ28" s="61"/>
      <c r="KEK28" s="61"/>
      <c r="KEL28" s="61"/>
      <c r="KEM28" s="61"/>
      <c r="KEN28" s="61"/>
      <c r="KEO28" s="61"/>
      <c r="KEP28" s="61"/>
      <c r="KEQ28" s="61"/>
      <c r="KER28" s="61"/>
      <c r="KES28" s="61"/>
      <c r="KET28" s="61"/>
      <c r="KEU28" s="61"/>
      <c r="KEV28" s="61"/>
      <c r="KEW28" s="61"/>
      <c r="KEX28" s="61"/>
      <c r="KEY28" s="61"/>
      <c r="KEZ28" s="61"/>
      <c r="KFA28" s="61"/>
      <c r="KFB28" s="61"/>
      <c r="KFC28" s="61"/>
      <c r="KFD28" s="61"/>
      <c r="KFE28" s="61"/>
      <c r="KFF28" s="61"/>
      <c r="KFG28" s="61"/>
      <c r="KFH28" s="61"/>
      <c r="KFI28" s="61"/>
      <c r="KFJ28" s="61"/>
      <c r="KFK28" s="61"/>
      <c r="KFL28" s="61"/>
      <c r="KFM28" s="61"/>
      <c r="KFN28" s="61"/>
      <c r="KFO28" s="61"/>
      <c r="KFP28" s="61"/>
      <c r="KFQ28" s="61"/>
      <c r="KFR28" s="61"/>
      <c r="KFS28" s="61"/>
      <c r="KFT28" s="61"/>
      <c r="KFU28" s="61"/>
      <c r="KFV28" s="61"/>
      <c r="KFW28" s="61"/>
      <c r="KFX28" s="61"/>
      <c r="KFY28" s="61"/>
      <c r="KFZ28" s="61"/>
      <c r="KGA28" s="61"/>
      <c r="KGB28" s="61"/>
      <c r="KGC28" s="61"/>
      <c r="KGD28" s="61"/>
      <c r="KGE28" s="61"/>
      <c r="KGF28" s="61"/>
      <c r="KGG28" s="61"/>
      <c r="KGH28" s="61"/>
      <c r="KGI28" s="61"/>
      <c r="KGJ28" s="61"/>
      <c r="KGK28" s="61"/>
      <c r="KGL28" s="61"/>
      <c r="KGM28" s="61"/>
      <c r="KGN28" s="61"/>
      <c r="KGO28" s="61"/>
      <c r="KGP28" s="61"/>
      <c r="KGQ28" s="61"/>
      <c r="KGR28" s="61"/>
      <c r="KGS28" s="61"/>
      <c r="KGT28" s="61"/>
      <c r="KGU28" s="61"/>
      <c r="KGV28" s="61"/>
      <c r="KGW28" s="61"/>
      <c r="KGX28" s="61"/>
      <c r="KGY28" s="61"/>
      <c r="KGZ28" s="61"/>
      <c r="KHA28" s="61"/>
      <c r="KHB28" s="61"/>
      <c r="KHC28" s="61"/>
      <c r="KHD28" s="61"/>
      <c r="KHE28" s="61"/>
      <c r="KHF28" s="61"/>
      <c r="KHG28" s="61"/>
      <c r="KHH28" s="61"/>
      <c r="KHI28" s="61"/>
      <c r="KHJ28" s="61"/>
      <c r="KHK28" s="61"/>
      <c r="KHL28" s="61"/>
      <c r="KHM28" s="61"/>
      <c r="KHN28" s="61"/>
      <c r="KHO28" s="61"/>
      <c r="KHP28" s="61"/>
      <c r="KHQ28" s="61"/>
      <c r="KHR28" s="61"/>
      <c r="KHS28" s="61"/>
      <c r="KHT28" s="61"/>
      <c r="KHU28" s="61"/>
      <c r="KHV28" s="61"/>
      <c r="KHW28" s="61"/>
      <c r="KHX28" s="61"/>
      <c r="KHY28" s="61"/>
      <c r="KHZ28" s="61"/>
      <c r="KIA28" s="61"/>
      <c r="KIB28" s="61"/>
      <c r="KIC28" s="61"/>
      <c r="KID28" s="61"/>
      <c r="KIE28" s="61"/>
      <c r="KIF28" s="61"/>
      <c r="KIG28" s="61"/>
      <c r="KIH28" s="61"/>
      <c r="KII28" s="61"/>
      <c r="KIJ28" s="61"/>
      <c r="KIK28" s="61"/>
      <c r="KIL28" s="61"/>
      <c r="KIM28" s="61"/>
      <c r="KIN28" s="61"/>
      <c r="KIO28" s="61"/>
      <c r="KIP28" s="61"/>
      <c r="KIQ28" s="61"/>
      <c r="KIR28" s="61"/>
      <c r="KIS28" s="61"/>
      <c r="KIT28" s="61"/>
      <c r="KIU28" s="61"/>
      <c r="KIV28" s="61"/>
      <c r="KIW28" s="61"/>
      <c r="KIX28" s="61"/>
      <c r="KIY28" s="61"/>
      <c r="KIZ28" s="61"/>
      <c r="KJA28" s="61"/>
      <c r="KJB28" s="61"/>
      <c r="KJC28" s="61"/>
      <c r="KJD28" s="61"/>
      <c r="KJE28" s="61"/>
      <c r="KJF28" s="61"/>
      <c r="KJG28" s="61"/>
      <c r="KJH28" s="61"/>
      <c r="KJI28" s="61"/>
      <c r="KJJ28" s="61"/>
      <c r="KJK28" s="61"/>
      <c r="KJL28" s="61"/>
      <c r="KJM28" s="61"/>
      <c r="KJN28" s="61"/>
      <c r="KJO28" s="61"/>
      <c r="KJP28" s="61"/>
      <c r="KJQ28" s="61"/>
      <c r="KJR28" s="61"/>
      <c r="KJS28" s="61"/>
      <c r="KJT28" s="61"/>
      <c r="KJU28" s="61"/>
      <c r="KJV28" s="61"/>
      <c r="KJW28" s="61"/>
      <c r="KJX28" s="61"/>
      <c r="KJY28" s="61"/>
      <c r="KJZ28" s="61"/>
      <c r="KKA28" s="61"/>
      <c r="KKB28" s="61"/>
      <c r="KKC28" s="61"/>
      <c r="KKD28" s="61"/>
      <c r="KKE28" s="61"/>
      <c r="KKF28" s="61"/>
      <c r="KKG28" s="61"/>
      <c r="KKH28" s="61"/>
      <c r="KKI28" s="61"/>
      <c r="KKJ28" s="61"/>
      <c r="KKK28" s="61"/>
      <c r="KKL28" s="61"/>
      <c r="KKM28" s="61"/>
      <c r="KKN28" s="61"/>
      <c r="KKO28" s="61"/>
      <c r="KKP28" s="61"/>
      <c r="KKQ28" s="61"/>
      <c r="KKR28" s="61"/>
      <c r="KKS28" s="61"/>
      <c r="KKT28" s="61"/>
      <c r="KKU28" s="61"/>
      <c r="KKV28" s="61"/>
      <c r="KKW28" s="61"/>
      <c r="KKX28" s="61"/>
      <c r="KKY28" s="61"/>
      <c r="KKZ28" s="61"/>
      <c r="KLA28" s="61"/>
      <c r="KLB28" s="61"/>
      <c r="KLC28" s="61"/>
      <c r="KLD28" s="61"/>
      <c r="KLE28" s="61"/>
      <c r="KLF28" s="61"/>
      <c r="KLG28" s="61"/>
      <c r="KLH28" s="61"/>
      <c r="KLI28" s="61"/>
      <c r="KLJ28" s="61"/>
      <c r="KLK28" s="61"/>
      <c r="KLL28" s="61"/>
      <c r="KLM28" s="61"/>
      <c r="KLN28" s="61"/>
      <c r="KLO28" s="61"/>
      <c r="KLP28" s="61"/>
      <c r="KLQ28" s="61"/>
      <c r="KLR28" s="61"/>
      <c r="KLS28" s="61"/>
      <c r="KLT28" s="61"/>
      <c r="KLU28" s="61"/>
      <c r="KLV28" s="61"/>
      <c r="KLW28" s="61"/>
      <c r="KLX28" s="61"/>
      <c r="KLY28" s="61"/>
      <c r="KLZ28" s="61"/>
      <c r="KMA28" s="61"/>
      <c r="KMB28" s="61"/>
      <c r="KMC28" s="61"/>
      <c r="KMD28" s="61"/>
      <c r="KME28" s="61"/>
      <c r="KMF28" s="61"/>
      <c r="KMG28" s="61"/>
      <c r="KMH28" s="61"/>
      <c r="KMI28" s="61"/>
      <c r="KMJ28" s="61"/>
      <c r="KMK28" s="61"/>
      <c r="KML28" s="61"/>
      <c r="KMM28" s="61"/>
      <c r="KMN28" s="61"/>
      <c r="KMO28" s="61"/>
      <c r="KMP28" s="61"/>
      <c r="KMQ28" s="61"/>
      <c r="KMR28" s="61"/>
      <c r="KMS28" s="61"/>
      <c r="KMT28" s="61"/>
      <c r="KMU28" s="61"/>
      <c r="KMV28" s="61"/>
      <c r="KMW28" s="61"/>
      <c r="KMX28" s="61"/>
      <c r="KMY28" s="61"/>
      <c r="KMZ28" s="61"/>
      <c r="KNA28" s="61"/>
      <c r="KNB28" s="61"/>
      <c r="KNC28" s="61"/>
      <c r="KND28" s="61"/>
      <c r="KNE28" s="61"/>
      <c r="KNF28" s="61"/>
      <c r="KNG28" s="61"/>
      <c r="KNH28" s="61"/>
      <c r="KNI28" s="61"/>
      <c r="KNJ28" s="61"/>
      <c r="KNK28" s="61"/>
      <c r="KNL28" s="61"/>
      <c r="KNM28" s="61"/>
      <c r="KNN28" s="61"/>
      <c r="KNO28" s="61"/>
      <c r="KNP28" s="61"/>
      <c r="KNQ28" s="61"/>
      <c r="KNR28" s="61"/>
      <c r="KNS28" s="61"/>
      <c r="KNT28" s="61"/>
      <c r="KNU28" s="61"/>
      <c r="KNV28" s="61"/>
      <c r="KNW28" s="61"/>
      <c r="KNX28" s="61"/>
      <c r="KNY28" s="61"/>
      <c r="KNZ28" s="61"/>
      <c r="KOA28" s="61"/>
      <c r="KOB28" s="61"/>
      <c r="KOC28" s="61"/>
      <c r="KOD28" s="61"/>
      <c r="KOE28" s="61"/>
      <c r="KOF28" s="61"/>
      <c r="KOG28" s="61"/>
      <c r="KOH28" s="61"/>
      <c r="KOI28" s="61"/>
      <c r="KOJ28" s="61"/>
      <c r="KOK28" s="61"/>
      <c r="KOL28" s="61"/>
      <c r="KOM28" s="61"/>
      <c r="KON28" s="61"/>
      <c r="KOO28" s="61"/>
      <c r="KOP28" s="61"/>
      <c r="KOQ28" s="61"/>
      <c r="KOR28" s="61"/>
      <c r="KOS28" s="61"/>
      <c r="KOT28" s="61"/>
      <c r="KOU28" s="61"/>
      <c r="KOV28" s="61"/>
      <c r="KOW28" s="61"/>
      <c r="KOX28" s="61"/>
      <c r="KOY28" s="61"/>
      <c r="KOZ28" s="61"/>
      <c r="KPA28" s="61"/>
      <c r="KPB28" s="61"/>
      <c r="KPC28" s="61"/>
      <c r="KPD28" s="61"/>
      <c r="KPE28" s="61"/>
      <c r="KPF28" s="61"/>
      <c r="KPG28" s="61"/>
      <c r="KPH28" s="61"/>
      <c r="KPI28" s="61"/>
      <c r="KPJ28" s="61"/>
      <c r="KPK28" s="61"/>
      <c r="KPL28" s="61"/>
      <c r="KPM28" s="61"/>
      <c r="KPN28" s="61"/>
      <c r="KPO28" s="61"/>
      <c r="KPP28" s="61"/>
      <c r="KPQ28" s="61"/>
      <c r="KPR28" s="61"/>
      <c r="KPS28" s="61"/>
      <c r="KPT28" s="61"/>
      <c r="KPU28" s="61"/>
      <c r="KPV28" s="61"/>
      <c r="KPW28" s="61"/>
      <c r="KPX28" s="61"/>
      <c r="KPY28" s="61"/>
      <c r="KPZ28" s="61"/>
      <c r="KQA28" s="61"/>
      <c r="KQB28" s="61"/>
      <c r="KQC28" s="61"/>
      <c r="KQD28" s="61"/>
      <c r="KQE28" s="61"/>
      <c r="KQF28" s="61"/>
      <c r="KQG28" s="61"/>
      <c r="KQH28" s="61"/>
      <c r="KQI28" s="61"/>
      <c r="KQJ28" s="61"/>
      <c r="KQK28" s="61"/>
      <c r="KQL28" s="61"/>
      <c r="KQM28" s="61"/>
      <c r="KQN28" s="61"/>
      <c r="KQO28" s="61"/>
      <c r="KQP28" s="61"/>
      <c r="KQQ28" s="61"/>
      <c r="KQR28" s="61"/>
      <c r="KQS28" s="61"/>
      <c r="KQT28" s="61"/>
      <c r="KQU28" s="61"/>
      <c r="KQV28" s="61"/>
      <c r="KQW28" s="61"/>
      <c r="KQX28" s="61"/>
      <c r="KQY28" s="61"/>
      <c r="KQZ28" s="61"/>
      <c r="KRA28" s="61"/>
      <c r="KRB28" s="61"/>
      <c r="KRC28" s="61"/>
      <c r="KRD28" s="61"/>
      <c r="KRE28" s="61"/>
      <c r="KRF28" s="61"/>
      <c r="KRG28" s="61"/>
      <c r="KRH28" s="61"/>
      <c r="KRI28" s="61"/>
      <c r="KRJ28" s="61"/>
      <c r="KRK28" s="61"/>
      <c r="KRL28" s="61"/>
      <c r="KRM28" s="61"/>
      <c r="KRN28" s="61"/>
      <c r="KRO28" s="61"/>
      <c r="KRP28" s="61"/>
      <c r="KRQ28" s="61"/>
      <c r="KRR28" s="61"/>
      <c r="KRS28" s="61"/>
      <c r="KRT28" s="61"/>
      <c r="KRU28" s="61"/>
      <c r="KRV28" s="61"/>
      <c r="KRW28" s="61"/>
      <c r="KRX28" s="61"/>
      <c r="KRY28" s="61"/>
      <c r="KRZ28" s="61"/>
      <c r="KSA28" s="61"/>
      <c r="KSB28" s="61"/>
      <c r="KSC28" s="61"/>
      <c r="KSD28" s="61"/>
      <c r="KSE28" s="61"/>
      <c r="KSF28" s="61"/>
      <c r="KSG28" s="61"/>
      <c r="KSH28" s="61"/>
      <c r="KSI28" s="61"/>
      <c r="KSJ28" s="61"/>
      <c r="KSK28" s="61"/>
      <c r="KSL28" s="61"/>
      <c r="KSM28" s="61"/>
      <c r="KSN28" s="61"/>
      <c r="KSO28" s="61"/>
      <c r="KSP28" s="61"/>
      <c r="KSQ28" s="61"/>
      <c r="KSR28" s="61"/>
      <c r="KSS28" s="61"/>
      <c r="KST28" s="61"/>
      <c r="KSU28" s="61"/>
      <c r="KSV28" s="61"/>
      <c r="KSW28" s="61"/>
      <c r="KSX28" s="61"/>
      <c r="KSY28" s="61"/>
      <c r="KSZ28" s="61"/>
      <c r="KTA28" s="61"/>
      <c r="KTB28" s="61"/>
      <c r="KTC28" s="61"/>
      <c r="KTD28" s="61"/>
      <c r="KTE28" s="61"/>
      <c r="KTF28" s="61"/>
      <c r="KTG28" s="61"/>
      <c r="KTH28" s="61"/>
      <c r="KTI28" s="61"/>
      <c r="KTJ28" s="61"/>
      <c r="KTK28" s="61"/>
      <c r="KTL28" s="61"/>
      <c r="KTM28" s="61"/>
      <c r="KTN28" s="61"/>
      <c r="KTO28" s="61"/>
      <c r="KTP28" s="61"/>
      <c r="KTQ28" s="61"/>
      <c r="KTR28" s="61"/>
      <c r="KTS28" s="61"/>
      <c r="KTT28" s="61"/>
      <c r="KTU28" s="61"/>
      <c r="KTV28" s="61"/>
      <c r="KTW28" s="61"/>
      <c r="KTX28" s="61"/>
      <c r="KTY28" s="61"/>
      <c r="KTZ28" s="61"/>
      <c r="KUA28" s="61"/>
      <c r="KUB28" s="61"/>
      <c r="KUC28" s="61"/>
      <c r="KUD28" s="61"/>
      <c r="KUE28" s="61"/>
      <c r="KUF28" s="61"/>
      <c r="KUG28" s="61"/>
      <c r="KUH28" s="61"/>
      <c r="KUI28" s="61"/>
      <c r="KUJ28" s="61"/>
      <c r="KUK28" s="61"/>
      <c r="KUL28" s="61"/>
      <c r="KUM28" s="61"/>
      <c r="KUN28" s="61"/>
      <c r="KUO28" s="61"/>
      <c r="KUP28" s="61"/>
      <c r="KUQ28" s="61"/>
      <c r="KUR28" s="61"/>
      <c r="KUS28" s="61"/>
      <c r="KUT28" s="61"/>
      <c r="KUU28" s="61"/>
      <c r="KUV28" s="61"/>
      <c r="KUW28" s="61"/>
      <c r="KUX28" s="61"/>
      <c r="KUY28" s="61"/>
      <c r="KUZ28" s="61"/>
      <c r="KVA28" s="61"/>
      <c r="KVB28" s="61"/>
      <c r="KVC28" s="61"/>
      <c r="KVD28" s="61"/>
      <c r="KVE28" s="61"/>
      <c r="KVF28" s="61"/>
      <c r="KVG28" s="61"/>
      <c r="KVH28" s="61"/>
      <c r="KVI28" s="61"/>
      <c r="KVJ28" s="61"/>
      <c r="KVK28" s="61"/>
      <c r="KVL28" s="61"/>
      <c r="KVM28" s="61"/>
      <c r="KVN28" s="61"/>
      <c r="KVO28" s="61"/>
      <c r="KVP28" s="61"/>
      <c r="KVQ28" s="61"/>
      <c r="KVR28" s="61"/>
      <c r="KVS28" s="61"/>
      <c r="KVT28" s="61"/>
      <c r="KVU28" s="61"/>
      <c r="KVV28" s="61"/>
      <c r="KVW28" s="61"/>
      <c r="KVX28" s="61"/>
      <c r="KVY28" s="61"/>
      <c r="KVZ28" s="61"/>
      <c r="KWA28" s="61"/>
      <c r="KWB28" s="61"/>
      <c r="KWC28" s="61"/>
      <c r="KWD28" s="61"/>
      <c r="KWE28" s="61"/>
      <c r="KWF28" s="61"/>
      <c r="KWG28" s="61"/>
      <c r="KWH28" s="61"/>
      <c r="KWI28" s="61"/>
      <c r="KWJ28" s="61"/>
      <c r="KWK28" s="61"/>
      <c r="KWL28" s="61"/>
      <c r="KWM28" s="61"/>
      <c r="KWN28" s="61"/>
      <c r="KWO28" s="61"/>
      <c r="KWP28" s="61"/>
      <c r="KWQ28" s="61"/>
      <c r="KWR28" s="61"/>
      <c r="KWS28" s="61"/>
      <c r="KWT28" s="61"/>
      <c r="KWU28" s="61"/>
      <c r="KWV28" s="61"/>
      <c r="KWW28" s="61"/>
      <c r="KWX28" s="61"/>
      <c r="KWY28" s="61"/>
      <c r="KWZ28" s="61"/>
      <c r="KXA28" s="61"/>
      <c r="KXB28" s="61"/>
      <c r="KXC28" s="61"/>
      <c r="KXD28" s="61"/>
      <c r="KXE28" s="61"/>
      <c r="KXF28" s="61"/>
      <c r="KXG28" s="61"/>
      <c r="KXH28" s="61"/>
      <c r="KXI28" s="61"/>
      <c r="KXJ28" s="61"/>
      <c r="KXK28" s="61"/>
      <c r="KXL28" s="61"/>
      <c r="KXM28" s="61"/>
      <c r="KXN28" s="61"/>
      <c r="KXO28" s="61"/>
      <c r="KXP28" s="61"/>
      <c r="KXQ28" s="61"/>
      <c r="KXR28" s="61"/>
      <c r="KXS28" s="61"/>
      <c r="KXT28" s="61"/>
      <c r="KXU28" s="61"/>
      <c r="KXV28" s="61"/>
      <c r="KXW28" s="61"/>
      <c r="KXX28" s="61"/>
      <c r="KXY28" s="61"/>
      <c r="KXZ28" s="61"/>
      <c r="KYA28" s="61"/>
      <c r="KYB28" s="61"/>
      <c r="KYC28" s="61"/>
      <c r="KYD28" s="61"/>
      <c r="KYE28" s="61"/>
      <c r="KYF28" s="61"/>
      <c r="KYG28" s="61"/>
      <c r="KYH28" s="61"/>
      <c r="KYI28" s="61"/>
      <c r="KYJ28" s="61"/>
      <c r="KYK28" s="61"/>
      <c r="KYL28" s="61"/>
      <c r="KYM28" s="61"/>
      <c r="KYN28" s="61"/>
      <c r="KYO28" s="61"/>
      <c r="KYP28" s="61"/>
      <c r="KYQ28" s="61"/>
      <c r="KYR28" s="61"/>
      <c r="KYS28" s="61"/>
      <c r="KYT28" s="61"/>
      <c r="KYU28" s="61"/>
      <c r="KYV28" s="61"/>
      <c r="KYW28" s="61"/>
      <c r="KYX28" s="61"/>
      <c r="KYY28" s="61"/>
      <c r="KYZ28" s="61"/>
      <c r="KZA28" s="61"/>
      <c r="KZB28" s="61"/>
      <c r="KZC28" s="61"/>
      <c r="KZD28" s="61"/>
      <c r="KZE28" s="61"/>
      <c r="KZF28" s="61"/>
      <c r="KZG28" s="61"/>
      <c r="KZH28" s="61"/>
      <c r="KZI28" s="61"/>
      <c r="KZJ28" s="61"/>
      <c r="KZK28" s="61"/>
      <c r="KZL28" s="61"/>
      <c r="KZM28" s="61"/>
      <c r="KZN28" s="61"/>
      <c r="KZO28" s="61"/>
      <c r="KZP28" s="61"/>
      <c r="KZQ28" s="61"/>
      <c r="KZR28" s="61"/>
      <c r="KZS28" s="61"/>
      <c r="KZT28" s="61"/>
      <c r="KZU28" s="61"/>
      <c r="KZV28" s="61"/>
      <c r="KZW28" s="61"/>
      <c r="KZX28" s="61"/>
      <c r="KZY28" s="61"/>
      <c r="KZZ28" s="61"/>
      <c r="LAA28" s="61"/>
      <c r="LAB28" s="61"/>
      <c r="LAC28" s="61"/>
      <c r="LAD28" s="61"/>
      <c r="LAE28" s="61"/>
      <c r="LAF28" s="61"/>
      <c r="LAG28" s="61"/>
      <c r="LAH28" s="61"/>
      <c r="LAI28" s="61"/>
      <c r="LAJ28" s="61"/>
      <c r="LAK28" s="61"/>
      <c r="LAL28" s="61"/>
      <c r="LAM28" s="61"/>
      <c r="LAN28" s="61"/>
      <c r="LAO28" s="61"/>
      <c r="LAP28" s="61"/>
      <c r="LAQ28" s="61"/>
      <c r="LAR28" s="61"/>
      <c r="LAS28" s="61"/>
      <c r="LAT28" s="61"/>
      <c r="LAU28" s="61"/>
      <c r="LAV28" s="61"/>
      <c r="LAW28" s="61"/>
      <c r="LAX28" s="61"/>
      <c r="LAY28" s="61"/>
      <c r="LAZ28" s="61"/>
      <c r="LBA28" s="61"/>
      <c r="LBB28" s="61"/>
      <c r="LBC28" s="61"/>
      <c r="LBD28" s="61"/>
      <c r="LBE28" s="61"/>
      <c r="LBF28" s="61"/>
      <c r="LBG28" s="61"/>
      <c r="LBH28" s="61"/>
      <c r="LBI28" s="61"/>
      <c r="LBJ28" s="61"/>
      <c r="LBK28" s="61"/>
      <c r="LBL28" s="61"/>
      <c r="LBM28" s="61"/>
      <c r="LBN28" s="61"/>
      <c r="LBO28" s="61"/>
      <c r="LBP28" s="61"/>
      <c r="LBQ28" s="61"/>
      <c r="LBR28" s="61"/>
      <c r="LBS28" s="61"/>
      <c r="LBT28" s="61"/>
      <c r="LBU28" s="61"/>
      <c r="LBV28" s="61"/>
      <c r="LBW28" s="61"/>
      <c r="LBX28" s="61"/>
      <c r="LBY28" s="61"/>
      <c r="LBZ28" s="61"/>
      <c r="LCA28" s="61"/>
      <c r="LCB28" s="61"/>
      <c r="LCC28" s="61"/>
      <c r="LCD28" s="61"/>
      <c r="LCE28" s="61"/>
      <c r="LCF28" s="61"/>
      <c r="LCG28" s="61"/>
      <c r="LCH28" s="61"/>
      <c r="LCI28" s="61"/>
      <c r="LCJ28" s="61"/>
      <c r="LCK28" s="61"/>
      <c r="LCL28" s="61"/>
      <c r="LCM28" s="61"/>
      <c r="LCN28" s="61"/>
      <c r="LCO28" s="61"/>
      <c r="LCP28" s="61"/>
      <c r="LCQ28" s="61"/>
      <c r="LCR28" s="61"/>
      <c r="LCS28" s="61"/>
      <c r="LCT28" s="61"/>
      <c r="LCU28" s="61"/>
      <c r="LCV28" s="61"/>
      <c r="LCW28" s="61"/>
      <c r="LCX28" s="61"/>
      <c r="LCY28" s="61"/>
      <c r="LCZ28" s="61"/>
      <c r="LDA28" s="61"/>
      <c r="LDB28" s="61"/>
      <c r="LDC28" s="61"/>
      <c r="LDD28" s="61"/>
      <c r="LDE28" s="61"/>
      <c r="LDF28" s="61"/>
      <c r="LDG28" s="61"/>
      <c r="LDH28" s="61"/>
      <c r="LDI28" s="61"/>
      <c r="LDJ28" s="61"/>
      <c r="LDK28" s="61"/>
      <c r="LDL28" s="61"/>
      <c r="LDM28" s="61"/>
      <c r="LDN28" s="61"/>
      <c r="LDO28" s="61"/>
      <c r="LDP28" s="61"/>
      <c r="LDQ28" s="61"/>
      <c r="LDR28" s="61"/>
      <c r="LDS28" s="61"/>
      <c r="LDT28" s="61"/>
      <c r="LDU28" s="61"/>
      <c r="LDV28" s="61"/>
      <c r="LDW28" s="61"/>
      <c r="LDX28" s="61"/>
      <c r="LDY28" s="61"/>
      <c r="LDZ28" s="61"/>
      <c r="LEA28" s="61"/>
      <c r="LEB28" s="61"/>
      <c r="LEC28" s="61"/>
      <c r="LED28" s="61"/>
      <c r="LEE28" s="61"/>
      <c r="LEF28" s="61"/>
      <c r="LEG28" s="61"/>
      <c r="LEH28" s="61"/>
      <c r="LEI28" s="61"/>
      <c r="LEJ28" s="61"/>
      <c r="LEK28" s="61"/>
      <c r="LEL28" s="61"/>
      <c r="LEM28" s="61"/>
      <c r="LEN28" s="61"/>
      <c r="LEO28" s="61"/>
      <c r="LEP28" s="61"/>
      <c r="LEQ28" s="61"/>
      <c r="LER28" s="61"/>
      <c r="LES28" s="61"/>
      <c r="LET28" s="61"/>
      <c r="LEU28" s="61"/>
      <c r="LEV28" s="61"/>
      <c r="LEW28" s="61"/>
      <c r="LEX28" s="61"/>
      <c r="LEY28" s="61"/>
      <c r="LEZ28" s="61"/>
      <c r="LFA28" s="61"/>
      <c r="LFB28" s="61"/>
      <c r="LFC28" s="61"/>
      <c r="LFD28" s="61"/>
      <c r="LFE28" s="61"/>
      <c r="LFF28" s="61"/>
      <c r="LFG28" s="61"/>
      <c r="LFH28" s="61"/>
      <c r="LFI28" s="61"/>
      <c r="LFJ28" s="61"/>
      <c r="LFK28" s="61"/>
      <c r="LFL28" s="61"/>
      <c r="LFM28" s="61"/>
      <c r="LFN28" s="61"/>
      <c r="LFO28" s="61"/>
      <c r="LFP28" s="61"/>
      <c r="LFQ28" s="61"/>
      <c r="LFR28" s="61"/>
      <c r="LFS28" s="61"/>
      <c r="LFT28" s="61"/>
      <c r="LFU28" s="61"/>
      <c r="LFV28" s="61"/>
      <c r="LFW28" s="61"/>
      <c r="LFX28" s="61"/>
      <c r="LFY28" s="61"/>
      <c r="LFZ28" s="61"/>
      <c r="LGA28" s="61"/>
      <c r="LGB28" s="61"/>
      <c r="LGC28" s="61"/>
      <c r="LGD28" s="61"/>
      <c r="LGE28" s="61"/>
      <c r="LGF28" s="61"/>
      <c r="LGG28" s="61"/>
      <c r="LGH28" s="61"/>
      <c r="LGI28" s="61"/>
      <c r="LGJ28" s="61"/>
      <c r="LGK28" s="61"/>
      <c r="LGL28" s="61"/>
      <c r="LGM28" s="61"/>
      <c r="LGN28" s="61"/>
      <c r="LGO28" s="61"/>
      <c r="LGP28" s="61"/>
      <c r="LGQ28" s="61"/>
      <c r="LGR28" s="61"/>
      <c r="LGS28" s="61"/>
      <c r="LGT28" s="61"/>
      <c r="LGU28" s="61"/>
      <c r="LGV28" s="61"/>
      <c r="LGW28" s="61"/>
      <c r="LGX28" s="61"/>
      <c r="LGY28" s="61"/>
      <c r="LGZ28" s="61"/>
      <c r="LHA28" s="61"/>
      <c r="LHB28" s="61"/>
      <c r="LHC28" s="61"/>
      <c r="LHD28" s="61"/>
      <c r="LHE28" s="61"/>
      <c r="LHF28" s="61"/>
      <c r="LHG28" s="61"/>
      <c r="LHH28" s="61"/>
      <c r="LHI28" s="61"/>
      <c r="LHJ28" s="61"/>
      <c r="LHK28" s="61"/>
      <c r="LHL28" s="61"/>
      <c r="LHM28" s="61"/>
      <c r="LHN28" s="61"/>
      <c r="LHO28" s="61"/>
      <c r="LHP28" s="61"/>
      <c r="LHQ28" s="61"/>
      <c r="LHR28" s="61"/>
      <c r="LHS28" s="61"/>
      <c r="LHT28" s="61"/>
      <c r="LHU28" s="61"/>
      <c r="LHV28" s="61"/>
      <c r="LHW28" s="61"/>
      <c r="LHX28" s="61"/>
      <c r="LHY28" s="61"/>
      <c r="LHZ28" s="61"/>
      <c r="LIA28" s="61"/>
      <c r="LIB28" s="61"/>
      <c r="LIC28" s="61"/>
      <c r="LID28" s="61"/>
      <c r="LIE28" s="61"/>
      <c r="LIF28" s="61"/>
      <c r="LIG28" s="61"/>
      <c r="LIH28" s="61"/>
      <c r="LII28" s="61"/>
      <c r="LIJ28" s="61"/>
      <c r="LIK28" s="61"/>
      <c r="LIL28" s="61"/>
      <c r="LIM28" s="61"/>
      <c r="LIN28" s="61"/>
      <c r="LIO28" s="61"/>
      <c r="LIP28" s="61"/>
      <c r="LIQ28" s="61"/>
      <c r="LIR28" s="61"/>
      <c r="LIS28" s="61"/>
      <c r="LIT28" s="61"/>
      <c r="LIU28" s="61"/>
      <c r="LIV28" s="61"/>
      <c r="LIW28" s="61"/>
      <c r="LIX28" s="61"/>
      <c r="LIY28" s="61"/>
      <c r="LIZ28" s="61"/>
      <c r="LJA28" s="61"/>
      <c r="LJB28" s="61"/>
      <c r="LJC28" s="61"/>
      <c r="LJD28" s="61"/>
      <c r="LJE28" s="61"/>
      <c r="LJF28" s="61"/>
      <c r="LJG28" s="61"/>
      <c r="LJH28" s="61"/>
      <c r="LJI28" s="61"/>
      <c r="LJJ28" s="61"/>
      <c r="LJK28" s="61"/>
      <c r="LJL28" s="61"/>
      <c r="LJM28" s="61"/>
      <c r="LJN28" s="61"/>
      <c r="LJO28" s="61"/>
      <c r="LJP28" s="61"/>
      <c r="LJQ28" s="61"/>
      <c r="LJR28" s="61"/>
      <c r="LJS28" s="61"/>
      <c r="LJT28" s="61"/>
      <c r="LJU28" s="61"/>
      <c r="LJV28" s="61"/>
      <c r="LJW28" s="61"/>
      <c r="LJX28" s="61"/>
      <c r="LJY28" s="61"/>
      <c r="LJZ28" s="61"/>
      <c r="LKA28" s="61"/>
      <c r="LKB28" s="61"/>
      <c r="LKC28" s="61"/>
      <c r="LKD28" s="61"/>
      <c r="LKE28" s="61"/>
      <c r="LKF28" s="61"/>
      <c r="LKG28" s="61"/>
      <c r="LKH28" s="61"/>
      <c r="LKI28" s="61"/>
      <c r="LKJ28" s="61"/>
      <c r="LKK28" s="61"/>
      <c r="LKL28" s="61"/>
      <c r="LKM28" s="61"/>
      <c r="LKN28" s="61"/>
      <c r="LKO28" s="61"/>
      <c r="LKP28" s="61"/>
      <c r="LKQ28" s="61"/>
      <c r="LKR28" s="61"/>
      <c r="LKS28" s="61"/>
      <c r="LKT28" s="61"/>
      <c r="LKU28" s="61"/>
      <c r="LKV28" s="61"/>
      <c r="LKW28" s="61"/>
      <c r="LKX28" s="61"/>
      <c r="LKY28" s="61"/>
      <c r="LKZ28" s="61"/>
      <c r="LLA28" s="61"/>
      <c r="LLB28" s="61"/>
      <c r="LLC28" s="61"/>
      <c r="LLD28" s="61"/>
      <c r="LLE28" s="61"/>
      <c r="LLF28" s="61"/>
      <c r="LLG28" s="61"/>
      <c r="LLH28" s="61"/>
      <c r="LLI28" s="61"/>
      <c r="LLJ28" s="61"/>
      <c r="LLK28" s="61"/>
      <c r="LLL28" s="61"/>
      <c r="LLM28" s="61"/>
      <c r="LLN28" s="61"/>
      <c r="LLO28" s="61"/>
      <c r="LLP28" s="61"/>
      <c r="LLQ28" s="61"/>
      <c r="LLR28" s="61"/>
      <c r="LLS28" s="61"/>
      <c r="LLT28" s="61"/>
      <c r="LLU28" s="61"/>
      <c r="LLV28" s="61"/>
      <c r="LLW28" s="61"/>
      <c r="LLX28" s="61"/>
      <c r="LLY28" s="61"/>
      <c r="LLZ28" s="61"/>
      <c r="LMA28" s="61"/>
      <c r="LMB28" s="61"/>
      <c r="LMC28" s="61"/>
      <c r="LMD28" s="61"/>
      <c r="LME28" s="61"/>
      <c r="LMF28" s="61"/>
      <c r="LMG28" s="61"/>
      <c r="LMH28" s="61"/>
      <c r="LMI28" s="61"/>
      <c r="LMJ28" s="61"/>
      <c r="LMK28" s="61"/>
      <c r="LML28" s="61"/>
      <c r="LMM28" s="61"/>
      <c r="LMN28" s="61"/>
      <c r="LMO28" s="61"/>
      <c r="LMP28" s="61"/>
      <c r="LMQ28" s="61"/>
      <c r="LMR28" s="61"/>
      <c r="LMS28" s="61"/>
      <c r="LMT28" s="61"/>
      <c r="LMU28" s="61"/>
      <c r="LMV28" s="61"/>
      <c r="LMW28" s="61"/>
      <c r="LMX28" s="61"/>
      <c r="LMY28" s="61"/>
      <c r="LMZ28" s="61"/>
      <c r="LNA28" s="61"/>
      <c r="LNB28" s="61"/>
      <c r="LNC28" s="61"/>
      <c r="LND28" s="61"/>
      <c r="LNE28" s="61"/>
      <c r="LNF28" s="61"/>
      <c r="LNG28" s="61"/>
      <c r="LNH28" s="61"/>
      <c r="LNI28" s="61"/>
      <c r="LNJ28" s="61"/>
      <c r="LNK28" s="61"/>
      <c r="LNL28" s="61"/>
      <c r="LNM28" s="61"/>
      <c r="LNN28" s="61"/>
      <c r="LNO28" s="61"/>
      <c r="LNP28" s="61"/>
      <c r="LNQ28" s="61"/>
      <c r="LNR28" s="61"/>
      <c r="LNS28" s="61"/>
      <c r="LNT28" s="61"/>
      <c r="LNU28" s="61"/>
      <c r="LNV28" s="61"/>
      <c r="LNW28" s="61"/>
      <c r="LNX28" s="61"/>
      <c r="LNY28" s="61"/>
      <c r="LNZ28" s="61"/>
      <c r="LOA28" s="61"/>
      <c r="LOB28" s="61"/>
      <c r="LOC28" s="61"/>
      <c r="LOD28" s="61"/>
      <c r="LOE28" s="61"/>
      <c r="LOF28" s="61"/>
      <c r="LOG28" s="61"/>
      <c r="LOH28" s="61"/>
      <c r="LOI28" s="61"/>
      <c r="LOJ28" s="61"/>
      <c r="LOK28" s="61"/>
      <c r="LOL28" s="61"/>
      <c r="LOM28" s="61"/>
      <c r="LON28" s="61"/>
      <c r="LOO28" s="61"/>
      <c r="LOP28" s="61"/>
      <c r="LOQ28" s="61"/>
      <c r="LOR28" s="61"/>
      <c r="LOS28" s="61"/>
      <c r="LOT28" s="61"/>
      <c r="LOU28" s="61"/>
      <c r="LOV28" s="61"/>
      <c r="LOW28" s="61"/>
      <c r="LOX28" s="61"/>
      <c r="LOY28" s="61"/>
      <c r="LOZ28" s="61"/>
      <c r="LPA28" s="61"/>
      <c r="LPB28" s="61"/>
      <c r="LPC28" s="61"/>
      <c r="LPD28" s="61"/>
      <c r="LPE28" s="61"/>
      <c r="LPF28" s="61"/>
      <c r="LPG28" s="61"/>
      <c r="LPH28" s="61"/>
      <c r="LPI28" s="61"/>
      <c r="LPJ28" s="61"/>
      <c r="LPK28" s="61"/>
      <c r="LPL28" s="61"/>
      <c r="LPM28" s="61"/>
      <c r="LPN28" s="61"/>
      <c r="LPO28" s="61"/>
      <c r="LPP28" s="61"/>
      <c r="LPQ28" s="61"/>
      <c r="LPR28" s="61"/>
      <c r="LPS28" s="61"/>
      <c r="LPT28" s="61"/>
      <c r="LPU28" s="61"/>
      <c r="LPV28" s="61"/>
      <c r="LPW28" s="61"/>
      <c r="LPX28" s="61"/>
      <c r="LPY28" s="61"/>
      <c r="LPZ28" s="61"/>
      <c r="LQA28" s="61"/>
      <c r="LQB28" s="61"/>
      <c r="LQC28" s="61"/>
      <c r="LQD28" s="61"/>
      <c r="LQE28" s="61"/>
      <c r="LQF28" s="61"/>
      <c r="LQG28" s="61"/>
      <c r="LQH28" s="61"/>
      <c r="LQI28" s="61"/>
      <c r="LQJ28" s="61"/>
      <c r="LQK28" s="61"/>
      <c r="LQL28" s="61"/>
      <c r="LQM28" s="61"/>
      <c r="LQN28" s="61"/>
      <c r="LQO28" s="61"/>
      <c r="LQP28" s="61"/>
      <c r="LQQ28" s="61"/>
      <c r="LQR28" s="61"/>
      <c r="LQS28" s="61"/>
      <c r="LQT28" s="61"/>
      <c r="LQU28" s="61"/>
      <c r="LQV28" s="61"/>
      <c r="LQW28" s="61"/>
      <c r="LQX28" s="61"/>
      <c r="LQY28" s="61"/>
      <c r="LQZ28" s="61"/>
      <c r="LRA28" s="61"/>
      <c r="LRB28" s="61"/>
      <c r="LRC28" s="61"/>
      <c r="LRD28" s="61"/>
      <c r="LRE28" s="61"/>
      <c r="LRF28" s="61"/>
      <c r="LRG28" s="61"/>
      <c r="LRH28" s="61"/>
      <c r="LRI28" s="61"/>
      <c r="LRJ28" s="61"/>
      <c r="LRK28" s="61"/>
      <c r="LRL28" s="61"/>
      <c r="LRM28" s="61"/>
      <c r="LRN28" s="61"/>
      <c r="LRO28" s="61"/>
      <c r="LRP28" s="61"/>
      <c r="LRQ28" s="61"/>
      <c r="LRR28" s="61"/>
      <c r="LRS28" s="61"/>
      <c r="LRT28" s="61"/>
      <c r="LRU28" s="61"/>
      <c r="LRV28" s="61"/>
      <c r="LRW28" s="61"/>
      <c r="LRX28" s="61"/>
      <c r="LRY28" s="61"/>
      <c r="LRZ28" s="61"/>
      <c r="LSA28" s="61"/>
      <c r="LSB28" s="61"/>
      <c r="LSC28" s="61"/>
      <c r="LSD28" s="61"/>
      <c r="LSE28" s="61"/>
      <c r="LSF28" s="61"/>
      <c r="LSG28" s="61"/>
      <c r="LSH28" s="61"/>
      <c r="LSI28" s="61"/>
      <c r="LSJ28" s="61"/>
      <c r="LSK28" s="61"/>
      <c r="LSL28" s="61"/>
      <c r="LSM28" s="61"/>
      <c r="LSN28" s="61"/>
      <c r="LSO28" s="61"/>
      <c r="LSP28" s="61"/>
      <c r="LSQ28" s="61"/>
      <c r="LSR28" s="61"/>
      <c r="LSS28" s="61"/>
      <c r="LST28" s="61"/>
      <c r="LSU28" s="61"/>
      <c r="LSV28" s="61"/>
      <c r="LSW28" s="61"/>
      <c r="LSX28" s="61"/>
      <c r="LSY28" s="61"/>
      <c r="LSZ28" s="61"/>
      <c r="LTA28" s="61"/>
      <c r="LTB28" s="61"/>
      <c r="LTC28" s="61"/>
      <c r="LTD28" s="61"/>
      <c r="LTE28" s="61"/>
      <c r="LTF28" s="61"/>
      <c r="LTG28" s="61"/>
      <c r="LTH28" s="61"/>
      <c r="LTI28" s="61"/>
      <c r="LTJ28" s="61"/>
      <c r="LTK28" s="61"/>
      <c r="LTL28" s="61"/>
      <c r="LTM28" s="61"/>
      <c r="LTN28" s="61"/>
      <c r="LTO28" s="61"/>
      <c r="LTP28" s="61"/>
      <c r="LTQ28" s="61"/>
      <c r="LTR28" s="61"/>
      <c r="LTS28" s="61"/>
      <c r="LTT28" s="61"/>
      <c r="LTU28" s="61"/>
      <c r="LTV28" s="61"/>
      <c r="LTW28" s="61"/>
      <c r="LTX28" s="61"/>
      <c r="LTY28" s="61"/>
      <c r="LTZ28" s="61"/>
      <c r="LUA28" s="61"/>
      <c r="LUB28" s="61"/>
      <c r="LUC28" s="61"/>
      <c r="LUD28" s="61"/>
      <c r="LUE28" s="61"/>
      <c r="LUF28" s="61"/>
      <c r="LUG28" s="61"/>
      <c r="LUH28" s="61"/>
      <c r="LUI28" s="61"/>
      <c r="LUJ28" s="61"/>
      <c r="LUK28" s="61"/>
      <c r="LUL28" s="61"/>
      <c r="LUM28" s="61"/>
      <c r="LUN28" s="61"/>
      <c r="LUO28" s="61"/>
      <c r="LUP28" s="61"/>
      <c r="LUQ28" s="61"/>
      <c r="LUR28" s="61"/>
      <c r="LUS28" s="61"/>
      <c r="LUT28" s="61"/>
      <c r="LUU28" s="61"/>
      <c r="LUV28" s="61"/>
      <c r="LUW28" s="61"/>
      <c r="LUX28" s="61"/>
      <c r="LUY28" s="61"/>
      <c r="LUZ28" s="61"/>
      <c r="LVA28" s="61"/>
      <c r="LVB28" s="61"/>
      <c r="LVC28" s="61"/>
      <c r="LVD28" s="61"/>
      <c r="LVE28" s="61"/>
      <c r="LVF28" s="61"/>
      <c r="LVG28" s="61"/>
      <c r="LVH28" s="61"/>
      <c r="LVI28" s="61"/>
      <c r="LVJ28" s="61"/>
      <c r="LVK28" s="61"/>
      <c r="LVL28" s="61"/>
      <c r="LVM28" s="61"/>
      <c r="LVN28" s="61"/>
      <c r="LVO28" s="61"/>
      <c r="LVP28" s="61"/>
      <c r="LVQ28" s="61"/>
      <c r="LVR28" s="61"/>
      <c r="LVS28" s="61"/>
      <c r="LVT28" s="61"/>
      <c r="LVU28" s="61"/>
      <c r="LVV28" s="61"/>
      <c r="LVW28" s="61"/>
      <c r="LVX28" s="61"/>
      <c r="LVY28" s="61"/>
      <c r="LVZ28" s="61"/>
      <c r="LWA28" s="61"/>
      <c r="LWB28" s="61"/>
      <c r="LWC28" s="61"/>
      <c r="LWD28" s="61"/>
      <c r="LWE28" s="61"/>
      <c r="LWF28" s="61"/>
      <c r="LWG28" s="61"/>
      <c r="LWH28" s="61"/>
      <c r="LWI28" s="61"/>
      <c r="LWJ28" s="61"/>
      <c r="LWK28" s="61"/>
      <c r="LWL28" s="61"/>
      <c r="LWM28" s="61"/>
      <c r="LWN28" s="61"/>
      <c r="LWO28" s="61"/>
      <c r="LWP28" s="61"/>
      <c r="LWQ28" s="61"/>
      <c r="LWR28" s="61"/>
      <c r="LWS28" s="61"/>
      <c r="LWT28" s="61"/>
      <c r="LWU28" s="61"/>
      <c r="LWV28" s="61"/>
      <c r="LWW28" s="61"/>
      <c r="LWX28" s="61"/>
      <c r="LWY28" s="61"/>
      <c r="LWZ28" s="61"/>
      <c r="LXA28" s="61"/>
      <c r="LXB28" s="61"/>
      <c r="LXC28" s="61"/>
      <c r="LXD28" s="61"/>
      <c r="LXE28" s="61"/>
      <c r="LXF28" s="61"/>
      <c r="LXG28" s="61"/>
      <c r="LXH28" s="61"/>
      <c r="LXI28" s="61"/>
      <c r="LXJ28" s="61"/>
      <c r="LXK28" s="61"/>
      <c r="LXL28" s="61"/>
      <c r="LXM28" s="61"/>
      <c r="LXN28" s="61"/>
      <c r="LXO28" s="61"/>
      <c r="LXP28" s="61"/>
      <c r="LXQ28" s="61"/>
      <c r="LXR28" s="61"/>
      <c r="LXS28" s="61"/>
      <c r="LXT28" s="61"/>
      <c r="LXU28" s="61"/>
      <c r="LXV28" s="61"/>
      <c r="LXW28" s="61"/>
      <c r="LXX28" s="61"/>
      <c r="LXY28" s="61"/>
      <c r="LXZ28" s="61"/>
      <c r="LYA28" s="61"/>
      <c r="LYB28" s="61"/>
      <c r="LYC28" s="61"/>
      <c r="LYD28" s="61"/>
      <c r="LYE28" s="61"/>
      <c r="LYF28" s="61"/>
      <c r="LYG28" s="61"/>
      <c r="LYH28" s="61"/>
      <c r="LYI28" s="61"/>
      <c r="LYJ28" s="61"/>
      <c r="LYK28" s="61"/>
      <c r="LYL28" s="61"/>
      <c r="LYM28" s="61"/>
      <c r="LYN28" s="61"/>
      <c r="LYO28" s="61"/>
      <c r="LYP28" s="61"/>
      <c r="LYQ28" s="61"/>
      <c r="LYR28" s="61"/>
      <c r="LYS28" s="61"/>
      <c r="LYT28" s="61"/>
      <c r="LYU28" s="61"/>
      <c r="LYV28" s="61"/>
      <c r="LYW28" s="61"/>
      <c r="LYX28" s="61"/>
      <c r="LYY28" s="61"/>
      <c r="LYZ28" s="61"/>
      <c r="LZA28" s="61"/>
      <c r="LZB28" s="61"/>
      <c r="LZC28" s="61"/>
      <c r="LZD28" s="61"/>
      <c r="LZE28" s="61"/>
      <c r="LZF28" s="61"/>
      <c r="LZG28" s="61"/>
      <c r="LZH28" s="61"/>
      <c r="LZI28" s="61"/>
      <c r="LZJ28" s="61"/>
      <c r="LZK28" s="61"/>
      <c r="LZL28" s="61"/>
      <c r="LZM28" s="61"/>
      <c r="LZN28" s="61"/>
      <c r="LZO28" s="61"/>
      <c r="LZP28" s="61"/>
      <c r="LZQ28" s="61"/>
      <c r="LZR28" s="61"/>
      <c r="LZS28" s="61"/>
      <c r="LZT28" s="61"/>
      <c r="LZU28" s="61"/>
      <c r="LZV28" s="61"/>
      <c r="LZW28" s="61"/>
      <c r="LZX28" s="61"/>
      <c r="LZY28" s="61"/>
      <c r="LZZ28" s="61"/>
      <c r="MAA28" s="61"/>
      <c r="MAB28" s="61"/>
      <c r="MAC28" s="61"/>
      <c r="MAD28" s="61"/>
      <c r="MAE28" s="61"/>
      <c r="MAF28" s="61"/>
      <c r="MAG28" s="61"/>
      <c r="MAH28" s="61"/>
      <c r="MAI28" s="61"/>
      <c r="MAJ28" s="61"/>
      <c r="MAK28" s="61"/>
      <c r="MAL28" s="61"/>
      <c r="MAM28" s="61"/>
      <c r="MAN28" s="61"/>
      <c r="MAO28" s="61"/>
      <c r="MAP28" s="61"/>
      <c r="MAQ28" s="61"/>
      <c r="MAR28" s="61"/>
      <c r="MAS28" s="61"/>
      <c r="MAT28" s="61"/>
      <c r="MAU28" s="61"/>
      <c r="MAV28" s="61"/>
      <c r="MAW28" s="61"/>
      <c r="MAX28" s="61"/>
      <c r="MAY28" s="61"/>
      <c r="MAZ28" s="61"/>
      <c r="MBA28" s="61"/>
      <c r="MBB28" s="61"/>
      <c r="MBC28" s="61"/>
      <c r="MBD28" s="61"/>
      <c r="MBE28" s="61"/>
      <c r="MBF28" s="61"/>
      <c r="MBG28" s="61"/>
      <c r="MBH28" s="61"/>
      <c r="MBI28" s="61"/>
      <c r="MBJ28" s="61"/>
      <c r="MBK28" s="61"/>
      <c r="MBL28" s="61"/>
      <c r="MBM28" s="61"/>
      <c r="MBN28" s="61"/>
      <c r="MBO28" s="61"/>
      <c r="MBP28" s="61"/>
      <c r="MBQ28" s="61"/>
      <c r="MBR28" s="61"/>
      <c r="MBS28" s="61"/>
      <c r="MBT28" s="61"/>
      <c r="MBU28" s="61"/>
      <c r="MBV28" s="61"/>
      <c r="MBW28" s="61"/>
      <c r="MBX28" s="61"/>
      <c r="MBY28" s="61"/>
      <c r="MBZ28" s="61"/>
      <c r="MCA28" s="61"/>
      <c r="MCB28" s="61"/>
      <c r="MCC28" s="61"/>
      <c r="MCD28" s="61"/>
      <c r="MCE28" s="61"/>
      <c r="MCF28" s="61"/>
      <c r="MCG28" s="61"/>
      <c r="MCH28" s="61"/>
      <c r="MCI28" s="61"/>
      <c r="MCJ28" s="61"/>
      <c r="MCK28" s="61"/>
      <c r="MCL28" s="61"/>
      <c r="MCM28" s="61"/>
      <c r="MCN28" s="61"/>
      <c r="MCO28" s="61"/>
      <c r="MCP28" s="61"/>
      <c r="MCQ28" s="61"/>
      <c r="MCR28" s="61"/>
      <c r="MCS28" s="61"/>
      <c r="MCT28" s="61"/>
      <c r="MCU28" s="61"/>
      <c r="MCV28" s="61"/>
      <c r="MCW28" s="61"/>
      <c r="MCX28" s="61"/>
      <c r="MCY28" s="61"/>
      <c r="MCZ28" s="61"/>
      <c r="MDA28" s="61"/>
      <c r="MDB28" s="61"/>
      <c r="MDC28" s="61"/>
      <c r="MDD28" s="61"/>
      <c r="MDE28" s="61"/>
      <c r="MDF28" s="61"/>
      <c r="MDG28" s="61"/>
      <c r="MDH28" s="61"/>
      <c r="MDI28" s="61"/>
      <c r="MDJ28" s="61"/>
      <c r="MDK28" s="61"/>
      <c r="MDL28" s="61"/>
      <c r="MDM28" s="61"/>
      <c r="MDN28" s="61"/>
      <c r="MDO28" s="61"/>
      <c r="MDP28" s="61"/>
      <c r="MDQ28" s="61"/>
      <c r="MDR28" s="61"/>
      <c r="MDS28" s="61"/>
      <c r="MDT28" s="61"/>
      <c r="MDU28" s="61"/>
      <c r="MDV28" s="61"/>
      <c r="MDW28" s="61"/>
      <c r="MDX28" s="61"/>
      <c r="MDY28" s="61"/>
      <c r="MDZ28" s="61"/>
      <c r="MEA28" s="61"/>
      <c r="MEB28" s="61"/>
      <c r="MEC28" s="61"/>
      <c r="MED28" s="61"/>
      <c r="MEE28" s="61"/>
      <c r="MEF28" s="61"/>
      <c r="MEG28" s="61"/>
      <c r="MEH28" s="61"/>
      <c r="MEI28" s="61"/>
      <c r="MEJ28" s="61"/>
      <c r="MEK28" s="61"/>
      <c r="MEL28" s="61"/>
      <c r="MEM28" s="61"/>
      <c r="MEN28" s="61"/>
      <c r="MEO28" s="61"/>
      <c r="MEP28" s="61"/>
      <c r="MEQ28" s="61"/>
      <c r="MER28" s="61"/>
      <c r="MES28" s="61"/>
      <c r="MET28" s="61"/>
      <c r="MEU28" s="61"/>
      <c r="MEV28" s="61"/>
      <c r="MEW28" s="61"/>
      <c r="MEX28" s="61"/>
      <c r="MEY28" s="61"/>
      <c r="MEZ28" s="61"/>
      <c r="MFA28" s="61"/>
      <c r="MFB28" s="61"/>
      <c r="MFC28" s="61"/>
      <c r="MFD28" s="61"/>
      <c r="MFE28" s="61"/>
      <c r="MFF28" s="61"/>
      <c r="MFG28" s="61"/>
      <c r="MFH28" s="61"/>
      <c r="MFI28" s="61"/>
      <c r="MFJ28" s="61"/>
      <c r="MFK28" s="61"/>
      <c r="MFL28" s="61"/>
      <c r="MFM28" s="61"/>
      <c r="MFN28" s="61"/>
      <c r="MFO28" s="61"/>
      <c r="MFP28" s="61"/>
      <c r="MFQ28" s="61"/>
      <c r="MFR28" s="61"/>
      <c r="MFS28" s="61"/>
      <c r="MFT28" s="61"/>
      <c r="MFU28" s="61"/>
      <c r="MFV28" s="61"/>
      <c r="MFW28" s="61"/>
      <c r="MFX28" s="61"/>
      <c r="MFY28" s="61"/>
      <c r="MFZ28" s="61"/>
      <c r="MGA28" s="61"/>
      <c r="MGB28" s="61"/>
      <c r="MGC28" s="61"/>
      <c r="MGD28" s="61"/>
      <c r="MGE28" s="61"/>
      <c r="MGF28" s="61"/>
      <c r="MGG28" s="61"/>
      <c r="MGH28" s="61"/>
      <c r="MGI28" s="61"/>
      <c r="MGJ28" s="61"/>
      <c r="MGK28" s="61"/>
      <c r="MGL28" s="61"/>
      <c r="MGM28" s="61"/>
      <c r="MGN28" s="61"/>
      <c r="MGO28" s="61"/>
      <c r="MGP28" s="61"/>
      <c r="MGQ28" s="61"/>
      <c r="MGR28" s="61"/>
      <c r="MGS28" s="61"/>
      <c r="MGT28" s="61"/>
      <c r="MGU28" s="61"/>
      <c r="MGV28" s="61"/>
      <c r="MGW28" s="61"/>
      <c r="MGX28" s="61"/>
      <c r="MGY28" s="61"/>
      <c r="MGZ28" s="61"/>
      <c r="MHA28" s="61"/>
      <c r="MHB28" s="61"/>
      <c r="MHC28" s="61"/>
      <c r="MHD28" s="61"/>
      <c r="MHE28" s="61"/>
      <c r="MHF28" s="61"/>
      <c r="MHG28" s="61"/>
      <c r="MHH28" s="61"/>
      <c r="MHI28" s="61"/>
      <c r="MHJ28" s="61"/>
      <c r="MHK28" s="61"/>
      <c r="MHL28" s="61"/>
      <c r="MHM28" s="61"/>
      <c r="MHN28" s="61"/>
      <c r="MHO28" s="61"/>
      <c r="MHP28" s="61"/>
      <c r="MHQ28" s="61"/>
      <c r="MHR28" s="61"/>
      <c r="MHS28" s="61"/>
      <c r="MHT28" s="61"/>
      <c r="MHU28" s="61"/>
      <c r="MHV28" s="61"/>
      <c r="MHW28" s="61"/>
      <c r="MHX28" s="61"/>
      <c r="MHY28" s="61"/>
      <c r="MHZ28" s="61"/>
      <c r="MIA28" s="61"/>
      <c r="MIB28" s="61"/>
      <c r="MIC28" s="61"/>
      <c r="MID28" s="61"/>
      <c r="MIE28" s="61"/>
      <c r="MIF28" s="61"/>
      <c r="MIG28" s="61"/>
      <c r="MIH28" s="61"/>
      <c r="MII28" s="61"/>
      <c r="MIJ28" s="61"/>
      <c r="MIK28" s="61"/>
      <c r="MIL28" s="61"/>
      <c r="MIM28" s="61"/>
      <c r="MIN28" s="61"/>
      <c r="MIO28" s="61"/>
      <c r="MIP28" s="61"/>
      <c r="MIQ28" s="61"/>
      <c r="MIR28" s="61"/>
      <c r="MIS28" s="61"/>
      <c r="MIT28" s="61"/>
      <c r="MIU28" s="61"/>
      <c r="MIV28" s="61"/>
      <c r="MIW28" s="61"/>
      <c r="MIX28" s="61"/>
      <c r="MIY28" s="61"/>
      <c r="MIZ28" s="61"/>
      <c r="MJA28" s="61"/>
      <c r="MJB28" s="61"/>
      <c r="MJC28" s="61"/>
      <c r="MJD28" s="61"/>
      <c r="MJE28" s="61"/>
      <c r="MJF28" s="61"/>
      <c r="MJG28" s="61"/>
      <c r="MJH28" s="61"/>
      <c r="MJI28" s="61"/>
      <c r="MJJ28" s="61"/>
      <c r="MJK28" s="61"/>
      <c r="MJL28" s="61"/>
      <c r="MJM28" s="61"/>
      <c r="MJN28" s="61"/>
      <c r="MJO28" s="61"/>
      <c r="MJP28" s="61"/>
      <c r="MJQ28" s="61"/>
      <c r="MJR28" s="61"/>
      <c r="MJS28" s="61"/>
      <c r="MJT28" s="61"/>
      <c r="MJU28" s="61"/>
      <c r="MJV28" s="61"/>
      <c r="MJW28" s="61"/>
      <c r="MJX28" s="61"/>
      <c r="MJY28" s="61"/>
      <c r="MJZ28" s="61"/>
      <c r="MKA28" s="61"/>
      <c r="MKB28" s="61"/>
      <c r="MKC28" s="61"/>
      <c r="MKD28" s="61"/>
      <c r="MKE28" s="61"/>
      <c r="MKF28" s="61"/>
      <c r="MKG28" s="61"/>
      <c r="MKH28" s="61"/>
      <c r="MKI28" s="61"/>
      <c r="MKJ28" s="61"/>
      <c r="MKK28" s="61"/>
      <c r="MKL28" s="61"/>
      <c r="MKM28" s="61"/>
      <c r="MKN28" s="61"/>
      <c r="MKO28" s="61"/>
      <c r="MKP28" s="61"/>
      <c r="MKQ28" s="61"/>
      <c r="MKR28" s="61"/>
      <c r="MKS28" s="61"/>
      <c r="MKT28" s="61"/>
      <c r="MKU28" s="61"/>
      <c r="MKV28" s="61"/>
      <c r="MKW28" s="61"/>
      <c r="MKX28" s="61"/>
      <c r="MKY28" s="61"/>
      <c r="MKZ28" s="61"/>
      <c r="MLA28" s="61"/>
      <c r="MLB28" s="61"/>
      <c r="MLC28" s="61"/>
      <c r="MLD28" s="61"/>
      <c r="MLE28" s="61"/>
      <c r="MLF28" s="61"/>
      <c r="MLG28" s="61"/>
      <c r="MLH28" s="61"/>
      <c r="MLI28" s="61"/>
      <c r="MLJ28" s="61"/>
      <c r="MLK28" s="61"/>
      <c r="MLL28" s="61"/>
      <c r="MLM28" s="61"/>
      <c r="MLN28" s="61"/>
      <c r="MLO28" s="61"/>
      <c r="MLP28" s="61"/>
      <c r="MLQ28" s="61"/>
      <c r="MLR28" s="61"/>
      <c r="MLS28" s="61"/>
      <c r="MLT28" s="61"/>
      <c r="MLU28" s="61"/>
      <c r="MLV28" s="61"/>
      <c r="MLW28" s="61"/>
      <c r="MLX28" s="61"/>
      <c r="MLY28" s="61"/>
      <c r="MLZ28" s="61"/>
      <c r="MMA28" s="61"/>
      <c r="MMB28" s="61"/>
      <c r="MMC28" s="61"/>
      <c r="MMD28" s="61"/>
      <c r="MME28" s="61"/>
      <c r="MMF28" s="61"/>
      <c r="MMG28" s="61"/>
      <c r="MMH28" s="61"/>
      <c r="MMI28" s="61"/>
      <c r="MMJ28" s="61"/>
      <c r="MMK28" s="61"/>
      <c r="MML28" s="61"/>
      <c r="MMM28" s="61"/>
      <c r="MMN28" s="61"/>
      <c r="MMO28" s="61"/>
      <c r="MMP28" s="61"/>
      <c r="MMQ28" s="61"/>
      <c r="MMR28" s="61"/>
      <c r="MMS28" s="61"/>
      <c r="MMT28" s="61"/>
      <c r="MMU28" s="61"/>
      <c r="MMV28" s="61"/>
      <c r="MMW28" s="61"/>
      <c r="MMX28" s="61"/>
      <c r="MMY28" s="61"/>
      <c r="MMZ28" s="61"/>
      <c r="MNA28" s="61"/>
      <c r="MNB28" s="61"/>
      <c r="MNC28" s="61"/>
      <c r="MND28" s="61"/>
      <c r="MNE28" s="61"/>
      <c r="MNF28" s="61"/>
      <c r="MNG28" s="61"/>
      <c r="MNH28" s="61"/>
      <c r="MNI28" s="61"/>
      <c r="MNJ28" s="61"/>
      <c r="MNK28" s="61"/>
      <c r="MNL28" s="61"/>
      <c r="MNM28" s="61"/>
      <c r="MNN28" s="61"/>
      <c r="MNO28" s="61"/>
      <c r="MNP28" s="61"/>
      <c r="MNQ28" s="61"/>
      <c r="MNR28" s="61"/>
      <c r="MNS28" s="61"/>
      <c r="MNT28" s="61"/>
      <c r="MNU28" s="61"/>
      <c r="MNV28" s="61"/>
      <c r="MNW28" s="61"/>
      <c r="MNX28" s="61"/>
      <c r="MNY28" s="61"/>
      <c r="MNZ28" s="61"/>
      <c r="MOA28" s="61"/>
      <c r="MOB28" s="61"/>
      <c r="MOC28" s="61"/>
      <c r="MOD28" s="61"/>
      <c r="MOE28" s="61"/>
      <c r="MOF28" s="61"/>
      <c r="MOG28" s="61"/>
      <c r="MOH28" s="61"/>
      <c r="MOI28" s="61"/>
      <c r="MOJ28" s="61"/>
      <c r="MOK28" s="61"/>
      <c r="MOL28" s="61"/>
      <c r="MOM28" s="61"/>
      <c r="MON28" s="61"/>
      <c r="MOO28" s="61"/>
      <c r="MOP28" s="61"/>
      <c r="MOQ28" s="61"/>
      <c r="MOR28" s="61"/>
      <c r="MOS28" s="61"/>
      <c r="MOT28" s="61"/>
      <c r="MOU28" s="61"/>
      <c r="MOV28" s="61"/>
      <c r="MOW28" s="61"/>
      <c r="MOX28" s="61"/>
      <c r="MOY28" s="61"/>
      <c r="MOZ28" s="61"/>
      <c r="MPA28" s="61"/>
      <c r="MPB28" s="61"/>
      <c r="MPC28" s="61"/>
      <c r="MPD28" s="61"/>
      <c r="MPE28" s="61"/>
      <c r="MPF28" s="61"/>
      <c r="MPG28" s="61"/>
      <c r="MPH28" s="61"/>
      <c r="MPI28" s="61"/>
      <c r="MPJ28" s="61"/>
      <c r="MPK28" s="61"/>
      <c r="MPL28" s="61"/>
      <c r="MPM28" s="61"/>
      <c r="MPN28" s="61"/>
      <c r="MPO28" s="61"/>
      <c r="MPP28" s="61"/>
      <c r="MPQ28" s="61"/>
      <c r="MPR28" s="61"/>
      <c r="MPS28" s="61"/>
      <c r="MPT28" s="61"/>
      <c r="MPU28" s="61"/>
      <c r="MPV28" s="61"/>
      <c r="MPW28" s="61"/>
      <c r="MPX28" s="61"/>
      <c r="MPY28" s="61"/>
      <c r="MPZ28" s="61"/>
      <c r="MQA28" s="61"/>
      <c r="MQB28" s="61"/>
      <c r="MQC28" s="61"/>
      <c r="MQD28" s="61"/>
      <c r="MQE28" s="61"/>
      <c r="MQF28" s="61"/>
      <c r="MQG28" s="61"/>
      <c r="MQH28" s="61"/>
      <c r="MQI28" s="61"/>
      <c r="MQJ28" s="61"/>
      <c r="MQK28" s="61"/>
      <c r="MQL28" s="61"/>
      <c r="MQM28" s="61"/>
      <c r="MQN28" s="61"/>
      <c r="MQO28" s="61"/>
      <c r="MQP28" s="61"/>
      <c r="MQQ28" s="61"/>
      <c r="MQR28" s="61"/>
      <c r="MQS28" s="61"/>
      <c r="MQT28" s="61"/>
      <c r="MQU28" s="61"/>
      <c r="MQV28" s="61"/>
      <c r="MQW28" s="61"/>
      <c r="MQX28" s="61"/>
      <c r="MQY28" s="61"/>
      <c r="MQZ28" s="61"/>
      <c r="MRA28" s="61"/>
      <c r="MRB28" s="61"/>
      <c r="MRC28" s="61"/>
      <c r="MRD28" s="61"/>
      <c r="MRE28" s="61"/>
      <c r="MRF28" s="61"/>
      <c r="MRG28" s="61"/>
      <c r="MRH28" s="61"/>
      <c r="MRI28" s="61"/>
      <c r="MRJ28" s="61"/>
      <c r="MRK28" s="61"/>
      <c r="MRL28" s="61"/>
      <c r="MRM28" s="61"/>
      <c r="MRN28" s="61"/>
      <c r="MRO28" s="61"/>
      <c r="MRP28" s="61"/>
      <c r="MRQ28" s="61"/>
      <c r="MRR28" s="61"/>
      <c r="MRS28" s="61"/>
      <c r="MRT28" s="61"/>
      <c r="MRU28" s="61"/>
      <c r="MRV28" s="61"/>
      <c r="MRW28" s="61"/>
      <c r="MRX28" s="61"/>
      <c r="MRY28" s="61"/>
      <c r="MRZ28" s="61"/>
      <c r="MSA28" s="61"/>
      <c r="MSB28" s="61"/>
      <c r="MSC28" s="61"/>
      <c r="MSD28" s="61"/>
      <c r="MSE28" s="61"/>
      <c r="MSF28" s="61"/>
      <c r="MSG28" s="61"/>
      <c r="MSH28" s="61"/>
      <c r="MSI28" s="61"/>
      <c r="MSJ28" s="61"/>
      <c r="MSK28" s="61"/>
      <c r="MSL28" s="61"/>
      <c r="MSM28" s="61"/>
      <c r="MSN28" s="61"/>
      <c r="MSO28" s="61"/>
      <c r="MSP28" s="61"/>
      <c r="MSQ28" s="61"/>
      <c r="MSR28" s="61"/>
      <c r="MSS28" s="61"/>
      <c r="MST28" s="61"/>
      <c r="MSU28" s="61"/>
      <c r="MSV28" s="61"/>
      <c r="MSW28" s="61"/>
      <c r="MSX28" s="61"/>
      <c r="MSY28" s="61"/>
      <c r="MSZ28" s="61"/>
      <c r="MTA28" s="61"/>
      <c r="MTB28" s="61"/>
      <c r="MTC28" s="61"/>
      <c r="MTD28" s="61"/>
      <c r="MTE28" s="61"/>
      <c r="MTF28" s="61"/>
      <c r="MTG28" s="61"/>
      <c r="MTH28" s="61"/>
      <c r="MTI28" s="61"/>
      <c r="MTJ28" s="61"/>
      <c r="MTK28" s="61"/>
      <c r="MTL28" s="61"/>
      <c r="MTM28" s="61"/>
      <c r="MTN28" s="61"/>
      <c r="MTO28" s="61"/>
      <c r="MTP28" s="61"/>
      <c r="MTQ28" s="61"/>
      <c r="MTR28" s="61"/>
      <c r="MTS28" s="61"/>
      <c r="MTT28" s="61"/>
      <c r="MTU28" s="61"/>
      <c r="MTV28" s="61"/>
      <c r="MTW28" s="61"/>
      <c r="MTX28" s="61"/>
      <c r="MTY28" s="61"/>
      <c r="MTZ28" s="61"/>
      <c r="MUA28" s="61"/>
      <c r="MUB28" s="61"/>
      <c r="MUC28" s="61"/>
      <c r="MUD28" s="61"/>
      <c r="MUE28" s="61"/>
      <c r="MUF28" s="61"/>
      <c r="MUG28" s="61"/>
      <c r="MUH28" s="61"/>
      <c r="MUI28" s="61"/>
      <c r="MUJ28" s="61"/>
      <c r="MUK28" s="61"/>
      <c r="MUL28" s="61"/>
      <c r="MUM28" s="61"/>
      <c r="MUN28" s="61"/>
      <c r="MUO28" s="61"/>
      <c r="MUP28" s="61"/>
      <c r="MUQ28" s="61"/>
      <c r="MUR28" s="61"/>
      <c r="MUS28" s="61"/>
      <c r="MUT28" s="61"/>
      <c r="MUU28" s="61"/>
      <c r="MUV28" s="61"/>
      <c r="MUW28" s="61"/>
      <c r="MUX28" s="61"/>
      <c r="MUY28" s="61"/>
      <c r="MUZ28" s="61"/>
      <c r="MVA28" s="61"/>
      <c r="MVB28" s="61"/>
      <c r="MVC28" s="61"/>
      <c r="MVD28" s="61"/>
      <c r="MVE28" s="61"/>
      <c r="MVF28" s="61"/>
      <c r="MVG28" s="61"/>
      <c r="MVH28" s="61"/>
      <c r="MVI28" s="61"/>
      <c r="MVJ28" s="61"/>
      <c r="MVK28" s="61"/>
      <c r="MVL28" s="61"/>
      <c r="MVM28" s="61"/>
      <c r="MVN28" s="61"/>
      <c r="MVO28" s="61"/>
      <c r="MVP28" s="61"/>
      <c r="MVQ28" s="61"/>
      <c r="MVR28" s="61"/>
      <c r="MVS28" s="61"/>
      <c r="MVT28" s="61"/>
      <c r="MVU28" s="61"/>
      <c r="MVV28" s="61"/>
      <c r="MVW28" s="61"/>
      <c r="MVX28" s="61"/>
      <c r="MVY28" s="61"/>
      <c r="MVZ28" s="61"/>
      <c r="MWA28" s="61"/>
      <c r="MWB28" s="61"/>
      <c r="MWC28" s="61"/>
      <c r="MWD28" s="61"/>
      <c r="MWE28" s="61"/>
      <c r="MWF28" s="61"/>
      <c r="MWG28" s="61"/>
      <c r="MWH28" s="61"/>
      <c r="MWI28" s="61"/>
      <c r="MWJ28" s="61"/>
      <c r="MWK28" s="61"/>
      <c r="MWL28" s="61"/>
      <c r="MWM28" s="61"/>
      <c r="MWN28" s="61"/>
      <c r="MWO28" s="61"/>
      <c r="MWP28" s="61"/>
      <c r="MWQ28" s="61"/>
      <c r="MWR28" s="61"/>
      <c r="MWS28" s="61"/>
      <c r="MWT28" s="61"/>
      <c r="MWU28" s="61"/>
      <c r="MWV28" s="61"/>
      <c r="MWW28" s="61"/>
      <c r="MWX28" s="61"/>
      <c r="MWY28" s="61"/>
      <c r="MWZ28" s="61"/>
      <c r="MXA28" s="61"/>
      <c r="MXB28" s="61"/>
      <c r="MXC28" s="61"/>
      <c r="MXD28" s="61"/>
      <c r="MXE28" s="61"/>
      <c r="MXF28" s="61"/>
      <c r="MXG28" s="61"/>
      <c r="MXH28" s="61"/>
      <c r="MXI28" s="61"/>
      <c r="MXJ28" s="61"/>
      <c r="MXK28" s="61"/>
      <c r="MXL28" s="61"/>
      <c r="MXM28" s="61"/>
      <c r="MXN28" s="61"/>
      <c r="MXO28" s="61"/>
      <c r="MXP28" s="61"/>
      <c r="MXQ28" s="61"/>
      <c r="MXR28" s="61"/>
      <c r="MXS28" s="61"/>
      <c r="MXT28" s="61"/>
      <c r="MXU28" s="61"/>
      <c r="MXV28" s="61"/>
      <c r="MXW28" s="61"/>
      <c r="MXX28" s="61"/>
      <c r="MXY28" s="61"/>
      <c r="MXZ28" s="61"/>
      <c r="MYA28" s="61"/>
      <c r="MYB28" s="61"/>
      <c r="MYC28" s="61"/>
      <c r="MYD28" s="61"/>
      <c r="MYE28" s="61"/>
      <c r="MYF28" s="61"/>
      <c r="MYG28" s="61"/>
      <c r="MYH28" s="61"/>
      <c r="MYI28" s="61"/>
      <c r="MYJ28" s="61"/>
      <c r="MYK28" s="61"/>
      <c r="MYL28" s="61"/>
      <c r="MYM28" s="61"/>
      <c r="MYN28" s="61"/>
      <c r="MYO28" s="61"/>
      <c r="MYP28" s="61"/>
      <c r="MYQ28" s="61"/>
      <c r="MYR28" s="61"/>
      <c r="MYS28" s="61"/>
      <c r="MYT28" s="61"/>
      <c r="MYU28" s="61"/>
      <c r="MYV28" s="61"/>
      <c r="MYW28" s="61"/>
      <c r="MYX28" s="61"/>
      <c r="MYY28" s="61"/>
      <c r="MYZ28" s="61"/>
      <c r="MZA28" s="61"/>
      <c r="MZB28" s="61"/>
      <c r="MZC28" s="61"/>
      <c r="MZD28" s="61"/>
      <c r="MZE28" s="61"/>
      <c r="MZF28" s="61"/>
      <c r="MZG28" s="61"/>
      <c r="MZH28" s="61"/>
      <c r="MZI28" s="61"/>
      <c r="MZJ28" s="61"/>
      <c r="MZK28" s="61"/>
      <c r="MZL28" s="61"/>
      <c r="MZM28" s="61"/>
      <c r="MZN28" s="61"/>
      <c r="MZO28" s="61"/>
      <c r="MZP28" s="61"/>
      <c r="MZQ28" s="61"/>
      <c r="MZR28" s="61"/>
      <c r="MZS28" s="61"/>
      <c r="MZT28" s="61"/>
      <c r="MZU28" s="61"/>
      <c r="MZV28" s="61"/>
      <c r="MZW28" s="61"/>
      <c r="MZX28" s="61"/>
      <c r="MZY28" s="61"/>
      <c r="MZZ28" s="61"/>
      <c r="NAA28" s="61"/>
      <c r="NAB28" s="61"/>
      <c r="NAC28" s="61"/>
      <c r="NAD28" s="61"/>
      <c r="NAE28" s="61"/>
      <c r="NAF28" s="61"/>
      <c r="NAG28" s="61"/>
      <c r="NAH28" s="61"/>
      <c r="NAI28" s="61"/>
      <c r="NAJ28" s="61"/>
      <c r="NAK28" s="61"/>
      <c r="NAL28" s="61"/>
      <c r="NAM28" s="61"/>
      <c r="NAN28" s="61"/>
      <c r="NAO28" s="61"/>
      <c r="NAP28" s="61"/>
      <c r="NAQ28" s="61"/>
      <c r="NAR28" s="61"/>
      <c r="NAS28" s="61"/>
      <c r="NAT28" s="61"/>
      <c r="NAU28" s="61"/>
      <c r="NAV28" s="61"/>
      <c r="NAW28" s="61"/>
      <c r="NAX28" s="61"/>
      <c r="NAY28" s="61"/>
      <c r="NAZ28" s="61"/>
      <c r="NBA28" s="61"/>
      <c r="NBB28" s="61"/>
      <c r="NBC28" s="61"/>
      <c r="NBD28" s="61"/>
      <c r="NBE28" s="61"/>
      <c r="NBF28" s="61"/>
      <c r="NBG28" s="61"/>
      <c r="NBH28" s="61"/>
      <c r="NBI28" s="61"/>
      <c r="NBJ28" s="61"/>
      <c r="NBK28" s="61"/>
      <c r="NBL28" s="61"/>
      <c r="NBM28" s="61"/>
      <c r="NBN28" s="61"/>
      <c r="NBO28" s="61"/>
      <c r="NBP28" s="61"/>
      <c r="NBQ28" s="61"/>
      <c r="NBR28" s="61"/>
      <c r="NBS28" s="61"/>
      <c r="NBT28" s="61"/>
      <c r="NBU28" s="61"/>
      <c r="NBV28" s="61"/>
      <c r="NBW28" s="61"/>
      <c r="NBX28" s="61"/>
      <c r="NBY28" s="61"/>
      <c r="NBZ28" s="61"/>
      <c r="NCA28" s="61"/>
      <c r="NCB28" s="61"/>
      <c r="NCC28" s="61"/>
      <c r="NCD28" s="61"/>
      <c r="NCE28" s="61"/>
      <c r="NCF28" s="61"/>
      <c r="NCG28" s="61"/>
      <c r="NCH28" s="61"/>
      <c r="NCI28" s="61"/>
      <c r="NCJ28" s="61"/>
      <c r="NCK28" s="61"/>
      <c r="NCL28" s="61"/>
      <c r="NCM28" s="61"/>
      <c r="NCN28" s="61"/>
      <c r="NCO28" s="61"/>
      <c r="NCP28" s="61"/>
      <c r="NCQ28" s="61"/>
      <c r="NCR28" s="61"/>
      <c r="NCS28" s="61"/>
      <c r="NCT28" s="61"/>
      <c r="NCU28" s="61"/>
      <c r="NCV28" s="61"/>
      <c r="NCW28" s="61"/>
      <c r="NCX28" s="61"/>
      <c r="NCY28" s="61"/>
      <c r="NCZ28" s="61"/>
      <c r="NDA28" s="61"/>
      <c r="NDB28" s="61"/>
      <c r="NDC28" s="61"/>
      <c r="NDD28" s="61"/>
      <c r="NDE28" s="61"/>
      <c r="NDF28" s="61"/>
      <c r="NDG28" s="61"/>
      <c r="NDH28" s="61"/>
      <c r="NDI28" s="61"/>
      <c r="NDJ28" s="61"/>
      <c r="NDK28" s="61"/>
      <c r="NDL28" s="61"/>
      <c r="NDM28" s="61"/>
      <c r="NDN28" s="61"/>
      <c r="NDO28" s="61"/>
      <c r="NDP28" s="61"/>
      <c r="NDQ28" s="61"/>
      <c r="NDR28" s="61"/>
      <c r="NDS28" s="61"/>
      <c r="NDT28" s="61"/>
      <c r="NDU28" s="61"/>
      <c r="NDV28" s="61"/>
      <c r="NDW28" s="61"/>
      <c r="NDX28" s="61"/>
      <c r="NDY28" s="61"/>
      <c r="NDZ28" s="61"/>
      <c r="NEA28" s="61"/>
      <c r="NEB28" s="61"/>
      <c r="NEC28" s="61"/>
      <c r="NED28" s="61"/>
      <c r="NEE28" s="61"/>
      <c r="NEF28" s="61"/>
      <c r="NEG28" s="61"/>
      <c r="NEH28" s="61"/>
      <c r="NEI28" s="61"/>
      <c r="NEJ28" s="61"/>
      <c r="NEK28" s="61"/>
      <c r="NEL28" s="61"/>
      <c r="NEM28" s="61"/>
      <c r="NEN28" s="61"/>
      <c r="NEO28" s="61"/>
      <c r="NEP28" s="61"/>
      <c r="NEQ28" s="61"/>
      <c r="NER28" s="61"/>
      <c r="NES28" s="61"/>
      <c r="NET28" s="61"/>
      <c r="NEU28" s="61"/>
      <c r="NEV28" s="61"/>
      <c r="NEW28" s="61"/>
      <c r="NEX28" s="61"/>
      <c r="NEY28" s="61"/>
      <c r="NEZ28" s="61"/>
      <c r="NFA28" s="61"/>
      <c r="NFB28" s="61"/>
      <c r="NFC28" s="61"/>
      <c r="NFD28" s="61"/>
      <c r="NFE28" s="61"/>
      <c r="NFF28" s="61"/>
      <c r="NFG28" s="61"/>
      <c r="NFH28" s="61"/>
      <c r="NFI28" s="61"/>
      <c r="NFJ28" s="61"/>
      <c r="NFK28" s="61"/>
      <c r="NFL28" s="61"/>
      <c r="NFM28" s="61"/>
      <c r="NFN28" s="61"/>
      <c r="NFO28" s="61"/>
      <c r="NFP28" s="61"/>
      <c r="NFQ28" s="61"/>
      <c r="NFR28" s="61"/>
      <c r="NFS28" s="61"/>
      <c r="NFT28" s="61"/>
      <c r="NFU28" s="61"/>
      <c r="NFV28" s="61"/>
      <c r="NFW28" s="61"/>
      <c r="NFX28" s="61"/>
      <c r="NFY28" s="61"/>
      <c r="NFZ28" s="61"/>
      <c r="NGA28" s="61"/>
      <c r="NGB28" s="61"/>
      <c r="NGC28" s="61"/>
      <c r="NGD28" s="61"/>
      <c r="NGE28" s="61"/>
      <c r="NGF28" s="61"/>
      <c r="NGG28" s="61"/>
      <c r="NGH28" s="61"/>
      <c r="NGI28" s="61"/>
      <c r="NGJ28" s="61"/>
      <c r="NGK28" s="61"/>
      <c r="NGL28" s="61"/>
      <c r="NGM28" s="61"/>
      <c r="NGN28" s="61"/>
      <c r="NGO28" s="61"/>
      <c r="NGP28" s="61"/>
      <c r="NGQ28" s="61"/>
      <c r="NGR28" s="61"/>
      <c r="NGS28" s="61"/>
      <c r="NGT28" s="61"/>
      <c r="NGU28" s="61"/>
      <c r="NGV28" s="61"/>
      <c r="NGW28" s="61"/>
      <c r="NGX28" s="61"/>
      <c r="NGY28" s="61"/>
      <c r="NGZ28" s="61"/>
      <c r="NHA28" s="61"/>
      <c r="NHB28" s="61"/>
      <c r="NHC28" s="61"/>
      <c r="NHD28" s="61"/>
      <c r="NHE28" s="61"/>
      <c r="NHF28" s="61"/>
      <c r="NHG28" s="61"/>
      <c r="NHH28" s="61"/>
      <c r="NHI28" s="61"/>
      <c r="NHJ28" s="61"/>
      <c r="NHK28" s="61"/>
      <c r="NHL28" s="61"/>
      <c r="NHM28" s="61"/>
      <c r="NHN28" s="61"/>
      <c r="NHO28" s="61"/>
      <c r="NHP28" s="61"/>
      <c r="NHQ28" s="61"/>
      <c r="NHR28" s="61"/>
      <c r="NHS28" s="61"/>
      <c r="NHT28" s="61"/>
      <c r="NHU28" s="61"/>
      <c r="NHV28" s="61"/>
      <c r="NHW28" s="61"/>
      <c r="NHX28" s="61"/>
      <c r="NHY28" s="61"/>
      <c r="NHZ28" s="61"/>
      <c r="NIA28" s="61"/>
      <c r="NIB28" s="61"/>
      <c r="NIC28" s="61"/>
      <c r="NID28" s="61"/>
      <c r="NIE28" s="61"/>
      <c r="NIF28" s="61"/>
      <c r="NIG28" s="61"/>
      <c r="NIH28" s="61"/>
      <c r="NII28" s="61"/>
      <c r="NIJ28" s="61"/>
      <c r="NIK28" s="61"/>
      <c r="NIL28" s="61"/>
      <c r="NIM28" s="61"/>
      <c r="NIN28" s="61"/>
      <c r="NIO28" s="61"/>
      <c r="NIP28" s="61"/>
      <c r="NIQ28" s="61"/>
      <c r="NIR28" s="61"/>
      <c r="NIS28" s="61"/>
      <c r="NIT28" s="61"/>
      <c r="NIU28" s="61"/>
      <c r="NIV28" s="61"/>
      <c r="NIW28" s="61"/>
      <c r="NIX28" s="61"/>
      <c r="NIY28" s="61"/>
      <c r="NIZ28" s="61"/>
      <c r="NJA28" s="61"/>
      <c r="NJB28" s="61"/>
      <c r="NJC28" s="61"/>
      <c r="NJD28" s="61"/>
      <c r="NJE28" s="61"/>
      <c r="NJF28" s="61"/>
      <c r="NJG28" s="61"/>
      <c r="NJH28" s="61"/>
      <c r="NJI28" s="61"/>
      <c r="NJJ28" s="61"/>
      <c r="NJK28" s="61"/>
      <c r="NJL28" s="61"/>
      <c r="NJM28" s="61"/>
      <c r="NJN28" s="61"/>
      <c r="NJO28" s="61"/>
      <c r="NJP28" s="61"/>
      <c r="NJQ28" s="61"/>
      <c r="NJR28" s="61"/>
      <c r="NJS28" s="61"/>
      <c r="NJT28" s="61"/>
      <c r="NJU28" s="61"/>
      <c r="NJV28" s="61"/>
      <c r="NJW28" s="61"/>
      <c r="NJX28" s="61"/>
      <c r="NJY28" s="61"/>
      <c r="NJZ28" s="61"/>
      <c r="NKA28" s="61"/>
      <c r="NKB28" s="61"/>
      <c r="NKC28" s="61"/>
      <c r="NKD28" s="61"/>
      <c r="NKE28" s="61"/>
      <c r="NKF28" s="61"/>
      <c r="NKG28" s="61"/>
      <c r="NKH28" s="61"/>
      <c r="NKI28" s="61"/>
      <c r="NKJ28" s="61"/>
      <c r="NKK28" s="61"/>
      <c r="NKL28" s="61"/>
      <c r="NKM28" s="61"/>
      <c r="NKN28" s="61"/>
      <c r="NKO28" s="61"/>
      <c r="NKP28" s="61"/>
      <c r="NKQ28" s="61"/>
      <c r="NKR28" s="61"/>
      <c r="NKS28" s="61"/>
      <c r="NKT28" s="61"/>
      <c r="NKU28" s="61"/>
      <c r="NKV28" s="61"/>
      <c r="NKW28" s="61"/>
      <c r="NKX28" s="61"/>
      <c r="NKY28" s="61"/>
      <c r="NKZ28" s="61"/>
      <c r="NLA28" s="61"/>
      <c r="NLB28" s="61"/>
      <c r="NLC28" s="61"/>
      <c r="NLD28" s="61"/>
      <c r="NLE28" s="61"/>
      <c r="NLF28" s="61"/>
      <c r="NLG28" s="61"/>
      <c r="NLH28" s="61"/>
      <c r="NLI28" s="61"/>
      <c r="NLJ28" s="61"/>
      <c r="NLK28" s="61"/>
      <c r="NLL28" s="61"/>
      <c r="NLM28" s="61"/>
      <c r="NLN28" s="61"/>
      <c r="NLO28" s="61"/>
      <c r="NLP28" s="61"/>
      <c r="NLQ28" s="61"/>
      <c r="NLR28" s="61"/>
      <c r="NLS28" s="61"/>
      <c r="NLT28" s="61"/>
      <c r="NLU28" s="61"/>
      <c r="NLV28" s="61"/>
      <c r="NLW28" s="61"/>
      <c r="NLX28" s="61"/>
      <c r="NLY28" s="61"/>
      <c r="NLZ28" s="61"/>
      <c r="NMA28" s="61"/>
      <c r="NMB28" s="61"/>
      <c r="NMC28" s="61"/>
      <c r="NMD28" s="61"/>
      <c r="NME28" s="61"/>
      <c r="NMF28" s="61"/>
      <c r="NMG28" s="61"/>
      <c r="NMH28" s="61"/>
      <c r="NMI28" s="61"/>
      <c r="NMJ28" s="61"/>
      <c r="NMK28" s="61"/>
      <c r="NML28" s="61"/>
      <c r="NMM28" s="61"/>
      <c r="NMN28" s="61"/>
      <c r="NMO28" s="61"/>
      <c r="NMP28" s="61"/>
      <c r="NMQ28" s="61"/>
      <c r="NMR28" s="61"/>
      <c r="NMS28" s="61"/>
      <c r="NMT28" s="61"/>
      <c r="NMU28" s="61"/>
      <c r="NMV28" s="61"/>
      <c r="NMW28" s="61"/>
      <c r="NMX28" s="61"/>
      <c r="NMY28" s="61"/>
      <c r="NMZ28" s="61"/>
      <c r="NNA28" s="61"/>
      <c r="NNB28" s="61"/>
      <c r="NNC28" s="61"/>
      <c r="NND28" s="61"/>
      <c r="NNE28" s="61"/>
      <c r="NNF28" s="61"/>
      <c r="NNG28" s="61"/>
      <c r="NNH28" s="61"/>
      <c r="NNI28" s="61"/>
      <c r="NNJ28" s="61"/>
      <c r="NNK28" s="61"/>
      <c r="NNL28" s="61"/>
      <c r="NNM28" s="61"/>
      <c r="NNN28" s="61"/>
      <c r="NNO28" s="61"/>
      <c r="NNP28" s="61"/>
      <c r="NNQ28" s="61"/>
      <c r="NNR28" s="61"/>
      <c r="NNS28" s="61"/>
      <c r="NNT28" s="61"/>
      <c r="NNU28" s="61"/>
      <c r="NNV28" s="61"/>
      <c r="NNW28" s="61"/>
      <c r="NNX28" s="61"/>
      <c r="NNY28" s="61"/>
      <c r="NNZ28" s="61"/>
      <c r="NOA28" s="61"/>
      <c r="NOB28" s="61"/>
      <c r="NOC28" s="61"/>
      <c r="NOD28" s="61"/>
      <c r="NOE28" s="61"/>
      <c r="NOF28" s="61"/>
      <c r="NOG28" s="61"/>
      <c r="NOH28" s="61"/>
      <c r="NOI28" s="61"/>
      <c r="NOJ28" s="61"/>
      <c r="NOK28" s="61"/>
      <c r="NOL28" s="61"/>
      <c r="NOM28" s="61"/>
      <c r="NON28" s="61"/>
      <c r="NOO28" s="61"/>
      <c r="NOP28" s="61"/>
      <c r="NOQ28" s="61"/>
      <c r="NOR28" s="61"/>
      <c r="NOS28" s="61"/>
      <c r="NOT28" s="61"/>
      <c r="NOU28" s="61"/>
      <c r="NOV28" s="61"/>
      <c r="NOW28" s="61"/>
      <c r="NOX28" s="61"/>
      <c r="NOY28" s="61"/>
      <c r="NOZ28" s="61"/>
      <c r="NPA28" s="61"/>
      <c r="NPB28" s="61"/>
      <c r="NPC28" s="61"/>
      <c r="NPD28" s="61"/>
      <c r="NPE28" s="61"/>
      <c r="NPF28" s="61"/>
      <c r="NPG28" s="61"/>
      <c r="NPH28" s="61"/>
      <c r="NPI28" s="61"/>
      <c r="NPJ28" s="61"/>
      <c r="NPK28" s="61"/>
      <c r="NPL28" s="61"/>
      <c r="NPM28" s="61"/>
      <c r="NPN28" s="61"/>
      <c r="NPO28" s="61"/>
      <c r="NPP28" s="61"/>
      <c r="NPQ28" s="61"/>
      <c r="NPR28" s="61"/>
      <c r="NPS28" s="61"/>
      <c r="NPT28" s="61"/>
      <c r="NPU28" s="61"/>
      <c r="NPV28" s="61"/>
      <c r="NPW28" s="61"/>
      <c r="NPX28" s="61"/>
      <c r="NPY28" s="61"/>
      <c r="NPZ28" s="61"/>
      <c r="NQA28" s="61"/>
      <c r="NQB28" s="61"/>
      <c r="NQC28" s="61"/>
      <c r="NQD28" s="61"/>
      <c r="NQE28" s="61"/>
      <c r="NQF28" s="61"/>
      <c r="NQG28" s="61"/>
      <c r="NQH28" s="61"/>
      <c r="NQI28" s="61"/>
      <c r="NQJ28" s="61"/>
      <c r="NQK28" s="61"/>
      <c r="NQL28" s="61"/>
      <c r="NQM28" s="61"/>
      <c r="NQN28" s="61"/>
      <c r="NQO28" s="61"/>
      <c r="NQP28" s="61"/>
      <c r="NQQ28" s="61"/>
      <c r="NQR28" s="61"/>
      <c r="NQS28" s="61"/>
      <c r="NQT28" s="61"/>
      <c r="NQU28" s="61"/>
      <c r="NQV28" s="61"/>
      <c r="NQW28" s="61"/>
      <c r="NQX28" s="61"/>
      <c r="NQY28" s="61"/>
      <c r="NQZ28" s="61"/>
      <c r="NRA28" s="61"/>
      <c r="NRB28" s="61"/>
      <c r="NRC28" s="61"/>
      <c r="NRD28" s="61"/>
      <c r="NRE28" s="61"/>
      <c r="NRF28" s="61"/>
      <c r="NRG28" s="61"/>
      <c r="NRH28" s="61"/>
      <c r="NRI28" s="61"/>
      <c r="NRJ28" s="61"/>
      <c r="NRK28" s="61"/>
      <c r="NRL28" s="61"/>
      <c r="NRM28" s="61"/>
      <c r="NRN28" s="61"/>
      <c r="NRO28" s="61"/>
      <c r="NRP28" s="61"/>
      <c r="NRQ28" s="61"/>
      <c r="NRR28" s="61"/>
      <c r="NRS28" s="61"/>
      <c r="NRT28" s="61"/>
      <c r="NRU28" s="61"/>
      <c r="NRV28" s="61"/>
      <c r="NRW28" s="61"/>
      <c r="NRX28" s="61"/>
      <c r="NRY28" s="61"/>
      <c r="NRZ28" s="61"/>
      <c r="NSA28" s="61"/>
      <c r="NSB28" s="61"/>
      <c r="NSC28" s="61"/>
      <c r="NSD28" s="61"/>
      <c r="NSE28" s="61"/>
      <c r="NSF28" s="61"/>
      <c r="NSG28" s="61"/>
      <c r="NSH28" s="61"/>
      <c r="NSI28" s="61"/>
      <c r="NSJ28" s="61"/>
      <c r="NSK28" s="61"/>
      <c r="NSL28" s="61"/>
      <c r="NSM28" s="61"/>
      <c r="NSN28" s="61"/>
      <c r="NSO28" s="61"/>
      <c r="NSP28" s="61"/>
      <c r="NSQ28" s="61"/>
      <c r="NSR28" s="61"/>
      <c r="NSS28" s="61"/>
      <c r="NST28" s="61"/>
      <c r="NSU28" s="61"/>
      <c r="NSV28" s="61"/>
      <c r="NSW28" s="61"/>
      <c r="NSX28" s="61"/>
      <c r="NSY28" s="61"/>
      <c r="NSZ28" s="61"/>
      <c r="NTA28" s="61"/>
      <c r="NTB28" s="61"/>
      <c r="NTC28" s="61"/>
      <c r="NTD28" s="61"/>
      <c r="NTE28" s="61"/>
      <c r="NTF28" s="61"/>
      <c r="NTG28" s="61"/>
      <c r="NTH28" s="61"/>
      <c r="NTI28" s="61"/>
      <c r="NTJ28" s="61"/>
      <c r="NTK28" s="61"/>
      <c r="NTL28" s="61"/>
      <c r="NTM28" s="61"/>
      <c r="NTN28" s="61"/>
      <c r="NTO28" s="61"/>
      <c r="NTP28" s="61"/>
      <c r="NTQ28" s="61"/>
      <c r="NTR28" s="61"/>
      <c r="NTS28" s="61"/>
      <c r="NTT28" s="61"/>
      <c r="NTU28" s="61"/>
      <c r="NTV28" s="61"/>
      <c r="NTW28" s="61"/>
      <c r="NTX28" s="61"/>
      <c r="NTY28" s="61"/>
      <c r="NTZ28" s="61"/>
      <c r="NUA28" s="61"/>
      <c r="NUB28" s="61"/>
      <c r="NUC28" s="61"/>
      <c r="NUD28" s="61"/>
      <c r="NUE28" s="61"/>
      <c r="NUF28" s="61"/>
      <c r="NUG28" s="61"/>
      <c r="NUH28" s="61"/>
      <c r="NUI28" s="61"/>
      <c r="NUJ28" s="61"/>
      <c r="NUK28" s="61"/>
      <c r="NUL28" s="61"/>
      <c r="NUM28" s="61"/>
      <c r="NUN28" s="61"/>
      <c r="NUO28" s="61"/>
      <c r="NUP28" s="61"/>
      <c r="NUQ28" s="61"/>
      <c r="NUR28" s="61"/>
      <c r="NUS28" s="61"/>
      <c r="NUT28" s="61"/>
      <c r="NUU28" s="61"/>
      <c r="NUV28" s="61"/>
      <c r="NUW28" s="61"/>
      <c r="NUX28" s="61"/>
      <c r="NUY28" s="61"/>
      <c r="NUZ28" s="61"/>
      <c r="NVA28" s="61"/>
      <c r="NVB28" s="61"/>
      <c r="NVC28" s="61"/>
      <c r="NVD28" s="61"/>
      <c r="NVE28" s="61"/>
      <c r="NVF28" s="61"/>
      <c r="NVG28" s="61"/>
      <c r="NVH28" s="61"/>
      <c r="NVI28" s="61"/>
      <c r="NVJ28" s="61"/>
      <c r="NVK28" s="61"/>
      <c r="NVL28" s="61"/>
      <c r="NVM28" s="61"/>
      <c r="NVN28" s="61"/>
      <c r="NVO28" s="61"/>
      <c r="NVP28" s="61"/>
      <c r="NVQ28" s="61"/>
      <c r="NVR28" s="61"/>
      <c r="NVS28" s="61"/>
      <c r="NVT28" s="61"/>
      <c r="NVU28" s="61"/>
      <c r="NVV28" s="61"/>
      <c r="NVW28" s="61"/>
      <c r="NVX28" s="61"/>
      <c r="NVY28" s="61"/>
      <c r="NVZ28" s="61"/>
      <c r="NWA28" s="61"/>
      <c r="NWB28" s="61"/>
      <c r="NWC28" s="61"/>
      <c r="NWD28" s="61"/>
      <c r="NWE28" s="61"/>
      <c r="NWF28" s="61"/>
      <c r="NWG28" s="61"/>
      <c r="NWH28" s="61"/>
      <c r="NWI28" s="61"/>
      <c r="NWJ28" s="61"/>
      <c r="NWK28" s="61"/>
      <c r="NWL28" s="61"/>
      <c r="NWM28" s="61"/>
      <c r="NWN28" s="61"/>
      <c r="NWO28" s="61"/>
      <c r="NWP28" s="61"/>
      <c r="NWQ28" s="61"/>
      <c r="NWR28" s="61"/>
      <c r="NWS28" s="61"/>
      <c r="NWT28" s="61"/>
      <c r="NWU28" s="61"/>
      <c r="NWV28" s="61"/>
      <c r="NWW28" s="61"/>
      <c r="NWX28" s="61"/>
      <c r="NWY28" s="61"/>
      <c r="NWZ28" s="61"/>
      <c r="NXA28" s="61"/>
      <c r="NXB28" s="61"/>
      <c r="NXC28" s="61"/>
      <c r="NXD28" s="61"/>
      <c r="NXE28" s="61"/>
      <c r="NXF28" s="61"/>
      <c r="NXG28" s="61"/>
      <c r="NXH28" s="61"/>
      <c r="NXI28" s="61"/>
      <c r="NXJ28" s="61"/>
      <c r="NXK28" s="61"/>
      <c r="NXL28" s="61"/>
      <c r="NXM28" s="61"/>
      <c r="NXN28" s="61"/>
      <c r="NXO28" s="61"/>
      <c r="NXP28" s="61"/>
      <c r="NXQ28" s="61"/>
      <c r="NXR28" s="61"/>
      <c r="NXS28" s="61"/>
      <c r="NXT28" s="61"/>
      <c r="NXU28" s="61"/>
      <c r="NXV28" s="61"/>
      <c r="NXW28" s="61"/>
      <c r="NXX28" s="61"/>
      <c r="NXY28" s="61"/>
      <c r="NXZ28" s="61"/>
      <c r="NYA28" s="61"/>
      <c r="NYB28" s="61"/>
      <c r="NYC28" s="61"/>
      <c r="NYD28" s="61"/>
      <c r="NYE28" s="61"/>
      <c r="NYF28" s="61"/>
      <c r="NYG28" s="61"/>
      <c r="NYH28" s="61"/>
      <c r="NYI28" s="61"/>
      <c r="NYJ28" s="61"/>
      <c r="NYK28" s="61"/>
      <c r="NYL28" s="61"/>
      <c r="NYM28" s="61"/>
      <c r="NYN28" s="61"/>
      <c r="NYO28" s="61"/>
      <c r="NYP28" s="61"/>
      <c r="NYQ28" s="61"/>
      <c r="NYR28" s="61"/>
      <c r="NYS28" s="61"/>
      <c r="NYT28" s="61"/>
      <c r="NYU28" s="61"/>
      <c r="NYV28" s="61"/>
      <c r="NYW28" s="61"/>
      <c r="NYX28" s="61"/>
      <c r="NYY28" s="61"/>
      <c r="NYZ28" s="61"/>
      <c r="NZA28" s="61"/>
      <c r="NZB28" s="61"/>
      <c r="NZC28" s="61"/>
      <c r="NZD28" s="61"/>
      <c r="NZE28" s="61"/>
      <c r="NZF28" s="61"/>
      <c r="NZG28" s="61"/>
      <c r="NZH28" s="61"/>
      <c r="NZI28" s="61"/>
      <c r="NZJ28" s="61"/>
      <c r="NZK28" s="61"/>
      <c r="NZL28" s="61"/>
      <c r="NZM28" s="61"/>
      <c r="NZN28" s="61"/>
      <c r="NZO28" s="61"/>
      <c r="NZP28" s="61"/>
      <c r="NZQ28" s="61"/>
      <c r="NZR28" s="61"/>
      <c r="NZS28" s="61"/>
      <c r="NZT28" s="61"/>
      <c r="NZU28" s="61"/>
      <c r="NZV28" s="61"/>
      <c r="NZW28" s="61"/>
      <c r="NZX28" s="61"/>
      <c r="NZY28" s="61"/>
      <c r="NZZ28" s="61"/>
      <c r="OAA28" s="61"/>
      <c r="OAB28" s="61"/>
      <c r="OAC28" s="61"/>
      <c r="OAD28" s="61"/>
      <c r="OAE28" s="61"/>
      <c r="OAF28" s="61"/>
      <c r="OAG28" s="61"/>
      <c r="OAH28" s="61"/>
      <c r="OAI28" s="61"/>
      <c r="OAJ28" s="61"/>
      <c r="OAK28" s="61"/>
      <c r="OAL28" s="61"/>
      <c r="OAM28" s="61"/>
      <c r="OAN28" s="61"/>
      <c r="OAO28" s="61"/>
      <c r="OAP28" s="61"/>
      <c r="OAQ28" s="61"/>
      <c r="OAR28" s="61"/>
      <c r="OAS28" s="61"/>
      <c r="OAT28" s="61"/>
      <c r="OAU28" s="61"/>
      <c r="OAV28" s="61"/>
      <c r="OAW28" s="61"/>
      <c r="OAX28" s="61"/>
      <c r="OAY28" s="61"/>
      <c r="OAZ28" s="61"/>
      <c r="OBA28" s="61"/>
      <c r="OBB28" s="61"/>
      <c r="OBC28" s="61"/>
      <c r="OBD28" s="61"/>
      <c r="OBE28" s="61"/>
      <c r="OBF28" s="61"/>
      <c r="OBG28" s="61"/>
      <c r="OBH28" s="61"/>
      <c r="OBI28" s="61"/>
      <c r="OBJ28" s="61"/>
      <c r="OBK28" s="61"/>
      <c r="OBL28" s="61"/>
      <c r="OBM28" s="61"/>
      <c r="OBN28" s="61"/>
      <c r="OBO28" s="61"/>
      <c r="OBP28" s="61"/>
      <c r="OBQ28" s="61"/>
      <c r="OBR28" s="61"/>
      <c r="OBS28" s="61"/>
      <c r="OBT28" s="61"/>
      <c r="OBU28" s="61"/>
      <c r="OBV28" s="61"/>
      <c r="OBW28" s="61"/>
      <c r="OBX28" s="61"/>
      <c r="OBY28" s="61"/>
      <c r="OBZ28" s="61"/>
      <c r="OCA28" s="61"/>
      <c r="OCB28" s="61"/>
      <c r="OCC28" s="61"/>
      <c r="OCD28" s="61"/>
      <c r="OCE28" s="61"/>
      <c r="OCF28" s="61"/>
      <c r="OCG28" s="61"/>
      <c r="OCH28" s="61"/>
      <c r="OCI28" s="61"/>
      <c r="OCJ28" s="61"/>
      <c r="OCK28" s="61"/>
      <c r="OCL28" s="61"/>
      <c r="OCM28" s="61"/>
      <c r="OCN28" s="61"/>
      <c r="OCO28" s="61"/>
      <c r="OCP28" s="61"/>
      <c r="OCQ28" s="61"/>
      <c r="OCR28" s="61"/>
      <c r="OCS28" s="61"/>
      <c r="OCT28" s="61"/>
      <c r="OCU28" s="61"/>
      <c r="OCV28" s="61"/>
      <c r="OCW28" s="61"/>
      <c r="OCX28" s="61"/>
      <c r="OCY28" s="61"/>
      <c r="OCZ28" s="61"/>
      <c r="ODA28" s="61"/>
      <c r="ODB28" s="61"/>
      <c r="ODC28" s="61"/>
      <c r="ODD28" s="61"/>
      <c r="ODE28" s="61"/>
      <c r="ODF28" s="61"/>
      <c r="ODG28" s="61"/>
      <c r="ODH28" s="61"/>
      <c r="ODI28" s="61"/>
      <c r="ODJ28" s="61"/>
      <c r="ODK28" s="61"/>
      <c r="ODL28" s="61"/>
      <c r="ODM28" s="61"/>
      <c r="ODN28" s="61"/>
      <c r="ODO28" s="61"/>
      <c r="ODP28" s="61"/>
      <c r="ODQ28" s="61"/>
      <c r="ODR28" s="61"/>
      <c r="ODS28" s="61"/>
      <c r="ODT28" s="61"/>
      <c r="ODU28" s="61"/>
      <c r="ODV28" s="61"/>
      <c r="ODW28" s="61"/>
      <c r="ODX28" s="61"/>
      <c r="ODY28" s="61"/>
      <c r="ODZ28" s="61"/>
      <c r="OEA28" s="61"/>
      <c r="OEB28" s="61"/>
      <c r="OEC28" s="61"/>
      <c r="OED28" s="61"/>
      <c r="OEE28" s="61"/>
      <c r="OEF28" s="61"/>
      <c r="OEG28" s="61"/>
      <c r="OEH28" s="61"/>
      <c r="OEI28" s="61"/>
      <c r="OEJ28" s="61"/>
      <c r="OEK28" s="61"/>
      <c r="OEL28" s="61"/>
      <c r="OEM28" s="61"/>
      <c r="OEN28" s="61"/>
      <c r="OEO28" s="61"/>
      <c r="OEP28" s="61"/>
      <c r="OEQ28" s="61"/>
      <c r="OER28" s="61"/>
      <c r="OES28" s="61"/>
      <c r="OET28" s="61"/>
      <c r="OEU28" s="61"/>
      <c r="OEV28" s="61"/>
      <c r="OEW28" s="61"/>
      <c r="OEX28" s="61"/>
      <c r="OEY28" s="61"/>
      <c r="OEZ28" s="61"/>
      <c r="OFA28" s="61"/>
      <c r="OFB28" s="61"/>
      <c r="OFC28" s="61"/>
      <c r="OFD28" s="61"/>
      <c r="OFE28" s="61"/>
      <c r="OFF28" s="61"/>
      <c r="OFG28" s="61"/>
      <c r="OFH28" s="61"/>
      <c r="OFI28" s="61"/>
      <c r="OFJ28" s="61"/>
      <c r="OFK28" s="61"/>
      <c r="OFL28" s="61"/>
      <c r="OFM28" s="61"/>
      <c r="OFN28" s="61"/>
      <c r="OFO28" s="61"/>
      <c r="OFP28" s="61"/>
      <c r="OFQ28" s="61"/>
      <c r="OFR28" s="61"/>
      <c r="OFS28" s="61"/>
      <c r="OFT28" s="61"/>
      <c r="OFU28" s="61"/>
      <c r="OFV28" s="61"/>
      <c r="OFW28" s="61"/>
      <c r="OFX28" s="61"/>
      <c r="OFY28" s="61"/>
      <c r="OFZ28" s="61"/>
      <c r="OGA28" s="61"/>
      <c r="OGB28" s="61"/>
      <c r="OGC28" s="61"/>
      <c r="OGD28" s="61"/>
      <c r="OGE28" s="61"/>
      <c r="OGF28" s="61"/>
      <c r="OGG28" s="61"/>
      <c r="OGH28" s="61"/>
      <c r="OGI28" s="61"/>
      <c r="OGJ28" s="61"/>
      <c r="OGK28" s="61"/>
      <c r="OGL28" s="61"/>
      <c r="OGM28" s="61"/>
      <c r="OGN28" s="61"/>
      <c r="OGO28" s="61"/>
      <c r="OGP28" s="61"/>
      <c r="OGQ28" s="61"/>
      <c r="OGR28" s="61"/>
      <c r="OGS28" s="61"/>
      <c r="OGT28" s="61"/>
      <c r="OGU28" s="61"/>
      <c r="OGV28" s="61"/>
      <c r="OGW28" s="61"/>
      <c r="OGX28" s="61"/>
      <c r="OGY28" s="61"/>
      <c r="OGZ28" s="61"/>
      <c r="OHA28" s="61"/>
      <c r="OHB28" s="61"/>
      <c r="OHC28" s="61"/>
      <c r="OHD28" s="61"/>
      <c r="OHE28" s="61"/>
      <c r="OHF28" s="61"/>
      <c r="OHG28" s="61"/>
      <c r="OHH28" s="61"/>
      <c r="OHI28" s="61"/>
      <c r="OHJ28" s="61"/>
      <c r="OHK28" s="61"/>
      <c r="OHL28" s="61"/>
      <c r="OHM28" s="61"/>
      <c r="OHN28" s="61"/>
      <c r="OHO28" s="61"/>
      <c r="OHP28" s="61"/>
      <c r="OHQ28" s="61"/>
      <c r="OHR28" s="61"/>
      <c r="OHS28" s="61"/>
      <c r="OHT28" s="61"/>
      <c r="OHU28" s="61"/>
      <c r="OHV28" s="61"/>
      <c r="OHW28" s="61"/>
      <c r="OHX28" s="61"/>
      <c r="OHY28" s="61"/>
      <c r="OHZ28" s="61"/>
      <c r="OIA28" s="61"/>
      <c r="OIB28" s="61"/>
      <c r="OIC28" s="61"/>
      <c r="OID28" s="61"/>
      <c r="OIE28" s="61"/>
      <c r="OIF28" s="61"/>
      <c r="OIG28" s="61"/>
      <c r="OIH28" s="61"/>
      <c r="OII28" s="61"/>
      <c r="OIJ28" s="61"/>
      <c r="OIK28" s="61"/>
      <c r="OIL28" s="61"/>
      <c r="OIM28" s="61"/>
      <c r="OIN28" s="61"/>
      <c r="OIO28" s="61"/>
      <c r="OIP28" s="61"/>
      <c r="OIQ28" s="61"/>
      <c r="OIR28" s="61"/>
      <c r="OIS28" s="61"/>
      <c r="OIT28" s="61"/>
      <c r="OIU28" s="61"/>
      <c r="OIV28" s="61"/>
      <c r="OIW28" s="61"/>
      <c r="OIX28" s="61"/>
      <c r="OIY28" s="61"/>
      <c r="OIZ28" s="61"/>
      <c r="OJA28" s="61"/>
      <c r="OJB28" s="61"/>
      <c r="OJC28" s="61"/>
      <c r="OJD28" s="61"/>
      <c r="OJE28" s="61"/>
      <c r="OJF28" s="61"/>
      <c r="OJG28" s="61"/>
      <c r="OJH28" s="61"/>
      <c r="OJI28" s="61"/>
      <c r="OJJ28" s="61"/>
      <c r="OJK28" s="61"/>
      <c r="OJL28" s="61"/>
      <c r="OJM28" s="61"/>
      <c r="OJN28" s="61"/>
      <c r="OJO28" s="61"/>
      <c r="OJP28" s="61"/>
      <c r="OJQ28" s="61"/>
      <c r="OJR28" s="61"/>
      <c r="OJS28" s="61"/>
      <c r="OJT28" s="61"/>
      <c r="OJU28" s="61"/>
      <c r="OJV28" s="61"/>
      <c r="OJW28" s="61"/>
      <c r="OJX28" s="61"/>
      <c r="OJY28" s="61"/>
      <c r="OJZ28" s="61"/>
      <c r="OKA28" s="61"/>
      <c r="OKB28" s="61"/>
      <c r="OKC28" s="61"/>
      <c r="OKD28" s="61"/>
      <c r="OKE28" s="61"/>
      <c r="OKF28" s="61"/>
      <c r="OKG28" s="61"/>
      <c r="OKH28" s="61"/>
      <c r="OKI28" s="61"/>
      <c r="OKJ28" s="61"/>
      <c r="OKK28" s="61"/>
      <c r="OKL28" s="61"/>
      <c r="OKM28" s="61"/>
      <c r="OKN28" s="61"/>
      <c r="OKO28" s="61"/>
      <c r="OKP28" s="61"/>
      <c r="OKQ28" s="61"/>
      <c r="OKR28" s="61"/>
      <c r="OKS28" s="61"/>
      <c r="OKT28" s="61"/>
      <c r="OKU28" s="61"/>
      <c r="OKV28" s="61"/>
      <c r="OKW28" s="61"/>
      <c r="OKX28" s="61"/>
      <c r="OKY28" s="61"/>
      <c r="OKZ28" s="61"/>
      <c r="OLA28" s="61"/>
      <c r="OLB28" s="61"/>
      <c r="OLC28" s="61"/>
      <c r="OLD28" s="61"/>
      <c r="OLE28" s="61"/>
      <c r="OLF28" s="61"/>
      <c r="OLG28" s="61"/>
      <c r="OLH28" s="61"/>
      <c r="OLI28" s="61"/>
      <c r="OLJ28" s="61"/>
      <c r="OLK28" s="61"/>
      <c r="OLL28" s="61"/>
      <c r="OLM28" s="61"/>
      <c r="OLN28" s="61"/>
      <c r="OLO28" s="61"/>
      <c r="OLP28" s="61"/>
      <c r="OLQ28" s="61"/>
      <c r="OLR28" s="61"/>
      <c r="OLS28" s="61"/>
      <c r="OLT28" s="61"/>
      <c r="OLU28" s="61"/>
      <c r="OLV28" s="61"/>
      <c r="OLW28" s="61"/>
      <c r="OLX28" s="61"/>
      <c r="OLY28" s="61"/>
      <c r="OLZ28" s="61"/>
      <c r="OMA28" s="61"/>
      <c r="OMB28" s="61"/>
      <c r="OMC28" s="61"/>
      <c r="OMD28" s="61"/>
      <c r="OME28" s="61"/>
      <c r="OMF28" s="61"/>
      <c r="OMG28" s="61"/>
      <c r="OMH28" s="61"/>
      <c r="OMI28" s="61"/>
      <c r="OMJ28" s="61"/>
      <c r="OMK28" s="61"/>
      <c r="OML28" s="61"/>
      <c r="OMM28" s="61"/>
      <c r="OMN28" s="61"/>
      <c r="OMO28" s="61"/>
      <c r="OMP28" s="61"/>
      <c r="OMQ28" s="61"/>
      <c r="OMR28" s="61"/>
      <c r="OMS28" s="61"/>
      <c r="OMT28" s="61"/>
      <c r="OMU28" s="61"/>
      <c r="OMV28" s="61"/>
      <c r="OMW28" s="61"/>
      <c r="OMX28" s="61"/>
      <c r="OMY28" s="61"/>
      <c r="OMZ28" s="61"/>
      <c r="ONA28" s="61"/>
      <c r="ONB28" s="61"/>
      <c r="ONC28" s="61"/>
      <c r="OND28" s="61"/>
      <c r="ONE28" s="61"/>
      <c r="ONF28" s="61"/>
      <c r="ONG28" s="61"/>
      <c r="ONH28" s="61"/>
      <c r="ONI28" s="61"/>
      <c r="ONJ28" s="61"/>
      <c r="ONK28" s="61"/>
      <c r="ONL28" s="61"/>
      <c r="ONM28" s="61"/>
      <c r="ONN28" s="61"/>
      <c r="ONO28" s="61"/>
      <c r="ONP28" s="61"/>
      <c r="ONQ28" s="61"/>
      <c r="ONR28" s="61"/>
      <c r="ONS28" s="61"/>
      <c r="ONT28" s="61"/>
      <c r="ONU28" s="61"/>
      <c r="ONV28" s="61"/>
      <c r="ONW28" s="61"/>
      <c r="ONX28" s="61"/>
      <c r="ONY28" s="61"/>
      <c r="ONZ28" s="61"/>
      <c r="OOA28" s="61"/>
      <c r="OOB28" s="61"/>
      <c r="OOC28" s="61"/>
      <c r="OOD28" s="61"/>
      <c r="OOE28" s="61"/>
      <c r="OOF28" s="61"/>
      <c r="OOG28" s="61"/>
      <c r="OOH28" s="61"/>
      <c r="OOI28" s="61"/>
      <c r="OOJ28" s="61"/>
      <c r="OOK28" s="61"/>
      <c r="OOL28" s="61"/>
      <c r="OOM28" s="61"/>
      <c r="OON28" s="61"/>
      <c r="OOO28" s="61"/>
      <c r="OOP28" s="61"/>
      <c r="OOQ28" s="61"/>
      <c r="OOR28" s="61"/>
      <c r="OOS28" s="61"/>
      <c r="OOT28" s="61"/>
      <c r="OOU28" s="61"/>
      <c r="OOV28" s="61"/>
      <c r="OOW28" s="61"/>
      <c r="OOX28" s="61"/>
      <c r="OOY28" s="61"/>
      <c r="OOZ28" s="61"/>
      <c r="OPA28" s="61"/>
      <c r="OPB28" s="61"/>
      <c r="OPC28" s="61"/>
      <c r="OPD28" s="61"/>
      <c r="OPE28" s="61"/>
      <c r="OPF28" s="61"/>
      <c r="OPG28" s="61"/>
      <c r="OPH28" s="61"/>
      <c r="OPI28" s="61"/>
      <c r="OPJ28" s="61"/>
      <c r="OPK28" s="61"/>
      <c r="OPL28" s="61"/>
      <c r="OPM28" s="61"/>
      <c r="OPN28" s="61"/>
      <c r="OPO28" s="61"/>
      <c r="OPP28" s="61"/>
      <c r="OPQ28" s="61"/>
      <c r="OPR28" s="61"/>
      <c r="OPS28" s="61"/>
      <c r="OPT28" s="61"/>
      <c r="OPU28" s="61"/>
      <c r="OPV28" s="61"/>
      <c r="OPW28" s="61"/>
      <c r="OPX28" s="61"/>
      <c r="OPY28" s="61"/>
      <c r="OPZ28" s="61"/>
      <c r="OQA28" s="61"/>
      <c r="OQB28" s="61"/>
      <c r="OQC28" s="61"/>
      <c r="OQD28" s="61"/>
      <c r="OQE28" s="61"/>
      <c r="OQF28" s="61"/>
      <c r="OQG28" s="61"/>
      <c r="OQH28" s="61"/>
      <c r="OQI28" s="61"/>
      <c r="OQJ28" s="61"/>
      <c r="OQK28" s="61"/>
      <c r="OQL28" s="61"/>
      <c r="OQM28" s="61"/>
      <c r="OQN28" s="61"/>
      <c r="OQO28" s="61"/>
      <c r="OQP28" s="61"/>
      <c r="OQQ28" s="61"/>
      <c r="OQR28" s="61"/>
      <c r="OQS28" s="61"/>
      <c r="OQT28" s="61"/>
      <c r="OQU28" s="61"/>
      <c r="OQV28" s="61"/>
      <c r="OQW28" s="61"/>
      <c r="OQX28" s="61"/>
      <c r="OQY28" s="61"/>
      <c r="OQZ28" s="61"/>
      <c r="ORA28" s="61"/>
      <c r="ORB28" s="61"/>
      <c r="ORC28" s="61"/>
      <c r="ORD28" s="61"/>
      <c r="ORE28" s="61"/>
      <c r="ORF28" s="61"/>
      <c r="ORG28" s="61"/>
      <c r="ORH28" s="61"/>
      <c r="ORI28" s="61"/>
      <c r="ORJ28" s="61"/>
      <c r="ORK28" s="61"/>
      <c r="ORL28" s="61"/>
      <c r="ORM28" s="61"/>
      <c r="ORN28" s="61"/>
      <c r="ORO28" s="61"/>
      <c r="ORP28" s="61"/>
      <c r="ORQ28" s="61"/>
      <c r="ORR28" s="61"/>
      <c r="ORS28" s="61"/>
      <c r="ORT28" s="61"/>
      <c r="ORU28" s="61"/>
      <c r="ORV28" s="61"/>
      <c r="ORW28" s="61"/>
      <c r="ORX28" s="61"/>
      <c r="ORY28" s="61"/>
      <c r="ORZ28" s="61"/>
      <c r="OSA28" s="61"/>
      <c r="OSB28" s="61"/>
      <c r="OSC28" s="61"/>
      <c r="OSD28" s="61"/>
      <c r="OSE28" s="61"/>
      <c r="OSF28" s="61"/>
      <c r="OSG28" s="61"/>
      <c r="OSH28" s="61"/>
      <c r="OSI28" s="61"/>
      <c r="OSJ28" s="61"/>
      <c r="OSK28" s="61"/>
      <c r="OSL28" s="61"/>
      <c r="OSM28" s="61"/>
      <c r="OSN28" s="61"/>
      <c r="OSO28" s="61"/>
      <c r="OSP28" s="61"/>
      <c r="OSQ28" s="61"/>
      <c r="OSR28" s="61"/>
      <c r="OSS28" s="61"/>
      <c r="OST28" s="61"/>
      <c r="OSU28" s="61"/>
      <c r="OSV28" s="61"/>
      <c r="OSW28" s="61"/>
      <c r="OSX28" s="61"/>
      <c r="OSY28" s="61"/>
      <c r="OSZ28" s="61"/>
      <c r="OTA28" s="61"/>
      <c r="OTB28" s="61"/>
      <c r="OTC28" s="61"/>
      <c r="OTD28" s="61"/>
      <c r="OTE28" s="61"/>
      <c r="OTF28" s="61"/>
      <c r="OTG28" s="61"/>
      <c r="OTH28" s="61"/>
      <c r="OTI28" s="61"/>
      <c r="OTJ28" s="61"/>
      <c r="OTK28" s="61"/>
      <c r="OTL28" s="61"/>
      <c r="OTM28" s="61"/>
      <c r="OTN28" s="61"/>
      <c r="OTO28" s="61"/>
      <c r="OTP28" s="61"/>
      <c r="OTQ28" s="61"/>
      <c r="OTR28" s="61"/>
      <c r="OTS28" s="61"/>
      <c r="OTT28" s="61"/>
      <c r="OTU28" s="61"/>
      <c r="OTV28" s="61"/>
      <c r="OTW28" s="61"/>
      <c r="OTX28" s="61"/>
      <c r="OTY28" s="61"/>
      <c r="OTZ28" s="61"/>
      <c r="OUA28" s="61"/>
      <c r="OUB28" s="61"/>
      <c r="OUC28" s="61"/>
      <c r="OUD28" s="61"/>
      <c r="OUE28" s="61"/>
      <c r="OUF28" s="61"/>
      <c r="OUG28" s="61"/>
      <c r="OUH28" s="61"/>
      <c r="OUI28" s="61"/>
      <c r="OUJ28" s="61"/>
      <c r="OUK28" s="61"/>
      <c r="OUL28" s="61"/>
      <c r="OUM28" s="61"/>
      <c r="OUN28" s="61"/>
      <c r="OUO28" s="61"/>
      <c r="OUP28" s="61"/>
      <c r="OUQ28" s="61"/>
      <c r="OUR28" s="61"/>
      <c r="OUS28" s="61"/>
      <c r="OUT28" s="61"/>
      <c r="OUU28" s="61"/>
      <c r="OUV28" s="61"/>
      <c r="OUW28" s="61"/>
      <c r="OUX28" s="61"/>
      <c r="OUY28" s="61"/>
      <c r="OUZ28" s="61"/>
      <c r="OVA28" s="61"/>
      <c r="OVB28" s="61"/>
      <c r="OVC28" s="61"/>
      <c r="OVD28" s="61"/>
      <c r="OVE28" s="61"/>
      <c r="OVF28" s="61"/>
      <c r="OVG28" s="61"/>
      <c r="OVH28" s="61"/>
      <c r="OVI28" s="61"/>
      <c r="OVJ28" s="61"/>
      <c r="OVK28" s="61"/>
      <c r="OVL28" s="61"/>
      <c r="OVM28" s="61"/>
      <c r="OVN28" s="61"/>
      <c r="OVO28" s="61"/>
      <c r="OVP28" s="61"/>
      <c r="OVQ28" s="61"/>
      <c r="OVR28" s="61"/>
      <c r="OVS28" s="61"/>
      <c r="OVT28" s="61"/>
      <c r="OVU28" s="61"/>
      <c r="OVV28" s="61"/>
      <c r="OVW28" s="61"/>
      <c r="OVX28" s="61"/>
      <c r="OVY28" s="61"/>
      <c r="OVZ28" s="61"/>
      <c r="OWA28" s="61"/>
      <c r="OWB28" s="61"/>
      <c r="OWC28" s="61"/>
      <c r="OWD28" s="61"/>
      <c r="OWE28" s="61"/>
      <c r="OWF28" s="61"/>
      <c r="OWG28" s="61"/>
      <c r="OWH28" s="61"/>
      <c r="OWI28" s="61"/>
      <c r="OWJ28" s="61"/>
      <c r="OWK28" s="61"/>
      <c r="OWL28" s="61"/>
      <c r="OWM28" s="61"/>
      <c r="OWN28" s="61"/>
      <c r="OWO28" s="61"/>
      <c r="OWP28" s="61"/>
      <c r="OWQ28" s="61"/>
      <c r="OWR28" s="61"/>
      <c r="OWS28" s="61"/>
      <c r="OWT28" s="61"/>
      <c r="OWU28" s="61"/>
      <c r="OWV28" s="61"/>
      <c r="OWW28" s="61"/>
      <c r="OWX28" s="61"/>
      <c r="OWY28" s="61"/>
      <c r="OWZ28" s="61"/>
      <c r="OXA28" s="61"/>
      <c r="OXB28" s="61"/>
      <c r="OXC28" s="61"/>
      <c r="OXD28" s="61"/>
      <c r="OXE28" s="61"/>
      <c r="OXF28" s="61"/>
      <c r="OXG28" s="61"/>
      <c r="OXH28" s="61"/>
      <c r="OXI28" s="61"/>
      <c r="OXJ28" s="61"/>
      <c r="OXK28" s="61"/>
      <c r="OXL28" s="61"/>
      <c r="OXM28" s="61"/>
      <c r="OXN28" s="61"/>
      <c r="OXO28" s="61"/>
      <c r="OXP28" s="61"/>
      <c r="OXQ28" s="61"/>
      <c r="OXR28" s="61"/>
      <c r="OXS28" s="61"/>
      <c r="OXT28" s="61"/>
      <c r="OXU28" s="61"/>
      <c r="OXV28" s="61"/>
      <c r="OXW28" s="61"/>
      <c r="OXX28" s="61"/>
      <c r="OXY28" s="61"/>
      <c r="OXZ28" s="61"/>
      <c r="OYA28" s="61"/>
      <c r="OYB28" s="61"/>
      <c r="OYC28" s="61"/>
      <c r="OYD28" s="61"/>
      <c r="OYE28" s="61"/>
      <c r="OYF28" s="61"/>
      <c r="OYG28" s="61"/>
      <c r="OYH28" s="61"/>
      <c r="OYI28" s="61"/>
      <c r="OYJ28" s="61"/>
      <c r="OYK28" s="61"/>
      <c r="OYL28" s="61"/>
      <c r="OYM28" s="61"/>
      <c r="OYN28" s="61"/>
      <c r="OYO28" s="61"/>
      <c r="OYP28" s="61"/>
      <c r="OYQ28" s="61"/>
      <c r="OYR28" s="61"/>
      <c r="OYS28" s="61"/>
      <c r="OYT28" s="61"/>
      <c r="OYU28" s="61"/>
      <c r="OYV28" s="61"/>
      <c r="OYW28" s="61"/>
      <c r="OYX28" s="61"/>
      <c r="OYY28" s="61"/>
      <c r="OYZ28" s="61"/>
      <c r="OZA28" s="61"/>
      <c r="OZB28" s="61"/>
      <c r="OZC28" s="61"/>
      <c r="OZD28" s="61"/>
      <c r="OZE28" s="61"/>
      <c r="OZF28" s="61"/>
      <c r="OZG28" s="61"/>
      <c r="OZH28" s="61"/>
      <c r="OZI28" s="61"/>
      <c r="OZJ28" s="61"/>
      <c r="OZK28" s="61"/>
      <c r="OZL28" s="61"/>
      <c r="OZM28" s="61"/>
      <c r="OZN28" s="61"/>
      <c r="OZO28" s="61"/>
      <c r="OZP28" s="61"/>
      <c r="OZQ28" s="61"/>
      <c r="OZR28" s="61"/>
      <c r="OZS28" s="61"/>
      <c r="OZT28" s="61"/>
      <c r="OZU28" s="61"/>
      <c r="OZV28" s="61"/>
      <c r="OZW28" s="61"/>
      <c r="OZX28" s="61"/>
      <c r="OZY28" s="61"/>
      <c r="OZZ28" s="61"/>
      <c r="PAA28" s="61"/>
      <c r="PAB28" s="61"/>
      <c r="PAC28" s="61"/>
      <c r="PAD28" s="61"/>
      <c r="PAE28" s="61"/>
      <c r="PAF28" s="61"/>
      <c r="PAG28" s="61"/>
      <c r="PAH28" s="61"/>
      <c r="PAI28" s="61"/>
      <c r="PAJ28" s="61"/>
      <c r="PAK28" s="61"/>
      <c r="PAL28" s="61"/>
      <c r="PAM28" s="61"/>
      <c r="PAN28" s="61"/>
      <c r="PAO28" s="61"/>
      <c r="PAP28" s="61"/>
      <c r="PAQ28" s="61"/>
      <c r="PAR28" s="61"/>
      <c r="PAS28" s="61"/>
      <c r="PAT28" s="61"/>
      <c r="PAU28" s="61"/>
      <c r="PAV28" s="61"/>
      <c r="PAW28" s="61"/>
      <c r="PAX28" s="61"/>
      <c r="PAY28" s="61"/>
      <c r="PAZ28" s="61"/>
      <c r="PBA28" s="61"/>
      <c r="PBB28" s="61"/>
      <c r="PBC28" s="61"/>
      <c r="PBD28" s="61"/>
      <c r="PBE28" s="61"/>
      <c r="PBF28" s="61"/>
      <c r="PBG28" s="61"/>
      <c r="PBH28" s="61"/>
      <c r="PBI28" s="61"/>
      <c r="PBJ28" s="61"/>
      <c r="PBK28" s="61"/>
      <c r="PBL28" s="61"/>
      <c r="PBM28" s="61"/>
      <c r="PBN28" s="61"/>
      <c r="PBO28" s="61"/>
      <c r="PBP28" s="61"/>
      <c r="PBQ28" s="61"/>
      <c r="PBR28" s="61"/>
      <c r="PBS28" s="61"/>
      <c r="PBT28" s="61"/>
      <c r="PBU28" s="61"/>
      <c r="PBV28" s="61"/>
      <c r="PBW28" s="61"/>
      <c r="PBX28" s="61"/>
      <c r="PBY28" s="61"/>
      <c r="PBZ28" s="61"/>
      <c r="PCA28" s="61"/>
      <c r="PCB28" s="61"/>
      <c r="PCC28" s="61"/>
      <c r="PCD28" s="61"/>
      <c r="PCE28" s="61"/>
      <c r="PCF28" s="61"/>
      <c r="PCG28" s="61"/>
      <c r="PCH28" s="61"/>
      <c r="PCI28" s="61"/>
      <c r="PCJ28" s="61"/>
      <c r="PCK28" s="61"/>
      <c r="PCL28" s="61"/>
      <c r="PCM28" s="61"/>
      <c r="PCN28" s="61"/>
      <c r="PCO28" s="61"/>
      <c r="PCP28" s="61"/>
      <c r="PCQ28" s="61"/>
      <c r="PCR28" s="61"/>
      <c r="PCS28" s="61"/>
      <c r="PCT28" s="61"/>
      <c r="PCU28" s="61"/>
      <c r="PCV28" s="61"/>
      <c r="PCW28" s="61"/>
      <c r="PCX28" s="61"/>
      <c r="PCY28" s="61"/>
      <c r="PCZ28" s="61"/>
      <c r="PDA28" s="61"/>
      <c r="PDB28" s="61"/>
      <c r="PDC28" s="61"/>
      <c r="PDD28" s="61"/>
      <c r="PDE28" s="61"/>
      <c r="PDF28" s="61"/>
      <c r="PDG28" s="61"/>
      <c r="PDH28" s="61"/>
      <c r="PDI28" s="61"/>
      <c r="PDJ28" s="61"/>
      <c r="PDK28" s="61"/>
      <c r="PDL28" s="61"/>
      <c r="PDM28" s="61"/>
      <c r="PDN28" s="61"/>
      <c r="PDO28" s="61"/>
      <c r="PDP28" s="61"/>
      <c r="PDQ28" s="61"/>
      <c r="PDR28" s="61"/>
      <c r="PDS28" s="61"/>
      <c r="PDT28" s="61"/>
      <c r="PDU28" s="61"/>
      <c r="PDV28" s="61"/>
      <c r="PDW28" s="61"/>
      <c r="PDX28" s="61"/>
      <c r="PDY28" s="61"/>
      <c r="PDZ28" s="61"/>
      <c r="PEA28" s="61"/>
      <c r="PEB28" s="61"/>
      <c r="PEC28" s="61"/>
      <c r="PED28" s="61"/>
      <c r="PEE28" s="61"/>
      <c r="PEF28" s="61"/>
      <c r="PEG28" s="61"/>
      <c r="PEH28" s="61"/>
      <c r="PEI28" s="61"/>
      <c r="PEJ28" s="61"/>
      <c r="PEK28" s="61"/>
      <c r="PEL28" s="61"/>
      <c r="PEM28" s="61"/>
      <c r="PEN28" s="61"/>
      <c r="PEO28" s="61"/>
      <c r="PEP28" s="61"/>
      <c r="PEQ28" s="61"/>
      <c r="PER28" s="61"/>
      <c r="PES28" s="61"/>
      <c r="PET28" s="61"/>
      <c r="PEU28" s="61"/>
      <c r="PEV28" s="61"/>
      <c r="PEW28" s="61"/>
      <c r="PEX28" s="61"/>
      <c r="PEY28" s="61"/>
      <c r="PEZ28" s="61"/>
      <c r="PFA28" s="61"/>
      <c r="PFB28" s="61"/>
      <c r="PFC28" s="61"/>
      <c r="PFD28" s="61"/>
      <c r="PFE28" s="61"/>
      <c r="PFF28" s="61"/>
      <c r="PFG28" s="61"/>
      <c r="PFH28" s="61"/>
      <c r="PFI28" s="61"/>
      <c r="PFJ28" s="61"/>
      <c r="PFK28" s="61"/>
      <c r="PFL28" s="61"/>
      <c r="PFM28" s="61"/>
      <c r="PFN28" s="61"/>
      <c r="PFO28" s="61"/>
      <c r="PFP28" s="61"/>
      <c r="PFQ28" s="61"/>
      <c r="PFR28" s="61"/>
      <c r="PFS28" s="61"/>
      <c r="PFT28" s="61"/>
      <c r="PFU28" s="61"/>
      <c r="PFV28" s="61"/>
      <c r="PFW28" s="61"/>
      <c r="PFX28" s="61"/>
      <c r="PFY28" s="61"/>
      <c r="PFZ28" s="61"/>
      <c r="PGA28" s="61"/>
      <c r="PGB28" s="61"/>
      <c r="PGC28" s="61"/>
      <c r="PGD28" s="61"/>
      <c r="PGE28" s="61"/>
      <c r="PGF28" s="61"/>
      <c r="PGG28" s="61"/>
      <c r="PGH28" s="61"/>
      <c r="PGI28" s="61"/>
      <c r="PGJ28" s="61"/>
      <c r="PGK28" s="61"/>
      <c r="PGL28" s="61"/>
      <c r="PGM28" s="61"/>
      <c r="PGN28" s="61"/>
      <c r="PGO28" s="61"/>
      <c r="PGP28" s="61"/>
      <c r="PGQ28" s="61"/>
      <c r="PGR28" s="61"/>
      <c r="PGS28" s="61"/>
      <c r="PGT28" s="61"/>
      <c r="PGU28" s="61"/>
      <c r="PGV28" s="61"/>
      <c r="PGW28" s="61"/>
      <c r="PGX28" s="61"/>
      <c r="PGY28" s="61"/>
      <c r="PGZ28" s="61"/>
      <c r="PHA28" s="61"/>
      <c r="PHB28" s="61"/>
      <c r="PHC28" s="61"/>
      <c r="PHD28" s="61"/>
      <c r="PHE28" s="61"/>
      <c r="PHF28" s="61"/>
      <c r="PHG28" s="61"/>
      <c r="PHH28" s="61"/>
      <c r="PHI28" s="61"/>
      <c r="PHJ28" s="61"/>
      <c r="PHK28" s="61"/>
      <c r="PHL28" s="61"/>
      <c r="PHM28" s="61"/>
      <c r="PHN28" s="61"/>
      <c r="PHO28" s="61"/>
      <c r="PHP28" s="61"/>
      <c r="PHQ28" s="61"/>
      <c r="PHR28" s="61"/>
      <c r="PHS28" s="61"/>
      <c r="PHT28" s="61"/>
      <c r="PHU28" s="61"/>
      <c r="PHV28" s="61"/>
      <c r="PHW28" s="61"/>
      <c r="PHX28" s="61"/>
      <c r="PHY28" s="61"/>
      <c r="PHZ28" s="61"/>
      <c r="PIA28" s="61"/>
      <c r="PIB28" s="61"/>
      <c r="PIC28" s="61"/>
      <c r="PID28" s="61"/>
      <c r="PIE28" s="61"/>
      <c r="PIF28" s="61"/>
      <c r="PIG28" s="61"/>
      <c r="PIH28" s="61"/>
      <c r="PII28" s="61"/>
      <c r="PIJ28" s="61"/>
      <c r="PIK28" s="61"/>
      <c r="PIL28" s="61"/>
      <c r="PIM28" s="61"/>
      <c r="PIN28" s="61"/>
      <c r="PIO28" s="61"/>
      <c r="PIP28" s="61"/>
      <c r="PIQ28" s="61"/>
      <c r="PIR28" s="61"/>
      <c r="PIS28" s="61"/>
      <c r="PIT28" s="61"/>
      <c r="PIU28" s="61"/>
      <c r="PIV28" s="61"/>
      <c r="PIW28" s="61"/>
      <c r="PIX28" s="61"/>
      <c r="PIY28" s="61"/>
      <c r="PIZ28" s="61"/>
      <c r="PJA28" s="61"/>
      <c r="PJB28" s="61"/>
      <c r="PJC28" s="61"/>
      <c r="PJD28" s="61"/>
      <c r="PJE28" s="61"/>
      <c r="PJF28" s="61"/>
      <c r="PJG28" s="61"/>
      <c r="PJH28" s="61"/>
      <c r="PJI28" s="61"/>
      <c r="PJJ28" s="61"/>
      <c r="PJK28" s="61"/>
      <c r="PJL28" s="61"/>
      <c r="PJM28" s="61"/>
      <c r="PJN28" s="61"/>
      <c r="PJO28" s="61"/>
      <c r="PJP28" s="61"/>
      <c r="PJQ28" s="61"/>
      <c r="PJR28" s="61"/>
      <c r="PJS28" s="61"/>
      <c r="PJT28" s="61"/>
      <c r="PJU28" s="61"/>
      <c r="PJV28" s="61"/>
      <c r="PJW28" s="61"/>
      <c r="PJX28" s="61"/>
      <c r="PJY28" s="61"/>
      <c r="PJZ28" s="61"/>
      <c r="PKA28" s="61"/>
      <c r="PKB28" s="61"/>
      <c r="PKC28" s="61"/>
      <c r="PKD28" s="61"/>
      <c r="PKE28" s="61"/>
      <c r="PKF28" s="61"/>
      <c r="PKG28" s="61"/>
      <c r="PKH28" s="61"/>
      <c r="PKI28" s="61"/>
      <c r="PKJ28" s="61"/>
      <c r="PKK28" s="61"/>
      <c r="PKL28" s="61"/>
      <c r="PKM28" s="61"/>
      <c r="PKN28" s="61"/>
      <c r="PKO28" s="61"/>
      <c r="PKP28" s="61"/>
      <c r="PKQ28" s="61"/>
      <c r="PKR28" s="61"/>
      <c r="PKS28" s="61"/>
      <c r="PKT28" s="61"/>
      <c r="PKU28" s="61"/>
      <c r="PKV28" s="61"/>
      <c r="PKW28" s="61"/>
      <c r="PKX28" s="61"/>
      <c r="PKY28" s="61"/>
      <c r="PKZ28" s="61"/>
      <c r="PLA28" s="61"/>
      <c r="PLB28" s="61"/>
      <c r="PLC28" s="61"/>
      <c r="PLD28" s="61"/>
      <c r="PLE28" s="61"/>
      <c r="PLF28" s="61"/>
      <c r="PLG28" s="61"/>
      <c r="PLH28" s="61"/>
      <c r="PLI28" s="61"/>
      <c r="PLJ28" s="61"/>
      <c r="PLK28" s="61"/>
      <c r="PLL28" s="61"/>
      <c r="PLM28" s="61"/>
      <c r="PLN28" s="61"/>
      <c r="PLO28" s="61"/>
      <c r="PLP28" s="61"/>
      <c r="PLQ28" s="61"/>
      <c r="PLR28" s="61"/>
      <c r="PLS28" s="61"/>
      <c r="PLT28" s="61"/>
      <c r="PLU28" s="61"/>
      <c r="PLV28" s="61"/>
      <c r="PLW28" s="61"/>
      <c r="PLX28" s="61"/>
      <c r="PLY28" s="61"/>
      <c r="PLZ28" s="61"/>
      <c r="PMA28" s="61"/>
      <c r="PMB28" s="61"/>
      <c r="PMC28" s="61"/>
      <c r="PMD28" s="61"/>
      <c r="PME28" s="61"/>
      <c r="PMF28" s="61"/>
      <c r="PMG28" s="61"/>
      <c r="PMH28" s="61"/>
      <c r="PMI28" s="61"/>
      <c r="PMJ28" s="61"/>
      <c r="PMK28" s="61"/>
      <c r="PML28" s="61"/>
      <c r="PMM28" s="61"/>
      <c r="PMN28" s="61"/>
      <c r="PMO28" s="61"/>
      <c r="PMP28" s="61"/>
      <c r="PMQ28" s="61"/>
      <c r="PMR28" s="61"/>
      <c r="PMS28" s="61"/>
      <c r="PMT28" s="61"/>
      <c r="PMU28" s="61"/>
      <c r="PMV28" s="61"/>
      <c r="PMW28" s="61"/>
      <c r="PMX28" s="61"/>
      <c r="PMY28" s="61"/>
      <c r="PMZ28" s="61"/>
      <c r="PNA28" s="61"/>
      <c r="PNB28" s="61"/>
      <c r="PNC28" s="61"/>
      <c r="PND28" s="61"/>
      <c r="PNE28" s="61"/>
      <c r="PNF28" s="61"/>
      <c r="PNG28" s="61"/>
      <c r="PNH28" s="61"/>
      <c r="PNI28" s="61"/>
      <c r="PNJ28" s="61"/>
      <c r="PNK28" s="61"/>
      <c r="PNL28" s="61"/>
      <c r="PNM28" s="61"/>
      <c r="PNN28" s="61"/>
      <c r="PNO28" s="61"/>
      <c r="PNP28" s="61"/>
      <c r="PNQ28" s="61"/>
      <c r="PNR28" s="61"/>
      <c r="PNS28" s="61"/>
      <c r="PNT28" s="61"/>
      <c r="PNU28" s="61"/>
      <c r="PNV28" s="61"/>
      <c r="PNW28" s="61"/>
      <c r="PNX28" s="61"/>
      <c r="PNY28" s="61"/>
      <c r="PNZ28" s="61"/>
      <c r="POA28" s="61"/>
      <c r="POB28" s="61"/>
      <c r="POC28" s="61"/>
      <c r="POD28" s="61"/>
      <c r="POE28" s="61"/>
      <c r="POF28" s="61"/>
      <c r="POG28" s="61"/>
      <c r="POH28" s="61"/>
      <c r="POI28" s="61"/>
      <c r="POJ28" s="61"/>
      <c r="POK28" s="61"/>
      <c r="POL28" s="61"/>
      <c r="POM28" s="61"/>
      <c r="PON28" s="61"/>
      <c r="POO28" s="61"/>
      <c r="POP28" s="61"/>
      <c r="POQ28" s="61"/>
      <c r="POR28" s="61"/>
      <c r="POS28" s="61"/>
      <c r="POT28" s="61"/>
      <c r="POU28" s="61"/>
      <c r="POV28" s="61"/>
      <c r="POW28" s="61"/>
      <c r="POX28" s="61"/>
      <c r="POY28" s="61"/>
      <c r="POZ28" s="61"/>
      <c r="PPA28" s="61"/>
      <c r="PPB28" s="61"/>
      <c r="PPC28" s="61"/>
      <c r="PPD28" s="61"/>
      <c r="PPE28" s="61"/>
      <c r="PPF28" s="61"/>
      <c r="PPG28" s="61"/>
      <c r="PPH28" s="61"/>
      <c r="PPI28" s="61"/>
      <c r="PPJ28" s="61"/>
      <c r="PPK28" s="61"/>
      <c r="PPL28" s="61"/>
      <c r="PPM28" s="61"/>
      <c r="PPN28" s="61"/>
      <c r="PPO28" s="61"/>
      <c r="PPP28" s="61"/>
      <c r="PPQ28" s="61"/>
      <c r="PPR28" s="61"/>
      <c r="PPS28" s="61"/>
      <c r="PPT28" s="61"/>
      <c r="PPU28" s="61"/>
      <c r="PPV28" s="61"/>
      <c r="PPW28" s="61"/>
      <c r="PPX28" s="61"/>
      <c r="PPY28" s="61"/>
      <c r="PPZ28" s="61"/>
      <c r="PQA28" s="61"/>
      <c r="PQB28" s="61"/>
      <c r="PQC28" s="61"/>
      <c r="PQD28" s="61"/>
      <c r="PQE28" s="61"/>
      <c r="PQF28" s="61"/>
      <c r="PQG28" s="61"/>
      <c r="PQH28" s="61"/>
      <c r="PQI28" s="61"/>
      <c r="PQJ28" s="61"/>
      <c r="PQK28" s="61"/>
      <c r="PQL28" s="61"/>
      <c r="PQM28" s="61"/>
      <c r="PQN28" s="61"/>
      <c r="PQO28" s="61"/>
      <c r="PQP28" s="61"/>
      <c r="PQQ28" s="61"/>
      <c r="PQR28" s="61"/>
      <c r="PQS28" s="61"/>
      <c r="PQT28" s="61"/>
      <c r="PQU28" s="61"/>
      <c r="PQV28" s="61"/>
      <c r="PQW28" s="61"/>
      <c r="PQX28" s="61"/>
      <c r="PQY28" s="61"/>
      <c r="PQZ28" s="61"/>
      <c r="PRA28" s="61"/>
      <c r="PRB28" s="61"/>
      <c r="PRC28" s="61"/>
      <c r="PRD28" s="61"/>
      <c r="PRE28" s="61"/>
      <c r="PRF28" s="61"/>
      <c r="PRG28" s="61"/>
      <c r="PRH28" s="61"/>
      <c r="PRI28" s="61"/>
      <c r="PRJ28" s="61"/>
      <c r="PRK28" s="61"/>
      <c r="PRL28" s="61"/>
      <c r="PRM28" s="61"/>
      <c r="PRN28" s="61"/>
      <c r="PRO28" s="61"/>
      <c r="PRP28" s="61"/>
      <c r="PRQ28" s="61"/>
      <c r="PRR28" s="61"/>
      <c r="PRS28" s="61"/>
      <c r="PRT28" s="61"/>
      <c r="PRU28" s="61"/>
      <c r="PRV28" s="61"/>
      <c r="PRW28" s="61"/>
      <c r="PRX28" s="61"/>
      <c r="PRY28" s="61"/>
      <c r="PRZ28" s="61"/>
      <c r="PSA28" s="61"/>
      <c r="PSB28" s="61"/>
      <c r="PSC28" s="61"/>
      <c r="PSD28" s="61"/>
      <c r="PSE28" s="61"/>
      <c r="PSF28" s="61"/>
      <c r="PSG28" s="61"/>
      <c r="PSH28" s="61"/>
      <c r="PSI28" s="61"/>
      <c r="PSJ28" s="61"/>
      <c r="PSK28" s="61"/>
      <c r="PSL28" s="61"/>
      <c r="PSM28" s="61"/>
      <c r="PSN28" s="61"/>
      <c r="PSO28" s="61"/>
      <c r="PSP28" s="61"/>
      <c r="PSQ28" s="61"/>
      <c r="PSR28" s="61"/>
      <c r="PSS28" s="61"/>
      <c r="PST28" s="61"/>
      <c r="PSU28" s="61"/>
      <c r="PSV28" s="61"/>
      <c r="PSW28" s="61"/>
      <c r="PSX28" s="61"/>
      <c r="PSY28" s="61"/>
      <c r="PSZ28" s="61"/>
      <c r="PTA28" s="61"/>
      <c r="PTB28" s="61"/>
      <c r="PTC28" s="61"/>
      <c r="PTD28" s="61"/>
      <c r="PTE28" s="61"/>
      <c r="PTF28" s="61"/>
      <c r="PTG28" s="61"/>
      <c r="PTH28" s="61"/>
      <c r="PTI28" s="61"/>
      <c r="PTJ28" s="61"/>
      <c r="PTK28" s="61"/>
      <c r="PTL28" s="61"/>
      <c r="PTM28" s="61"/>
      <c r="PTN28" s="61"/>
      <c r="PTO28" s="61"/>
      <c r="PTP28" s="61"/>
      <c r="PTQ28" s="61"/>
      <c r="PTR28" s="61"/>
      <c r="PTS28" s="61"/>
      <c r="PTT28" s="61"/>
      <c r="PTU28" s="61"/>
      <c r="PTV28" s="61"/>
      <c r="PTW28" s="61"/>
      <c r="PTX28" s="61"/>
      <c r="PTY28" s="61"/>
      <c r="PTZ28" s="61"/>
      <c r="PUA28" s="61"/>
      <c r="PUB28" s="61"/>
      <c r="PUC28" s="61"/>
      <c r="PUD28" s="61"/>
      <c r="PUE28" s="61"/>
      <c r="PUF28" s="61"/>
      <c r="PUG28" s="61"/>
      <c r="PUH28" s="61"/>
      <c r="PUI28" s="61"/>
      <c r="PUJ28" s="61"/>
      <c r="PUK28" s="61"/>
      <c r="PUL28" s="61"/>
      <c r="PUM28" s="61"/>
      <c r="PUN28" s="61"/>
      <c r="PUO28" s="61"/>
      <c r="PUP28" s="61"/>
      <c r="PUQ28" s="61"/>
      <c r="PUR28" s="61"/>
      <c r="PUS28" s="61"/>
      <c r="PUT28" s="61"/>
      <c r="PUU28" s="61"/>
      <c r="PUV28" s="61"/>
      <c r="PUW28" s="61"/>
      <c r="PUX28" s="61"/>
      <c r="PUY28" s="61"/>
      <c r="PUZ28" s="61"/>
      <c r="PVA28" s="61"/>
      <c r="PVB28" s="61"/>
      <c r="PVC28" s="61"/>
      <c r="PVD28" s="61"/>
      <c r="PVE28" s="61"/>
      <c r="PVF28" s="61"/>
      <c r="PVG28" s="61"/>
      <c r="PVH28" s="61"/>
      <c r="PVI28" s="61"/>
      <c r="PVJ28" s="61"/>
      <c r="PVK28" s="61"/>
      <c r="PVL28" s="61"/>
      <c r="PVM28" s="61"/>
      <c r="PVN28" s="61"/>
      <c r="PVO28" s="61"/>
      <c r="PVP28" s="61"/>
      <c r="PVQ28" s="61"/>
      <c r="PVR28" s="61"/>
      <c r="PVS28" s="61"/>
      <c r="PVT28" s="61"/>
      <c r="PVU28" s="61"/>
      <c r="PVV28" s="61"/>
      <c r="PVW28" s="61"/>
      <c r="PVX28" s="61"/>
      <c r="PVY28" s="61"/>
      <c r="PVZ28" s="61"/>
      <c r="PWA28" s="61"/>
      <c r="PWB28" s="61"/>
      <c r="PWC28" s="61"/>
      <c r="PWD28" s="61"/>
      <c r="PWE28" s="61"/>
      <c r="PWF28" s="61"/>
      <c r="PWG28" s="61"/>
      <c r="PWH28" s="61"/>
      <c r="PWI28" s="61"/>
      <c r="PWJ28" s="61"/>
      <c r="PWK28" s="61"/>
      <c r="PWL28" s="61"/>
      <c r="PWM28" s="61"/>
      <c r="PWN28" s="61"/>
      <c r="PWO28" s="61"/>
      <c r="PWP28" s="61"/>
      <c r="PWQ28" s="61"/>
      <c r="PWR28" s="61"/>
      <c r="PWS28" s="61"/>
      <c r="PWT28" s="61"/>
      <c r="PWU28" s="61"/>
      <c r="PWV28" s="61"/>
      <c r="PWW28" s="61"/>
      <c r="PWX28" s="61"/>
      <c r="PWY28" s="61"/>
      <c r="PWZ28" s="61"/>
      <c r="PXA28" s="61"/>
      <c r="PXB28" s="61"/>
      <c r="PXC28" s="61"/>
      <c r="PXD28" s="61"/>
      <c r="PXE28" s="61"/>
      <c r="PXF28" s="61"/>
      <c r="PXG28" s="61"/>
      <c r="PXH28" s="61"/>
      <c r="PXI28" s="61"/>
      <c r="PXJ28" s="61"/>
      <c r="PXK28" s="61"/>
      <c r="PXL28" s="61"/>
      <c r="PXM28" s="61"/>
      <c r="PXN28" s="61"/>
      <c r="PXO28" s="61"/>
      <c r="PXP28" s="61"/>
      <c r="PXQ28" s="61"/>
      <c r="PXR28" s="61"/>
      <c r="PXS28" s="61"/>
      <c r="PXT28" s="61"/>
      <c r="PXU28" s="61"/>
      <c r="PXV28" s="61"/>
      <c r="PXW28" s="61"/>
      <c r="PXX28" s="61"/>
      <c r="PXY28" s="61"/>
      <c r="PXZ28" s="61"/>
      <c r="PYA28" s="61"/>
      <c r="PYB28" s="61"/>
      <c r="PYC28" s="61"/>
      <c r="PYD28" s="61"/>
      <c r="PYE28" s="61"/>
      <c r="PYF28" s="61"/>
      <c r="PYG28" s="61"/>
      <c r="PYH28" s="61"/>
      <c r="PYI28" s="61"/>
      <c r="PYJ28" s="61"/>
      <c r="PYK28" s="61"/>
      <c r="PYL28" s="61"/>
      <c r="PYM28" s="61"/>
      <c r="PYN28" s="61"/>
      <c r="PYO28" s="61"/>
      <c r="PYP28" s="61"/>
      <c r="PYQ28" s="61"/>
      <c r="PYR28" s="61"/>
      <c r="PYS28" s="61"/>
      <c r="PYT28" s="61"/>
      <c r="PYU28" s="61"/>
      <c r="PYV28" s="61"/>
      <c r="PYW28" s="61"/>
      <c r="PYX28" s="61"/>
      <c r="PYY28" s="61"/>
      <c r="PYZ28" s="61"/>
      <c r="PZA28" s="61"/>
      <c r="PZB28" s="61"/>
      <c r="PZC28" s="61"/>
      <c r="PZD28" s="61"/>
      <c r="PZE28" s="61"/>
      <c r="PZF28" s="61"/>
      <c r="PZG28" s="61"/>
      <c r="PZH28" s="61"/>
      <c r="PZI28" s="61"/>
      <c r="PZJ28" s="61"/>
      <c r="PZK28" s="61"/>
      <c r="PZL28" s="61"/>
      <c r="PZM28" s="61"/>
      <c r="PZN28" s="61"/>
      <c r="PZO28" s="61"/>
      <c r="PZP28" s="61"/>
      <c r="PZQ28" s="61"/>
      <c r="PZR28" s="61"/>
      <c r="PZS28" s="61"/>
      <c r="PZT28" s="61"/>
      <c r="PZU28" s="61"/>
      <c r="PZV28" s="61"/>
      <c r="PZW28" s="61"/>
      <c r="PZX28" s="61"/>
      <c r="PZY28" s="61"/>
      <c r="PZZ28" s="61"/>
      <c r="QAA28" s="61"/>
      <c r="QAB28" s="61"/>
      <c r="QAC28" s="61"/>
      <c r="QAD28" s="61"/>
      <c r="QAE28" s="61"/>
      <c r="QAF28" s="61"/>
      <c r="QAG28" s="61"/>
      <c r="QAH28" s="61"/>
      <c r="QAI28" s="61"/>
      <c r="QAJ28" s="61"/>
      <c r="QAK28" s="61"/>
      <c r="QAL28" s="61"/>
      <c r="QAM28" s="61"/>
      <c r="QAN28" s="61"/>
      <c r="QAO28" s="61"/>
      <c r="QAP28" s="61"/>
      <c r="QAQ28" s="61"/>
      <c r="QAR28" s="61"/>
      <c r="QAS28" s="61"/>
      <c r="QAT28" s="61"/>
      <c r="QAU28" s="61"/>
      <c r="QAV28" s="61"/>
      <c r="QAW28" s="61"/>
      <c r="QAX28" s="61"/>
      <c r="QAY28" s="61"/>
      <c r="QAZ28" s="61"/>
      <c r="QBA28" s="61"/>
      <c r="QBB28" s="61"/>
      <c r="QBC28" s="61"/>
      <c r="QBD28" s="61"/>
      <c r="QBE28" s="61"/>
      <c r="QBF28" s="61"/>
      <c r="QBG28" s="61"/>
      <c r="QBH28" s="61"/>
      <c r="QBI28" s="61"/>
      <c r="QBJ28" s="61"/>
      <c r="QBK28" s="61"/>
      <c r="QBL28" s="61"/>
      <c r="QBM28" s="61"/>
      <c r="QBN28" s="61"/>
      <c r="QBO28" s="61"/>
      <c r="QBP28" s="61"/>
      <c r="QBQ28" s="61"/>
      <c r="QBR28" s="61"/>
      <c r="QBS28" s="61"/>
      <c r="QBT28" s="61"/>
      <c r="QBU28" s="61"/>
      <c r="QBV28" s="61"/>
      <c r="QBW28" s="61"/>
      <c r="QBX28" s="61"/>
      <c r="QBY28" s="61"/>
      <c r="QBZ28" s="61"/>
      <c r="QCA28" s="61"/>
      <c r="QCB28" s="61"/>
      <c r="QCC28" s="61"/>
      <c r="QCD28" s="61"/>
      <c r="QCE28" s="61"/>
      <c r="QCF28" s="61"/>
      <c r="QCG28" s="61"/>
      <c r="QCH28" s="61"/>
      <c r="QCI28" s="61"/>
      <c r="QCJ28" s="61"/>
      <c r="QCK28" s="61"/>
      <c r="QCL28" s="61"/>
      <c r="QCM28" s="61"/>
      <c r="QCN28" s="61"/>
      <c r="QCO28" s="61"/>
      <c r="QCP28" s="61"/>
      <c r="QCQ28" s="61"/>
      <c r="QCR28" s="61"/>
      <c r="QCS28" s="61"/>
      <c r="QCT28" s="61"/>
      <c r="QCU28" s="61"/>
      <c r="QCV28" s="61"/>
      <c r="QCW28" s="61"/>
      <c r="QCX28" s="61"/>
      <c r="QCY28" s="61"/>
      <c r="QCZ28" s="61"/>
      <c r="QDA28" s="61"/>
      <c r="QDB28" s="61"/>
      <c r="QDC28" s="61"/>
      <c r="QDD28" s="61"/>
      <c r="QDE28" s="61"/>
      <c r="QDF28" s="61"/>
      <c r="QDG28" s="61"/>
      <c r="QDH28" s="61"/>
      <c r="QDI28" s="61"/>
      <c r="QDJ28" s="61"/>
      <c r="QDK28" s="61"/>
      <c r="QDL28" s="61"/>
      <c r="QDM28" s="61"/>
      <c r="QDN28" s="61"/>
      <c r="QDO28" s="61"/>
      <c r="QDP28" s="61"/>
      <c r="QDQ28" s="61"/>
      <c r="QDR28" s="61"/>
      <c r="QDS28" s="61"/>
      <c r="QDT28" s="61"/>
      <c r="QDU28" s="61"/>
      <c r="QDV28" s="61"/>
      <c r="QDW28" s="61"/>
      <c r="QDX28" s="61"/>
      <c r="QDY28" s="61"/>
      <c r="QDZ28" s="61"/>
      <c r="QEA28" s="61"/>
      <c r="QEB28" s="61"/>
      <c r="QEC28" s="61"/>
      <c r="QED28" s="61"/>
      <c r="QEE28" s="61"/>
      <c r="QEF28" s="61"/>
      <c r="QEG28" s="61"/>
      <c r="QEH28" s="61"/>
      <c r="QEI28" s="61"/>
      <c r="QEJ28" s="61"/>
      <c r="QEK28" s="61"/>
      <c r="QEL28" s="61"/>
      <c r="QEM28" s="61"/>
      <c r="QEN28" s="61"/>
      <c r="QEO28" s="61"/>
      <c r="QEP28" s="61"/>
      <c r="QEQ28" s="61"/>
      <c r="QER28" s="61"/>
      <c r="QES28" s="61"/>
      <c r="QET28" s="61"/>
      <c r="QEU28" s="61"/>
      <c r="QEV28" s="61"/>
      <c r="QEW28" s="61"/>
      <c r="QEX28" s="61"/>
      <c r="QEY28" s="61"/>
      <c r="QEZ28" s="61"/>
      <c r="QFA28" s="61"/>
      <c r="QFB28" s="61"/>
      <c r="QFC28" s="61"/>
      <c r="QFD28" s="61"/>
      <c r="QFE28" s="61"/>
      <c r="QFF28" s="61"/>
      <c r="QFG28" s="61"/>
      <c r="QFH28" s="61"/>
      <c r="QFI28" s="61"/>
      <c r="QFJ28" s="61"/>
      <c r="QFK28" s="61"/>
      <c r="QFL28" s="61"/>
      <c r="QFM28" s="61"/>
      <c r="QFN28" s="61"/>
      <c r="QFO28" s="61"/>
      <c r="QFP28" s="61"/>
      <c r="QFQ28" s="61"/>
      <c r="QFR28" s="61"/>
      <c r="QFS28" s="61"/>
      <c r="QFT28" s="61"/>
      <c r="QFU28" s="61"/>
      <c r="QFV28" s="61"/>
      <c r="QFW28" s="61"/>
      <c r="QFX28" s="61"/>
      <c r="QFY28" s="61"/>
      <c r="QFZ28" s="61"/>
      <c r="QGA28" s="61"/>
      <c r="QGB28" s="61"/>
      <c r="QGC28" s="61"/>
      <c r="QGD28" s="61"/>
      <c r="QGE28" s="61"/>
      <c r="QGF28" s="61"/>
      <c r="QGG28" s="61"/>
      <c r="QGH28" s="61"/>
      <c r="QGI28" s="61"/>
      <c r="QGJ28" s="61"/>
      <c r="QGK28" s="61"/>
      <c r="QGL28" s="61"/>
      <c r="QGM28" s="61"/>
      <c r="QGN28" s="61"/>
      <c r="QGO28" s="61"/>
      <c r="QGP28" s="61"/>
      <c r="QGQ28" s="61"/>
      <c r="QGR28" s="61"/>
      <c r="QGS28" s="61"/>
      <c r="QGT28" s="61"/>
      <c r="QGU28" s="61"/>
      <c r="QGV28" s="61"/>
      <c r="QGW28" s="61"/>
      <c r="QGX28" s="61"/>
      <c r="QGY28" s="61"/>
      <c r="QGZ28" s="61"/>
      <c r="QHA28" s="61"/>
      <c r="QHB28" s="61"/>
      <c r="QHC28" s="61"/>
      <c r="QHD28" s="61"/>
      <c r="QHE28" s="61"/>
      <c r="QHF28" s="61"/>
      <c r="QHG28" s="61"/>
      <c r="QHH28" s="61"/>
      <c r="QHI28" s="61"/>
      <c r="QHJ28" s="61"/>
      <c r="QHK28" s="61"/>
      <c r="QHL28" s="61"/>
      <c r="QHM28" s="61"/>
      <c r="QHN28" s="61"/>
      <c r="QHO28" s="61"/>
      <c r="QHP28" s="61"/>
      <c r="QHQ28" s="61"/>
      <c r="QHR28" s="61"/>
      <c r="QHS28" s="61"/>
      <c r="QHT28" s="61"/>
      <c r="QHU28" s="61"/>
      <c r="QHV28" s="61"/>
      <c r="QHW28" s="61"/>
      <c r="QHX28" s="61"/>
      <c r="QHY28" s="61"/>
      <c r="QHZ28" s="61"/>
      <c r="QIA28" s="61"/>
      <c r="QIB28" s="61"/>
      <c r="QIC28" s="61"/>
      <c r="QID28" s="61"/>
      <c r="QIE28" s="61"/>
      <c r="QIF28" s="61"/>
      <c r="QIG28" s="61"/>
      <c r="QIH28" s="61"/>
      <c r="QII28" s="61"/>
      <c r="QIJ28" s="61"/>
      <c r="QIK28" s="61"/>
      <c r="QIL28" s="61"/>
      <c r="QIM28" s="61"/>
      <c r="QIN28" s="61"/>
      <c r="QIO28" s="61"/>
      <c r="QIP28" s="61"/>
      <c r="QIQ28" s="61"/>
      <c r="QIR28" s="61"/>
      <c r="QIS28" s="61"/>
      <c r="QIT28" s="61"/>
      <c r="QIU28" s="61"/>
      <c r="QIV28" s="61"/>
      <c r="QIW28" s="61"/>
      <c r="QIX28" s="61"/>
      <c r="QIY28" s="61"/>
      <c r="QIZ28" s="61"/>
      <c r="QJA28" s="61"/>
      <c r="QJB28" s="61"/>
      <c r="QJC28" s="61"/>
      <c r="QJD28" s="61"/>
      <c r="QJE28" s="61"/>
      <c r="QJF28" s="61"/>
      <c r="QJG28" s="61"/>
      <c r="QJH28" s="61"/>
      <c r="QJI28" s="61"/>
      <c r="QJJ28" s="61"/>
      <c r="QJK28" s="61"/>
      <c r="QJL28" s="61"/>
      <c r="QJM28" s="61"/>
      <c r="QJN28" s="61"/>
      <c r="QJO28" s="61"/>
      <c r="QJP28" s="61"/>
      <c r="QJQ28" s="61"/>
      <c r="QJR28" s="61"/>
      <c r="QJS28" s="61"/>
      <c r="QJT28" s="61"/>
      <c r="QJU28" s="61"/>
      <c r="QJV28" s="61"/>
      <c r="QJW28" s="61"/>
      <c r="QJX28" s="61"/>
      <c r="QJY28" s="61"/>
      <c r="QJZ28" s="61"/>
      <c r="QKA28" s="61"/>
      <c r="QKB28" s="61"/>
      <c r="QKC28" s="61"/>
      <c r="QKD28" s="61"/>
      <c r="QKE28" s="61"/>
      <c r="QKF28" s="61"/>
      <c r="QKG28" s="61"/>
      <c r="QKH28" s="61"/>
      <c r="QKI28" s="61"/>
      <c r="QKJ28" s="61"/>
      <c r="QKK28" s="61"/>
      <c r="QKL28" s="61"/>
      <c r="QKM28" s="61"/>
      <c r="QKN28" s="61"/>
      <c r="QKO28" s="61"/>
      <c r="QKP28" s="61"/>
      <c r="QKQ28" s="61"/>
      <c r="QKR28" s="61"/>
      <c r="QKS28" s="61"/>
      <c r="QKT28" s="61"/>
      <c r="QKU28" s="61"/>
      <c r="QKV28" s="61"/>
      <c r="QKW28" s="61"/>
      <c r="QKX28" s="61"/>
      <c r="QKY28" s="61"/>
      <c r="QKZ28" s="61"/>
      <c r="QLA28" s="61"/>
      <c r="QLB28" s="61"/>
      <c r="QLC28" s="61"/>
      <c r="QLD28" s="61"/>
      <c r="QLE28" s="61"/>
      <c r="QLF28" s="61"/>
      <c r="QLG28" s="61"/>
      <c r="QLH28" s="61"/>
      <c r="QLI28" s="61"/>
      <c r="QLJ28" s="61"/>
      <c r="QLK28" s="61"/>
      <c r="QLL28" s="61"/>
      <c r="QLM28" s="61"/>
      <c r="QLN28" s="61"/>
      <c r="QLO28" s="61"/>
      <c r="QLP28" s="61"/>
      <c r="QLQ28" s="61"/>
      <c r="QLR28" s="61"/>
      <c r="QLS28" s="61"/>
      <c r="QLT28" s="61"/>
      <c r="QLU28" s="61"/>
      <c r="QLV28" s="61"/>
      <c r="QLW28" s="61"/>
      <c r="QLX28" s="61"/>
      <c r="QLY28" s="61"/>
      <c r="QLZ28" s="61"/>
      <c r="QMA28" s="61"/>
      <c r="QMB28" s="61"/>
      <c r="QMC28" s="61"/>
      <c r="QMD28" s="61"/>
      <c r="QME28" s="61"/>
      <c r="QMF28" s="61"/>
      <c r="QMG28" s="61"/>
      <c r="QMH28" s="61"/>
      <c r="QMI28" s="61"/>
      <c r="QMJ28" s="61"/>
      <c r="QMK28" s="61"/>
      <c r="QML28" s="61"/>
      <c r="QMM28" s="61"/>
      <c r="QMN28" s="61"/>
      <c r="QMO28" s="61"/>
      <c r="QMP28" s="61"/>
      <c r="QMQ28" s="61"/>
      <c r="QMR28" s="61"/>
      <c r="QMS28" s="61"/>
      <c r="QMT28" s="61"/>
      <c r="QMU28" s="61"/>
      <c r="QMV28" s="61"/>
      <c r="QMW28" s="61"/>
      <c r="QMX28" s="61"/>
      <c r="QMY28" s="61"/>
      <c r="QMZ28" s="61"/>
      <c r="QNA28" s="61"/>
      <c r="QNB28" s="61"/>
      <c r="QNC28" s="61"/>
      <c r="QND28" s="61"/>
      <c r="QNE28" s="61"/>
      <c r="QNF28" s="61"/>
      <c r="QNG28" s="61"/>
      <c r="QNH28" s="61"/>
      <c r="QNI28" s="61"/>
      <c r="QNJ28" s="61"/>
      <c r="QNK28" s="61"/>
      <c r="QNL28" s="61"/>
      <c r="QNM28" s="61"/>
      <c r="QNN28" s="61"/>
      <c r="QNO28" s="61"/>
      <c r="QNP28" s="61"/>
      <c r="QNQ28" s="61"/>
      <c r="QNR28" s="61"/>
      <c r="QNS28" s="61"/>
      <c r="QNT28" s="61"/>
      <c r="QNU28" s="61"/>
      <c r="QNV28" s="61"/>
      <c r="QNW28" s="61"/>
      <c r="QNX28" s="61"/>
      <c r="QNY28" s="61"/>
      <c r="QNZ28" s="61"/>
      <c r="QOA28" s="61"/>
      <c r="QOB28" s="61"/>
      <c r="QOC28" s="61"/>
      <c r="QOD28" s="61"/>
      <c r="QOE28" s="61"/>
      <c r="QOF28" s="61"/>
      <c r="QOG28" s="61"/>
      <c r="QOH28" s="61"/>
      <c r="QOI28" s="61"/>
      <c r="QOJ28" s="61"/>
      <c r="QOK28" s="61"/>
      <c r="QOL28" s="61"/>
      <c r="QOM28" s="61"/>
      <c r="QON28" s="61"/>
      <c r="QOO28" s="61"/>
      <c r="QOP28" s="61"/>
      <c r="QOQ28" s="61"/>
      <c r="QOR28" s="61"/>
      <c r="QOS28" s="61"/>
      <c r="QOT28" s="61"/>
      <c r="QOU28" s="61"/>
      <c r="QOV28" s="61"/>
      <c r="QOW28" s="61"/>
      <c r="QOX28" s="61"/>
      <c r="QOY28" s="61"/>
      <c r="QOZ28" s="61"/>
      <c r="QPA28" s="61"/>
      <c r="QPB28" s="61"/>
      <c r="QPC28" s="61"/>
      <c r="QPD28" s="61"/>
      <c r="QPE28" s="61"/>
      <c r="QPF28" s="61"/>
      <c r="QPG28" s="61"/>
      <c r="QPH28" s="61"/>
      <c r="QPI28" s="61"/>
      <c r="QPJ28" s="61"/>
      <c r="QPK28" s="61"/>
      <c r="QPL28" s="61"/>
      <c r="QPM28" s="61"/>
      <c r="QPN28" s="61"/>
      <c r="QPO28" s="61"/>
      <c r="QPP28" s="61"/>
      <c r="QPQ28" s="61"/>
      <c r="QPR28" s="61"/>
      <c r="QPS28" s="61"/>
      <c r="QPT28" s="61"/>
      <c r="QPU28" s="61"/>
      <c r="QPV28" s="61"/>
      <c r="QPW28" s="61"/>
      <c r="QPX28" s="61"/>
      <c r="QPY28" s="61"/>
      <c r="QPZ28" s="61"/>
      <c r="QQA28" s="61"/>
      <c r="QQB28" s="61"/>
      <c r="QQC28" s="61"/>
      <c r="QQD28" s="61"/>
      <c r="QQE28" s="61"/>
      <c r="QQF28" s="61"/>
      <c r="QQG28" s="61"/>
      <c r="QQH28" s="61"/>
      <c r="QQI28" s="61"/>
      <c r="QQJ28" s="61"/>
      <c r="QQK28" s="61"/>
      <c r="QQL28" s="61"/>
      <c r="QQM28" s="61"/>
      <c r="QQN28" s="61"/>
      <c r="QQO28" s="61"/>
      <c r="QQP28" s="61"/>
      <c r="QQQ28" s="61"/>
      <c r="QQR28" s="61"/>
      <c r="QQS28" s="61"/>
      <c r="QQT28" s="61"/>
      <c r="QQU28" s="61"/>
      <c r="QQV28" s="61"/>
      <c r="QQW28" s="61"/>
      <c r="QQX28" s="61"/>
      <c r="QQY28" s="61"/>
      <c r="QQZ28" s="61"/>
      <c r="QRA28" s="61"/>
      <c r="QRB28" s="61"/>
      <c r="QRC28" s="61"/>
      <c r="QRD28" s="61"/>
      <c r="QRE28" s="61"/>
      <c r="QRF28" s="61"/>
      <c r="QRG28" s="61"/>
      <c r="QRH28" s="61"/>
      <c r="QRI28" s="61"/>
      <c r="QRJ28" s="61"/>
      <c r="QRK28" s="61"/>
      <c r="QRL28" s="61"/>
      <c r="QRM28" s="61"/>
      <c r="QRN28" s="61"/>
      <c r="QRO28" s="61"/>
      <c r="QRP28" s="61"/>
      <c r="QRQ28" s="61"/>
      <c r="QRR28" s="61"/>
      <c r="QRS28" s="61"/>
      <c r="QRT28" s="61"/>
      <c r="QRU28" s="61"/>
      <c r="QRV28" s="61"/>
      <c r="QRW28" s="61"/>
      <c r="QRX28" s="61"/>
      <c r="QRY28" s="61"/>
      <c r="QRZ28" s="61"/>
      <c r="QSA28" s="61"/>
      <c r="QSB28" s="61"/>
      <c r="QSC28" s="61"/>
      <c r="QSD28" s="61"/>
      <c r="QSE28" s="61"/>
      <c r="QSF28" s="61"/>
      <c r="QSG28" s="61"/>
      <c r="QSH28" s="61"/>
      <c r="QSI28" s="61"/>
      <c r="QSJ28" s="61"/>
      <c r="QSK28" s="61"/>
      <c r="QSL28" s="61"/>
      <c r="QSM28" s="61"/>
      <c r="QSN28" s="61"/>
      <c r="QSO28" s="61"/>
      <c r="QSP28" s="61"/>
      <c r="QSQ28" s="61"/>
      <c r="QSR28" s="61"/>
      <c r="QSS28" s="61"/>
      <c r="QST28" s="61"/>
      <c r="QSU28" s="61"/>
      <c r="QSV28" s="61"/>
      <c r="QSW28" s="61"/>
      <c r="QSX28" s="61"/>
      <c r="QSY28" s="61"/>
      <c r="QSZ28" s="61"/>
      <c r="QTA28" s="61"/>
      <c r="QTB28" s="61"/>
      <c r="QTC28" s="61"/>
      <c r="QTD28" s="61"/>
      <c r="QTE28" s="61"/>
      <c r="QTF28" s="61"/>
      <c r="QTG28" s="61"/>
      <c r="QTH28" s="61"/>
      <c r="QTI28" s="61"/>
      <c r="QTJ28" s="61"/>
      <c r="QTK28" s="61"/>
      <c r="QTL28" s="61"/>
      <c r="QTM28" s="61"/>
      <c r="QTN28" s="61"/>
      <c r="QTO28" s="61"/>
      <c r="QTP28" s="61"/>
      <c r="QTQ28" s="61"/>
      <c r="QTR28" s="61"/>
      <c r="QTS28" s="61"/>
      <c r="QTT28" s="61"/>
      <c r="QTU28" s="61"/>
      <c r="QTV28" s="61"/>
      <c r="QTW28" s="61"/>
      <c r="QTX28" s="61"/>
      <c r="QTY28" s="61"/>
      <c r="QTZ28" s="61"/>
      <c r="QUA28" s="61"/>
      <c r="QUB28" s="61"/>
      <c r="QUC28" s="61"/>
      <c r="QUD28" s="61"/>
      <c r="QUE28" s="61"/>
      <c r="QUF28" s="61"/>
      <c r="QUG28" s="61"/>
      <c r="QUH28" s="61"/>
      <c r="QUI28" s="61"/>
      <c r="QUJ28" s="61"/>
      <c r="QUK28" s="61"/>
      <c r="QUL28" s="61"/>
      <c r="QUM28" s="61"/>
      <c r="QUN28" s="61"/>
      <c r="QUO28" s="61"/>
      <c r="QUP28" s="61"/>
      <c r="QUQ28" s="61"/>
      <c r="QUR28" s="61"/>
      <c r="QUS28" s="61"/>
      <c r="QUT28" s="61"/>
      <c r="QUU28" s="61"/>
      <c r="QUV28" s="61"/>
      <c r="QUW28" s="61"/>
      <c r="QUX28" s="61"/>
      <c r="QUY28" s="61"/>
      <c r="QUZ28" s="61"/>
      <c r="QVA28" s="61"/>
      <c r="QVB28" s="61"/>
      <c r="QVC28" s="61"/>
      <c r="QVD28" s="61"/>
      <c r="QVE28" s="61"/>
      <c r="QVF28" s="61"/>
      <c r="QVG28" s="61"/>
      <c r="QVH28" s="61"/>
      <c r="QVI28" s="61"/>
      <c r="QVJ28" s="61"/>
      <c r="QVK28" s="61"/>
      <c r="QVL28" s="61"/>
      <c r="QVM28" s="61"/>
      <c r="QVN28" s="61"/>
      <c r="QVO28" s="61"/>
      <c r="QVP28" s="61"/>
      <c r="QVQ28" s="61"/>
      <c r="QVR28" s="61"/>
      <c r="QVS28" s="61"/>
      <c r="QVT28" s="61"/>
      <c r="QVU28" s="61"/>
      <c r="QVV28" s="61"/>
      <c r="QVW28" s="61"/>
      <c r="QVX28" s="61"/>
      <c r="QVY28" s="61"/>
      <c r="QVZ28" s="61"/>
      <c r="QWA28" s="61"/>
      <c r="QWB28" s="61"/>
      <c r="QWC28" s="61"/>
      <c r="QWD28" s="61"/>
      <c r="QWE28" s="61"/>
      <c r="QWF28" s="61"/>
      <c r="QWG28" s="61"/>
      <c r="QWH28" s="61"/>
      <c r="QWI28" s="61"/>
      <c r="QWJ28" s="61"/>
      <c r="QWK28" s="61"/>
      <c r="QWL28" s="61"/>
      <c r="QWM28" s="61"/>
      <c r="QWN28" s="61"/>
      <c r="QWO28" s="61"/>
      <c r="QWP28" s="61"/>
      <c r="QWQ28" s="61"/>
      <c r="QWR28" s="61"/>
      <c r="QWS28" s="61"/>
      <c r="QWT28" s="61"/>
      <c r="QWU28" s="61"/>
      <c r="QWV28" s="61"/>
      <c r="QWW28" s="61"/>
      <c r="QWX28" s="61"/>
      <c r="QWY28" s="61"/>
      <c r="QWZ28" s="61"/>
      <c r="QXA28" s="61"/>
      <c r="QXB28" s="61"/>
      <c r="QXC28" s="61"/>
      <c r="QXD28" s="61"/>
      <c r="QXE28" s="61"/>
      <c r="QXF28" s="61"/>
      <c r="QXG28" s="61"/>
      <c r="QXH28" s="61"/>
      <c r="QXI28" s="61"/>
      <c r="QXJ28" s="61"/>
      <c r="QXK28" s="61"/>
      <c r="QXL28" s="61"/>
      <c r="QXM28" s="61"/>
      <c r="QXN28" s="61"/>
      <c r="QXO28" s="61"/>
      <c r="QXP28" s="61"/>
      <c r="QXQ28" s="61"/>
      <c r="QXR28" s="61"/>
      <c r="QXS28" s="61"/>
      <c r="QXT28" s="61"/>
      <c r="QXU28" s="61"/>
      <c r="QXV28" s="61"/>
      <c r="QXW28" s="61"/>
      <c r="QXX28" s="61"/>
      <c r="QXY28" s="61"/>
      <c r="QXZ28" s="61"/>
      <c r="QYA28" s="61"/>
      <c r="QYB28" s="61"/>
      <c r="QYC28" s="61"/>
      <c r="QYD28" s="61"/>
      <c r="QYE28" s="61"/>
      <c r="QYF28" s="61"/>
      <c r="QYG28" s="61"/>
      <c r="QYH28" s="61"/>
      <c r="QYI28" s="61"/>
      <c r="QYJ28" s="61"/>
      <c r="QYK28" s="61"/>
      <c r="QYL28" s="61"/>
      <c r="QYM28" s="61"/>
      <c r="QYN28" s="61"/>
      <c r="QYO28" s="61"/>
      <c r="QYP28" s="61"/>
      <c r="QYQ28" s="61"/>
      <c r="QYR28" s="61"/>
      <c r="QYS28" s="61"/>
      <c r="QYT28" s="61"/>
      <c r="QYU28" s="61"/>
      <c r="QYV28" s="61"/>
      <c r="QYW28" s="61"/>
      <c r="QYX28" s="61"/>
      <c r="QYY28" s="61"/>
      <c r="QYZ28" s="61"/>
      <c r="QZA28" s="61"/>
      <c r="QZB28" s="61"/>
      <c r="QZC28" s="61"/>
      <c r="QZD28" s="61"/>
      <c r="QZE28" s="61"/>
      <c r="QZF28" s="61"/>
      <c r="QZG28" s="61"/>
      <c r="QZH28" s="61"/>
      <c r="QZI28" s="61"/>
      <c r="QZJ28" s="61"/>
      <c r="QZK28" s="61"/>
      <c r="QZL28" s="61"/>
      <c r="QZM28" s="61"/>
      <c r="QZN28" s="61"/>
      <c r="QZO28" s="61"/>
      <c r="QZP28" s="61"/>
      <c r="QZQ28" s="61"/>
      <c r="QZR28" s="61"/>
      <c r="QZS28" s="61"/>
      <c r="QZT28" s="61"/>
      <c r="QZU28" s="61"/>
      <c r="QZV28" s="61"/>
      <c r="QZW28" s="61"/>
      <c r="QZX28" s="61"/>
      <c r="QZY28" s="61"/>
      <c r="QZZ28" s="61"/>
      <c r="RAA28" s="61"/>
      <c r="RAB28" s="61"/>
      <c r="RAC28" s="61"/>
      <c r="RAD28" s="61"/>
      <c r="RAE28" s="61"/>
      <c r="RAF28" s="61"/>
      <c r="RAG28" s="61"/>
      <c r="RAH28" s="61"/>
      <c r="RAI28" s="61"/>
      <c r="RAJ28" s="61"/>
      <c r="RAK28" s="61"/>
      <c r="RAL28" s="61"/>
      <c r="RAM28" s="61"/>
      <c r="RAN28" s="61"/>
      <c r="RAO28" s="61"/>
      <c r="RAP28" s="61"/>
      <c r="RAQ28" s="61"/>
      <c r="RAR28" s="61"/>
      <c r="RAS28" s="61"/>
      <c r="RAT28" s="61"/>
      <c r="RAU28" s="61"/>
      <c r="RAV28" s="61"/>
      <c r="RAW28" s="61"/>
      <c r="RAX28" s="61"/>
      <c r="RAY28" s="61"/>
      <c r="RAZ28" s="61"/>
      <c r="RBA28" s="61"/>
      <c r="RBB28" s="61"/>
      <c r="RBC28" s="61"/>
      <c r="RBD28" s="61"/>
      <c r="RBE28" s="61"/>
      <c r="RBF28" s="61"/>
      <c r="RBG28" s="61"/>
      <c r="RBH28" s="61"/>
      <c r="RBI28" s="61"/>
      <c r="RBJ28" s="61"/>
      <c r="RBK28" s="61"/>
      <c r="RBL28" s="61"/>
      <c r="RBM28" s="61"/>
      <c r="RBN28" s="61"/>
      <c r="RBO28" s="61"/>
      <c r="RBP28" s="61"/>
      <c r="RBQ28" s="61"/>
      <c r="RBR28" s="61"/>
      <c r="RBS28" s="61"/>
      <c r="RBT28" s="61"/>
      <c r="RBU28" s="61"/>
      <c r="RBV28" s="61"/>
      <c r="RBW28" s="61"/>
      <c r="RBX28" s="61"/>
      <c r="RBY28" s="61"/>
      <c r="RBZ28" s="61"/>
      <c r="RCA28" s="61"/>
      <c r="RCB28" s="61"/>
      <c r="RCC28" s="61"/>
      <c r="RCD28" s="61"/>
      <c r="RCE28" s="61"/>
      <c r="RCF28" s="61"/>
      <c r="RCG28" s="61"/>
      <c r="RCH28" s="61"/>
      <c r="RCI28" s="61"/>
      <c r="RCJ28" s="61"/>
      <c r="RCK28" s="61"/>
      <c r="RCL28" s="61"/>
      <c r="RCM28" s="61"/>
      <c r="RCN28" s="61"/>
      <c r="RCO28" s="61"/>
      <c r="RCP28" s="61"/>
      <c r="RCQ28" s="61"/>
      <c r="RCR28" s="61"/>
      <c r="RCS28" s="61"/>
      <c r="RCT28" s="61"/>
      <c r="RCU28" s="61"/>
      <c r="RCV28" s="61"/>
      <c r="RCW28" s="61"/>
      <c r="RCX28" s="61"/>
      <c r="RCY28" s="61"/>
      <c r="RCZ28" s="61"/>
      <c r="RDA28" s="61"/>
      <c r="RDB28" s="61"/>
      <c r="RDC28" s="61"/>
      <c r="RDD28" s="61"/>
      <c r="RDE28" s="61"/>
      <c r="RDF28" s="61"/>
      <c r="RDG28" s="61"/>
      <c r="RDH28" s="61"/>
      <c r="RDI28" s="61"/>
      <c r="RDJ28" s="61"/>
      <c r="RDK28" s="61"/>
      <c r="RDL28" s="61"/>
      <c r="RDM28" s="61"/>
      <c r="RDN28" s="61"/>
      <c r="RDO28" s="61"/>
      <c r="RDP28" s="61"/>
      <c r="RDQ28" s="61"/>
      <c r="RDR28" s="61"/>
      <c r="RDS28" s="61"/>
      <c r="RDT28" s="61"/>
      <c r="RDU28" s="61"/>
      <c r="RDV28" s="61"/>
      <c r="RDW28" s="61"/>
      <c r="RDX28" s="61"/>
      <c r="RDY28" s="61"/>
      <c r="RDZ28" s="61"/>
      <c r="REA28" s="61"/>
      <c r="REB28" s="61"/>
      <c r="REC28" s="61"/>
      <c r="RED28" s="61"/>
      <c r="REE28" s="61"/>
      <c r="REF28" s="61"/>
      <c r="REG28" s="61"/>
      <c r="REH28" s="61"/>
      <c r="REI28" s="61"/>
      <c r="REJ28" s="61"/>
      <c r="REK28" s="61"/>
      <c r="REL28" s="61"/>
      <c r="REM28" s="61"/>
      <c r="REN28" s="61"/>
      <c r="REO28" s="61"/>
      <c r="REP28" s="61"/>
      <c r="REQ28" s="61"/>
      <c r="RER28" s="61"/>
      <c r="RES28" s="61"/>
      <c r="RET28" s="61"/>
      <c r="REU28" s="61"/>
      <c r="REV28" s="61"/>
      <c r="REW28" s="61"/>
      <c r="REX28" s="61"/>
      <c r="REY28" s="61"/>
      <c r="REZ28" s="61"/>
      <c r="RFA28" s="61"/>
      <c r="RFB28" s="61"/>
      <c r="RFC28" s="61"/>
      <c r="RFD28" s="61"/>
      <c r="RFE28" s="61"/>
      <c r="RFF28" s="61"/>
      <c r="RFG28" s="61"/>
      <c r="RFH28" s="61"/>
      <c r="RFI28" s="61"/>
      <c r="RFJ28" s="61"/>
      <c r="RFK28" s="61"/>
      <c r="RFL28" s="61"/>
      <c r="RFM28" s="61"/>
      <c r="RFN28" s="61"/>
      <c r="RFO28" s="61"/>
      <c r="RFP28" s="61"/>
      <c r="RFQ28" s="61"/>
      <c r="RFR28" s="61"/>
      <c r="RFS28" s="61"/>
      <c r="RFT28" s="61"/>
      <c r="RFU28" s="61"/>
      <c r="RFV28" s="61"/>
      <c r="RFW28" s="61"/>
      <c r="RFX28" s="61"/>
      <c r="RFY28" s="61"/>
      <c r="RFZ28" s="61"/>
      <c r="RGA28" s="61"/>
      <c r="RGB28" s="61"/>
      <c r="RGC28" s="61"/>
      <c r="RGD28" s="61"/>
      <c r="RGE28" s="61"/>
      <c r="RGF28" s="61"/>
      <c r="RGG28" s="61"/>
      <c r="RGH28" s="61"/>
      <c r="RGI28" s="61"/>
      <c r="RGJ28" s="61"/>
      <c r="RGK28" s="61"/>
      <c r="RGL28" s="61"/>
      <c r="RGM28" s="61"/>
      <c r="RGN28" s="61"/>
      <c r="RGO28" s="61"/>
      <c r="RGP28" s="61"/>
      <c r="RGQ28" s="61"/>
      <c r="RGR28" s="61"/>
      <c r="RGS28" s="61"/>
      <c r="RGT28" s="61"/>
      <c r="RGU28" s="61"/>
      <c r="RGV28" s="61"/>
      <c r="RGW28" s="61"/>
      <c r="RGX28" s="61"/>
      <c r="RGY28" s="61"/>
      <c r="RGZ28" s="61"/>
      <c r="RHA28" s="61"/>
      <c r="RHB28" s="61"/>
      <c r="RHC28" s="61"/>
      <c r="RHD28" s="61"/>
      <c r="RHE28" s="61"/>
      <c r="RHF28" s="61"/>
      <c r="RHG28" s="61"/>
      <c r="RHH28" s="61"/>
      <c r="RHI28" s="61"/>
      <c r="RHJ28" s="61"/>
      <c r="RHK28" s="61"/>
      <c r="RHL28" s="61"/>
      <c r="RHM28" s="61"/>
      <c r="RHN28" s="61"/>
      <c r="RHO28" s="61"/>
      <c r="RHP28" s="61"/>
      <c r="RHQ28" s="61"/>
      <c r="RHR28" s="61"/>
      <c r="RHS28" s="61"/>
      <c r="RHT28" s="61"/>
      <c r="RHU28" s="61"/>
      <c r="RHV28" s="61"/>
      <c r="RHW28" s="61"/>
      <c r="RHX28" s="61"/>
      <c r="RHY28" s="61"/>
      <c r="RHZ28" s="61"/>
      <c r="RIA28" s="61"/>
      <c r="RIB28" s="61"/>
      <c r="RIC28" s="61"/>
      <c r="RID28" s="61"/>
      <c r="RIE28" s="61"/>
      <c r="RIF28" s="61"/>
      <c r="RIG28" s="61"/>
      <c r="RIH28" s="61"/>
      <c r="RII28" s="61"/>
      <c r="RIJ28" s="61"/>
      <c r="RIK28" s="61"/>
      <c r="RIL28" s="61"/>
      <c r="RIM28" s="61"/>
      <c r="RIN28" s="61"/>
      <c r="RIO28" s="61"/>
      <c r="RIP28" s="61"/>
      <c r="RIQ28" s="61"/>
      <c r="RIR28" s="61"/>
      <c r="RIS28" s="61"/>
      <c r="RIT28" s="61"/>
      <c r="RIU28" s="61"/>
      <c r="RIV28" s="61"/>
      <c r="RIW28" s="61"/>
      <c r="RIX28" s="61"/>
      <c r="RIY28" s="61"/>
      <c r="RIZ28" s="61"/>
      <c r="RJA28" s="61"/>
      <c r="RJB28" s="61"/>
      <c r="RJC28" s="61"/>
      <c r="RJD28" s="61"/>
      <c r="RJE28" s="61"/>
      <c r="RJF28" s="61"/>
      <c r="RJG28" s="61"/>
      <c r="RJH28" s="61"/>
      <c r="RJI28" s="61"/>
      <c r="RJJ28" s="61"/>
      <c r="RJK28" s="61"/>
      <c r="RJL28" s="61"/>
      <c r="RJM28" s="61"/>
      <c r="RJN28" s="61"/>
      <c r="RJO28" s="61"/>
      <c r="RJP28" s="61"/>
      <c r="RJQ28" s="61"/>
      <c r="RJR28" s="61"/>
      <c r="RJS28" s="61"/>
      <c r="RJT28" s="61"/>
      <c r="RJU28" s="61"/>
      <c r="RJV28" s="61"/>
      <c r="RJW28" s="61"/>
      <c r="RJX28" s="61"/>
      <c r="RJY28" s="61"/>
      <c r="RJZ28" s="61"/>
      <c r="RKA28" s="61"/>
      <c r="RKB28" s="61"/>
      <c r="RKC28" s="61"/>
      <c r="RKD28" s="61"/>
      <c r="RKE28" s="61"/>
      <c r="RKF28" s="61"/>
      <c r="RKG28" s="61"/>
      <c r="RKH28" s="61"/>
      <c r="RKI28" s="61"/>
      <c r="RKJ28" s="61"/>
      <c r="RKK28" s="61"/>
      <c r="RKL28" s="61"/>
      <c r="RKM28" s="61"/>
      <c r="RKN28" s="61"/>
      <c r="RKO28" s="61"/>
      <c r="RKP28" s="61"/>
      <c r="RKQ28" s="61"/>
      <c r="RKR28" s="61"/>
      <c r="RKS28" s="61"/>
      <c r="RKT28" s="61"/>
      <c r="RKU28" s="61"/>
      <c r="RKV28" s="61"/>
      <c r="RKW28" s="61"/>
      <c r="RKX28" s="61"/>
      <c r="RKY28" s="61"/>
      <c r="RKZ28" s="61"/>
      <c r="RLA28" s="61"/>
      <c r="RLB28" s="61"/>
      <c r="RLC28" s="61"/>
      <c r="RLD28" s="61"/>
      <c r="RLE28" s="61"/>
      <c r="RLF28" s="61"/>
      <c r="RLG28" s="61"/>
      <c r="RLH28" s="61"/>
      <c r="RLI28" s="61"/>
      <c r="RLJ28" s="61"/>
      <c r="RLK28" s="61"/>
      <c r="RLL28" s="61"/>
      <c r="RLM28" s="61"/>
      <c r="RLN28" s="61"/>
      <c r="RLO28" s="61"/>
      <c r="RLP28" s="61"/>
      <c r="RLQ28" s="61"/>
      <c r="RLR28" s="61"/>
      <c r="RLS28" s="61"/>
      <c r="RLT28" s="61"/>
      <c r="RLU28" s="61"/>
      <c r="RLV28" s="61"/>
      <c r="RLW28" s="61"/>
      <c r="RLX28" s="61"/>
      <c r="RLY28" s="61"/>
      <c r="RLZ28" s="61"/>
      <c r="RMA28" s="61"/>
      <c r="RMB28" s="61"/>
      <c r="RMC28" s="61"/>
      <c r="RMD28" s="61"/>
      <c r="RME28" s="61"/>
      <c r="RMF28" s="61"/>
      <c r="RMG28" s="61"/>
      <c r="RMH28" s="61"/>
      <c r="RMI28" s="61"/>
      <c r="RMJ28" s="61"/>
      <c r="RMK28" s="61"/>
      <c r="RML28" s="61"/>
      <c r="RMM28" s="61"/>
      <c r="RMN28" s="61"/>
      <c r="RMO28" s="61"/>
      <c r="RMP28" s="61"/>
      <c r="RMQ28" s="61"/>
      <c r="RMR28" s="61"/>
      <c r="RMS28" s="61"/>
      <c r="RMT28" s="61"/>
      <c r="RMU28" s="61"/>
      <c r="RMV28" s="61"/>
      <c r="RMW28" s="61"/>
      <c r="RMX28" s="61"/>
      <c r="RMY28" s="61"/>
      <c r="RMZ28" s="61"/>
      <c r="RNA28" s="61"/>
      <c r="RNB28" s="61"/>
      <c r="RNC28" s="61"/>
      <c r="RND28" s="61"/>
      <c r="RNE28" s="61"/>
      <c r="RNF28" s="61"/>
      <c r="RNG28" s="61"/>
      <c r="RNH28" s="61"/>
      <c r="RNI28" s="61"/>
      <c r="RNJ28" s="61"/>
      <c r="RNK28" s="61"/>
      <c r="RNL28" s="61"/>
      <c r="RNM28" s="61"/>
      <c r="RNN28" s="61"/>
      <c r="RNO28" s="61"/>
      <c r="RNP28" s="61"/>
      <c r="RNQ28" s="61"/>
      <c r="RNR28" s="61"/>
      <c r="RNS28" s="61"/>
      <c r="RNT28" s="61"/>
      <c r="RNU28" s="61"/>
      <c r="RNV28" s="61"/>
      <c r="RNW28" s="61"/>
      <c r="RNX28" s="61"/>
      <c r="RNY28" s="61"/>
      <c r="RNZ28" s="61"/>
      <c r="ROA28" s="61"/>
      <c r="ROB28" s="61"/>
      <c r="ROC28" s="61"/>
      <c r="ROD28" s="61"/>
      <c r="ROE28" s="61"/>
      <c r="ROF28" s="61"/>
      <c r="ROG28" s="61"/>
      <c r="ROH28" s="61"/>
      <c r="ROI28" s="61"/>
      <c r="ROJ28" s="61"/>
      <c r="ROK28" s="61"/>
      <c r="ROL28" s="61"/>
      <c r="ROM28" s="61"/>
      <c r="RON28" s="61"/>
      <c r="ROO28" s="61"/>
      <c r="ROP28" s="61"/>
      <c r="ROQ28" s="61"/>
      <c r="ROR28" s="61"/>
      <c r="ROS28" s="61"/>
      <c r="ROT28" s="61"/>
      <c r="ROU28" s="61"/>
      <c r="ROV28" s="61"/>
      <c r="ROW28" s="61"/>
      <c r="ROX28" s="61"/>
      <c r="ROY28" s="61"/>
      <c r="ROZ28" s="61"/>
      <c r="RPA28" s="61"/>
      <c r="RPB28" s="61"/>
      <c r="RPC28" s="61"/>
      <c r="RPD28" s="61"/>
      <c r="RPE28" s="61"/>
      <c r="RPF28" s="61"/>
      <c r="RPG28" s="61"/>
      <c r="RPH28" s="61"/>
      <c r="RPI28" s="61"/>
      <c r="RPJ28" s="61"/>
      <c r="RPK28" s="61"/>
      <c r="RPL28" s="61"/>
      <c r="RPM28" s="61"/>
      <c r="RPN28" s="61"/>
      <c r="RPO28" s="61"/>
      <c r="RPP28" s="61"/>
      <c r="RPQ28" s="61"/>
      <c r="RPR28" s="61"/>
      <c r="RPS28" s="61"/>
      <c r="RPT28" s="61"/>
      <c r="RPU28" s="61"/>
      <c r="RPV28" s="61"/>
      <c r="RPW28" s="61"/>
      <c r="RPX28" s="61"/>
      <c r="RPY28" s="61"/>
      <c r="RPZ28" s="61"/>
      <c r="RQA28" s="61"/>
      <c r="RQB28" s="61"/>
      <c r="RQC28" s="61"/>
      <c r="RQD28" s="61"/>
      <c r="RQE28" s="61"/>
      <c r="RQF28" s="61"/>
      <c r="RQG28" s="61"/>
      <c r="RQH28" s="61"/>
      <c r="RQI28" s="61"/>
      <c r="RQJ28" s="61"/>
      <c r="RQK28" s="61"/>
      <c r="RQL28" s="61"/>
      <c r="RQM28" s="61"/>
      <c r="RQN28" s="61"/>
      <c r="RQO28" s="61"/>
      <c r="RQP28" s="61"/>
      <c r="RQQ28" s="61"/>
      <c r="RQR28" s="61"/>
      <c r="RQS28" s="61"/>
      <c r="RQT28" s="61"/>
      <c r="RQU28" s="61"/>
      <c r="RQV28" s="61"/>
      <c r="RQW28" s="61"/>
      <c r="RQX28" s="61"/>
      <c r="RQY28" s="61"/>
      <c r="RQZ28" s="61"/>
      <c r="RRA28" s="61"/>
      <c r="RRB28" s="61"/>
      <c r="RRC28" s="61"/>
      <c r="RRD28" s="61"/>
      <c r="RRE28" s="61"/>
      <c r="RRF28" s="61"/>
      <c r="RRG28" s="61"/>
      <c r="RRH28" s="61"/>
      <c r="RRI28" s="61"/>
      <c r="RRJ28" s="61"/>
      <c r="RRK28" s="61"/>
      <c r="RRL28" s="61"/>
      <c r="RRM28" s="61"/>
      <c r="RRN28" s="61"/>
      <c r="RRO28" s="61"/>
      <c r="RRP28" s="61"/>
      <c r="RRQ28" s="61"/>
      <c r="RRR28" s="61"/>
      <c r="RRS28" s="61"/>
      <c r="RRT28" s="61"/>
      <c r="RRU28" s="61"/>
      <c r="RRV28" s="61"/>
      <c r="RRW28" s="61"/>
      <c r="RRX28" s="61"/>
      <c r="RRY28" s="61"/>
      <c r="RRZ28" s="61"/>
      <c r="RSA28" s="61"/>
      <c r="RSB28" s="61"/>
      <c r="RSC28" s="61"/>
      <c r="RSD28" s="61"/>
      <c r="RSE28" s="61"/>
      <c r="RSF28" s="61"/>
      <c r="RSG28" s="61"/>
      <c r="RSH28" s="61"/>
      <c r="RSI28" s="61"/>
      <c r="RSJ28" s="61"/>
      <c r="RSK28" s="61"/>
      <c r="RSL28" s="61"/>
      <c r="RSM28" s="61"/>
      <c r="RSN28" s="61"/>
      <c r="RSO28" s="61"/>
      <c r="RSP28" s="61"/>
      <c r="RSQ28" s="61"/>
      <c r="RSR28" s="61"/>
      <c r="RSS28" s="61"/>
      <c r="RST28" s="61"/>
      <c r="RSU28" s="61"/>
      <c r="RSV28" s="61"/>
      <c r="RSW28" s="61"/>
      <c r="RSX28" s="61"/>
      <c r="RSY28" s="61"/>
      <c r="RSZ28" s="61"/>
      <c r="RTA28" s="61"/>
      <c r="RTB28" s="61"/>
      <c r="RTC28" s="61"/>
      <c r="RTD28" s="61"/>
      <c r="RTE28" s="61"/>
      <c r="RTF28" s="61"/>
      <c r="RTG28" s="61"/>
      <c r="RTH28" s="61"/>
      <c r="RTI28" s="61"/>
      <c r="RTJ28" s="61"/>
      <c r="RTK28" s="61"/>
      <c r="RTL28" s="61"/>
      <c r="RTM28" s="61"/>
      <c r="RTN28" s="61"/>
      <c r="RTO28" s="61"/>
      <c r="RTP28" s="61"/>
      <c r="RTQ28" s="61"/>
      <c r="RTR28" s="61"/>
      <c r="RTS28" s="61"/>
      <c r="RTT28" s="61"/>
      <c r="RTU28" s="61"/>
      <c r="RTV28" s="61"/>
      <c r="RTW28" s="61"/>
      <c r="RTX28" s="61"/>
      <c r="RTY28" s="61"/>
      <c r="RTZ28" s="61"/>
      <c r="RUA28" s="61"/>
      <c r="RUB28" s="61"/>
      <c r="RUC28" s="61"/>
      <c r="RUD28" s="61"/>
      <c r="RUE28" s="61"/>
      <c r="RUF28" s="61"/>
      <c r="RUG28" s="61"/>
      <c r="RUH28" s="61"/>
      <c r="RUI28" s="61"/>
      <c r="RUJ28" s="61"/>
      <c r="RUK28" s="61"/>
      <c r="RUL28" s="61"/>
      <c r="RUM28" s="61"/>
      <c r="RUN28" s="61"/>
      <c r="RUO28" s="61"/>
      <c r="RUP28" s="61"/>
      <c r="RUQ28" s="61"/>
      <c r="RUR28" s="61"/>
      <c r="RUS28" s="61"/>
      <c r="RUT28" s="61"/>
      <c r="RUU28" s="61"/>
      <c r="RUV28" s="61"/>
      <c r="RUW28" s="61"/>
      <c r="RUX28" s="61"/>
      <c r="RUY28" s="61"/>
      <c r="RUZ28" s="61"/>
      <c r="RVA28" s="61"/>
      <c r="RVB28" s="61"/>
      <c r="RVC28" s="61"/>
      <c r="RVD28" s="61"/>
      <c r="RVE28" s="61"/>
      <c r="RVF28" s="61"/>
      <c r="RVG28" s="61"/>
      <c r="RVH28" s="61"/>
      <c r="RVI28" s="61"/>
      <c r="RVJ28" s="61"/>
      <c r="RVK28" s="61"/>
      <c r="RVL28" s="61"/>
      <c r="RVM28" s="61"/>
      <c r="RVN28" s="61"/>
      <c r="RVO28" s="61"/>
      <c r="RVP28" s="61"/>
      <c r="RVQ28" s="61"/>
      <c r="RVR28" s="61"/>
      <c r="RVS28" s="61"/>
      <c r="RVT28" s="61"/>
      <c r="RVU28" s="61"/>
      <c r="RVV28" s="61"/>
      <c r="RVW28" s="61"/>
      <c r="RVX28" s="61"/>
      <c r="RVY28" s="61"/>
      <c r="RVZ28" s="61"/>
      <c r="RWA28" s="61"/>
      <c r="RWB28" s="61"/>
      <c r="RWC28" s="61"/>
      <c r="RWD28" s="61"/>
      <c r="RWE28" s="61"/>
      <c r="RWF28" s="61"/>
      <c r="RWG28" s="61"/>
      <c r="RWH28" s="61"/>
      <c r="RWI28" s="61"/>
      <c r="RWJ28" s="61"/>
      <c r="RWK28" s="61"/>
      <c r="RWL28" s="61"/>
      <c r="RWM28" s="61"/>
      <c r="RWN28" s="61"/>
      <c r="RWO28" s="61"/>
      <c r="RWP28" s="61"/>
      <c r="RWQ28" s="61"/>
      <c r="RWR28" s="61"/>
      <c r="RWS28" s="61"/>
      <c r="RWT28" s="61"/>
      <c r="RWU28" s="61"/>
      <c r="RWV28" s="61"/>
      <c r="RWW28" s="61"/>
      <c r="RWX28" s="61"/>
      <c r="RWY28" s="61"/>
      <c r="RWZ28" s="61"/>
      <c r="RXA28" s="61"/>
      <c r="RXB28" s="61"/>
      <c r="RXC28" s="61"/>
      <c r="RXD28" s="61"/>
      <c r="RXE28" s="61"/>
      <c r="RXF28" s="61"/>
      <c r="RXG28" s="61"/>
      <c r="RXH28" s="61"/>
      <c r="RXI28" s="61"/>
      <c r="RXJ28" s="61"/>
      <c r="RXK28" s="61"/>
      <c r="RXL28" s="61"/>
      <c r="RXM28" s="61"/>
      <c r="RXN28" s="61"/>
      <c r="RXO28" s="61"/>
      <c r="RXP28" s="61"/>
      <c r="RXQ28" s="61"/>
      <c r="RXR28" s="61"/>
      <c r="RXS28" s="61"/>
      <c r="RXT28" s="61"/>
      <c r="RXU28" s="61"/>
      <c r="RXV28" s="61"/>
      <c r="RXW28" s="61"/>
      <c r="RXX28" s="61"/>
      <c r="RXY28" s="61"/>
      <c r="RXZ28" s="61"/>
      <c r="RYA28" s="61"/>
      <c r="RYB28" s="61"/>
      <c r="RYC28" s="61"/>
      <c r="RYD28" s="61"/>
      <c r="RYE28" s="61"/>
      <c r="RYF28" s="61"/>
      <c r="RYG28" s="61"/>
      <c r="RYH28" s="61"/>
      <c r="RYI28" s="61"/>
      <c r="RYJ28" s="61"/>
      <c r="RYK28" s="61"/>
      <c r="RYL28" s="61"/>
      <c r="RYM28" s="61"/>
      <c r="RYN28" s="61"/>
      <c r="RYO28" s="61"/>
      <c r="RYP28" s="61"/>
      <c r="RYQ28" s="61"/>
      <c r="RYR28" s="61"/>
      <c r="RYS28" s="61"/>
      <c r="RYT28" s="61"/>
      <c r="RYU28" s="61"/>
      <c r="RYV28" s="61"/>
      <c r="RYW28" s="61"/>
      <c r="RYX28" s="61"/>
      <c r="RYY28" s="61"/>
      <c r="RYZ28" s="61"/>
      <c r="RZA28" s="61"/>
      <c r="RZB28" s="61"/>
      <c r="RZC28" s="61"/>
      <c r="RZD28" s="61"/>
      <c r="RZE28" s="61"/>
      <c r="RZF28" s="61"/>
      <c r="RZG28" s="61"/>
      <c r="RZH28" s="61"/>
      <c r="RZI28" s="61"/>
      <c r="RZJ28" s="61"/>
      <c r="RZK28" s="61"/>
      <c r="RZL28" s="61"/>
      <c r="RZM28" s="61"/>
      <c r="RZN28" s="61"/>
      <c r="RZO28" s="61"/>
      <c r="RZP28" s="61"/>
      <c r="RZQ28" s="61"/>
      <c r="RZR28" s="61"/>
      <c r="RZS28" s="61"/>
      <c r="RZT28" s="61"/>
      <c r="RZU28" s="61"/>
      <c r="RZV28" s="61"/>
      <c r="RZW28" s="61"/>
      <c r="RZX28" s="61"/>
      <c r="RZY28" s="61"/>
      <c r="RZZ28" s="61"/>
      <c r="SAA28" s="61"/>
      <c r="SAB28" s="61"/>
      <c r="SAC28" s="61"/>
      <c r="SAD28" s="61"/>
      <c r="SAE28" s="61"/>
      <c r="SAF28" s="61"/>
      <c r="SAG28" s="61"/>
      <c r="SAH28" s="61"/>
      <c r="SAI28" s="61"/>
      <c r="SAJ28" s="61"/>
      <c r="SAK28" s="61"/>
      <c r="SAL28" s="61"/>
      <c r="SAM28" s="61"/>
      <c r="SAN28" s="61"/>
      <c r="SAO28" s="61"/>
      <c r="SAP28" s="61"/>
      <c r="SAQ28" s="61"/>
      <c r="SAR28" s="61"/>
      <c r="SAS28" s="61"/>
      <c r="SAT28" s="61"/>
      <c r="SAU28" s="61"/>
      <c r="SAV28" s="61"/>
      <c r="SAW28" s="61"/>
      <c r="SAX28" s="61"/>
      <c r="SAY28" s="61"/>
      <c r="SAZ28" s="61"/>
      <c r="SBA28" s="61"/>
      <c r="SBB28" s="61"/>
      <c r="SBC28" s="61"/>
      <c r="SBD28" s="61"/>
      <c r="SBE28" s="61"/>
      <c r="SBF28" s="61"/>
      <c r="SBG28" s="61"/>
      <c r="SBH28" s="61"/>
      <c r="SBI28" s="61"/>
      <c r="SBJ28" s="61"/>
      <c r="SBK28" s="61"/>
      <c r="SBL28" s="61"/>
      <c r="SBM28" s="61"/>
      <c r="SBN28" s="61"/>
      <c r="SBO28" s="61"/>
      <c r="SBP28" s="61"/>
      <c r="SBQ28" s="61"/>
      <c r="SBR28" s="61"/>
      <c r="SBS28" s="61"/>
      <c r="SBT28" s="61"/>
      <c r="SBU28" s="61"/>
      <c r="SBV28" s="61"/>
      <c r="SBW28" s="61"/>
      <c r="SBX28" s="61"/>
      <c r="SBY28" s="61"/>
      <c r="SBZ28" s="61"/>
      <c r="SCA28" s="61"/>
      <c r="SCB28" s="61"/>
      <c r="SCC28" s="61"/>
      <c r="SCD28" s="61"/>
      <c r="SCE28" s="61"/>
      <c r="SCF28" s="61"/>
      <c r="SCG28" s="61"/>
      <c r="SCH28" s="61"/>
      <c r="SCI28" s="61"/>
      <c r="SCJ28" s="61"/>
      <c r="SCK28" s="61"/>
      <c r="SCL28" s="61"/>
      <c r="SCM28" s="61"/>
      <c r="SCN28" s="61"/>
      <c r="SCO28" s="61"/>
      <c r="SCP28" s="61"/>
      <c r="SCQ28" s="61"/>
      <c r="SCR28" s="61"/>
      <c r="SCS28" s="61"/>
      <c r="SCT28" s="61"/>
      <c r="SCU28" s="61"/>
      <c r="SCV28" s="61"/>
      <c r="SCW28" s="61"/>
      <c r="SCX28" s="61"/>
      <c r="SCY28" s="61"/>
      <c r="SCZ28" s="61"/>
      <c r="SDA28" s="61"/>
      <c r="SDB28" s="61"/>
      <c r="SDC28" s="61"/>
      <c r="SDD28" s="61"/>
      <c r="SDE28" s="61"/>
      <c r="SDF28" s="61"/>
      <c r="SDG28" s="61"/>
      <c r="SDH28" s="61"/>
      <c r="SDI28" s="61"/>
      <c r="SDJ28" s="61"/>
      <c r="SDK28" s="61"/>
      <c r="SDL28" s="61"/>
      <c r="SDM28" s="61"/>
      <c r="SDN28" s="61"/>
      <c r="SDO28" s="61"/>
      <c r="SDP28" s="61"/>
      <c r="SDQ28" s="61"/>
      <c r="SDR28" s="61"/>
      <c r="SDS28" s="61"/>
      <c r="SDT28" s="61"/>
      <c r="SDU28" s="61"/>
      <c r="SDV28" s="61"/>
      <c r="SDW28" s="61"/>
      <c r="SDX28" s="61"/>
      <c r="SDY28" s="61"/>
      <c r="SDZ28" s="61"/>
      <c r="SEA28" s="61"/>
      <c r="SEB28" s="61"/>
      <c r="SEC28" s="61"/>
      <c r="SED28" s="61"/>
      <c r="SEE28" s="61"/>
      <c r="SEF28" s="61"/>
      <c r="SEG28" s="61"/>
      <c r="SEH28" s="61"/>
      <c r="SEI28" s="61"/>
      <c r="SEJ28" s="61"/>
      <c r="SEK28" s="61"/>
      <c r="SEL28" s="61"/>
      <c r="SEM28" s="61"/>
      <c r="SEN28" s="61"/>
      <c r="SEO28" s="61"/>
      <c r="SEP28" s="61"/>
      <c r="SEQ28" s="61"/>
      <c r="SER28" s="61"/>
      <c r="SES28" s="61"/>
      <c r="SET28" s="61"/>
      <c r="SEU28" s="61"/>
      <c r="SEV28" s="61"/>
      <c r="SEW28" s="61"/>
      <c r="SEX28" s="61"/>
      <c r="SEY28" s="61"/>
      <c r="SEZ28" s="61"/>
      <c r="SFA28" s="61"/>
      <c r="SFB28" s="61"/>
      <c r="SFC28" s="61"/>
      <c r="SFD28" s="61"/>
      <c r="SFE28" s="61"/>
      <c r="SFF28" s="61"/>
      <c r="SFG28" s="61"/>
      <c r="SFH28" s="61"/>
      <c r="SFI28" s="61"/>
      <c r="SFJ28" s="61"/>
      <c r="SFK28" s="61"/>
      <c r="SFL28" s="61"/>
      <c r="SFM28" s="61"/>
      <c r="SFN28" s="61"/>
      <c r="SFO28" s="61"/>
      <c r="SFP28" s="61"/>
      <c r="SFQ28" s="61"/>
      <c r="SFR28" s="61"/>
      <c r="SFS28" s="61"/>
      <c r="SFT28" s="61"/>
      <c r="SFU28" s="61"/>
      <c r="SFV28" s="61"/>
      <c r="SFW28" s="61"/>
      <c r="SFX28" s="61"/>
      <c r="SFY28" s="61"/>
      <c r="SFZ28" s="61"/>
      <c r="SGA28" s="61"/>
      <c r="SGB28" s="61"/>
      <c r="SGC28" s="61"/>
      <c r="SGD28" s="61"/>
      <c r="SGE28" s="61"/>
      <c r="SGF28" s="61"/>
      <c r="SGG28" s="61"/>
      <c r="SGH28" s="61"/>
      <c r="SGI28" s="61"/>
      <c r="SGJ28" s="61"/>
      <c r="SGK28" s="61"/>
      <c r="SGL28" s="61"/>
      <c r="SGM28" s="61"/>
      <c r="SGN28" s="61"/>
      <c r="SGO28" s="61"/>
      <c r="SGP28" s="61"/>
      <c r="SGQ28" s="61"/>
      <c r="SGR28" s="61"/>
      <c r="SGS28" s="61"/>
      <c r="SGT28" s="61"/>
      <c r="SGU28" s="61"/>
      <c r="SGV28" s="61"/>
      <c r="SGW28" s="61"/>
      <c r="SGX28" s="61"/>
      <c r="SGY28" s="61"/>
      <c r="SGZ28" s="61"/>
      <c r="SHA28" s="61"/>
      <c r="SHB28" s="61"/>
      <c r="SHC28" s="61"/>
      <c r="SHD28" s="61"/>
      <c r="SHE28" s="61"/>
      <c r="SHF28" s="61"/>
      <c r="SHG28" s="61"/>
      <c r="SHH28" s="61"/>
      <c r="SHI28" s="61"/>
      <c r="SHJ28" s="61"/>
      <c r="SHK28" s="61"/>
      <c r="SHL28" s="61"/>
      <c r="SHM28" s="61"/>
      <c r="SHN28" s="61"/>
      <c r="SHO28" s="61"/>
      <c r="SHP28" s="61"/>
      <c r="SHQ28" s="61"/>
      <c r="SHR28" s="61"/>
      <c r="SHS28" s="61"/>
      <c r="SHT28" s="61"/>
      <c r="SHU28" s="61"/>
      <c r="SHV28" s="61"/>
      <c r="SHW28" s="61"/>
      <c r="SHX28" s="61"/>
      <c r="SHY28" s="61"/>
      <c r="SHZ28" s="61"/>
      <c r="SIA28" s="61"/>
      <c r="SIB28" s="61"/>
      <c r="SIC28" s="61"/>
      <c r="SID28" s="61"/>
      <c r="SIE28" s="61"/>
      <c r="SIF28" s="61"/>
      <c r="SIG28" s="61"/>
      <c r="SIH28" s="61"/>
      <c r="SII28" s="61"/>
      <c r="SIJ28" s="61"/>
      <c r="SIK28" s="61"/>
      <c r="SIL28" s="61"/>
      <c r="SIM28" s="61"/>
      <c r="SIN28" s="61"/>
      <c r="SIO28" s="61"/>
      <c r="SIP28" s="61"/>
      <c r="SIQ28" s="61"/>
      <c r="SIR28" s="61"/>
      <c r="SIS28" s="61"/>
      <c r="SIT28" s="61"/>
      <c r="SIU28" s="61"/>
      <c r="SIV28" s="61"/>
      <c r="SIW28" s="61"/>
      <c r="SIX28" s="61"/>
      <c r="SIY28" s="61"/>
      <c r="SIZ28" s="61"/>
      <c r="SJA28" s="61"/>
      <c r="SJB28" s="61"/>
      <c r="SJC28" s="61"/>
      <c r="SJD28" s="61"/>
      <c r="SJE28" s="61"/>
      <c r="SJF28" s="61"/>
      <c r="SJG28" s="61"/>
      <c r="SJH28" s="61"/>
      <c r="SJI28" s="61"/>
      <c r="SJJ28" s="61"/>
      <c r="SJK28" s="61"/>
      <c r="SJL28" s="61"/>
      <c r="SJM28" s="61"/>
      <c r="SJN28" s="61"/>
      <c r="SJO28" s="61"/>
      <c r="SJP28" s="61"/>
      <c r="SJQ28" s="61"/>
      <c r="SJR28" s="61"/>
      <c r="SJS28" s="61"/>
      <c r="SJT28" s="61"/>
      <c r="SJU28" s="61"/>
      <c r="SJV28" s="61"/>
      <c r="SJW28" s="61"/>
      <c r="SJX28" s="61"/>
      <c r="SJY28" s="61"/>
      <c r="SJZ28" s="61"/>
      <c r="SKA28" s="61"/>
      <c r="SKB28" s="61"/>
      <c r="SKC28" s="61"/>
      <c r="SKD28" s="61"/>
      <c r="SKE28" s="61"/>
      <c r="SKF28" s="61"/>
      <c r="SKG28" s="61"/>
      <c r="SKH28" s="61"/>
      <c r="SKI28" s="61"/>
      <c r="SKJ28" s="61"/>
      <c r="SKK28" s="61"/>
      <c r="SKL28" s="61"/>
      <c r="SKM28" s="61"/>
      <c r="SKN28" s="61"/>
      <c r="SKO28" s="61"/>
      <c r="SKP28" s="61"/>
      <c r="SKQ28" s="61"/>
      <c r="SKR28" s="61"/>
      <c r="SKS28" s="61"/>
      <c r="SKT28" s="61"/>
      <c r="SKU28" s="61"/>
      <c r="SKV28" s="61"/>
      <c r="SKW28" s="61"/>
      <c r="SKX28" s="61"/>
      <c r="SKY28" s="61"/>
      <c r="SKZ28" s="61"/>
      <c r="SLA28" s="61"/>
      <c r="SLB28" s="61"/>
      <c r="SLC28" s="61"/>
      <c r="SLD28" s="61"/>
      <c r="SLE28" s="61"/>
      <c r="SLF28" s="61"/>
      <c r="SLG28" s="61"/>
      <c r="SLH28" s="61"/>
      <c r="SLI28" s="61"/>
      <c r="SLJ28" s="61"/>
      <c r="SLK28" s="61"/>
      <c r="SLL28" s="61"/>
      <c r="SLM28" s="61"/>
      <c r="SLN28" s="61"/>
      <c r="SLO28" s="61"/>
      <c r="SLP28" s="61"/>
      <c r="SLQ28" s="61"/>
      <c r="SLR28" s="61"/>
      <c r="SLS28" s="61"/>
      <c r="SLT28" s="61"/>
      <c r="SLU28" s="61"/>
      <c r="SLV28" s="61"/>
      <c r="SLW28" s="61"/>
      <c r="SLX28" s="61"/>
      <c r="SLY28" s="61"/>
      <c r="SLZ28" s="61"/>
      <c r="SMA28" s="61"/>
      <c r="SMB28" s="61"/>
      <c r="SMC28" s="61"/>
      <c r="SMD28" s="61"/>
      <c r="SME28" s="61"/>
      <c r="SMF28" s="61"/>
      <c r="SMG28" s="61"/>
      <c r="SMH28" s="61"/>
      <c r="SMI28" s="61"/>
      <c r="SMJ28" s="61"/>
      <c r="SMK28" s="61"/>
      <c r="SML28" s="61"/>
      <c r="SMM28" s="61"/>
      <c r="SMN28" s="61"/>
      <c r="SMO28" s="61"/>
      <c r="SMP28" s="61"/>
      <c r="SMQ28" s="61"/>
      <c r="SMR28" s="61"/>
      <c r="SMS28" s="61"/>
      <c r="SMT28" s="61"/>
      <c r="SMU28" s="61"/>
      <c r="SMV28" s="61"/>
      <c r="SMW28" s="61"/>
      <c r="SMX28" s="61"/>
      <c r="SMY28" s="61"/>
      <c r="SMZ28" s="61"/>
      <c r="SNA28" s="61"/>
      <c r="SNB28" s="61"/>
      <c r="SNC28" s="61"/>
      <c r="SND28" s="61"/>
      <c r="SNE28" s="61"/>
      <c r="SNF28" s="61"/>
      <c r="SNG28" s="61"/>
      <c r="SNH28" s="61"/>
      <c r="SNI28" s="61"/>
      <c r="SNJ28" s="61"/>
      <c r="SNK28" s="61"/>
      <c r="SNL28" s="61"/>
      <c r="SNM28" s="61"/>
      <c r="SNN28" s="61"/>
      <c r="SNO28" s="61"/>
      <c r="SNP28" s="61"/>
      <c r="SNQ28" s="61"/>
      <c r="SNR28" s="61"/>
      <c r="SNS28" s="61"/>
      <c r="SNT28" s="61"/>
      <c r="SNU28" s="61"/>
      <c r="SNV28" s="61"/>
      <c r="SNW28" s="61"/>
      <c r="SNX28" s="61"/>
      <c r="SNY28" s="61"/>
      <c r="SNZ28" s="61"/>
      <c r="SOA28" s="61"/>
      <c r="SOB28" s="61"/>
      <c r="SOC28" s="61"/>
      <c r="SOD28" s="61"/>
      <c r="SOE28" s="61"/>
      <c r="SOF28" s="61"/>
      <c r="SOG28" s="61"/>
      <c r="SOH28" s="61"/>
      <c r="SOI28" s="61"/>
      <c r="SOJ28" s="61"/>
      <c r="SOK28" s="61"/>
      <c r="SOL28" s="61"/>
      <c r="SOM28" s="61"/>
      <c r="SON28" s="61"/>
      <c r="SOO28" s="61"/>
      <c r="SOP28" s="61"/>
      <c r="SOQ28" s="61"/>
      <c r="SOR28" s="61"/>
      <c r="SOS28" s="61"/>
      <c r="SOT28" s="61"/>
      <c r="SOU28" s="61"/>
      <c r="SOV28" s="61"/>
      <c r="SOW28" s="61"/>
      <c r="SOX28" s="61"/>
      <c r="SOY28" s="61"/>
      <c r="SOZ28" s="61"/>
      <c r="SPA28" s="61"/>
      <c r="SPB28" s="61"/>
      <c r="SPC28" s="61"/>
      <c r="SPD28" s="61"/>
      <c r="SPE28" s="61"/>
      <c r="SPF28" s="61"/>
      <c r="SPG28" s="61"/>
      <c r="SPH28" s="61"/>
      <c r="SPI28" s="61"/>
      <c r="SPJ28" s="61"/>
      <c r="SPK28" s="61"/>
      <c r="SPL28" s="61"/>
      <c r="SPM28" s="61"/>
      <c r="SPN28" s="61"/>
      <c r="SPO28" s="61"/>
      <c r="SPP28" s="61"/>
      <c r="SPQ28" s="61"/>
      <c r="SPR28" s="61"/>
      <c r="SPS28" s="61"/>
      <c r="SPT28" s="61"/>
      <c r="SPU28" s="61"/>
      <c r="SPV28" s="61"/>
      <c r="SPW28" s="61"/>
      <c r="SPX28" s="61"/>
      <c r="SPY28" s="61"/>
      <c r="SPZ28" s="61"/>
      <c r="SQA28" s="61"/>
      <c r="SQB28" s="61"/>
      <c r="SQC28" s="61"/>
      <c r="SQD28" s="61"/>
      <c r="SQE28" s="61"/>
      <c r="SQF28" s="61"/>
      <c r="SQG28" s="61"/>
      <c r="SQH28" s="61"/>
      <c r="SQI28" s="61"/>
      <c r="SQJ28" s="61"/>
      <c r="SQK28" s="61"/>
      <c r="SQL28" s="61"/>
      <c r="SQM28" s="61"/>
      <c r="SQN28" s="61"/>
      <c r="SQO28" s="61"/>
      <c r="SQP28" s="61"/>
      <c r="SQQ28" s="61"/>
      <c r="SQR28" s="61"/>
      <c r="SQS28" s="61"/>
      <c r="SQT28" s="61"/>
      <c r="SQU28" s="61"/>
      <c r="SQV28" s="61"/>
      <c r="SQW28" s="61"/>
      <c r="SQX28" s="61"/>
      <c r="SQY28" s="61"/>
      <c r="SQZ28" s="61"/>
      <c r="SRA28" s="61"/>
      <c r="SRB28" s="61"/>
      <c r="SRC28" s="61"/>
      <c r="SRD28" s="61"/>
      <c r="SRE28" s="61"/>
      <c r="SRF28" s="61"/>
      <c r="SRG28" s="61"/>
      <c r="SRH28" s="61"/>
      <c r="SRI28" s="61"/>
      <c r="SRJ28" s="61"/>
      <c r="SRK28" s="61"/>
      <c r="SRL28" s="61"/>
      <c r="SRM28" s="61"/>
      <c r="SRN28" s="61"/>
      <c r="SRO28" s="61"/>
      <c r="SRP28" s="61"/>
      <c r="SRQ28" s="61"/>
      <c r="SRR28" s="61"/>
      <c r="SRS28" s="61"/>
      <c r="SRT28" s="61"/>
      <c r="SRU28" s="61"/>
      <c r="SRV28" s="61"/>
      <c r="SRW28" s="61"/>
      <c r="SRX28" s="61"/>
      <c r="SRY28" s="61"/>
      <c r="SRZ28" s="61"/>
      <c r="SSA28" s="61"/>
      <c r="SSB28" s="61"/>
      <c r="SSC28" s="61"/>
      <c r="SSD28" s="61"/>
      <c r="SSE28" s="61"/>
      <c r="SSF28" s="61"/>
      <c r="SSG28" s="61"/>
      <c r="SSH28" s="61"/>
      <c r="SSI28" s="61"/>
      <c r="SSJ28" s="61"/>
      <c r="SSK28" s="61"/>
      <c r="SSL28" s="61"/>
      <c r="SSM28" s="61"/>
      <c r="SSN28" s="61"/>
      <c r="SSO28" s="61"/>
      <c r="SSP28" s="61"/>
      <c r="SSQ28" s="61"/>
      <c r="SSR28" s="61"/>
      <c r="SSS28" s="61"/>
      <c r="SST28" s="61"/>
      <c r="SSU28" s="61"/>
      <c r="SSV28" s="61"/>
      <c r="SSW28" s="61"/>
      <c r="SSX28" s="61"/>
      <c r="SSY28" s="61"/>
      <c r="SSZ28" s="61"/>
      <c r="STA28" s="61"/>
      <c r="STB28" s="61"/>
      <c r="STC28" s="61"/>
      <c r="STD28" s="61"/>
      <c r="STE28" s="61"/>
      <c r="STF28" s="61"/>
      <c r="STG28" s="61"/>
      <c r="STH28" s="61"/>
      <c r="STI28" s="61"/>
      <c r="STJ28" s="61"/>
      <c r="STK28" s="61"/>
      <c r="STL28" s="61"/>
      <c r="STM28" s="61"/>
      <c r="STN28" s="61"/>
      <c r="STO28" s="61"/>
      <c r="STP28" s="61"/>
      <c r="STQ28" s="61"/>
      <c r="STR28" s="61"/>
      <c r="STS28" s="61"/>
      <c r="STT28" s="61"/>
      <c r="STU28" s="61"/>
      <c r="STV28" s="61"/>
      <c r="STW28" s="61"/>
      <c r="STX28" s="61"/>
      <c r="STY28" s="61"/>
      <c r="STZ28" s="61"/>
      <c r="SUA28" s="61"/>
      <c r="SUB28" s="61"/>
      <c r="SUC28" s="61"/>
      <c r="SUD28" s="61"/>
      <c r="SUE28" s="61"/>
      <c r="SUF28" s="61"/>
      <c r="SUG28" s="61"/>
      <c r="SUH28" s="61"/>
      <c r="SUI28" s="61"/>
      <c r="SUJ28" s="61"/>
      <c r="SUK28" s="61"/>
      <c r="SUL28" s="61"/>
      <c r="SUM28" s="61"/>
      <c r="SUN28" s="61"/>
      <c r="SUO28" s="61"/>
      <c r="SUP28" s="61"/>
      <c r="SUQ28" s="61"/>
      <c r="SUR28" s="61"/>
      <c r="SUS28" s="61"/>
      <c r="SUT28" s="61"/>
      <c r="SUU28" s="61"/>
      <c r="SUV28" s="61"/>
      <c r="SUW28" s="61"/>
      <c r="SUX28" s="61"/>
      <c r="SUY28" s="61"/>
      <c r="SUZ28" s="61"/>
      <c r="SVA28" s="61"/>
      <c r="SVB28" s="61"/>
      <c r="SVC28" s="61"/>
      <c r="SVD28" s="61"/>
      <c r="SVE28" s="61"/>
      <c r="SVF28" s="61"/>
      <c r="SVG28" s="61"/>
      <c r="SVH28" s="61"/>
      <c r="SVI28" s="61"/>
      <c r="SVJ28" s="61"/>
      <c r="SVK28" s="61"/>
      <c r="SVL28" s="61"/>
      <c r="SVM28" s="61"/>
      <c r="SVN28" s="61"/>
      <c r="SVO28" s="61"/>
      <c r="SVP28" s="61"/>
      <c r="SVQ28" s="61"/>
      <c r="SVR28" s="61"/>
      <c r="SVS28" s="61"/>
      <c r="SVT28" s="61"/>
      <c r="SVU28" s="61"/>
      <c r="SVV28" s="61"/>
      <c r="SVW28" s="61"/>
      <c r="SVX28" s="61"/>
      <c r="SVY28" s="61"/>
      <c r="SVZ28" s="61"/>
      <c r="SWA28" s="61"/>
      <c r="SWB28" s="61"/>
      <c r="SWC28" s="61"/>
      <c r="SWD28" s="61"/>
      <c r="SWE28" s="61"/>
      <c r="SWF28" s="61"/>
      <c r="SWG28" s="61"/>
      <c r="SWH28" s="61"/>
      <c r="SWI28" s="61"/>
      <c r="SWJ28" s="61"/>
      <c r="SWK28" s="61"/>
      <c r="SWL28" s="61"/>
      <c r="SWM28" s="61"/>
      <c r="SWN28" s="61"/>
      <c r="SWO28" s="61"/>
      <c r="SWP28" s="61"/>
      <c r="SWQ28" s="61"/>
      <c r="SWR28" s="61"/>
      <c r="SWS28" s="61"/>
      <c r="SWT28" s="61"/>
      <c r="SWU28" s="61"/>
      <c r="SWV28" s="61"/>
      <c r="SWW28" s="61"/>
      <c r="SWX28" s="61"/>
      <c r="SWY28" s="61"/>
      <c r="SWZ28" s="61"/>
      <c r="SXA28" s="61"/>
      <c r="SXB28" s="61"/>
      <c r="SXC28" s="61"/>
      <c r="SXD28" s="61"/>
      <c r="SXE28" s="61"/>
      <c r="SXF28" s="61"/>
      <c r="SXG28" s="61"/>
      <c r="SXH28" s="61"/>
      <c r="SXI28" s="61"/>
      <c r="SXJ28" s="61"/>
      <c r="SXK28" s="61"/>
      <c r="SXL28" s="61"/>
      <c r="SXM28" s="61"/>
      <c r="SXN28" s="61"/>
      <c r="SXO28" s="61"/>
      <c r="SXP28" s="61"/>
      <c r="SXQ28" s="61"/>
      <c r="SXR28" s="61"/>
      <c r="SXS28" s="61"/>
      <c r="SXT28" s="61"/>
      <c r="SXU28" s="61"/>
      <c r="SXV28" s="61"/>
      <c r="SXW28" s="61"/>
      <c r="SXX28" s="61"/>
      <c r="SXY28" s="61"/>
      <c r="SXZ28" s="61"/>
      <c r="SYA28" s="61"/>
      <c r="SYB28" s="61"/>
      <c r="SYC28" s="61"/>
      <c r="SYD28" s="61"/>
      <c r="SYE28" s="61"/>
      <c r="SYF28" s="61"/>
      <c r="SYG28" s="61"/>
      <c r="SYH28" s="61"/>
      <c r="SYI28" s="61"/>
      <c r="SYJ28" s="61"/>
      <c r="SYK28" s="61"/>
      <c r="SYL28" s="61"/>
      <c r="SYM28" s="61"/>
      <c r="SYN28" s="61"/>
      <c r="SYO28" s="61"/>
      <c r="SYP28" s="61"/>
      <c r="SYQ28" s="61"/>
      <c r="SYR28" s="61"/>
      <c r="SYS28" s="61"/>
      <c r="SYT28" s="61"/>
      <c r="SYU28" s="61"/>
      <c r="SYV28" s="61"/>
      <c r="SYW28" s="61"/>
      <c r="SYX28" s="61"/>
      <c r="SYY28" s="61"/>
      <c r="SYZ28" s="61"/>
      <c r="SZA28" s="61"/>
      <c r="SZB28" s="61"/>
      <c r="SZC28" s="61"/>
      <c r="SZD28" s="61"/>
      <c r="SZE28" s="61"/>
      <c r="SZF28" s="61"/>
      <c r="SZG28" s="61"/>
      <c r="SZH28" s="61"/>
      <c r="SZI28" s="61"/>
      <c r="SZJ28" s="61"/>
      <c r="SZK28" s="61"/>
      <c r="SZL28" s="61"/>
      <c r="SZM28" s="61"/>
      <c r="SZN28" s="61"/>
      <c r="SZO28" s="61"/>
      <c r="SZP28" s="61"/>
      <c r="SZQ28" s="61"/>
      <c r="SZR28" s="61"/>
      <c r="SZS28" s="61"/>
      <c r="SZT28" s="61"/>
      <c r="SZU28" s="61"/>
      <c r="SZV28" s="61"/>
      <c r="SZW28" s="61"/>
      <c r="SZX28" s="61"/>
      <c r="SZY28" s="61"/>
      <c r="SZZ28" s="61"/>
      <c r="TAA28" s="61"/>
      <c r="TAB28" s="61"/>
      <c r="TAC28" s="61"/>
      <c r="TAD28" s="61"/>
      <c r="TAE28" s="61"/>
      <c r="TAF28" s="61"/>
      <c r="TAG28" s="61"/>
      <c r="TAH28" s="61"/>
      <c r="TAI28" s="61"/>
      <c r="TAJ28" s="61"/>
      <c r="TAK28" s="61"/>
      <c r="TAL28" s="61"/>
      <c r="TAM28" s="61"/>
      <c r="TAN28" s="61"/>
      <c r="TAO28" s="61"/>
      <c r="TAP28" s="61"/>
      <c r="TAQ28" s="61"/>
      <c r="TAR28" s="61"/>
      <c r="TAS28" s="61"/>
      <c r="TAT28" s="61"/>
      <c r="TAU28" s="61"/>
      <c r="TAV28" s="61"/>
      <c r="TAW28" s="61"/>
      <c r="TAX28" s="61"/>
      <c r="TAY28" s="61"/>
      <c r="TAZ28" s="61"/>
      <c r="TBA28" s="61"/>
      <c r="TBB28" s="61"/>
      <c r="TBC28" s="61"/>
      <c r="TBD28" s="61"/>
      <c r="TBE28" s="61"/>
      <c r="TBF28" s="61"/>
      <c r="TBG28" s="61"/>
      <c r="TBH28" s="61"/>
      <c r="TBI28" s="61"/>
      <c r="TBJ28" s="61"/>
      <c r="TBK28" s="61"/>
      <c r="TBL28" s="61"/>
      <c r="TBM28" s="61"/>
      <c r="TBN28" s="61"/>
      <c r="TBO28" s="61"/>
      <c r="TBP28" s="61"/>
      <c r="TBQ28" s="61"/>
      <c r="TBR28" s="61"/>
      <c r="TBS28" s="61"/>
      <c r="TBT28" s="61"/>
      <c r="TBU28" s="61"/>
      <c r="TBV28" s="61"/>
      <c r="TBW28" s="61"/>
      <c r="TBX28" s="61"/>
      <c r="TBY28" s="61"/>
      <c r="TBZ28" s="61"/>
      <c r="TCA28" s="61"/>
      <c r="TCB28" s="61"/>
      <c r="TCC28" s="61"/>
      <c r="TCD28" s="61"/>
      <c r="TCE28" s="61"/>
      <c r="TCF28" s="61"/>
      <c r="TCG28" s="61"/>
      <c r="TCH28" s="61"/>
      <c r="TCI28" s="61"/>
      <c r="TCJ28" s="61"/>
      <c r="TCK28" s="61"/>
      <c r="TCL28" s="61"/>
      <c r="TCM28" s="61"/>
      <c r="TCN28" s="61"/>
      <c r="TCO28" s="61"/>
      <c r="TCP28" s="61"/>
      <c r="TCQ28" s="61"/>
      <c r="TCR28" s="61"/>
      <c r="TCS28" s="61"/>
      <c r="TCT28" s="61"/>
      <c r="TCU28" s="61"/>
      <c r="TCV28" s="61"/>
      <c r="TCW28" s="61"/>
      <c r="TCX28" s="61"/>
      <c r="TCY28" s="61"/>
      <c r="TCZ28" s="61"/>
      <c r="TDA28" s="61"/>
      <c r="TDB28" s="61"/>
      <c r="TDC28" s="61"/>
      <c r="TDD28" s="61"/>
      <c r="TDE28" s="61"/>
      <c r="TDF28" s="61"/>
      <c r="TDG28" s="61"/>
      <c r="TDH28" s="61"/>
      <c r="TDI28" s="61"/>
      <c r="TDJ28" s="61"/>
      <c r="TDK28" s="61"/>
      <c r="TDL28" s="61"/>
      <c r="TDM28" s="61"/>
      <c r="TDN28" s="61"/>
      <c r="TDO28" s="61"/>
      <c r="TDP28" s="61"/>
      <c r="TDQ28" s="61"/>
      <c r="TDR28" s="61"/>
      <c r="TDS28" s="61"/>
      <c r="TDT28" s="61"/>
      <c r="TDU28" s="61"/>
      <c r="TDV28" s="61"/>
      <c r="TDW28" s="61"/>
      <c r="TDX28" s="61"/>
      <c r="TDY28" s="61"/>
      <c r="TDZ28" s="61"/>
      <c r="TEA28" s="61"/>
      <c r="TEB28" s="61"/>
      <c r="TEC28" s="61"/>
      <c r="TED28" s="61"/>
      <c r="TEE28" s="61"/>
      <c r="TEF28" s="61"/>
      <c r="TEG28" s="61"/>
      <c r="TEH28" s="61"/>
      <c r="TEI28" s="61"/>
      <c r="TEJ28" s="61"/>
      <c r="TEK28" s="61"/>
      <c r="TEL28" s="61"/>
      <c r="TEM28" s="61"/>
      <c r="TEN28" s="61"/>
      <c r="TEO28" s="61"/>
      <c r="TEP28" s="61"/>
      <c r="TEQ28" s="61"/>
      <c r="TER28" s="61"/>
      <c r="TES28" s="61"/>
      <c r="TET28" s="61"/>
      <c r="TEU28" s="61"/>
      <c r="TEV28" s="61"/>
      <c r="TEW28" s="61"/>
      <c r="TEX28" s="61"/>
      <c r="TEY28" s="61"/>
      <c r="TEZ28" s="61"/>
      <c r="TFA28" s="61"/>
      <c r="TFB28" s="61"/>
      <c r="TFC28" s="61"/>
      <c r="TFD28" s="61"/>
      <c r="TFE28" s="61"/>
      <c r="TFF28" s="61"/>
      <c r="TFG28" s="61"/>
      <c r="TFH28" s="61"/>
      <c r="TFI28" s="61"/>
      <c r="TFJ28" s="61"/>
      <c r="TFK28" s="61"/>
      <c r="TFL28" s="61"/>
      <c r="TFM28" s="61"/>
      <c r="TFN28" s="61"/>
      <c r="TFO28" s="61"/>
      <c r="TFP28" s="61"/>
      <c r="TFQ28" s="61"/>
      <c r="TFR28" s="61"/>
      <c r="TFS28" s="61"/>
      <c r="TFT28" s="61"/>
      <c r="TFU28" s="61"/>
      <c r="TFV28" s="61"/>
      <c r="TFW28" s="61"/>
      <c r="TFX28" s="61"/>
      <c r="TFY28" s="61"/>
      <c r="TFZ28" s="61"/>
      <c r="TGA28" s="61"/>
      <c r="TGB28" s="61"/>
      <c r="TGC28" s="61"/>
      <c r="TGD28" s="61"/>
      <c r="TGE28" s="61"/>
      <c r="TGF28" s="61"/>
      <c r="TGG28" s="61"/>
      <c r="TGH28" s="61"/>
      <c r="TGI28" s="61"/>
      <c r="TGJ28" s="61"/>
      <c r="TGK28" s="61"/>
      <c r="TGL28" s="61"/>
      <c r="TGM28" s="61"/>
      <c r="TGN28" s="61"/>
      <c r="TGO28" s="61"/>
      <c r="TGP28" s="61"/>
      <c r="TGQ28" s="61"/>
      <c r="TGR28" s="61"/>
      <c r="TGS28" s="61"/>
      <c r="TGT28" s="61"/>
      <c r="TGU28" s="61"/>
      <c r="TGV28" s="61"/>
      <c r="TGW28" s="61"/>
      <c r="TGX28" s="61"/>
      <c r="TGY28" s="61"/>
      <c r="TGZ28" s="61"/>
      <c r="THA28" s="61"/>
      <c r="THB28" s="61"/>
      <c r="THC28" s="61"/>
      <c r="THD28" s="61"/>
      <c r="THE28" s="61"/>
      <c r="THF28" s="61"/>
      <c r="THG28" s="61"/>
      <c r="THH28" s="61"/>
      <c r="THI28" s="61"/>
      <c r="THJ28" s="61"/>
      <c r="THK28" s="61"/>
      <c r="THL28" s="61"/>
      <c r="THM28" s="61"/>
      <c r="THN28" s="61"/>
      <c r="THO28" s="61"/>
      <c r="THP28" s="61"/>
      <c r="THQ28" s="61"/>
      <c r="THR28" s="61"/>
      <c r="THS28" s="61"/>
      <c r="THT28" s="61"/>
      <c r="THU28" s="61"/>
      <c r="THV28" s="61"/>
      <c r="THW28" s="61"/>
      <c r="THX28" s="61"/>
      <c r="THY28" s="61"/>
      <c r="THZ28" s="61"/>
      <c r="TIA28" s="61"/>
      <c r="TIB28" s="61"/>
      <c r="TIC28" s="61"/>
      <c r="TID28" s="61"/>
      <c r="TIE28" s="61"/>
      <c r="TIF28" s="61"/>
      <c r="TIG28" s="61"/>
      <c r="TIH28" s="61"/>
      <c r="TII28" s="61"/>
      <c r="TIJ28" s="61"/>
      <c r="TIK28" s="61"/>
      <c r="TIL28" s="61"/>
      <c r="TIM28" s="61"/>
      <c r="TIN28" s="61"/>
      <c r="TIO28" s="61"/>
      <c r="TIP28" s="61"/>
      <c r="TIQ28" s="61"/>
      <c r="TIR28" s="61"/>
      <c r="TIS28" s="61"/>
      <c r="TIT28" s="61"/>
      <c r="TIU28" s="61"/>
      <c r="TIV28" s="61"/>
      <c r="TIW28" s="61"/>
      <c r="TIX28" s="61"/>
      <c r="TIY28" s="61"/>
      <c r="TIZ28" s="61"/>
      <c r="TJA28" s="61"/>
      <c r="TJB28" s="61"/>
      <c r="TJC28" s="61"/>
      <c r="TJD28" s="61"/>
      <c r="TJE28" s="61"/>
      <c r="TJF28" s="61"/>
      <c r="TJG28" s="61"/>
      <c r="TJH28" s="61"/>
      <c r="TJI28" s="61"/>
      <c r="TJJ28" s="61"/>
      <c r="TJK28" s="61"/>
      <c r="TJL28" s="61"/>
      <c r="TJM28" s="61"/>
      <c r="TJN28" s="61"/>
      <c r="TJO28" s="61"/>
      <c r="TJP28" s="61"/>
      <c r="TJQ28" s="61"/>
      <c r="TJR28" s="61"/>
      <c r="TJS28" s="61"/>
      <c r="TJT28" s="61"/>
      <c r="TJU28" s="61"/>
      <c r="TJV28" s="61"/>
      <c r="TJW28" s="61"/>
      <c r="TJX28" s="61"/>
      <c r="TJY28" s="61"/>
      <c r="TJZ28" s="61"/>
      <c r="TKA28" s="61"/>
      <c r="TKB28" s="61"/>
      <c r="TKC28" s="61"/>
      <c r="TKD28" s="61"/>
      <c r="TKE28" s="61"/>
      <c r="TKF28" s="61"/>
      <c r="TKG28" s="61"/>
      <c r="TKH28" s="61"/>
      <c r="TKI28" s="61"/>
      <c r="TKJ28" s="61"/>
      <c r="TKK28" s="61"/>
      <c r="TKL28" s="61"/>
      <c r="TKM28" s="61"/>
      <c r="TKN28" s="61"/>
      <c r="TKO28" s="61"/>
      <c r="TKP28" s="61"/>
      <c r="TKQ28" s="61"/>
      <c r="TKR28" s="61"/>
      <c r="TKS28" s="61"/>
      <c r="TKT28" s="61"/>
      <c r="TKU28" s="61"/>
      <c r="TKV28" s="61"/>
      <c r="TKW28" s="61"/>
      <c r="TKX28" s="61"/>
      <c r="TKY28" s="61"/>
      <c r="TKZ28" s="61"/>
      <c r="TLA28" s="61"/>
      <c r="TLB28" s="61"/>
      <c r="TLC28" s="61"/>
      <c r="TLD28" s="61"/>
      <c r="TLE28" s="61"/>
      <c r="TLF28" s="61"/>
      <c r="TLG28" s="61"/>
      <c r="TLH28" s="61"/>
      <c r="TLI28" s="61"/>
      <c r="TLJ28" s="61"/>
      <c r="TLK28" s="61"/>
      <c r="TLL28" s="61"/>
      <c r="TLM28" s="61"/>
      <c r="TLN28" s="61"/>
      <c r="TLO28" s="61"/>
      <c r="TLP28" s="61"/>
      <c r="TLQ28" s="61"/>
      <c r="TLR28" s="61"/>
      <c r="TLS28" s="61"/>
      <c r="TLT28" s="61"/>
      <c r="TLU28" s="61"/>
      <c r="TLV28" s="61"/>
      <c r="TLW28" s="61"/>
      <c r="TLX28" s="61"/>
      <c r="TLY28" s="61"/>
      <c r="TLZ28" s="61"/>
      <c r="TMA28" s="61"/>
      <c r="TMB28" s="61"/>
      <c r="TMC28" s="61"/>
      <c r="TMD28" s="61"/>
      <c r="TME28" s="61"/>
      <c r="TMF28" s="61"/>
      <c r="TMG28" s="61"/>
      <c r="TMH28" s="61"/>
      <c r="TMI28" s="61"/>
      <c r="TMJ28" s="61"/>
      <c r="TMK28" s="61"/>
      <c r="TML28" s="61"/>
      <c r="TMM28" s="61"/>
      <c r="TMN28" s="61"/>
      <c r="TMO28" s="61"/>
      <c r="TMP28" s="61"/>
      <c r="TMQ28" s="61"/>
      <c r="TMR28" s="61"/>
      <c r="TMS28" s="61"/>
      <c r="TMT28" s="61"/>
      <c r="TMU28" s="61"/>
      <c r="TMV28" s="61"/>
      <c r="TMW28" s="61"/>
      <c r="TMX28" s="61"/>
      <c r="TMY28" s="61"/>
      <c r="TMZ28" s="61"/>
      <c r="TNA28" s="61"/>
      <c r="TNB28" s="61"/>
      <c r="TNC28" s="61"/>
      <c r="TND28" s="61"/>
      <c r="TNE28" s="61"/>
      <c r="TNF28" s="61"/>
      <c r="TNG28" s="61"/>
      <c r="TNH28" s="61"/>
      <c r="TNI28" s="61"/>
      <c r="TNJ28" s="61"/>
      <c r="TNK28" s="61"/>
      <c r="TNL28" s="61"/>
      <c r="TNM28" s="61"/>
      <c r="TNN28" s="61"/>
      <c r="TNO28" s="61"/>
      <c r="TNP28" s="61"/>
      <c r="TNQ28" s="61"/>
      <c r="TNR28" s="61"/>
      <c r="TNS28" s="61"/>
      <c r="TNT28" s="61"/>
      <c r="TNU28" s="61"/>
      <c r="TNV28" s="61"/>
      <c r="TNW28" s="61"/>
      <c r="TNX28" s="61"/>
      <c r="TNY28" s="61"/>
      <c r="TNZ28" s="61"/>
      <c r="TOA28" s="61"/>
      <c r="TOB28" s="61"/>
      <c r="TOC28" s="61"/>
      <c r="TOD28" s="61"/>
      <c r="TOE28" s="61"/>
      <c r="TOF28" s="61"/>
      <c r="TOG28" s="61"/>
      <c r="TOH28" s="61"/>
      <c r="TOI28" s="61"/>
      <c r="TOJ28" s="61"/>
      <c r="TOK28" s="61"/>
      <c r="TOL28" s="61"/>
      <c r="TOM28" s="61"/>
      <c r="TON28" s="61"/>
      <c r="TOO28" s="61"/>
      <c r="TOP28" s="61"/>
      <c r="TOQ28" s="61"/>
      <c r="TOR28" s="61"/>
      <c r="TOS28" s="61"/>
      <c r="TOT28" s="61"/>
      <c r="TOU28" s="61"/>
      <c r="TOV28" s="61"/>
      <c r="TOW28" s="61"/>
      <c r="TOX28" s="61"/>
      <c r="TOY28" s="61"/>
      <c r="TOZ28" s="61"/>
      <c r="TPA28" s="61"/>
      <c r="TPB28" s="61"/>
      <c r="TPC28" s="61"/>
      <c r="TPD28" s="61"/>
      <c r="TPE28" s="61"/>
      <c r="TPF28" s="61"/>
      <c r="TPG28" s="61"/>
      <c r="TPH28" s="61"/>
      <c r="TPI28" s="61"/>
      <c r="TPJ28" s="61"/>
      <c r="TPK28" s="61"/>
      <c r="TPL28" s="61"/>
      <c r="TPM28" s="61"/>
      <c r="TPN28" s="61"/>
      <c r="TPO28" s="61"/>
      <c r="TPP28" s="61"/>
      <c r="TPQ28" s="61"/>
      <c r="TPR28" s="61"/>
      <c r="TPS28" s="61"/>
      <c r="TPT28" s="61"/>
      <c r="TPU28" s="61"/>
      <c r="TPV28" s="61"/>
      <c r="TPW28" s="61"/>
      <c r="TPX28" s="61"/>
      <c r="TPY28" s="61"/>
      <c r="TPZ28" s="61"/>
      <c r="TQA28" s="61"/>
      <c r="TQB28" s="61"/>
      <c r="TQC28" s="61"/>
      <c r="TQD28" s="61"/>
      <c r="TQE28" s="61"/>
      <c r="TQF28" s="61"/>
      <c r="TQG28" s="61"/>
      <c r="TQH28" s="61"/>
      <c r="TQI28" s="61"/>
      <c r="TQJ28" s="61"/>
      <c r="TQK28" s="61"/>
      <c r="TQL28" s="61"/>
      <c r="TQM28" s="61"/>
      <c r="TQN28" s="61"/>
      <c r="TQO28" s="61"/>
      <c r="TQP28" s="61"/>
      <c r="TQQ28" s="61"/>
      <c r="TQR28" s="61"/>
      <c r="TQS28" s="61"/>
      <c r="TQT28" s="61"/>
      <c r="TQU28" s="61"/>
      <c r="TQV28" s="61"/>
      <c r="TQW28" s="61"/>
      <c r="TQX28" s="61"/>
      <c r="TQY28" s="61"/>
      <c r="TQZ28" s="61"/>
      <c r="TRA28" s="61"/>
      <c r="TRB28" s="61"/>
      <c r="TRC28" s="61"/>
      <c r="TRD28" s="61"/>
      <c r="TRE28" s="61"/>
      <c r="TRF28" s="61"/>
      <c r="TRG28" s="61"/>
      <c r="TRH28" s="61"/>
      <c r="TRI28" s="61"/>
      <c r="TRJ28" s="61"/>
      <c r="TRK28" s="61"/>
      <c r="TRL28" s="61"/>
      <c r="TRM28" s="61"/>
      <c r="TRN28" s="61"/>
      <c r="TRO28" s="61"/>
      <c r="TRP28" s="61"/>
      <c r="TRQ28" s="61"/>
      <c r="TRR28" s="61"/>
      <c r="TRS28" s="61"/>
      <c r="TRT28" s="61"/>
      <c r="TRU28" s="61"/>
      <c r="TRV28" s="61"/>
      <c r="TRW28" s="61"/>
      <c r="TRX28" s="61"/>
      <c r="TRY28" s="61"/>
      <c r="TRZ28" s="61"/>
      <c r="TSA28" s="61"/>
      <c r="TSB28" s="61"/>
      <c r="TSC28" s="61"/>
      <c r="TSD28" s="61"/>
      <c r="TSE28" s="61"/>
      <c r="TSF28" s="61"/>
      <c r="TSG28" s="61"/>
      <c r="TSH28" s="61"/>
      <c r="TSI28" s="61"/>
      <c r="TSJ28" s="61"/>
      <c r="TSK28" s="61"/>
      <c r="TSL28" s="61"/>
      <c r="TSM28" s="61"/>
      <c r="TSN28" s="61"/>
      <c r="TSO28" s="61"/>
      <c r="TSP28" s="61"/>
      <c r="TSQ28" s="61"/>
      <c r="TSR28" s="61"/>
      <c r="TSS28" s="61"/>
      <c r="TST28" s="61"/>
      <c r="TSU28" s="61"/>
      <c r="TSV28" s="61"/>
      <c r="TSW28" s="61"/>
      <c r="TSX28" s="61"/>
      <c r="TSY28" s="61"/>
      <c r="TSZ28" s="61"/>
      <c r="TTA28" s="61"/>
      <c r="TTB28" s="61"/>
      <c r="TTC28" s="61"/>
      <c r="TTD28" s="61"/>
      <c r="TTE28" s="61"/>
      <c r="TTF28" s="61"/>
      <c r="TTG28" s="61"/>
      <c r="TTH28" s="61"/>
      <c r="TTI28" s="61"/>
      <c r="TTJ28" s="61"/>
      <c r="TTK28" s="61"/>
      <c r="TTL28" s="61"/>
      <c r="TTM28" s="61"/>
      <c r="TTN28" s="61"/>
      <c r="TTO28" s="61"/>
      <c r="TTP28" s="61"/>
      <c r="TTQ28" s="61"/>
      <c r="TTR28" s="61"/>
      <c r="TTS28" s="61"/>
      <c r="TTT28" s="61"/>
      <c r="TTU28" s="61"/>
      <c r="TTV28" s="61"/>
      <c r="TTW28" s="61"/>
      <c r="TTX28" s="61"/>
      <c r="TTY28" s="61"/>
      <c r="TTZ28" s="61"/>
      <c r="TUA28" s="61"/>
      <c r="TUB28" s="61"/>
      <c r="TUC28" s="61"/>
      <c r="TUD28" s="61"/>
      <c r="TUE28" s="61"/>
      <c r="TUF28" s="61"/>
      <c r="TUG28" s="61"/>
      <c r="TUH28" s="61"/>
      <c r="TUI28" s="61"/>
      <c r="TUJ28" s="61"/>
      <c r="TUK28" s="61"/>
      <c r="TUL28" s="61"/>
      <c r="TUM28" s="61"/>
      <c r="TUN28" s="61"/>
      <c r="TUO28" s="61"/>
      <c r="TUP28" s="61"/>
      <c r="TUQ28" s="61"/>
      <c r="TUR28" s="61"/>
      <c r="TUS28" s="61"/>
      <c r="TUT28" s="61"/>
      <c r="TUU28" s="61"/>
      <c r="TUV28" s="61"/>
      <c r="TUW28" s="61"/>
      <c r="TUX28" s="61"/>
      <c r="TUY28" s="61"/>
      <c r="TUZ28" s="61"/>
      <c r="TVA28" s="61"/>
      <c r="TVB28" s="61"/>
      <c r="TVC28" s="61"/>
      <c r="TVD28" s="61"/>
      <c r="TVE28" s="61"/>
      <c r="TVF28" s="61"/>
      <c r="TVG28" s="61"/>
      <c r="TVH28" s="61"/>
      <c r="TVI28" s="61"/>
      <c r="TVJ28" s="61"/>
      <c r="TVK28" s="61"/>
      <c r="TVL28" s="61"/>
      <c r="TVM28" s="61"/>
      <c r="TVN28" s="61"/>
      <c r="TVO28" s="61"/>
      <c r="TVP28" s="61"/>
      <c r="TVQ28" s="61"/>
      <c r="TVR28" s="61"/>
      <c r="TVS28" s="61"/>
      <c r="TVT28" s="61"/>
      <c r="TVU28" s="61"/>
      <c r="TVV28" s="61"/>
      <c r="TVW28" s="61"/>
      <c r="TVX28" s="61"/>
      <c r="TVY28" s="61"/>
      <c r="TVZ28" s="61"/>
      <c r="TWA28" s="61"/>
      <c r="TWB28" s="61"/>
      <c r="TWC28" s="61"/>
      <c r="TWD28" s="61"/>
      <c r="TWE28" s="61"/>
      <c r="TWF28" s="61"/>
      <c r="TWG28" s="61"/>
      <c r="TWH28" s="61"/>
      <c r="TWI28" s="61"/>
      <c r="TWJ28" s="61"/>
      <c r="TWK28" s="61"/>
      <c r="TWL28" s="61"/>
      <c r="TWM28" s="61"/>
      <c r="TWN28" s="61"/>
      <c r="TWO28" s="61"/>
      <c r="TWP28" s="61"/>
      <c r="TWQ28" s="61"/>
      <c r="TWR28" s="61"/>
      <c r="TWS28" s="61"/>
      <c r="TWT28" s="61"/>
      <c r="TWU28" s="61"/>
      <c r="TWV28" s="61"/>
      <c r="TWW28" s="61"/>
      <c r="TWX28" s="61"/>
      <c r="TWY28" s="61"/>
      <c r="TWZ28" s="61"/>
      <c r="TXA28" s="61"/>
      <c r="TXB28" s="61"/>
      <c r="TXC28" s="61"/>
      <c r="TXD28" s="61"/>
      <c r="TXE28" s="61"/>
      <c r="TXF28" s="61"/>
      <c r="TXG28" s="61"/>
      <c r="TXH28" s="61"/>
      <c r="TXI28" s="61"/>
      <c r="TXJ28" s="61"/>
      <c r="TXK28" s="61"/>
      <c r="TXL28" s="61"/>
      <c r="TXM28" s="61"/>
      <c r="TXN28" s="61"/>
      <c r="TXO28" s="61"/>
      <c r="TXP28" s="61"/>
      <c r="TXQ28" s="61"/>
      <c r="TXR28" s="61"/>
      <c r="TXS28" s="61"/>
      <c r="TXT28" s="61"/>
      <c r="TXU28" s="61"/>
      <c r="TXV28" s="61"/>
      <c r="TXW28" s="61"/>
      <c r="TXX28" s="61"/>
      <c r="TXY28" s="61"/>
      <c r="TXZ28" s="61"/>
      <c r="TYA28" s="61"/>
      <c r="TYB28" s="61"/>
      <c r="TYC28" s="61"/>
      <c r="TYD28" s="61"/>
      <c r="TYE28" s="61"/>
      <c r="TYF28" s="61"/>
      <c r="TYG28" s="61"/>
      <c r="TYH28" s="61"/>
      <c r="TYI28" s="61"/>
      <c r="TYJ28" s="61"/>
      <c r="TYK28" s="61"/>
      <c r="TYL28" s="61"/>
      <c r="TYM28" s="61"/>
      <c r="TYN28" s="61"/>
      <c r="TYO28" s="61"/>
      <c r="TYP28" s="61"/>
      <c r="TYQ28" s="61"/>
      <c r="TYR28" s="61"/>
      <c r="TYS28" s="61"/>
      <c r="TYT28" s="61"/>
      <c r="TYU28" s="61"/>
      <c r="TYV28" s="61"/>
      <c r="TYW28" s="61"/>
      <c r="TYX28" s="61"/>
      <c r="TYY28" s="61"/>
      <c r="TYZ28" s="61"/>
      <c r="TZA28" s="61"/>
      <c r="TZB28" s="61"/>
      <c r="TZC28" s="61"/>
      <c r="TZD28" s="61"/>
      <c r="TZE28" s="61"/>
      <c r="TZF28" s="61"/>
      <c r="TZG28" s="61"/>
      <c r="TZH28" s="61"/>
      <c r="TZI28" s="61"/>
      <c r="TZJ28" s="61"/>
      <c r="TZK28" s="61"/>
      <c r="TZL28" s="61"/>
      <c r="TZM28" s="61"/>
      <c r="TZN28" s="61"/>
      <c r="TZO28" s="61"/>
      <c r="TZP28" s="61"/>
      <c r="TZQ28" s="61"/>
      <c r="TZR28" s="61"/>
      <c r="TZS28" s="61"/>
      <c r="TZT28" s="61"/>
      <c r="TZU28" s="61"/>
      <c r="TZV28" s="61"/>
      <c r="TZW28" s="61"/>
      <c r="TZX28" s="61"/>
      <c r="TZY28" s="61"/>
      <c r="TZZ28" s="61"/>
      <c r="UAA28" s="61"/>
      <c r="UAB28" s="61"/>
      <c r="UAC28" s="61"/>
      <c r="UAD28" s="61"/>
      <c r="UAE28" s="61"/>
      <c r="UAF28" s="61"/>
      <c r="UAG28" s="61"/>
      <c r="UAH28" s="61"/>
      <c r="UAI28" s="61"/>
      <c r="UAJ28" s="61"/>
      <c r="UAK28" s="61"/>
      <c r="UAL28" s="61"/>
      <c r="UAM28" s="61"/>
      <c r="UAN28" s="61"/>
      <c r="UAO28" s="61"/>
      <c r="UAP28" s="61"/>
      <c r="UAQ28" s="61"/>
      <c r="UAR28" s="61"/>
      <c r="UAS28" s="61"/>
      <c r="UAT28" s="61"/>
      <c r="UAU28" s="61"/>
      <c r="UAV28" s="61"/>
      <c r="UAW28" s="61"/>
      <c r="UAX28" s="61"/>
      <c r="UAY28" s="61"/>
      <c r="UAZ28" s="61"/>
      <c r="UBA28" s="61"/>
      <c r="UBB28" s="61"/>
      <c r="UBC28" s="61"/>
      <c r="UBD28" s="61"/>
      <c r="UBE28" s="61"/>
      <c r="UBF28" s="61"/>
      <c r="UBG28" s="61"/>
      <c r="UBH28" s="61"/>
      <c r="UBI28" s="61"/>
      <c r="UBJ28" s="61"/>
      <c r="UBK28" s="61"/>
      <c r="UBL28" s="61"/>
      <c r="UBM28" s="61"/>
      <c r="UBN28" s="61"/>
      <c r="UBO28" s="61"/>
      <c r="UBP28" s="61"/>
      <c r="UBQ28" s="61"/>
      <c r="UBR28" s="61"/>
      <c r="UBS28" s="61"/>
      <c r="UBT28" s="61"/>
      <c r="UBU28" s="61"/>
      <c r="UBV28" s="61"/>
      <c r="UBW28" s="61"/>
      <c r="UBX28" s="61"/>
      <c r="UBY28" s="61"/>
      <c r="UBZ28" s="61"/>
      <c r="UCA28" s="61"/>
      <c r="UCB28" s="61"/>
      <c r="UCC28" s="61"/>
      <c r="UCD28" s="61"/>
      <c r="UCE28" s="61"/>
      <c r="UCF28" s="61"/>
      <c r="UCG28" s="61"/>
      <c r="UCH28" s="61"/>
      <c r="UCI28" s="61"/>
      <c r="UCJ28" s="61"/>
      <c r="UCK28" s="61"/>
      <c r="UCL28" s="61"/>
      <c r="UCM28" s="61"/>
      <c r="UCN28" s="61"/>
      <c r="UCO28" s="61"/>
      <c r="UCP28" s="61"/>
      <c r="UCQ28" s="61"/>
      <c r="UCR28" s="61"/>
      <c r="UCS28" s="61"/>
      <c r="UCT28" s="61"/>
      <c r="UCU28" s="61"/>
      <c r="UCV28" s="61"/>
      <c r="UCW28" s="61"/>
      <c r="UCX28" s="61"/>
      <c r="UCY28" s="61"/>
      <c r="UCZ28" s="61"/>
      <c r="UDA28" s="61"/>
      <c r="UDB28" s="61"/>
      <c r="UDC28" s="61"/>
      <c r="UDD28" s="61"/>
      <c r="UDE28" s="61"/>
      <c r="UDF28" s="61"/>
      <c r="UDG28" s="61"/>
      <c r="UDH28" s="61"/>
      <c r="UDI28" s="61"/>
      <c r="UDJ28" s="61"/>
      <c r="UDK28" s="61"/>
      <c r="UDL28" s="61"/>
      <c r="UDM28" s="61"/>
      <c r="UDN28" s="61"/>
      <c r="UDO28" s="61"/>
      <c r="UDP28" s="61"/>
      <c r="UDQ28" s="61"/>
      <c r="UDR28" s="61"/>
      <c r="UDS28" s="61"/>
      <c r="UDT28" s="61"/>
      <c r="UDU28" s="61"/>
      <c r="UDV28" s="61"/>
      <c r="UDW28" s="61"/>
      <c r="UDX28" s="61"/>
      <c r="UDY28" s="61"/>
      <c r="UDZ28" s="61"/>
      <c r="UEA28" s="61"/>
      <c r="UEB28" s="61"/>
      <c r="UEC28" s="61"/>
      <c r="UED28" s="61"/>
      <c r="UEE28" s="61"/>
      <c r="UEF28" s="61"/>
      <c r="UEG28" s="61"/>
      <c r="UEH28" s="61"/>
      <c r="UEI28" s="61"/>
      <c r="UEJ28" s="61"/>
      <c r="UEK28" s="61"/>
      <c r="UEL28" s="61"/>
      <c r="UEM28" s="61"/>
      <c r="UEN28" s="61"/>
      <c r="UEO28" s="61"/>
      <c r="UEP28" s="61"/>
      <c r="UEQ28" s="61"/>
      <c r="UER28" s="61"/>
      <c r="UES28" s="61"/>
      <c r="UET28" s="61"/>
      <c r="UEU28" s="61"/>
      <c r="UEV28" s="61"/>
      <c r="UEW28" s="61"/>
      <c r="UEX28" s="61"/>
      <c r="UEY28" s="61"/>
      <c r="UEZ28" s="61"/>
      <c r="UFA28" s="61"/>
      <c r="UFB28" s="61"/>
      <c r="UFC28" s="61"/>
      <c r="UFD28" s="61"/>
      <c r="UFE28" s="61"/>
      <c r="UFF28" s="61"/>
      <c r="UFG28" s="61"/>
      <c r="UFH28" s="61"/>
      <c r="UFI28" s="61"/>
      <c r="UFJ28" s="61"/>
      <c r="UFK28" s="61"/>
      <c r="UFL28" s="61"/>
      <c r="UFM28" s="61"/>
      <c r="UFN28" s="61"/>
      <c r="UFO28" s="61"/>
      <c r="UFP28" s="61"/>
      <c r="UFQ28" s="61"/>
      <c r="UFR28" s="61"/>
      <c r="UFS28" s="61"/>
      <c r="UFT28" s="61"/>
      <c r="UFU28" s="61"/>
      <c r="UFV28" s="61"/>
      <c r="UFW28" s="61"/>
      <c r="UFX28" s="61"/>
      <c r="UFY28" s="61"/>
      <c r="UFZ28" s="61"/>
      <c r="UGA28" s="61"/>
      <c r="UGB28" s="61"/>
      <c r="UGC28" s="61"/>
      <c r="UGD28" s="61"/>
      <c r="UGE28" s="61"/>
      <c r="UGF28" s="61"/>
      <c r="UGG28" s="61"/>
      <c r="UGH28" s="61"/>
      <c r="UGI28" s="61"/>
      <c r="UGJ28" s="61"/>
      <c r="UGK28" s="61"/>
      <c r="UGL28" s="61"/>
      <c r="UGM28" s="61"/>
      <c r="UGN28" s="61"/>
      <c r="UGO28" s="61"/>
      <c r="UGP28" s="61"/>
      <c r="UGQ28" s="61"/>
      <c r="UGR28" s="61"/>
      <c r="UGS28" s="61"/>
      <c r="UGT28" s="61"/>
      <c r="UGU28" s="61"/>
      <c r="UGV28" s="61"/>
      <c r="UGW28" s="61"/>
      <c r="UGX28" s="61"/>
      <c r="UGY28" s="61"/>
      <c r="UGZ28" s="61"/>
      <c r="UHA28" s="61"/>
      <c r="UHB28" s="61"/>
      <c r="UHC28" s="61"/>
      <c r="UHD28" s="61"/>
      <c r="UHE28" s="61"/>
      <c r="UHF28" s="61"/>
      <c r="UHG28" s="61"/>
      <c r="UHH28" s="61"/>
      <c r="UHI28" s="61"/>
      <c r="UHJ28" s="61"/>
      <c r="UHK28" s="61"/>
      <c r="UHL28" s="61"/>
      <c r="UHM28" s="61"/>
      <c r="UHN28" s="61"/>
      <c r="UHO28" s="61"/>
      <c r="UHP28" s="61"/>
      <c r="UHQ28" s="61"/>
      <c r="UHR28" s="61"/>
      <c r="UHS28" s="61"/>
      <c r="UHT28" s="61"/>
      <c r="UHU28" s="61"/>
      <c r="UHV28" s="61"/>
      <c r="UHW28" s="61"/>
      <c r="UHX28" s="61"/>
      <c r="UHY28" s="61"/>
      <c r="UHZ28" s="61"/>
      <c r="UIA28" s="61"/>
      <c r="UIB28" s="61"/>
      <c r="UIC28" s="61"/>
      <c r="UID28" s="61"/>
      <c r="UIE28" s="61"/>
      <c r="UIF28" s="61"/>
      <c r="UIG28" s="61"/>
      <c r="UIH28" s="61"/>
      <c r="UII28" s="61"/>
      <c r="UIJ28" s="61"/>
      <c r="UIK28" s="61"/>
      <c r="UIL28" s="61"/>
      <c r="UIM28" s="61"/>
      <c r="UIN28" s="61"/>
      <c r="UIO28" s="61"/>
      <c r="UIP28" s="61"/>
      <c r="UIQ28" s="61"/>
      <c r="UIR28" s="61"/>
      <c r="UIS28" s="61"/>
      <c r="UIT28" s="61"/>
      <c r="UIU28" s="61"/>
      <c r="UIV28" s="61"/>
      <c r="UIW28" s="61"/>
      <c r="UIX28" s="61"/>
      <c r="UIY28" s="61"/>
      <c r="UIZ28" s="61"/>
      <c r="UJA28" s="61"/>
      <c r="UJB28" s="61"/>
      <c r="UJC28" s="61"/>
      <c r="UJD28" s="61"/>
      <c r="UJE28" s="61"/>
      <c r="UJF28" s="61"/>
      <c r="UJG28" s="61"/>
      <c r="UJH28" s="61"/>
      <c r="UJI28" s="61"/>
      <c r="UJJ28" s="61"/>
      <c r="UJK28" s="61"/>
      <c r="UJL28" s="61"/>
      <c r="UJM28" s="61"/>
      <c r="UJN28" s="61"/>
      <c r="UJO28" s="61"/>
      <c r="UJP28" s="61"/>
      <c r="UJQ28" s="61"/>
      <c r="UJR28" s="61"/>
      <c r="UJS28" s="61"/>
      <c r="UJT28" s="61"/>
      <c r="UJU28" s="61"/>
      <c r="UJV28" s="61"/>
      <c r="UJW28" s="61"/>
      <c r="UJX28" s="61"/>
      <c r="UJY28" s="61"/>
      <c r="UJZ28" s="61"/>
      <c r="UKA28" s="61"/>
      <c r="UKB28" s="61"/>
      <c r="UKC28" s="61"/>
      <c r="UKD28" s="61"/>
      <c r="UKE28" s="61"/>
      <c r="UKF28" s="61"/>
      <c r="UKG28" s="61"/>
      <c r="UKH28" s="61"/>
      <c r="UKI28" s="61"/>
      <c r="UKJ28" s="61"/>
      <c r="UKK28" s="61"/>
      <c r="UKL28" s="61"/>
      <c r="UKM28" s="61"/>
      <c r="UKN28" s="61"/>
      <c r="UKO28" s="61"/>
      <c r="UKP28" s="61"/>
      <c r="UKQ28" s="61"/>
      <c r="UKR28" s="61"/>
      <c r="UKS28" s="61"/>
      <c r="UKT28" s="61"/>
      <c r="UKU28" s="61"/>
      <c r="UKV28" s="61"/>
      <c r="UKW28" s="61"/>
      <c r="UKX28" s="61"/>
      <c r="UKY28" s="61"/>
      <c r="UKZ28" s="61"/>
      <c r="ULA28" s="61"/>
      <c r="ULB28" s="61"/>
      <c r="ULC28" s="61"/>
      <c r="ULD28" s="61"/>
      <c r="ULE28" s="61"/>
      <c r="ULF28" s="61"/>
      <c r="ULG28" s="61"/>
      <c r="ULH28" s="61"/>
      <c r="ULI28" s="61"/>
      <c r="ULJ28" s="61"/>
      <c r="ULK28" s="61"/>
      <c r="ULL28" s="61"/>
      <c r="ULM28" s="61"/>
      <c r="ULN28" s="61"/>
      <c r="ULO28" s="61"/>
      <c r="ULP28" s="61"/>
      <c r="ULQ28" s="61"/>
      <c r="ULR28" s="61"/>
      <c r="ULS28" s="61"/>
      <c r="ULT28" s="61"/>
      <c r="ULU28" s="61"/>
      <c r="ULV28" s="61"/>
      <c r="ULW28" s="61"/>
      <c r="ULX28" s="61"/>
      <c r="ULY28" s="61"/>
      <c r="ULZ28" s="61"/>
      <c r="UMA28" s="61"/>
      <c r="UMB28" s="61"/>
      <c r="UMC28" s="61"/>
      <c r="UMD28" s="61"/>
      <c r="UME28" s="61"/>
      <c r="UMF28" s="61"/>
      <c r="UMG28" s="61"/>
      <c r="UMH28" s="61"/>
      <c r="UMI28" s="61"/>
      <c r="UMJ28" s="61"/>
      <c r="UMK28" s="61"/>
      <c r="UML28" s="61"/>
      <c r="UMM28" s="61"/>
      <c r="UMN28" s="61"/>
      <c r="UMO28" s="61"/>
      <c r="UMP28" s="61"/>
      <c r="UMQ28" s="61"/>
      <c r="UMR28" s="61"/>
      <c r="UMS28" s="61"/>
      <c r="UMT28" s="61"/>
      <c r="UMU28" s="61"/>
      <c r="UMV28" s="61"/>
      <c r="UMW28" s="61"/>
      <c r="UMX28" s="61"/>
      <c r="UMY28" s="61"/>
      <c r="UMZ28" s="61"/>
      <c r="UNA28" s="61"/>
      <c r="UNB28" s="61"/>
      <c r="UNC28" s="61"/>
      <c r="UND28" s="61"/>
      <c r="UNE28" s="61"/>
      <c r="UNF28" s="61"/>
      <c r="UNG28" s="61"/>
      <c r="UNH28" s="61"/>
      <c r="UNI28" s="61"/>
      <c r="UNJ28" s="61"/>
      <c r="UNK28" s="61"/>
      <c r="UNL28" s="61"/>
      <c r="UNM28" s="61"/>
      <c r="UNN28" s="61"/>
      <c r="UNO28" s="61"/>
      <c r="UNP28" s="61"/>
      <c r="UNQ28" s="61"/>
      <c r="UNR28" s="61"/>
      <c r="UNS28" s="61"/>
      <c r="UNT28" s="61"/>
      <c r="UNU28" s="61"/>
      <c r="UNV28" s="61"/>
      <c r="UNW28" s="61"/>
      <c r="UNX28" s="61"/>
      <c r="UNY28" s="61"/>
      <c r="UNZ28" s="61"/>
      <c r="UOA28" s="61"/>
      <c r="UOB28" s="61"/>
      <c r="UOC28" s="61"/>
      <c r="UOD28" s="61"/>
      <c r="UOE28" s="61"/>
      <c r="UOF28" s="61"/>
      <c r="UOG28" s="61"/>
      <c r="UOH28" s="61"/>
      <c r="UOI28" s="61"/>
      <c r="UOJ28" s="61"/>
      <c r="UOK28" s="61"/>
      <c r="UOL28" s="61"/>
      <c r="UOM28" s="61"/>
      <c r="UON28" s="61"/>
      <c r="UOO28" s="61"/>
      <c r="UOP28" s="61"/>
      <c r="UOQ28" s="61"/>
      <c r="UOR28" s="61"/>
      <c r="UOS28" s="61"/>
      <c r="UOT28" s="61"/>
      <c r="UOU28" s="61"/>
      <c r="UOV28" s="61"/>
      <c r="UOW28" s="61"/>
      <c r="UOX28" s="61"/>
      <c r="UOY28" s="61"/>
      <c r="UOZ28" s="61"/>
      <c r="UPA28" s="61"/>
      <c r="UPB28" s="61"/>
      <c r="UPC28" s="61"/>
      <c r="UPD28" s="61"/>
      <c r="UPE28" s="61"/>
      <c r="UPF28" s="61"/>
      <c r="UPG28" s="61"/>
      <c r="UPH28" s="61"/>
      <c r="UPI28" s="61"/>
      <c r="UPJ28" s="61"/>
      <c r="UPK28" s="61"/>
      <c r="UPL28" s="61"/>
      <c r="UPM28" s="61"/>
      <c r="UPN28" s="61"/>
      <c r="UPO28" s="61"/>
      <c r="UPP28" s="61"/>
      <c r="UPQ28" s="61"/>
      <c r="UPR28" s="61"/>
      <c r="UPS28" s="61"/>
      <c r="UPT28" s="61"/>
      <c r="UPU28" s="61"/>
      <c r="UPV28" s="61"/>
      <c r="UPW28" s="61"/>
      <c r="UPX28" s="61"/>
      <c r="UPY28" s="61"/>
      <c r="UPZ28" s="61"/>
      <c r="UQA28" s="61"/>
      <c r="UQB28" s="61"/>
      <c r="UQC28" s="61"/>
      <c r="UQD28" s="61"/>
      <c r="UQE28" s="61"/>
      <c r="UQF28" s="61"/>
      <c r="UQG28" s="61"/>
      <c r="UQH28" s="61"/>
      <c r="UQI28" s="61"/>
      <c r="UQJ28" s="61"/>
      <c r="UQK28" s="61"/>
      <c r="UQL28" s="61"/>
      <c r="UQM28" s="61"/>
      <c r="UQN28" s="61"/>
      <c r="UQO28" s="61"/>
      <c r="UQP28" s="61"/>
      <c r="UQQ28" s="61"/>
      <c r="UQR28" s="61"/>
      <c r="UQS28" s="61"/>
      <c r="UQT28" s="61"/>
      <c r="UQU28" s="61"/>
      <c r="UQV28" s="61"/>
      <c r="UQW28" s="61"/>
      <c r="UQX28" s="61"/>
      <c r="UQY28" s="61"/>
      <c r="UQZ28" s="61"/>
      <c r="URA28" s="61"/>
      <c r="URB28" s="61"/>
      <c r="URC28" s="61"/>
      <c r="URD28" s="61"/>
      <c r="URE28" s="61"/>
      <c r="URF28" s="61"/>
      <c r="URG28" s="61"/>
      <c r="URH28" s="61"/>
      <c r="URI28" s="61"/>
      <c r="URJ28" s="61"/>
      <c r="URK28" s="61"/>
      <c r="URL28" s="61"/>
      <c r="URM28" s="61"/>
      <c r="URN28" s="61"/>
      <c r="URO28" s="61"/>
      <c r="URP28" s="61"/>
      <c r="URQ28" s="61"/>
      <c r="URR28" s="61"/>
      <c r="URS28" s="61"/>
      <c r="URT28" s="61"/>
      <c r="URU28" s="61"/>
      <c r="URV28" s="61"/>
      <c r="URW28" s="61"/>
      <c r="URX28" s="61"/>
      <c r="URY28" s="61"/>
      <c r="URZ28" s="61"/>
      <c r="USA28" s="61"/>
      <c r="USB28" s="61"/>
      <c r="USC28" s="61"/>
      <c r="USD28" s="61"/>
      <c r="USE28" s="61"/>
      <c r="USF28" s="61"/>
      <c r="USG28" s="61"/>
      <c r="USH28" s="61"/>
      <c r="USI28" s="61"/>
      <c r="USJ28" s="61"/>
      <c r="USK28" s="61"/>
      <c r="USL28" s="61"/>
      <c r="USM28" s="61"/>
      <c r="USN28" s="61"/>
      <c r="USO28" s="61"/>
      <c r="USP28" s="61"/>
      <c r="USQ28" s="61"/>
      <c r="USR28" s="61"/>
      <c r="USS28" s="61"/>
      <c r="UST28" s="61"/>
      <c r="USU28" s="61"/>
      <c r="USV28" s="61"/>
      <c r="USW28" s="61"/>
      <c r="USX28" s="61"/>
      <c r="USY28" s="61"/>
      <c r="USZ28" s="61"/>
      <c r="UTA28" s="61"/>
      <c r="UTB28" s="61"/>
      <c r="UTC28" s="61"/>
      <c r="UTD28" s="61"/>
      <c r="UTE28" s="61"/>
      <c r="UTF28" s="61"/>
      <c r="UTG28" s="61"/>
      <c r="UTH28" s="61"/>
      <c r="UTI28" s="61"/>
      <c r="UTJ28" s="61"/>
      <c r="UTK28" s="61"/>
      <c r="UTL28" s="61"/>
      <c r="UTM28" s="61"/>
      <c r="UTN28" s="61"/>
      <c r="UTO28" s="61"/>
      <c r="UTP28" s="61"/>
      <c r="UTQ28" s="61"/>
      <c r="UTR28" s="61"/>
      <c r="UTS28" s="61"/>
      <c r="UTT28" s="61"/>
      <c r="UTU28" s="61"/>
      <c r="UTV28" s="61"/>
      <c r="UTW28" s="61"/>
      <c r="UTX28" s="61"/>
      <c r="UTY28" s="61"/>
      <c r="UTZ28" s="61"/>
      <c r="UUA28" s="61"/>
      <c r="UUB28" s="61"/>
      <c r="UUC28" s="61"/>
      <c r="UUD28" s="61"/>
      <c r="UUE28" s="61"/>
      <c r="UUF28" s="61"/>
      <c r="UUG28" s="61"/>
      <c r="UUH28" s="61"/>
      <c r="UUI28" s="61"/>
      <c r="UUJ28" s="61"/>
      <c r="UUK28" s="61"/>
      <c r="UUL28" s="61"/>
      <c r="UUM28" s="61"/>
      <c r="UUN28" s="61"/>
      <c r="UUO28" s="61"/>
      <c r="UUP28" s="61"/>
      <c r="UUQ28" s="61"/>
      <c r="UUR28" s="61"/>
      <c r="UUS28" s="61"/>
      <c r="UUT28" s="61"/>
      <c r="UUU28" s="61"/>
      <c r="UUV28" s="61"/>
      <c r="UUW28" s="61"/>
      <c r="UUX28" s="61"/>
      <c r="UUY28" s="61"/>
      <c r="UUZ28" s="61"/>
      <c r="UVA28" s="61"/>
      <c r="UVB28" s="61"/>
      <c r="UVC28" s="61"/>
      <c r="UVD28" s="61"/>
      <c r="UVE28" s="61"/>
      <c r="UVF28" s="61"/>
      <c r="UVG28" s="61"/>
      <c r="UVH28" s="61"/>
      <c r="UVI28" s="61"/>
      <c r="UVJ28" s="61"/>
      <c r="UVK28" s="61"/>
      <c r="UVL28" s="61"/>
      <c r="UVM28" s="61"/>
      <c r="UVN28" s="61"/>
      <c r="UVO28" s="61"/>
      <c r="UVP28" s="61"/>
      <c r="UVQ28" s="61"/>
      <c r="UVR28" s="61"/>
      <c r="UVS28" s="61"/>
      <c r="UVT28" s="61"/>
      <c r="UVU28" s="61"/>
      <c r="UVV28" s="61"/>
      <c r="UVW28" s="61"/>
      <c r="UVX28" s="61"/>
      <c r="UVY28" s="61"/>
      <c r="UVZ28" s="61"/>
      <c r="UWA28" s="61"/>
      <c r="UWB28" s="61"/>
      <c r="UWC28" s="61"/>
      <c r="UWD28" s="61"/>
      <c r="UWE28" s="61"/>
      <c r="UWF28" s="61"/>
      <c r="UWG28" s="61"/>
      <c r="UWH28" s="61"/>
      <c r="UWI28" s="61"/>
      <c r="UWJ28" s="61"/>
      <c r="UWK28" s="61"/>
      <c r="UWL28" s="61"/>
      <c r="UWM28" s="61"/>
      <c r="UWN28" s="61"/>
      <c r="UWO28" s="61"/>
      <c r="UWP28" s="61"/>
      <c r="UWQ28" s="61"/>
      <c r="UWR28" s="61"/>
      <c r="UWS28" s="61"/>
      <c r="UWT28" s="61"/>
      <c r="UWU28" s="61"/>
      <c r="UWV28" s="61"/>
      <c r="UWW28" s="61"/>
      <c r="UWX28" s="61"/>
      <c r="UWY28" s="61"/>
      <c r="UWZ28" s="61"/>
      <c r="UXA28" s="61"/>
      <c r="UXB28" s="61"/>
      <c r="UXC28" s="61"/>
      <c r="UXD28" s="61"/>
      <c r="UXE28" s="61"/>
      <c r="UXF28" s="61"/>
      <c r="UXG28" s="61"/>
      <c r="UXH28" s="61"/>
      <c r="UXI28" s="61"/>
      <c r="UXJ28" s="61"/>
      <c r="UXK28" s="61"/>
      <c r="UXL28" s="61"/>
      <c r="UXM28" s="61"/>
      <c r="UXN28" s="61"/>
      <c r="UXO28" s="61"/>
      <c r="UXP28" s="61"/>
      <c r="UXQ28" s="61"/>
      <c r="UXR28" s="61"/>
      <c r="UXS28" s="61"/>
      <c r="UXT28" s="61"/>
      <c r="UXU28" s="61"/>
      <c r="UXV28" s="61"/>
      <c r="UXW28" s="61"/>
      <c r="UXX28" s="61"/>
      <c r="UXY28" s="61"/>
      <c r="UXZ28" s="61"/>
      <c r="UYA28" s="61"/>
      <c r="UYB28" s="61"/>
      <c r="UYC28" s="61"/>
      <c r="UYD28" s="61"/>
      <c r="UYE28" s="61"/>
      <c r="UYF28" s="61"/>
      <c r="UYG28" s="61"/>
      <c r="UYH28" s="61"/>
      <c r="UYI28" s="61"/>
      <c r="UYJ28" s="61"/>
      <c r="UYK28" s="61"/>
      <c r="UYL28" s="61"/>
      <c r="UYM28" s="61"/>
      <c r="UYN28" s="61"/>
      <c r="UYO28" s="61"/>
      <c r="UYP28" s="61"/>
      <c r="UYQ28" s="61"/>
      <c r="UYR28" s="61"/>
      <c r="UYS28" s="61"/>
      <c r="UYT28" s="61"/>
      <c r="UYU28" s="61"/>
      <c r="UYV28" s="61"/>
      <c r="UYW28" s="61"/>
      <c r="UYX28" s="61"/>
      <c r="UYY28" s="61"/>
      <c r="UYZ28" s="61"/>
      <c r="UZA28" s="61"/>
      <c r="UZB28" s="61"/>
      <c r="UZC28" s="61"/>
      <c r="UZD28" s="61"/>
      <c r="UZE28" s="61"/>
      <c r="UZF28" s="61"/>
      <c r="UZG28" s="61"/>
      <c r="UZH28" s="61"/>
      <c r="UZI28" s="61"/>
      <c r="UZJ28" s="61"/>
      <c r="UZK28" s="61"/>
      <c r="UZL28" s="61"/>
      <c r="UZM28" s="61"/>
      <c r="UZN28" s="61"/>
      <c r="UZO28" s="61"/>
      <c r="UZP28" s="61"/>
      <c r="UZQ28" s="61"/>
      <c r="UZR28" s="61"/>
      <c r="UZS28" s="61"/>
      <c r="UZT28" s="61"/>
      <c r="UZU28" s="61"/>
      <c r="UZV28" s="61"/>
      <c r="UZW28" s="61"/>
      <c r="UZX28" s="61"/>
      <c r="UZY28" s="61"/>
      <c r="UZZ28" s="61"/>
      <c r="VAA28" s="61"/>
      <c r="VAB28" s="61"/>
      <c r="VAC28" s="61"/>
      <c r="VAD28" s="61"/>
      <c r="VAE28" s="61"/>
      <c r="VAF28" s="61"/>
      <c r="VAG28" s="61"/>
      <c r="VAH28" s="61"/>
      <c r="VAI28" s="61"/>
      <c r="VAJ28" s="61"/>
      <c r="VAK28" s="61"/>
      <c r="VAL28" s="61"/>
      <c r="VAM28" s="61"/>
      <c r="VAN28" s="61"/>
      <c r="VAO28" s="61"/>
      <c r="VAP28" s="61"/>
      <c r="VAQ28" s="61"/>
      <c r="VAR28" s="61"/>
      <c r="VAS28" s="61"/>
      <c r="VAT28" s="61"/>
      <c r="VAU28" s="61"/>
      <c r="VAV28" s="61"/>
      <c r="VAW28" s="61"/>
      <c r="VAX28" s="61"/>
      <c r="VAY28" s="61"/>
      <c r="VAZ28" s="61"/>
      <c r="VBA28" s="61"/>
      <c r="VBB28" s="61"/>
      <c r="VBC28" s="61"/>
      <c r="VBD28" s="61"/>
      <c r="VBE28" s="61"/>
      <c r="VBF28" s="61"/>
      <c r="VBG28" s="61"/>
      <c r="VBH28" s="61"/>
      <c r="VBI28" s="61"/>
      <c r="VBJ28" s="61"/>
      <c r="VBK28" s="61"/>
      <c r="VBL28" s="61"/>
      <c r="VBM28" s="61"/>
      <c r="VBN28" s="61"/>
      <c r="VBO28" s="61"/>
      <c r="VBP28" s="61"/>
      <c r="VBQ28" s="61"/>
      <c r="VBR28" s="61"/>
      <c r="VBS28" s="61"/>
      <c r="VBT28" s="61"/>
      <c r="VBU28" s="61"/>
      <c r="VBV28" s="61"/>
      <c r="VBW28" s="61"/>
      <c r="VBX28" s="61"/>
      <c r="VBY28" s="61"/>
      <c r="VBZ28" s="61"/>
      <c r="VCA28" s="61"/>
      <c r="VCB28" s="61"/>
      <c r="VCC28" s="61"/>
      <c r="VCD28" s="61"/>
      <c r="VCE28" s="61"/>
      <c r="VCF28" s="61"/>
      <c r="VCG28" s="61"/>
      <c r="VCH28" s="61"/>
      <c r="VCI28" s="61"/>
      <c r="VCJ28" s="61"/>
      <c r="VCK28" s="61"/>
      <c r="VCL28" s="61"/>
      <c r="VCM28" s="61"/>
      <c r="VCN28" s="61"/>
      <c r="VCO28" s="61"/>
      <c r="VCP28" s="61"/>
      <c r="VCQ28" s="61"/>
      <c r="VCR28" s="61"/>
      <c r="VCS28" s="61"/>
      <c r="VCT28" s="61"/>
      <c r="VCU28" s="61"/>
      <c r="VCV28" s="61"/>
      <c r="VCW28" s="61"/>
      <c r="VCX28" s="61"/>
      <c r="VCY28" s="61"/>
      <c r="VCZ28" s="61"/>
      <c r="VDA28" s="61"/>
      <c r="VDB28" s="61"/>
      <c r="VDC28" s="61"/>
      <c r="VDD28" s="61"/>
      <c r="VDE28" s="61"/>
      <c r="VDF28" s="61"/>
      <c r="VDG28" s="61"/>
      <c r="VDH28" s="61"/>
      <c r="VDI28" s="61"/>
      <c r="VDJ28" s="61"/>
      <c r="VDK28" s="61"/>
      <c r="VDL28" s="61"/>
      <c r="VDM28" s="61"/>
      <c r="VDN28" s="61"/>
      <c r="VDO28" s="61"/>
      <c r="VDP28" s="61"/>
      <c r="VDQ28" s="61"/>
      <c r="VDR28" s="61"/>
      <c r="VDS28" s="61"/>
      <c r="VDT28" s="61"/>
      <c r="VDU28" s="61"/>
      <c r="VDV28" s="61"/>
      <c r="VDW28" s="61"/>
      <c r="VDX28" s="61"/>
      <c r="VDY28" s="61"/>
      <c r="VDZ28" s="61"/>
      <c r="VEA28" s="61"/>
      <c r="VEB28" s="61"/>
      <c r="VEC28" s="61"/>
      <c r="VED28" s="61"/>
      <c r="VEE28" s="61"/>
      <c r="VEF28" s="61"/>
      <c r="VEG28" s="61"/>
      <c r="VEH28" s="61"/>
      <c r="VEI28" s="61"/>
      <c r="VEJ28" s="61"/>
      <c r="VEK28" s="61"/>
      <c r="VEL28" s="61"/>
      <c r="VEM28" s="61"/>
      <c r="VEN28" s="61"/>
      <c r="VEO28" s="61"/>
      <c r="VEP28" s="61"/>
      <c r="VEQ28" s="61"/>
      <c r="VER28" s="61"/>
      <c r="VES28" s="61"/>
      <c r="VET28" s="61"/>
      <c r="VEU28" s="61"/>
      <c r="VEV28" s="61"/>
      <c r="VEW28" s="61"/>
      <c r="VEX28" s="61"/>
      <c r="VEY28" s="61"/>
      <c r="VEZ28" s="61"/>
      <c r="VFA28" s="61"/>
      <c r="VFB28" s="61"/>
      <c r="VFC28" s="61"/>
      <c r="VFD28" s="61"/>
      <c r="VFE28" s="61"/>
      <c r="VFF28" s="61"/>
      <c r="VFG28" s="61"/>
      <c r="VFH28" s="61"/>
      <c r="VFI28" s="61"/>
      <c r="VFJ28" s="61"/>
      <c r="VFK28" s="61"/>
      <c r="VFL28" s="61"/>
      <c r="VFM28" s="61"/>
      <c r="VFN28" s="61"/>
      <c r="VFO28" s="61"/>
      <c r="VFP28" s="61"/>
      <c r="VFQ28" s="61"/>
      <c r="VFR28" s="61"/>
      <c r="VFS28" s="61"/>
      <c r="VFT28" s="61"/>
      <c r="VFU28" s="61"/>
      <c r="VFV28" s="61"/>
      <c r="VFW28" s="61"/>
      <c r="VFX28" s="61"/>
      <c r="VFY28" s="61"/>
      <c r="VFZ28" s="61"/>
      <c r="VGA28" s="61"/>
      <c r="VGB28" s="61"/>
      <c r="VGC28" s="61"/>
      <c r="VGD28" s="61"/>
      <c r="VGE28" s="61"/>
      <c r="VGF28" s="61"/>
      <c r="VGG28" s="61"/>
      <c r="VGH28" s="61"/>
      <c r="VGI28" s="61"/>
      <c r="VGJ28" s="61"/>
      <c r="VGK28" s="61"/>
      <c r="VGL28" s="61"/>
      <c r="VGM28" s="61"/>
      <c r="VGN28" s="61"/>
      <c r="VGO28" s="61"/>
      <c r="VGP28" s="61"/>
      <c r="VGQ28" s="61"/>
      <c r="VGR28" s="61"/>
      <c r="VGS28" s="61"/>
      <c r="VGT28" s="61"/>
      <c r="VGU28" s="61"/>
      <c r="VGV28" s="61"/>
      <c r="VGW28" s="61"/>
      <c r="VGX28" s="61"/>
      <c r="VGY28" s="61"/>
      <c r="VGZ28" s="61"/>
      <c r="VHA28" s="61"/>
      <c r="VHB28" s="61"/>
      <c r="VHC28" s="61"/>
      <c r="VHD28" s="61"/>
      <c r="VHE28" s="61"/>
      <c r="VHF28" s="61"/>
      <c r="VHG28" s="61"/>
      <c r="VHH28" s="61"/>
      <c r="VHI28" s="61"/>
      <c r="VHJ28" s="61"/>
      <c r="VHK28" s="61"/>
      <c r="VHL28" s="61"/>
      <c r="VHM28" s="61"/>
      <c r="VHN28" s="61"/>
      <c r="VHO28" s="61"/>
      <c r="VHP28" s="61"/>
      <c r="VHQ28" s="61"/>
      <c r="VHR28" s="61"/>
      <c r="VHS28" s="61"/>
      <c r="VHT28" s="61"/>
      <c r="VHU28" s="61"/>
      <c r="VHV28" s="61"/>
      <c r="VHW28" s="61"/>
      <c r="VHX28" s="61"/>
      <c r="VHY28" s="61"/>
      <c r="VHZ28" s="61"/>
      <c r="VIA28" s="61"/>
      <c r="VIB28" s="61"/>
      <c r="VIC28" s="61"/>
      <c r="VID28" s="61"/>
      <c r="VIE28" s="61"/>
      <c r="VIF28" s="61"/>
      <c r="VIG28" s="61"/>
      <c r="VIH28" s="61"/>
      <c r="VII28" s="61"/>
      <c r="VIJ28" s="61"/>
      <c r="VIK28" s="61"/>
      <c r="VIL28" s="61"/>
      <c r="VIM28" s="61"/>
      <c r="VIN28" s="61"/>
      <c r="VIO28" s="61"/>
      <c r="VIP28" s="61"/>
      <c r="VIQ28" s="61"/>
      <c r="VIR28" s="61"/>
      <c r="VIS28" s="61"/>
      <c r="VIT28" s="61"/>
      <c r="VIU28" s="61"/>
      <c r="VIV28" s="61"/>
      <c r="VIW28" s="61"/>
      <c r="VIX28" s="61"/>
      <c r="VIY28" s="61"/>
      <c r="VIZ28" s="61"/>
      <c r="VJA28" s="61"/>
      <c r="VJB28" s="61"/>
      <c r="VJC28" s="61"/>
      <c r="VJD28" s="61"/>
      <c r="VJE28" s="61"/>
      <c r="VJF28" s="61"/>
      <c r="VJG28" s="61"/>
      <c r="VJH28" s="61"/>
      <c r="VJI28" s="61"/>
      <c r="VJJ28" s="61"/>
      <c r="VJK28" s="61"/>
      <c r="VJL28" s="61"/>
      <c r="VJM28" s="61"/>
      <c r="VJN28" s="61"/>
      <c r="VJO28" s="61"/>
      <c r="VJP28" s="61"/>
      <c r="VJQ28" s="61"/>
      <c r="VJR28" s="61"/>
      <c r="VJS28" s="61"/>
      <c r="VJT28" s="61"/>
      <c r="VJU28" s="61"/>
      <c r="VJV28" s="61"/>
      <c r="VJW28" s="61"/>
      <c r="VJX28" s="61"/>
      <c r="VJY28" s="61"/>
      <c r="VJZ28" s="61"/>
      <c r="VKA28" s="61"/>
      <c r="VKB28" s="61"/>
      <c r="VKC28" s="61"/>
      <c r="VKD28" s="61"/>
      <c r="VKE28" s="61"/>
      <c r="VKF28" s="61"/>
      <c r="VKG28" s="61"/>
      <c r="VKH28" s="61"/>
      <c r="VKI28" s="61"/>
      <c r="VKJ28" s="61"/>
      <c r="VKK28" s="61"/>
      <c r="VKL28" s="61"/>
      <c r="VKM28" s="61"/>
      <c r="VKN28" s="61"/>
      <c r="VKO28" s="61"/>
      <c r="VKP28" s="61"/>
      <c r="VKQ28" s="61"/>
      <c r="VKR28" s="61"/>
      <c r="VKS28" s="61"/>
      <c r="VKT28" s="61"/>
      <c r="VKU28" s="61"/>
      <c r="VKV28" s="61"/>
      <c r="VKW28" s="61"/>
      <c r="VKX28" s="61"/>
      <c r="VKY28" s="61"/>
      <c r="VKZ28" s="61"/>
      <c r="VLA28" s="61"/>
      <c r="VLB28" s="61"/>
      <c r="VLC28" s="61"/>
      <c r="VLD28" s="61"/>
      <c r="VLE28" s="61"/>
      <c r="VLF28" s="61"/>
      <c r="VLG28" s="61"/>
      <c r="VLH28" s="61"/>
      <c r="VLI28" s="61"/>
      <c r="VLJ28" s="61"/>
      <c r="VLK28" s="61"/>
      <c r="VLL28" s="61"/>
      <c r="VLM28" s="61"/>
      <c r="VLN28" s="61"/>
      <c r="VLO28" s="61"/>
      <c r="VLP28" s="61"/>
      <c r="VLQ28" s="61"/>
      <c r="VLR28" s="61"/>
      <c r="VLS28" s="61"/>
      <c r="VLT28" s="61"/>
      <c r="VLU28" s="61"/>
      <c r="VLV28" s="61"/>
      <c r="VLW28" s="61"/>
      <c r="VLX28" s="61"/>
      <c r="VLY28" s="61"/>
      <c r="VLZ28" s="61"/>
      <c r="VMA28" s="61"/>
      <c r="VMB28" s="61"/>
      <c r="VMC28" s="61"/>
      <c r="VMD28" s="61"/>
      <c r="VME28" s="61"/>
      <c r="VMF28" s="61"/>
      <c r="VMG28" s="61"/>
      <c r="VMH28" s="61"/>
      <c r="VMI28" s="61"/>
      <c r="VMJ28" s="61"/>
      <c r="VMK28" s="61"/>
      <c r="VML28" s="61"/>
      <c r="VMM28" s="61"/>
      <c r="VMN28" s="61"/>
      <c r="VMO28" s="61"/>
      <c r="VMP28" s="61"/>
      <c r="VMQ28" s="61"/>
      <c r="VMR28" s="61"/>
      <c r="VMS28" s="61"/>
      <c r="VMT28" s="61"/>
      <c r="VMU28" s="61"/>
      <c r="VMV28" s="61"/>
      <c r="VMW28" s="61"/>
      <c r="VMX28" s="61"/>
      <c r="VMY28" s="61"/>
      <c r="VMZ28" s="61"/>
      <c r="VNA28" s="61"/>
      <c r="VNB28" s="61"/>
      <c r="VNC28" s="61"/>
      <c r="VND28" s="61"/>
      <c r="VNE28" s="61"/>
      <c r="VNF28" s="61"/>
      <c r="VNG28" s="61"/>
      <c r="VNH28" s="61"/>
      <c r="VNI28" s="61"/>
      <c r="VNJ28" s="61"/>
      <c r="VNK28" s="61"/>
      <c r="VNL28" s="61"/>
      <c r="VNM28" s="61"/>
      <c r="VNN28" s="61"/>
      <c r="VNO28" s="61"/>
      <c r="VNP28" s="61"/>
      <c r="VNQ28" s="61"/>
      <c r="VNR28" s="61"/>
      <c r="VNS28" s="61"/>
      <c r="VNT28" s="61"/>
      <c r="VNU28" s="61"/>
      <c r="VNV28" s="61"/>
      <c r="VNW28" s="61"/>
      <c r="VNX28" s="61"/>
      <c r="VNY28" s="61"/>
      <c r="VNZ28" s="61"/>
      <c r="VOA28" s="61"/>
      <c r="VOB28" s="61"/>
      <c r="VOC28" s="61"/>
      <c r="VOD28" s="61"/>
      <c r="VOE28" s="61"/>
      <c r="VOF28" s="61"/>
      <c r="VOG28" s="61"/>
      <c r="VOH28" s="61"/>
      <c r="VOI28" s="61"/>
      <c r="VOJ28" s="61"/>
      <c r="VOK28" s="61"/>
      <c r="VOL28" s="61"/>
      <c r="VOM28" s="61"/>
      <c r="VON28" s="61"/>
      <c r="VOO28" s="61"/>
      <c r="VOP28" s="61"/>
      <c r="VOQ28" s="61"/>
      <c r="VOR28" s="61"/>
      <c r="VOS28" s="61"/>
      <c r="VOT28" s="61"/>
      <c r="VOU28" s="61"/>
      <c r="VOV28" s="61"/>
      <c r="VOW28" s="61"/>
      <c r="VOX28" s="61"/>
      <c r="VOY28" s="61"/>
      <c r="VOZ28" s="61"/>
      <c r="VPA28" s="61"/>
      <c r="VPB28" s="61"/>
      <c r="VPC28" s="61"/>
      <c r="VPD28" s="61"/>
      <c r="VPE28" s="61"/>
      <c r="VPF28" s="61"/>
      <c r="VPG28" s="61"/>
      <c r="VPH28" s="61"/>
      <c r="VPI28" s="61"/>
      <c r="VPJ28" s="61"/>
      <c r="VPK28" s="61"/>
      <c r="VPL28" s="61"/>
      <c r="VPM28" s="61"/>
      <c r="VPN28" s="61"/>
      <c r="VPO28" s="61"/>
      <c r="VPP28" s="61"/>
      <c r="VPQ28" s="61"/>
      <c r="VPR28" s="61"/>
      <c r="VPS28" s="61"/>
      <c r="VPT28" s="61"/>
      <c r="VPU28" s="61"/>
      <c r="VPV28" s="61"/>
      <c r="VPW28" s="61"/>
      <c r="VPX28" s="61"/>
      <c r="VPY28" s="61"/>
      <c r="VPZ28" s="61"/>
      <c r="VQA28" s="61"/>
      <c r="VQB28" s="61"/>
      <c r="VQC28" s="61"/>
      <c r="VQD28" s="61"/>
      <c r="VQE28" s="61"/>
      <c r="VQF28" s="61"/>
      <c r="VQG28" s="61"/>
      <c r="VQH28" s="61"/>
      <c r="VQI28" s="61"/>
      <c r="VQJ28" s="61"/>
      <c r="VQK28" s="61"/>
      <c r="VQL28" s="61"/>
      <c r="VQM28" s="61"/>
      <c r="VQN28" s="61"/>
      <c r="VQO28" s="61"/>
      <c r="VQP28" s="61"/>
      <c r="VQQ28" s="61"/>
      <c r="VQR28" s="61"/>
      <c r="VQS28" s="61"/>
      <c r="VQT28" s="61"/>
      <c r="VQU28" s="61"/>
      <c r="VQV28" s="61"/>
      <c r="VQW28" s="61"/>
      <c r="VQX28" s="61"/>
      <c r="VQY28" s="61"/>
      <c r="VQZ28" s="61"/>
      <c r="VRA28" s="61"/>
      <c r="VRB28" s="61"/>
      <c r="VRC28" s="61"/>
      <c r="VRD28" s="61"/>
      <c r="VRE28" s="61"/>
      <c r="VRF28" s="61"/>
      <c r="VRG28" s="61"/>
      <c r="VRH28" s="61"/>
      <c r="VRI28" s="61"/>
      <c r="VRJ28" s="61"/>
      <c r="VRK28" s="61"/>
      <c r="VRL28" s="61"/>
      <c r="VRM28" s="61"/>
      <c r="VRN28" s="61"/>
      <c r="VRO28" s="61"/>
      <c r="VRP28" s="61"/>
      <c r="VRQ28" s="61"/>
      <c r="VRR28" s="61"/>
      <c r="VRS28" s="61"/>
      <c r="VRT28" s="61"/>
      <c r="VRU28" s="61"/>
      <c r="VRV28" s="61"/>
      <c r="VRW28" s="61"/>
      <c r="VRX28" s="61"/>
      <c r="VRY28" s="61"/>
      <c r="VRZ28" s="61"/>
      <c r="VSA28" s="61"/>
      <c r="VSB28" s="61"/>
      <c r="VSC28" s="61"/>
      <c r="VSD28" s="61"/>
      <c r="VSE28" s="61"/>
      <c r="VSF28" s="61"/>
      <c r="VSG28" s="61"/>
      <c r="VSH28" s="61"/>
      <c r="VSI28" s="61"/>
      <c r="VSJ28" s="61"/>
      <c r="VSK28" s="61"/>
      <c r="VSL28" s="61"/>
      <c r="VSM28" s="61"/>
      <c r="VSN28" s="61"/>
      <c r="VSO28" s="61"/>
      <c r="VSP28" s="61"/>
      <c r="VSQ28" s="61"/>
      <c r="VSR28" s="61"/>
      <c r="VSS28" s="61"/>
      <c r="VST28" s="61"/>
      <c r="VSU28" s="61"/>
      <c r="VSV28" s="61"/>
      <c r="VSW28" s="61"/>
      <c r="VSX28" s="61"/>
      <c r="VSY28" s="61"/>
      <c r="VSZ28" s="61"/>
      <c r="VTA28" s="61"/>
      <c r="VTB28" s="61"/>
      <c r="VTC28" s="61"/>
      <c r="VTD28" s="61"/>
      <c r="VTE28" s="61"/>
      <c r="VTF28" s="61"/>
      <c r="VTG28" s="61"/>
      <c r="VTH28" s="61"/>
      <c r="VTI28" s="61"/>
      <c r="VTJ28" s="61"/>
      <c r="VTK28" s="61"/>
      <c r="VTL28" s="61"/>
      <c r="VTM28" s="61"/>
      <c r="VTN28" s="61"/>
      <c r="VTO28" s="61"/>
      <c r="VTP28" s="61"/>
      <c r="VTQ28" s="61"/>
      <c r="VTR28" s="61"/>
      <c r="VTS28" s="61"/>
      <c r="VTT28" s="61"/>
      <c r="VTU28" s="61"/>
      <c r="VTV28" s="61"/>
      <c r="VTW28" s="61"/>
      <c r="VTX28" s="61"/>
      <c r="VTY28" s="61"/>
      <c r="VTZ28" s="61"/>
      <c r="VUA28" s="61"/>
      <c r="VUB28" s="61"/>
      <c r="VUC28" s="61"/>
      <c r="VUD28" s="61"/>
      <c r="VUE28" s="61"/>
      <c r="VUF28" s="61"/>
      <c r="VUG28" s="61"/>
      <c r="VUH28" s="61"/>
      <c r="VUI28" s="61"/>
      <c r="VUJ28" s="61"/>
      <c r="VUK28" s="61"/>
      <c r="VUL28" s="61"/>
      <c r="VUM28" s="61"/>
      <c r="VUN28" s="61"/>
      <c r="VUO28" s="61"/>
      <c r="VUP28" s="61"/>
      <c r="VUQ28" s="61"/>
      <c r="VUR28" s="61"/>
      <c r="VUS28" s="61"/>
      <c r="VUT28" s="61"/>
      <c r="VUU28" s="61"/>
      <c r="VUV28" s="61"/>
      <c r="VUW28" s="61"/>
      <c r="VUX28" s="61"/>
      <c r="VUY28" s="61"/>
      <c r="VUZ28" s="61"/>
      <c r="VVA28" s="61"/>
      <c r="VVB28" s="61"/>
      <c r="VVC28" s="61"/>
      <c r="VVD28" s="61"/>
      <c r="VVE28" s="61"/>
      <c r="VVF28" s="61"/>
      <c r="VVG28" s="61"/>
      <c r="VVH28" s="61"/>
      <c r="VVI28" s="61"/>
      <c r="VVJ28" s="61"/>
      <c r="VVK28" s="61"/>
      <c r="VVL28" s="61"/>
      <c r="VVM28" s="61"/>
      <c r="VVN28" s="61"/>
      <c r="VVO28" s="61"/>
      <c r="VVP28" s="61"/>
      <c r="VVQ28" s="61"/>
      <c r="VVR28" s="61"/>
      <c r="VVS28" s="61"/>
      <c r="VVT28" s="61"/>
      <c r="VVU28" s="61"/>
      <c r="VVV28" s="61"/>
      <c r="VVW28" s="61"/>
      <c r="VVX28" s="61"/>
      <c r="VVY28" s="61"/>
      <c r="VVZ28" s="61"/>
      <c r="VWA28" s="61"/>
      <c r="VWB28" s="61"/>
      <c r="VWC28" s="61"/>
      <c r="VWD28" s="61"/>
      <c r="VWE28" s="61"/>
      <c r="VWF28" s="61"/>
      <c r="VWG28" s="61"/>
      <c r="VWH28" s="61"/>
      <c r="VWI28" s="61"/>
      <c r="VWJ28" s="61"/>
      <c r="VWK28" s="61"/>
      <c r="VWL28" s="61"/>
      <c r="VWM28" s="61"/>
      <c r="VWN28" s="61"/>
      <c r="VWO28" s="61"/>
      <c r="VWP28" s="61"/>
      <c r="VWQ28" s="61"/>
      <c r="VWR28" s="61"/>
      <c r="VWS28" s="61"/>
      <c r="VWT28" s="61"/>
      <c r="VWU28" s="61"/>
      <c r="VWV28" s="61"/>
      <c r="VWW28" s="61"/>
      <c r="VWX28" s="61"/>
      <c r="VWY28" s="61"/>
      <c r="VWZ28" s="61"/>
      <c r="VXA28" s="61"/>
      <c r="VXB28" s="61"/>
      <c r="VXC28" s="61"/>
      <c r="VXD28" s="61"/>
      <c r="VXE28" s="61"/>
      <c r="VXF28" s="61"/>
      <c r="VXG28" s="61"/>
      <c r="VXH28" s="61"/>
      <c r="VXI28" s="61"/>
      <c r="VXJ28" s="61"/>
      <c r="VXK28" s="61"/>
      <c r="VXL28" s="61"/>
      <c r="VXM28" s="61"/>
      <c r="VXN28" s="61"/>
      <c r="VXO28" s="61"/>
      <c r="VXP28" s="61"/>
      <c r="VXQ28" s="61"/>
      <c r="VXR28" s="61"/>
      <c r="VXS28" s="61"/>
      <c r="VXT28" s="61"/>
      <c r="VXU28" s="61"/>
      <c r="VXV28" s="61"/>
      <c r="VXW28" s="61"/>
      <c r="VXX28" s="61"/>
      <c r="VXY28" s="61"/>
      <c r="VXZ28" s="61"/>
      <c r="VYA28" s="61"/>
      <c r="VYB28" s="61"/>
      <c r="VYC28" s="61"/>
      <c r="VYD28" s="61"/>
      <c r="VYE28" s="61"/>
      <c r="VYF28" s="61"/>
      <c r="VYG28" s="61"/>
      <c r="VYH28" s="61"/>
      <c r="VYI28" s="61"/>
      <c r="VYJ28" s="61"/>
      <c r="VYK28" s="61"/>
      <c r="VYL28" s="61"/>
      <c r="VYM28" s="61"/>
      <c r="VYN28" s="61"/>
      <c r="VYO28" s="61"/>
      <c r="VYP28" s="61"/>
      <c r="VYQ28" s="61"/>
      <c r="VYR28" s="61"/>
      <c r="VYS28" s="61"/>
      <c r="VYT28" s="61"/>
      <c r="VYU28" s="61"/>
      <c r="VYV28" s="61"/>
      <c r="VYW28" s="61"/>
      <c r="VYX28" s="61"/>
      <c r="VYY28" s="61"/>
      <c r="VYZ28" s="61"/>
      <c r="VZA28" s="61"/>
      <c r="VZB28" s="61"/>
      <c r="VZC28" s="61"/>
      <c r="VZD28" s="61"/>
      <c r="VZE28" s="61"/>
      <c r="VZF28" s="61"/>
      <c r="VZG28" s="61"/>
      <c r="VZH28" s="61"/>
      <c r="VZI28" s="61"/>
      <c r="VZJ28" s="61"/>
      <c r="VZK28" s="61"/>
      <c r="VZL28" s="61"/>
      <c r="VZM28" s="61"/>
      <c r="VZN28" s="61"/>
      <c r="VZO28" s="61"/>
      <c r="VZP28" s="61"/>
      <c r="VZQ28" s="61"/>
      <c r="VZR28" s="61"/>
      <c r="VZS28" s="61"/>
      <c r="VZT28" s="61"/>
      <c r="VZU28" s="61"/>
      <c r="VZV28" s="61"/>
      <c r="VZW28" s="61"/>
      <c r="VZX28" s="61"/>
      <c r="VZY28" s="61"/>
      <c r="VZZ28" s="61"/>
      <c r="WAA28" s="61"/>
      <c r="WAB28" s="61"/>
      <c r="WAC28" s="61"/>
      <c r="WAD28" s="61"/>
      <c r="WAE28" s="61"/>
      <c r="WAF28" s="61"/>
      <c r="WAG28" s="61"/>
      <c r="WAH28" s="61"/>
      <c r="WAI28" s="61"/>
      <c r="WAJ28" s="61"/>
      <c r="WAK28" s="61"/>
      <c r="WAL28" s="61"/>
      <c r="WAM28" s="61"/>
      <c r="WAN28" s="61"/>
      <c r="WAO28" s="61"/>
      <c r="WAP28" s="61"/>
      <c r="WAQ28" s="61"/>
      <c r="WAR28" s="61"/>
      <c r="WAS28" s="61"/>
      <c r="WAT28" s="61"/>
      <c r="WAU28" s="61"/>
      <c r="WAV28" s="61"/>
      <c r="WAW28" s="61"/>
      <c r="WAX28" s="61"/>
      <c r="WAY28" s="61"/>
      <c r="WAZ28" s="61"/>
      <c r="WBA28" s="61"/>
      <c r="WBB28" s="61"/>
      <c r="WBC28" s="61"/>
      <c r="WBD28" s="61"/>
      <c r="WBE28" s="61"/>
      <c r="WBF28" s="61"/>
      <c r="WBG28" s="61"/>
      <c r="WBH28" s="61"/>
      <c r="WBI28" s="61"/>
      <c r="WBJ28" s="61"/>
      <c r="WBK28" s="61"/>
      <c r="WBL28" s="61"/>
      <c r="WBM28" s="61"/>
      <c r="WBN28" s="61"/>
      <c r="WBO28" s="61"/>
      <c r="WBP28" s="61"/>
      <c r="WBQ28" s="61"/>
      <c r="WBR28" s="61"/>
      <c r="WBS28" s="61"/>
      <c r="WBT28" s="61"/>
      <c r="WBU28" s="61"/>
      <c r="WBV28" s="61"/>
      <c r="WBW28" s="61"/>
      <c r="WBX28" s="61"/>
      <c r="WBY28" s="61"/>
      <c r="WBZ28" s="61"/>
      <c r="WCA28" s="61"/>
      <c r="WCB28" s="61"/>
      <c r="WCC28" s="61"/>
      <c r="WCD28" s="61"/>
      <c r="WCE28" s="61"/>
      <c r="WCF28" s="61"/>
      <c r="WCG28" s="61"/>
      <c r="WCH28" s="61"/>
      <c r="WCI28" s="61"/>
      <c r="WCJ28" s="61"/>
      <c r="WCK28" s="61"/>
      <c r="WCL28" s="61"/>
      <c r="WCM28" s="61"/>
      <c r="WCN28" s="61"/>
      <c r="WCO28" s="61"/>
      <c r="WCP28" s="61"/>
      <c r="WCQ28" s="61"/>
      <c r="WCR28" s="61"/>
      <c r="WCS28" s="61"/>
      <c r="WCT28" s="61"/>
      <c r="WCU28" s="61"/>
      <c r="WCV28" s="61"/>
      <c r="WCW28" s="61"/>
      <c r="WCX28" s="61"/>
      <c r="WCY28" s="61"/>
      <c r="WCZ28" s="61"/>
      <c r="WDA28" s="61"/>
      <c r="WDB28" s="61"/>
      <c r="WDC28" s="61"/>
      <c r="WDD28" s="61"/>
      <c r="WDE28" s="61"/>
      <c r="WDF28" s="61"/>
      <c r="WDG28" s="61"/>
      <c r="WDH28" s="61"/>
      <c r="WDI28" s="61"/>
      <c r="WDJ28" s="61"/>
      <c r="WDK28" s="61"/>
      <c r="WDL28" s="61"/>
      <c r="WDM28" s="61"/>
      <c r="WDN28" s="61"/>
      <c r="WDO28" s="61"/>
      <c r="WDP28" s="61"/>
      <c r="WDQ28" s="61"/>
      <c r="WDR28" s="61"/>
      <c r="WDS28" s="61"/>
      <c r="WDT28" s="61"/>
      <c r="WDU28" s="61"/>
      <c r="WDV28" s="61"/>
      <c r="WDW28" s="61"/>
      <c r="WDX28" s="61"/>
      <c r="WDY28" s="61"/>
      <c r="WDZ28" s="61"/>
      <c r="WEA28" s="61"/>
      <c r="WEB28" s="61"/>
      <c r="WEC28" s="61"/>
      <c r="WED28" s="61"/>
      <c r="WEE28" s="61"/>
      <c r="WEF28" s="61"/>
      <c r="WEG28" s="61"/>
      <c r="WEH28" s="61"/>
      <c r="WEI28" s="61"/>
      <c r="WEJ28" s="61"/>
      <c r="WEK28" s="61"/>
      <c r="WEL28" s="61"/>
      <c r="WEM28" s="61"/>
      <c r="WEN28" s="61"/>
      <c r="WEO28" s="61"/>
      <c r="WEP28" s="61"/>
      <c r="WEQ28" s="61"/>
      <c r="WER28" s="61"/>
      <c r="WES28" s="61"/>
      <c r="WET28" s="61"/>
      <c r="WEU28" s="61"/>
      <c r="WEV28" s="61"/>
      <c r="WEW28" s="61"/>
      <c r="WEX28" s="61"/>
      <c r="WEY28" s="61"/>
      <c r="WEZ28" s="61"/>
      <c r="WFA28" s="61"/>
      <c r="WFB28" s="61"/>
      <c r="WFC28" s="61"/>
      <c r="WFD28" s="61"/>
      <c r="WFE28" s="61"/>
      <c r="WFF28" s="61"/>
      <c r="WFG28" s="61"/>
      <c r="WFH28" s="61"/>
      <c r="WFI28" s="61"/>
      <c r="WFJ28" s="61"/>
      <c r="WFK28" s="61"/>
      <c r="WFL28" s="61"/>
      <c r="WFM28" s="61"/>
      <c r="WFN28" s="61"/>
      <c r="WFO28" s="61"/>
      <c r="WFP28" s="61"/>
      <c r="WFQ28" s="61"/>
      <c r="WFR28" s="61"/>
      <c r="WFS28" s="61"/>
      <c r="WFT28" s="61"/>
      <c r="WFU28" s="61"/>
      <c r="WFV28" s="61"/>
      <c r="WFW28" s="61"/>
      <c r="WFX28" s="61"/>
      <c r="WFY28" s="61"/>
      <c r="WFZ28" s="61"/>
      <c r="WGA28" s="61"/>
      <c r="WGB28" s="61"/>
      <c r="WGC28" s="61"/>
      <c r="WGD28" s="61"/>
      <c r="WGE28" s="61"/>
      <c r="WGF28" s="61"/>
      <c r="WGG28" s="61"/>
      <c r="WGH28" s="61"/>
      <c r="WGI28" s="61"/>
      <c r="WGJ28" s="61"/>
      <c r="WGK28" s="61"/>
      <c r="WGL28" s="61"/>
      <c r="WGM28" s="61"/>
      <c r="WGN28" s="61"/>
      <c r="WGO28" s="61"/>
      <c r="WGP28" s="61"/>
      <c r="WGQ28" s="61"/>
      <c r="WGR28" s="61"/>
      <c r="WGS28" s="61"/>
      <c r="WGT28" s="61"/>
      <c r="WGU28" s="61"/>
      <c r="WGV28" s="61"/>
      <c r="WGW28" s="61"/>
      <c r="WGX28" s="61"/>
      <c r="WGY28" s="61"/>
      <c r="WGZ28" s="61"/>
      <c r="WHA28" s="61"/>
      <c r="WHB28" s="61"/>
      <c r="WHC28" s="61"/>
      <c r="WHD28" s="61"/>
      <c r="WHE28" s="61"/>
      <c r="WHF28" s="61"/>
      <c r="WHG28" s="61"/>
      <c r="WHH28" s="61"/>
      <c r="WHI28" s="61"/>
      <c r="WHJ28" s="61"/>
      <c r="WHK28" s="61"/>
      <c r="WHL28" s="61"/>
      <c r="WHM28" s="61"/>
      <c r="WHN28" s="61"/>
      <c r="WHO28" s="61"/>
      <c r="WHP28" s="61"/>
      <c r="WHQ28" s="61"/>
      <c r="WHR28" s="61"/>
      <c r="WHS28" s="61"/>
      <c r="WHT28" s="61"/>
      <c r="WHU28" s="61"/>
      <c r="WHV28" s="61"/>
      <c r="WHW28" s="61"/>
      <c r="WHX28" s="61"/>
      <c r="WHY28" s="61"/>
      <c r="WHZ28" s="61"/>
      <c r="WIA28" s="61"/>
      <c r="WIB28" s="61"/>
      <c r="WIC28" s="61"/>
      <c r="WID28" s="61"/>
      <c r="WIE28" s="61"/>
      <c r="WIF28" s="61"/>
      <c r="WIG28" s="61"/>
      <c r="WIH28" s="61"/>
      <c r="WII28" s="61"/>
      <c r="WIJ28" s="61"/>
      <c r="WIK28" s="61"/>
      <c r="WIL28" s="61"/>
      <c r="WIM28" s="61"/>
      <c r="WIN28" s="61"/>
      <c r="WIO28" s="61"/>
      <c r="WIP28" s="61"/>
      <c r="WIQ28" s="61"/>
      <c r="WIR28" s="61"/>
      <c r="WIS28" s="61"/>
      <c r="WIT28" s="61"/>
      <c r="WIU28" s="61"/>
      <c r="WIV28" s="61"/>
      <c r="WIW28" s="61"/>
      <c r="WIX28" s="61"/>
      <c r="WIY28" s="61"/>
      <c r="WIZ28" s="61"/>
      <c r="WJA28" s="61"/>
      <c r="WJB28" s="61"/>
      <c r="WJC28" s="61"/>
      <c r="WJD28" s="61"/>
      <c r="WJE28" s="61"/>
      <c r="WJF28" s="61"/>
      <c r="WJG28" s="61"/>
      <c r="WJH28" s="61"/>
      <c r="WJI28" s="61"/>
      <c r="WJJ28" s="61"/>
      <c r="WJK28" s="61"/>
      <c r="WJL28" s="61"/>
      <c r="WJM28" s="61"/>
      <c r="WJN28" s="61"/>
      <c r="WJO28" s="61"/>
      <c r="WJP28" s="61"/>
      <c r="WJQ28" s="61"/>
      <c r="WJR28" s="61"/>
      <c r="WJS28" s="61"/>
      <c r="WJT28" s="61"/>
      <c r="WJU28" s="61"/>
      <c r="WJV28" s="61"/>
      <c r="WJW28" s="61"/>
      <c r="WJX28" s="61"/>
      <c r="WJY28" s="61"/>
      <c r="WJZ28" s="61"/>
      <c r="WKA28" s="61"/>
      <c r="WKB28" s="61"/>
      <c r="WKC28" s="61"/>
      <c r="WKD28" s="61"/>
      <c r="WKE28" s="61"/>
      <c r="WKF28" s="61"/>
      <c r="WKG28" s="61"/>
      <c r="WKH28" s="61"/>
      <c r="WKI28" s="61"/>
      <c r="WKJ28" s="61"/>
      <c r="WKK28" s="61"/>
      <c r="WKL28" s="61"/>
      <c r="WKM28" s="61"/>
      <c r="WKN28" s="61"/>
      <c r="WKO28" s="61"/>
      <c r="WKP28" s="61"/>
      <c r="WKQ28" s="61"/>
      <c r="WKR28" s="61"/>
      <c r="WKS28" s="61"/>
      <c r="WKT28" s="61"/>
      <c r="WKU28" s="61"/>
      <c r="WKV28" s="61"/>
      <c r="WKW28" s="61"/>
      <c r="WKX28" s="61"/>
      <c r="WKY28" s="61"/>
      <c r="WKZ28" s="61"/>
      <c r="WLA28" s="61"/>
      <c r="WLB28" s="61"/>
      <c r="WLC28" s="61"/>
      <c r="WLD28" s="61"/>
      <c r="WLE28" s="61"/>
      <c r="WLF28" s="61"/>
      <c r="WLG28" s="61"/>
      <c r="WLH28" s="61"/>
      <c r="WLI28" s="61"/>
      <c r="WLJ28" s="61"/>
      <c r="WLK28" s="61"/>
      <c r="WLL28" s="61"/>
      <c r="WLM28" s="61"/>
      <c r="WLN28" s="61"/>
      <c r="WLO28" s="61"/>
      <c r="WLP28" s="61"/>
      <c r="WLQ28" s="61"/>
      <c r="WLR28" s="61"/>
      <c r="WLS28" s="61"/>
      <c r="WLT28" s="61"/>
      <c r="WLU28" s="61"/>
      <c r="WLV28" s="61"/>
      <c r="WLW28" s="61"/>
      <c r="WLX28" s="61"/>
      <c r="WLY28" s="61"/>
      <c r="WLZ28" s="61"/>
      <c r="WMA28" s="61"/>
      <c r="WMB28" s="61"/>
      <c r="WMC28" s="61"/>
      <c r="WMD28" s="61"/>
      <c r="WME28" s="61"/>
      <c r="WMF28" s="61"/>
      <c r="WMG28" s="61"/>
      <c r="WMH28" s="61"/>
      <c r="WMI28" s="61"/>
      <c r="WMJ28" s="61"/>
      <c r="WMK28" s="61"/>
      <c r="WML28" s="61"/>
      <c r="WMM28" s="61"/>
      <c r="WMN28" s="61"/>
      <c r="WMO28" s="61"/>
      <c r="WMP28" s="61"/>
      <c r="WMQ28" s="61"/>
      <c r="WMR28" s="61"/>
      <c r="WMS28" s="61"/>
      <c r="WMT28" s="61"/>
      <c r="WMU28" s="61"/>
      <c r="WMV28" s="61"/>
      <c r="WMW28" s="61"/>
      <c r="WMX28" s="61"/>
      <c r="WMY28" s="61"/>
      <c r="WMZ28" s="61"/>
      <c r="WNA28" s="61"/>
      <c r="WNB28" s="61"/>
      <c r="WNC28" s="61"/>
      <c r="WND28" s="61"/>
      <c r="WNE28" s="61"/>
      <c r="WNF28" s="61"/>
      <c r="WNG28" s="61"/>
      <c r="WNH28" s="61"/>
      <c r="WNI28" s="61"/>
      <c r="WNJ28" s="61"/>
      <c r="WNK28" s="61"/>
      <c r="WNL28" s="61"/>
      <c r="WNM28" s="61"/>
      <c r="WNN28" s="61"/>
      <c r="WNO28" s="61"/>
      <c r="WNP28" s="61"/>
      <c r="WNQ28" s="61"/>
      <c r="WNR28" s="61"/>
      <c r="WNS28" s="61"/>
      <c r="WNT28" s="61"/>
      <c r="WNU28" s="61"/>
      <c r="WNV28" s="61"/>
      <c r="WNW28" s="61"/>
      <c r="WNX28" s="61"/>
      <c r="WNY28" s="61"/>
      <c r="WNZ28" s="61"/>
      <c r="WOA28" s="61"/>
      <c r="WOB28" s="61"/>
      <c r="WOC28" s="61"/>
      <c r="WOD28" s="61"/>
      <c r="WOE28" s="61"/>
      <c r="WOF28" s="61"/>
      <c r="WOG28" s="61"/>
      <c r="WOH28" s="61"/>
      <c r="WOI28" s="61"/>
      <c r="WOJ28" s="61"/>
      <c r="WOK28" s="61"/>
      <c r="WOL28" s="61"/>
      <c r="WOM28" s="61"/>
      <c r="WON28" s="61"/>
      <c r="WOO28" s="61"/>
      <c r="WOP28" s="61"/>
      <c r="WOQ28" s="61"/>
      <c r="WOR28" s="61"/>
      <c r="WOS28" s="61"/>
      <c r="WOT28" s="61"/>
      <c r="WOU28" s="61"/>
      <c r="WOV28" s="61"/>
      <c r="WOW28" s="61"/>
      <c r="WOX28" s="61"/>
      <c r="WOY28" s="61"/>
      <c r="WOZ28" s="61"/>
      <c r="WPA28" s="61"/>
      <c r="WPB28" s="61"/>
      <c r="WPC28" s="61"/>
      <c r="WPD28" s="61"/>
      <c r="WPE28" s="61"/>
      <c r="WPF28" s="61"/>
      <c r="WPG28" s="61"/>
      <c r="WPH28" s="61"/>
      <c r="WPI28" s="61"/>
      <c r="WPJ28" s="61"/>
      <c r="WPK28" s="61"/>
      <c r="WPL28" s="61"/>
      <c r="WPM28" s="61"/>
      <c r="WPN28" s="61"/>
      <c r="WPO28" s="61"/>
      <c r="WPP28" s="61"/>
      <c r="WPQ28" s="61"/>
      <c r="WPR28" s="61"/>
      <c r="WPS28" s="61"/>
      <c r="WPT28" s="61"/>
      <c r="WPU28" s="61"/>
      <c r="WPV28" s="61"/>
      <c r="WPW28" s="61"/>
      <c r="WPX28" s="61"/>
      <c r="WPY28" s="61"/>
      <c r="WPZ28" s="61"/>
      <c r="WQA28" s="61"/>
      <c r="WQB28" s="61"/>
      <c r="WQC28" s="61"/>
      <c r="WQD28" s="61"/>
      <c r="WQE28" s="61"/>
      <c r="WQF28" s="61"/>
      <c r="WQG28" s="61"/>
      <c r="WQH28" s="61"/>
      <c r="WQI28" s="61"/>
      <c r="WQJ28" s="61"/>
      <c r="WQK28" s="61"/>
      <c r="WQL28" s="61"/>
      <c r="WQM28" s="61"/>
      <c r="WQN28" s="61"/>
      <c r="WQO28" s="61"/>
      <c r="WQP28" s="61"/>
      <c r="WQQ28" s="61"/>
      <c r="WQR28" s="61"/>
      <c r="WQS28" s="61"/>
      <c r="WQT28" s="61"/>
      <c r="WQU28" s="61"/>
      <c r="WQV28" s="61"/>
      <c r="WQW28" s="61"/>
      <c r="WQX28" s="61"/>
      <c r="WQY28" s="61"/>
      <c r="WQZ28" s="61"/>
      <c r="WRA28" s="61"/>
      <c r="WRB28" s="61"/>
      <c r="WRC28" s="61"/>
      <c r="WRD28" s="61"/>
      <c r="WRE28" s="61"/>
      <c r="WRF28" s="61"/>
      <c r="WRG28" s="61"/>
      <c r="WRH28" s="61"/>
      <c r="WRI28" s="61"/>
      <c r="WRJ28" s="61"/>
      <c r="WRK28" s="61"/>
      <c r="WRL28" s="61"/>
      <c r="WRM28" s="61"/>
      <c r="WRN28" s="61"/>
      <c r="WRO28" s="61"/>
      <c r="WRP28" s="61"/>
      <c r="WRQ28" s="61"/>
      <c r="WRR28" s="61"/>
      <c r="WRS28" s="61"/>
      <c r="WRT28" s="61"/>
      <c r="WRU28" s="61"/>
      <c r="WRV28" s="61"/>
      <c r="WRW28" s="61"/>
      <c r="WRX28" s="61"/>
      <c r="WRY28" s="61"/>
      <c r="WRZ28" s="61"/>
      <c r="WSA28" s="61"/>
      <c r="WSB28" s="61"/>
      <c r="WSC28" s="61"/>
      <c r="WSD28" s="61"/>
      <c r="WSE28" s="61"/>
      <c r="WSF28" s="61"/>
      <c r="WSG28" s="61"/>
      <c r="WSH28" s="61"/>
      <c r="WSI28" s="61"/>
      <c r="WSJ28" s="61"/>
      <c r="WSK28" s="61"/>
      <c r="WSL28" s="61"/>
      <c r="WSM28" s="61"/>
      <c r="WSN28" s="61"/>
      <c r="WSO28" s="61"/>
      <c r="WSP28" s="61"/>
      <c r="WSQ28" s="61"/>
      <c r="WSR28" s="61"/>
      <c r="WSS28" s="61"/>
      <c r="WST28" s="61"/>
      <c r="WSU28" s="61"/>
      <c r="WSV28" s="61"/>
      <c r="WSW28" s="61"/>
      <c r="WSX28" s="61"/>
      <c r="WSY28" s="61"/>
      <c r="WSZ28" s="61"/>
      <c r="WTA28" s="61"/>
      <c r="WTB28" s="61"/>
      <c r="WTC28" s="61"/>
      <c r="WTD28" s="61"/>
      <c r="WTE28" s="61"/>
      <c r="WTF28" s="61"/>
      <c r="WTG28" s="61"/>
      <c r="WTH28" s="61"/>
      <c r="WTI28" s="61"/>
      <c r="WTJ28" s="61"/>
      <c r="WTK28" s="61"/>
      <c r="WTL28" s="61"/>
      <c r="WTM28" s="61"/>
      <c r="WTN28" s="61"/>
      <c r="WTO28" s="61"/>
      <c r="WTP28" s="61"/>
      <c r="WTQ28" s="61"/>
      <c r="WTR28" s="61"/>
      <c r="WTS28" s="61"/>
      <c r="WTT28" s="61"/>
      <c r="WTU28" s="61"/>
      <c r="WTV28" s="61"/>
      <c r="WTW28" s="61"/>
      <c r="WTX28" s="61"/>
      <c r="WTY28" s="61"/>
      <c r="WTZ28" s="61"/>
      <c r="WUA28" s="61"/>
      <c r="WUB28" s="61"/>
      <c r="WUC28" s="61"/>
      <c r="WUD28" s="61"/>
      <c r="WUE28" s="61"/>
      <c r="WUF28" s="61"/>
      <c r="WUG28" s="61"/>
      <c r="WUH28" s="61"/>
      <c r="WUI28" s="61"/>
      <c r="WUJ28" s="61"/>
      <c r="WUK28" s="61"/>
      <c r="WUL28" s="61"/>
      <c r="WUM28" s="61"/>
      <c r="WUN28" s="61"/>
      <c r="WUO28" s="61"/>
      <c r="WUP28" s="61"/>
      <c r="WUQ28" s="61"/>
      <c r="WUR28" s="61"/>
      <c r="WUS28" s="61"/>
      <c r="WUT28" s="61"/>
      <c r="WUU28" s="61"/>
      <c r="WUV28" s="61"/>
      <c r="WUW28" s="61"/>
      <c r="WUX28" s="61"/>
      <c r="WUY28" s="61"/>
      <c r="WUZ28" s="61"/>
      <c r="WVA28" s="61"/>
      <c r="WVB28" s="61"/>
      <c r="WVC28" s="61"/>
      <c r="WVD28" s="61"/>
      <c r="WVE28" s="61"/>
      <c r="WVF28" s="61"/>
      <c r="WVG28" s="61"/>
      <c r="WVH28" s="61"/>
      <c r="WVI28" s="61"/>
      <c r="WVJ28" s="61"/>
      <c r="WVK28" s="61"/>
      <c r="WVL28" s="61"/>
      <c r="WVM28" s="61"/>
      <c r="WVN28" s="61"/>
      <c r="WVO28" s="61"/>
      <c r="WVP28" s="61"/>
      <c r="WVQ28" s="61"/>
      <c r="WVR28" s="61"/>
      <c r="WVS28" s="61"/>
      <c r="WVT28" s="61"/>
      <c r="WVU28" s="61"/>
      <c r="WVV28" s="61"/>
      <c r="WVW28" s="61"/>
      <c r="WVX28" s="61"/>
      <c r="WVY28" s="61"/>
      <c r="WVZ28" s="61"/>
      <c r="WWA28" s="61"/>
      <c r="WWB28" s="61"/>
      <c r="WWC28" s="61"/>
      <c r="WWD28" s="61"/>
      <c r="WWE28" s="61"/>
      <c r="WWF28" s="61"/>
      <c r="WWG28" s="61"/>
      <c r="WWH28" s="61"/>
      <c r="WWI28" s="61"/>
      <c r="WWJ28" s="61"/>
      <c r="WWK28" s="61"/>
      <c r="WWL28" s="61"/>
      <c r="WWM28" s="61"/>
      <c r="WWN28" s="61"/>
      <c r="WWO28" s="61"/>
      <c r="WWP28" s="61"/>
      <c r="WWQ28" s="61"/>
      <c r="WWR28" s="61"/>
      <c r="WWS28" s="61"/>
      <c r="WWT28" s="61"/>
      <c r="WWU28" s="61"/>
      <c r="WWV28" s="61"/>
      <c r="WWW28" s="61"/>
      <c r="WWX28" s="61"/>
      <c r="WWY28" s="61"/>
      <c r="WWZ28" s="61"/>
      <c r="WXA28" s="61"/>
      <c r="WXB28" s="61"/>
      <c r="WXC28" s="61"/>
      <c r="WXD28" s="61"/>
      <c r="WXE28" s="61"/>
      <c r="WXF28" s="61"/>
      <c r="WXG28" s="61"/>
      <c r="WXH28" s="61"/>
      <c r="WXI28" s="61"/>
      <c r="WXJ28" s="61"/>
      <c r="WXK28" s="61"/>
      <c r="WXL28" s="61"/>
      <c r="WXM28" s="61"/>
      <c r="WXN28" s="61"/>
      <c r="WXO28" s="61"/>
      <c r="WXP28" s="61"/>
      <c r="WXQ28" s="61"/>
      <c r="WXR28" s="61"/>
      <c r="WXS28" s="61"/>
      <c r="WXT28" s="61"/>
      <c r="WXU28" s="61"/>
      <c r="WXV28" s="61"/>
      <c r="WXW28" s="61"/>
      <c r="WXX28" s="61"/>
      <c r="WXY28" s="61"/>
      <c r="WXZ28" s="61"/>
      <c r="WYA28" s="61"/>
      <c r="WYB28" s="61"/>
      <c r="WYC28" s="61"/>
      <c r="WYD28" s="61"/>
      <c r="WYE28" s="61"/>
      <c r="WYF28" s="61"/>
      <c r="WYG28" s="61"/>
      <c r="WYH28" s="61"/>
      <c r="WYI28" s="61"/>
      <c r="WYJ28" s="61"/>
      <c r="WYK28" s="61"/>
      <c r="WYL28" s="61"/>
      <c r="WYM28" s="61"/>
      <c r="WYN28" s="61"/>
      <c r="WYO28" s="61"/>
      <c r="WYP28" s="61"/>
      <c r="WYQ28" s="61"/>
      <c r="WYR28" s="61"/>
      <c r="WYS28" s="61"/>
      <c r="WYT28" s="61"/>
      <c r="WYU28" s="61"/>
      <c r="WYV28" s="61"/>
      <c r="WYW28" s="61"/>
      <c r="WYX28" s="61"/>
      <c r="WYY28" s="61"/>
      <c r="WYZ28" s="61"/>
      <c r="WZA28" s="61"/>
      <c r="WZB28" s="61"/>
      <c r="WZC28" s="61"/>
      <c r="WZD28" s="61"/>
      <c r="WZE28" s="61"/>
      <c r="WZF28" s="61"/>
      <c r="WZG28" s="61"/>
      <c r="WZH28" s="61"/>
      <c r="WZI28" s="61"/>
      <c r="WZJ28" s="61"/>
      <c r="WZK28" s="61"/>
      <c r="WZL28" s="61"/>
      <c r="WZM28" s="61"/>
      <c r="WZN28" s="61"/>
      <c r="WZO28" s="61"/>
      <c r="WZP28" s="61"/>
      <c r="WZQ28" s="61"/>
      <c r="WZR28" s="61"/>
      <c r="WZS28" s="61"/>
      <c r="WZT28" s="61"/>
      <c r="WZU28" s="61"/>
      <c r="WZV28" s="61"/>
      <c r="WZW28" s="61"/>
      <c r="WZX28" s="61"/>
      <c r="WZY28" s="61"/>
      <c r="WZZ28" s="61"/>
      <c r="XAA28" s="61"/>
      <c r="XAB28" s="61"/>
      <c r="XAC28" s="61"/>
      <c r="XAD28" s="61"/>
      <c r="XAE28" s="61"/>
      <c r="XAF28" s="61"/>
      <c r="XAG28" s="61"/>
      <c r="XAH28" s="61"/>
      <c r="XAI28" s="61"/>
      <c r="XAJ28" s="61"/>
      <c r="XAK28" s="61"/>
      <c r="XAL28" s="61"/>
      <c r="XAM28" s="61"/>
      <c r="XAN28" s="61"/>
      <c r="XAO28" s="61"/>
      <c r="XAP28" s="61"/>
      <c r="XAQ28" s="61"/>
      <c r="XAR28" s="61"/>
      <c r="XAS28" s="61"/>
      <c r="XAT28" s="61"/>
      <c r="XAU28" s="61"/>
      <c r="XAV28" s="61"/>
      <c r="XAW28" s="61"/>
      <c r="XAX28" s="61"/>
      <c r="XAY28" s="61"/>
      <c r="XAZ28" s="61"/>
      <c r="XBA28" s="61"/>
      <c r="XBB28" s="61"/>
      <c r="XBC28" s="61"/>
      <c r="XBD28" s="61"/>
      <c r="XBE28" s="61"/>
      <c r="XBF28" s="61"/>
      <c r="XBG28" s="61"/>
      <c r="XBH28" s="61"/>
      <c r="XBI28" s="61"/>
      <c r="XBJ28" s="61"/>
      <c r="XBK28" s="61"/>
      <c r="XBL28" s="61"/>
      <c r="XBM28" s="61"/>
      <c r="XBN28" s="61"/>
      <c r="XBO28" s="61"/>
      <c r="XBP28" s="61"/>
      <c r="XBQ28" s="61"/>
      <c r="XBR28" s="61"/>
      <c r="XBS28" s="61"/>
      <c r="XBT28" s="61"/>
      <c r="XBU28" s="61"/>
      <c r="XBV28" s="61"/>
      <c r="XBW28" s="61"/>
      <c r="XBX28" s="61"/>
      <c r="XBY28" s="61"/>
      <c r="XBZ28" s="61"/>
      <c r="XCA28" s="61"/>
      <c r="XCB28" s="61"/>
      <c r="XCC28" s="61"/>
      <c r="XCD28" s="61"/>
      <c r="XCE28" s="61"/>
      <c r="XCF28" s="61"/>
      <c r="XCG28" s="61"/>
      <c r="XCH28" s="61"/>
      <c r="XCI28" s="61"/>
      <c r="XCJ28" s="61"/>
      <c r="XCK28" s="61"/>
      <c r="XCL28" s="61"/>
      <c r="XCM28" s="61"/>
      <c r="XCN28" s="61"/>
      <c r="XCO28" s="61"/>
      <c r="XCP28" s="61"/>
      <c r="XCQ28" s="61"/>
      <c r="XCR28" s="61"/>
      <c r="XCS28" s="61"/>
      <c r="XCT28" s="61"/>
      <c r="XCU28" s="61"/>
      <c r="XCV28" s="61"/>
      <c r="XCW28" s="61"/>
      <c r="XCX28" s="61"/>
      <c r="XCY28" s="61"/>
      <c r="XCZ28" s="61"/>
      <c r="XDA28" s="61"/>
      <c r="XDB28" s="61"/>
      <c r="XDC28" s="61"/>
      <c r="XDD28" s="61"/>
      <c r="XDE28" s="61"/>
      <c r="XDF28" s="61"/>
      <c r="XDG28" s="61"/>
      <c r="XDH28" s="61"/>
      <c r="XDI28" s="61"/>
      <c r="XDJ28" s="61"/>
      <c r="XDK28" s="61"/>
      <c r="XDL28" s="61"/>
      <c r="XDM28" s="61"/>
      <c r="XDN28" s="61"/>
      <c r="XDO28" s="61"/>
      <c r="XDP28" s="61"/>
      <c r="XDQ28" s="61"/>
      <c r="XDR28" s="61"/>
      <c r="XDS28" s="61"/>
      <c r="XDT28" s="61"/>
      <c r="XDU28" s="61"/>
      <c r="XDV28" s="61"/>
      <c r="XDW28" s="61"/>
      <c r="XDX28" s="61"/>
      <c r="XDY28" s="61"/>
      <c r="XDZ28" s="61"/>
      <c r="XEA28" s="61"/>
      <c r="XEB28" s="61"/>
      <c r="XEC28" s="61"/>
      <c r="XED28" s="61"/>
      <c r="XEE28" s="61"/>
      <c r="XEF28" s="61"/>
      <c r="XEG28" s="61"/>
      <c r="XEH28" s="61"/>
      <c r="XEI28" s="61"/>
      <c r="XEJ28" s="61"/>
      <c r="XEK28" s="61"/>
      <c r="XEL28" s="61"/>
      <c r="XEM28" s="61"/>
      <c r="XEN28" s="61"/>
      <c r="XEO28" s="61"/>
      <c r="XEP28" s="61"/>
      <c r="XEQ28" s="61"/>
      <c r="XER28" s="61"/>
      <c r="XES28" s="61"/>
      <c r="XET28" s="61"/>
      <c r="XEU28" s="61"/>
      <c r="XEV28" s="61"/>
      <c r="XEW28" s="61"/>
    </row>
    <row r="29" spans="1:16377" s="497" customFormat="1" ht="15" customHeight="1" thickTop="1" thickBot="1" x14ac:dyDescent="0.35">
      <c r="A29" s="50"/>
      <c r="B29" s="975" t="s">
        <v>258</v>
      </c>
      <c r="C29" s="976"/>
      <c r="D29" s="976"/>
      <c r="E29" s="976"/>
      <c r="F29" s="976"/>
      <c r="G29" s="976"/>
      <c r="H29" s="976"/>
      <c r="I29" s="977"/>
      <c r="J29" s="66"/>
      <c r="K29" s="85"/>
    </row>
    <row r="30" spans="1:16377" s="108" customFormat="1" ht="30" customHeight="1" thickTop="1" thickBot="1" x14ac:dyDescent="0.4">
      <c r="A30" s="107"/>
      <c r="B30" s="978" t="s">
        <v>34</v>
      </c>
      <c r="C30" s="978"/>
      <c r="D30" s="978"/>
      <c r="E30" s="978"/>
      <c r="F30" s="978"/>
      <c r="G30" s="978"/>
      <c r="H30" s="978"/>
      <c r="I30" s="978"/>
      <c r="J30" s="107"/>
      <c r="K30" s="377"/>
    </row>
    <row r="31" spans="1:16377" s="497" customFormat="1" ht="24" customHeight="1" thickTop="1" thickBot="1" x14ac:dyDescent="0.35">
      <c r="A31" s="69"/>
      <c r="B31" s="900" t="s">
        <v>261</v>
      </c>
      <c r="C31" s="901"/>
      <c r="D31" s="979"/>
      <c r="E31" s="420" t="s">
        <v>406</v>
      </c>
      <c r="F31" s="420" t="s">
        <v>72</v>
      </c>
      <c r="G31" s="420" t="s">
        <v>5</v>
      </c>
      <c r="H31" s="420" t="s">
        <v>6</v>
      </c>
      <c r="I31" s="421" t="s">
        <v>7</v>
      </c>
      <c r="J31" s="66"/>
      <c r="K31" s="85"/>
    </row>
    <row r="32" spans="1:16377" s="387" customFormat="1" ht="24" customHeight="1" thickTop="1" thickBot="1" x14ac:dyDescent="0.4">
      <c r="A32" s="383"/>
      <c r="B32" s="873" t="s">
        <v>414</v>
      </c>
      <c r="C32" s="874"/>
      <c r="D32" s="875"/>
      <c r="E32" s="447" t="str">
        <f>IF(AND(ISNUMBER(F32),ISNUMBER(G32)),G32/F32," ")</f>
        <v xml:space="preserve"> </v>
      </c>
      <c r="F32" s="404"/>
      <c r="G32" s="448"/>
      <c r="H32" s="403"/>
      <c r="I32" s="385" t="str">
        <f>IF(OR(ISNUMBER(G32),ISNUMBER(H32)),ROUND(IF(ISNUMBER(G32),G32,0)-IF(ISNUMBER(H32),H32,0),2)," ")</f>
        <v xml:space="preserve"> </v>
      </c>
      <c r="J32" s="384"/>
      <c r="K32" s="386"/>
    </row>
    <row r="33" spans="1:11" s="387" customFormat="1" ht="24" customHeight="1" thickTop="1" thickBot="1" x14ac:dyDescent="0.4">
      <c r="A33" s="383"/>
      <c r="B33" s="873" t="s">
        <v>410</v>
      </c>
      <c r="C33" s="874"/>
      <c r="D33" s="875"/>
      <c r="E33" s="447" t="str">
        <f t="shared" ref="E33:E36" si="0">IF(AND(ISNUMBER(F33),ISNUMBER(G33)),G33/F33," ")</f>
        <v xml:space="preserve"> </v>
      </c>
      <c r="F33" s="404"/>
      <c r="G33" s="448"/>
      <c r="H33" s="403"/>
      <c r="I33" s="385" t="str">
        <f t="shared" ref="I33:I36" si="1">IF(OR(ISNUMBER(G33),ISNUMBER(H33)),ROUND(IF(ISNUMBER(G33),G33,0)-IF(ISNUMBER(H33),H33,0),2)," ")</f>
        <v xml:space="preserve"> </v>
      </c>
      <c r="J33" s="384"/>
      <c r="K33" s="386"/>
    </row>
    <row r="34" spans="1:11" s="387" customFormat="1" ht="24" customHeight="1" thickTop="1" thickBot="1" x14ac:dyDescent="0.4">
      <c r="A34" s="383"/>
      <c r="B34" s="897" t="s">
        <v>265</v>
      </c>
      <c r="C34" s="898"/>
      <c r="D34" s="899"/>
      <c r="E34" s="452" t="str">
        <f t="shared" si="0"/>
        <v xml:space="preserve"> </v>
      </c>
      <c r="F34" s="404"/>
      <c r="G34" s="448"/>
      <c r="H34" s="403"/>
      <c r="I34" s="455" t="str">
        <f t="shared" si="1"/>
        <v xml:space="preserve"> </v>
      </c>
      <c r="J34" s="384"/>
      <c r="K34" s="386"/>
    </row>
    <row r="35" spans="1:11" s="387" customFormat="1" ht="24" customHeight="1" thickTop="1" thickBot="1" x14ac:dyDescent="0.4">
      <c r="A35" s="383"/>
      <c r="B35" s="873" t="s">
        <v>411</v>
      </c>
      <c r="C35" s="874"/>
      <c r="D35" s="875"/>
      <c r="E35" s="447" t="str">
        <f t="shared" si="0"/>
        <v xml:space="preserve"> </v>
      </c>
      <c r="F35" s="404"/>
      <c r="G35" s="448"/>
      <c r="H35" s="403"/>
      <c r="I35" s="465" t="str">
        <f t="shared" si="1"/>
        <v xml:space="preserve"> </v>
      </c>
      <c r="J35" s="384"/>
      <c r="K35" s="386"/>
    </row>
    <row r="36" spans="1:11" s="387" customFormat="1" ht="24" customHeight="1" thickTop="1" thickBot="1" x14ac:dyDescent="0.4">
      <c r="A36" s="383"/>
      <c r="B36" s="873" t="s">
        <v>408</v>
      </c>
      <c r="C36" s="874"/>
      <c r="D36" s="875"/>
      <c r="E36" s="447" t="str">
        <f t="shared" si="0"/>
        <v xml:space="preserve"> </v>
      </c>
      <c r="F36" s="453"/>
      <c r="G36" s="448"/>
      <c r="H36" s="454"/>
      <c r="I36" s="465" t="str">
        <f t="shared" si="1"/>
        <v xml:space="preserve"> </v>
      </c>
      <c r="J36" s="384"/>
      <c r="K36" s="386"/>
    </row>
    <row r="37" spans="1:11" s="497" customFormat="1" ht="24" customHeight="1" thickTop="1" thickBot="1" x14ac:dyDescent="0.35">
      <c r="A37" s="69"/>
      <c r="B37" s="969" t="s">
        <v>296</v>
      </c>
      <c r="C37" s="970"/>
      <c r="D37" s="970"/>
      <c r="E37" s="970"/>
      <c r="F37" s="971"/>
      <c r="G37" s="448"/>
      <c r="H37" s="403"/>
      <c r="I37" s="466" t="str">
        <f>IF(OR(ISNUMBER(G37),ISNUMBER(H37)),ROUND(IF(ISNUMBER(G37),G37,0)-IF(ISNUMBER(H37),H37,0),2),"")</f>
        <v/>
      </c>
      <c r="J37" s="66"/>
      <c r="K37" s="85"/>
    </row>
    <row r="38" spans="1:11" s="497" customFormat="1" ht="24" customHeight="1" thickTop="1" thickBot="1" x14ac:dyDescent="0.35">
      <c r="A38" s="69"/>
      <c r="B38" s="969" t="s">
        <v>297</v>
      </c>
      <c r="C38" s="970"/>
      <c r="D38" s="970"/>
      <c r="E38" s="970"/>
      <c r="F38" s="971"/>
      <c r="G38" s="448"/>
      <c r="H38" s="403"/>
      <c r="I38" s="466" t="str">
        <f>IF(OR(ISNUMBER(G38),ISNUMBER(H38)),ROUND(IF(ISNUMBER(G38),G38,0)-IF(ISNUMBER(H38),H38,0),2),"")</f>
        <v/>
      </c>
      <c r="J38" s="66"/>
      <c r="K38" s="85"/>
    </row>
    <row r="39" spans="1:11" s="497" customFormat="1" ht="24" customHeight="1" thickTop="1" thickBot="1" x14ac:dyDescent="0.35">
      <c r="A39" s="69"/>
      <c r="B39" s="943" t="s">
        <v>196</v>
      </c>
      <c r="C39" s="944"/>
      <c r="D39" s="944"/>
      <c r="E39" s="944"/>
      <c r="F39" s="945"/>
      <c r="G39" s="448"/>
      <c r="H39" s="457"/>
      <c r="I39" s="464" t="str">
        <f>IF(OR(ISNUMBER(G39),ISNUMBER(H39)),ROUND(IF(ISNUMBER(G39),G39,0)-IF(ISNUMBER(H39),H39,0),2),"")</f>
        <v/>
      </c>
      <c r="J39" s="66"/>
      <c r="K39" s="85"/>
    </row>
    <row r="40" spans="1:11" s="387" customFormat="1" ht="24" customHeight="1" thickTop="1" thickBot="1" x14ac:dyDescent="0.4">
      <c r="A40" s="383"/>
      <c r="B40" s="900" t="s">
        <v>262</v>
      </c>
      <c r="C40" s="901"/>
      <c r="D40" s="979"/>
      <c r="E40" s="420" t="s">
        <v>406</v>
      </c>
      <c r="F40" s="420" t="s">
        <v>72</v>
      </c>
      <c r="G40" s="420" t="s">
        <v>5</v>
      </c>
      <c r="H40" s="420" t="s">
        <v>6</v>
      </c>
      <c r="I40" s="421" t="s">
        <v>7</v>
      </c>
      <c r="J40" s="384"/>
      <c r="K40" s="386"/>
    </row>
    <row r="41" spans="1:11" s="387" customFormat="1" ht="27.65" customHeight="1" thickTop="1" thickBot="1" x14ac:dyDescent="0.4">
      <c r="A41" s="383"/>
      <c r="B41" s="880" t="s">
        <v>412</v>
      </c>
      <c r="C41" s="881"/>
      <c r="D41" s="491" t="s">
        <v>413</v>
      </c>
      <c r="E41" s="447" t="str">
        <f t="shared" ref="E41:E46" si="2">IF(AND(ISNUMBER(F41),ISNUMBER(G41)),G41/F41," ")</f>
        <v xml:space="preserve"> </v>
      </c>
      <c r="F41" s="404"/>
      <c r="G41" s="448"/>
      <c r="H41" s="419"/>
      <c r="I41" s="405" t="str">
        <f t="shared" ref="I41:I46" si="3">IF(OR(ISNUMBER(G41),ISNUMBER(H41)),ROUND(IF(ISNUMBER(G41),G41,0)-IF(ISNUMBER(H41),H41,0),2)," ")</f>
        <v xml:space="preserve"> </v>
      </c>
      <c r="J41" s="384"/>
      <c r="K41" s="386"/>
    </row>
    <row r="42" spans="1:11" s="387" customFormat="1" ht="27.65" customHeight="1" thickTop="1" thickBot="1" x14ac:dyDescent="0.4">
      <c r="A42" s="383"/>
      <c r="B42" s="882"/>
      <c r="C42" s="883"/>
      <c r="D42" s="491" t="s">
        <v>409</v>
      </c>
      <c r="E42" s="447" t="str">
        <f t="shared" si="2"/>
        <v xml:space="preserve"> </v>
      </c>
      <c r="F42" s="404"/>
      <c r="G42" s="448"/>
      <c r="H42" s="419"/>
      <c r="I42" s="405" t="str">
        <f t="shared" si="3"/>
        <v xml:space="preserve"> </v>
      </c>
      <c r="J42" s="384"/>
      <c r="K42" s="386"/>
    </row>
    <row r="43" spans="1:11" s="387" customFormat="1" ht="24" customHeight="1" thickTop="1" thickBot="1" x14ac:dyDescent="0.4">
      <c r="A43" s="383"/>
      <c r="B43" s="873" t="s">
        <v>410</v>
      </c>
      <c r="C43" s="874"/>
      <c r="D43" s="875"/>
      <c r="E43" s="447" t="str">
        <f t="shared" si="2"/>
        <v xml:space="preserve"> </v>
      </c>
      <c r="F43" s="404"/>
      <c r="G43" s="448"/>
      <c r="H43" s="419"/>
      <c r="I43" s="405" t="str">
        <f t="shared" si="3"/>
        <v xml:space="preserve"> </v>
      </c>
      <c r="J43" s="384"/>
      <c r="K43" s="386"/>
    </row>
    <row r="44" spans="1:11" s="387" customFormat="1" ht="24" customHeight="1" thickTop="1" thickBot="1" x14ac:dyDescent="0.4">
      <c r="A44" s="383"/>
      <c r="B44" s="873" t="s">
        <v>265</v>
      </c>
      <c r="C44" s="874"/>
      <c r="D44" s="875"/>
      <c r="E44" s="447" t="str">
        <f>IF(AND(ISNUMBER(F44),ISNUMBER(G44)),G44/F44," ")</f>
        <v xml:space="preserve"> </v>
      </c>
      <c r="F44" s="404"/>
      <c r="G44" s="448"/>
      <c r="H44" s="419"/>
      <c r="I44" s="405" t="str">
        <f t="shared" si="3"/>
        <v xml:space="preserve"> </v>
      </c>
      <c r="J44" s="384"/>
      <c r="K44" s="386"/>
    </row>
    <row r="45" spans="1:11" s="387" customFormat="1" ht="24" customHeight="1" thickTop="1" thickBot="1" x14ac:dyDescent="0.4">
      <c r="A45" s="383"/>
      <c r="B45" s="873" t="s">
        <v>411</v>
      </c>
      <c r="C45" s="874"/>
      <c r="D45" s="875"/>
      <c r="E45" s="447" t="str">
        <f t="shared" si="2"/>
        <v xml:space="preserve"> </v>
      </c>
      <c r="F45" s="404"/>
      <c r="G45" s="448"/>
      <c r="H45" s="419"/>
      <c r="I45" s="405" t="str">
        <f t="shared" si="3"/>
        <v xml:space="preserve"> </v>
      </c>
      <c r="J45" s="384"/>
      <c r="K45" s="386"/>
    </row>
    <row r="46" spans="1:11" s="387" customFormat="1" ht="24" customHeight="1" thickTop="1" thickBot="1" x14ac:dyDescent="0.4">
      <c r="A46" s="383"/>
      <c r="B46" s="897" t="s">
        <v>408</v>
      </c>
      <c r="C46" s="898"/>
      <c r="D46" s="899"/>
      <c r="E46" s="452" t="str">
        <f t="shared" si="2"/>
        <v xml:space="preserve"> </v>
      </c>
      <c r="F46" s="453"/>
      <c r="G46" s="448"/>
      <c r="H46" s="459"/>
      <c r="I46" s="460" t="str">
        <f t="shared" si="3"/>
        <v xml:space="preserve"> </v>
      </c>
      <c r="J46" s="384"/>
      <c r="K46" s="386"/>
    </row>
    <row r="47" spans="1:11" s="497" customFormat="1" ht="24" customHeight="1" thickTop="1" thickBot="1" x14ac:dyDescent="0.35">
      <c r="A47" s="69"/>
      <c r="B47" s="862" t="s">
        <v>42</v>
      </c>
      <c r="C47" s="863"/>
      <c r="D47" s="863"/>
      <c r="E47" s="864"/>
      <c r="F47" s="461">
        <f>SUM(F32:F46)</f>
        <v>0</v>
      </c>
      <c r="G47" s="462">
        <f>SUM(G32:G36,G41:G46,G37:G39)</f>
        <v>0</v>
      </c>
      <c r="H47" s="462">
        <f>SUM(H32:H36,H37:H39)</f>
        <v>0</v>
      </c>
      <c r="I47" s="463">
        <f>SUM(I32:I36,I41:I46,I37:I39)</f>
        <v>0</v>
      </c>
      <c r="J47" s="66"/>
      <c r="K47" s="85"/>
    </row>
    <row r="48" spans="1:11" s="497" customFormat="1" ht="7.9" customHeight="1" thickTop="1" thickBot="1" x14ac:dyDescent="0.35">
      <c r="A48" s="323"/>
      <c r="B48" s="451"/>
      <c r="C48" s="451"/>
      <c r="D48" s="451"/>
      <c r="E48" s="451"/>
      <c r="F48" s="467"/>
      <c r="G48" s="468"/>
      <c r="H48" s="468"/>
      <c r="I48" s="468"/>
      <c r="J48" s="66"/>
      <c r="K48" s="85"/>
    </row>
    <row r="49" spans="1:17" s="497" customFormat="1" ht="30" customHeight="1" thickTop="1" thickBot="1" x14ac:dyDescent="0.35">
      <c r="A49" s="69"/>
      <c r="B49" s="968" t="s">
        <v>268</v>
      </c>
      <c r="C49" s="968"/>
      <c r="D49" s="968"/>
      <c r="E49" s="968"/>
      <c r="F49" s="968"/>
      <c r="G49" s="968"/>
      <c r="H49" s="968"/>
      <c r="I49" s="968"/>
      <c r="J49" s="66"/>
      <c r="K49" s="71"/>
      <c r="L49" s="131"/>
      <c r="M49" s="205"/>
      <c r="N49" s="205"/>
      <c r="O49" s="205"/>
      <c r="P49" s="205"/>
      <c r="Q49" s="205"/>
    </row>
    <row r="50" spans="1:17" s="497" customFormat="1" ht="24" customHeight="1" thickTop="1" thickBot="1" x14ac:dyDescent="0.35">
      <c r="A50" s="69"/>
      <c r="B50" s="870" t="s">
        <v>404</v>
      </c>
      <c r="C50" s="871"/>
      <c r="D50" s="871"/>
      <c r="E50" s="871"/>
      <c r="F50" s="872"/>
      <c r="G50" s="422" t="s">
        <v>5</v>
      </c>
      <c r="H50" s="420" t="s">
        <v>6</v>
      </c>
      <c r="I50" s="421" t="s">
        <v>7</v>
      </c>
      <c r="J50" s="66"/>
      <c r="K50" s="85"/>
    </row>
    <row r="51" spans="1:17" s="497" customFormat="1" ht="24" customHeight="1" thickTop="1" thickBot="1" x14ac:dyDescent="0.35">
      <c r="A51" s="69"/>
      <c r="B51" s="400"/>
      <c r="C51" s="414" t="s">
        <v>260</v>
      </c>
      <c r="D51" s="401"/>
      <c r="E51" s="865" t="s">
        <v>12</v>
      </c>
      <c r="F51" s="866"/>
      <c r="G51" s="415"/>
      <c r="H51" s="406"/>
      <c r="I51" s="407" t="str">
        <f>IF(OR(ISNUMBER(G51),ISNUMBER(H51)),ROUND(IF(ISNUMBER(G51),G51,0)-IF(ISNUMBER(H51),H51,0),2)," ")</f>
        <v xml:space="preserve"> </v>
      </c>
      <c r="J51" s="66"/>
      <c r="K51" s="71"/>
      <c r="L51" s="131"/>
      <c r="M51" s="205"/>
      <c r="N51" s="205"/>
      <c r="O51" s="205"/>
      <c r="P51" s="205"/>
      <c r="Q51" s="205"/>
    </row>
    <row r="52" spans="1:17" s="497" customFormat="1" ht="7.9" customHeight="1" thickTop="1" thickBot="1" x14ac:dyDescent="0.35">
      <c r="A52" s="69"/>
      <c r="B52" s="399"/>
      <c r="C52" s="398"/>
      <c r="D52" s="393"/>
      <c r="E52" s="85"/>
      <c r="F52" s="85"/>
      <c r="G52" s="393"/>
      <c r="H52" s="394"/>
      <c r="I52" s="394"/>
      <c r="J52" s="66"/>
      <c r="K52" s="71"/>
      <c r="L52" s="131"/>
      <c r="M52" s="205"/>
      <c r="N52" s="205"/>
      <c r="O52" s="205"/>
      <c r="P52" s="205"/>
      <c r="Q52" s="205"/>
    </row>
    <row r="53" spans="1:17" s="497" customFormat="1" ht="30" customHeight="1" thickTop="1" thickBot="1" x14ac:dyDescent="0.35">
      <c r="A53" s="69"/>
      <c r="B53" s="968" t="s">
        <v>43</v>
      </c>
      <c r="C53" s="968"/>
      <c r="D53" s="968"/>
      <c r="E53" s="968"/>
      <c r="F53" s="968"/>
      <c r="G53" s="968"/>
      <c r="H53" s="968"/>
      <c r="I53" s="968"/>
      <c r="J53" s="66"/>
      <c r="K53" s="71"/>
      <c r="L53" s="131"/>
      <c r="M53" s="205"/>
      <c r="N53" s="205"/>
      <c r="O53" s="205"/>
      <c r="P53" s="205"/>
      <c r="Q53" s="205"/>
    </row>
    <row r="54" spans="1:17" s="497" customFormat="1" ht="24" customHeight="1" thickTop="1" thickBot="1" x14ac:dyDescent="0.35">
      <c r="A54" s="69"/>
      <c r="B54" s="909"/>
      <c r="C54" s="910"/>
      <c r="D54" s="492"/>
      <c r="E54" s="492"/>
      <c r="F54" s="402"/>
      <c r="G54" s="422" t="s">
        <v>5</v>
      </c>
      <c r="H54" s="420" t="s">
        <v>6</v>
      </c>
      <c r="I54" s="421" t="s">
        <v>7</v>
      </c>
      <c r="J54" s="66"/>
      <c r="K54" s="85"/>
    </row>
    <row r="55" spans="1:17" s="497" customFormat="1" ht="24" customHeight="1" thickTop="1" thickBot="1" x14ac:dyDescent="0.35">
      <c r="A55" s="69"/>
      <c r="B55" s="989" t="s">
        <v>160</v>
      </c>
      <c r="C55" s="990"/>
      <c r="D55" s="990"/>
      <c r="E55" s="990"/>
      <c r="F55" s="991"/>
      <c r="G55" s="409"/>
      <c r="H55" s="412"/>
      <c r="I55" s="32" t="str">
        <f>IF(OR(ISNUMBER(G55),ISNUMBER(H55)),ROUND(IF(ISNUMBER(G55),G55,0)-IF(ISNUMBER(H55),H55,0),2)," ")</f>
        <v xml:space="preserve"> </v>
      </c>
      <c r="J55" s="66"/>
      <c r="K55" s="71"/>
      <c r="L55" s="131"/>
      <c r="M55" s="205"/>
      <c r="N55" s="205"/>
      <c r="O55" s="205"/>
      <c r="P55" s="205"/>
      <c r="Q55" s="205"/>
    </row>
    <row r="56" spans="1:17" s="497" customFormat="1" ht="24" customHeight="1" thickTop="1" thickBot="1" x14ac:dyDescent="0.35">
      <c r="A56" s="69"/>
      <c r="B56" s="981" t="s">
        <v>44</v>
      </c>
      <c r="C56" s="982"/>
      <c r="D56" s="982"/>
      <c r="E56" s="982"/>
      <c r="F56" s="983"/>
      <c r="G56" s="410"/>
      <c r="H56" s="413"/>
      <c r="I56" s="32" t="str">
        <f>IF(OR(ISNUMBER(G56),ISNUMBER(H56)),ROUND(IF(ISNUMBER(G56),G56,0)-IF(ISNUMBER(H56),H56,0),2)," ")</f>
        <v xml:space="preserve"> </v>
      </c>
      <c r="J56" s="66"/>
      <c r="K56" s="71"/>
      <c r="L56" s="131"/>
      <c r="M56" s="205"/>
      <c r="N56" s="205"/>
      <c r="O56" s="205"/>
      <c r="P56" s="205"/>
      <c r="Q56" s="205"/>
    </row>
    <row r="57" spans="1:17" s="497" customFormat="1" ht="24" customHeight="1" thickTop="1" thickBot="1" x14ac:dyDescent="0.35">
      <c r="A57" s="69"/>
      <c r="B57" s="885" t="s">
        <v>161</v>
      </c>
      <c r="C57" s="886"/>
      <c r="D57" s="886"/>
      <c r="E57" s="886"/>
      <c r="F57" s="887"/>
      <c r="G57" s="411"/>
      <c r="H57" s="411"/>
      <c r="I57" s="32" t="str">
        <f>IF(OR(ISNUMBER(G57),ISNUMBER(H57)),ROUND(IF(ISNUMBER(G57),G57,0)-IF(ISNUMBER(H57),H57,0),2)," ")</f>
        <v xml:space="preserve"> </v>
      </c>
      <c r="J57" s="66"/>
      <c r="K57" s="71"/>
      <c r="L57" s="131"/>
      <c r="M57" s="205"/>
      <c r="N57" s="205"/>
      <c r="O57" s="205"/>
      <c r="P57" s="205"/>
      <c r="Q57" s="205"/>
    </row>
    <row r="58" spans="1:17" s="497" customFormat="1" ht="24" customHeight="1" thickTop="1" thickBot="1" x14ac:dyDescent="0.35">
      <c r="A58" s="69"/>
      <c r="B58" s="865" t="s">
        <v>264</v>
      </c>
      <c r="C58" s="888"/>
      <c r="D58" s="888"/>
      <c r="E58" s="888"/>
      <c r="F58" s="888"/>
      <c r="G58" s="423">
        <f>SUM(G55:G57)</f>
        <v>0</v>
      </c>
      <c r="H58" s="423">
        <f>SUM(H55:H57)</f>
        <v>0</v>
      </c>
      <c r="I58" s="424">
        <f>SUM(I55:I57)</f>
        <v>0</v>
      </c>
      <c r="J58" s="66"/>
      <c r="K58" s="71"/>
      <c r="L58" s="131"/>
      <c r="M58" s="205"/>
      <c r="N58" s="205"/>
      <c r="O58" s="205"/>
      <c r="P58" s="205"/>
      <c r="Q58" s="205"/>
    </row>
    <row r="59" spans="1:17" s="85" customFormat="1" ht="7.9" customHeight="1" thickTop="1" thickBot="1" x14ac:dyDescent="0.35">
      <c r="A59" s="323"/>
      <c r="B59" s="389"/>
      <c r="C59" s="389"/>
      <c r="D59" s="389"/>
      <c r="E59" s="389"/>
      <c r="F59" s="389"/>
      <c r="G59" s="394"/>
      <c r="H59" s="394"/>
      <c r="I59" s="394"/>
      <c r="J59" s="301"/>
      <c r="K59" s="71"/>
      <c r="L59" s="227"/>
      <c r="M59" s="228"/>
      <c r="N59" s="228"/>
      <c r="O59" s="228"/>
      <c r="P59" s="228"/>
      <c r="Q59" s="228"/>
    </row>
    <row r="60" spans="1:17" s="497" customFormat="1" ht="30" customHeight="1" thickTop="1" thickBot="1" x14ac:dyDescent="0.35">
      <c r="A60" s="69"/>
      <c r="B60" s="980" t="s">
        <v>259</v>
      </c>
      <c r="C60" s="980"/>
      <c r="D60" s="980"/>
      <c r="E60" s="980"/>
      <c r="F60" s="980"/>
      <c r="G60" s="980"/>
      <c r="H60" s="980"/>
      <c r="I60" s="980"/>
      <c r="J60" s="66"/>
      <c r="K60" s="71"/>
      <c r="L60" s="131"/>
      <c r="M60" s="205"/>
      <c r="N60" s="205"/>
      <c r="O60" s="205"/>
      <c r="P60" s="205"/>
      <c r="Q60" s="205"/>
    </row>
    <row r="61" spans="1:17" s="497" customFormat="1" ht="24" customHeight="1" thickTop="1" thickBot="1" x14ac:dyDescent="0.35">
      <c r="A61" s="69"/>
      <c r="B61" s="984"/>
      <c r="C61" s="985"/>
      <c r="D61" s="495"/>
      <c r="E61" s="495"/>
      <c r="F61" s="392"/>
      <c r="G61" s="422" t="s">
        <v>5</v>
      </c>
      <c r="H61" s="425" t="s">
        <v>6</v>
      </c>
      <c r="I61" s="421" t="s">
        <v>7</v>
      </c>
      <c r="J61" s="66"/>
      <c r="K61" s="85"/>
    </row>
    <row r="62" spans="1:17" s="497" customFormat="1" ht="24" customHeight="1" thickTop="1" thickBot="1" x14ac:dyDescent="0.35">
      <c r="A62" s="69"/>
      <c r="B62" s="865" t="s">
        <v>259</v>
      </c>
      <c r="C62" s="888"/>
      <c r="D62" s="888"/>
      <c r="E62" s="888"/>
      <c r="F62" s="866"/>
      <c r="G62" s="415"/>
      <c r="H62" s="401"/>
      <c r="I62" s="407" t="str">
        <f>IF(OR(ISNUMBER(G62),ISNUMBER(H62)),ROUND(IF(ISNUMBER(G62),G62,0)-IF(ISNUMBER(H62),H62,0),2)," ")</f>
        <v xml:space="preserve"> </v>
      </c>
      <c r="J62" s="66"/>
      <c r="K62" s="71"/>
      <c r="L62" s="131"/>
      <c r="M62" s="205"/>
      <c r="N62" s="205"/>
      <c r="O62" s="205"/>
      <c r="P62" s="205"/>
      <c r="Q62" s="205"/>
    </row>
    <row r="63" spans="1:17" s="497" customFormat="1" ht="7.9" customHeight="1" thickTop="1" thickBot="1" x14ac:dyDescent="0.35">
      <c r="A63" s="69"/>
      <c r="B63" s="389"/>
      <c r="C63" s="389"/>
      <c r="D63" s="389"/>
      <c r="E63" s="389"/>
      <c r="F63" s="389"/>
      <c r="G63" s="394"/>
      <c r="H63" s="394"/>
      <c r="I63" s="394"/>
      <c r="J63" s="301"/>
      <c r="K63" s="71"/>
      <c r="L63" s="227"/>
      <c r="M63" s="205"/>
      <c r="N63" s="205"/>
      <c r="O63" s="205"/>
      <c r="P63" s="205"/>
      <c r="Q63" s="205"/>
    </row>
    <row r="64" spans="1:17" s="497" customFormat="1" ht="29.5" customHeight="1" thickTop="1" thickBot="1" x14ac:dyDescent="0.35">
      <c r="A64" s="69"/>
      <c r="B64" s="980" t="s">
        <v>14</v>
      </c>
      <c r="C64" s="980"/>
      <c r="D64" s="980"/>
      <c r="E64" s="980"/>
      <c r="F64" s="980"/>
      <c r="G64" s="980"/>
      <c r="H64" s="980"/>
      <c r="I64" s="980"/>
      <c r="J64" s="66"/>
      <c r="K64" s="71"/>
      <c r="L64" s="131"/>
      <c r="M64" s="205"/>
      <c r="N64" s="205"/>
      <c r="O64" s="205"/>
      <c r="P64" s="205"/>
      <c r="Q64" s="205"/>
    </row>
    <row r="65" spans="1:17" s="497" customFormat="1" ht="24" customHeight="1" thickTop="1" thickBot="1" x14ac:dyDescent="0.35">
      <c r="A65" s="69"/>
      <c r="B65" s="984"/>
      <c r="C65" s="985"/>
      <c r="D65" s="495"/>
      <c r="E65" s="495"/>
      <c r="F65" s="392"/>
      <c r="G65" s="422" t="s">
        <v>5</v>
      </c>
      <c r="H65" s="425" t="s">
        <v>6</v>
      </c>
      <c r="I65" s="421" t="s">
        <v>7</v>
      </c>
      <c r="J65" s="66"/>
      <c r="K65" s="85"/>
    </row>
    <row r="66" spans="1:17" s="497" customFormat="1" ht="24" customHeight="1" thickTop="1" thickBot="1" x14ac:dyDescent="0.35">
      <c r="A66" s="69"/>
      <c r="B66" s="865" t="s">
        <v>14</v>
      </c>
      <c r="C66" s="888"/>
      <c r="D66" s="888"/>
      <c r="E66" s="888"/>
      <c r="F66" s="866"/>
      <c r="G66" s="415"/>
      <c r="H66" s="401"/>
      <c r="I66" s="407" t="str">
        <f t="shared" ref="I66" si="4">IF(OR(ISNUMBER(G66),ISNUMBER(H66)),ROUND(IF(ISNUMBER(G66),G66,0)-IF(ISNUMBER(H66),H66,0),2)," ")</f>
        <v xml:space="preserve"> </v>
      </c>
      <c r="J66" s="66"/>
      <c r="K66" s="71"/>
      <c r="L66" s="131"/>
      <c r="M66" s="205"/>
      <c r="N66" s="205"/>
      <c r="O66" s="205"/>
      <c r="P66" s="205"/>
      <c r="Q66" s="205"/>
    </row>
    <row r="67" spans="1:17" s="497" customFormat="1" ht="24" customHeight="1" thickTop="1" thickBot="1" x14ac:dyDescent="0.35">
      <c r="A67" s="388"/>
      <c r="B67" s="389"/>
      <c r="C67" s="389"/>
      <c r="D67" s="389"/>
      <c r="E67" s="389"/>
      <c r="F67" s="389"/>
      <c r="G67" s="382"/>
      <c r="H67" s="382"/>
      <c r="I67" s="382"/>
      <c r="J67" s="66"/>
      <c r="K67" s="390"/>
      <c r="L67" s="131"/>
      <c r="M67" s="205"/>
      <c r="N67" s="205"/>
      <c r="O67" s="205"/>
      <c r="P67" s="205"/>
      <c r="Q67" s="205"/>
    </row>
    <row r="68" spans="1:17" s="497" customFormat="1" ht="15" customHeight="1" thickTop="1" thickBot="1" x14ac:dyDescent="0.35">
      <c r="A68" s="50"/>
      <c r="B68" s="588" t="s">
        <v>45</v>
      </c>
      <c r="C68" s="589"/>
      <c r="D68" s="589"/>
      <c r="E68" s="589"/>
      <c r="F68" s="589"/>
      <c r="G68" s="589"/>
      <c r="H68" s="589"/>
      <c r="I68" s="590"/>
      <c r="J68" s="66"/>
      <c r="K68" s="85"/>
    </row>
    <row r="69" spans="1:17" s="497" customFormat="1" ht="15" customHeight="1" thickTop="1" thickBot="1" x14ac:dyDescent="0.35">
      <c r="A69" s="53"/>
      <c r="B69" s="992"/>
      <c r="C69" s="993"/>
      <c r="D69" s="993"/>
      <c r="E69" s="993"/>
      <c r="F69" s="993"/>
      <c r="G69" s="993"/>
      <c r="H69" s="993"/>
      <c r="I69" s="994"/>
      <c r="J69" s="62"/>
      <c r="K69" s="85"/>
    </row>
    <row r="70" spans="1:17" s="497" customFormat="1" ht="24" customHeight="1" thickTop="1" thickBot="1" x14ac:dyDescent="0.35">
      <c r="A70" s="69"/>
      <c r="B70" s="924"/>
      <c r="C70" s="925"/>
      <c r="D70" s="925"/>
      <c r="E70" s="925"/>
      <c r="F70" s="926"/>
      <c r="G70" s="426" t="s">
        <v>46</v>
      </c>
      <c r="H70" s="425" t="s">
        <v>6</v>
      </c>
      <c r="I70" s="427" t="s">
        <v>7</v>
      </c>
      <c r="J70" s="66"/>
      <c r="K70" s="85"/>
    </row>
    <row r="71" spans="1:17" s="497" customFormat="1" ht="24" customHeight="1" thickTop="1" thickBot="1" x14ac:dyDescent="0.35">
      <c r="A71" s="69"/>
      <c r="B71" s="918" t="s">
        <v>164</v>
      </c>
      <c r="C71" s="988"/>
      <c r="D71" s="988"/>
      <c r="E71" s="995"/>
      <c r="F71" s="996"/>
      <c r="G71" s="35">
        <f>SUM(G47,G51,G58,G62,G66)</f>
        <v>0</v>
      </c>
      <c r="H71" s="35">
        <f>SUM(H47,H51,H58,H62,H66)</f>
        <v>0</v>
      </c>
      <c r="I71" s="37">
        <f>SUM(I47,I51,I58,I62,I66)</f>
        <v>0</v>
      </c>
      <c r="J71" s="66"/>
      <c r="K71" s="85"/>
    </row>
    <row r="72" spans="1:17" s="497" customFormat="1" ht="24" customHeight="1" thickTop="1" thickBot="1" x14ac:dyDescent="0.35">
      <c r="A72" s="69"/>
      <c r="B72" s="911" t="str">
        <f xml:space="preserve"> "Frais généraux (max : "&amp;Réglages!I16&amp;"% pour l’ensemble du projet)"</f>
        <v>Frais généraux (max : 20% pour l’ensemble du projet)</v>
      </c>
      <c r="C72" s="988"/>
      <c r="D72" s="988"/>
      <c r="E72" s="443"/>
      <c r="F72" s="469" t="s">
        <v>84</v>
      </c>
      <c r="G72" s="36">
        <f>H72</f>
        <v>0</v>
      </c>
      <c r="H72" s="36">
        <f>IF($M$7,(H71)*E72/100,0)</f>
        <v>0</v>
      </c>
      <c r="I72" s="429"/>
      <c r="J72" s="66"/>
      <c r="K72" s="85"/>
    </row>
    <row r="73" spans="1:17" s="497" customFormat="1" ht="24" customHeight="1" thickTop="1" thickBot="1" x14ac:dyDescent="0.35">
      <c r="A73" s="69"/>
      <c r="B73" s="918" t="s">
        <v>53</v>
      </c>
      <c r="C73" s="988"/>
      <c r="D73" s="988"/>
      <c r="E73" s="444"/>
      <c r="F73" s="95" t="s">
        <v>84</v>
      </c>
      <c r="G73" s="35">
        <f>IF($M$8,(G47-G37)*E73/100,0)</f>
        <v>0</v>
      </c>
      <c r="H73" s="428"/>
      <c r="I73" s="33">
        <f>G73</f>
        <v>0</v>
      </c>
      <c r="J73" s="66"/>
      <c r="K73" s="85"/>
    </row>
    <row r="74" spans="1:17" s="497" customFormat="1" ht="24" customHeight="1" thickTop="1" thickBot="1" x14ac:dyDescent="0.35">
      <c r="A74" s="69"/>
      <c r="B74" s="816" t="s">
        <v>8</v>
      </c>
      <c r="C74" s="817"/>
      <c r="D74" s="817"/>
      <c r="E74" s="817"/>
      <c r="F74" s="818"/>
      <c r="G74" s="81">
        <f>G71+G72+G73</f>
        <v>0</v>
      </c>
      <c r="H74" s="81">
        <f>IF($M$7,H71+H72,0)</f>
        <v>0</v>
      </c>
      <c r="I74" s="82">
        <f>I71+I73</f>
        <v>0</v>
      </c>
      <c r="J74" s="66"/>
      <c r="K74" s="85"/>
    </row>
    <row r="75" spans="1:17" s="85" customFormat="1" ht="15" hidden="1" customHeight="1" thickTop="1" thickBot="1" x14ac:dyDescent="0.35">
      <c r="A75" s="234"/>
      <c r="B75" s="235"/>
      <c r="C75" s="236"/>
      <c r="D75" s="116"/>
      <c r="E75" s="116"/>
      <c r="F75" s="117"/>
      <c r="G75" s="117"/>
      <c r="H75" s="237"/>
      <c r="I75" s="117"/>
      <c r="J75" s="238"/>
      <c r="K75" s="239"/>
      <c r="L75" s="227"/>
      <c r="M75" s="228"/>
      <c r="N75" s="228"/>
      <c r="O75" s="228"/>
      <c r="P75" s="228"/>
      <c r="Q75" s="228"/>
    </row>
    <row r="76" spans="1:17" s="85" customFormat="1" ht="21" hidden="1" customHeight="1" thickTop="1" thickBot="1" x14ac:dyDescent="0.35">
      <c r="B76" s="930" t="s">
        <v>417</v>
      </c>
      <c r="C76" s="930"/>
      <c r="D76" s="930"/>
      <c r="E76" s="930"/>
      <c r="F76" s="930"/>
      <c r="G76" s="480"/>
      <c r="H76" s="241">
        <f>SUM(H32)</f>
        <v>0</v>
      </c>
      <c r="I76" s="233" t="s">
        <v>136</v>
      </c>
      <c r="J76" s="231"/>
      <c r="K76" s="231"/>
      <c r="L76" s="231"/>
      <c r="M76" s="231"/>
      <c r="N76" s="228"/>
      <c r="O76" s="228"/>
      <c r="P76" s="228"/>
      <c r="Q76" s="228"/>
    </row>
    <row r="77" spans="1:17" s="85" customFormat="1" ht="21" hidden="1" customHeight="1" thickTop="1" thickBot="1" x14ac:dyDescent="0.35">
      <c r="B77" s="930" t="str">
        <f>"Aide demandée personnels fonctionnaires de recherche / Aide demandée hors frais généraux (max "&amp;Réglages!$I$19&amp;"%) : "</f>
        <v xml:space="preserve">Aide demandée personnels fonctionnaires de recherche / Aide demandée hors frais généraux (max 40%) : </v>
      </c>
      <c r="C77" s="930"/>
      <c r="D77" s="930"/>
      <c r="E77" s="930"/>
      <c r="F77" s="930"/>
      <c r="G77" s="480"/>
      <c r="H77" s="241">
        <f>H76/(H71+0.0001)*100</f>
        <v>0</v>
      </c>
      <c r="I77" s="233" t="s">
        <v>98</v>
      </c>
      <c r="J77" s="232"/>
      <c r="K77" s="231"/>
      <c r="L77" s="231"/>
      <c r="M77" s="231"/>
      <c r="N77" s="228"/>
      <c r="O77" s="228"/>
      <c r="P77" s="228"/>
      <c r="Q77" s="228"/>
    </row>
    <row r="78" spans="1:17" s="85" customFormat="1" ht="13.15" hidden="1" customHeight="1" thickTop="1" x14ac:dyDescent="0.3">
      <c r="B78" s="804" t="s">
        <v>420</v>
      </c>
      <c r="C78" s="804"/>
      <c r="D78" s="804"/>
      <c r="E78" s="804"/>
      <c r="F78" s="804"/>
      <c r="G78" s="481"/>
      <c r="H78" s="475"/>
      <c r="I78" s="477" t="str">
        <f>I32</f>
        <v xml:space="preserve"> </v>
      </c>
      <c r="J78" s="232"/>
      <c r="K78" s="231"/>
      <c r="L78" s="231"/>
      <c r="M78" s="231"/>
      <c r="N78" s="228"/>
      <c r="O78" s="228"/>
      <c r="P78" s="228"/>
      <c r="Q78" s="228"/>
    </row>
    <row r="79" spans="1:17" s="85" customFormat="1" ht="13.15" hidden="1" customHeight="1" x14ac:dyDescent="0.3">
      <c r="B79" s="805" t="s">
        <v>419</v>
      </c>
      <c r="C79" s="805"/>
      <c r="D79" s="805"/>
      <c r="E79" s="805"/>
      <c r="F79" s="805"/>
      <c r="G79" s="482"/>
      <c r="H79" s="476"/>
      <c r="I79" s="478">
        <f>SUM(I41:I42)</f>
        <v>0</v>
      </c>
      <c r="J79" s="232"/>
      <c r="K79" s="231"/>
      <c r="L79" s="472" t="s">
        <v>416</v>
      </c>
      <c r="M79" s="231"/>
      <c r="N79" s="228"/>
      <c r="O79" s="228"/>
      <c r="P79" s="228"/>
      <c r="Q79" s="228"/>
    </row>
    <row r="80" spans="1:17" s="85" customFormat="1" ht="21" hidden="1" customHeight="1" thickBot="1" x14ac:dyDescent="0.35">
      <c r="B80" s="933" t="s">
        <v>415</v>
      </c>
      <c r="C80" s="933"/>
      <c r="D80" s="933"/>
      <c r="E80" s="933"/>
      <c r="F80" s="933"/>
      <c r="G80" s="483"/>
      <c r="H80" s="473"/>
      <c r="I80" s="479">
        <f>SUM(I78:I79)</f>
        <v>0</v>
      </c>
      <c r="J80" s="231"/>
      <c r="K80" s="231"/>
      <c r="L80" s="474" t="str">
        <f>IF(H76+I80=SUM(G32,G41:G42),"ok","erreur")</f>
        <v>ok</v>
      </c>
      <c r="M80" s="231"/>
      <c r="N80" s="228"/>
      <c r="O80" s="228"/>
      <c r="P80" s="228"/>
      <c r="Q80" s="228"/>
    </row>
    <row r="81" spans="1:17" s="85" customFormat="1" ht="29.5" customHeight="1" thickTop="1" thickBot="1" x14ac:dyDescent="0.35">
      <c r="A81" s="225"/>
      <c r="B81" s="226"/>
      <c r="C81" s="39"/>
      <c r="D81" s="40"/>
      <c r="E81" s="40"/>
      <c r="F81" s="41"/>
      <c r="G81" s="240" t="str">
        <f>IF(G77&gt;Réglages!$I$19,"Attention : taux d’aide des personnels fonctionnaires dépassé","")</f>
        <v/>
      </c>
      <c r="H81" s="815" t="str">
        <f>IF(I74&lt;0.1, "Attention : apport obligatoire pour chaque partenaire", "")</f>
        <v>Attention : apport obligatoire pour chaque partenaire</v>
      </c>
      <c r="I81" s="815"/>
      <c r="J81" s="229"/>
      <c r="K81" s="230"/>
      <c r="L81" s="227"/>
      <c r="M81" s="228"/>
      <c r="N81" s="228"/>
      <c r="O81" s="228"/>
      <c r="P81" s="228"/>
      <c r="Q81" s="228"/>
    </row>
    <row r="82" spans="1:17" s="497" customFormat="1" ht="5.5" customHeight="1" thickTop="1" thickBot="1" x14ac:dyDescent="0.35">
      <c r="A82" s="58"/>
      <c r="B82" s="44"/>
      <c r="C82" s="45"/>
      <c r="D82" s="46"/>
      <c r="E82" s="46"/>
      <c r="F82" s="47"/>
      <c r="G82" s="47"/>
      <c r="H82" s="48"/>
      <c r="I82" s="47"/>
      <c r="J82" s="66"/>
      <c r="K82" s="85"/>
    </row>
    <row r="83" spans="1:17" s="497" customFormat="1" ht="15" customHeight="1" thickTop="1" thickBot="1" x14ac:dyDescent="0.35">
      <c r="A83" s="50"/>
      <c r="B83" s="588" t="s">
        <v>95</v>
      </c>
      <c r="C83" s="589"/>
      <c r="D83" s="589"/>
      <c r="E83" s="589"/>
      <c r="F83" s="589"/>
      <c r="G83" s="589"/>
      <c r="H83" s="589"/>
      <c r="I83" s="590"/>
      <c r="J83" s="66"/>
      <c r="K83" s="71"/>
      <c r="L83" s="131"/>
      <c r="M83" s="205"/>
      <c r="N83" s="205"/>
      <c r="O83" s="205"/>
      <c r="P83" s="205"/>
      <c r="Q83" s="205"/>
    </row>
    <row r="84" spans="1:17" s="497" customFormat="1" ht="6.65" customHeight="1" thickTop="1" thickBot="1" x14ac:dyDescent="0.35">
      <c r="A84" s="53"/>
      <c r="B84" s="109"/>
      <c r="C84" s="216"/>
      <c r="D84" s="217"/>
      <c r="E84" s="217"/>
      <c r="F84" s="218"/>
      <c r="G84" s="218"/>
      <c r="H84" s="218"/>
      <c r="I84" s="218"/>
      <c r="J84" s="66"/>
      <c r="K84" s="71"/>
      <c r="L84" s="131"/>
      <c r="M84" s="205"/>
      <c r="N84" s="205"/>
      <c r="O84" s="205"/>
      <c r="P84" s="205"/>
      <c r="Q84" s="205"/>
    </row>
    <row r="85" spans="1:17" s="497" customFormat="1" ht="15" customHeight="1" thickTop="1" thickBot="1" x14ac:dyDescent="0.35">
      <c r="A85" s="72"/>
      <c r="B85" s="889" t="s">
        <v>47</v>
      </c>
      <c r="C85" s="934"/>
      <c r="D85" s="986" t="s">
        <v>48</v>
      </c>
      <c r="E85" s="987"/>
      <c r="F85" s="987"/>
      <c r="G85" s="987"/>
      <c r="H85" s="494" t="s">
        <v>49</v>
      </c>
      <c r="I85" s="83" t="s">
        <v>35</v>
      </c>
      <c r="J85" s="66"/>
      <c r="K85" s="71"/>
      <c r="L85" s="131"/>
      <c r="M85" s="205"/>
      <c r="N85" s="205"/>
      <c r="O85" s="205"/>
      <c r="P85" s="205"/>
      <c r="Q85" s="205"/>
    </row>
    <row r="86" spans="1:17" s="497" customFormat="1" ht="14.65" customHeight="1" thickTop="1" thickBot="1" x14ac:dyDescent="0.35">
      <c r="A86" s="75"/>
      <c r="B86" s="914" t="s">
        <v>149</v>
      </c>
      <c r="C86" s="915"/>
      <c r="D86" s="915"/>
      <c r="E86" s="915"/>
      <c r="F86" s="915"/>
      <c r="G86" s="915"/>
      <c r="H86" s="915"/>
      <c r="I86" s="916"/>
      <c r="J86" s="76"/>
      <c r="K86" s="85"/>
      <c r="L86" s="131"/>
      <c r="M86" s="141"/>
      <c r="N86" s="141"/>
      <c r="O86" s="141"/>
      <c r="P86" s="141"/>
      <c r="Q86" s="141"/>
    </row>
    <row r="87" spans="1:17" s="497" customFormat="1" ht="15" customHeight="1" thickTop="1" thickBot="1" x14ac:dyDescent="0.35">
      <c r="A87" s="69"/>
      <c r="B87" s="199">
        <v>1</v>
      </c>
      <c r="C87" s="493"/>
      <c r="D87" s="935"/>
      <c r="E87" s="936"/>
      <c r="F87" s="936"/>
      <c r="G87" s="936"/>
      <c r="H87" s="114"/>
      <c r="I87" s="115"/>
      <c r="J87" s="66"/>
      <c r="K87" s="71"/>
      <c r="L87" s="131"/>
      <c r="M87" s="205"/>
      <c r="N87" s="205"/>
      <c r="O87" s="205"/>
      <c r="P87" s="205"/>
      <c r="Q87" s="205"/>
    </row>
    <row r="88" spans="1:17" s="497" customFormat="1" ht="15" customHeight="1" thickTop="1" thickBot="1" x14ac:dyDescent="0.35">
      <c r="A88" s="69"/>
      <c r="B88" s="199">
        <v>2</v>
      </c>
      <c r="C88" s="493"/>
      <c r="D88" s="935"/>
      <c r="E88" s="936"/>
      <c r="F88" s="936"/>
      <c r="G88" s="936"/>
      <c r="H88" s="114"/>
      <c r="I88" s="115"/>
      <c r="J88" s="66"/>
      <c r="K88" s="71"/>
      <c r="L88" s="131"/>
      <c r="M88" s="205"/>
      <c r="N88" s="205"/>
      <c r="O88" s="205"/>
      <c r="P88" s="205"/>
      <c r="Q88" s="205"/>
    </row>
    <row r="89" spans="1:17" s="497" customFormat="1" ht="15" customHeight="1" thickTop="1" thickBot="1" x14ac:dyDescent="0.35">
      <c r="A89" s="69"/>
      <c r="B89" s="199">
        <v>3</v>
      </c>
      <c r="C89" s="493" t="s">
        <v>37</v>
      </c>
      <c r="D89" s="935" t="s">
        <v>37</v>
      </c>
      <c r="E89" s="935"/>
      <c r="F89" s="935"/>
      <c r="G89" s="935"/>
      <c r="H89" s="114"/>
      <c r="I89" s="115" t="s">
        <v>37</v>
      </c>
      <c r="J89" s="66"/>
      <c r="K89" s="71"/>
      <c r="L89" s="131"/>
      <c r="M89" s="205"/>
      <c r="N89" s="205"/>
      <c r="O89" s="205"/>
      <c r="P89" s="205"/>
      <c r="Q89" s="205"/>
    </row>
    <row r="90" spans="1:17" s="497" customFormat="1" ht="15" customHeight="1" thickTop="1" thickBot="1" x14ac:dyDescent="0.35">
      <c r="A90" s="69"/>
      <c r="B90" s="199">
        <v>4</v>
      </c>
      <c r="C90" s="493" t="s">
        <v>37</v>
      </c>
      <c r="D90" s="935" t="s">
        <v>37</v>
      </c>
      <c r="E90" s="935"/>
      <c r="F90" s="935"/>
      <c r="G90" s="935"/>
      <c r="H90" s="114" t="s">
        <v>37</v>
      </c>
      <c r="I90" s="115" t="s">
        <v>37</v>
      </c>
      <c r="J90" s="66"/>
      <c r="K90" s="71"/>
      <c r="L90" s="131"/>
      <c r="M90" s="205"/>
      <c r="N90" s="205"/>
      <c r="O90" s="205"/>
      <c r="P90" s="205"/>
      <c r="Q90" s="205"/>
    </row>
    <row r="91" spans="1:17" s="497" customFormat="1" ht="15" customHeight="1" thickTop="1" thickBot="1" x14ac:dyDescent="0.35">
      <c r="A91" s="69"/>
      <c r="B91" s="199">
        <v>5</v>
      </c>
      <c r="C91" s="493" t="s">
        <v>37</v>
      </c>
      <c r="D91" s="935" t="s">
        <v>37</v>
      </c>
      <c r="E91" s="935"/>
      <c r="F91" s="935"/>
      <c r="G91" s="935"/>
      <c r="H91" s="114" t="s">
        <v>37</v>
      </c>
      <c r="I91" s="115" t="s">
        <v>37</v>
      </c>
      <c r="J91" s="66"/>
      <c r="K91" s="71"/>
      <c r="L91" s="131"/>
      <c r="M91" s="205"/>
      <c r="N91" s="205"/>
      <c r="O91" s="205"/>
      <c r="P91" s="205"/>
      <c r="Q91" s="205"/>
    </row>
    <row r="92" spans="1:17" s="497" customFormat="1" ht="15" customHeight="1" thickTop="1" thickBot="1" x14ac:dyDescent="0.35">
      <c r="A92" s="69"/>
      <c r="B92" s="816" t="s">
        <v>151</v>
      </c>
      <c r="C92" s="817"/>
      <c r="D92" s="817"/>
      <c r="E92" s="817"/>
      <c r="F92" s="817"/>
      <c r="G92" s="818"/>
      <c r="H92" s="70">
        <f>SUM(H87:H91)</f>
        <v>0</v>
      </c>
      <c r="I92" s="84">
        <f>SUM(I87:I91)</f>
        <v>0</v>
      </c>
      <c r="J92" s="66"/>
      <c r="K92" s="71"/>
      <c r="L92" s="131"/>
      <c r="M92" s="205"/>
      <c r="N92" s="205"/>
      <c r="O92" s="205"/>
      <c r="P92" s="205"/>
      <c r="Q92" s="205"/>
    </row>
    <row r="93" spans="1:17" s="497" customFormat="1" ht="15.4" customHeight="1" thickTop="1" thickBot="1" x14ac:dyDescent="0.35">
      <c r="A93" s="75"/>
      <c r="B93" s="914" t="s">
        <v>150</v>
      </c>
      <c r="C93" s="915"/>
      <c r="D93" s="915"/>
      <c r="E93" s="915"/>
      <c r="F93" s="915"/>
      <c r="G93" s="915"/>
      <c r="H93" s="915"/>
      <c r="I93" s="916"/>
      <c r="J93" s="76"/>
      <c r="K93" s="85"/>
      <c r="L93" s="131"/>
      <c r="M93" s="141"/>
      <c r="N93" s="141"/>
      <c r="O93" s="141"/>
      <c r="P93" s="141"/>
      <c r="Q93" s="141"/>
    </row>
    <row r="94" spans="1:17" s="497" customFormat="1" ht="15" customHeight="1" thickTop="1" thickBot="1" x14ac:dyDescent="0.35">
      <c r="A94" s="69"/>
      <c r="B94" s="199">
        <v>1</v>
      </c>
      <c r="C94" s="493"/>
      <c r="D94" s="935"/>
      <c r="E94" s="936"/>
      <c r="F94" s="936"/>
      <c r="G94" s="936"/>
      <c r="H94" s="114"/>
      <c r="I94" s="115"/>
      <c r="J94" s="66"/>
      <c r="K94" s="71"/>
      <c r="L94" s="131"/>
      <c r="M94" s="205"/>
      <c r="N94" s="205"/>
      <c r="O94" s="205"/>
      <c r="P94" s="205"/>
      <c r="Q94" s="205"/>
    </row>
    <row r="95" spans="1:17" s="497" customFormat="1" ht="15" customHeight="1" thickTop="1" thickBot="1" x14ac:dyDescent="0.35">
      <c r="A95" s="69"/>
      <c r="B95" s="199">
        <v>2</v>
      </c>
      <c r="C95" s="493"/>
      <c r="D95" s="935"/>
      <c r="E95" s="936"/>
      <c r="F95" s="936"/>
      <c r="G95" s="936"/>
      <c r="H95" s="114"/>
      <c r="I95" s="115"/>
      <c r="J95" s="66"/>
      <c r="K95" s="71"/>
      <c r="L95" s="131"/>
      <c r="M95" s="205"/>
      <c r="N95" s="205"/>
      <c r="O95" s="205"/>
      <c r="P95" s="205"/>
      <c r="Q95" s="205"/>
    </row>
    <row r="96" spans="1:17" s="497" customFormat="1" ht="15" customHeight="1" thickTop="1" thickBot="1" x14ac:dyDescent="0.35">
      <c r="A96" s="69"/>
      <c r="B96" s="199">
        <v>3</v>
      </c>
      <c r="C96" s="493" t="s">
        <v>37</v>
      </c>
      <c r="D96" s="935" t="s">
        <v>37</v>
      </c>
      <c r="E96" s="935"/>
      <c r="F96" s="935"/>
      <c r="G96" s="935"/>
      <c r="H96" s="114"/>
      <c r="I96" s="115" t="s">
        <v>37</v>
      </c>
      <c r="J96" s="66"/>
      <c r="K96" s="71"/>
      <c r="L96" s="131"/>
      <c r="M96" s="205"/>
      <c r="N96" s="205"/>
      <c r="O96" s="205"/>
      <c r="P96" s="205"/>
      <c r="Q96" s="205"/>
    </row>
    <row r="97" spans="1:17" s="497" customFormat="1" ht="15" customHeight="1" thickTop="1" thickBot="1" x14ac:dyDescent="0.35">
      <c r="A97" s="69"/>
      <c r="B97" s="816" t="s">
        <v>152</v>
      </c>
      <c r="C97" s="817"/>
      <c r="D97" s="817"/>
      <c r="E97" s="817"/>
      <c r="F97" s="817"/>
      <c r="G97" s="818"/>
      <c r="H97" s="70">
        <f>SUM(H94:H96)</f>
        <v>0</v>
      </c>
      <c r="I97" s="84">
        <f>SUM(I94:I96)</f>
        <v>0</v>
      </c>
      <c r="J97" s="66"/>
      <c r="K97" s="71"/>
      <c r="L97" s="131"/>
      <c r="M97" s="205"/>
      <c r="N97" s="205"/>
      <c r="O97" s="205"/>
      <c r="P97" s="205"/>
      <c r="Q97" s="205"/>
    </row>
    <row r="98" spans="1:17" s="497" customFormat="1" ht="15" customHeight="1" thickTop="1" thickBot="1" x14ac:dyDescent="0.35">
      <c r="A98" s="69"/>
      <c r="B98" s="816" t="s">
        <v>177</v>
      </c>
      <c r="C98" s="817"/>
      <c r="D98" s="817"/>
      <c r="E98" s="817"/>
      <c r="F98" s="817"/>
      <c r="G98" s="818"/>
      <c r="H98" s="70">
        <f>H92+H97</f>
        <v>0</v>
      </c>
      <c r="I98" s="84">
        <f>I92+I97</f>
        <v>0</v>
      </c>
      <c r="J98" s="66"/>
      <c r="K98" s="71"/>
      <c r="L98" s="131"/>
      <c r="M98" s="205"/>
      <c r="N98" s="205"/>
      <c r="O98" s="205"/>
      <c r="P98" s="205"/>
      <c r="Q98" s="205"/>
    </row>
    <row r="99" spans="1:17" s="497" customFormat="1" ht="15" customHeight="1" thickTop="1" thickBot="1" x14ac:dyDescent="0.35">
      <c r="A99" s="58"/>
      <c r="B99" s="49"/>
      <c r="C99" s="47"/>
      <c r="D99" s="47"/>
      <c r="E99" s="47"/>
      <c r="F99" s="47"/>
      <c r="G99" s="47"/>
      <c r="H99" s="47"/>
      <c r="I99" s="47"/>
      <c r="J99" s="62"/>
      <c r="K99" s="85"/>
    </row>
    <row r="100" spans="1:17" s="497" customFormat="1" ht="15" customHeight="1" thickTop="1" thickBot="1" x14ac:dyDescent="0.35">
      <c r="A100" s="50"/>
      <c r="B100" s="588" t="s">
        <v>50</v>
      </c>
      <c r="C100" s="589"/>
      <c r="D100" s="589"/>
      <c r="E100" s="589"/>
      <c r="F100" s="589"/>
      <c r="G100" s="589"/>
      <c r="H100" s="589"/>
      <c r="I100" s="590"/>
      <c r="J100" s="66"/>
      <c r="K100" s="85"/>
    </row>
    <row r="101" spans="1:17" s="497" customFormat="1" ht="15" customHeight="1" thickTop="1" thickBot="1" x14ac:dyDescent="0.35">
      <c r="A101" s="53"/>
      <c r="B101" s="57"/>
      <c r="C101" s="57"/>
      <c r="D101" s="57"/>
      <c r="E101" s="57"/>
      <c r="F101" s="57"/>
      <c r="G101" s="57"/>
      <c r="H101" s="57"/>
      <c r="I101" s="57"/>
      <c r="J101" s="62"/>
      <c r="K101" s="85"/>
    </row>
    <row r="102" spans="1:17" s="497" customFormat="1" ht="15" customHeight="1" thickTop="1" thickBot="1" x14ac:dyDescent="0.35">
      <c r="A102" s="74"/>
      <c r="B102" s="734"/>
      <c r="C102" s="735"/>
      <c r="D102" s="735"/>
      <c r="E102" s="735"/>
      <c r="F102" s="735"/>
      <c r="G102" s="735"/>
      <c r="H102" s="735"/>
      <c r="I102" s="736"/>
      <c r="J102" s="66"/>
      <c r="K102" s="85"/>
    </row>
    <row r="103" spans="1:17" s="497" customFormat="1" ht="15" customHeight="1" thickTop="1" thickBot="1" x14ac:dyDescent="0.35">
      <c r="A103" s="74"/>
      <c r="B103" s="835"/>
      <c r="C103" s="836"/>
      <c r="D103" s="836"/>
      <c r="E103" s="836"/>
      <c r="F103" s="836"/>
      <c r="G103" s="836"/>
      <c r="H103" s="836"/>
      <c r="I103" s="837"/>
      <c r="J103" s="66"/>
      <c r="K103" s="85"/>
    </row>
    <row r="104" spans="1:17" s="497" customFormat="1" ht="15" customHeight="1" thickTop="1" thickBot="1" x14ac:dyDescent="0.35">
      <c r="A104" s="74"/>
      <c r="B104" s="835"/>
      <c r="C104" s="836"/>
      <c r="D104" s="836"/>
      <c r="E104" s="836"/>
      <c r="F104" s="836"/>
      <c r="G104" s="836"/>
      <c r="H104" s="836"/>
      <c r="I104" s="837"/>
      <c r="J104" s="66"/>
      <c r="K104" s="85"/>
    </row>
    <row r="105" spans="1:17" s="497" customFormat="1" ht="15" customHeight="1" thickTop="1" thickBot="1" x14ac:dyDescent="0.35">
      <c r="A105" s="74"/>
      <c r="B105" s="835"/>
      <c r="C105" s="836"/>
      <c r="D105" s="836"/>
      <c r="E105" s="836"/>
      <c r="F105" s="836"/>
      <c r="G105" s="836"/>
      <c r="H105" s="836"/>
      <c r="I105" s="837"/>
      <c r="J105" s="66"/>
      <c r="K105" s="85"/>
    </row>
    <row r="106" spans="1:17" s="497" customFormat="1" ht="15" customHeight="1" thickTop="1" thickBot="1" x14ac:dyDescent="0.35">
      <c r="A106" s="74"/>
      <c r="B106" s="835"/>
      <c r="C106" s="836"/>
      <c r="D106" s="836"/>
      <c r="E106" s="836"/>
      <c r="F106" s="836"/>
      <c r="G106" s="836"/>
      <c r="H106" s="836"/>
      <c r="I106" s="837"/>
      <c r="J106" s="66"/>
      <c r="K106" s="85"/>
    </row>
    <row r="107" spans="1:17" s="497" customFormat="1" ht="15" customHeight="1" thickTop="1" thickBot="1" x14ac:dyDescent="0.35">
      <c r="A107" s="74"/>
      <c r="B107" s="835"/>
      <c r="C107" s="836"/>
      <c r="D107" s="836"/>
      <c r="E107" s="836"/>
      <c r="F107" s="836"/>
      <c r="G107" s="836"/>
      <c r="H107" s="836"/>
      <c r="I107" s="837"/>
      <c r="J107" s="66"/>
      <c r="K107" s="85"/>
    </row>
    <row r="108" spans="1:17" s="497" customFormat="1" ht="15" customHeight="1" thickTop="1" thickBot="1" x14ac:dyDescent="0.35">
      <c r="A108" s="74"/>
      <c r="B108" s="838"/>
      <c r="C108" s="839"/>
      <c r="D108" s="839"/>
      <c r="E108" s="839"/>
      <c r="F108" s="839"/>
      <c r="G108" s="839"/>
      <c r="H108" s="839"/>
      <c r="I108" s="840"/>
      <c r="J108" s="66"/>
      <c r="K108" s="85"/>
    </row>
    <row r="109" spans="1:17" ht="15" customHeight="1" thickTop="1" thickBot="1" x14ac:dyDescent="0.3">
      <c r="A109" s="77"/>
      <c r="B109" s="844" t="s">
        <v>51</v>
      </c>
      <c r="C109" s="937"/>
      <c r="D109" s="937"/>
      <c r="E109" s="937"/>
      <c r="F109" s="937"/>
      <c r="G109" s="937"/>
      <c r="H109" s="937"/>
      <c r="I109" s="937"/>
      <c r="J109" s="78"/>
    </row>
    <row r="110" spans="1:17" ht="15" customHeight="1" thickTop="1" thickBot="1" x14ac:dyDescent="0.3">
      <c r="A110" s="77"/>
      <c r="B110" s="938"/>
      <c r="C110" s="939"/>
      <c r="D110" s="939"/>
      <c r="E110" s="939"/>
      <c r="F110" s="939"/>
      <c r="G110" s="939"/>
      <c r="H110" s="939"/>
      <c r="I110" s="939"/>
      <c r="J110" s="78"/>
    </row>
    <row r="111" spans="1:17" ht="15" customHeight="1" thickTop="1" thickBot="1" x14ac:dyDescent="0.3">
      <c r="A111" s="79"/>
      <c r="B111" s="938"/>
      <c r="C111" s="937"/>
      <c r="D111" s="937"/>
      <c r="E111" s="937"/>
      <c r="F111" s="937"/>
      <c r="G111" s="937"/>
      <c r="H111" s="937"/>
      <c r="I111" s="937"/>
      <c r="J111" s="78"/>
    </row>
    <row r="112" spans="1:17" customFormat="1" ht="15" customHeight="1" thickTop="1" x14ac:dyDescent="0.35">
      <c r="A112" s="17"/>
      <c r="B112" s="848" t="s">
        <v>237</v>
      </c>
      <c r="C112" s="848"/>
      <c r="D112" s="848"/>
      <c r="E112" s="848"/>
      <c r="F112" s="848"/>
      <c r="G112" s="848"/>
      <c r="H112" s="848"/>
      <c r="I112" s="848"/>
      <c r="J112" s="848"/>
      <c r="K112" s="88"/>
      <c r="L112" s="498"/>
      <c r="M112" s="498"/>
      <c r="N112" s="498"/>
      <c r="O112" s="271"/>
    </row>
    <row r="113" spans="1:15" customFormat="1" ht="14.5" x14ac:dyDescent="0.35">
      <c r="A113" s="17"/>
      <c r="B113" s="848"/>
      <c r="C113" s="848"/>
      <c r="D113" s="848"/>
      <c r="E113" s="848"/>
      <c r="F113" s="848"/>
      <c r="G113" s="848"/>
      <c r="H113" s="848"/>
      <c r="I113" s="848"/>
      <c r="J113" s="848"/>
      <c r="K113" s="88"/>
      <c r="L113" s="498"/>
      <c r="M113" s="498"/>
      <c r="N113" s="498"/>
      <c r="O113" s="271"/>
    </row>
    <row r="114" spans="1:15" customFormat="1" ht="10.9" customHeight="1" x14ac:dyDescent="0.35">
      <c r="A114" s="17"/>
      <c r="B114" s="17"/>
      <c r="C114" s="17"/>
      <c r="D114" s="17"/>
      <c r="E114" s="17"/>
      <c r="F114" s="17"/>
      <c r="G114" s="17"/>
      <c r="H114" s="17"/>
      <c r="I114" s="17"/>
      <c r="J114" s="17"/>
      <c r="K114" s="17"/>
      <c r="L114" s="17"/>
      <c r="M114" s="17"/>
      <c r="N114" s="17"/>
      <c r="O114" s="271"/>
    </row>
    <row r="115" spans="1:15" customFormat="1" ht="31.15" customHeight="1" x14ac:dyDescent="0.35">
      <c r="A115" s="17"/>
      <c r="B115" s="851" t="s">
        <v>266</v>
      </c>
      <c r="C115" s="851"/>
      <c r="D115" s="851"/>
      <c r="E115" s="851"/>
      <c r="F115" s="851"/>
      <c r="G115" s="851"/>
      <c r="H115" s="851"/>
      <c r="I115" s="851"/>
      <c r="J115" s="371"/>
      <c r="K115" s="371"/>
      <c r="L115" s="371"/>
      <c r="M115" s="371"/>
      <c r="N115" s="371"/>
      <c r="O115" s="271"/>
    </row>
    <row r="116" spans="1:15" customFormat="1" ht="9.65" customHeight="1" x14ac:dyDescent="0.35">
      <c r="A116" s="17"/>
      <c r="B116" s="375"/>
      <c r="C116" s="376"/>
      <c r="D116" s="376"/>
      <c r="E116" s="376"/>
      <c r="F116" s="376"/>
      <c r="G116" s="376"/>
      <c r="H116" s="376"/>
      <c r="I116" s="376"/>
      <c r="J116" s="376"/>
      <c r="K116" s="376"/>
      <c r="L116" s="376"/>
      <c r="M116" s="376"/>
      <c r="N116" s="376"/>
      <c r="O116" s="271"/>
    </row>
    <row r="117" spans="1:15" customFormat="1" ht="33" customHeight="1" x14ac:dyDescent="0.35">
      <c r="A117" s="17"/>
      <c r="B117" s="811" t="s">
        <v>267</v>
      </c>
      <c r="C117" s="811"/>
      <c r="D117" s="811"/>
      <c r="E117" s="811"/>
      <c r="F117" s="811"/>
      <c r="G117" s="811"/>
      <c r="H117" s="811"/>
      <c r="I117" s="811"/>
      <c r="J117" s="371"/>
      <c r="K117" s="371"/>
      <c r="L117" s="371"/>
      <c r="M117" s="371"/>
      <c r="N117" s="371"/>
      <c r="O117" s="271"/>
    </row>
    <row r="118" spans="1:15" customFormat="1" ht="33" customHeight="1" x14ac:dyDescent="0.35">
      <c r="A118" s="17"/>
      <c r="B118" s="850" t="s">
        <v>263</v>
      </c>
      <c r="C118" s="850"/>
      <c r="D118" s="850"/>
      <c r="E118" s="850"/>
      <c r="F118" s="850"/>
      <c r="G118" s="850"/>
      <c r="H118" s="850"/>
      <c r="I118" s="850"/>
      <c r="J118" s="371"/>
      <c r="K118" s="371"/>
      <c r="L118" s="371"/>
      <c r="M118" s="371"/>
      <c r="N118" s="371"/>
      <c r="O118" s="271"/>
    </row>
    <row r="119" spans="1:15" customFormat="1" ht="33" customHeight="1" x14ac:dyDescent="0.35">
      <c r="A119" s="17"/>
      <c r="B119" s="811" t="s">
        <v>250</v>
      </c>
      <c r="C119" s="811"/>
      <c r="D119" s="811"/>
      <c r="E119" s="811"/>
      <c r="F119" s="811"/>
      <c r="G119" s="811"/>
      <c r="H119" s="811"/>
      <c r="I119" s="811"/>
      <c r="J119" s="371"/>
      <c r="K119" s="371"/>
      <c r="L119" s="371"/>
      <c r="M119" s="371"/>
      <c r="N119" s="371"/>
      <c r="O119" s="271"/>
    </row>
    <row r="120" spans="1:15" customFormat="1" ht="21.4" customHeight="1" x14ac:dyDescent="0.35">
      <c r="A120" s="17"/>
      <c r="B120" s="811" t="s">
        <v>251</v>
      </c>
      <c r="C120" s="811"/>
      <c r="D120" s="811"/>
      <c r="E120" s="811"/>
      <c r="F120" s="811"/>
      <c r="G120" s="811"/>
      <c r="H120" s="811"/>
      <c r="I120" s="811"/>
      <c r="J120" s="372"/>
      <c r="K120" s="372"/>
      <c r="L120" s="372"/>
      <c r="M120" s="372"/>
      <c r="N120" s="372"/>
      <c r="O120" s="271"/>
    </row>
    <row r="121" spans="1:15" customFormat="1" ht="45.4" customHeight="1" x14ac:dyDescent="0.35">
      <c r="A121" s="17"/>
      <c r="B121" s="811" t="s">
        <v>235</v>
      </c>
      <c r="C121" s="811"/>
      <c r="D121" s="811"/>
      <c r="E121" s="811"/>
      <c r="F121" s="811"/>
      <c r="G121" s="811"/>
      <c r="H121" s="811"/>
      <c r="I121" s="811"/>
      <c r="J121" s="371"/>
      <c r="K121" s="371"/>
      <c r="L121" s="371"/>
      <c r="M121" s="371"/>
      <c r="N121" s="371"/>
      <c r="O121" s="271"/>
    </row>
    <row r="122" spans="1:15" s="374" customFormat="1" ht="19.899999999999999" customHeight="1" thickBot="1" x14ac:dyDescent="0.4">
      <c r="A122" s="372"/>
      <c r="B122" s="852" t="s">
        <v>236</v>
      </c>
      <c r="C122" s="852"/>
      <c r="D122" s="852"/>
      <c r="E122" s="852"/>
      <c r="F122" s="852"/>
      <c r="G122" s="852"/>
      <c r="H122" s="852"/>
      <c r="I122" s="852"/>
      <c r="J122" s="372"/>
      <c r="K122" s="372"/>
      <c r="L122" s="372"/>
      <c r="M122" s="372"/>
      <c r="N122" s="372"/>
      <c r="O122" s="373"/>
    </row>
    <row r="123" spans="1:15" ht="12" customHeight="1" thickTop="1" thickBot="1" x14ac:dyDescent="0.3">
      <c r="A123" s="58"/>
      <c r="B123" s="58"/>
      <c r="C123" s="64"/>
      <c r="D123" s="64"/>
      <c r="E123" s="58"/>
      <c r="F123" s="58"/>
      <c r="G123" s="58"/>
      <c r="H123" s="58"/>
      <c r="I123" s="58"/>
      <c r="J123" s="58"/>
    </row>
    <row r="124" spans="1:15" ht="13.5" customHeight="1" thickTop="1" thickBot="1" x14ac:dyDescent="0.3">
      <c r="A124" s="58"/>
      <c r="B124" s="110"/>
      <c r="C124" s="38"/>
      <c r="D124" s="672" t="s">
        <v>182</v>
      </c>
      <c r="E124" s="673"/>
      <c r="F124" s="673"/>
      <c r="G124" s="674"/>
      <c r="H124" s="38"/>
      <c r="I124" s="38"/>
      <c r="J124" s="58"/>
    </row>
    <row r="125" spans="1:15" ht="13" thickTop="1" thickBot="1" x14ac:dyDescent="0.3">
      <c r="A125" s="58"/>
      <c r="B125" s="110"/>
      <c r="C125" s="38"/>
      <c r="D125" s="612" t="s">
        <v>2</v>
      </c>
      <c r="E125" s="613"/>
      <c r="F125" s="620" t="s">
        <v>1</v>
      </c>
      <c r="G125" s="621"/>
      <c r="H125" s="38"/>
      <c r="I125" s="38"/>
      <c r="J125" s="58"/>
    </row>
    <row r="126" spans="1:15" ht="21" customHeight="1" thickTop="1" thickBot="1" x14ac:dyDescent="0.3">
      <c r="A126" s="58"/>
      <c r="B126" s="110"/>
      <c r="C126" s="38"/>
      <c r="D126" s="626" t="str">
        <f>IF(D$17="","",D$17)</f>
        <v/>
      </c>
      <c r="E126" s="627"/>
      <c r="F126" s="628" t="str">
        <f>IF(D$16="","",D$16)</f>
        <v/>
      </c>
      <c r="G126" s="629"/>
      <c r="H126" s="38"/>
      <c r="I126" s="38"/>
      <c r="J126" s="111"/>
    </row>
    <row r="127" spans="1:15" ht="13" thickTop="1" thickBot="1" x14ac:dyDescent="0.3">
      <c r="A127" s="58"/>
      <c r="B127" s="110"/>
      <c r="C127" s="38"/>
      <c r="D127" s="607" t="s">
        <v>28</v>
      </c>
      <c r="E127" s="608"/>
      <c r="F127" s="608"/>
      <c r="G127" s="611"/>
      <c r="H127" s="38"/>
      <c r="I127" s="38"/>
      <c r="J127" s="111"/>
    </row>
    <row r="128" spans="1:15" ht="13" thickTop="1" thickBot="1" x14ac:dyDescent="0.3">
      <c r="A128" s="58"/>
      <c r="B128" s="110"/>
      <c r="C128" s="38"/>
      <c r="D128" s="622" t="str">
        <f>IF(D$18="","",D$18)</f>
        <v/>
      </c>
      <c r="E128" s="623"/>
      <c r="F128" s="623"/>
      <c r="G128" s="625"/>
      <c r="H128" s="38"/>
      <c r="I128" s="38"/>
      <c r="J128" s="111"/>
    </row>
    <row r="129" spans="1:13" ht="16.5" customHeight="1" thickTop="1" thickBot="1" x14ac:dyDescent="0.3">
      <c r="A129" s="58"/>
      <c r="B129" s="110"/>
      <c r="C129" s="38"/>
      <c r="D129" s="49"/>
      <c r="E129" s="49"/>
      <c r="F129" s="49"/>
      <c r="G129" s="49"/>
      <c r="H129" s="38"/>
      <c r="I129" s="38"/>
      <c r="J129" s="111"/>
    </row>
    <row r="130" spans="1:13" ht="13.5" customHeight="1" thickTop="1" thickBot="1" x14ac:dyDescent="0.3">
      <c r="A130" s="58"/>
      <c r="B130" s="110"/>
      <c r="C130" s="38"/>
      <c r="D130" s="630" t="s">
        <v>233</v>
      </c>
      <c r="E130" s="631"/>
      <c r="F130" s="631"/>
      <c r="G130" s="632"/>
      <c r="H130" s="38"/>
      <c r="I130" s="38"/>
      <c r="J130" s="58"/>
    </row>
    <row r="131" spans="1:13" ht="16.5" customHeight="1" thickTop="1" thickBot="1" x14ac:dyDescent="0.3">
      <c r="A131" s="58"/>
      <c r="B131" s="110"/>
      <c r="C131" s="38"/>
      <c r="D131" s="340"/>
      <c r="E131" s="341"/>
      <c r="F131" s="341"/>
      <c r="G131" s="342"/>
      <c r="H131" s="38"/>
      <c r="I131" s="38"/>
      <c r="J131" s="58"/>
    </row>
    <row r="132" spans="1:13" ht="16.5" customHeight="1" thickTop="1" thickBot="1" x14ac:dyDescent="0.3">
      <c r="A132" s="58"/>
      <c r="B132" s="110"/>
      <c r="C132" s="38"/>
      <c r="D132" s="343"/>
      <c r="E132" s="344"/>
      <c r="F132" s="344"/>
      <c r="G132" s="345"/>
      <c r="H132" s="38"/>
      <c r="I132" s="38"/>
      <c r="J132" s="58"/>
    </row>
    <row r="133" spans="1:13" ht="16.5" customHeight="1" thickTop="1" thickBot="1" x14ac:dyDescent="0.3">
      <c r="A133" s="58"/>
      <c r="B133" s="110"/>
      <c r="C133" s="38"/>
      <c r="D133" s="343"/>
      <c r="E133" s="344"/>
      <c r="F133" s="344"/>
      <c r="G133" s="345"/>
      <c r="H133" s="38"/>
      <c r="I133" s="38"/>
      <c r="J133" s="58"/>
    </row>
    <row r="134" spans="1:13" ht="16.5" customHeight="1" thickTop="1" thickBot="1" x14ac:dyDescent="0.3">
      <c r="A134" s="58"/>
      <c r="B134" s="110"/>
      <c r="C134" s="38"/>
      <c r="D134" s="343"/>
      <c r="E134" s="344"/>
      <c r="F134" s="344"/>
      <c r="G134" s="345"/>
      <c r="H134" s="38"/>
      <c r="I134" s="38"/>
      <c r="J134" s="58"/>
    </row>
    <row r="135" spans="1:13" ht="16.5" customHeight="1" thickTop="1" thickBot="1" x14ac:dyDescent="0.3">
      <c r="A135" s="58"/>
      <c r="B135" s="110"/>
      <c r="C135" s="38"/>
      <c r="D135" s="343"/>
      <c r="E135" s="344"/>
      <c r="F135" s="344"/>
      <c r="G135" s="345"/>
      <c r="H135" s="38"/>
      <c r="I135" s="38"/>
      <c r="J135" s="58"/>
    </row>
    <row r="136" spans="1:13" ht="16.5" customHeight="1" thickTop="1" thickBot="1" x14ac:dyDescent="0.3">
      <c r="A136" s="64"/>
      <c r="B136" s="110"/>
      <c r="C136" s="38"/>
      <c r="D136" s="346"/>
      <c r="E136" s="347"/>
      <c r="F136" s="347"/>
      <c r="G136" s="348"/>
      <c r="H136" s="38"/>
      <c r="I136" s="38"/>
      <c r="J136" s="58"/>
    </row>
    <row r="137" spans="1:13" ht="12.5" thickTop="1" x14ac:dyDescent="0.25">
      <c r="A137" s="68"/>
      <c r="B137" s="470"/>
      <c r="C137" s="853" t="str">
        <f xml:space="preserve"> "Projet : "&amp;H2</f>
        <v xml:space="preserve">Projet : </v>
      </c>
      <c r="D137" s="854"/>
      <c r="E137" s="854"/>
      <c r="F137" s="854"/>
      <c r="G137" s="854"/>
      <c r="H137" s="854"/>
      <c r="I137" s="855"/>
      <c r="J137" s="68"/>
    </row>
    <row r="138" spans="1:13" s="88" customFormat="1" ht="12" x14ac:dyDescent="0.25">
      <c r="C138" s="854" t="str">
        <f>H3&amp; " - Nom établissement : "&amp;D7</f>
        <v xml:space="preserve">Part14 - Nom établissement : </v>
      </c>
      <c r="D138" s="854"/>
      <c r="E138" s="854"/>
      <c r="F138" s="854"/>
      <c r="G138" s="854"/>
      <c r="H138" s="854"/>
      <c r="I138" s="854"/>
      <c r="J138" s="89"/>
      <c r="L138" s="498"/>
    </row>
    <row r="139" spans="1:13" ht="15" customHeight="1" x14ac:dyDescent="0.25">
      <c r="A139" s="471"/>
      <c r="B139" s="88"/>
      <c r="C139" s="848" t="s">
        <v>231</v>
      </c>
      <c r="D139" s="848"/>
      <c r="E139" s="848"/>
      <c r="F139" s="848"/>
      <c r="G139" s="848"/>
      <c r="H139" s="848"/>
      <c r="I139" s="848"/>
      <c r="J139" s="849"/>
    </row>
    <row r="140" spans="1:13" s="88" customFormat="1" ht="46.5" customHeight="1" x14ac:dyDescent="0.25">
      <c r="A140" s="38"/>
      <c r="B140" s="38"/>
      <c r="C140" s="847" t="s">
        <v>425</v>
      </c>
      <c r="D140" s="847"/>
      <c r="E140" s="847"/>
      <c r="F140" s="847"/>
      <c r="G140" s="847"/>
      <c r="H140" s="847"/>
      <c r="I140" s="847"/>
      <c r="J140" s="847"/>
      <c r="L140" s="498"/>
      <c r="M140" s="498"/>
    </row>
    <row r="141" spans="1:13" s="88" customFormat="1" ht="50.5" customHeight="1" x14ac:dyDescent="0.25">
      <c r="C141" s="496" t="s">
        <v>199</v>
      </c>
      <c r="D141" s="244" t="s">
        <v>197</v>
      </c>
      <c r="E141" s="940" t="s">
        <v>198</v>
      </c>
      <c r="F141" s="940"/>
      <c r="G141" s="827" t="s">
        <v>234</v>
      </c>
      <c r="H141" s="828"/>
      <c r="I141" s="828"/>
      <c r="J141" s="829"/>
      <c r="L141" s="434" t="s">
        <v>275</v>
      </c>
      <c r="M141" s="431"/>
    </row>
    <row r="142" spans="1:13" s="88" customFormat="1" ht="37.9" customHeight="1" x14ac:dyDescent="0.25">
      <c r="C142" s="245" t="str">
        <f>D7&amp;" 
("&amp;D9&amp;")"</f>
        <v xml:space="preserve"> 
()</v>
      </c>
      <c r="D142" s="245" t="str">
        <f>IF(D8="","Étab de la fiche",D8)</f>
        <v>Étab de la fiche</v>
      </c>
      <c r="E142" s="941" t="str">
        <f>IF(D10="","",""&amp;D10)</f>
        <v/>
      </c>
      <c r="F142" s="942"/>
      <c r="G142" s="827"/>
      <c r="H142" s="828"/>
      <c r="I142" s="828"/>
      <c r="J142" s="829"/>
      <c r="L142" s="433">
        <v>1</v>
      </c>
      <c r="M142" s="435" t="s">
        <v>202</v>
      </c>
    </row>
    <row r="143" spans="1:13" s="88" customFormat="1" ht="59.5" customHeight="1" x14ac:dyDescent="0.25">
      <c r="C143" s="246"/>
      <c r="D143" s="246"/>
      <c r="E143" s="806"/>
      <c r="F143" s="807"/>
      <c r="G143" s="808" t="s">
        <v>252</v>
      </c>
      <c r="H143" s="809"/>
      <c r="I143" s="809"/>
      <c r="J143" s="810"/>
      <c r="L143" s="433">
        <v>1</v>
      </c>
      <c r="M143" s="435" t="s">
        <v>203</v>
      </c>
    </row>
    <row r="144" spans="1:13" s="88" customFormat="1" ht="59.5" customHeight="1" x14ac:dyDescent="0.25">
      <c r="C144" s="246"/>
      <c r="D144" s="246"/>
      <c r="E144" s="806"/>
      <c r="F144" s="807"/>
      <c r="G144" s="808" t="s">
        <v>252</v>
      </c>
      <c r="H144" s="809"/>
      <c r="I144" s="809"/>
      <c r="J144" s="810"/>
      <c r="L144" s="433">
        <v>1</v>
      </c>
      <c r="M144" s="435" t="s">
        <v>204</v>
      </c>
    </row>
    <row r="145" spans="3:13" s="88" customFormat="1" ht="59.5" customHeight="1" x14ac:dyDescent="0.25">
      <c r="C145" s="246"/>
      <c r="D145" s="246"/>
      <c r="E145" s="806"/>
      <c r="F145" s="807"/>
      <c r="G145" s="808" t="s">
        <v>252</v>
      </c>
      <c r="H145" s="809"/>
      <c r="I145" s="809"/>
      <c r="J145" s="810"/>
      <c r="L145" s="433">
        <v>1</v>
      </c>
      <c r="M145" s="435" t="s">
        <v>205</v>
      </c>
    </row>
    <row r="146" spans="3:13" s="88" customFormat="1" ht="59.5" customHeight="1" x14ac:dyDescent="0.25">
      <c r="C146" s="246"/>
      <c r="D146" s="246"/>
      <c r="E146" s="806"/>
      <c r="F146" s="807"/>
      <c r="G146" s="808" t="s">
        <v>252</v>
      </c>
      <c r="H146" s="809"/>
      <c r="I146" s="809"/>
      <c r="J146" s="810"/>
      <c r="L146" s="433">
        <v>1</v>
      </c>
      <c r="M146" s="435" t="s">
        <v>206</v>
      </c>
    </row>
    <row r="147" spans="3:13" s="88" customFormat="1" ht="59.5" customHeight="1" x14ac:dyDescent="0.25">
      <c r="C147" s="246"/>
      <c r="D147" s="246"/>
      <c r="E147" s="806"/>
      <c r="F147" s="807"/>
      <c r="G147" s="808" t="s">
        <v>252</v>
      </c>
      <c r="H147" s="809"/>
      <c r="I147" s="809"/>
      <c r="J147" s="810"/>
      <c r="L147" s="433">
        <v>1</v>
      </c>
      <c r="M147" s="435" t="s">
        <v>207</v>
      </c>
    </row>
    <row r="148" spans="3:13" s="88" customFormat="1" ht="59.5" customHeight="1" x14ac:dyDescent="0.25">
      <c r="C148" s="246"/>
      <c r="D148" s="246"/>
      <c r="E148" s="806"/>
      <c r="F148" s="807"/>
      <c r="G148" s="808" t="s">
        <v>252</v>
      </c>
      <c r="H148" s="809"/>
      <c r="I148" s="809"/>
      <c r="J148" s="810"/>
      <c r="L148" s="433">
        <v>1</v>
      </c>
      <c r="M148" s="435" t="s">
        <v>208</v>
      </c>
    </row>
    <row r="149" spans="3:13" s="88" customFormat="1" ht="59.5" customHeight="1" x14ac:dyDescent="0.25">
      <c r="C149" s="246"/>
      <c r="D149" s="246"/>
      <c r="E149" s="806"/>
      <c r="F149" s="807"/>
      <c r="G149" s="808" t="s">
        <v>252</v>
      </c>
      <c r="H149" s="809"/>
      <c r="I149" s="809"/>
      <c r="J149" s="810"/>
      <c r="L149" s="432">
        <v>1</v>
      </c>
      <c r="M149" s="435" t="s">
        <v>209</v>
      </c>
    </row>
    <row r="150" spans="3:13" s="88" customFormat="1" ht="10.5" x14ac:dyDescent="0.25">
      <c r="J150" s="89"/>
      <c r="L150" s="432">
        <v>1</v>
      </c>
      <c r="M150" s="436" t="s">
        <v>276</v>
      </c>
    </row>
    <row r="151" spans="3:13" s="88" customFormat="1" ht="10.5" x14ac:dyDescent="0.25">
      <c r="J151" s="89"/>
      <c r="L151" s="498"/>
      <c r="M151" s="498"/>
    </row>
    <row r="152" spans="3:13" s="88" customFormat="1" ht="10.5" hidden="1" x14ac:dyDescent="0.25">
      <c r="J152" s="89"/>
      <c r="L152" s="498"/>
    </row>
    <row r="153" spans="3:13" s="88" customFormat="1" ht="10.5" hidden="1" x14ac:dyDescent="0.25">
      <c r="J153" s="89"/>
      <c r="L153" s="498"/>
    </row>
    <row r="154" spans="3:13" s="88" customFormat="1" ht="10.5" hidden="1" x14ac:dyDescent="0.25">
      <c r="J154" s="89"/>
    </row>
    <row r="155" spans="3:13" s="88" customFormat="1" ht="10.5" hidden="1" x14ac:dyDescent="0.25">
      <c r="J155" s="89"/>
    </row>
    <row r="156" spans="3:13" s="88" customFormat="1" ht="10.5" hidden="1" x14ac:dyDescent="0.25">
      <c r="J156" s="89"/>
    </row>
    <row r="157" spans="3:13" s="88" customFormat="1" ht="10.5" hidden="1" x14ac:dyDescent="0.25">
      <c r="J157" s="89"/>
    </row>
    <row r="158" spans="3:13" s="88" customFormat="1" ht="10.5" hidden="1" x14ac:dyDescent="0.25">
      <c r="J158" s="89"/>
    </row>
    <row r="159" spans="3:13" s="88" customFormat="1" ht="10.5" hidden="1" x14ac:dyDescent="0.25">
      <c r="J159" s="89"/>
    </row>
    <row r="160" spans="3:13" s="88" customFormat="1" ht="10.5" hidden="1" x14ac:dyDescent="0.25">
      <c r="J160" s="89"/>
    </row>
    <row r="161" spans="10:10" s="88" customFormat="1" ht="10.5" hidden="1" x14ac:dyDescent="0.25">
      <c r="J161" s="89"/>
    </row>
    <row r="162" spans="10:10" s="88" customFormat="1" ht="10.5" hidden="1" x14ac:dyDescent="0.25">
      <c r="J162" s="89"/>
    </row>
    <row r="163" spans="10:10" s="88" customFormat="1" ht="10.5" hidden="1" x14ac:dyDescent="0.25">
      <c r="J163" s="89"/>
    </row>
    <row r="164" spans="10:10" s="88" customFormat="1" ht="10.5" hidden="1" x14ac:dyDescent="0.25">
      <c r="J164" s="89"/>
    </row>
    <row r="165" spans="10:10" s="88" customFormat="1" ht="10.5" hidden="1" x14ac:dyDescent="0.25">
      <c r="J165" s="89"/>
    </row>
    <row r="166" spans="10:10" s="88" customFormat="1" ht="10.5" hidden="1" x14ac:dyDescent="0.25">
      <c r="J166" s="89"/>
    </row>
    <row r="167" spans="10:10" s="88" customFormat="1" ht="10.5" hidden="1" x14ac:dyDescent="0.25">
      <c r="J167" s="89"/>
    </row>
    <row r="168" spans="10:10" s="88" customFormat="1" ht="10.5" hidden="1" x14ac:dyDescent="0.25">
      <c r="J168" s="89"/>
    </row>
    <row r="169" spans="10:10" s="88" customFormat="1" ht="10.5" hidden="1" x14ac:dyDescent="0.25">
      <c r="J169" s="89"/>
    </row>
    <row r="170" spans="10:10" s="88" customFormat="1" ht="10.5" hidden="1" x14ac:dyDescent="0.25">
      <c r="J170" s="89"/>
    </row>
    <row r="171" spans="10:10" s="88" customFormat="1" ht="10.5" hidden="1" x14ac:dyDescent="0.25">
      <c r="J171" s="89"/>
    </row>
    <row r="172" spans="10:10" s="88" customFormat="1" ht="10.5" hidden="1" x14ac:dyDescent="0.25">
      <c r="J172" s="89"/>
    </row>
    <row r="173" spans="10:10" s="88" customFormat="1" ht="10.5" hidden="1" x14ac:dyDescent="0.25">
      <c r="J173" s="89"/>
    </row>
    <row r="174" spans="10:10" s="88" customFormat="1" ht="10.5" hidden="1" x14ac:dyDescent="0.25">
      <c r="J174" s="89"/>
    </row>
    <row r="175" spans="10:10" s="88" customFormat="1" ht="10.5" hidden="1" x14ac:dyDescent="0.25">
      <c r="J175" s="89"/>
    </row>
    <row r="176" spans="10:10" s="88" customFormat="1" ht="10.5" hidden="1" x14ac:dyDescent="0.25">
      <c r="J176" s="89"/>
    </row>
    <row r="177" spans="10:10" s="88" customFormat="1" ht="10.5" hidden="1" x14ac:dyDescent="0.25">
      <c r="J177" s="89"/>
    </row>
    <row r="178" spans="10:10" s="88" customFormat="1" ht="10.5" hidden="1" x14ac:dyDescent="0.25">
      <c r="J178" s="89"/>
    </row>
    <row r="179" spans="10:10" ht="10.5" hidden="1" x14ac:dyDescent="0.25"/>
    <row r="180" spans="10:10" ht="10.5" hidden="1" x14ac:dyDescent="0.25"/>
    <row r="181" spans="10:10" ht="10.5" hidden="1" x14ac:dyDescent="0.25"/>
    <row r="182" spans="10:10" ht="10.5" hidden="1" x14ac:dyDescent="0.25"/>
    <row r="183" spans="10:10" ht="10.5" hidden="1" x14ac:dyDescent="0.25"/>
    <row r="184" spans="10:10" ht="10.5" hidden="1" x14ac:dyDescent="0.25"/>
    <row r="185" spans="10:10" ht="10.5" hidden="1" x14ac:dyDescent="0.25"/>
    <row r="186" spans="10:10" ht="10.5" hidden="1" x14ac:dyDescent="0.25"/>
    <row r="187" spans="10:10" ht="10.5" hidden="1" x14ac:dyDescent="0.25"/>
    <row r="188" spans="10:10" ht="10.5" hidden="1" x14ac:dyDescent="0.25"/>
    <row r="189" spans="10:10" ht="10.5" hidden="1" x14ac:dyDescent="0.25"/>
    <row r="190" spans="10:10" ht="10.5" hidden="1" x14ac:dyDescent="0.25"/>
    <row r="191" spans="10:10" ht="10.5" hidden="1" x14ac:dyDescent="0.25"/>
    <row r="192" spans="10:10" ht="10.5" hidden="1" x14ac:dyDescent="0.25"/>
    <row r="193" ht="10.5" hidden="1" x14ac:dyDescent="0.25"/>
    <row r="194" ht="10.5" hidden="1" x14ac:dyDescent="0.25"/>
    <row r="195" ht="10.5" hidden="1" x14ac:dyDescent="0.25"/>
    <row r="196" ht="10.5" hidden="1" x14ac:dyDescent="0.25"/>
    <row r="197" ht="10.5" hidden="1" x14ac:dyDescent="0.25"/>
    <row r="198" ht="10.5" hidden="1" x14ac:dyDescent="0.25"/>
    <row r="199" ht="10.5" hidden="1" x14ac:dyDescent="0.25"/>
    <row r="200" ht="10.5" hidden="1" x14ac:dyDescent="0.25"/>
    <row r="201" ht="10.5" hidden="1" x14ac:dyDescent="0.25"/>
    <row r="202" ht="10.5" hidden="1" x14ac:dyDescent="0.25"/>
    <row r="203" ht="10.5" hidden="1" x14ac:dyDescent="0.25"/>
    <row r="204" ht="10.5" hidden="1" x14ac:dyDescent="0.25"/>
    <row r="205" ht="10.5" hidden="1" x14ac:dyDescent="0.25"/>
    <row r="206" ht="10.5" hidden="1" x14ac:dyDescent="0.25"/>
    <row r="207" ht="10.5" hidden="1" x14ac:dyDescent="0.25"/>
    <row r="208" ht="10.5" hidden="1" x14ac:dyDescent="0.25"/>
    <row r="209" ht="10.5" hidden="1" x14ac:dyDescent="0.25"/>
    <row r="210" ht="10.5" hidden="1" x14ac:dyDescent="0.25"/>
    <row r="211" ht="10.5" hidden="1" x14ac:dyDescent="0.25"/>
    <row r="212" ht="10.5" hidden="1" x14ac:dyDescent="0.25"/>
    <row r="213" ht="10.5" hidden="1" x14ac:dyDescent="0.25"/>
    <row r="214" ht="10.5" hidden="1" x14ac:dyDescent="0.25"/>
    <row r="215" ht="10.5" hidden="1" x14ac:dyDescent="0.25"/>
    <row r="216" ht="10.5" hidden="1" x14ac:dyDescent="0.25"/>
    <row r="217" ht="10.5" hidden="1" x14ac:dyDescent="0.25"/>
    <row r="218" ht="10.5" hidden="1" x14ac:dyDescent="0.25"/>
    <row r="219" ht="10.5" hidden="1" x14ac:dyDescent="0.25"/>
    <row r="220" ht="10.5" hidden="1" x14ac:dyDescent="0.25"/>
    <row r="221" ht="10.5" hidden="1" x14ac:dyDescent="0.25"/>
    <row r="222" ht="10.5" hidden="1" x14ac:dyDescent="0.25"/>
    <row r="223" ht="10.5" hidden="1" x14ac:dyDescent="0.25"/>
    <row r="224" ht="10.5" hidden="1" x14ac:dyDescent="0.25"/>
    <row r="225" ht="10.5" hidden="1" x14ac:dyDescent="0.25"/>
    <row r="226" ht="10.5" hidden="1" x14ac:dyDescent="0.25"/>
    <row r="227" ht="10.5" hidden="1" x14ac:dyDescent="0.25"/>
    <row r="228" ht="10.5" hidden="1" x14ac:dyDescent="0.25"/>
    <row r="229" ht="10.5" hidden="1" x14ac:dyDescent="0.25"/>
    <row r="230" ht="10.5" hidden="1" x14ac:dyDescent="0.25"/>
    <row r="231" ht="10.5" hidden="1" x14ac:dyDescent="0.25"/>
    <row r="232" ht="10.5" hidden="1" x14ac:dyDescent="0.25"/>
    <row r="233" ht="10.5" hidden="1" x14ac:dyDescent="0.25"/>
    <row r="234" ht="10.5" hidden="1" x14ac:dyDescent="0.25"/>
    <row r="235" ht="10.5" hidden="1" x14ac:dyDescent="0.25"/>
    <row r="236" ht="10.5" hidden="1" x14ac:dyDescent="0.25"/>
    <row r="237" ht="10.5" hidden="1" x14ac:dyDescent="0.25"/>
    <row r="238" ht="10.5" hidden="1" x14ac:dyDescent="0.25"/>
    <row r="239" ht="10.5" hidden="1" x14ac:dyDescent="0.25"/>
    <row r="240" ht="10.5" hidden="1" x14ac:dyDescent="0.25"/>
    <row r="241" ht="10.5" hidden="1" x14ac:dyDescent="0.25"/>
    <row r="242" ht="10.5" hidden="1" x14ac:dyDescent="0.25"/>
    <row r="243" ht="10.5" hidden="1" x14ac:dyDescent="0.25"/>
    <row r="244" ht="10.5" hidden="1" x14ac:dyDescent="0.25"/>
    <row r="245" ht="10.5" hidden="1" x14ac:dyDescent="0.25"/>
    <row r="246" ht="10.5" hidden="1" x14ac:dyDescent="0.25"/>
    <row r="247" ht="10.5" hidden="1" x14ac:dyDescent="0.25"/>
    <row r="248" ht="10.5" hidden="1" x14ac:dyDescent="0.25"/>
    <row r="249" ht="10.5" hidden="1" x14ac:dyDescent="0.25"/>
    <row r="250" ht="10.5" hidden="1" x14ac:dyDescent="0.25"/>
    <row r="251" ht="10.5" hidden="1" x14ac:dyDescent="0.25"/>
    <row r="252" ht="10.5" hidden="1" x14ac:dyDescent="0.25"/>
    <row r="253" ht="10.5" hidden="1" x14ac:dyDescent="0.25"/>
    <row r="254" ht="10.5" hidden="1" x14ac:dyDescent="0.25"/>
    <row r="255" ht="10.5" hidden="1" x14ac:dyDescent="0.25"/>
    <row r="256" ht="10.5" hidden="1" x14ac:dyDescent="0.25"/>
    <row r="257" ht="10.5" hidden="1" x14ac:dyDescent="0.25"/>
    <row r="258" ht="10.5" hidden="1" x14ac:dyDescent="0.25"/>
    <row r="259" ht="10.5" hidden="1" x14ac:dyDescent="0.25"/>
    <row r="260" ht="10.5" hidden="1" x14ac:dyDescent="0.25"/>
    <row r="261" ht="10.5" hidden="1" x14ac:dyDescent="0.25"/>
    <row r="262" ht="10.5" hidden="1" x14ac:dyDescent="0.25"/>
    <row r="263" ht="10.5" hidden="1" x14ac:dyDescent="0.25"/>
    <row r="264" ht="10.5" hidden="1" x14ac:dyDescent="0.25"/>
    <row r="265" ht="10.5" hidden="1" x14ac:dyDescent="0.25"/>
    <row r="266" ht="10.5" hidden="1" x14ac:dyDescent="0.25"/>
    <row r="267" ht="10.5" hidden="1" x14ac:dyDescent="0.25"/>
    <row r="268" ht="10.5" hidden="1" x14ac:dyDescent="0.25"/>
    <row r="269" ht="10.5" hidden="1" x14ac:dyDescent="0.25"/>
    <row r="270" ht="10.5" hidden="1" x14ac:dyDescent="0.25"/>
    <row r="271" ht="10.5" hidden="1" x14ac:dyDescent="0.25"/>
    <row r="272" ht="10.5" hidden="1" x14ac:dyDescent="0.25"/>
    <row r="273" ht="10.5" hidden="1" x14ac:dyDescent="0.25"/>
    <row r="274" ht="10.5" hidden="1" x14ac:dyDescent="0.25"/>
    <row r="275" ht="10.5" hidden="1" x14ac:dyDescent="0.25"/>
    <row r="276" ht="10.5" hidden="1" x14ac:dyDescent="0.25"/>
    <row r="277" ht="10.5" hidden="1" x14ac:dyDescent="0.25"/>
    <row r="278" ht="10.5" hidden="1" x14ac:dyDescent="0.25"/>
    <row r="279" ht="10.5" hidden="1" x14ac:dyDescent="0.25"/>
    <row r="280" ht="10.5" hidden="1" x14ac:dyDescent="0.25"/>
    <row r="281" ht="10.5" hidden="1" x14ac:dyDescent="0.25"/>
    <row r="282" ht="10.5" hidden="1" x14ac:dyDescent="0.25"/>
    <row r="283" ht="10.5" hidden="1" x14ac:dyDescent="0.25"/>
    <row r="284" ht="10.5" hidden="1" x14ac:dyDescent="0.25"/>
    <row r="285" ht="10.5" hidden="1" x14ac:dyDescent="0.25"/>
    <row r="286" ht="10.5" hidden="1" x14ac:dyDescent="0.25"/>
    <row r="287" ht="10.5" hidden="1" x14ac:dyDescent="0.25"/>
    <row r="288" ht="10.5" hidden="1" x14ac:dyDescent="0.25"/>
    <row r="289" ht="10.5" hidden="1" x14ac:dyDescent="0.25"/>
    <row r="290" ht="10.5" hidden="1" x14ac:dyDescent="0.25"/>
    <row r="291" ht="10.5" hidden="1" x14ac:dyDescent="0.25"/>
    <row r="292" ht="10.5" hidden="1" x14ac:dyDescent="0.25"/>
    <row r="293" ht="10.5" hidden="1" x14ac:dyDescent="0.25"/>
    <row r="294" ht="10.5" hidden="1" x14ac:dyDescent="0.25"/>
    <row r="295" ht="10.5" hidden="1" x14ac:dyDescent="0.25"/>
    <row r="296" ht="10.5" hidden="1" x14ac:dyDescent="0.25"/>
    <row r="297" ht="10.5" hidden="1" x14ac:dyDescent="0.25"/>
    <row r="298" ht="10.5" hidden="1" x14ac:dyDescent="0.25"/>
    <row r="299" ht="10.5" hidden="1" x14ac:dyDescent="0.25"/>
    <row r="300" ht="10.5" hidden="1" x14ac:dyDescent="0.25"/>
    <row r="301" ht="10.5" hidden="1" x14ac:dyDescent="0.25"/>
    <row r="302" ht="10.5" hidden="1" x14ac:dyDescent="0.25"/>
    <row r="303" ht="10.5" hidden="1" x14ac:dyDescent="0.25"/>
    <row r="304" ht="10.5" hidden="1" x14ac:dyDescent="0.25"/>
    <row r="305" ht="10.5" hidden="1" x14ac:dyDescent="0.25"/>
    <row r="306" ht="10.5" hidden="1" x14ac:dyDescent="0.25"/>
    <row r="307" ht="10.5" hidden="1" x14ac:dyDescent="0.25"/>
    <row r="308" ht="10.5" hidden="1" x14ac:dyDescent="0.25"/>
    <row r="309" ht="10.5" hidden="1" x14ac:dyDescent="0.25"/>
    <row r="310" ht="10.5" hidden="1" x14ac:dyDescent="0.25"/>
    <row r="311" ht="10.5" hidden="1" x14ac:dyDescent="0.25"/>
    <row r="312" ht="10.5" hidden="1" x14ac:dyDescent="0.25"/>
    <row r="313" ht="10.5" hidden="1" x14ac:dyDescent="0.25"/>
    <row r="314" ht="10.5" hidden="1" x14ac:dyDescent="0.25"/>
    <row r="315" ht="10.5" hidden="1" x14ac:dyDescent="0.25"/>
    <row r="316" ht="10.5" hidden="1" x14ac:dyDescent="0.25"/>
    <row r="317" ht="10.5" hidden="1" x14ac:dyDescent="0.25"/>
    <row r="318" ht="10.5" hidden="1" x14ac:dyDescent="0.25"/>
    <row r="319" ht="10.5" hidden="1" x14ac:dyDescent="0.25"/>
    <row r="320" ht="10.5" hidden="1" x14ac:dyDescent="0.25"/>
    <row r="321" ht="10.5" hidden="1" x14ac:dyDescent="0.25"/>
    <row r="322" ht="10.5" hidden="1" x14ac:dyDescent="0.25"/>
    <row r="323" ht="10.5" hidden="1" x14ac:dyDescent="0.25"/>
    <row r="324" ht="10.5" hidden="1" x14ac:dyDescent="0.25"/>
    <row r="325" ht="10.5" hidden="1" x14ac:dyDescent="0.25"/>
    <row r="326" ht="10.5" hidden="1" x14ac:dyDescent="0.25"/>
    <row r="327" ht="10.5" hidden="1" x14ac:dyDescent="0.25"/>
    <row r="328" ht="10.5" hidden="1" x14ac:dyDescent="0.25"/>
    <row r="329" ht="10.5" hidden="1" x14ac:dyDescent="0.25"/>
    <row r="330" ht="10.5" hidden="1" x14ac:dyDescent="0.25"/>
    <row r="331" ht="10.5" hidden="1" x14ac:dyDescent="0.25"/>
    <row r="332" ht="10.5" hidden="1" x14ac:dyDescent="0.25"/>
    <row r="333" ht="10.5" hidden="1" x14ac:dyDescent="0.25"/>
    <row r="334" ht="10.5" hidden="1" x14ac:dyDescent="0.25"/>
    <row r="335" ht="10.5" hidden="1" x14ac:dyDescent="0.25"/>
    <row r="336" ht="10.5" hidden="1" x14ac:dyDescent="0.25"/>
    <row r="337" ht="10.5" hidden="1" x14ac:dyDescent="0.25"/>
    <row r="338" ht="10.5" hidden="1" x14ac:dyDescent="0.25"/>
    <row r="339" ht="10.5" hidden="1" x14ac:dyDescent="0.25"/>
    <row r="340" ht="10.5" hidden="1" x14ac:dyDescent="0.25"/>
    <row r="341" ht="10.5" hidden="1" x14ac:dyDescent="0.25"/>
    <row r="342" ht="10.5" hidden="1" x14ac:dyDescent="0.25"/>
    <row r="343" ht="10.5" hidden="1" x14ac:dyDescent="0.25"/>
    <row r="344" ht="10.5" hidden="1" x14ac:dyDescent="0.25"/>
    <row r="345" ht="10.5" hidden="1" x14ac:dyDescent="0.25"/>
    <row r="346" ht="10.5" hidden="1" x14ac:dyDescent="0.25"/>
    <row r="347" ht="10.5" hidden="1" x14ac:dyDescent="0.25"/>
    <row r="348" ht="10.5" hidden="1" x14ac:dyDescent="0.25"/>
    <row r="349" ht="10.5" hidden="1" x14ac:dyDescent="0.25"/>
    <row r="350" ht="10.5" hidden="1" x14ac:dyDescent="0.25"/>
    <row r="351" ht="10.5" hidden="1" x14ac:dyDescent="0.25"/>
    <row r="352" ht="10.5" hidden="1" x14ac:dyDescent="0.25"/>
    <row r="353" ht="10.5" hidden="1" x14ac:dyDescent="0.25"/>
    <row r="354" ht="10.5" hidden="1" x14ac:dyDescent="0.25"/>
    <row r="355" ht="10.5" hidden="1" x14ac:dyDescent="0.25"/>
    <row r="356" ht="10.5" hidden="1" x14ac:dyDescent="0.25"/>
    <row r="357" ht="10.5" hidden="1" x14ac:dyDescent="0.25"/>
    <row r="358" ht="10.5" hidden="1" x14ac:dyDescent="0.25"/>
    <row r="359" ht="10.5" hidden="1" x14ac:dyDescent="0.25"/>
    <row r="360" ht="10.5" hidden="1" x14ac:dyDescent="0.25"/>
    <row r="361" ht="10.5" hidden="1" x14ac:dyDescent="0.25"/>
    <row r="362" ht="10.5" hidden="1" x14ac:dyDescent="0.25"/>
    <row r="363" ht="10.5" hidden="1" x14ac:dyDescent="0.25"/>
    <row r="364" ht="10.5" hidden="1" x14ac:dyDescent="0.25"/>
    <row r="365" ht="10.5" hidden="1" x14ac:dyDescent="0.25"/>
    <row r="366" ht="10.5" hidden="1" x14ac:dyDescent="0.25"/>
    <row r="367" ht="10.5" hidden="1" x14ac:dyDescent="0.25"/>
    <row r="368" ht="10.5" hidden="1" x14ac:dyDescent="0.25"/>
    <row r="369" ht="10.5" hidden="1" x14ac:dyDescent="0.25"/>
    <row r="370" ht="10.5" hidden="1" x14ac:dyDescent="0.25"/>
    <row r="371" ht="10.5" hidden="1" x14ac:dyDescent="0.25"/>
    <row r="372" ht="10.5" hidden="1" x14ac:dyDescent="0.25"/>
    <row r="373" ht="10.5" hidden="1" x14ac:dyDescent="0.25"/>
    <row r="374" ht="10.5" hidden="1" x14ac:dyDescent="0.25"/>
    <row r="375" ht="10.5" hidden="1" x14ac:dyDescent="0.25"/>
    <row r="376" ht="10.5" hidden="1" x14ac:dyDescent="0.25"/>
    <row r="377" ht="10.5" hidden="1" x14ac:dyDescent="0.25"/>
    <row r="378" ht="10.5" hidden="1" x14ac:dyDescent="0.25"/>
    <row r="379" ht="10.5" hidden="1" x14ac:dyDescent="0.25"/>
    <row r="380" ht="10.5" hidden="1" x14ac:dyDescent="0.25"/>
    <row r="381" ht="10.5" hidden="1" x14ac:dyDescent="0.25"/>
    <row r="382" ht="10.5" hidden="1" x14ac:dyDescent="0.25"/>
    <row r="383" ht="10.5" hidden="1" x14ac:dyDescent="0.25"/>
    <row r="384" ht="10.5" hidden="1" x14ac:dyDescent="0.25"/>
    <row r="385" ht="10.5" hidden="1" x14ac:dyDescent="0.25"/>
    <row r="386" ht="10.5" hidden="1" x14ac:dyDescent="0.25"/>
    <row r="387" ht="10.5" hidden="1" x14ac:dyDescent="0.25"/>
    <row r="388" ht="10.5" hidden="1" x14ac:dyDescent="0.25"/>
    <row r="389" ht="10.5" hidden="1" x14ac:dyDescent="0.25"/>
    <row r="390" ht="10.5" hidden="1" x14ac:dyDescent="0.25"/>
    <row r="391" ht="10.5" hidden="1" x14ac:dyDescent="0.25"/>
    <row r="392" ht="10.5" hidden="1" x14ac:dyDescent="0.25"/>
    <row r="393" ht="10.5" hidden="1" x14ac:dyDescent="0.25"/>
    <row r="394" ht="10.5" hidden="1" x14ac:dyDescent="0.25"/>
    <row r="395" ht="10.5" hidden="1" x14ac:dyDescent="0.25"/>
    <row r="396" ht="10.5" hidden="1" x14ac:dyDescent="0.25"/>
    <row r="397" ht="10.5" hidden="1" x14ac:dyDescent="0.25"/>
    <row r="398" ht="10.5" hidden="1" x14ac:dyDescent="0.25"/>
    <row r="399" ht="10.5" hidden="1" x14ac:dyDescent="0.25"/>
    <row r="400" ht="10.5" hidden="1" x14ac:dyDescent="0.25"/>
    <row r="401" ht="10.5" hidden="1" x14ac:dyDescent="0.25"/>
    <row r="402" ht="10.5" hidden="1" x14ac:dyDescent="0.25"/>
    <row r="403" ht="10.5" hidden="1" x14ac:dyDescent="0.25"/>
    <row r="404" ht="10.5" hidden="1" x14ac:dyDescent="0.25"/>
    <row r="405" ht="10.5" hidden="1" x14ac:dyDescent="0.25"/>
    <row r="406" ht="10.5" hidden="1" x14ac:dyDescent="0.25"/>
    <row r="407" ht="10.5" hidden="1" x14ac:dyDescent="0.25"/>
    <row r="408" ht="10.5" hidden="1" x14ac:dyDescent="0.25"/>
    <row r="409" ht="10.5" hidden="1" x14ac:dyDescent="0.25"/>
    <row r="410" ht="10.5" hidden="1" x14ac:dyDescent="0.25"/>
    <row r="411" ht="10.5" hidden="1" x14ac:dyDescent="0.25"/>
    <row r="412" ht="10.5" hidden="1" x14ac:dyDescent="0.25"/>
    <row r="413" ht="10.5" hidden="1" x14ac:dyDescent="0.25"/>
    <row r="414" ht="10.5" hidden="1" x14ac:dyDescent="0.25"/>
    <row r="415" ht="10.5" hidden="1" x14ac:dyDescent="0.25"/>
    <row r="416" ht="10.5" hidden="1" x14ac:dyDescent="0.25"/>
    <row r="417" ht="10.5" hidden="1" x14ac:dyDescent="0.25"/>
    <row r="418" ht="10.5" hidden="1" x14ac:dyDescent="0.25"/>
    <row r="419" ht="10.5" hidden="1" x14ac:dyDescent="0.25"/>
    <row r="420" ht="10.5" hidden="1" x14ac:dyDescent="0.25"/>
    <row r="421" ht="10.5" hidden="1" x14ac:dyDescent="0.25"/>
    <row r="422" ht="10.5" hidden="1" x14ac:dyDescent="0.25"/>
    <row r="423" ht="10.5" hidden="1" x14ac:dyDescent="0.25"/>
    <row r="424" ht="10.5" hidden="1" x14ac:dyDescent="0.25"/>
    <row r="425" ht="10.5" hidden="1" x14ac:dyDescent="0.25"/>
    <row r="426" ht="10.5" hidden="1" x14ac:dyDescent="0.25"/>
    <row r="427" ht="10.5" hidden="1" x14ac:dyDescent="0.25"/>
    <row r="428" ht="10.5" hidden="1" x14ac:dyDescent="0.25"/>
    <row r="429" ht="10.5" hidden="1" x14ac:dyDescent="0.25"/>
    <row r="430" ht="10.5" hidden="1" x14ac:dyDescent="0.25"/>
    <row r="431" ht="10.5" hidden="1" x14ac:dyDescent="0.25"/>
    <row r="432" ht="10.5" hidden="1" x14ac:dyDescent="0.25"/>
    <row r="433" ht="10.5" hidden="1" x14ac:dyDescent="0.25"/>
    <row r="434" ht="10.5" hidden="1" x14ac:dyDescent="0.25"/>
    <row r="435" ht="10.5" hidden="1" x14ac:dyDescent="0.25"/>
    <row r="436" ht="10.5" hidden="1" x14ac:dyDescent="0.25"/>
    <row r="437" ht="10.5" hidden="1" x14ac:dyDescent="0.25"/>
    <row r="438" ht="10.5" hidden="1" x14ac:dyDescent="0.25"/>
    <row r="439" ht="10.5" hidden="1" x14ac:dyDescent="0.25"/>
    <row r="440" ht="10.5" hidden="1" x14ac:dyDescent="0.25"/>
    <row r="441" ht="10.5" hidden="1" x14ac:dyDescent="0.25"/>
    <row r="442" ht="10.5" hidden="1" x14ac:dyDescent="0.25"/>
    <row r="443" ht="10.5" hidden="1" x14ac:dyDescent="0.25"/>
    <row r="444" ht="10.5" hidden="1" x14ac:dyDescent="0.25"/>
    <row r="445" ht="10.5" hidden="1" x14ac:dyDescent="0.25"/>
    <row r="446" ht="10.5" hidden="1" x14ac:dyDescent="0.25"/>
    <row r="447" ht="10.5" hidden="1" x14ac:dyDescent="0.25"/>
    <row r="448" ht="10.5" hidden="1" x14ac:dyDescent="0.25"/>
    <row r="449" ht="10.5" hidden="1" x14ac:dyDescent="0.25"/>
    <row r="450" ht="10.5" hidden="1" x14ac:dyDescent="0.25"/>
    <row r="451" ht="10.5" hidden="1" x14ac:dyDescent="0.25"/>
    <row r="452" ht="10.5" hidden="1" x14ac:dyDescent="0.25"/>
    <row r="453" ht="10.5" hidden="1" x14ac:dyDescent="0.25"/>
    <row r="454" ht="10.5" hidden="1" x14ac:dyDescent="0.25"/>
    <row r="455" ht="10.5" hidden="1" x14ac:dyDescent="0.25"/>
    <row r="456" ht="10.5" hidden="1" x14ac:dyDescent="0.25"/>
    <row r="457" ht="10.5" hidden="1" x14ac:dyDescent="0.25"/>
    <row r="458" ht="10.5" hidden="1" x14ac:dyDescent="0.25"/>
    <row r="459" ht="10.5" hidden="1" x14ac:dyDescent="0.25"/>
    <row r="460" ht="10.5" hidden="1" x14ac:dyDescent="0.25"/>
    <row r="461" ht="10.5" hidden="1" x14ac:dyDescent="0.25"/>
    <row r="462" ht="10.5" hidden="1" x14ac:dyDescent="0.25"/>
    <row r="463" ht="10.5" hidden="1" x14ac:dyDescent="0.25"/>
    <row r="464" ht="10.5" hidden="1" x14ac:dyDescent="0.25"/>
    <row r="465" ht="10.5" hidden="1" x14ac:dyDescent="0.25"/>
    <row r="466" ht="10.5" hidden="1" x14ac:dyDescent="0.25"/>
    <row r="467" ht="10.5" hidden="1" x14ac:dyDescent="0.25"/>
    <row r="468" ht="10.5" hidden="1" x14ac:dyDescent="0.25"/>
    <row r="469" ht="10.5" hidden="1" x14ac:dyDescent="0.25"/>
    <row r="470" ht="10.5" hidden="1" x14ac:dyDescent="0.25"/>
    <row r="471" ht="10.5" hidden="1" x14ac:dyDescent="0.25"/>
    <row r="472" ht="10.5" hidden="1" x14ac:dyDescent="0.25"/>
    <row r="473" ht="10.5" hidden="1" x14ac:dyDescent="0.25"/>
    <row r="474" ht="10.5" hidden="1" x14ac:dyDescent="0.25"/>
    <row r="475" ht="10.5" hidden="1" x14ac:dyDescent="0.25"/>
    <row r="476" ht="10.5" hidden="1" x14ac:dyDescent="0.25"/>
    <row r="477" ht="10.5" hidden="1" x14ac:dyDescent="0.25"/>
    <row r="478" ht="10.5" hidden="1" x14ac:dyDescent="0.25"/>
    <row r="479" ht="10.5" hidden="1" x14ac:dyDescent="0.25"/>
    <row r="480" ht="10.5" hidden="1" x14ac:dyDescent="0.25"/>
    <row r="481" ht="10.5" hidden="1" x14ac:dyDescent="0.25"/>
    <row r="482" ht="10.5" hidden="1" x14ac:dyDescent="0.25"/>
    <row r="483" ht="10.5" hidden="1" x14ac:dyDescent="0.25"/>
    <row r="484" ht="10.5" hidden="1" x14ac:dyDescent="0.25"/>
    <row r="485" ht="10.5" hidden="1" x14ac:dyDescent="0.25"/>
    <row r="486" ht="10.5" hidden="1" x14ac:dyDescent="0.25"/>
    <row r="487" ht="10.5" hidden="1" x14ac:dyDescent="0.25"/>
    <row r="488" ht="10.5" hidden="1" x14ac:dyDescent="0.25"/>
    <row r="489" ht="10.5" hidden="1" x14ac:dyDescent="0.25"/>
    <row r="490" ht="10.5" hidden="1" x14ac:dyDescent="0.25"/>
    <row r="491" ht="10.5" hidden="1" x14ac:dyDescent="0.25"/>
    <row r="492" ht="10.5" hidden="1" x14ac:dyDescent="0.25"/>
    <row r="493" ht="10.5" hidden="1" x14ac:dyDescent="0.25"/>
    <row r="494" ht="10.5" hidden="1" x14ac:dyDescent="0.25"/>
    <row r="495" ht="10.5" hidden="1" x14ac:dyDescent="0.25"/>
    <row r="496" ht="10.5" hidden="1" x14ac:dyDescent="0.25"/>
    <row r="497" ht="10.5" hidden="1" x14ac:dyDescent="0.25"/>
    <row r="498" ht="10.5" hidden="1" x14ac:dyDescent="0.25"/>
    <row r="499" ht="10.5" hidden="1" x14ac:dyDescent="0.25"/>
    <row r="500" ht="10.5" hidden="1" x14ac:dyDescent="0.25"/>
    <row r="501" ht="10.5" hidden="1" x14ac:dyDescent="0.25"/>
    <row r="502" ht="10.5" hidden="1" x14ac:dyDescent="0.25"/>
    <row r="503" ht="10.5" hidden="1" x14ac:dyDescent="0.25"/>
    <row r="504" ht="10.5" hidden="1" x14ac:dyDescent="0.25"/>
    <row r="505" ht="10.5" hidden="1" x14ac:dyDescent="0.25"/>
    <row r="506" ht="10.5" hidden="1" x14ac:dyDescent="0.25"/>
    <row r="507" ht="10.5" hidden="1" x14ac:dyDescent="0.25"/>
    <row r="508" ht="10.5" hidden="1" x14ac:dyDescent="0.25"/>
    <row r="509" ht="10.5" hidden="1" x14ac:dyDescent="0.25"/>
    <row r="510" ht="10.5" hidden="1" x14ac:dyDescent="0.25"/>
    <row r="511" ht="10.5" hidden="1" x14ac:dyDescent="0.25"/>
    <row r="512" ht="10.5" hidden="1" x14ac:dyDescent="0.25"/>
    <row r="513" ht="10.5" hidden="1" x14ac:dyDescent="0.25"/>
    <row r="514" ht="10.5" hidden="1" x14ac:dyDescent="0.25"/>
    <row r="515" ht="10.5" hidden="1" x14ac:dyDescent="0.25"/>
    <row r="516" ht="10.5" hidden="1" x14ac:dyDescent="0.25"/>
    <row r="517" ht="10.5" hidden="1" x14ac:dyDescent="0.25"/>
    <row r="518" ht="10.5" hidden="1" x14ac:dyDescent="0.25"/>
    <row r="519" ht="10.5" hidden="1" x14ac:dyDescent="0.25"/>
    <row r="520" ht="10.5" hidden="1" x14ac:dyDescent="0.25"/>
    <row r="521" ht="10.5" hidden="1" x14ac:dyDescent="0.25"/>
    <row r="522" ht="10.5" hidden="1" x14ac:dyDescent="0.25"/>
    <row r="523" ht="10.5" hidden="1" x14ac:dyDescent="0.25"/>
    <row r="524" ht="10.5" hidden="1" x14ac:dyDescent="0.25"/>
    <row r="525" ht="10.5" hidden="1" x14ac:dyDescent="0.25"/>
    <row r="526" ht="10.5" hidden="1" x14ac:dyDescent="0.25"/>
    <row r="527" ht="10.5" hidden="1" x14ac:dyDescent="0.25"/>
    <row r="528" ht="10.5" hidden="1" x14ac:dyDescent="0.25"/>
    <row r="529" ht="10.5" hidden="1" x14ac:dyDescent="0.25"/>
    <row r="530" ht="10.5" hidden="1" x14ac:dyDescent="0.25"/>
    <row r="531" ht="10.5" hidden="1" x14ac:dyDescent="0.25"/>
    <row r="532" ht="10.5" hidden="1" x14ac:dyDescent="0.25"/>
    <row r="533" ht="10.5" hidden="1" x14ac:dyDescent="0.25"/>
    <row r="534" ht="10.5" hidden="1" x14ac:dyDescent="0.25"/>
    <row r="535" ht="10.5" hidden="1" x14ac:dyDescent="0.25"/>
    <row r="536" ht="10.5" hidden="1" x14ac:dyDescent="0.25"/>
    <row r="537" ht="10.5" hidden="1" x14ac:dyDescent="0.25"/>
    <row r="538" ht="10.5" hidden="1" x14ac:dyDescent="0.25"/>
    <row r="539" ht="10.5" hidden="1" x14ac:dyDescent="0.25"/>
    <row r="540" ht="10.5" hidden="1" x14ac:dyDescent="0.25"/>
    <row r="541" ht="10.5" hidden="1" x14ac:dyDescent="0.25"/>
    <row r="542" ht="10.5" hidden="1" x14ac:dyDescent="0.25"/>
    <row r="543" ht="10.5" hidden="1" x14ac:dyDescent="0.25"/>
    <row r="544" ht="10.5" hidden="1" x14ac:dyDescent="0.25"/>
    <row r="545" ht="10.5" hidden="1" x14ac:dyDescent="0.25"/>
    <row r="546" ht="10.5" hidden="1" x14ac:dyDescent="0.25"/>
    <row r="547" ht="10.5" hidden="1" x14ac:dyDescent="0.25"/>
    <row r="548" ht="10.5" hidden="1" x14ac:dyDescent="0.25"/>
    <row r="549" ht="10.5" hidden="1" x14ac:dyDescent="0.25"/>
    <row r="550" ht="10.5" hidden="1" x14ac:dyDescent="0.25"/>
    <row r="551" ht="10.5" hidden="1" x14ac:dyDescent="0.25"/>
    <row r="552" ht="10.5" hidden="1" x14ac:dyDescent="0.25"/>
    <row r="553" ht="10.5" hidden="1" x14ac:dyDescent="0.25"/>
    <row r="554" ht="10.5" hidden="1" x14ac:dyDescent="0.25"/>
    <row r="555" ht="10.5" hidden="1" x14ac:dyDescent="0.25"/>
    <row r="556" ht="10.5" hidden="1" x14ac:dyDescent="0.25"/>
    <row r="557" ht="10.5" hidden="1" x14ac:dyDescent="0.25"/>
    <row r="558" ht="10.5" hidden="1" x14ac:dyDescent="0.25"/>
    <row r="559" ht="10.5" hidden="1" x14ac:dyDescent="0.25"/>
    <row r="560" ht="10.5" hidden="1" x14ac:dyDescent="0.25"/>
    <row r="561" ht="10.5" hidden="1" x14ac:dyDescent="0.25"/>
    <row r="562" ht="10.5" hidden="1" x14ac:dyDescent="0.25"/>
    <row r="563" ht="10.5" hidden="1" x14ac:dyDescent="0.25"/>
    <row r="564" ht="10.5" hidden="1" x14ac:dyDescent="0.25"/>
    <row r="565" ht="10.5" hidden="1" x14ac:dyDescent="0.25"/>
    <row r="566" ht="10.5" hidden="1" x14ac:dyDescent="0.25"/>
    <row r="567" ht="10.5" hidden="1" x14ac:dyDescent="0.25"/>
    <row r="568" ht="10.5" hidden="1" x14ac:dyDescent="0.25"/>
    <row r="569" ht="10.5" hidden="1" x14ac:dyDescent="0.25"/>
    <row r="570" ht="10.5" hidden="1" x14ac:dyDescent="0.25"/>
    <row r="571" ht="10.5" hidden="1" x14ac:dyDescent="0.25"/>
    <row r="572" ht="10.5" hidden="1" x14ac:dyDescent="0.25"/>
    <row r="573" ht="10.5" hidden="1" x14ac:dyDescent="0.25"/>
    <row r="574" ht="10.5" hidden="1" x14ac:dyDescent="0.25"/>
    <row r="575" ht="10.5" hidden="1" x14ac:dyDescent="0.25"/>
    <row r="576" ht="10.5" hidden="1" x14ac:dyDescent="0.25"/>
    <row r="577" ht="10.5" hidden="1" x14ac:dyDescent="0.25"/>
    <row r="578" ht="10.5" hidden="1" x14ac:dyDescent="0.25"/>
    <row r="579" ht="10.5" hidden="1" x14ac:dyDescent="0.25"/>
    <row r="580" ht="10.5" hidden="1" x14ac:dyDescent="0.25"/>
    <row r="581" ht="10.5" hidden="1" x14ac:dyDescent="0.25"/>
    <row r="582" ht="10.5" hidden="1" x14ac:dyDescent="0.25"/>
    <row r="583" ht="10.5" hidden="1" x14ac:dyDescent="0.25"/>
    <row r="584" ht="10.5" hidden="1" x14ac:dyDescent="0.25"/>
    <row r="585" ht="10.5" hidden="1" x14ac:dyDescent="0.25"/>
    <row r="586" ht="10.5" hidden="1" x14ac:dyDescent="0.25"/>
    <row r="587" ht="10.5" hidden="1" x14ac:dyDescent="0.25"/>
    <row r="588" ht="10.5" hidden="1" x14ac:dyDescent="0.25"/>
    <row r="589" ht="10.5" hidden="1" x14ac:dyDescent="0.25"/>
    <row r="590" ht="10.5" hidden="1" x14ac:dyDescent="0.25"/>
    <row r="591" ht="10.5" hidden="1" x14ac:dyDescent="0.25"/>
    <row r="592" ht="10.5" hidden="1" x14ac:dyDescent="0.25"/>
    <row r="593" ht="10.5" hidden="1" x14ac:dyDescent="0.25"/>
    <row r="594" ht="10.5" hidden="1" x14ac:dyDescent="0.25"/>
    <row r="595" ht="10.5" hidden="1" x14ac:dyDescent="0.25"/>
    <row r="596" ht="10.5" hidden="1" x14ac:dyDescent="0.25"/>
    <row r="597" ht="10.5" hidden="1" x14ac:dyDescent="0.25"/>
    <row r="598" ht="10.5" hidden="1" x14ac:dyDescent="0.25"/>
    <row r="599" ht="10.5" hidden="1" x14ac:dyDescent="0.25"/>
    <row r="600" ht="10.5" hidden="1" x14ac:dyDescent="0.25"/>
    <row r="601" ht="10.5" hidden="1" x14ac:dyDescent="0.25"/>
    <row r="602" ht="10.5" hidden="1" x14ac:dyDescent="0.25"/>
    <row r="603" ht="10.5" hidden="1" x14ac:dyDescent="0.25"/>
    <row r="604" ht="10.5" hidden="1" x14ac:dyDescent="0.25"/>
    <row r="605" ht="10.5" hidden="1" x14ac:dyDescent="0.25"/>
    <row r="606" ht="10.5" hidden="1" x14ac:dyDescent="0.25"/>
    <row r="607" ht="10.5" hidden="1" x14ac:dyDescent="0.25"/>
    <row r="608" ht="10.5" hidden="1" x14ac:dyDescent="0.25"/>
    <row r="609" ht="10.5" hidden="1" x14ac:dyDescent="0.25"/>
    <row r="610" ht="10.5" hidden="1" x14ac:dyDescent="0.25"/>
    <row r="611" ht="10.5" hidden="1" x14ac:dyDescent="0.25"/>
    <row r="612" ht="10.5" hidden="1" x14ac:dyDescent="0.25"/>
    <row r="613" ht="10.5" hidden="1" x14ac:dyDescent="0.25"/>
    <row r="614" ht="10.5" hidden="1" x14ac:dyDescent="0.25"/>
    <row r="615" ht="10.5" hidden="1" x14ac:dyDescent="0.25"/>
    <row r="616" ht="10.5" hidden="1" x14ac:dyDescent="0.25"/>
    <row r="617" ht="10.5" hidden="1" x14ac:dyDescent="0.25"/>
    <row r="618" ht="10.5" hidden="1" x14ac:dyDescent="0.25"/>
    <row r="619" ht="10.5" hidden="1" x14ac:dyDescent="0.25"/>
    <row r="620" ht="10.5" hidden="1" x14ac:dyDescent="0.25"/>
    <row r="621" ht="10.5" hidden="1" x14ac:dyDescent="0.25"/>
    <row r="622" ht="10.5" hidden="1" x14ac:dyDescent="0.25"/>
    <row r="623" ht="10.5" hidden="1" x14ac:dyDescent="0.25"/>
    <row r="624" ht="10.5" hidden="1" x14ac:dyDescent="0.25"/>
    <row r="625" ht="10.5" hidden="1" x14ac:dyDescent="0.25"/>
    <row r="626" ht="10.5" hidden="1" x14ac:dyDescent="0.25"/>
    <row r="627" ht="10.5" hidden="1" x14ac:dyDescent="0.25"/>
    <row r="628" ht="10.5" hidden="1" x14ac:dyDescent="0.25"/>
    <row r="629" ht="10.5" hidden="1" x14ac:dyDescent="0.25"/>
    <row r="630" ht="10.5" hidden="1" x14ac:dyDescent="0.25"/>
    <row r="631" ht="10.5" hidden="1" x14ac:dyDescent="0.25"/>
    <row r="632" ht="10.5" hidden="1" x14ac:dyDescent="0.25"/>
    <row r="633" ht="10.5" hidden="1" x14ac:dyDescent="0.25"/>
    <row r="634" ht="10.5" hidden="1" x14ac:dyDescent="0.25"/>
    <row r="635" ht="10.5" hidden="1" x14ac:dyDescent="0.25"/>
    <row r="636" ht="10.5" hidden="1" x14ac:dyDescent="0.25"/>
    <row r="637" ht="10.5" hidden="1" x14ac:dyDescent="0.25"/>
    <row r="638" ht="10.5" hidden="1" x14ac:dyDescent="0.25"/>
    <row r="639" ht="10.5" hidden="1" x14ac:dyDescent="0.25"/>
    <row r="640" ht="10.5" hidden="1" x14ac:dyDescent="0.25"/>
    <row r="641" ht="10.5" hidden="1" x14ac:dyDescent="0.25"/>
    <row r="642" ht="10.5" hidden="1" x14ac:dyDescent="0.25"/>
    <row r="643" ht="10.5" hidden="1" x14ac:dyDescent="0.25"/>
    <row r="644" ht="10.5" hidden="1" x14ac:dyDescent="0.25"/>
    <row r="645" ht="10.5" hidden="1" x14ac:dyDescent="0.25"/>
    <row r="646" ht="10.5" hidden="1" x14ac:dyDescent="0.25"/>
    <row r="647" ht="10.5" hidden="1" x14ac:dyDescent="0.25"/>
    <row r="648" ht="10.5" hidden="1" x14ac:dyDescent="0.25"/>
    <row r="649" ht="10.5" hidden="1" x14ac:dyDescent="0.25"/>
    <row r="650" ht="10.5" hidden="1" x14ac:dyDescent="0.25"/>
    <row r="651" ht="10.5" hidden="1" x14ac:dyDescent="0.25"/>
    <row r="652" ht="10.5" hidden="1" x14ac:dyDescent="0.25"/>
    <row r="653" ht="10.5" hidden="1" x14ac:dyDescent="0.25"/>
    <row r="654" ht="10.5" hidden="1" x14ac:dyDescent="0.25"/>
    <row r="655" ht="10.5" hidden="1" x14ac:dyDescent="0.25"/>
    <row r="656" ht="10.5" hidden="1" x14ac:dyDescent="0.25"/>
    <row r="657" ht="10.5" hidden="1" x14ac:dyDescent="0.25"/>
    <row r="658" ht="10.5" hidden="1" x14ac:dyDescent="0.25"/>
    <row r="659" ht="10.5" hidden="1" x14ac:dyDescent="0.25"/>
    <row r="660" ht="10.5" hidden="1" x14ac:dyDescent="0.25"/>
    <row r="661" ht="10.5" hidden="1" x14ac:dyDescent="0.25"/>
    <row r="662" ht="10.5" hidden="1" x14ac:dyDescent="0.25"/>
    <row r="663" ht="10.5" hidden="1" x14ac:dyDescent="0.25"/>
    <row r="664" ht="10.5" hidden="1" x14ac:dyDescent="0.25"/>
    <row r="665" ht="10.5" hidden="1" x14ac:dyDescent="0.25"/>
    <row r="666" ht="10.5" hidden="1" x14ac:dyDescent="0.25"/>
    <row r="667" ht="10.5" hidden="1" x14ac:dyDescent="0.25"/>
    <row r="668" ht="10.5" hidden="1" x14ac:dyDescent="0.25"/>
    <row r="669" ht="10.5" hidden="1" x14ac:dyDescent="0.25"/>
    <row r="670" ht="10.5" hidden="1" x14ac:dyDescent="0.25"/>
    <row r="671" ht="10.5" hidden="1" x14ac:dyDescent="0.25"/>
    <row r="672" ht="10.5" hidden="1" x14ac:dyDescent="0.25"/>
    <row r="673" ht="10.5" hidden="1" x14ac:dyDescent="0.25"/>
    <row r="674" ht="10.5" hidden="1" x14ac:dyDescent="0.25"/>
    <row r="675" ht="10.5" hidden="1" x14ac:dyDescent="0.25"/>
    <row r="676" ht="10.5" hidden="1" x14ac:dyDescent="0.25"/>
    <row r="677" ht="10.5" hidden="1" x14ac:dyDescent="0.25"/>
    <row r="678" ht="10.5" hidden="1" x14ac:dyDescent="0.25"/>
    <row r="679" ht="10.5" hidden="1" x14ac:dyDescent="0.25"/>
    <row r="680" ht="10.5" hidden="1" x14ac:dyDescent="0.25"/>
    <row r="681" ht="10.5" hidden="1" x14ac:dyDescent="0.25"/>
    <row r="682" ht="10.5" hidden="1" x14ac:dyDescent="0.25"/>
    <row r="683" ht="10.5" hidden="1" x14ac:dyDescent="0.25"/>
    <row r="684" ht="10.5" hidden="1" x14ac:dyDescent="0.25"/>
    <row r="685" ht="10.5" hidden="1" x14ac:dyDescent="0.25"/>
    <row r="686" ht="10.5" hidden="1" x14ac:dyDescent="0.25"/>
    <row r="687" ht="10.5" hidden="1" x14ac:dyDescent="0.25"/>
    <row r="688" ht="10.5" hidden="1" x14ac:dyDescent="0.25"/>
    <row r="689" ht="10.5" hidden="1" x14ac:dyDescent="0.25"/>
    <row r="690" ht="10.5" hidden="1" x14ac:dyDescent="0.25"/>
    <row r="691" ht="10.5" hidden="1" x14ac:dyDescent="0.25"/>
    <row r="692" ht="10.5" hidden="1" x14ac:dyDescent="0.25"/>
    <row r="693" ht="10.5" hidden="1" x14ac:dyDescent="0.25"/>
    <row r="694" ht="10.5" hidden="1" x14ac:dyDescent="0.25"/>
    <row r="695" ht="10.5" hidden="1" x14ac:dyDescent="0.25"/>
    <row r="696" ht="10.5" hidden="1" x14ac:dyDescent="0.25"/>
    <row r="697" ht="10.5" hidden="1" x14ac:dyDescent="0.25"/>
    <row r="698" ht="10.5" hidden="1" x14ac:dyDescent="0.25"/>
    <row r="699" ht="10.5" hidden="1" x14ac:dyDescent="0.25"/>
    <row r="700" ht="10.5" hidden="1" x14ac:dyDescent="0.25"/>
    <row r="701" ht="10.5" hidden="1" x14ac:dyDescent="0.25"/>
    <row r="702" ht="10.5" hidden="1" x14ac:dyDescent="0.25"/>
    <row r="703" ht="10.5" hidden="1" x14ac:dyDescent="0.25"/>
    <row r="704" ht="10.5" hidden="1" x14ac:dyDescent="0.25"/>
    <row r="705" ht="10.5" hidden="1" x14ac:dyDescent="0.25"/>
    <row r="706" ht="10.5" hidden="1" x14ac:dyDescent="0.25"/>
    <row r="707" ht="10.5" hidden="1" x14ac:dyDescent="0.25"/>
    <row r="708" ht="10.5" hidden="1" x14ac:dyDescent="0.25"/>
    <row r="709" ht="10.5" hidden="1" x14ac:dyDescent="0.25"/>
    <row r="710" ht="10.5" hidden="1" x14ac:dyDescent="0.25"/>
    <row r="711" ht="10.5" hidden="1" x14ac:dyDescent="0.25"/>
    <row r="712" ht="10.5" hidden="1" x14ac:dyDescent="0.25"/>
    <row r="713" ht="10.5" hidden="1" x14ac:dyDescent="0.25"/>
    <row r="714" ht="10.5" hidden="1" x14ac:dyDescent="0.25"/>
    <row r="715" ht="10.5" hidden="1" x14ac:dyDescent="0.25"/>
    <row r="716" ht="10.5" hidden="1" x14ac:dyDescent="0.25"/>
    <row r="717" ht="10.5" hidden="1" x14ac:dyDescent="0.25"/>
    <row r="718" ht="10.5" hidden="1" x14ac:dyDescent="0.25"/>
    <row r="719" ht="10.5" hidden="1" x14ac:dyDescent="0.25"/>
    <row r="720" ht="10.5" hidden="1" x14ac:dyDescent="0.25"/>
    <row r="721" ht="10.5" hidden="1" x14ac:dyDescent="0.25"/>
    <row r="722" ht="10.5" hidden="1" x14ac:dyDescent="0.25"/>
    <row r="723" ht="10.5" hidden="1" x14ac:dyDescent="0.25"/>
    <row r="724" ht="10.5" hidden="1" x14ac:dyDescent="0.25"/>
    <row r="725" ht="10.5" hidden="1" x14ac:dyDescent="0.25"/>
    <row r="726" ht="10.5" hidden="1" x14ac:dyDescent="0.25"/>
    <row r="727" ht="10.5" hidden="1" x14ac:dyDescent="0.25"/>
    <row r="728" ht="10.5" hidden="1" x14ac:dyDescent="0.25"/>
    <row r="729" ht="10.5" hidden="1" x14ac:dyDescent="0.25"/>
    <row r="730" ht="10.5" hidden="1" x14ac:dyDescent="0.25"/>
    <row r="731" ht="10.5" hidden="1" x14ac:dyDescent="0.25"/>
    <row r="732" ht="10.5" hidden="1" x14ac:dyDescent="0.25"/>
    <row r="733" ht="10.5" hidden="1" x14ac:dyDescent="0.25"/>
    <row r="734" ht="10.5" hidden="1" x14ac:dyDescent="0.25"/>
    <row r="735" ht="10.5" hidden="1" x14ac:dyDescent="0.25"/>
    <row r="736" ht="10.5" hidden="1" x14ac:dyDescent="0.25"/>
    <row r="737" ht="10.5" hidden="1" x14ac:dyDescent="0.25"/>
    <row r="738" ht="10.5" hidden="1" x14ac:dyDescent="0.25"/>
    <row r="739" ht="10.5" hidden="1" x14ac:dyDescent="0.25"/>
    <row r="740" ht="10.5" hidden="1" x14ac:dyDescent="0.25"/>
    <row r="741" ht="10.5" hidden="1" x14ac:dyDescent="0.25"/>
    <row r="742" ht="10.5" hidden="1" x14ac:dyDescent="0.25"/>
    <row r="743" ht="10.5" hidden="1" x14ac:dyDescent="0.25"/>
    <row r="744" ht="10.5" hidden="1" x14ac:dyDescent="0.25"/>
    <row r="745" ht="10.5" hidden="1" x14ac:dyDescent="0.25"/>
    <row r="746" ht="10.5" hidden="1" x14ac:dyDescent="0.25"/>
    <row r="747" ht="10.5" hidden="1" x14ac:dyDescent="0.25"/>
    <row r="748" ht="10.5" hidden="1" x14ac:dyDescent="0.25"/>
    <row r="749" ht="10.5" hidden="1" x14ac:dyDescent="0.25"/>
    <row r="750" ht="10.5" hidden="1" x14ac:dyDescent="0.25"/>
    <row r="751" ht="10.5" hidden="1" x14ac:dyDescent="0.25"/>
    <row r="752" ht="10.5" hidden="1" x14ac:dyDescent="0.25"/>
    <row r="753" ht="10.5" hidden="1" x14ac:dyDescent="0.25"/>
    <row r="754" ht="10.5" hidden="1" x14ac:dyDescent="0.25"/>
    <row r="755" ht="10.5" hidden="1" x14ac:dyDescent="0.25"/>
    <row r="756" ht="10.5" hidden="1" x14ac:dyDescent="0.25"/>
    <row r="757" ht="10.5" hidden="1" x14ac:dyDescent="0.25"/>
    <row r="758" ht="10.5" hidden="1" x14ac:dyDescent="0.25"/>
    <row r="759" ht="10.5" hidden="1" x14ac:dyDescent="0.25"/>
    <row r="760" ht="10.5" hidden="1" x14ac:dyDescent="0.25"/>
    <row r="761" ht="10.5" hidden="1" x14ac:dyDescent="0.25"/>
    <row r="762" ht="10.5" hidden="1" x14ac:dyDescent="0.25"/>
    <row r="763" ht="10.5" hidden="1" x14ac:dyDescent="0.25"/>
    <row r="764" ht="10.5" hidden="1" x14ac:dyDescent="0.25"/>
    <row r="765" ht="10.5" hidden="1" x14ac:dyDescent="0.25"/>
    <row r="766" ht="10.5" hidden="1" x14ac:dyDescent="0.25"/>
    <row r="767" ht="10.5" hidden="1" x14ac:dyDescent="0.25"/>
    <row r="768" ht="10.5" hidden="1" x14ac:dyDescent="0.25"/>
    <row r="769" ht="10.5" hidden="1" x14ac:dyDescent="0.25"/>
    <row r="770" ht="10.5" hidden="1" x14ac:dyDescent="0.25"/>
    <row r="771" ht="10.5" hidden="1" x14ac:dyDescent="0.25"/>
    <row r="772" ht="10.5" hidden="1" x14ac:dyDescent="0.25"/>
    <row r="773" ht="10.5" hidden="1" x14ac:dyDescent="0.25"/>
    <row r="774" ht="10.5" hidden="1" x14ac:dyDescent="0.25"/>
    <row r="775" ht="10.5" hidden="1" x14ac:dyDescent="0.25"/>
    <row r="776" ht="10.5" hidden="1" x14ac:dyDescent="0.25"/>
    <row r="777" ht="10.5" hidden="1" x14ac:dyDescent="0.25"/>
    <row r="778" ht="10.5" hidden="1" x14ac:dyDescent="0.25"/>
    <row r="779" ht="10.5" hidden="1" x14ac:dyDescent="0.25"/>
    <row r="780" ht="10.5" hidden="1" x14ac:dyDescent="0.25"/>
    <row r="781" ht="10.5" hidden="1" x14ac:dyDescent="0.25"/>
    <row r="782" ht="10.5" hidden="1" x14ac:dyDescent="0.25"/>
    <row r="783" ht="10.5" hidden="1" x14ac:dyDescent="0.25"/>
    <row r="784" ht="10.5" hidden="1" x14ac:dyDescent="0.25"/>
    <row r="785" ht="10.5" hidden="1" x14ac:dyDescent="0.25"/>
    <row r="786" ht="10.5" hidden="1" x14ac:dyDescent="0.25"/>
    <row r="787" ht="10.5" hidden="1" x14ac:dyDescent="0.25"/>
    <row r="788" ht="10.5" hidden="1" x14ac:dyDescent="0.25"/>
    <row r="789" ht="10.5" hidden="1" x14ac:dyDescent="0.25"/>
    <row r="790" ht="10.5" hidden="1" x14ac:dyDescent="0.25"/>
    <row r="791" ht="10.5" hidden="1" x14ac:dyDescent="0.25"/>
    <row r="792" ht="10.5" hidden="1" x14ac:dyDescent="0.25"/>
    <row r="793" ht="10.5" hidden="1" x14ac:dyDescent="0.25"/>
    <row r="794" ht="10.5" hidden="1" x14ac:dyDescent="0.25"/>
    <row r="795" ht="10.5" hidden="1" x14ac:dyDescent="0.25"/>
    <row r="796" ht="10.5" hidden="1" x14ac:dyDescent="0.25"/>
    <row r="797" ht="10.5" hidden="1" x14ac:dyDescent="0.25"/>
    <row r="798" ht="10.5" hidden="1" x14ac:dyDescent="0.25"/>
    <row r="799" ht="10.5" hidden="1" x14ac:dyDescent="0.25"/>
    <row r="800" ht="10.5" hidden="1" x14ac:dyDescent="0.25"/>
    <row r="801" ht="10.5" hidden="1" x14ac:dyDescent="0.25"/>
    <row r="802" ht="10.5" hidden="1" x14ac:dyDescent="0.25"/>
    <row r="803" ht="10.5" hidden="1" x14ac:dyDescent="0.25"/>
    <row r="804" ht="10.5" hidden="1" x14ac:dyDescent="0.25"/>
    <row r="805" ht="10.5" hidden="1" x14ac:dyDescent="0.25"/>
    <row r="806" ht="10.5" hidden="1" x14ac:dyDescent="0.25"/>
    <row r="807" ht="10.5" hidden="1" x14ac:dyDescent="0.25"/>
    <row r="808" ht="10.5" hidden="1" x14ac:dyDescent="0.25"/>
    <row r="809" ht="10.5" hidden="1" x14ac:dyDescent="0.25"/>
    <row r="810" ht="10.5" hidden="1" x14ac:dyDescent="0.25"/>
    <row r="811" ht="10.5" hidden="1" x14ac:dyDescent="0.25"/>
    <row r="812" ht="10.5" hidden="1" x14ac:dyDescent="0.25"/>
    <row r="813" ht="10.5" hidden="1" x14ac:dyDescent="0.25"/>
    <row r="814" ht="10.5" hidden="1" x14ac:dyDescent="0.25"/>
    <row r="815" ht="10.5" hidden="1" x14ac:dyDescent="0.25"/>
    <row r="816" ht="10.5" hidden="1" x14ac:dyDescent="0.25"/>
    <row r="817" ht="10.5" hidden="1" x14ac:dyDescent="0.25"/>
    <row r="818" ht="10.5" hidden="1" x14ac:dyDescent="0.25"/>
    <row r="819" ht="10.5" hidden="1" x14ac:dyDescent="0.25"/>
    <row r="820" ht="10.5" hidden="1" x14ac:dyDescent="0.25"/>
    <row r="821" ht="10.5" hidden="1" x14ac:dyDescent="0.25"/>
    <row r="822" ht="10.5" hidden="1" x14ac:dyDescent="0.25"/>
    <row r="823" ht="10.5" hidden="1" x14ac:dyDescent="0.25"/>
    <row r="824" ht="10.5" hidden="1" x14ac:dyDescent="0.25"/>
    <row r="825" ht="10.5" hidden="1" x14ac:dyDescent="0.25"/>
    <row r="826" ht="10.5" hidden="1" x14ac:dyDescent="0.25"/>
    <row r="827" ht="10.5" hidden="1" x14ac:dyDescent="0.25"/>
    <row r="828" ht="10.5" hidden="1" x14ac:dyDescent="0.25"/>
    <row r="829" ht="10.5" hidden="1" x14ac:dyDescent="0.25"/>
    <row r="830" ht="10.5" hidden="1" x14ac:dyDescent="0.25"/>
    <row r="831" ht="10.5" hidden="1" x14ac:dyDescent="0.25"/>
    <row r="832" ht="10.5" hidden="1" x14ac:dyDescent="0.25"/>
    <row r="833" ht="10.5" hidden="1" x14ac:dyDescent="0.25"/>
    <row r="834" ht="10.5" hidden="1" x14ac:dyDescent="0.25"/>
    <row r="835" ht="10.5" hidden="1" x14ac:dyDescent="0.25"/>
    <row r="836" ht="10.5" hidden="1" x14ac:dyDescent="0.25"/>
    <row r="837" ht="10.5" hidden="1" x14ac:dyDescent="0.25"/>
    <row r="838" ht="10.5" hidden="1" x14ac:dyDescent="0.25"/>
    <row r="839" ht="10.5" hidden="1" x14ac:dyDescent="0.25"/>
    <row r="840" ht="10.5" hidden="1" x14ac:dyDescent="0.25"/>
    <row r="841" ht="10.5" hidden="1" x14ac:dyDescent="0.25"/>
    <row r="842" ht="10.5" hidden="1" x14ac:dyDescent="0.25"/>
    <row r="843" ht="10.5" hidden="1" x14ac:dyDescent="0.25"/>
    <row r="844" ht="10.5" hidden="1" x14ac:dyDescent="0.25"/>
    <row r="845" ht="10.5" hidden="1" x14ac:dyDescent="0.25"/>
    <row r="846" ht="10.5" hidden="1" x14ac:dyDescent="0.25"/>
    <row r="847" ht="10.5" hidden="1" x14ac:dyDescent="0.25"/>
    <row r="848" ht="10.5" hidden="1" x14ac:dyDescent="0.25"/>
    <row r="849" ht="10.5" hidden="1" x14ac:dyDescent="0.25"/>
    <row r="850" ht="10.5" hidden="1" x14ac:dyDescent="0.25"/>
    <row r="851" ht="10.5" hidden="1" x14ac:dyDescent="0.25"/>
    <row r="852" ht="10.5" hidden="1" x14ac:dyDescent="0.25"/>
    <row r="853" ht="10.5" hidden="1" x14ac:dyDescent="0.25"/>
    <row r="854" ht="10.5" hidden="1" x14ac:dyDescent="0.25"/>
    <row r="855" ht="10.5" hidden="1" x14ac:dyDescent="0.25"/>
    <row r="856" ht="10.5" hidden="1" x14ac:dyDescent="0.25"/>
    <row r="857" ht="10.5" hidden="1" x14ac:dyDescent="0.25"/>
    <row r="858" ht="10.5" hidden="1" x14ac:dyDescent="0.25"/>
    <row r="859" ht="10.5" hidden="1" x14ac:dyDescent="0.25"/>
    <row r="860" ht="10.5" hidden="1" x14ac:dyDescent="0.25"/>
    <row r="861" ht="10.5" hidden="1" x14ac:dyDescent="0.25"/>
    <row r="862" ht="10.5" hidden="1" x14ac:dyDescent="0.25"/>
    <row r="863" ht="10.5" hidden="1" x14ac:dyDescent="0.25"/>
    <row r="864" ht="10.5" hidden="1" x14ac:dyDescent="0.25"/>
    <row r="865" ht="10.5" hidden="1" x14ac:dyDescent="0.25"/>
    <row r="866" ht="10.5" hidden="1" x14ac:dyDescent="0.25"/>
    <row r="867" ht="10.5" hidden="1" x14ac:dyDescent="0.25"/>
    <row r="868" ht="10.5" hidden="1" x14ac:dyDescent="0.25"/>
    <row r="869" ht="10.5" hidden="1" x14ac:dyDescent="0.25"/>
    <row r="870" ht="10.5" hidden="1" x14ac:dyDescent="0.25"/>
    <row r="871" ht="10.5" hidden="1" x14ac:dyDescent="0.25"/>
    <row r="872" ht="10.5" hidden="1" x14ac:dyDescent="0.25"/>
    <row r="873" ht="10.5" hidden="1" x14ac:dyDescent="0.25"/>
    <row r="874" ht="10.5" hidden="1" x14ac:dyDescent="0.25"/>
    <row r="875" ht="10.5" hidden="1" x14ac:dyDescent="0.25"/>
    <row r="876" ht="10.5" hidden="1" x14ac:dyDescent="0.25"/>
    <row r="877" ht="10.5" hidden="1" x14ac:dyDescent="0.25"/>
    <row r="878" ht="10.5" hidden="1" x14ac:dyDescent="0.25"/>
    <row r="879" ht="10.5" hidden="1" x14ac:dyDescent="0.25"/>
    <row r="880" ht="10.5" hidden="1" x14ac:dyDescent="0.25"/>
    <row r="881" ht="10.5" hidden="1" x14ac:dyDescent="0.25"/>
    <row r="882" ht="10.5" hidden="1" x14ac:dyDescent="0.25"/>
    <row r="883" ht="10.5" hidden="1" x14ac:dyDescent="0.25"/>
    <row r="884" ht="10.5" hidden="1" x14ac:dyDescent="0.25"/>
    <row r="885" ht="10.5" hidden="1" x14ac:dyDescent="0.25"/>
    <row r="886" ht="10.5" hidden="1" x14ac:dyDescent="0.25"/>
    <row r="887" ht="10.5" hidden="1" x14ac:dyDescent="0.25"/>
    <row r="888" ht="10.5" hidden="1" x14ac:dyDescent="0.25"/>
    <row r="889" ht="10.5" hidden="1" x14ac:dyDescent="0.25"/>
    <row r="890" ht="10.5" hidden="1" x14ac:dyDescent="0.25"/>
    <row r="891" ht="10.5" hidden="1" x14ac:dyDescent="0.25"/>
    <row r="892" ht="10.5" hidden="1" x14ac:dyDescent="0.25"/>
    <row r="893" ht="10.5" hidden="1" x14ac:dyDescent="0.25"/>
    <row r="894" ht="10.5" hidden="1" x14ac:dyDescent="0.25"/>
    <row r="895" ht="10.5" hidden="1" x14ac:dyDescent="0.25"/>
    <row r="896" ht="10.5" hidden="1" x14ac:dyDescent="0.25"/>
    <row r="897" ht="10.5" hidden="1" x14ac:dyDescent="0.25"/>
    <row r="898" ht="10.5" hidden="1" x14ac:dyDescent="0.25"/>
    <row r="899" ht="10.5" hidden="1" x14ac:dyDescent="0.25"/>
    <row r="900" ht="10.5" hidden="1" x14ac:dyDescent="0.25"/>
    <row r="901" ht="10.5" hidden="1" x14ac:dyDescent="0.25"/>
    <row r="902" ht="10.5" hidden="1" x14ac:dyDescent="0.25"/>
    <row r="903" ht="10.5" hidden="1" x14ac:dyDescent="0.25"/>
    <row r="904" ht="10.5" hidden="1" x14ac:dyDescent="0.25"/>
    <row r="905" ht="10.5" hidden="1" x14ac:dyDescent="0.25"/>
    <row r="906" ht="10.5" hidden="1" x14ac:dyDescent="0.25"/>
    <row r="907" ht="10.5" hidden="1" x14ac:dyDescent="0.25"/>
    <row r="908" ht="10.5" hidden="1" x14ac:dyDescent="0.25"/>
    <row r="909" ht="10.5" hidden="1" x14ac:dyDescent="0.25"/>
    <row r="910" ht="10.5" hidden="1" x14ac:dyDescent="0.25"/>
    <row r="911" ht="10.5" hidden="1" x14ac:dyDescent="0.25"/>
    <row r="912" ht="10.5" hidden="1" x14ac:dyDescent="0.25"/>
    <row r="913" ht="10.5" hidden="1" x14ac:dyDescent="0.25"/>
    <row r="914" ht="10.5" hidden="1" x14ac:dyDescent="0.25"/>
    <row r="915" ht="10.5" hidden="1" x14ac:dyDescent="0.25"/>
    <row r="916" ht="10.5" hidden="1" x14ac:dyDescent="0.25"/>
    <row r="917" ht="10.5" hidden="1" x14ac:dyDescent="0.25"/>
    <row r="918" ht="10.5" hidden="1" x14ac:dyDescent="0.25"/>
    <row r="919" ht="10.5" hidden="1" x14ac:dyDescent="0.25"/>
    <row r="920" ht="10.5" hidden="1" x14ac:dyDescent="0.25"/>
    <row r="921" ht="10.5" hidden="1" x14ac:dyDescent="0.25"/>
    <row r="922" ht="10.5" hidden="1" x14ac:dyDescent="0.25"/>
    <row r="923" ht="10.5" hidden="1" x14ac:dyDescent="0.25"/>
    <row r="924" ht="10.5" hidden="1" x14ac:dyDescent="0.25"/>
    <row r="925" ht="10.5" hidden="1" x14ac:dyDescent="0.25"/>
    <row r="926" ht="10.5" hidden="1" x14ac:dyDescent="0.25"/>
    <row r="927" ht="10.5" hidden="1" x14ac:dyDescent="0.25"/>
    <row r="928" ht="10.5" hidden="1" x14ac:dyDescent="0.25"/>
    <row r="929" ht="10.5" hidden="1" x14ac:dyDescent="0.25"/>
    <row r="930" ht="10.5" hidden="1" x14ac:dyDescent="0.25"/>
    <row r="931" ht="10.5" hidden="1" x14ac:dyDescent="0.25"/>
    <row r="932" ht="10.5" hidden="1" x14ac:dyDescent="0.25"/>
    <row r="933" ht="10.5" hidden="1" x14ac:dyDescent="0.25"/>
    <row r="934" ht="10.5" hidden="1" x14ac:dyDescent="0.25"/>
    <row r="935" ht="10.5" hidden="1" x14ac:dyDescent="0.25"/>
    <row r="936" ht="10.5" hidden="1" x14ac:dyDescent="0.25"/>
    <row r="937" ht="10.5" hidden="1" x14ac:dyDescent="0.25"/>
    <row r="938" ht="10.5" hidden="1" x14ac:dyDescent="0.25"/>
    <row r="939" ht="10.5" hidden="1" x14ac:dyDescent="0.25"/>
    <row r="940" ht="10.5" hidden="1" x14ac:dyDescent="0.25"/>
    <row r="941" ht="10.5" hidden="1" x14ac:dyDescent="0.25"/>
    <row r="942" ht="10.5" hidden="1" x14ac:dyDescent="0.25"/>
    <row r="943" ht="10.5" hidden="1" x14ac:dyDescent="0.25"/>
    <row r="944" ht="10.5" hidden="1" x14ac:dyDescent="0.25"/>
    <row r="945" ht="10.5" hidden="1" x14ac:dyDescent="0.25"/>
    <row r="946" ht="10.5" hidden="1" x14ac:dyDescent="0.25"/>
    <row r="947" ht="10.5" hidden="1" x14ac:dyDescent="0.25"/>
    <row r="948" ht="10.5" hidden="1" x14ac:dyDescent="0.25"/>
    <row r="949" ht="10.5" hidden="1" x14ac:dyDescent="0.25"/>
    <row r="950" ht="10.5" hidden="1" x14ac:dyDescent="0.25"/>
    <row r="951" ht="10.5" hidden="1" x14ac:dyDescent="0.25"/>
    <row r="952" ht="10.5" hidden="1" x14ac:dyDescent="0.25"/>
    <row r="953" ht="10.5" hidden="1" x14ac:dyDescent="0.25"/>
    <row r="954" ht="10.5" hidden="1" x14ac:dyDescent="0.25"/>
    <row r="955" ht="10.5" hidden="1" x14ac:dyDescent="0.25"/>
    <row r="956" ht="10.5" hidden="1" x14ac:dyDescent="0.25"/>
    <row r="957" ht="10.5" hidden="1" x14ac:dyDescent="0.25"/>
    <row r="958" ht="10.5" hidden="1" x14ac:dyDescent="0.25"/>
    <row r="959" ht="10.5" hidden="1" x14ac:dyDescent="0.25"/>
    <row r="960" ht="10.5" hidden="1" x14ac:dyDescent="0.25"/>
    <row r="961" ht="10.5" hidden="1" x14ac:dyDescent="0.25"/>
    <row r="962" ht="10.5" hidden="1" x14ac:dyDescent="0.25"/>
    <row r="963" ht="10.5" hidden="1" x14ac:dyDescent="0.25"/>
    <row r="964" ht="10.5" hidden="1" x14ac:dyDescent="0.25"/>
    <row r="965" ht="10.5" hidden="1" x14ac:dyDescent="0.25"/>
    <row r="966" ht="10.5" hidden="1" x14ac:dyDescent="0.25"/>
    <row r="967" ht="10.5" hidden="1" x14ac:dyDescent="0.25"/>
    <row r="968" ht="10.5" hidden="1" x14ac:dyDescent="0.25"/>
    <row r="969" ht="10.5" hidden="1" x14ac:dyDescent="0.25"/>
    <row r="970" ht="10.5" hidden="1" x14ac:dyDescent="0.25"/>
    <row r="971" ht="10.5" hidden="1" x14ac:dyDescent="0.25"/>
    <row r="972" ht="10.5" hidden="1" x14ac:dyDescent="0.25"/>
    <row r="973" ht="10.5" hidden="1" x14ac:dyDescent="0.25"/>
    <row r="974" ht="10.5" hidden="1" x14ac:dyDescent="0.25"/>
    <row r="975" ht="10.5" hidden="1" x14ac:dyDescent="0.25"/>
    <row r="976" ht="10.5" hidden="1" x14ac:dyDescent="0.25"/>
    <row r="977" ht="10.5" hidden="1" x14ac:dyDescent="0.25"/>
    <row r="978" ht="10.5" hidden="1" x14ac:dyDescent="0.25"/>
    <row r="979" ht="10.5" hidden="1" x14ac:dyDescent="0.25"/>
    <row r="980" ht="10.5" hidden="1" x14ac:dyDescent="0.25"/>
    <row r="981" ht="10.5" hidden="1" x14ac:dyDescent="0.25"/>
    <row r="982" ht="10.5" hidden="1" x14ac:dyDescent="0.25"/>
    <row r="983" ht="10.5" hidden="1" x14ac:dyDescent="0.25"/>
    <row r="984" ht="10.5" hidden="1" x14ac:dyDescent="0.25"/>
    <row r="985" ht="10.5" hidden="1" x14ac:dyDescent="0.25"/>
    <row r="986" ht="10.5" hidden="1" x14ac:dyDescent="0.25"/>
    <row r="987" ht="10.5" hidden="1" x14ac:dyDescent="0.25"/>
    <row r="988" ht="10.5" hidden="1" x14ac:dyDescent="0.25"/>
    <row r="989" ht="10.5" hidden="1" x14ac:dyDescent="0.25"/>
    <row r="990" ht="10.5" hidden="1" x14ac:dyDescent="0.25"/>
    <row r="991" ht="10.5" hidden="1" x14ac:dyDescent="0.25"/>
    <row r="992" ht="10.5" hidden="1" x14ac:dyDescent="0.25"/>
    <row r="993" ht="10.5" hidden="1" x14ac:dyDescent="0.25"/>
    <row r="994" ht="10.5" hidden="1" x14ac:dyDescent="0.25"/>
    <row r="995" ht="17.25" hidden="1" customHeight="1" x14ac:dyDescent="0.25"/>
    <row r="996" ht="17.25" hidden="1" customHeight="1" x14ac:dyDescent="0.25"/>
    <row r="997" ht="17.25" hidden="1" customHeight="1" x14ac:dyDescent="0.25"/>
    <row r="998" ht="17.25" hidden="1" customHeight="1" x14ac:dyDescent="0.25"/>
    <row r="999" ht="17.25" hidden="1" customHeight="1" x14ac:dyDescent="0.25"/>
    <row r="1000" ht="17.25" hidden="1" customHeight="1" x14ac:dyDescent="0.25"/>
    <row r="1001" ht="17.25" hidden="1" customHeight="1" x14ac:dyDescent="0.25"/>
    <row r="1002" ht="17.25" hidden="1" customHeight="1" x14ac:dyDescent="0.25"/>
  </sheetData>
  <sheetProtection algorithmName="SHA-512" hashValue="Ztj2Gt09GKE8hq4oYBCIff4pBiU5A3unL6QJSEBZLS3V+JJNfA29A5hgTBhSxQtjhgnNnIxmLyO6BYanpgAM1g==" saltValue="nxCJB0EZvWNlGvp8hNppGA==" spinCount="100000" sheet="1" objects="1" scenarios="1" selectLockedCells="1"/>
  <dataConsolidate/>
  <mergeCells count="133">
    <mergeCell ref="A1:E3"/>
    <mergeCell ref="F1:G1"/>
    <mergeCell ref="H1:I1"/>
    <mergeCell ref="F2:G2"/>
    <mergeCell ref="H2:I2"/>
    <mergeCell ref="F3:G3"/>
    <mergeCell ref="H3:I3"/>
    <mergeCell ref="D12:I12"/>
    <mergeCell ref="B13:I13"/>
    <mergeCell ref="D15:I15"/>
    <mergeCell ref="D16:I16"/>
    <mergeCell ref="D17:I17"/>
    <mergeCell ref="D18:I18"/>
    <mergeCell ref="B5:I5"/>
    <mergeCell ref="D7:I7"/>
    <mergeCell ref="D8:I8"/>
    <mergeCell ref="D9:I9"/>
    <mergeCell ref="D10:I10"/>
    <mergeCell ref="C11:I11"/>
    <mergeCell ref="B26:C26"/>
    <mergeCell ref="D26:I26"/>
    <mergeCell ref="B27:C27"/>
    <mergeCell ref="D27:I27"/>
    <mergeCell ref="B29:I29"/>
    <mergeCell ref="B30:I30"/>
    <mergeCell ref="D19:I19"/>
    <mergeCell ref="D20:I20"/>
    <mergeCell ref="B22:I22"/>
    <mergeCell ref="B24:C24"/>
    <mergeCell ref="D24:I24"/>
    <mergeCell ref="B25:C25"/>
    <mergeCell ref="D25:I25"/>
    <mergeCell ref="B37:F37"/>
    <mergeCell ref="B38:F38"/>
    <mergeCell ref="B39:F39"/>
    <mergeCell ref="B40:D40"/>
    <mergeCell ref="B41:C42"/>
    <mergeCell ref="B43:D43"/>
    <mergeCell ref="B31:D31"/>
    <mergeCell ref="B32:D32"/>
    <mergeCell ref="B33:D33"/>
    <mergeCell ref="B34:D34"/>
    <mergeCell ref="B35:D35"/>
    <mergeCell ref="B36:D36"/>
    <mergeCell ref="E51:F51"/>
    <mergeCell ref="B53:I53"/>
    <mergeCell ref="B54:C54"/>
    <mergeCell ref="B55:F55"/>
    <mergeCell ref="B56:F56"/>
    <mergeCell ref="B57:F57"/>
    <mergeCell ref="B44:D44"/>
    <mergeCell ref="B45:D45"/>
    <mergeCell ref="B46:D46"/>
    <mergeCell ref="B47:E47"/>
    <mergeCell ref="B49:I49"/>
    <mergeCell ref="B50:F50"/>
    <mergeCell ref="B66:F66"/>
    <mergeCell ref="B68:I68"/>
    <mergeCell ref="B69:I69"/>
    <mergeCell ref="B70:F70"/>
    <mergeCell ref="B71:F71"/>
    <mergeCell ref="B72:D72"/>
    <mergeCell ref="B58:F58"/>
    <mergeCell ref="B60:I60"/>
    <mergeCell ref="B61:C61"/>
    <mergeCell ref="B62:F62"/>
    <mergeCell ref="B64:I64"/>
    <mergeCell ref="B65:C65"/>
    <mergeCell ref="B80:F80"/>
    <mergeCell ref="B83:I83"/>
    <mergeCell ref="B85:C85"/>
    <mergeCell ref="D85:G85"/>
    <mergeCell ref="B86:I86"/>
    <mergeCell ref="D87:G87"/>
    <mergeCell ref="B73:D73"/>
    <mergeCell ref="B74:F74"/>
    <mergeCell ref="B76:F76"/>
    <mergeCell ref="B77:F77"/>
    <mergeCell ref="B78:F78"/>
    <mergeCell ref="B79:F79"/>
    <mergeCell ref="H81:I81"/>
    <mergeCell ref="D94:G94"/>
    <mergeCell ref="D95:G95"/>
    <mergeCell ref="D96:G96"/>
    <mergeCell ref="B97:G97"/>
    <mergeCell ref="B98:G98"/>
    <mergeCell ref="B100:I100"/>
    <mergeCell ref="D88:G88"/>
    <mergeCell ref="D89:G89"/>
    <mergeCell ref="D90:G90"/>
    <mergeCell ref="D91:G91"/>
    <mergeCell ref="B92:G92"/>
    <mergeCell ref="B93:I93"/>
    <mergeCell ref="B119:I119"/>
    <mergeCell ref="B120:I120"/>
    <mergeCell ref="B121:I121"/>
    <mergeCell ref="B122:I122"/>
    <mergeCell ref="D124:G124"/>
    <mergeCell ref="D125:E125"/>
    <mergeCell ref="F125:G125"/>
    <mergeCell ref="B102:I108"/>
    <mergeCell ref="B109:I111"/>
    <mergeCell ref="B112:J113"/>
    <mergeCell ref="B115:I115"/>
    <mergeCell ref="B117:I117"/>
    <mergeCell ref="B118:I118"/>
    <mergeCell ref="C138:I138"/>
    <mergeCell ref="C139:J139"/>
    <mergeCell ref="C140:J140"/>
    <mergeCell ref="E141:F141"/>
    <mergeCell ref="G141:J141"/>
    <mergeCell ref="E142:F142"/>
    <mergeCell ref="G142:J142"/>
    <mergeCell ref="D126:E126"/>
    <mergeCell ref="F126:G126"/>
    <mergeCell ref="D127:G127"/>
    <mergeCell ref="D128:G128"/>
    <mergeCell ref="D130:G130"/>
    <mergeCell ref="C137:I137"/>
    <mergeCell ref="E149:F149"/>
    <mergeCell ref="G149:J149"/>
    <mergeCell ref="E146:F146"/>
    <mergeCell ref="G146:J146"/>
    <mergeCell ref="E147:F147"/>
    <mergeCell ref="G147:J147"/>
    <mergeCell ref="E148:F148"/>
    <mergeCell ref="G148:J148"/>
    <mergeCell ref="E143:F143"/>
    <mergeCell ref="G143:J143"/>
    <mergeCell ref="E144:F144"/>
    <mergeCell ref="G144:J144"/>
    <mergeCell ref="E145:F145"/>
    <mergeCell ref="G145:J145"/>
  </mergeCells>
  <conditionalFormatting sqref="C141:G149">
    <cfRule type="expression" dxfId="41" priority="4">
      <formula>NOT($M$7)</formula>
    </cfRule>
  </conditionalFormatting>
  <conditionalFormatting sqref="E73">
    <cfRule type="expression" dxfId="40" priority="6">
      <formula>NOT($M$8)</formula>
    </cfRule>
  </conditionalFormatting>
  <conditionalFormatting sqref="H32:H39">
    <cfRule type="expression" dxfId="39" priority="1">
      <formula>NOT($M$7)</formula>
    </cfRule>
  </conditionalFormatting>
  <conditionalFormatting sqref="H51">
    <cfRule type="expression" dxfId="38" priority="3">
      <formula>NOT($M$7)</formula>
    </cfRule>
  </conditionalFormatting>
  <conditionalFormatting sqref="H55:H57 H62 E72">
    <cfRule type="expression" dxfId="37" priority="5">
      <formula>NOT($M$7)</formula>
    </cfRule>
  </conditionalFormatting>
  <conditionalFormatting sqref="H66">
    <cfRule type="expression" dxfId="36" priority="2">
      <formula>NOT($M$7)</formula>
    </cfRule>
  </conditionalFormatting>
  <dataValidations count="7">
    <dataValidation type="textLength" operator="equal" allowBlank="1" showInputMessage="1" showErrorMessage="1" sqref="E143:F149" xr:uid="{75427F31-AD94-4B21-AC78-15D1A9822664}">
      <formula1>14</formula1>
    </dataValidation>
    <dataValidation type="custom" allowBlank="1" showInputMessage="1" showErrorMessage="1" error="Valeur impossible (suppérieure au taux maximum ou partenaire inéligible)." sqref="E72" xr:uid="{DA064A64-7A25-4760-AA7C-F2D3051F2993}">
      <formula1>$N$10</formula1>
    </dataValidation>
    <dataValidation type="custom" allowBlank="1" showInputMessage="1" showErrorMessage="1" errorTitle=" Partenaire non éligible" error="Le type de partenaire choisi n'est pas eligible au financement._x000a_Veuillez laisser vide la colonne « Aide demandée »." sqref="H66 H51 H55:H57 H62 H37:H39" xr:uid="{53EB886D-F268-4CA9-9AE9-B759528D7751}">
      <formula1>($M$7)</formula1>
    </dataValidation>
    <dataValidation type="list" allowBlank="1" showInputMessage="1" showErrorMessage="1" prompt="- Menu déroulant" sqref="D15:I15" xr:uid="{746557A8-1879-41C4-81A5-41F630BC942E}">
      <formula1>list_civilité</formula1>
    </dataValidation>
    <dataValidation type="custom" allowBlank="1" showInputMessage="1" showErrorMessage="1" sqref="E73" xr:uid="{D43B95AD-5436-413B-85BE-4B7E6949C0B8}">
      <formula1>$M$8</formula1>
    </dataValidation>
    <dataValidation type="list" allowBlank="1" showInputMessage="1" showErrorMessage="1" prompt="- Menu déroulant" sqref="D9:I9" xr:uid="{12D846AB-053D-42E8-9A41-25817A62FF90}">
      <formula1>list_type_etab_part</formula1>
    </dataValidation>
    <dataValidation type="textLength" operator="equal" allowBlank="1" showInputMessage="1" showErrorMessage="1" error="Veuillez renseigner un numéro de SIRET valide." sqref="D10" xr:uid="{FECA39A1-5CE4-41E2-9018-1543A8DB1A16}">
      <formula1>14</formula1>
    </dataValidation>
  </dataValidations>
  <pageMargins left="0.23622047244094491" right="0.23622047244094491" top="0.94488188976377963" bottom="0.74803149606299213" header="0.31496062992125984" footer="0.31496062992125984"/>
  <pageSetup paperSize="9" scale="70" fitToHeight="0"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9FE2F2-1B65-494B-825A-D05AE626C270}">
  <sheetPr codeName="Feuil20">
    <pageSetUpPr fitToPage="1"/>
  </sheetPr>
  <dimension ref="A1:XEW1002"/>
  <sheetViews>
    <sheetView zoomScaleNormal="100" zoomScaleSheetLayoutView="100" workbookViewId="0">
      <selection activeCell="C87" sqref="C87"/>
    </sheetView>
  </sheetViews>
  <sheetFormatPr baseColWidth="10" defaultColWidth="0" defaultRowHeight="0" customHeight="1" zeroHeight="1" x14ac:dyDescent="0.25"/>
  <cols>
    <col min="1" max="2" width="1.453125" style="498" customWidth="1"/>
    <col min="3" max="3" width="26.54296875" style="498" customWidth="1"/>
    <col min="4" max="4" width="19" style="498" customWidth="1"/>
    <col min="5" max="5" width="13.7265625" style="498" customWidth="1"/>
    <col min="6" max="6" width="14.7265625" style="498" customWidth="1"/>
    <col min="7" max="7" width="19.81640625" style="498" customWidth="1"/>
    <col min="8" max="8" width="19.54296875" style="498" customWidth="1"/>
    <col min="9" max="9" width="19.81640625" style="498" customWidth="1"/>
    <col min="10" max="10" width="2.1796875" style="80" customWidth="1"/>
    <col min="11" max="11" width="2.26953125" style="88" customWidth="1"/>
    <col min="12" max="16377" width="0" style="498" hidden="1"/>
    <col min="16378" max="16384" width="11.453125" style="498" hidden="1"/>
  </cols>
  <sheetData>
    <row r="1" spans="1:15" customFormat="1" ht="15.75" customHeight="1" thickTop="1" thickBot="1" x14ac:dyDescent="0.4">
      <c r="A1" s="891" t="s">
        <v>52</v>
      </c>
      <c r="B1" s="892"/>
      <c r="C1" s="892"/>
      <c r="D1" s="892"/>
      <c r="E1" s="892"/>
      <c r="F1" s="742"/>
      <c r="G1" s="743"/>
      <c r="H1" s="744"/>
      <c r="I1" s="743"/>
      <c r="J1" s="19"/>
      <c r="K1" s="17"/>
    </row>
    <row r="2" spans="1:15" customFormat="1" ht="15.75" customHeight="1" thickTop="1" thickBot="1" x14ac:dyDescent="0.4">
      <c r="A2" s="893"/>
      <c r="B2" s="894"/>
      <c r="C2" s="894"/>
      <c r="D2" s="894"/>
      <c r="E2" s="894"/>
      <c r="F2" s="742" t="s">
        <v>0</v>
      </c>
      <c r="G2" s="743"/>
      <c r="H2" s="744" t="str">
        <f>IF(VoletGeneral!H10&lt;&gt;"",VoletGeneral!H10,"")</f>
        <v/>
      </c>
      <c r="I2" s="743"/>
      <c r="J2" s="19"/>
      <c r="K2" s="17"/>
    </row>
    <row r="3" spans="1:15" customFormat="1" ht="15.75" customHeight="1" thickTop="1" thickBot="1" x14ac:dyDescent="0.4">
      <c r="A3" s="895"/>
      <c r="B3" s="896"/>
      <c r="C3" s="896"/>
      <c r="D3" s="896"/>
      <c r="E3" s="896"/>
      <c r="F3" s="742" t="s">
        <v>229</v>
      </c>
      <c r="G3" s="743"/>
      <c r="H3" s="946" t="s">
        <v>290</v>
      </c>
      <c r="I3" s="947"/>
      <c r="J3" s="19"/>
      <c r="K3" s="17"/>
    </row>
    <row r="4" spans="1:15" customFormat="1" ht="15.75" customHeight="1" thickTop="1" thickBot="1" x14ac:dyDescent="0.4">
      <c r="A4" s="15"/>
      <c r="B4" s="12"/>
      <c r="C4" s="13">
        <v>20408</v>
      </c>
      <c r="D4" s="6" t="str">
        <f>C4&amp;"-0"</f>
        <v>20408-0</v>
      </c>
      <c r="E4" s="6"/>
      <c r="F4" s="14"/>
      <c r="G4" s="14"/>
      <c r="H4" s="14"/>
      <c r="I4" s="14"/>
      <c r="J4" s="19"/>
      <c r="K4" s="17"/>
    </row>
    <row r="5" spans="1:15" s="497" customFormat="1" ht="15" customHeight="1" thickTop="1" thickBot="1" x14ac:dyDescent="0.35">
      <c r="A5" s="50"/>
      <c r="B5" s="588" t="s">
        <v>36</v>
      </c>
      <c r="C5" s="589"/>
      <c r="D5" s="589"/>
      <c r="E5" s="589"/>
      <c r="F5" s="589"/>
      <c r="G5" s="589"/>
      <c r="H5" s="589"/>
      <c r="I5" s="590"/>
      <c r="J5" s="19"/>
      <c r="K5" s="85"/>
    </row>
    <row r="6" spans="1:15" s="497" customFormat="1" ht="7.9" customHeight="1" thickTop="1" thickBot="1" x14ac:dyDescent="0.35">
      <c r="A6" s="53"/>
      <c r="B6" s="54"/>
      <c r="C6" s="55"/>
      <c r="D6" s="56"/>
      <c r="E6" s="34"/>
      <c r="F6" s="34"/>
      <c r="G6" s="34"/>
      <c r="H6" s="57"/>
      <c r="I6" s="57"/>
      <c r="J6" s="19"/>
      <c r="K6" s="85"/>
    </row>
    <row r="7" spans="1:15" s="497" customFormat="1" ht="15" customHeight="1" thickTop="1" thickBot="1" x14ac:dyDescent="0.35">
      <c r="A7" s="58"/>
      <c r="B7" s="58"/>
      <c r="C7" s="489" t="s">
        <v>36</v>
      </c>
      <c r="D7" s="948"/>
      <c r="E7" s="949"/>
      <c r="F7" s="949"/>
      <c r="G7" s="949"/>
      <c r="H7" s="949"/>
      <c r="I7" s="950"/>
      <c r="J7" s="19"/>
      <c r="K7" s="85"/>
      <c r="L7" s="159" t="s">
        <v>129</v>
      </c>
      <c r="M7" s="161" t="b">
        <f>(SUMIF(Table_type_part[Type étab partenaire],D9,Table_type_part[Eligible]))&gt;0</f>
        <v>0</v>
      </c>
      <c r="N7" s="160" t="s">
        <v>130</v>
      </c>
    </row>
    <row r="8" spans="1:15" s="497" customFormat="1" ht="15" customHeight="1" thickTop="1" thickBot="1" x14ac:dyDescent="0.35">
      <c r="A8" s="58"/>
      <c r="B8" s="58"/>
      <c r="C8" s="490" t="s">
        <v>38</v>
      </c>
      <c r="D8" s="951"/>
      <c r="E8" s="954"/>
      <c r="F8" s="954"/>
      <c r="G8" s="954"/>
      <c r="H8" s="954"/>
      <c r="I8" s="955"/>
      <c r="J8" s="62"/>
      <c r="K8" s="85"/>
      <c r="L8" s="159" t="s">
        <v>132</v>
      </c>
      <c r="M8" s="161" t="b">
        <f>(SUMIF(Table_type_part[Type étab partenaire],D9,Table_type_part[frais env]))&gt;0</f>
        <v>0</v>
      </c>
      <c r="N8" s="160" t="s">
        <v>130</v>
      </c>
    </row>
    <row r="9" spans="1:15" s="497" customFormat="1" ht="15" customHeight="1" thickTop="1" thickBot="1" x14ac:dyDescent="0.35">
      <c r="A9" s="58"/>
      <c r="B9" s="58"/>
      <c r="C9" s="490" t="s">
        <v>29</v>
      </c>
      <c r="D9" s="956"/>
      <c r="E9" s="956"/>
      <c r="F9" s="956"/>
      <c r="G9" s="956"/>
      <c r="H9" s="956"/>
      <c r="I9" s="956"/>
      <c r="J9" s="66"/>
      <c r="K9" s="85"/>
    </row>
    <row r="10" spans="1:15" s="497" customFormat="1" ht="15" customHeight="1" thickTop="1" thickBot="1" x14ac:dyDescent="0.35">
      <c r="A10" s="64"/>
      <c r="B10" s="64"/>
      <c r="C10" s="489" t="s">
        <v>39</v>
      </c>
      <c r="D10" s="959"/>
      <c r="E10" s="959"/>
      <c r="F10" s="959"/>
      <c r="G10" s="959"/>
      <c r="H10" s="959"/>
      <c r="I10" s="959"/>
      <c r="J10" s="66"/>
      <c r="K10" s="85"/>
      <c r="M10" s="159" t="s">
        <v>277</v>
      </c>
      <c r="N10" s="161" t="b">
        <f>AND(M7)</f>
        <v>0</v>
      </c>
      <c r="O10" s="160" t="s">
        <v>186</v>
      </c>
    </row>
    <row r="11" spans="1:15" s="497" customFormat="1" ht="16.5" hidden="1" customHeight="1" thickTop="1" thickBot="1" x14ac:dyDescent="0.35">
      <c r="A11" s="58"/>
      <c r="B11" s="42"/>
      <c r="C11" s="960" t="str">
        <f>IF(AND(NOT(M7),(COUNT(aide_à_bloquer)&lt;&gt;0))," Etablissement non éligible au financement, veuillez effacer les données dans les colonnes « Aide demandée ».", "")</f>
        <v/>
      </c>
      <c r="D11" s="961"/>
      <c r="E11" s="961"/>
      <c r="F11" s="961"/>
      <c r="G11" s="961"/>
      <c r="H11" s="961"/>
      <c r="I11" s="962"/>
      <c r="J11" s="62"/>
      <c r="K11" s="85"/>
    </row>
    <row r="12" spans="1:15" s="497" customFormat="1" ht="71" customHeight="1" thickTop="1" thickBot="1" x14ac:dyDescent="0.35">
      <c r="A12" s="58"/>
      <c r="B12" s="42"/>
      <c r="C12" s="499"/>
      <c r="D12" s="966" t="s">
        <v>432</v>
      </c>
      <c r="E12" s="966"/>
      <c r="F12" s="966"/>
      <c r="G12" s="966"/>
      <c r="H12" s="966"/>
      <c r="I12" s="967"/>
      <c r="J12" s="62"/>
      <c r="K12" s="85"/>
    </row>
    <row r="13" spans="1:15" s="497" customFormat="1" ht="15" customHeight="1" thickTop="1" thickBot="1" x14ac:dyDescent="0.35">
      <c r="A13" s="50"/>
      <c r="B13" s="588" t="s">
        <v>40</v>
      </c>
      <c r="C13" s="589"/>
      <c r="D13" s="589"/>
      <c r="E13" s="589"/>
      <c r="F13" s="589"/>
      <c r="G13" s="589"/>
      <c r="H13" s="589"/>
      <c r="I13" s="590"/>
      <c r="J13" s="66"/>
      <c r="K13" s="85"/>
    </row>
    <row r="14" spans="1:15" s="497" customFormat="1" ht="7.9" customHeight="1" thickTop="1" thickBot="1" x14ac:dyDescent="0.35">
      <c r="A14" s="53"/>
      <c r="B14" s="54"/>
      <c r="C14" s="67"/>
      <c r="D14" s="57"/>
      <c r="E14" s="57"/>
      <c r="F14" s="57"/>
      <c r="G14" s="57"/>
      <c r="H14" s="57"/>
      <c r="I14" s="57"/>
      <c r="J14" s="62"/>
      <c r="K14" s="85"/>
    </row>
    <row r="15" spans="1:15" s="497" customFormat="1" ht="15" customHeight="1" thickTop="1" thickBot="1" x14ac:dyDescent="0.35">
      <c r="A15" s="58"/>
      <c r="B15" s="58"/>
      <c r="C15" s="490" t="s">
        <v>33</v>
      </c>
      <c r="D15" s="951"/>
      <c r="E15" s="964"/>
      <c r="F15" s="964"/>
      <c r="G15" s="964"/>
      <c r="H15" s="964"/>
      <c r="I15" s="965"/>
      <c r="J15" s="66"/>
      <c r="K15" s="85"/>
    </row>
    <row r="16" spans="1:15" s="497" customFormat="1" ht="15" customHeight="1" thickTop="1" thickBot="1" x14ac:dyDescent="0.35">
      <c r="A16" s="58"/>
      <c r="B16" s="58"/>
      <c r="C16" s="490" t="s">
        <v>1</v>
      </c>
      <c r="D16" s="951"/>
      <c r="E16" s="952"/>
      <c r="F16" s="952"/>
      <c r="G16" s="952"/>
      <c r="H16" s="952"/>
      <c r="I16" s="953"/>
      <c r="J16" s="66"/>
      <c r="K16" s="85"/>
    </row>
    <row r="17" spans="1:16377" s="497" customFormat="1" ht="15" customHeight="1" thickTop="1" thickBot="1" x14ac:dyDescent="0.35">
      <c r="A17" s="58"/>
      <c r="B17" s="58"/>
      <c r="C17" s="490" t="s">
        <v>2</v>
      </c>
      <c r="D17" s="951"/>
      <c r="E17" s="952"/>
      <c r="F17" s="952"/>
      <c r="G17" s="952"/>
      <c r="H17" s="952"/>
      <c r="I17" s="953"/>
      <c r="J17" s="66"/>
      <c r="K17" s="85"/>
    </row>
    <row r="18" spans="1:16377" s="497" customFormat="1" ht="15" customHeight="1" thickTop="1" thickBot="1" x14ac:dyDescent="0.35">
      <c r="A18" s="58"/>
      <c r="B18" s="58"/>
      <c r="C18" s="490" t="s">
        <v>28</v>
      </c>
      <c r="D18" s="951"/>
      <c r="E18" s="952"/>
      <c r="F18" s="952"/>
      <c r="G18" s="952"/>
      <c r="H18" s="952"/>
      <c r="I18" s="953"/>
      <c r="J18" s="66"/>
      <c r="K18" s="85"/>
    </row>
    <row r="19" spans="1:16377" s="497" customFormat="1" ht="15" customHeight="1" thickTop="1" thickBot="1" x14ac:dyDescent="0.35">
      <c r="A19" s="58"/>
      <c r="B19" s="58"/>
      <c r="C19" s="490" t="s">
        <v>4</v>
      </c>
      <c r="D19" s="957"/>
      <c r="E19" s="952"/>
      <c r="F19" s="952"/>
      <c r="G19" s="952"/>
      <c r="H19" s="952"/>
      <c r="I19" s="953"/>
      <c r="J19" s="66"/>
      <c r="K19" s="85"/>
    </row>
    <row r="20" spans="1:16377" s="497" customFormat="1" ht="15" customHeight="1" thickTop="1" thickBot="1" x14ac:dyDescent="0.35">
      <c r="A20" s="58"/>
      <c r="B20" s="58"/>
      <c r="C20" s="490" t="s">
        <v>3</v>
      </c>
      <c r="D20" s="958"/>
      <c r="E20" s="958"/>
      <c r="F20" s="958"/>
      <c r="G20" s="958"/>
      <c r="H20" s="958"/>
      <c r="I20" s="958"/>
      <c r="J20" s="66"/>
      <c r="K20" s="85"/>
    </row>
    <row r="21" spans="1:16377" s="497" customFormat="1" ht="15" customHeight="1" thickTop="1" thickBot="1" x14ac:dyDescent="0.35">
      <c r="A21" s="58"/>
      <c r="B21" s="64"/>
      <c r="C21" s="42"/>
      <c r="D21" s="46"/>
      <c r="E21" s="46"/>
      <c r="F21" s="47"/>
      <c r="G21" s="47"/>
      <c r="H21" s="47"/>
      <c r="I21" s="47"/>
      <c r="J21" s="66"/>
      <c r="K21" s="85"/>
    </row>
    <row r="22" spans="1:16377" s="61" customFormat="1" ht="15" customHeight="1" thickTop="1" thickBot="1" x14ac:dyDescent="0.4">
      <c r="B22" s="588" t="s">
        <v>162</v>
      </c>
      <c r="C22" s="589"/>
      <c r="D22" s="589"/>
      <c r="E22" s="589"/>
      <c r="F22" s="589"/>
      <c r="G22" s="589"/>
      <c r="H22" s="589"/>
      <c r="I22" s="589"/>
      <c r="K22" s="381"/>
    </row>
    <row r="23" spans="1:16377" s="61" customFormat="1" ht="7.9" customHeight="1" thickTop="1" thickBot="1" x14ac:dyDescent="0.4">
      <c r="K23" s="381"/>
    </row>
    <row r="24" spans="1:16377" s="85" customFormat="1" ht="15" customHeight="1" thickTop="1" thickBot="1" x14ac:dyDescent="0.35">
      <c r="A24" s="74"/>
      <c r="B24" s="712" t="s">
        <v>1</v>
      </c>
      <c r="C24" s="713"/>
      <c r="D24" s="782"/>
      <c r="E24" s="783"/>
      <c r="F24" s="783"/>
      <c r="G24" s="783"/>
      <c r="H24" s="783"/>
      <c r="I24" s="784"/>
      <c r="J24" s="60"/>
    </row>
    <row r="25" spans="1:16377" s="85" customFormat="1" ht="15" customHeight="1" thickTop="1" thickBot="1" x14ac:dyDescent="0.35">
      <c r="A25" s="74"/>
      <c r="B25" s="712" t="s">
        <v>2</v>
      </c>
      <c r="C25" s="713"/>
      <c r="D25" s="782"/>
      <c r="E25" s="783"/>
      <c r="F25" s="783"/>
      <c r="G25" s="783"/>
      <c r="H25" s="783"/>
      <c r="I25" s="784"/>
      <c r="J25" s="60"/>
    </row>
    <row r="26" spans="1:16377" s="85" customFormat="1" ht="15" customHeight="1" thickTop="1" thickBot="1" x14ac:dyDescent="0.35">
      <c r="A26" s="74"/>
      <c r="B26" s="712" t="s">
        <v>4</v>
      </c>
      <c r="C26" s="713"/>
      <c r="D26" s="782"/>
      <c r="E26" s="783"/>
      <c r="F26" s="783"/>
      <c r="G26" s="783"/>
      <c r="H26" s="783"/>
      <c r="I26" s="784"/>
      <c r="J26" s="60"/>
    </row>
    <row r="27" spans="1:16377" s="85" customFormat="1" ht="15" customHeight="1" thickTop="1" thickBot="1" x14ac:dyDescent="0.35">
      <c r="A27" s="74"/>
      <c r="B27" s="714" t="s">
        <v>3</v>
      </c>
      <c r="C27" s="963"/>
      <c r="D27" s="972"/>
      <c r="E27" s="973"/>
      <c r="F27" s="973"/>
      <c r="G27" s="973"/>
      <c r="H27" s="973"/>
      <c r="I27" s="974"/>
      <c r="J27" s="73"/>
    </row>
    <row r="28" spans="1:16377" s="105" customFormat="1" ht="15" customHeight="1" thickTop="1" thickBot="1" x14ac:dyDescent="0.4">
      <c r="A28" s="61"/>
      <c r="B28" s="61"/>
      <c r="C28" s="61"/>
      <c r="D28" s="61"/>
      <c r="E28" s="61"/>
      <c r="F28" s="61"/>
      <c r="G28" s="61"/>
      <c r="H28" s="61"/>
      <c r="I28" s="61"/>
      <c r="J28" s="61"/>
      <c r="K28" s="38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c r="HN28" s="61"/>
      <c r="HO28" s="61"/>
      <c r="HP28" s="61"/>
      <c r="HQ28" s="61"/>
      <c r="HR28" s="61"/>
      <c r="HS28" s="61"/>
      <c r="HT28" s="61"/>
      <c r="HU28" s="61"/>
      <c r="HV28" s="61"/>
      <c r="HW28" s="61"/>
      <c r="HX28" s="61"/>
      <c r="HY28" s="61"/>
      <c r="HZ28" s="61"/>
      <c r="IA28" s="61"/>
      <c r="IB28" s="61"/>
      <c r="IC28" s="61"/>
      <c r="ID28" s="61"/>
      <c r="IE28" s="61"/>
      <c r="IF28" s="61"/>
      <c r="IG28" s="61"/>
      <c r="IH28" s="61"/>
      <c r="II28" s="61"/>
      <c r="IJ28" s="61"/>
      <c r="IK28" s="61"/>
      <c r="IL28" s="61"/>
      <c r="IM28" s="61"/>
      <c r="IN28" s="61"/>
      <c r="IO28" s="61"/>
      <c r="IP28" s="61"/>
      <c r="IQ28" s="61"/>
      <c r="IR28" s="61"/>
      <c r="IS28" s="61"/>
      <c r="IT28" s="61"/>
      <c r="IU28" s="61"/>
      <c r="IV28" s="61"/>
      <c r="IW28" s="61"/>
      <c r="IX28" s="61"/>
      <c r="IY28" s="61"/>
      <c r="IZ28" s="61"/>
      <c r="JA28" s="61"/>
      <c r="JB28" s="61"/>
      <c r="JC28" s="61"/>
      <c r="JD28" s="61"/>
      <c r="JE28" s="61"/>
      <c r="JF28" s="61"/>
      <c r="JG28" s="61"/>
      <c r="JH28" s="61"/>
      <c r="JI28" s="61"/>
      <c r="JJ28" s="61"/>
      <c r="JK28" s="61"/>
      <c r="JL28" s="61"/>
      <c r="JM28" s="61"/>
      <c r="JN28" s="61"/>
      <c r="JO28" s="61"/>
      <c r="JP28" s="61"/>
      <c r="JQ28" s="61"/>
      <c r="JR28" s="61"/>
      <c r="JS28" s="61"/>
      <c r="JT28" s="61"/>
      <c r="JU28" s="61"/>
      <c r="JV28" s="61"/>
      <c r="JW28" s="61"/>
      <c r="JX28" s="61"/>
      <c r="JY28" s="61"/>
      <c r="JZ28" s="61"/>
      <c r="KA28" s="61"/>
      <c r="KB28" s="61"/>
      <c r="KC28" s="61"/>
      <c r="KD28" s="61"/>
      <c r="KE28" s="61"/>
      <c r="KF28" s="61"/>
      <c r="KG28" s="61"/>
      <c r="KH28" s="61"/>
      <c r="KI28" s="61"/>
      <c r="KJ28" s="61"/>
      <c r="KK28" s="61"/>
      <c r="KL28" s="61"/>
      <c r="KM28" s="61"/>
      <c r="KN28" s="61"/>
      <c r="KO28" s="61"/>
      <c r="KP28" s="61"/>
      <c r="KQ28" s="61"/>
      <c r="KR28" s="61"/>
      <c r="KS28" s="61"/>
      <c r="KT28" s="61"/>
      <c r="KU28" s="61"/>
      <c r="KV28" s="61"/>
      <c r="KW28" s="61"/>
      <c r="KX28" s="61"/>
      <c r="KY28" s="61"/>
      <c r="KZ28" s="61"/>
      <c r="LA28" s="61"/>
      <c r="LB28" s="61"/>
      <c r="LC28" s="61"/>
      <c r="LD28" s="61"/>
      <c r="LE28" s="61"/>
      <c r="LF28" s="61"/>
      <c r="LG28" s="61"/>
      <c r="LH28" s="61"/>
      <c r="LI28" s="61"/>
      <c r="LJ28" s="61"/>
      <c r="LK28" s="61"/>
      <c r="LL28" s="61"/>
      <c r="LM28" s="61"/>
      <c r="LN28" s="61"/>
      <c r="LO28" s="61"/>
      <c r="LP28" s="61"/>
      <c r="LQ28" s="61"/>
      <c r="LR28" s="61"/>
      <c r="LS28" s="61"/>
      <c r="LT28" s="61"/>
      <c r="LU28" s="61"/>
      <c r="LV28" s="61"/>
      <c r="LW28" s="61"/>
      <c r="LX28" s="61"/>
      <c r="LY28" s="61"/>
      <c r="LZ28" s="61"/>
      <c r="MA28" s="61"/>
      <c r="MB28" s="61"/>
      <c r="MC28" s="61"/>
      <c r="MD28" s="61"/>
      <c r="ME28" s="61"/>
      <c r="MF28" s="61"/>
      <c r="MG28" s="61"/>
      <c r="MH28" s="61"/>
      <c r="MI28" s="61"/>
      <c r="MJ28" s="61"/>
      <c r="MK28" s="61"/>
      <c r="ML28" s="61"/>
      <c r="MM28" s="61"/>
      <c r="MN28" s="61"/>
      <c r="MO28" s="61"/>
      <c r="MP28" s="61"/>
      <c r="MQ28" s="61"/>
      <c r="MR28" s="61"/>
      <c r="MS28" s="61"/>
      <c r="MT28" s="61"/>
      <c r="MU28" s="61"/>
      <c r="MV28" s="61"/>
      <c r="MW28" s="61"/>
      <c r="MX28" s="61"/>
      <c r="MY28" s="61"/>
      <c r="MZ28" s="61"/>
      <c r="NA28" s="61"/>
      <c r="NB28" s="61"/>
      <c r="NC28" s="61"/>
      <c r="ND28" s="61"/>
      <c r="NE28" s="61"/>
      <c r="NF28" s="61"/>
      <c r="NG28" s="61"/>
      <c r="NH28" s="61"/>
      <c r="NI28" s="61"/>
      <c r="NJ28" s="61"/>
      <c r="NK28" s="61"/>
      <c r="NL28" s="61"/>
      <c r="NM28" s="61"/>
      <c r="NN28" s="61"/>
      <c r="NO28" s="61"/>
      <c r="NP28" s="61"/>
      <c r="NQ28" s="61"/>
      <c r="NR28" s="61"/>
      <c r="NS28" s="61"/>
      <c r="NT28" s="61"/>
      <c r="NU28" s="61"/>
      <c r="NV28" s="61"/>
      <c r="NW28" s="61"/>
      <c r="NX28" s="61"/>
      <c r="NY28" s="61"/>
      <c r="NZ28" s="61"/>
      <c r="OA28" s="61"/>
      <c r="OB28" s="61"/>
      <c r="OC28" s="61"/>
      <c r="OD28" s="61"/>
      <c r="OE28" s="61"/>
      <c r="OF28" s="61"/>
      <c r="OG28" s="61"/>
      <c r="OH28" s="61"/>
      <c r="OI28" s="61"/>
      <c r="OJ28" s="61"/>
      <c r="OK28" s="61"/>
      <c r="OL28" s="61"/>
      <c r="OM28" s="61"/>
      <c r="ON28" s="61"/>
      <c r="OO28" s="61"/>
      <c r="OP28" s="61"/>
      <c r="OQ28" s="61"/>
      <c r="OR28" s="61"/>
      <c r="OS28" s="61"/>
      <c r="OT28" s="61"/>
      <c r="OU28" s="61"/>
      <c r="OV28" s="61"/>
      <c r="OW28" s="61"/>
      <c r="OX28" s="61"/>
      <c r="OY28" s="61"/>
      <c r="OZ28" s="61"/>
      <c r="PA28" s="61"/>
      <c r="PB28" s="61"/>
      <c r="PC28" s="61"/>
      <c r="PD28" s="61"/>
      <c r="PE28" s="61"/>
      <c r="PF28" s="61"/>
      <c r="PG28" s="61"/>
      <c r="PH28" s="61"/>
      <c r="PI28" s="61"/>
      <c r="PJ28" s="61"/>
      <c r="PK28" s="61"/>
      <c r="PL28" s="61"/>
      <c r="PM28" s="61"/>
      <c r="PN28" s="61"/>
      <c r="PO28" s="61"/>
      <c r="PP28" s="61"/>
      <c r="PQ28" s="61"/>
      <c r="PR28" s="61"/>
      <c r="PS28" s="61"/>
      <c r="PT28" s="61"/>
      <c r="PU28" s="61"/>
      <c r="PV28" s="61"/>
      <c r="PW28" s="61"/>
      <c r="PX28" s="61"/>
      <c r="PY28" s="61"/>
      <c r="PZ28" s="61"/>
      <c r="QA28" s="61"/>
      <c r="QB28" s="61"/>
      <c r="QC28" s="61"/>
      <c r="QD28" s="61"/>
      <c r="QE28" s="61"/>
      <c r="QF28" s="61"/>
      <c r="QG28" s="61"/>
      <c r="QH28" s="61"/>
      <c r="QI28" s="61"/>
      <c r="QJ28" s="61"/>
      <c r="QK28" s="61"/>
      <c r="QL28" s="61"/>
      <c r="QM28" s="61"/>
      <c r="QN28" s="61"/>
      <c r="QO28" s="61"/>
      <c r="QP28" s="61"/>
      <c r="QQ28" s="61"/>
      <c r="QR28" s="61"/>
      <c r="QS28" s="61"/>
      <c r="QT28" s="61"/>
      <c r="QU28" s="61"/>
      <c r="QV28" s="61"/>
      <c r="QW28" s="61"/>
      <c r="QX28" s="61"/>
      <c r="QY28" s="61"/>
      <c r="QZ28" s="61"/>
      <c r="RA28" s="61"/>
      <c r="RB28" s="61"/>
      <c r="RC28" s="61"/>
      <c r="RD28" s="61"/>
      <c r="RE28" s="61"/>
      <c r="RF28" s="61"/>
      <c r="RG28" s="61"/>
      <c r="RH28" s="61"/>
      <c r="RI28" s="61"/>
      <c r="RJ28" s="61"/>
      <c r="RK28" s="61"/>
      <c r="RL28" s="61"/>
      <c r="RM28" s="61"/>
      <c r="RN28" s="61"/>
      <c r="RO28" s="61"/>
      <c r="RP28" s="61"/>
      <c r="RQ28" s="61"/>
      <c r="RR28" s="61"/>
      <c r="RS28" s="61"/>
      <c r="RT28" s="61"/>
      <c r="RU28" s="61"/>
      <c r="RV28" s="61"/>
      <c r="RW28" s="61"/>
      <c r="RX28" s="61"/>
      <c r="RY28" s="61"/>
      <c r="RZ28" s="61"/>
      <c r="SA28" s="61"/>
      <c r="SB28" s="61"/>
      <c r="SC28" s="61"/>
      <c r="SD28" s="61"/>
      <c r="SE28" s="61"/>
      <c r="SF28" s="61"/>
      <c r="SG28" s="61"/>
      <c r="SH28" s="61"/>
      <c r="SI28" s="61"/>
      <c r="SJ28" s="61"/>
      <c r="SK28" s="61"/>
      <c r="SL28" s="61"/>
      <c r="SM28" s="61"/>
      <c r="SN28" s="61"/>
      <c r="SO28" s="61"/>
      <c r="SP28" s="61"/>
      <c r="SQ28" s="61"/>
      <c r="SR28" s="61"/>
      <c r="SS28" s="61"/>
      <c r="ST28" s="61"/>
      <c r="SU28" s="61"/>
      <c r="SV28" s="61"/>
      <c r="SW28" s="61"/>
      <c r="SX28" s="61"/>
      <c r="SY28" s="61"/>
      <c r="SZ28" s="61"/>
      <c r="TA28" s="61"/>
      <c r="TB28" s="61"/>
      <c r="TC28" s="61"/>
      <c r="TD28" s="61"/>
      <c r="TE28" s="61"/>
      <c r="TF28" s="61"/>
      <c r="TG28" s="61"/>
      <c r="TH28" s="61"/>
      <c r="TI28" s="61"/>
      <c r="TJ28" s="61"/>
      <c r="TK28" s="61"/>
      <c r="TL28" s="61"/>
      <c r="TM28" s="61"/>
      <c r="TN28" s="61"/>
      <c r="TO28" s="61"/>
      <c r="TP28" s="61"/>
      <c r="TQ28" s="61"/>
      <c r="TR28" s="61"/>
      <c r="TS28" s="61"/>
      <c r="TT28" s="61"/>
      <c r="TU28" s="61"/>
      <c r="TV28" s="61"/>
      <c r="TW28" s="61"/>
      <c r="TX28" s="61"/>
      <c r="TY28" s="61"/>
      <c r="TZ28" s="61"/>
      <c r="UA28" s="61"/>
      <c r="UB28" s="61"/>
      <c r="UC28" s="61"/>
      <c r="UD28" s="61"/>
      <c r="UE28" s="61"/>
      <c r="UF28" s="61"/>
      <c r="UG28" s="61"/>
      <c r="UH28" s="61"/>
      <c r="UI28" s="61"/>
      <c r="UJ28" s="61"/>
      <c r="UK28" s="61"/>
      <c r="UL28" s="61"/>
      <c r="UM28" s="61"/>
      <c r="UN28" s="61"/>
      <c r="UO28" s="61"/>
      <c r="UP28" s="61"/>
      <c r="UQ28" s="61"/>
      <c r="UR28" s="61"/>
      <c r="US28" s="61"/>
      <c r="UT28" s="61"/>
      <c r="UU28" s="61"/>
      <c r="UV28" s="61"/>
      <c r="UW28" s="61"/>
      <c r="UX28" s="61"/>
      <c r="UY28" s="61"/>
      <c r="UZ28" s="61"/>
      <c r="VA28" s="61"/>
      <c r="VB28" s="61"/>
      <c r="VC28" s="61"/>
      <c r="VD28" s="61"/>
      <c r="VE28" s="61"/>
      <c r="VF28" s="61"/>
      <c r="VG28" s="61"/>
      <c r="VH28" s="61"/>
      <c r="VI28" s="61"/>
      <c r="VJ28" s="61"/>
      <c r="VK28" s="61"/>
      <c r="VL28" s="61"/>
      <c r="VM28" s="61"/>
      <c r="VN28" s="61"/>
      <c r="VO28" s="61"/>
      <c r="VP28" s="61"/>
      <c r="VQ28" s="61"/>
      <c r="VR28" s="61"/>
      <c r="VS28" s="61"/>
      <c r="VT28" s="61"/>
      <c r="VU28" s="61"/>
      <c r="VV28" s="61"/>
      <c r="VW28" s="61"/>
      <c r="VX28" s="61"/>
      <c r="VY28" s="61"/>
      <c r="VZ28" s="61"/>
      <c r="WA28" s="61"/>
      <c r="WB28" s="61"/>
      <c r="WC28" s="61"/>
      <c r="WD28" s="61"/>
      <c r="WE28" s="61"/>
      <c r="WF28" s="61"/>
      <c r="WG28" s="61"/>
      <c r="WH28" s="61"/>
      <c r="WI28" s="61"/>
      <c r="WJ28" s="61"/>
      <c r="WK28" s="61"/>
      <c r="WL28" s="61"/>
      <c r="WM28" s="61"/>
      <c r="WN28" s="61"/>
      <c r="WO28" s="61"/>
      <c r="WP28" s="61"/>
      <c r="WQ28" s="61"/>
      <c r="WR28" s="61"/>
      <c r="WS28" s="61"/>
      <c r="WT28" s="61"/>
      <c r="WU28" s="61"/>
      <c r="WV28" s="61"/>
      <c r="WW28" s="61"/>
      <c r="WX28" s="61"/>
      <c r="WY28" s="61"/>
      <c r="WZ28" s="61"/>
      <c r="XA28" s="61"/>
      <c r="XB28" s="61"/>
      <c r="XC28" s="61"/>
      <c r="XD28" s="61"/>
      <c r="XE28" s="61"/>
      <c r="XF28" s="61"/>
      <c r="XG28" s="61"/>
      <c r="XH28" s="61"/>
      <c r="XI28" s="61"/>
      <c r="XJ28" s="61"/>
      <c r="XK28" s="61"/>
      <c r="XL28" s="61"/>
      <c r="XM28" s="61"/>
      <c r="XN28" s="61"/>
      <c r="XO28" s="61"/>
      <c r="XP28" s="61"/>
      <c r="XQ28" s="61"/>
      <c r="XR28" s="61"/>
      <c r="XS28" s="61"/>
      <c r="XT28" s="61"/>
      <c r="XU28" s="61"/>
      <c r="XV28" s="61"/>
      <c r="XW28" s="61"/>
      <c r="XX28" s="61"/>
      <c r="XY28" s="61"/>
      <c r="XZ28" s="61"/>
      <c r="YA28" s="61"/>
      <c r="YB28" s="61"/>
      <c r="YC28" s="61"/>
      <c r="YD28" s="61"/>
      <c r="YE28" s="61"/>
      <c r="YF28" s="61"/>
      <c r="YG28" s="61"/>
      <c r="YH28" s="61"/>
      <c r="YI28" s="61"/>
      <c r="YJ28" s="61"/>
      <c r="YK28" s="61"/>
      <c r="YL28" s="61"/>
      <c r="YM28" s="61"/>
      <c r="YN28" s="61"/>
      <c r="YO28" s="61"/>
      <c r="YP28" s="61"/>
      <c r="YQ28" s="61"/>
      <c r="YR28" s="61"/>
      <c r="YS28" s="61"/>
      <c r="YT28" s="61"/>
      <c r="YU28" s="61"/>
      <c r="YV28" s="61"/>
      <c r="YW28" s="61"/>
      <c r="YX28" s="61"/>
      <c r="YY28" s="61"/>
      <c r="YZ28" s="61"/>
      <c r="ZA28" s="61"/>
      <c r="ZB28" s="61"/>
      <c r="ZC28" s="61"/>
      <c r="ZD28" s="61"/>
      <c r="ZE28" s="61"/>
      <c r="ZF28" s="61"/>
      <c r="ZG28" s="61"/>
      <c r="ZH28" s="61"/>
      <c r="ZI28" s="61"/>
      <c r="ZJ28" s="61"/>
      <c r="ZK28" s="61"/>
      <c r="ZL28" s="61"/>
      <c r="ZM28" s="61"/>
      <c r="ZN28" s="61"/>
      <c r="ZO28" s="61"/>
      <c r="ZP28" s="61"/>
      <c r="ZQ28" s="61"/>
      <c r="ZR28" s="61"/>
      <c r="ZS28" s="61"/>
      <c r="ZT28" s="61"/>
      <c r="ZU28" s="61"/>
      <c r="ZV28" s="61"/>
      <c r="ZW28" s="61"/>
      <c r="ZX28" s="61"/>
      <c r="ZY28" s="61"/>
      <c r="ZZ28" s="61"/>
      <c r="AAA28" s="61"/>
      <c r="AAB28" s="61"/>
      <c r="AAC28" s="61"/>
      <c r="AAD28" s="61"/>
      <c r="AAE28" s="61"/>
      <c r="AAF28" s="61"/>
      <c r="AAG28" s="61"/>
      <c r="AAH28" s="61"/>
      <c r="AAI28" s="61"/>
      <c r="AAJ28" s="61"/>
      <c r="AAK28" s="61"/>
      <c r="AAL28" s="61"/>
      <c r="AAM28" s="61"/>
      <c r="AAN28" s="61"/>
      <c r="AAO28" s="61"/>
      <c r="AAP28" s="61"/>
      <c r="AAQ28" s="61"/>
      <c r="AAR28" s="61"/>
      <c r="AAS28" s="61"/>
      <c r="AAT28" s="61"/>
      <c r="AAU28" s="61"/>
      <c r="AAV28" s="61"/>
      <c r="AAW28" s="61"/>
      <c r="AAX28" s="61"/>
      <c r="AAY28" s="61"/>
      <c r="AAZ28" s="61"/>
      <c r="ABA28" s="61"/>
      <c r="ABB28" s="61"/>
      <c r="ABC28" s="61"/>
      <c r="ABD28" s="61"/>
      <c r="ABE28" s="61"/>
      <c r="ABF28" s="61"/>
      <c r="ABG28" s="61"/>
      <c r="ABH28" s="61"/>
      <c r="ABI28" s="61"/>
      <c r="ABJ28" s="61"/>
      <c r="ABK28" s="61"/>
      <c r="ABL28" s="61"/>
      <c r="ABM28" s="61"/>
      <c r="ABN28" s="61"/>
      <c r="ABO28" s="61"/>
      <c r="ABP28" s="61"/>
      <c r="ABQ28" s="61"/>
      <c r="ABR28" s="61"/>
      <c r="ABS28" s="61"/>
      <c r="ABT28" s="61"/>
      <c r="ABU28" s="61"/>
      <c r="ABV28" s="61"/>
      <c r="ABW28" s="61"/>
      <c r="ABX28" s="61"/>
      <c r="ABY28" s="61"/>
      <c r="ABZ28" s="61"/>
      <c r="ACA28" s="61"/>
      <c r="ACB28" s="61"/>
      <c r="ACC28" s="61"/>
      <c r="ACD28" s="61"/>
      <c r="ACE28" s="61"/>
      <c r="ACF28" s="61"/>
      <c r="ACG28" s="61"/>
      <c r="ACH28" s="61"/>
      <c r="ACI28" s="61"/>
      <c r="ACJ28" s="61"/>
      <c r="ACK28" s="61"/>
      <c r="ACL28" s="61"/>
      <c r="ACM28" s="61"/>
      <c r="ACN28" s="61"/>
      <c r="ACO28" s="61"/>
      <c r="ACP28" s="61"/>
      <c r="ACQ28" s="61"/>
      <c r="ACR28" s="61"/>
      <c r="ACS28" s="61"/>
      <c r="ACT28" s="61"/>
      <c r="ACU28" s="61"/>
      <c r="ACV28" s="61"/>
      <c r="ACW28" s="61"/>
      <c r="ACX28" s="61"/>
      <c r="ACY28" s="61"/>
      <c r="ACZ28" s="61"/>
      <c r="ADA28" s="61"/>
      <c r="ADB28" s="61"/>
      <c r="ADC28" s="61"/>
      <c r="ADD28" s="61"/>
      <c r="ADE28" s="61"/>
      <c r="ADF28" s="61"/>
      <c r="ADG28" s="61"/>
      <c r="ADH28" s="61"/>
      <c r="ADI28" s="61"/>
      <c r="ADJ28" s="61"/>
      <c r="ADK28" s="61"/>
      <c r="ADL28" s="61"/>
      <c r="ADM28" s="61"/>
      <c r="ADN28" s="61"/>
      <c r="ADO28" s="61"/>
      <c r="ADP28" s="61"/>
      <c r="ADQ28" s="61"/>
      <c r="ADR28" s="61"/>
      <c r="ADS28" s="61"/>
      <c r="ADT28" s="61"/>
      <c r="ADU28" s="61"/>
      <c r="ADV28" s="61"/>
      <c r="ADW28" s="61"/>
      <c r="ADX28" s="61"/>
      <c r="ADY28" s="61"/>
      <c r="ADZ28" s="61"/>
      <c r="AEA28" s="61"/>
      <c r="AEB28" s="61"/>
      <c r="AEC28" s="61"/>
      <c r="AED28" s="61"/>
      <c r="AEE28" s="61"/>
      <c r="AEF28" s="61"/>
      <c r="AEG28" s="61"/>
      <c r="AEH28" s="61"/>
      <c r="AEI28" s="61"/>
      <c r="AEJ28" s="61"/>
      <c r="AEK28" s="61"/>
      <c r="AEL28" s="61"/>
      <c r="AEM28" s="61"/>
      <c r="AEN28" s="61"/>
      <c r="AEO28" s="61"/>
      <c r="AEP28" s="61"/>
      <c r="AEQ28" s="61"/>
      <c r="AER28" s="61"/>
      <c r="AES28" s="61"/>
      <c r="AET28" s="61"/>
      <c r="AEU28" s="61"/>
      <c r="AEV28" s="61"/>
      <c r="AEW28" s="61"/>
      <c r="AEX28" s="61"/>
      <c r="AEY28" s="61"/>
      <c r="AEZ28" s="61"/>
      <c r="AFA28" s="61"/>
      <c r="AFB28" s="61"/>
      <c r="AFC28" s="61"/>
      <c r="AFD28" s="61"/>
      <c r="AFE28" s="61"/>
      <c r="AFF28" s="61"/>
      <c r="AFG28" s="61"/>
      <c r="AFH28" s="61"/>
      <c r="AFI28" s="61"/>
      <c r="AFJ28" s="61"/>
      <c r="AFK28" s="61"/>
      <c r="AFL28" s="61"/>
      <c r="AFM28" s="61"/>
      <c r="AFN28" s="61"/>
      <c r="AFO28" s="61"/>
      <c r="AFP28" s="61"/>
      <c r="AFQ28" s="61"/>
      <c r="AFR28" s="61"/>
      <c r="AFS28" s="61"/>
      <c r="AFT28" s="61"/>
      <c r="AFU28" s="61"/>
      <c r="AFV28" s="61"/>
      <c r="AFW28" s="61"/>
      <c r="AFX28" s="61"/>
      <c r="AFY28" s="61"/>
      <c r="AFZ28" s="61"/>
      <c r="AGA28" s="61"/>
      <c r="AGB28" s="61"/>
      <c r="AGC28" s="61"/>
      <c r="AGD28" s="61"/>
      <c r="AGE28" s="61"/>
      <c r="AGF28" s="61"/>
      <c r="AGG28" s="61"/>
      <c r="AGH28" s="61"/>
      <c r="AGI28" s="61"/>
      <c r="AGJ28" s="61"/>
      <c r="AGK28" s="61"/>
      <c r="AGL28" s="61"/>
      <c r="AGM28" s="61"/>
      <c r="AGN28" s="61"/>
      <c r="AGO28" s="61"/>
      <c r="AGP28" s="61"/>
      <c r="AGQ28" s="61"/>
      <c r="AGR28" s="61"/>
      <c r="AGS28" s="61"/>
      <c r="AGT28" s="61"/>
      <c r="AGU28" s="61"/>
      <c r="AGV28" s="61"/>
      <c r="AGW28" s="61"/>
      <c r="AGX28" s="61"/>
      <c r="AGY28" s="61"/>
      <c r="AGZ28" s="61"/>
      <c r="AHA28" s="61"/>
      <c r="AHB28" s="61"/>
      <c r="AHC28" s="61"/>
      <c r="AHD28" s="61"/>
      <c r="AHE28" s="61"/>
      <c r="AHF28" s="61"/>
      <c r="AHG28" s="61"/>
      <c r="AHH28" s="61"/>
      <c r="AHI28" s="61"/>
      <c r="AHJ28" s="61"/>
      <c r="AHK28" s="61"/>
      <c r="AHL28" s="61"/>
      <c r="AHM28" s="61"/>
      <c r="AHN28" s="61"/>
      <c r="AHO28" s="61"/>
      <c r="AHP28" s="61"/>
      <c r="AHQ28" s="61"/>
      <c r="AHR28" s="61"/>
      <c r="AHS28" s="61"/>
      <c r="AHT28" s="61"/>
      <c r="AHU28" s="61"/>
      <c r="AHV28" s="61"/>
      <c r="AHW28" s="61"/>
      <c r="AHX28" s="61"/>
      <c r="AHY28" s="61"/>
      <c r="AHZ28" s="61"/>
      <c r="AIA28" s="61"/>
      <c r="AIB28" s="61"/>
      <c r="AIC28" s="61"/>
      <c r="AID28" s="61"/>
      <c r="AIE28" s="61"/>
      <c r="AIF28" s="61"/>
      <c r="AIG28" s="61"/>
      <c r="AIH28" s="61"/>
      <c r="AII28" s="61"/>
      <c r="AIJ28" s="61"/>
      <c r="AIK28" s="61"/>
      <c r="AIL28" s="61"/>
      <c r="AIM28" s="61"/>
      <c r="AIN28" s="61"/>
      <c r="AIO28" s="61"/>
      <c r="AIP28" s="61"/>
      <c r="AIQ28" s="61"/>
      <c r="AIR28" s="61"/>
      <c r="AIS28" s="61"/>
      <c r="AIT28" s="61"/>
      <c r="AIU28" s="61"/>
      <c r="AIV28" s="61"/>
      <c r="AIW28" s="61"/>
      <c r="AIX28" s="61"/>
      <c r="AIY28" s="61"/>
      <c r="AIZ28" s="61"/>
      <c r="AJA28" s="61"/>
      <c r="AJB28" s="61"/>
      <c r="AJC28" s="61"/>
      <c r="AJD28" s="61"/>
      <c r="AJE28" s="61"/>
      <c r="AJF28" s="61"/>
      <c r="AJG28" s="61"/>
      <c r="AJH28" s="61"/>
      <c r="AJI28" s="61"/>
      <c r="AJJ28" s="61"/>
      <c r="AJK28" s="61"/>
      <c r="AJL28" s="61"/>
      <c r="AJM28" s="61"/>
      <c r="AJN28" s="61"/>
      <c r="AJO28" s="61"/>
      <c r="AJP28" s="61"/>
      <c r="AJQ28" s="61"/>
      <c r="AJR28" s="61"/>
      <c r="AJS28" s="61"/>
      <c r="AJT28" s="61"/>
      <c r="AJU28" s="61"/>
      <c r="AJV28" s="61"/>
      <c r="AJW28" s="61"/>
      <c r="AJX28" s="61"/>
      <c r="AJY28" s="61"/>
      <c r="AJZ28" s="61"/>
      <c r="AKA28" s="61"/>
      <c r="AKB28" s="61"/>
      <c r="AKC28" s="61"/>
      <c r="AKD28" s="61"/>
      <c r="AKE28" s="61"/>
      <c r="AKF28" s="61"/>
      <c r="AKG28" s="61"/>
      <c r="AKH28" s="61"/>
      <c r="AKI28" s="61"/>
      <c r="AKJ28" s="61"/>
      <c r="AKK28" s="61"/>
      <c r="AKL28" s="61"/>
      <c r="AKM28" s="61"/>
      <c r="AKN28" s="61"/>
      <c r="AKO28" s="61"/>
      <c r="AKP28" s="61"/>
      <c r="AKQ28" s="61"/>
      <c r="AKR28" s="61"/>
      <c r="AKS28" s="61"/>
      <c r="AKT28" s="61"/>
      <c r="AKU28" s="61"/>
      <c r="AKV28" s="61"/>
      <c r="AKW28" s="61"/>
      <c r="AKX28" s="61"/>
      <c r="AKY28" s="61"/>
      <c r="AKZ28" s="61"/>
      <c r="ALA28" s="61"/>
      <c r="ALB28" s="61"/>
      <c r="ALC28" s="61"/>
      <c r="ALD28" s="61"/>
      <c r="ALE28" s="61"/>
      <c r="ALF28" s="61"/>
      <c r="ALG28" s="61"/>
      <c r="ALH28" s="61"/>
      <c r="ALI28" s="61"/>
      <c r="ALJ28" s="61"/>
      <c r="ALK28" s="61"/>
      <c r="ALL28" s="61"/>
      <c r="ALM28" s="61"/>
      <c r="ALN28" s="61"/>
      <c r="ALO28" s="61"/>
      <c r="ALP28" s="61"/>
      <c r="ALQ28" s="61"/>
      <c r="ALR28" s="61"/>
      <c r="ALS28" s="61"/>
      <c r="ALT28" s="61"/>
      <c r="ALU28" s="61"/>
      <c r="ALV28" s="61"/>
      <c r="ALW28" s="61"/>
      <c r="ALX28" s="61"/>
      <c r="ALY28" s="61"/>
      <c r="ALZ28" s="61"/>
      <c r="AMA28" s="61"/>
      <c r="AMB28" s="61"/>
      <c r="AMC28" s="61"/>
      <c r="AMD28" s="61"/>
      <c r="AME28" s="61"/>
      <c r="AMF28" s="61"/>
      <c r="AMG28" s="61"/>
      <c r="AMH28" s="61"/>
      <c r="AMI28" s="61"/>
      <c r="AMJ28" s="61"/>
      <c r="AMK28" s="61"/>
      <c r="AML28" s="61"/>
      <c r="AMM28" s="61"/>
      <c r="AMN28" s="61"/>
      <c r="AMO28" s="61"/>
      <c r="AMP28" s="61"/>
      <c r="AMQ28" s="61"/>
      <c r="AMR28" s="61"/>
      <c r="AMS28" s="61"/>
      <c r="AMT28" s="61"/>
      <c r="AMU28" s="61"/>
      <c r="AMV28" s="61"/>
      <c r="AMW28" s="61"/>
      <c r="AMX28" s="61"/>
      <c r="AMY28" s="61"/>
      <c r="AMZ28" s="61"/>
      <c r="ANA28" s="61"/>
      <c r="ANB28" s="61"/>
      <c r="ANC28" s="61"/>
      <c r="AND28" s="61"/>
      <c r="ANE28" s="61"/>
      <c r="ANF28" s="61"/>
      <c r="ANG28" s="61"/>
      <c r="ANH28" s="61"/>
      <c r="ANI28" s="61"/>
      <c r="ANJ28" s="61"/>
      <c r="ANK28" s="61"/>
      <c r="ANL28" s="61"/>
      <c r="ANM28" s="61"/>
      <c r="ANN28" s="61"/>
      <c r="ANO28" s="61"/>
      <c r="ANP28" s="61"/>
      <c r="ANQ28" s="61"/>
      <c r="ANR28" s="61"/>
      <c r="ANS28" s="61"/>
      <c r="ANT28" s="61"/>
      <c r="ANU28" s="61"/>
      <c r="ANV28" s="61"/>
      <c r="ANW28" s="61"/>
      <c r="ANX28" s="61"/>
      <c r="ANY28" s="61"/>
      <c r="ANZ28" s="61"/>
      <c r="AOA28" s="61"/>
      <c r="AOB28" s="61"/>
      <c r="AOC28" s="61"/>
      <c r="AOD28" s="61"/>
      <c r="AOE28" s="61"/>
      <c r="AOF28" s="61"/>
      <c r="AOG28" s="61"/>
      <c r="AOH28" s="61"/>
      <c r="AOI28" s="61"/>
      <c r="AOJ28" s="61"/>
      <c r="AOK28" s="61"/>
      <c r="AOL28" s="61"/>
      <c r="AOM28" s="61"/>
      <c r="AON28" s="61"/>
      <c r="AOO28" s="61"/>
      <c r="AOP28" s="61"/>
      <c r="AOQ28" s="61"/>
      <c r="AOR28" s="61"/>
      <c r="AOS28" s="61"/>
      <c r="AOT28" s="61"/>
      <c r="AOU28" s="61"/>
      <c r="AOV28" s="61"/>
      <c r="AOW28" s="61"/>
      <c r="AOX28" s="61"/>
      <c r="AOY28" s="61"/>
      <c r="AOZ28" s="61"/>
      <c r="APA28" s="61"/>
      <c r="APB28" s="61"/>
      <c r="APC28" s="61"/>
      <c r="APD28" s="61"/>
      <c r="APE28" s="61"/>
      <c r="APF28" s="61"/>
      <c r="APG28" s="61"/>
      <c r="APH28" s="61"/>
      <c r="API28" s="61"/>
      <c r="APJ28" s="61"/>
      <c r="APK28" s="61"/>
      <c r="APL28" s="61"/>
      <c r="APM28" s="61"/>
      <c r="APN28" s="61"/>
      <c r="APO28" s="61"/>
      <c r="APP28" s="61"/>
      <c r="APQ28" s="61"/>
      <c r="APR28" s="61"/>
      <c r="APS28" s="61"/>
      <c r="APT28" s="61"/>
      <c r="APU28" s="61"/>
      <c r="APV28" s="61"/>
      <c r="APW28" s="61"/>
      <c r="APX28" s="61"/>
      <c r="APY28" s="61"/>
      <c r="APZ28" s="61"/>
      <c r="AQA28" s="61"/>
      <c r="AQB28" s="61"/>
      <c r="AQC28" s="61"/>
      <c r="AQD28" s="61"/>
      <c r="AQE28" s="61"/>
      <c r="AQF28" s="61"/>
      <c r="AQG28" s="61"/>
      <c r="AQH28" s="61"/>
      <c r="AQI28" s="61"/>
      <c r="AQJ28" s="61"/>
      <c r="AQK28" s="61"/>
      <c r="AQL28" s="61"/>
      <c r="AQM28" s="61"/>
      <c r="AQN28" s="61"/>
      <c r="AQO28" s="61"/>
      <c r="AQP28" s="61"/>
      <c r="AQQ28" s="61"/>
      <c r="AQR28" s="61"/>
      <c r="AQS28" s="61"/>
      <c r="AQT28" s="61"/>
      <c r="AQU28" s="61"/>
      <c r="AQV28" s="61"/>
      <c r="AQW28" s="61"/>
      <c r="AQX28" s="61"/>
      <c r="AQY28" s="61"/>
      <c r="AQZ28" s="61"/>
      <c r="ARA28" s="61"/>
      <c r="ARB28" s="61"/>
      <c r="ARC28" s="61"/>
      <c r="ARD28" s="61"/>
      <c r="ARE28" s="61"/>
      <c r="ARF28" s="61"/>
      <c r="ARG28" s="61"/>
      <c r="ARH28" s="61"/>
      <c r="ARI28" s="61"/>
      <c r="ARJ28" s="61"/>
      <c r="ARK28" s="61"/>
      <c r="ARL28" s="61"/>
      <c r="ARM28" s="61"/>
      <c r="ARN28" s="61"/>
      <c r="ARO28" s="61"/>
      <c r="ARP28" s="61"/>
      <c r="ARQ28" s="61"/>
      <c r="ARR28" s="61"/>
      <c r="ARS28" s="61"/>
      <c r="ART28" s="61"/>
      <c r="ARU28" s="61"/>
      <c r="ARV28" s="61"/>
      <c r="ARW28" s="61"/>
      <c r="ARX28" s="61"/>
      <c r="ARY28" s="61"/>
      <c r="ARZ28" s="61"/>
      <c r="ASA28" s="61"/>
      <c r="ASB28" s="61"/>
      <c r="ASC28" s="61"/>
      <c r="ASD28" s="61"/>
      <c r="ASE28" s="61"/>
      <c r="ASF28" s="61"/>
      <c r="ASG28" s="61"/>
      <c r="ASH28" s="61"/>
      <c r="ASI28" s="61"/>
      <c r="ASJ28" s="61"/>
      <c r="ASK28" s="61"/>
      <c r="ASL28" s="61"/>
      <c r="ASM28" s="61"/>
      <c r="ASN28" s="61"/>
      <c r="ASO28" s="61"/>
      <c r="ASP28" s="61"/>
      <c r="ASQ28" s="61"/>
      <c r="ASR28" s="61"/>
      <c r="ASS28" s="61"/>
      <c r="AST28" s="61"/>
      <c r="ASU28" s="61"/>
      <c r="ASV28" s="61"/>
      <c r="ASW28" s="61"/>
      <c r="ASX28" s="61"/>
      <c r="ASY28" s="61"/>
      <c r="ASZ28" s="61"/>
      <c r="ATA28" s="61"/>
      <c r="ATB28" s="61"/>
      <c r="ATC28" s="61"/>
      <c r="ATD28" s="61"/>
      <c r="ATE28" s="61"/>
      <c r="ATF28" s="61"/>
      <c r="ATG28" s="61"/>
      <c r="ATH28" s="61"/>
      <c r="ATI28" s="61"/>
      <c r="ATJ28" s="61"/>
      <c r="ATK28" s="61"/>
      <c r="ATL28" s="61"/>
      <c r="ATM28" s="61"/>
      <c r="ATN28" s="61"/>
      <c r="ATO28" s="61"/>
      <c r="ATP28" s="61"/>
      <c r="ATQ28" s="61"/>
      <c r="ATR28" s="61"/>
      <c r="ATS28" s="61"/>
      <c r="ATT28" s="61"/>
      <c r="ATU28" s="61"/>
      <c r="ATV28" s="61"/>
      <c r="ATW28" s="61"/>
      <c r="ATX28" s="61"/>
      <c r="ATY28" s="61"/>
      <c r="ATZ28" s="61"/>
      <c r="AUA28" s="61"/>
      <c r="AUB28" s="61"/>
      <c r="AUC28" s="61"/>
      <c r="AUD28" s="61"/>
      <c r="AUE28" s="61"/>
      <c r="AUF28" s="61"/>
      <c r="AUG28" s="61"/>
      <c r="AUH28" s="61"/>
      <c r="AUI28" s="61"/>
      <c r="AUJ28" s="61"/>
      <c r="AUK28" s="61"/>
      <c r="AUL28" s="61"/>
      <c r="AUM28" s="61"/>
      <c r="AUN28" s="61"/>
      <c r="AUO28" s="61"/>
      <c r="AUP28" s="61"/>
      <c r="AUQ28" s="61"/>
      <c r="AUR28" s="61"/>
      <c r="AUS28" s="61"/>
      <c r="AUT28" s="61"/>
      <c r="AUU28" s="61"/>
      <c r="AUV28" s="61"/>
      <c r="AUW28" s="61"/>
      <c r="AUX28" s="61"/>
      <c r="AUY28" s="61"/>
      <c r="AUZ28" s="61"/>
      <c r="AVA28" s="61"/>
      <c r="AVB28" s="61"/>
      <c r="AVC28" s="61"/>
      <c r="AVD28" s="61"/>
      <c r="AVE28" s="61"/>
      <c r="AVF28" s="61"/>
      <c r="AVG28" s="61"/>
      <c r="AVH28" s="61"/>
      <c r="AVI28" s="61"/>
      <c r="AVJ28" s="61"/>
      <c r="AVK28" s="61"/>
      <c r="AVL28" s="61"/>
      <c r="AVM28" s="61"/>
      <c r="AVN28" s="61"/>
      <c r="AVO28" s="61"/>
      <c r="AVP28" s="61"/>
      <c r="AVQ28" s="61"/>
      <c r="AVR28" s="61"/>
      <c r="AVS28" s="61"/>
      <c r="AVT28" s="61"/>
      <c r="AVU28" s="61"/>
      <c r="AVV28" s="61"/>
      <c r="AVW28" s="61"/>
      <c r="AVX28" s="61"/>
      <c r="AVY28" s="61"/>
      <c r="AVZ28" s="61"/>
      <c r="AWA28" s="61"/>
      <c r="AWB28" s="61"/>
      <c r="AWC28" s="61"/>
      <c r="AWD28" s="61"/>
      <c r="AWE28" s="61"/>
      <c r="AWF28" s="61"/>
      <c r="AWG28" s="61"/>
      <c r="AWH28" s="61"/>
      <c r="AWI28" s="61"/>
      <c r="AWJ28" s="61"/>
      <c r="AWK28" s="61"/>
      <c r="AWL28" s="61"/>
      <c r="AWM28" s="61"/>
      <c r="AWN28" s="61"/>
      <c r="AWO28" s="61"/>
      <c r="AWP28" s="61"/>
      <c r="AWQ28" s="61"/>
      <c r="AWR28" s="61"/>
      <c r="AWS28" s="61"/>
      <c r="AWT28" s="61"/>
      <c r="AWU28" s="61"/>
      <c r="AWV28" s="61"/>
      <c r="AWW28" s="61"/>
      <c r="AWX28" s="61"/>
      <c r="AWY28" s="61"/>
      <c r="AWZ28" s="61"/>
      <c r="AXA28" s="61"/>
      <c r="AXB28" s="61"/>
      <c r="AXC28" s="61"/>
      <c r="AXD28" s="61"/>
      <c r="AXE28" s="61"/>
      <c r="AXF28" s="61"/>
      <c r="AXG28" s="61"/>
      <c r="AXH28" s="61"/>
      <c r="AXI28" s="61"/>
      <c r="AXJ28" s="61"/>
      <c r="AXK28" s="61"/>
      <c r="AXL28" s="61"/>
      <c r="AXM28" s="61"/>
      <c r="AXN28" s="61"/>
      <c r="AXO28" s="61"/>
      <c r="AXP28" s="61"/>
      <c r="AXQ28" s="61"/>
      <c r="AXR28" s="61"/>
      <c r="AXS28" s="61"/>
      <c r="AXT28" s="61"/>
      <c r="AXU28" s="61"/>
      <c r="AXV28" s="61"/>
      <c r="AXW28" s="61"/>
      <c r="AXX28" s="61"/>
      <c r="AXY28" s="61"/>
      <c r="AXZ28" s="61"/>
      <c r="AYA28" s="61"/>
      <c r="AYB28" s="61"/>
      <c r="AYC28" s="61"/>
      <c r="AYD28" s="61"/>
      <c r="AYE28" s="61"/>
      <c r="AYF28" s="61"/>
      <c r="AYG28" s="61"/>
      <c r="AYH28" s="61"/>
      <c r="AYI28" s="61"/>
      <c r="AYJ28" s="61"/>
      <c r="AYK28" s="61"/>
      <c r="AYL28" s="61"/>
      <c r="AYM28" s="61"/>
      <c r="AYN28" s="61"/>
      <c r="AYO28" s="61"/>
      <c r="AYP28" s="61"/>
      <c r="AYQ28" s="61"/>
      <c r="AYR28" s="61"/>
      <c r="AYS28" s="61"/>
      <c r="AYT28" s="61"/>
      <c r="AYU28" s="61"/>
      <c r="AYV28" s="61"/>
      <c r="AYW28" s="61"/>
      <c r="AYX28" s="61"/>
      <c r="AYY28" s="61"/>
      <c r="AYZ28" s="61"/>
      <c r="AZA28" s="61"/>
      <c r="AZB28" s="61"/>
      <c r="AZC28" s="61"/>
      <c r="AZD28" s="61"/>
      <c r="AZE28" s="61"/>
      <c r="AZF28" s="61"/>
      <c r="AZG28" s="61"/>
      <c r="AZH28" s="61"/>
      <c r="AZI28" s="61"/>
      <c r="AZJ28" s="61"/>
      <c r="AZK28" s="61"/>
      <c r="AZL28" s="61"/>
      <c r="AZM28" s="61"/>
      <c r="AZN28" s="61"/>
      <c r="AZO28" s="61"/>
      <c r="AZP28" s="61"/>
      <c r="AZQ28" s="61"/>
      <c r="AZR28" s="61"/>
      <c r="AZS28" s="61"/>
      <c r="AZT28" s="61"/>
      <c r="AZU28" s="61"/>
      <c r="AZV28" s="61"/>
      <c r="AZW28" s="61"/>
      <c r="AZX28" s="61"/>
      <c r="AZY28" s="61"/>
      <c r="AZZ28" s="61"/>
      <c r="BAA28" s="61"/>
      <c r="BAB28" s="61"/>
      <c r="BAC28" s="61"/>
      <c r="BAD28" s="61"/>
      <c r="BAE28" s="61"/>
      <c r="BAF28" s="61"/>
      <c r="BAG28" s="61"/>
      <c r="BAH28" s="61"/>
      <c r="BAI28" s="61"/>
      <c r="BAJ28" s="61"/>
      <c r="BAK28" s="61"/>
      <c r="BAL28" s="61"/>
      <c r="BAM28" s="61"/>
      <c r="BAN28" s="61"/>
      <c r="BAO28" s="61"/>
      <c r="BAP28" s="61"/>
      <c r="BAQ28" s="61"/>
      <c r="BAR28" s="61"/>
      <c r="BAS28" s="61"/>
      <c r="BAT28" s="61"/>
      <c r="BAU28" s="61"/>
      <c r="BAV28" s="61"/>
      <c r="BAW28" s="61"/>
      <c r="BAX28" s="61"/>
      <c r="BAY28" s="61"/>
      <c r="BAZ28" s="61"/>
      <c r="BBA28" s="61"/>
      <c r="BBB28" s="61"/>
      <c r="BBC28" s="61"/>
      <c r="BBD28" s="61"/>
      <c r="BBE28" s="61"/>
      <c r="BBF28" s="61"/>
      <c r="BBG28" s="61"/>
      <c r="BBH28" s="61"/>
      <c r="BBI28" s="61"/>
      <c r="BBJ28" s="61"/>
      <c r="BBK28" s="61"/>
      <c r="BBL28" s="61"/>
      <c r="BBM28" s="61"/>
      <c r="BBN28" s="61"/>
      <c r="BBO28" s="61"/>
      <c r="BBP28" s="61"/>
      <c r="BBQ28" s="61"/>
      <c r="BBR28" s="61"/>
      <c r="BBS28" s="61"/>
      <c r="BBT28" s="61"/>
      <c r="BBU28" s="61"/>
      <c r="BBV28" s="61"/>
      <c r="BBW28" s="61"/>
      <c r="BBX28" s="61"/>
      <c r="BBY28" s="61"/>
      <c r="BBZ28" s="61"/>
      <c r="BCA28" s="61"/>
      <c r="BCB28" s="61"/>
      <c r="BCC28" s="61"/>
      <c r="BCD28" s="61"/>
      <c r="BCE28" s="61"/>
      <c r="BCF28" s="61"/>
      <c r="BCG28" s="61"/>
      <c r="BCH28" s="61"/>
      <c r="BCI28" s="61"/>
      <c r="BCJ28" s="61"/>
      <c r="BCK28" s="61"/>
      <c r="BCL28" s="61"/>
      <c r="BCM28" s="61"/>
      <c r="BCN28" s="61"/>
      <c r="BCO28" s="61"/>
      <c r="BCP28" s="61"/>
      <c r="BCQ28" s="61"/>
      <c r="BCR28" s="61"/>
      <c r="BCS28" s="61"/>
      <c r="BCT28" s="61"/>
      <c r="BCU28" s="61"/>
      <c r="BCV28" s="61"/>
      <c r="BCW28" s="61"/>
      <c r="BCX28" s="61"/>
      <c r="BCY28" s="61"/>
      <c r="BCZ28" s="61"/>
      <c r="BDA28" s="61"/>
      <c r="BDB28" s="61"/>
      <c r="BDC28" s="61"/>
      <c r="BDD28" s="61"/>
      <c r="BDE28" s="61"/>
      <c r="BDF28" s="61"/>
      <c r="BDG28" s="61"/>
      <c r="BDH28" s="61"/>
      <c r="BDI28" s="61"/>
      <c r="BDJ28" s="61"/>
      <c r="BDK28" s="61"/>
      <c r="BDL28" s="61"/>
      <c r="BDM28" s="61"/>
      <c r="BDN28" s="61"/>
      <c r="BDO28" s="61"/>
      <c r="BDP28" s="61"/>
      <c r="BDQ28" s="61"/>
      <c r="BDR28" s="61"/>
      <c r="BDS28" s="61"/>
      <c r="BDT28" s="61"/>
      <c r="BDU28" s="61"/>
      <c r="BDV28" s="61"/>
      <c r="BDW28" s="61"/>
      <c r="BDX28" s="61"/>
      <c r="BDY28" s="61"/>
      <c r="BDZ28" s="61"/>
      <c r="BEA28" s="61"/>
      <c r="BEB28" s="61"/>
      <c r="BEC28" s="61"/>
      <c r="BED28" s="61"/>
      <c r="BEE28" s="61"/>
      <c r="BEF28" s="61"/>
      <c r="BEG28" s="61"/>
      <c r="BEH28" s="61"/>
      <c r="BEI28" s="61"/>
      <c r="BEJ28" s="61"/>
      <c r="BEK28" s="61"/>
      <c r="BEL28" s="61"/>
      <c r="BEM28" s="61"/>
      <c r="BEN28" s="61"/>
      <c r="BEO28" s="61"/>
      <c r="BEP28" s="61"/>
      <c r="BEQ28" s="61"/>
      <c r="BER28" s="61"/>
      <c r="BES28" s="61"/>
      <c r="BET28" s="61"/>
      <c r="BEU28" s="61"/>
      <c r="BEV28" s="61"/>
      <c r="BEW28" s="61"/>
      <c r="BEX28" s="61"/>
      <c r="BEY28" s="61"/>
      <c r="BEZ28" s="61"/>
      <c r="BFA28" s="61"/>
      <c r="BFB28" s="61"/>
      <c r="BFC28" s="61"/>
      <c r="BFD28" s="61"/>
      <c r="BFE28" s="61"/>
      <c r="BFF28" s="61"/>
      <c r="BFG28" s="61"/>
      <c r="BFH28" s="61"/>
      <c r="BFI28" s="61"/>
      <c r="BFJ28" s="61"/>
      <c r="BFK28" s="61"/>
      <c r="BFL28" s="61"/>
      <c r="BFM28" s="61"/>
      <c r="BFN28" s="61"/>
      <c r="BFO28" s="61"/>
      <c r="BFP28" s="61"/>
      <c r="BFQ28" s="61"/>
      <c r="BFR28" s="61"/>
      <c r="BFS28" s="61"/>
      <c r="BFT28" s="61"/>
      <c r="BFU28" s="61"/>
      <c r="BFV28" s="61"/>
      <c r="BFW28" s="61"/>
      <c r="BFX28" s="61"/>
      <c r="BFY28" s="61"/>
      <c r="BFZ28" s="61"/>
      <c r="BGA28" s="61"/>
      <c r="BGB28" s="61"/>
      <c r="BGC28" s="61"/>
      <c r="BGD28" s="61"/>
      <c r="BGE28" s="61"/>
      <c r="BGF28" s="61"/>
      <c r="BGG28" s="61"/>
      <c r="BGH28" s="61"/>
      <c r="BGI28" s="61"/>
      <c r="BGJ28" s="61"/>
      <c r="BGK28" s="61"/>
      <c r="BGL28" s="61"/>
      <c r="BGM28" s="61"/>
      <c r="BGN28" s="61"/>
      <c r="BGO28" s="61"/>
      <c r="BGP28" s="61"/>
      <c r="BGQ28" s="61"/>
      <c r="BGR28" s="61"/>
      <c r="BGS28" s="61"/>
      <c r="BGT28" s="61"/>
      <c r="BGU28" s="61"/>
      <c r="BGV28" s="61"/>
      <c r="BGW28" s="61"/>
      <c r="BGX28" s="61"/>
      <c r="BGY28" s="61"/>
      <c r="BGZ28" s="61"/>
      <c r="BHA28" s="61"/>
      <c r="BHB28" s="61"/>
      <c r="BHC28" s="61"/>
      <c r="BHD28" s="61"/>
      <c r="BHE28" s="61"/>
      <c r="BHF28" s="61"/>
      <c r="BHG28" s="61"/>
      <c r="BHH28" s="61"/>
      <c r="BHI28" s="61"/>
      <c r="BHJ28" s="61"/>
      <c r="BHK28" s="61"/>
      <c r="BHL28" s="61"/>
      <c r="BHM28" s="61"/>
      <c r="BHN28" s="61"/>
      <c r="BHO28" s="61"/>
      <c r="BHP28" s="61"/>
      <c r="BHQ28" s="61"/>
      <c r="BHR28" s="61"/>
      <c r="BHS28" s="61"/>
      <c r="BHT28" s="61"/>
      <c r="BHU28" s="61"/>
      <c r="BHV28" s="61"/>
      <c r="BHW28" s="61"/>
      <c r="BHX28" s="61"/>
      <c r="BHY28" s="61"/>
      <c r="BHZ28" s="61"/>
      <c r="BIA28" s="61"/>
      <c r="BIB28" s="61"/>
      <c r="BIC28" s="61"/>
      <c r="BID28" s="61"/>
      <c r="BIE28" s="61"/>
      <c r="BIF28" s="61"/>
      <c r="BIG28" s="61"/>
      <c r="BIH28" s="61"/>
      <c r="BII28" s="61"/>
      <c r="BIJ28" s="61"/>
      <c r="BIK28" s="61"/>
      <c r="BIL28" s="61"/>
      <c r="BIM28" s="61"/>
      <c r="BIN28" s="61"/>
      <c r="BIO28" s="61"/>
      <c r="BIP28" s="61"/>
      <c r="BIQ28" s="61"/>
      <c r="BIR28" s="61"/>
      <c r="BIS28" s="61"/>
      <c r="BIT28" s="61"/>
      <c r="BIU28" s="61"/>
      <c r="BIV28" s="61"/>
      <c r="BIW28" s="61"/>
      <c r="BIX28" s="61"/>
      <c r="BIY28" s="61"/>
      <c r="BIZ28" s="61"/>
      <c r="BJA28" s="61"/>
      <c r="BJB28" s="61"/>
      <c r="BJC28" s="61"/>
      <c r="BJD28" s="61"/>
      <c r="BJE28" s="61"/>
      <c r="BJF28" s="61"/>
      <c r="BJG28" s="61"/>
      <c r="BJH28" s="61"/>
      <c r="BJI28" s="61"/>
      <c r="BJJ28" s="61"/>
      <c r="BJK28" s="61"/>
      <c r="BJL28" s="61"/>
      <c r="BJM28" s="61"/>
      <c r="BJN28" s="61"/>
      <c r="BJO28" s="61"/>
      <c r="BJP28" s="61"/>
      <c r="BJQ28" s="61"/>
      <c r="BJR28" s="61"/>
      <c r="BJS28" s="61"/>
      <c r="BJT28" s="61"/>
      <c r="BJU28" s="61"/>
      <c r="BJV28" s="61"/>
      <c r="BJW28" s="61"/>
      <c r="BJX28" s="61"/>
      <c r="BJY28" s="61"/>
      <c r="BJZ28" s="61"/>
      <c r="BKA28" s="61"/>
      <c r="BKB28" s="61"/>
      <c r="BKC28" s="61"/>
      <c r="BKD28" s="61"/>
      <c r="BKE28" s="61"/>
      <c r="BKF28" s="61"/>
      <c r="BKG28" s="61"/>
      <c r="BKH28" s="61"/>
      <c r="BKI28" s="61"/>
      <c r="BKJ28" s="61"/>
      <c r="BKK28" s="61"/>
      <c r="BKL28" s="61"/>
      <c r="BKM28" s="61"/>
      <c r="BKN28" s="61"/>
      <c r="BKO28" s="61"/>
      <c r="BKP28" s="61"/>
      <c r="BKQ28" s="61"/>
      <c r="BKR28" s="61"/>
      <c r="BKS28" s="61"/>
      <c r="BKT28" s="61"/>
      <c r="BKU28" s="61"/>
      <c r="BKV28" s="61"/>
      <c r="BKW28" s="61"/>
      <c r="BKX28" s="61"/>
      <c r="BKY28" s="61"/>
      <c r="BKZ28" s="61"/>
      <c r="BLA28" s="61"/>
      <c r="BLB28" s="61"/>
      <c r="BLC28" s="61"/>
      <c r="BLD28" s="61"/>
      <c r="BLE28" s="61"/>
      <c r="BLF28" s="61"/>
      <c r="BLG28" s="61"/>
      <c r="BLH28" s="61"/>
      <c r="BLI28" s="61"/>
      <c r="BLJ28" s="61"/>
      <c r="BLK28" s="61"/>
      <c r="BLL28" s="61"/>
      <c r="BLM28" s="61"/>
      <c r="BLN28" s="61"/>
      <c r="BLO28" s="61"/>
      <c r="BLP28" s="61"/>
      <c r="BLQ28" s="61"/>
      <c r="BLR28" s="61"/>
      <c r="BLS28" s="61"/>
      <c r="BLT28" s="61"/>
      <c r="BLU28" s="61"/>
      <c r="BLV28" s="61"/>
      <c r="BLW28" s="61"/>
      <c r="BLX28" s="61"/>
      <c r="BLY28" s="61"/>
      <c r="BLZ28" s="61"/>
      <c r="BMA28" s="61"/>
      <c r="BMB28" s="61"/>
      <c r="BMC28" s="61"/>
      <c r="BMD28" s="61"/>
      <c r="BME28" s="61"/>
      <c r="BMF28" s="61"/>
      <c r="BMG28" s="61"/>
      <c r="BMH28" s="61"/>
      <c r="BMI28" s="61"/>
      <c r="BMJ28" s="61"/>
      <c r="BMK28" s="61"/>
      <c r="BML28" s="61"/>
      <c r="BMM28" s="61"/>
      <c r="BMN28" s="61"/>
      <c r="BMO28" s="61"/>
      <c r="BMP28" s="61"/>
      <c r="BMQ28" s="61"/>
      <c r="BMR28" s="61"/>
      <c r="BMS28" s="61"/>
      <c r="BMT28" s="61"/>
      <c r="BMU28" s="61"/>
      <c r="BMV28" s="61"/>
      <c r="BMW28" s="61"/>
      <c r="BMX28" s="61"/>
      <c r="BMY28" s="61"/>
      <c r="BMZ28" s="61"/>
      <c r="BNA28" s="61"/>
      <c r="BNB28" s="61"/>
      <c r="BNC28" s="61"/>
      <c r="BND28" s="61"/>
      <c r="BNE28" s="61"/>
      <c r="BNF28" s="61"/>
      <c r="BNG28" s="61"/>
      <c r="BNH28" s="61"/>
      <c r="BNI28" s="61"/>
      <c r="BNJ28" s="61"/>
      <c r="BNK28" s="61"/>
      <c r="BNL28" s="61"/>
      <c r="BNM28" s="61"/>
      <c r="BNN28" s="61"/>
      <c r="BNO28" s="61"/>
      <c r="BNP28" s="61"/>
      <c r="BNQ28" s="61"/>
      <c r="BNR28" s="61"/>
      <c r="BNS28" s="61"/>
      <c r="BNT28" s="61"/>
      <c r="BNU28" s="61"/>
      <c r="BNV28" s="61"/>
      <c r="BNW28" s="61"/>
      <c r="BNX28" s="61"/>
      <c r="BNY28" s="61"/>
      <c r="BNZ28" s="61"/>
      <c r="BOA28" s="61"/>
      <c r="BOB28" s="61"/>
      <c r="BOC28" s="61"/>
      <c r="BOD28" s="61"/>
      <c r="BOE28" s="61"/>
      <c r="BOF28" s="61"/>
      <c r="BOG28" s="61"/>
      <c r="BOH28" s="61"/>
      <c r="BOI28" s="61"/>
      <c r="BOJ28" s="61"/>
      <c r="BOK28" s="61"/>
      <c r="BOL28" s="61"/>
      <c r="BOM28" s="61"/>
      <c r="BON28" s="61"/>
      <c r="BOO28" s="61"/>
      <c r="BOP28" s="61"/>
      <c r="BOQ28" s="61"/>
      <c r="BOR28" s="61"/>
      <c r="BOS28" s="61"/>
      <c r="BOT28" s="61"/>
      <c r="BOU28" s="61"/>
      <c r="BOV28" s="61"/>
      <c r="BOW28" s="61"/>
      <c r="BOX28" s="61"/>
      <c r="BOY28" s="61"/>
      <c r="BOZ28" s="61"/>
      <c r="BPA28" s="61"/>
      <c r="BPB28" s="61"/>
      <c r="BPC28" s="61"/>
      <c r="BPD28" s="61"/>
      <c r="BPE28" s="61"/>
      <c r="BPF28" s="61"/>
      <c r="BPG28" s="61"/>
      <c r="BPH28" s="61"/>
      <c r="BPI28" s="61"/>
      <c r="BPJ28" s="61"/>
      <c r="BPK28" s="61"/>
      <c r="BPL28" s="61"/>
      <c r="BPM28" s="61"/>
      <c r="BPN28" s="61"/>
      <c r="BPO28" s="61"/>
      <c r="BPP28" s="61"/>
      <c r="BPQ28" s="61"/>
      <c r="BPR28" s="61"/>
      <c r="BPS28" s="61"/>
      <c r="BPT28" s="61"/>
      <c r="BPU28" s="61"/>
      <c r="BPV28" s="61"/>
      <c r="BPW28" s="61"/>
      <c r="BPX28" s="61"/>
      <c r="BPY28" s="61"/>
      <c r="BPZ28" s="61"/>
      <c r="BQA28" s="61"/>
      <c r="BQB28" s="61"/>
      <c r="BQC28" s="61"/>
      <c r="BQD28" s="61"/>
      <c r="BQE28" s="61"/>
      <c r="BQF28" s="61"/>
      <c r="BQG28" s="61"/>
      <c r="BQH28" s="61"/>
      <c r="BQI28" s="61"/>
      <c r="BQJ28" s="61"/>
      <c r="BQK28" s="61"/>
      <c r="BQL28" s="61"/>
      <c r="BQM28" s="61"/>
      <c r="BQN28" s="61"/>
      <c r="BQO28" s="61"/>
      <c r="BQP28" s="61"/>
      <c r="BQQ28" s="61"/>
      <c r="BQR28" s="61"/>
      <c r="BQS28" s="61"/>
      <c r="BQT28" s="61"/>
      <c r="BQU28" s="61"/>
      <c r="BQV28" s="61"/>
      <c r="BQW28" s="61"/>
      <c r="BQX28" s="61"/>
      <c r="BQY28" s="61"/>
      <c r="BQZ28" s="61"/>
      <c r="BRA28" s="61"/>
      <c r="BRB28" s="61"/>
      <c r="BRC28" s="61"/>
      <c r="BRD28" s="61"/>
      <c r="BRE28" s="61"/>
      <c r="BRF28" s="61"/>
      <c r="BRG28" s="61"/>
      <c r="BRH28" s="61"/>
      <c r="BRI28" s="61"/>
      <c r="BRJ28" s="61"/>
      <c r="BRK28" s="61"/>
      <c r="BRL28" s="61"/>
      <c r="BRM28" s="61"/>
      <c r="BRN28" s="61"/>
      <c r="BRO28" s="61"/>
      <c r="BRP28" s="61"/>
      <c r="BRQ28" s="61"/>
      <c r="BRR28" s="61"/>
      <c r="BRS28" s="61"/>
      <c r="BRT28" s="61"/>
      <c r="BRU28" s="61"/>
      <c r="BRV28" s="61"/>
      <c r="BRW28" s="61"/>
      <c r="BRX28" s="61"/>
      <c r="BRY28" s="61"/>
      <c r="BRZ28" s="61"/>
      <c r="BSA28" s="61"/>
      <c r="BSB28" s="61"/>
      <c r="BSC28" s="61"/>
      <c r="BSD28" s="61"/>
      <c r="BSE28" s="61"/>
      <c r="BSF28" s="61"/>
      <c r="BSG28" s="61"/>
      <c r="BSH28" s="61"/>
      <c r="BSI28" s="61"/>
      <c r="BSJ28" s="61"/>
      <c r="BSK28" s="61"/>
      <c r="BSL28" s="61"/>
      <c r="BSM28" s="61"/>
      <c r="BSN28" s="61"/>
      <c r="BSO28" s="61"/>
      <c r="BSP28" s="61"/>
      <c r="BSQ28" s="61"/>
      <c r="BSR28" s="61"/>
      <c r="BSS28" s="61"/>
      <c r="BST28" s="61"/>
      <c r="BSU28" s="61"/>
      <c r="BSV28" s="61"/>
      <c r="BSW28" s="61"/>
      <c r="BSX28" s="61"/>
      <c r="BSY28" s="61"/>
      <c r="BSZ28" s="61"/>
      <c r="BTA28" s="61"/>
      <c r="BTB28" s="61"/>
      <c r="BTC28" s="61"/>
      <c r="BTD28" s="61"/>
      <c r="BTE28" s="61"/>
      <c r="BTF28" s="61"/>
      <c r="BTG28" s="61"/>
      <c r="BTH28" s="61"/>
      <c r="BTI28" s="61"/>
      <c r="BTJ28" s="61"/>
      <c r="BTK28" s="61"/>
      <c r="BTL28" s="61"/>
      <c r="BTM28" s="61"/>
      <c r="BTN28" s="61"/>
      <c r="BTO28" s="61"/>
      <c r="BTP28" s="61"/>
      <c r="BTQ28" s="61"/>
      <c r="BTR28" s="61"/>
      <c r="BTS28" s="61"/>
      <c r="BTT28" s="61"/>
      <c r="BTU28" s="61"/>
      <c r="BTV28" s="61"/>
      <c r="BTW28" s="61"/>
      <c r="BTX28" s="61"/>
      <c r="BTY28" s="61"/>
      <c r="BTZ28" s="61"/>
      <c r="BUA28" s="61"/>
      <c r="BUB28" s="61"/>
      <c r="BUC28" s="61"/>
      <c r="BUD28" s="61"/>
      <c r="BUE28" s="61"/>
      <c r="BUF28" s="61"/>
      <c r="BUG28" s="61"/>
      <c r="BUH28" s="61"/>
      <c r="BUI28" s="61"/>
      <c r="BUJ28" s="61"/>
      <c r="BUK28" s="61"/>
      <c r="BUL28" s="61"/>
      <c r="BUM28" s="61"/>
      <c r="BUN28" s="61"/>
      <c r="BUO28" s="61"/>
      <c r="BUP28" s="61"/>
      <c r="BUQ28" s="61"/>
      <c r="BUR28" s="61"/>
      <c r="BUS28" s="61"/>
      <c r="BUT28" s="61"/>
      <c r="BUU28" s="61"/>
      <c r="BUV28" s="61"/>
      <c r="BUW28" s="61"/>
      <c r="BUX28" s="61"/>
      <c r="BUY28" s="61"/>
      <c r="BUZ28" s="61"/>
      <c r="BVA28" s="61"/>
      <c r="BVB28" s="61"/>
      <c r="BVC28" s="61"/>
      <c r="BVD28" s="61"/>
      <c r="BVE28" s="61"/>
      <c r="BVF28" s="61"/>
      <c r="BVG28" s="61"/>
      <c r="BVH28" s="61"/>
      <c r="BVI28" s="61"/>
      <c r="BVJ28" s="61"/>
      <c r="BVK28" s="61"/>
      <c r="BVL28" s="61"/>
      <c r="BVM28" s="61"/>
      <c r="BVN28" s="61"/>
      <c r="BVO28" s="61"/>
      <c r="BVP28" s="61"/>
      <c r="BVQ28" s="61"/>
      <c r="BVR28" s="61"/>
      <c r="BVS28" s="61"/>
      <c r="BVT28" s="61"/>
      <c r="BVU28" s="61"/>
      <c r="BVV28" s="61"/>
      <c r="BVW28" s="61"/>
      <c r="BVX28" s="61"/>
      <c r="BVY28" s="61"/>
      <c r="BVZ28" s="61"/>
      <c r="BWA28" s="61"/>
      <c r="BWB28" s="61"/>
      <c r="BWC28" s="61"/>
      <c r="BWD28" s="61"/>
      <c r="BWE28" s="61"/>
      <c r="BWF28" s="61"/>
      <c r="BWG28" s="61"/>
      <c r="BWH28" s="61"/>
      <c r="BWI28" s="61"/>
      <c r="BWJ28" s="61"/>
      <c r="BWK28" s="61"/>
      <c r="BWL28" s="61"/>
      <c r="BWM28" s="61"/>
      <c r="BWN28" s="61"/>
      <c r="BWO28" s="61"/>
      <c r="BWP28" s="61"/>
      <c r="BWQ28" s="61"/>
      <c r="BWR28" s="61"/>
      <c r="BWS28" s="61"/>
      <c r="BWT28" s="61"/>
      <c r="BWU28" s="61"/>
      <c r="BWV28" s="61"/>
      <c r="BWW28" s="61"/>
      <c r="BWX28" s="61"/>
      <c r="BWY28" s="61"/>
      <c r="BWZ28" s="61"/>
      <c r="BXA28" s="61"/>
      <c r="BXB28" s="61"/>
      <c r="BXC28" s="61"/>
      <c r="BXD28" s="61"/>
      <c r="BXE28" s="61"/>
      <c r="BXF28" s="61"/>
      <c r="BXG28" s="61"/>
      <c r="BXH28" s="61"/>
      <c r="BXI28" s="61"/>
      <c r="BXJ28" s="61"/>
      <c r="BXK28" s="61"/>
      <c r="BXL28" s="61"/>
      <c r="BXM28" s="61"/>
      <c r="BXN28" s="61"/>
      <c r="BXO28" s="61"/>
      <c r="BXP28" s="61"/>
      <c r="BXQ28" s="61"/>
      <c r="BXR28" s="61"/>
      <c r="BXS28" s="61"/>
      <c r="BXT28" s="61"/>
      <c r="BXU28" s="61"/>
      <c r="BXV28" s="61"/>
      <c r="BXW28" s="61"/>
      <c r="BXX28" s="61"/>
      <c r="BXY28" s="61"/>
      <c r="BXZ28" s="61"/>
      <c r="BYA28" s="61"/>
      <c r="BYB28" s="61"/>
      <c r="BYC28" s="61"/>
      <c r="BYD28" s="61"/>
      <c r="BYE28" s="61"/>
      <c r="BYF28" s="61"/>
      <c r="BYG28" s="61"/>
      <c r="BYH28" s="61"/>
      <c r="BYI28" s="61"/>
      <c r="BYJ28" s="61"/>
      <c r="BYK28" s="61"/>
      <c r="BYL28" s="61"/>
      <c r="BYM28" s="61"/>
      <c r="BYN28" s="61"/>
      <c r="BYO28" s="61"/>
      <c r="BYP28" s="61"/>
      <c r="BYQ28" s="61"/>
      <c r="BYR28" s="61"/>
      <c r="BYS28" s="61"/>
      <c r="BYT28" s="61"/>
      <c r="BYU28" s="61"/>
      <c r="BYV28" s="61"/>
      <c r="BYW28" s="61"/>
      <c r="BYX28" s="61"/>
      <c r="BYY28" s="61"/>
      <c r="BYZ28" s="61"/>
      <c r="BZA28" s="61"/>
      <c r="BZB28" s="61"/>
      <c r="BZC28" s="61"/>
      <c r="BZD28" s="61"/>
      <c r="BZE28" s="61"/>
      <c r="BZF28" s="61"/>
      <c r="BZG28" s="61"/>
      <c r="BZH28" s="61"/>
      <c r="BZI28" s="61"/>
      <c r="BZJ28" s="61"/>
      <c r="BZK28" s="61"/>
      <c r="BZL28" s="61"/>
      <c r="BZM28" s="61"/>
      <c r="BZN28" s="61"/>
      <c r="BZO28" s="61"/>
      <c r="BZP28" s="61"/>
      <c r="BZQ28" s="61"/>
      <c r="BZR28" s="61"/>
      <c r="BZS28" s="61"/>
      <c r="BZT28" s="61"/>
      <c r="BZU28" s="61"/>
      <c r="BZV28" s="61"/>
      <c r="BZW28" s="61"/>
      <c r="BZX28" s="61"/>
      <c r="BZY28" s="61"/>
      <c r="BZZ28" s="61"/>
      <c r="CAA28" s="61"/>
      <c r="CAB28" s="61"/>
      <c r="CAC28" s="61"/>
      <c r="CAD28" s="61"/>
      <c r="CAE28" s="61"/>
      <c r="CAF28" s="61"/>
      <c r="CAG28" s="61"/>
      <c r="CAH28" s="61"/>
      <c r="CAI28" s="61"/>
      <c r="CAJ28" s="61"/>
      <c r="CAK28" s="61"/>
      <c r="CAL28" s="61"/>
      <c r="CAM28" s="61"/>
      <c r="CAN28" s="61"/>
      <c r="CAO28" s="61"/>
      <c r="CAP28" s="61"/>
      <c r="CAQ28" s="61"/>
      <c r="CAR28" s="61"/>
      <c r="CAS28" s="61"/>
      <c r="CAT28" s="61"/>
      <c r="CAU28" s="61"/>
      <c r="CAV28" s="61"/>
      <c r="CAW28" s="61"/>
      <c r="CAX28" s="61"/>
      <c r="CAY28" s="61"/>
      <c r="CAZ28" s="61"/>
      <c r="CBA28" s="61"/>
      <c r="CBB28" s="61"/>
      <c r="CBC28" s="61"/>
      <c r="CBD28" s="61"/>
      <c r="CBE28" s="61"/>
      <c r="CBF28" s="61"/>
      <c r="CBG28" s="61"/>
      <c r="CBH28" s="61"/>
      <c r="CBI28" s="61"/>
      <c r="CBJ28" s="61"/>
      <c r="CBK28" s="61"/>
      <c r="CBL28" s="61"/>
      <c r="CBM28" s="61"/>
      <c r="CBN28" s="61"/>
      <c r="CBO28" s="61"/>
      <c r="CBP28" s="61"/>
      <c r="CBQ28" s="61"/>
      <c r="CBR28" s="61"/>
      <c r="CBS28" s="61"/>
      <c r="CBT28" s="61"/>
      <c r="CBU28" s="61"/>
      <c r="CBV28" s="61"/>
      <c r="CBW28" s="61"/>
      <c r="CBX28" s="61"/>
      <c r="CBY28" s="61"/>
      <c r="CBZ28" s="61"/>
      <c r="CCA28" s="61"/>
      <c r="CCB28" s="61"/>
      <c r="CCC28" s="61"/>
      <c r="CCD28" s="61"/>
      <c r="CCE28" s="61"/>
      <c r="CCF28" s="61"/>
      <c r="CCG28" s="61"/>
      <c r="CCH28" s="61"/>
      <c r="CCI28" s="61"/>
      <c r="CCJ28" s="61"/>
      <c r="CCK28" s="61"/>
      <c r="CCL28" s="61"/>
      <c r="CCM28" s="61"/>
      <c r="CCN28" s="61"/>
      <c r="CCO28" s="61"/>
      <c r="CCP28" s="61"/>
      <c r="CCQ28" s="61"/>
      <c r="CCR28" s="61"/>
      <c r="CCS28" s="61"/>
      <c r="CCT28" s="61"/>
      <c r="CCU28" s="61"/>
      <c r="CCV28" s="61"/>
      <c r="CCW28" s="61"/>
      <c r="CCX28" s="61"/>
      <c r="CCY28" s="61"/>
      <c r="CCZ28" s="61"/>
      <c r="CDA28" s="61"/>
      <c r="CDB28" s="61"/>
      <c r="CDC28" s="61"/>
      <c r="CDD28" s="61"/>
      <c r="CDE28" s="61"/>
      <c r="CDF28" s="61"/>
      <c r="CDG28" s="61"/>
      <c r="CDH28" s="61"/>
      <c r="CDI28" s="61"/>
      <c r="CDJ28" s="61"/>
      <c r="CDK28" s="61"/>
      <c r="CDL28" s="61"/>
      <c r="CDM28" s="61"/>
      <c r="CDN28" s="61"/>
      <c r="CDO28" s="61"/>
      <c r="CDP28" s="61"/>
      <c r="CDQ28" s="61"/>
      <c r="CDR28" s="61"/>
      <c r="CDS28" s="61"/>
      <c r="CDT28" s="61"/>
      <c r="CDU28" s="61"/>
      <c r="CDV28" s="61"/>
      <c r="CDW28" s="61"/>
      <c r="CDX28" s="61"/>
      <c r="CDY28" s="61"/>
      <c r="CDZ28" s="61"/>
      <c r="CEA28" s="61"/>
      <c r="CEB28" s="61"/>
      <c r="CEC28" s="61"/>
      <c r="CED28" s="61"/>
      <c r="CEE28" s="61"/>
      <c r="CEF28" s="61"/>
      <c r="CEG28" s="61"/>
      <c r="CEH28" s="61"/>
      <c r="CEI28" s="61"/>
      <c r="CEJ28" s="61"/>
      <c r="CEK28" s="61"/>
      <c r="CEL28" s="61"/>
      <c r="CEM28" s="61"/>
      <c r="CEN28" s="61"/>
      <c r="CEO28" s="61"/>
      <c r="CEP28" s="61"/>
      <c r="CEQ28" s="61"/>
      <c r="CER28" s="61"/>
      <c r="CES28" s="61"/>
      <c r="CET28" s="61"/>
      <c r="CEU28" s="61"/>
      <c r="CEV28" s="61"/>
      <c r="CEW28" s="61"/>
      <c r="CEX28" s="61"/>
      <c r="CEY28" s="61"/>
      <c r="CEZ28" s="61"/>
      <c r="CFA28" s="61"/>
      <c r="CFB28" s="61"/>
      <c r="CFC28" s="61"/>
      <c r="CFD28" s="61"/>
      <c r="CFE28" s="61"/>
      <c r="CFF28" s="61"/>
      <c r="CFG28" s="61"/>
      <c r="CFH28" s="61"/>
      <c r="CFI28" s="61"/>
      <c r="CFJ28" s="61"/>
      <c r="CFK28" s="61"/>
      <c r="CFL28" s="61"/>
      <c r="CFM28" s="61"/>
      <c r="CFN28" s="61"/>
      <c r="CFO28" s="61"/>
      <c r="CFP28" s="61"/>
      <c r="CFQ28" s="61"/>
      <c r="CFR28" s="61"/>
      <c r="CFS28" s="61"/>
      <c r="CFT28" s="61"/>
      <c r="CFU28" s="61"/>
      <c r="CFV28" s="61"/>
      <c r="CFW28" s="61"/>
      <c r="CFX28" s="61"/>
      <c r="CFY28" s="61"/>
      <c r="CFZ28" s="61"/>
      <c r="CGA28" s="61"/>
      <c r="CGB28" s="61"/>
      <c r="CGC28" s="61"/>
      <c r="CGD28" s="61"/>
      <c r="CGE28" s="61"/>
      <c r="CGF28" s="61"/>
      <c r="CGG28" s="61"/>
      <c r="CGH28" s="61"/>
      <c r="CGI28" s="61"/>
      <c r="CGJ28" s="61"/>
      <c r="CGK28" s="61"/>
      <c r="CGL28" s="61"/>
      <c r="CGM28" s="61"/>
      <c r="CGN28" s="61"/>
      <c r="CGO28" s="61"/>
      <c r="CGP28" s="61"/>
      <c r="CGQ28" s="61"/>
      <c r="CGR28" s="61"/>
      <c r="CGS28" s="61"/>
      <c r="CGT28" s="61"/>
      <c r="CGU28" s="61"/>
      <c r="CGV28" s="61"/>
      <c r="CGW28" s="61"/>
      <c r="CGX28" s="61"/>
      <c r="CGY28" s="61"/>
      <c r="CGZ28" s="61"/>
      <c r="CHA28" s="61"/>
      <c r="CHB28" s="61"/>
      <c r="CHC28" s="61"/>
      <c r="CHD28" s="61"/>
      <c r="CHE28" s="61"/>
      <c r="CHF28" s="61"/>
      <c r="CHG28" s="61"/>
      <c r="CHH28" s="61"/>
      <c r="CHI28" s="61"/>
      <c r="CHJ28" s="61"/>
      <c r="CHK28" s="61"/>
      <c r="CHL28" s="61"/>
      <c r="CHM28" s="61"/>
      <c r="CHN28" s="61"/>
      <c r="CHO28" s="61"/>
      <c r="CHP28" s="61"/>
      <c r="CHQ28" s="61"/>
      <c r="CHR28" s="61"/>
      <c r="CHS28" s="61"/>
      <c r="CHT28" s="61"/>
      <c r="CHU28" s="61"/>
      <c r="CHV28" s="61"/>
      <c r="CHW28" s="61"/>
      <c r="CHX28" s="61"/>
      <c r="CHY28" s="61"/>
      <c r="CHZ28" s="61"/>
      <c r="CIA28" s="61"/>
      <c r="CIB28" s="61"/>
      <c r="CIC28" s="61"/>
      <c r="CID28" s="61"/>
      <c r="CIE28" s="61"/>
      <c r="CIF28" s="61"/>
      <c r="CIG28" s="61"/>
      <c r="CIH28" s="61"/>
      <c r="CII28" s="61"/>
      <c r="CIJ28" s="61"/>
      <c r="CIK28" s="61"/>
      <c r="CIL28" s="61"/>
      <c r="CIM28" s="61"/>
      <c r="CIN28" s="61"/>
      <c r="CIO28" s="61"/>
      <c r="CIP28" s="61"/>
      <c r="CIQ28" s="61"/>
      <c r="CIR28" s="61"/>
      <c r="CIS28" s="61"/>
      <c r="CIT28" s="61"/>
      <c r="CIU28" s="61"/>
      <c r="CIV28" s="61"/>
      <c r="CIW28" s="61"/>
      <c r="CIX28" s="61"/>
      <c r="CIY28" s="61"/>
      <c r="CIZ28" s="61"/>
      <c r="CJA28" s="61"/>
      <c r="CJB28" s="61"/>
      <c r="CJC28" s="61"/>
      <c r="CJD28" s="61"/>
      <c r="CJE28" s="61"/>
      <c r="CJF28" s="61"/>
      <c r="CJG28" s="61"/>
      <c r="CJH28" s="61"/>
      <c r="CJI28" s="61"/>
      <c r="CJJ28" s="61"/>
      <c r="CJK28" s="61"/>
      <c r="CJL28" s="61"/>
      <c r="CJM28" s="61"/>
      <c r="CJN28" s="61"/>
      <c r="CJO28" s="61"/>
      <c r="CJP28" s="61"/>
      <c r="CJQ28" s="61"/>
      <c r="CJR28" s="61"/>
      <c r="CJS28" s="61"/>
      <c r="CJT28" s="61"/>
      <c r="CJU28" s="61"/>
      <c r="CJV28" s="61"/>
      <c r="CJW28" s="61"/>
      <c r="CJX28" s="61"/>
      <c r="CJY28" s="61"/>
      <c r="CJZ28" s="61"/>
      <c r="CKA28" s="61"/>
      <c r="CKB28" s="61"/>
      <c r="CKC28" s="61"/>
      <c r="CKD28" s="61"/>
      <c r="CKE28" s="61"/>
      <c r="CKF28" s="61"/>
      <c r="CKG28" s="61"/>
      <c r="CKH28" s="61"/>
      <c r="CKI28" s="61"/>
      <c r="CKJ28" s="61"/>
      <c r="CKK28" s="61"/>
      <c r="CKL28" s="61"/>
      <c r="CKM28" s="61"/>
      <c r="CKN28" s="61"/>
      <c r="CKO28" s="61"/>
      <c r="CKP28" s="61"/>
      <c r="CKQ28" s="61"/>
      <c r="CKR28" s="61"/>
      <c r="CKS28" s="61"/>
      <c r="CKT28" s="61"/>
      <c r="CKU28" s="61"/>
      <c r="CKV28" s="61"/>
      <c r="CKW28" s="61"/>
      <c r="CKX28" s="61"/>
      <c r="CKY28" s="61"/>
      <c r="CKZ28" s="61"/>
      <c r="CLA28" s="61"/>
      <c r="CLB28" s="61"/>
      <c r="CLC28" s="61"/>
      <c r="CLD28" s="61"/>
      <c r="CLE28" s="61"/>
      <c r="CLF28" s="61"/>
      <c r="CLG28" s="61"/>
      <c r="CLH28" s="61"/>
      <c r="CLI28" s="61"/>
      <c r="CLJ28" s="61"/>
      <c r="CLK28" s="61"/>
      <c r="CLL28" s="61"/>
      <c r="CLM28" s="61"/>
      <c r="CLN28" s="61"/>
      <c r="CLO28" s="61"/>
      <c r="CLP28" s="61"/>
      <c r="CLQ28" s="61"/>
      <c r="CLR28" s="61"/>
      <c r="CLS28" s="61"/>
      <c r="CLT28" s="61"/>
      <c r="CLU28" s="61"/>
      <c r="CLV28" s="61"/>
      <c r="CLW28" s="61"/>
      <c r="CLX28" s="61"/>
      <c r="CLY28" s="61"/>
      <c r="CLZ28" s="61"/>
      <c r="CMA28" s="61"/>
      <c r="CMB28" s="61"/>
      <c r="CMC28" s="61"/>
      <c r="CMD28" s="61"/>
      <c r="CME28" s="61"/>
      <c r="CMF28" s="61"/>
      <c r="CMG28" s="61"/>
      <c r="CMH28" s="61"/>
      <c r="CMI28" s="61"/>
      <c r="CMJ28" s="61"/>
      <c r="CMK28" s="61"/>
      <c r="CML28" s="61"/>
      <c r="CMM28" s="61"/>
      <c r="CMN28" s="61"/>
      <c r="CMO28" s="61"/>
      <c r="CMP28" s="61"/>
      <c r="CMQ28" s="61"/>
      <c r="CMR28" s="61"/>
      <c r="CMS28" s="61"/>
      <c r="CMT28" s="61"/>
      <c r="CMU28" s="61"/>
      <c r="CMV28" s="61"/>
      <c r="CMW28" s="61"/>
      <c r="CMX28" s="61"/>
      <c r="CMY28" s="61"/>
      <c r="CMZ28" s="61"/>
      <c r="CNA28" s="61"/>
      <c r="CNB28" s="61"/>
      <c r="CNC28" s="61"/>
      <c r="CND28" s="61"/>
      <c r="CNE28" s="61"/>
      <c r="CNF28" s="61"/>
      <c r="CNG28" s="61"/>
      <c r="CNH28" s="61"/>
      <c r="CNI28" s="61"/>
      <c r="CNJ28" s="61"/>
      <c r="CNK28" s="61"/>
      <c r="CNL28" s="61"/>
      <c r="CNM28" s="61"/>
      <c r="CNN28" s="61"/>
      <c r="CNO28" s="61"/>
      <c r="CNP28" s="61"/>
      <c r="CNQ28" s="61"/>
      <c r="CNR28" s="61"/>
      <c r="CNS28" s="61"/>
      <c r="CNT28" s="61"/>
      <c r="CNU28" s="61"/>
      <c r="CNV28" s="61"/>
      <c r="CNW28" s="61"/>
      <c r="CNX28" s="61"/>
      <c r="CNY28" s="61"/>
      <c r="CNZ28" s="61"/>
      <c r="COA28" s="61"/>
      <c r="COB28" s="61"/>
      <c r="COC28" s="61"/>
      <c r="COD28" s="61"/>
      <c r="COE28" s="61"/>
      <c r="COF28" s="61"/>
      <c r="COG28" s="61"/>
      <c r="COH28" s="61"/>
      <c r="COI28" s="61"/>
      <c r="COJ28" s="61"/>
      <c r="COK28" s="61"/>
      <c r="COL28" s="61"/>
      <c r="COM28" s="61"/>
      <c r="CON28" s="61"/>
      <c r="COO28" s="61"/>
      <c r="COP28" s="61"/>
      <c r="COQ28" s="61"/>
      <c r="COR28" s="61"/>
      <c r="COS28" s="61"/>
      <c r="COT28" s="61"/>
      <c r="COU28" s="61"/>
      <c r="COV28" s="61"/>
      <c r="COW28" s="61"/>
      <c r="COX28" s="61"/>
      <c r="COY28" s="61"/>
      <c r="COZ28" s="61"/>
      <c r="CPA28" s="61"/>
      <c r="CPB28" s="61"/>
      <c r="CPC28" s="61"/>
      <c r="CPD28" s="61"/>
      <c r="CPE28" s="61"/>
      <c r="CPF28" s="61"/>
      <c r="CPG28" s="61"/>
      <c r="CPH28" s="61"/>
      <c r="CPI28" s="61"/>
      <c r="CPJ28" s="61"/>
      <c r="CPK28" s="61"/>
      <c r="CPL28" s="61"/>
      <c r="CPM28" s="61"/>
      <c r="CPN28" s="61"/>
      <c r="CPO28" s="61"/>
      <c r="CPP28" s="61"/>
      <c r="CPQ28" s="61"/>
      <c r="CPR28" s="61"/>
      <c r="CPS28" s="61"/>
      <c r="CPT28" s="61"/>
      <c r="CPU28" s="61"/>
      <c r="CPV28" s="61"/>
      <c r="CPW28" s="61"/>
      <c r="CPX28" s="61"/>
      <c r="CPY28" s="61"/>
      <c r="CPZ28" s="61"/>
      <c r="CQA28" s="61"/>
      <c r="CQB28" s="61"/>
      <c r="CQC28" s="61"/>
      <c r="CQD28" s="61"/>
      <c r="CQE28" s="61"/>
      <c r="CQF28" s="61"/>
      <c r="CQG28" s="61"/>
      <c r="CQH28" s="61"/>
      <c r="CQI28" s="61"/>
      <c r="CQJ28" s="61"/>
      <c r="CQK28" s="61"/>
      <c r="CQL28" s="61"/>
      <c r="CQM28" s="61"/>
      <c r="CQN28" s="61"/>
      <c r="CQO28" s="61"/>
      <c r="CQP28" s="61"/>
      <c r="CQQ28" s="61"/>
      <c r="CQR28" s="61"/>
      <c r="CQS28" s="61"/>
      <c r="CQT28" s="61"/>
      <c r="CQU28" s="61"/>
      <c r="CQV28" s="61"/>
      <c r="CQW28" s="61"/>
      <c r="CQX28" s="61"/>
      <c r="CQY28" s="61"/>
      <c r="CQZ28" s="61"/>
      <c r="CRA28" s="61"/>
      <c r="CRB28" s="61"/>
      <c r="CRC28" s="61"/>
      <c r="CRD28" s="61"/>
      <c r="CRE28" s="61"/>
      <c r="CRF28" s="61"/>
      <c r="CRG28" s="61"/>
      <c r="CRH28" s="61"/>
      <c r="CRI28" s="61"/>
      <c r="CRJ28" s="61"/>
      <c r="CRK28" s="61"/>
      <c r="CRL28" s="61"/>
      <c r="CRM28" s="61"/>
      <c r="CRN28" s="61"/>
      <c r="CRO28" s="61"/>
      <c r="CRP28" s="61"/>
      <c r="CRQ28" s="61"/>
      <c r="CRR28" s="61"/>
      <c r="CRS28" s="61"/>
      <c r="CRT28" s="61"/>
      <c r="CRU28" s="61"/>
      <c r="CRV28" s="61"/>
      <c r="CRW28" s="61"/>
      <c r="CRX28" s="61"/>
      <c r="CRY28" s="61"/>
      <c r="CRZ28" s="61"/>
      <c r="CSA28" s="61"/>
      <c r="CSB28" s="61"/>
      <c r="CSC28" s="61"/>
      <c r="CSD28" s="61"/>
      <c r="CSE28" s="61"/>
      <c r="CSF28" s="61"/>
      <c r="CSG28" s="61"/>
      <c r="CSH28" s="61"/>
      <c r="CSI28" s="61"/>
      <c r="CSJ28" s="61"/>
      <c r="CSK28" s="61"/>
      <c r="CSL28" s="61"/>
      <c r="CSM28" s="61"/>
      <c r="CSN28" s="61"/>
      <c r="CSO28" s="61"/>
      <c r="CSP28" s="61"/>
      <c r="CSQ28" s="61"/>
      <c r="CSR28" s="61"/>
      <c r="CSS28" s="61"/>
      <c r="CST28" s="61"/>
      <c r="CSU28" s="61"/>
      <c r="CSV28" s="61"/>
      <c r="CSW28" s="61"/>
      <c r="CSX28" s="61"/>
      <c r="CSY28" s="61"/>
      <c r="CSZ28" s="61"/>
      <c r="CTA28" s="61"/>
      <c r="CTB28" s="61"/>
      <c r="CTC28" s="61"/>
      <c r="CTD28" s="61"/>
      <c r="CTE28" s="61"/>
      <c r="CTF28" s="61"/>
      <c r="CTG28" s="61"/>
      <c r="CTH28" s="61"/>
      <c r="CTI28" s="61"/>
      <c r="CTJ28" s="61"/>
      <c r="CTK28" s="61"/>
      <c r="CTL28" s="61"/>
      <c r="CTM28" s="61"/>
      <c r="CTN28" s="61"/>
      <c r="CTO28" s="61"/>
      <c r="CTP28" s="61"/>
      <c r="CTQ28" s="61"/>
      <c r="CTR28" s="61"/>
      <c r="CTS28" s="61"/>
      <c r="CTT28" s="61"/>
      <c r="CTU28" s="61"/>
      <c r="CTV28" s="61"/>
      <c r="CTW28" s="61"/>
      <c r="CTX28" s="61"/>
      <c r="CTY28" s="61"/>
      <c r="CTZ28" s="61"/>
      <c r="CUA28" s="61"/>
      <c r="CUB28" s="61"/>
      <c r="CUC28" s="61"/>
      <c r="CUD28" s="61"/>
      <c r="CUE28" s="61"/>
      <c r="CUF28" s="61"/>
      <c r="CUG28" s="61"/>
      <c r="CUH28" s="61"/>
      <c r="CUI28" s="61"/>
      <c r="CUJ28" s="61"/>
      <c r="CUK28" s="61"/>
      <c r="CUL28" s="61"/>
      <c r="CUM28" s="61"/>
      <c r="CUN28" s="61"/>
      <c r="CUO28" s="61"/>
      <c r="CUP28" s="61"/>
      <c r="CUQ28" s="61"/>
      <c r="CUR28" s="61"/>
      <c r="CUS28" s="61"/>
      <c r="CUT28" s="61"/>
      <c r="CUU28" s="61"/>
      <c r="CUV28" s="61"/>
      <c r="CUW28" s="61"/>
      <c r="CUX28" s="61"/>
      <c r="CUY28" s="61"/>
      <c r="CUZ28" s="61"/>
      <c r="CVA28" s="61"/>
      <c r="CVB28" s="61"/>
      <c r="CVC28" s="61"/>
      <c r="CVD28" s="61"/>
      <c r="CVE28" s="61"/>
      <c r="CVF28" s="61"/>
      <c r="CVG28" s="61"/>
      <c r="CVH28" s="61"/>
      <c r="CVI28" s="61"/>
      <c r="CVJ28" s="61"/>
      <c r="CVK28" s="61"/>
      <c r="CVL28" s="61"/>
      <c r="CVM28" s="61"/>
      <c r="CVN28" s="61"/>
      <c r="CVO28" s="61"/>
      <c r="CVP28" s="61"/>
      <c r="CVQ28" s="61"/>
      <c r="CVR28" s="61"/>
      <c r="CVS28" s="61"/>
      <c r="CVT28" s="61"/>
      <c r="CVU28" s="61"/>
      <c r="CVV28" s="61"/>
      <c r="CVW28" s="61"/>
      <c r="CVX28" s="61"/>
      <c r="CVY28" s="61"/>
      <c r="CVZ28" s="61"/>
      <c r="CWA28" s="61"/>
      <c r="CWB28" s="61"/>
      <c r="CWC28" s="61"/>
      <c r="CWD28" s="61"/>
      <c r="CWE28" s="61"/>
      <c r="CWF28" s="61"/>
      <c r="CWG28" s="61"/>
      <c r="CWH28" s="61"/>
      <c r="CWI28" s="61"/>
      <c r="CWJ28" s="61"/>
      <c r="CWK28" s="61"/>
      <c r="CWL28" s="61"/>
      <c r="CWM28" s="61"/>
      <c r="CWN28" s="61"/>
      <c r="CWO28" s="61"/>
      <c r="CWP28" s="61"/>
      <c r="CWQ28" s="61"/>
      <c r="CWR28" s="61"/>
      <c r="CWS28" s="61"/>
      <c r="CWT28" s="61"/>
      <c r="CWU28" s="61"/>
      <c r="CWV28" s="61"/>
      <c r="CWW28" s="61"/>
      <c r="CWX28" s="61"/>
      <c r="CWY28" s="61"/>
      <c r="CWZ28" s="61"/>
      <c r="CXA28" s="61"/>
      <c r="CXB28" s="61"/>
      <c r="CXC28" s="61"/>
      <c r="CXD28" s="61"/>
      <c r="CXE28" s="61"/>
      <c r="CXF28" s="61"/>
      <c r="CXG28" s="61"/>
      <c r="CXH28" s="61"/>
      <c r="CXI28" s="61"/>
      <c r="CXJ28" s="61"/>
      <c r="CXK28" s="61"/>
      <c r="CXL28" s="61"/>
      <c r="CXM28" s="61"/>
      <c r="CXN28" s="61"/>
      <c r="CXO28" s="61"/>
      <c r="CXP28" s="61"/>
      <c r="CXQ28" s="61"/>
      <c r="CXR28" s="61"/>
      <c r="CXS28" s="61"/>
      <c r="CXT28" s="61"/>
      <c r="CXU28" s="61"/>
      <c r="CXV28" s="61"/>
      <c r="CXW28" s="61"/>
      <c r="CXX28" s="61"/>
      <c r="CXY28" s="61"/>
      <c r="CXZ28" s="61"/>
      <c r="CYA28" s="61"/>
      <c r="CYB28" s="61"/>
      <c r="CYC28" s="61"/>
      <c r="CYD28" s="61"/>
      <c r="CYE28" s="61"/>
      <c r="CYF28" s="61"/>
      <c r="CYG28" s="61"/>
      <c r="CYH28" s="61"/>
      <c r="CYI28" s="61"/>
      <c r="CYJ28" s="61"/>
      <c r="CYK28" s="61"/>
      <c r="CYL28" s="61"/>
      <c r="CYM28" s="61"/>
      <c r="CYN28" s="61"/>
      <c r="CYO28" s="61"/>
      <c r="CYP28" s="61"/>
      <c r="CYQ28" s="61"/>
      <c r="CYR28" s="61"/>
      <c r="CYS28" s="61"/>
      <c r="CYT28" s="61"/>
      <c r="CYU28" s="61"/>
      <c r="CYV28" s="61"/>
      <c r="CYW28" s="61"/>
      <c r="CYX28" s="61"/>
      <c r="CYY28" s="61"/>
      <c r="CYZ28" s="61"/>
      <c r="CZA28" s="61"/>
      <c r="CZB28" s="61"/>
      <c r="CZC28" s="61"/>
      <c r="CZD28" s="61"/>
      <c r="CZE28" s="61"/>
      <c r="CZF28" s="61"/>
      <c r="CZG28" s="61"/>
      <c r="CZH28" s="61"/>
      <c r="CZI28" s="61"/>
      <c r="CZJ28" s="61"/>
      <c r="CZK28" s="61"/>
      <c r="CZL28" s="61"/>
      <c r="CZM28" s="61"/>
      <c r="CZN28" s="61"/>
      <c r="CZO28" s="61"/>
      <c r="CZP28" s="61"/>
      <c r="CZQ28" s="61"/>
      <c r="CZR28" s="61"/>
      <c r="CZS28" s="61"/>
      <c r="CZT28" s="61"/>
      <c r="CZU28" s="61"/>
      <c r="CZV28" s="61"/>
      <c r="CZW28" s="61"/>
      <c r="CZX28" s="61"/>
      <c r="CZY28" s="61"/>
      <c r="CZZ28" s="61"/>
      <c r="DAA28" s="61"/>
      <c r="DAB28" s="61"/>
      <c r="DAC28" s="61"/>
      <c r="DAD28" s="61"/>
      <c r="DAE28" s="61"/>
      <c r="DAF28" s="61"/>
      <c r="DAG28" s="61"/>
      <c r="DAH28" s="61"/>
      <c r="DAI28" s="61"/>
      <c r="DAJ28" s="61"/>
      <c r="DAK28" s="61"/>
      <c r="DAL28" s="61"/>
      <c r="DAM28" s="61"/>
      <c r="DAN28" s="61"/>
      <c r="DAO28" s="61"/>
      <c r="DAP28" s="61"/>
      <c r="DAQ28" s="61"/>
      <c r="DAR28" s="61"/>
      <c r="DAS28" s="61"/>
      <c r="DAT28" s="61"/>
      <c r="DAU28" s="61"/>
      <c r="DAV28" s="61"/>
      <c r="DAW28" s="61"/>
      <c r="DAX28" s="61"/>
      <c r="DAY28" s="61"/>
      <c r="DAZ28" s="61"/>
      <c r="DBA28" s="61"/>
      <c r="DBB28" s="61"/>
      <c r="DBC28" s="61"/>
      <c r="DBD28" s="61"/>
      <c r="DBE28" s="61"/>
      <c r="DBF28" s="61"/>
      <c r="DBG28" s="61"/>
      <c r="DBH28" s="61"/>
      <c r="DBI28" s="61"/>
      <c r="DBJ28" s="61"/>
      <c r="DBK28" s="61"/>
      <c r="DBL28" s="61"/>
      <c r="DBM28" s="61"/>
      <c r="DBN28" s="61"/>
      <c r="DBO28" s="61"/>
      <c r="DBP28" s="61"/>
      <c r="DBQ28" s="61"/>
      <c r="DBR28" s="61"/>
      <c r="DBS28" s="61"/>
      <c r="DBT28" s="61"/>
      <c r="DBU28" s="61"/>
      <c r="DBV28" s="61"/>
      <c r="DBW28" s="61"/>
      <c r="DBX28" s="61"/>
      <c r="DBY28" s="61"/>
      <c r="DBZ28" s="61"/>
      <c r="DCA28" s="61"/>
      <c r="DCB28" s="61"/>
      <c r="DCC28" s="61"/>
      <c r="DCD28" s="61"/>
      <c r="DCE28" s="61"/>
      <c r="DCF28" s="61"/>
      <c r="DCG28" s="61"/>
      <c r="DCH28" s="61"/>
      <c r="DCI28" s="61"/>
      <c r="DCJ28" s="61"/>
      <c r="DCK28" s="61"/>
      <c r="DCL28" s="61"/>
      <c r="DCM28" s="61"/>
      <c r="DCN28" s="61"/>
      <c r="DCO28" s="61"/>
      <c r="DCP28" s="61"/>
      <c r="DCQ28" s="61"/>
      <c r="DCR28" s="61"/>
      <c r="DCS28" s="61"/>
      <c r="DCT28" s="61"/>
      <c r="DCU28" s="61"/>
      <c r="DCV28" s="61"/>
      <c r="DCW28" s="61"/>
      <c r="DCX28" s="61"/>
      <c r="DCY28" s="61"/>
      <c r="DCZ28" s="61"/>
      <c r="DDA28" s="61"/>
      <c r="DDB28" s="61"/>
      <c r="DDC28" s="61"/>
      <c r="DDD28" s="61"/>
      <c r="DDE28" s="61"/>
      <c r="DDF28" s="61"/>
      <c r="DDG28" s="61"/>
      <c r="DDH28" s="61"/>
      <c r="DDI28" s="61"/>
      <c r="DDJ28" s="61"/>
      <c r="DDK28" s="61"/>
      <c r="DDL28" s="61"/>
      <c r="DDM28" s="61"/>
      <c r="DDN28" s="61"/>
      <c r="DDO28" s="61"/>
      <c r="DDP28" s="61"/>
      <c r="DDQ28" s="61"/>
      <c r="DDR28" s="61"/>
      <c r="DDS28" s="61"/>
      <c r="DDT28" s="61"/>
      <c r="DDU28" s="61"/>
      <c r="DDV28" s="61"/>
      <c r="DDW28" s="61"/>
      <c r="DDX28" s="61"/>
      <c r="DDY28" s="61"/>
      <c r="DDZ28" s="61"/>
      <c r="DEA28" s="61"/>
      <c r="DEB28" s="61"/>
      <c r="DEC28" s="61"/>
      <c r="DED28" s="61"/>
      <c r="DEE28" s="61"/>
      <c r="DEF28" s="61"/>
      <c r="DEG28" s="61"/>
      <c r="DEH28" s="61"/>
      <c r="DEI28" s="61"/>
      <c r="DEJ28" s="61"/>
      <c r="DEK28" s="61"/>
      <c r="DEL28" s="61"/>
      <c r="DEM28" s="61"/>
      <c r="DEN28" s="61"/>
      <c r="DEO28" s="61"/>
      <c r="DEP28" s="61"/>
      <c r="DEQ28" s="61"/>
      <c r="DER28" s="61"/>
      <c r="DES28" s="61"/>
      <c r="DET28" s="61"/>
      <c r="DEU28" s="61"/>
      <c r="DEV28" s="61"/>
      <c r="DEW28" s="61"/>
      <c r="DEX28" s="61"/>
      <c r="DEY28" s="61"/>
      <c r="DEZ28" s="61"/>
      <c r="DFA28" s="61"/>
      <c r="DFB28" s="61"/>
      <c r="DFC28" s="61"/>
      <c r="DFD28" s="61"/>
      <c r="DFE28" s="61"/>
      <c r="DFF28" s="61"/>
      <c r="DFG28" s="61"/>
      <c r="DFH28" s="61"/>
      <c r="DFI28" s="61"/>
      <c r="DFJ28" s="61"/>
      <c r="DFK28" s="61"/>
      <c r="DFL28" s="61"/>
      <c r="DFM28" s="61"/>
      <c r="DFN28" s="61"/>
      <c r="DFO28" s="61"/>
      <c r="DFP28" s="61"/>
      <c r="DFQ28" s="61"/>
      <c r="DFR28" s="61"/>
      <c r="DFS28" s="61"/>
      <c r="DFT28" s="61"/>
      <c r="DFU28" s="61"/>
      <c r="DFV28" s="61"/>
      <c r="DFW28" s="61"/>
      <c r="DFX28" s="61"/>
      <c r="DFY28" s="61"/>
      <c r="DFZ28" s="61"/>
      <c r="DGA28" s="61"/>
      <c r="DGB28" s="61"/>
      <c r="DGC28" s="61"/>
      <c r="DGD28" s="61"/>
      <c r="DGE28" s="61"/>
      <c r="DGF28" s="61"/>
      <c r="DGG28" s="61"/>
      <c r="DGH28" s="61"/>
      <c r="DGI28" s="61"/>
      <c r="DGJ28" s="61"/>
      <c r="DGK28" s="61"/>
      <c r="DGL28" s="61"/>
      <c r="DGM28" s="61"/>
      <c r="DGN28" s="61"/>
      <c r="DGO28" s="61"/>
      <c r="DGP28" s="61"/>
      <c r="DGQ28" s="61"/>
      <c r="DGR28" s="61"/>
      <c r="DGS28" s="61"/>
      <c r="DGT28" s="61"/>
      <c r="DGU28" s="61"/>
      <c r="DGV28" s="61"/>
      <c r="DGW28" s="61"/>
      <c r="DGX28" s="61"/>
      <c r="DGY28" s="61"/>
      <c r="DGZ28" s="61"/>
      <c r="DHA28" s="61"/>
      <c r="DHB28" s="61"/>
      <c r="DHC28" s="61"/>
      <c r="DHD28" s="61"/>
      <c r="DHE28" s="61"/>
      <c r="DHF28" s="61"/>
      <c r="DHG28" s="61"/>
      <c r="DHH28" s="61"/>
      <c r="DHI28" s="61"/>
      <c r="DHJ28" s="61"/>
      <c r="DHK28" s="61"/>
      <c r="DHL28" s="61"/>
      <c r="DHM28" s="61"/>
      <c r="DHN28" s="61"/>
      <c r="DHO28" s="61"/>
      <c r="DHP28" s="61"/>
      <c r="DHQ28" s="61"/>
      <c r="DHR28" s="61"/>
      <c r="DHS28" s="61"/>
      <c r="DHT28" s="61"/>
      <c r="DHU28" s="61"/>
      <c r="DHV28" s="61"/>
      <c r="DHW28" s="61"/>
      <c r="DHX28" s="61"/>
      <c r="DHY28" s="61"/>
      <c r="DHZ28" s="61"/>
      <c r="DIA28" s="61"/>
      <c r="DIB28" s="61"/>
      <c r="DIC28" s="61"/>
      <c r="DID28" s="61"/>
      <c r="DIE28" s="61"/>
      <c r="DIF28" s="61"/>
      <c r="DIG28" s="61"/>
      <c r="DIH28" s="61"/>
      <c r="DII28" s="61"/>
      <c r="DIJ28" s="61"/>
      <c r="DIK28" s="61"/>
      <c r="DIL28" s="61"/>
      <c r="DIM28" s="61"/>
      <c r="DIN28" s="61"/>
      <c r="DIO28" s="61"/>
      <c r="DIP28" s="61"/>
      <c r="DIQ28" s="61"/>
      <c r="DIR28" s="61"/>
      <c r="DIS28" s="61"/>
      <c r="DIT28" s="61"/>
      <c r="DIU28" s="61"/>
      <c r="DIV28" s="61"/>
      <c r="DIW28" s="61"/>
      <c r="DIX28" s="61"/>
      <c r="DIY28" s="61"/>
      <c r="DIZ28" s="61"/>
      <c r="DJA28" s="61"/>
      <c r="DJB28" s="61"/>
      <c r="DJC28" s="61"/>
      <c r="DJD28" s="61"/>
      <c r="DJE28" s="61"/>
      <c r="DJF28" s="61"/>
      <c r="DJG28" s="61"/>
      <c r="DJH28" s="61"/>
      <c r="DJI28" s="61"/>
      <c r="DJJ28" s="61"/>
      <c r="DJK28" s="61"/>
      <c r="DJL28" s="61"/>
      <c r="DJM28" s="61"/>
      <c r="DJN28" s="61"/>
      <c r="DJO28" s="61"/>
      <c r="DJP28" s="61"/>
      <c r="DJQ28" s="61"/>
      <c r="DJR28" s="61"/>
      <c r="DJS28" s="61"/>
      <c r="DJT28" s="61"/>
      <c r="DJU28" s="61"/>
      <c r="DJV28" s="61"/>
      <c r="DJW28" s="61"/>
      <c r="DJX28" s="61"/>
      <c r="DJY28" s="61"/>
      <c r="DJZ28" s="61"/>
      <c r="DKA28" s="61"/>
      <c r="DKB28" s="61"/>
      <c r="DKC28" s="61"/>
      <c r="DKD28" s="61"/>
      <c r="DKE28" s="61"/>
      <c r="DKF28" s="61"/>
      <c r="DKG28" s="61"/>
      <c r="DKH28" s="61"/>
      <c r="DKI28" s="61"/>
      <c r="DKJ28" s="61"/>
      <c r="DKK28" s="61"/>
      <c r="DKL28" s="61"/>
      <c r="DKM28" s="61"/>
      <c r="DKN28" s="61"/>
      <c r="DKO28" s="61"/>
      <c r="DKP28" s="61"/>
      <c r="DKQ28" s="61"/>
      <c r="DKR28" s="61"/>
      <c r="DKS28" s="61"/>
      <c r="DKT28" s="61"/>
      <c r="DKU28" s="61"/>
      <c r="DKV28" s="61"/>
      <c r="DKW28" s="61"/>
      <c r="DKX28" s="61"/>
      <c r="DKY28" s="61"/>
      <c r="DKZ28" s="61"/>
      <c r="DLA28" s="61"/>
      <c r="DLB28" s="61"/>
      <c r="DLC28" s="61"/>
      <c r="DLD28" s="61"/>
      <c r="DLE28" s="61"/>
      <c r="DLF28" s="61"/>
      <c r="DLG28" s="61"/>
      <c r="DLH28" s="61"/>
      <c r="DLI28" s="61"/>
      <c r="DLJ28" s="61"/>
      <c r="DLK28" s="61"/>
      <c r="DLL28" s="61"/>
      <c r="DLM28" s="61"/>
      <c r="DLN28" s="61"/>
      <c r="DLO28" s="61"/>
      <c r="DLP28" s="61"/>
      <c r="DLQ28" s="61"/>
      <c r="DLR28" s="61"/>
      <c r="DLS28" s="61"/>
      <c r="DLT28" s="61"/>
      <c r="DLU28" s="61"/>
      <c r="DLV28" s="61"/>
      <c r="DLW28" s="61"/>
      <c r="DLX28" s="61"/>
      <c r="DLY28" s="61"/>
      <c r="DLZ28" s="61"/>
      <c r="DMA28" s="61"/>
      <c r="DMB28" s="61"/>
      <c r="DMC28" s="61"/>
      <c r="DMD28" s="61"/>
      <c r="DME28" s="61"/>
      <c r="DMF28" s="61"/>
      <c r="DMG28" s="61"/>
      <c r="DMH28" s="61"/>
      <c r="DMI28" s="61"/>
      <c r="DMJ28" s="61"/>
      <c r="DMK28" s="61"/>
      <c r="DML28" s="61"/>
      <c r="DMM28" s="61"/>
      <c r="DMN28" s="61"/>
      <c r="DMO28" s="61"/>
      <c r="DMP28" s="61"/>
      <c r="DMQ28" s="61"/>
      <c r="DMR28" s="61"/>
      <c r="DMS28" s="61"/>
      <c r="DMT28" s="61"/>
      <c r="DMU28" s="61"/>
      <c r="DMV28" s="61"/>
      <c r="DMW28" s="61"/>
      <c r="DMX28" s="61"/>
      <c r="DMY28" s="61"/>
      <c r="DMZ28" s="61"/>
      <c r="DNA28" s="61"/>
      <c r="DNB28" s="61"/>
      <c r="DNC28" s="61"/>
      <c r="DND28" s="61"/>
      <c r="DNE28" s="61"/>
      <c r="DNF28" s="61"/>
      <c r="DNG28" s="61"/>
      <c r="DNH28" s="61"/>
      <c r="DNI28" s="61"/>
      <c r="DNJ28" s="61"/>
      <c r="DNK28" s="61"/>
      <c r="DNL28" s="61"/>
      <c r="DNM28" s="61"/>
      <c r="DNN28" s="61"/>
      <c r="DNO28" s="61"/>
      <c r="DNP28" s="61"/>
      <c r="DNQ28" s="61"/>
      <c r="DNR28" s="61"/>
      <c r="DNS28" s="61"/>
      <c r="DNT28" s="61"/>
      <c r="DNU28" s="61"/>
      <c r="DNV28" s="61"/>
      <c r="DNW28" s="61"/>
      <c r="DNX28" s="61"/>
      <c r="DNY28" s="61"/>
      <c r="DNZ28" s="61"/>
      <c r="DOA28" s="61"/>
      <c r="DOB28" s="61"/>
      <c r="DOC28" s="61"/>
      <c r="DOD28" s="61"/>
      <c r="DOE28" s="61"/>
      <c r="DOF28" s="61"/>
      <c r="DOG28" s="61"/>
      <c r="DOH28" s="61"/>
      <c r="DOI28" s="61"/>
      <c r="DOJ28" s="61"/>
      <c r="DOK28" s="61"/>
      <c r="DOL28" s="61"/>
      <c r="DOM28" s="61"/>
      <c r="DON28" s="61"/>
      <c r="DOO28" s="61"/>
      <c r="DOP28" s="61"/>
      <c r="DOQ28" s="61"/>
      <c r="DOR28" s="61"/>
      <c r="DOS28" s="61"/>
      <c r="DOT28" s="61"/>
      <c r="DOU28" s="61"/>
      <c r="DOV28" s="61"/>
      <c r="DOW28" s="61"/>
      <c r="DOX28" s="61"/>
      <c r="DOY28" s="61"/>
      <c r="DOZ28" s="61"/>
      <c r="DPA28" s="61"/>
      <c r="DPB28" s="61"/>
      <c r="DPC28" s="61"/>
      <c r="DPD28" s="61"/>
      <c r="DPE28" s="61"/>
      <c r="DPF28" s="61"/>
      <c r="DPG28" s="61"/>
      <c r="DPH28" s="61"/>
      <c r="DPI28" s="61"/>
      <c r="DPJ28" s="61"/>
      <c r="DPK28" s="61"/>
      <c r="DPL28" s="61"/>
      <c r="DPM28" s="61"/>
      <c r="DPN28" s="61"/>
      <c r="DPO28" s="61"/>
      <c r="DPP28" s="61"/>
      <c r="DPQ28" s="61"/>
      <c r="DPR28" s="61"/>
      <c r="DPS28" s="61"/>
      <c r="DPT28" s="61"/>
      <c r="DPU28" s="61"/>
      <c r="DPV28" s="61"/>
      <c r="DPW28" s="61"/>
      <c r="DPX28" s="61"/>
      <c r="DPY28" s="61"/>
      <c r="DPZ28" s="61"/>
      <c r="DQA28" s="61"/>
      <c r="DQB28" s="61"/>
      <c r="DQC28" s="61"/>
      <c r="DQD28" s="61"/>
      <c r="DQE28" s="61"/>
      <c r="DQF28" s="61"/>
      <c r="DQG28" s="61"/>
      <c r="DQH28" s="61"/>
      <c r="DQI28" s="61"/>
      <c r="DQJ28" s="61"/>
      <c r="DQK28" s="61"/>
      <c r="DQL28" s="61"/>
      <c r="DQM28" s="61"/>
      <c r="DQN28" s="61"/>
      <c r="DQO28" s="61"/>
      <c r="DQP28" s="61"/>
      <c r="DQQ28" s="61"/>
      <c r="DQR28" s="61"/>
      <c r="DQS28" s="61"/>
      <c r="DQT28" s="61"/>
      <c r="DQU28" s="61"/>
      <c r="DQV28" s="61"/>
      <c r="DQW28" s="61"/>
      <c r="DQX28" s="61"/>
      <c r="DQY28" s="61"/>
      <c r="DQZ28" s="61"/>
      <c r="DRA28" s="61"/>
      <c r="DRB28" s="61"/>
      <c r="DRC28" s="61"/>
      <c r="DRD28" s="61"/>
      <c r="DRE28" s="61"/>
      <c r="DRF28" s="61"/>
      <c r="DRG28" s="61"/>
      <c r="DRH28" s="61"/>
      <c r="DRI28" s="61"/>
      <c r="DRJ28" s="61"/>
      <c r="DRK28" s="61"/>
      <c r="DRL28" s="61"/>
      <c r="DRM28" s="61"/>
      <c r="DRN28" s="61"/>
      <c r="DRO28" s="61"/>
      <c r="DRP28" s="61"/>
      <c r="DRQ28" s="61"/>
      <c r="DRR28" s="61"/>
      <c r="DRS28" s="61"/>
      <c r="DRT28" s="61"/>
      <c r="DRU28" s="61"/>
      <c r="DRV28" s="61"/>
      <c r="DRW28" s="61"/>
      <c r="DRX28" s="61"/>
      <c r="DRY28" s="61"/>
      <c r="DRZ28" s="61"/>
      <c r="DSA28" s="61"/>
      <c r="DSB28" s="61"/>
      <c r="DSC28" s="61"/>
      <c r="DSD28" s="61"/>
      <c r="DSE28" s="61"/>
      <c r="DSF28" s="61"/>
      <c r="DSG28" s="61"/>
      <c r="DSH28" s="61"/>
      <c r="DSI28" s="61"/>
      <c r="DSJ28" s="61"/>
      <c r="DSK28" s="61"/>
      <c r="DSL28" s="61"/>
      <c r="DSM28" s="61"/>
      <c r="DSN28" s="61"/>
      <c r="DSO28" s="61"/>
      <c r="DSP28" s="61"/>
      <c r="DSQ28" s="61"/>
      <c r="DSR28" s="61"/>
      <c r="DSS28" s="61"/>
      <c r="DST28" s="61"/>
      <c r="DSU28" s="61"/>
      <c r="DSV28" s="61"/>
      <c r="DSW28" s="61"/>
      <c r="DSX28" s="61"/>
      <c r="DSY28" s="61"/>
      <c r="DSZ28" s="61"/>
      <c r="DTA28" s="61"/>
      <c r="DTB28" s="61"/>
      <c r="DTC28" s="61"/>
      <c r="DTD28" s="61"/>
      <c r="DTE28" s="61"/>
      <c r="DTF28" s="61"/>
      <c r="DTG28" s="61"/>
      <c r="DTH28" s="61"/>
      <c r="DTI28" s="61"/>
      <c r="DTJ28" s="61"/>
      <c r="DTK28" s="61"/>
      <c r="DTL28" s="61"/>
      <c r="DTM28" s="61"/>
      <c r="DTN28" s="61"/>
      <c r="DTO28" s="61"/>
      <c r="DTP28" s="61"/>
      <c r="DTQ28" s="61"/>
      <c r="DTR28" s="61"/>
      <c r="DTS28" s="61"/>
      <c r="DTT28" s="61"/>
      <c r="DTU28" s="61"/>
      <c r="DTV28" s="61"/>
      <c r="DTW28" s="61"/>
      <c r="DTX28" s="61"/>
      <c r="DTY28" s="61"/>
      <c r="DTZ28" s="61"/>
      <c r="DUA28" s="61"/>
      <c r="DUB28" s="61"/>
      <c r="DUC28" s="61"/>
      <c r="DUD28" s="61"/>
      <c r="DUE28" s="61"/>
      <c r="DUF28" s="61"/>
      <c r="DUG28" s="61"/>
      <c r="DUH28" s="61"/>
      <c r="DUI28" s="61"/>
      <c r="DUJ28" s="61"/>
      <c r="DUK28" s="61"/>
      <c r="DUL28" s="61"/>
      <c r="DUM28" s="61"/>
      <c r="DUN28" s="61"/>
      <c r="DUO28" s="61"/>
      <c r="DUP28" s="61"/>
      <c r="DUQ28" s="61"/>
      <c r="DUR28" s="61"/>
      <c r="DUS28" s="61"/>
      <c r="DUT28" s="61"/>
      <c r="DUU28" s="61"/>
      <c r="DUV28" s="61"/>
      <c r="DUW28" s="61"/>
      <c r="DUX28" s="61"/>
      <c r="DUY28" s="61"/>
      <c r="DUZ28" s="61"/>
      <c r="DVA28" s="61"/>
      <c r="DVB28" s="61"/>
      <c r="DVC28" s="61"/>
      <c r="DVD28" s="61"/>
      <c r="DVE28" s="61"/>
      <c r="DVF28" s="61"/>
      <c r="DVG28" s="61"/>
      <c r="DVH28" s="61"/>
      <c r="DVI28" s="61"/>
      <c r="DVJ28" s="61"/>
      <c r="DVK28" s="61"/>
      <c r="DVL28" s="61"/>
      <c r="DVM28" s="61"/>
      <c r="DVN28" s="61"/>
      <c r="DVO28" s="61"/>
      <c r="DVP28" s="61"/>
      <c r="DVQ28" s="61"/>
      <c r="DVR28" s="61"/>
      <c r="DVS28" s="61"/>
      <c r="DVT28" s="61"/>
      <c r="DVU28" s="61"/>
      <c r="DVV28" s="61"/>
      <c r="DVW28" s="61"/>
      <c r="DVX28" s="61"/>
      <c r="DVY28" s="61"/>
      <c r="DVZ28" s="61"/>
      <c r="DWA28" s="61"/>
      <c r="DWB28" s="61"/>
      <c r="DWC28" s="61"/>
      <c r="DWD28" s="61"/>
      <c r="DWE28" s="61"/>
      <c r="DWF28" s="61"/>
      <c r="DWG28" s="61"/>
      <c r="DWH28" s="61"/>
      <c r="DWI28" s="61"/>
      <c r="DWJ28" s="61"/>
      <c r="DWK28" s="61"/>
      <c r="DWL28" s="61"/>
      <c r="DWM28" s="61"/>
      <c r="DWN28" s="61"/>
      <c r="DWO28" s="61"/>
      <c r="DWP28" s="61"/>
      <c r="DWQ28" s="61"/>
      <c r="DWR28" s="61"/>
      <c r="DWS28" s="61"/>
      <c r="DWT28" s="61"/>
      <c r="DWU28" s="61"/>
      <c r="DWV28" s="61"/>
      <c r="DWW28" s="61"/>
      <c r="DWX28" s="61"/>
      <c r="DWY28" s="61"/>
      <c r="DWZ28" s="61"/>
      <c r="DXA28" s="61"/>
      <c r="DXB28" s="61"/>
      <c r="DXC28" s="61"/>
      <c r="DXD28" s="61"/>
      <c r="DXE28" s="61"/>
      <c r="DXF28" s="61"/>
      <c r="DXG28" s="61"/>
      <c r="DXH28" s="61"/>
      <c r="DXI28" s="61"/>
      <c r="DXJ28" s="61"/>
      <c r="DXK28" s="61"/>
      <c r="DXL28" s="61"/>
      <c r="DXM28" s="61"/>
      <c r="DXN28" s="61"/>
      <c r="DXO28" s="61"/>
      <c r="DXP28" s="61"/>
      <c r="DXQ28" s="61"/>
      <c r="DXR28" s="61"/>
      <c r="DXS28" s="61"/>
      <c r="DXT28" s="61"/>
      <c r="DXU28" s="61"/>
      <c r="DXV28" s="61"/>
      <c r="DXW28" s="61"/>
      <c r="DXX28" s="61"/>
      <c r="DXY28" s="61"/>
      <c r="DXZ28" s="61"/>
      <c r="DYA28" s="61"/>
      <c r="DYB28" s="61"/>
      <c r="DYC28" s="61"/>
      <c r="DYD28" s="61"/>
      <c r="DYE28" s="61"/>
      <c r="DYF28" s="61"/>
      <c r="DYG28" s="61"/>
      <c r="DYH28" s="61"/>
      <c r="DYI28" s="61"/>
      <c r="DYJ28" s="61"/>
      <c r="DYK28" s="61"/>
      <c r="DYL28" s="61"/>
      <c r="DYM28" s="61"/>
      <c r="DYN28" s="61"/>
      <c r="DYO28" s="61"/>
      <c r="DYP28" s="61"/>
      <c r="DYQ28" s="61"/>
      <c r="DYR28" s="61"/>
      <c r="DYS28" s="61"/>
      <c r="DYT28" s="61"/>
      <c r="DYU28" s="61"/>
      <c r="DYV28" s="61"/>
      <c r="DYW28" s="61"/>
      <c r="DYX28" s="61"/>
      <c r="DYY28" s="61"/>
      <c r="DYZ28" s="61"/>
      <c r="DZA28" s="61"/>
      <c r="DZB28" s="61"/>
      <c r="DZC28" s="61"/>
      <c r="DZD28" s="61"/>
      <c r="DZE28" s="61"/>
      <c r="DZF28" s="61"/>
      <c r="DZG28" s="61"/>
      <c r="DZH28" s="61"/>
      <c r="DZI28" s="61"/>
      <c r="DZJ28" s="61"/>
      <c r="DZK28" s="61"/>
      <c r="DZL28" s="61"/>
      <c r="DZM28" s="61"/>
      <c r="DZN28" s="61"/>
      <c r="DZO28" s="61"/>
      <c r="DZP28" s="61"/>
      <c r="DZQ28" s="61"/>
      <c r="DZR28" s="61"/>
      <c r="DZS28" s="61"/>
      <c r="DZT28" s="61"/>
      <c r="DZU28" s="61"/>
      <c r="DZV28" s="61"/>
      <c r="DZW28" s="61"/>
      <c r="DZX28" s="61"/>
      <c r="DZY28" s="61"/>
      <c r="DZZ28" s="61"/>
      <c r="EAA28" s="61"/>
      <c r="EAB28" s="61"/>
      <c r="EAC28" s="61"/>
      <c r="EAD28" s="61"/>
      <c r="EAE28" s="61"/>
      <c r="EAF28" s="61"/>
      <c r="EAG28" s="61"/>
      <c r="EAH28" s="61"/>
      <c r="EAI28" s="61"/>
      <c r="EAJ28" s="61"/>
      <c r="EAK28" s="61"/>
      <c r="EAL28" s="61"/>
      <c r="EAM28" s="61"/>
      <c r="EAN28" s="61"/>
      <c r="EAO28" s="61"/>
      <c r="EAP28" s="61"/>
      <c r="EAQ28" s="61"/>
      <c r="EAR28" s="61"/>
      <c r="EAS28" s="61"/>
      <c r="EAT28" s="61"/>
      <c r="EAU28" s="61"/>
      <c r="EAV28" s="61"/>
      <c r="EAW28" s="61"/>
      <c r="EAX28" s="61"/>
      <c r="EAY28" s="61"/>
      <c r="EAZ28" s="61"/>
      <c r="EBA28" s="61"/>
      <c r="EBB28" s="61"/>
      <c r="EBC28" s="61"/>
      <c r="EBD28" s="61"/>
      <c r="EBE28" s="61"/>
      <c r="EBF28" s="61"/>
      <c r="EBG28" s="61"/>
      <c r="EBH28" s="61"/>
      <c r="EBI28" s="61"/>
      <c r="EBJ28" s="61"/>
      <c r="EBK28" s="61"/>
      <c r="EBL28" s="61"/>
      <c r="EBM28" s="61"/>
      <c r="EBN28" s="61"/>
      <c r="EBO28" s="61"/>
      <c r="EBP28" s="61"/>
      <c r="EBQ28" s="61"/>
      <c r="EBR28" s="61"/>
      <c r="EBS28" s="61"/>
      <c r="EBT28" s="61"/>
      <c r="EBU28" s="61"/>
      <c r="EBV28" s="61"/>
      <c r="EBW28" s="61"/>
      <c r="EBX28" s="61"/>
      <c r="EBY28" s="61"/>
      <c r="EBZ28" s="61"/>
      <c r="ECA28" s="61"/>
      <c r="ECB28" s="61"/>
      <c r="ECC28" s="61"/>
      <c r="ECD28" s="61"/>
      <c r="ECE28" s="61"/>
      <c r="ECF28" s="61"/>
      <c r="ECG28" s="61"/>
      <c r="ECH28" s="61"/>
      <c r="ECI28" s="61"/>
      <c r="ECJ28" s="61"/>
      <c r="ECK28" s="61"/>
      <c r="ECL28" s="61"/>
      <c r="ECM28" s="61"/>
      <c r="ECN28" s="61"/>
      <c r="ECO28" s="61"/>
      <c r="ECP28" s="61"/>
      <c r="ECQ28" s="61"/>
      <c r="ECR28" s="61"/>
      <c r="ECS28" s="61"/>
      <c r="ECT28" s="61"/>
      <c r="ECU28" s="61"/>
      <c r="ECV28" s="61"/>
      <c r="ECW28" s="61"/>
      <c r="ECX28" s="61"/>
      <c r="ECY28" s="61"/>
      <c r="ECZ28" s="61"/>
      <c r="EDA28" s="61"/>
      <c r="EDB28" s="61"/>
      <c r="EDC28" s="61"/>
      <c r="EDD28" s="61"/>
      <c r="EDE28" s="61"/>
      <c r="EDF28" s="61"/>
      <c r="EDG28" s="61"/>
      <c r="EDH28" s="61"/>
      <c r="EDI28" s="61"/>
      <c r="EDJ28" s="61"/>
      <c r="EDK28" s="61"/>
      <c r="EDL28" s="61"/>
      <c r="EDM28" s="61"/>
      <c r="EDN28" s="61"/>
      <c r="EDO28" s="61"/>
      <c r="EDP28" s="61"/>
      <c r="EDQ28" s="61"/>
      <c r="EDR28" s="61"/>
      <c r="EDS28" s="61"/>
      <c r="EDT28" s="61"/>
      <c r="EDU28" s="61"/>
      <c r="EDV28" s="61"/>
      <c r="EDW28" s="61"/>
      <c r="EDX28" s="61"/>
      <c r="EDY28" s="61"/>
      <c r="EDZ28" s="61"/>
      <c r="EEA28" s="61"/>
      <c r="EEB28" s="61"/>
      <c r="EEC28" s="61"/>
      <c r="EED28" s="61"/>
      <c r="EEE28" s="61"/>
      <c r="EEF28" s="61"/>
      <c r="EEG28" s="61"/>
      <c r="EEH28" s="61"/>
      <c r="EEI28" s="61"/>
      <c r="EEJ28" s="61"/>
      <c r="EEK28" s="61"/>
      <c r="EEL28" s="61"/>
      <c r="EEM28" s="61"/>
      <c r="EEN28" s="61"/>
      <c r="EEO28" s="61"/>
      <c r="EEP28" s="61"/>
      <c r="EEQ28" s="61"/>
      <c r="EER28" s="61"/>
      <c r="EES28" s="61"/>
      <c r="EET28" s="61"/>
      <c r="EEU28" s="61"/>
      <c r="EEV28" s="61"/>
      <c r="EEW28" s="61"/>
      <c r="EEX28" s="61"/>
      <c r="EEY28" s="61"/>
      <c r="EEZ28" s="61"/>
      <c r="EFA28" s="61"/>
      <c r="EFB28" s="61"/>
      <c r="EFC28" s="61"/>
      <c r="EFD28" s="61"/>
      <c r="EFE28" s="61"/>
      <c r="EFF28" s="61"/>
      <c r="EFG28" s="61"/>
      <c r="EFH28" s="61"/>
      <c r="EFI28" s="61"/>
      <c r="EFJ28" s="61"/>
      <c r="EFK28" s="61"/>
      <c r="EFL28" s="61"/>
      <c r="EFM28" s="61"/>
      <c r="EFN28" s="61"/>
      <c r="EFO28" s="61"/>
      <c r="EFP28" s="61"/>
      <c r="EFQ28" s="61"/>
      <c r="EFR28" s="61"/>
      <c r="EFS28" s="61"/>
      <c r="EFT28" s="61"/>
      <c r="EFU28" s="61"/>
      <c r="EFV28" s="61"/>
      <c r="EFW28" s="61"/>
      <c r="EFX28" s="61"/>
      <c r="EFY28" s="61"/>
      <c r="EFZ28" s="61"/>
      <c r="EGA28" s="61"/>
      <c r="EGB28" s="61"/>
      <c r="EGC28" s="61"/>
      <c r="EGD28" s="61"/>
      <c r="EGE28" s="61"/>
      <c r="EGF28" s="61"/>
      <c r="EGG28" s="61"/>
      <c r="EGH28" s="61"/>
      <c r="EGI28" s="61"/>
      <c r="EGJ28" s="61"/>
      <c r="EGK28" s="61"/>
      <c r="EGL28" s="61"/>
      <c r="EGM28" s="61"/>
      <c r="EGN28" s="61"/>
      <c r="EGO28" s="61"/>
      <c r="EGP28" s="61"/>
      <c r="EGQ28" s="61"/>
      <c r="EGR28" s="61"/>
      <c r="EGS28" s="61"/>
      <c r="EGT28" s="61"/>
      <c r="EGU28" s="61"/>
      <c r="EGV28" s="61"/>
      <c r="EGW28" s="61"/>
      <c r="EGX28" s="61"/>
      <c r="EGY28" s="61"/>
      <c r="EGZ28" s="61"/>
      <c r="EHA28" s="61"/>
      <c r="EHB28" s="61"/>
      <c r="EHC28" s="61"/>
      <c r="EHD28" s="61"/>
      <c r="EHE28" s="61"/>
      <c r="EHF28" s="61"/>
      <c r="EHG28" s="61"/>
      <c r="EHH28" s="61"/>
      <c r="EHI28" s="61"/>
      <c r="EHJ28" s="61"/>
      <c r="EHK28" s="61"/>
      <c r="EHL28" s="61"/>
      <c r="EHM28" s="61"/>
      <c r="EHN28" s="61"/>
      <c r="EHO28" s="61"/>
      <c r="EHP28" s="61"/>
      <c r="EHQ28" s="61"/>
      <c r="EHR28" s="61"/>
      <c r="EHS28" s="61"/>
      <c r="EHT28" s="61"/>
      <c r="EHU28" s="61"/>
      <c r="EHV28" s="61"/>
      <c r="EHW28" s="61"/>
      <c r="EHX28" s="61"/>
      <c r="EHY28" s="61"/>
      <c r="EHZ28" s="61"/>
      <c r="EIA28" s="61"/>
      <c r="EIB28" s="61"/>
      <c r="EIC28" s="61"/>
      <c r="EID28" s="61"/>
      <c r="EIE28" s="61"/>
      <c r="EIF28" s="61"/>
      <c r="EIG28" s="61"/>
      <c r="EIH28" s="61"/>
      <c r="EII28" s="61"/>
      <c r="EIJ28" s="61"/>
      <c r="EIK28" s="61"/>
      <c r="EIL28" s="61"/>
      <c r="EIM28" s="61"/>
      <c r="EIN28" s="61"/>
      <c r="EIO28" s="61"/>
      <c r="EIP28" s="61"/>
      <c r="EIQ28" s="61"/>
      <c r="EIR28" s="61"/>
      <c r="EIS28" s="61"/>
      <c r="EIT28" s="61"/>
      <c r="EIU28" s="61"/>
      <c r="EIV28" s="61"/>
      <c r="EIW28" s="61"/>
      <c r="EIX28" s="61"/>
      <c r="EIY28" s="61"/>
      <c r="EIZ28" s="61"/>
      <c r="EJA28" s="61"/>
      <c r="EJB28" s="61"/>
      <c r="EJC28" s="61"/>
      <c r="EJD28" s="61"/>
      <c r="EJE28" s="61"/>
      <c r="EJF28" s="61"/>
      <c r="EJG28" s="61"/>
      <c r="EJH28" s="61"/>
      <c r="EJI28" s="61"/>
      <c r="EJJ28" s="61"/>
      <c r="EJK28" s="61"/>
      <c r="EJL28" s="61"/>
      <c r="EJM28" s="61"/>
      <c r="EJN28" s="61"/>
      <c r="EJO28" s="61"/>
      <c r="EJP28" s="61"/>
      <c r="EJQ28" s="61"/>
      <c r="EJR28" s="61"/>
      <c r="EJS28" s="61"/>
      <c r="EJT28" s="61"/>
      <c r="EJU28" s="61"/>
      <c r="EJV28" s="61"/>
      <c r="EJW28" s="61"/>
      <c r="EJX28" s="61"/>
      <c r="EJY28" s="61"/>
      <c r="EJZ28" s="61"/>
      <c r="EKA28" s="61"/>
      <c r="EKB28" s="61"/>
      <c r="EKC28" s="61"/>
      <c r="EKD28" s="61"/>
      <c r="EKE28" s="61"/>
      <c r="EKF28" s="61"/>
      <c r="EKG28" s="61"/>
      <c r="EKH28" s="61"/>
      <c r="EKI28" s="61"/>
      <c r="EKJ28" s="61"/>
      <c r="EKK28" s="61"/>
      <c r="EKL28" s="61"/>
      <c r="EKM28" s="61"/>
      <c r="EKN28" s="61"/>
      <c r="EKO28" s="61"/>
      <c r="EKP28" s="61"/>
      <c r="EKQ28" s="61"/>
      <c r="EKR28" s="61"/>
      <c r="EKS28" s="61"/>
      <c r="EKT28" s="61"/>
      <c r="EKU28" s="61"/>
      <c r="EKV28" s="61"/>
      <c r="EKW28" s="61"/>
      <c r="EKX28" s="61"/>
      <c r="EKY28" s="61"/>
      <c r="EKZ28" s="61"/>
      <c r="ELA28" s="61"/>
      <c r="ELB28" s="61"/>
      <c r="ELC28" s="61"/>
      <c r="ELD28" s="61"/>
      <c r="ELE28" s="61"/>
      <c r="ELF28" s="61"/>
      <c r="ELG28" s="61"/>
      <c r="ELH28" s="61"/>
      <c r="ELI28" s="61"/>
      <c r="ELJ28" s="61"/>
      <c r="ELK28" s="61"/>
      <c r="ELL28" s="61"/>
      <c r="ELM28" s="61"/>
      <c r="ELN28" s="61"/>
      <c r="ELO28" s="61"/>
      <c r="ELP28" s="61"/>
      <c r="ELQ28" s="61"/>
      <c r="ELR28" s="61"/>
      <c r="ELS28" s="61"/>
      <c r="ELT28" s="61"/>
      <c r="ELU28" s="61"/>
      <c r="ELV28" s="61"/>
      <c r="ELW28" s="61"/>
      <c r="ELX28" s="61"/>
      <c r="ELY28" s="61"/>
      <c r="ELZ28" s="61"/>
      <c r="EMA28" s="61"/>
      <c r="EMB28" s="61"/>
      <c r="EMC28" s="61"/>
      <c r="EMD28" s="61"/>
      <c r="EME28" s="61"/>
      <c r="EMF28" s="61"/>
      <c r="EMG28" s="61"/>
      <c r="EMH28" s="61"/>
      <c r="EMI28" s="61"/>
      <c r="EMJ28" s="61"/>
      <c r="EMK28" s="61"/>
      <c r="EML28" s="61"/>
      <c r="EMM28" s="61"/>
      <c r="EMN28" s="61"/>
      <c r="EMO28" s="61"/>
      <c r="EMP28" s="61"/>
      <c r="EMQ28" s="61"/>
      <c r="EMR28" s="61"/>
      <c r="EMS28" s="61"/>
      <c r="EMT28" s="61"/>
      <c r="EMU28" s="61"/>
      <c r="EMV28" s="61"/>
      <c r="EMW28" s="61"/>
      <c r="EMX28" s="61"/>
      <c r="EMY28" s="61"/>
      <c r="EMZ28" s="61"/>
      <c r="ENA28" s="61"/>
      <c r="ENB28" s="61"/>
      <c r="ENC28" s="61"/>
      <c r="END28" s="61"/>
      <c r="ENE28" s="61"/>
      <c r="ENF28" s="61"/>
      <c r="ENG28" s="61"/>
      <c r="ENH28" s="61"/>
      <c r="ENI28" s="61"/>
      <c r="ENJ28" s="61"/>
      <c r="ENK28" s="61"/>
      <c r="ENL28" s="61"/>
      <c r="ENM28" s="61"/>
      <c r="ENN28" s="61"/>
      <c r="ENO28" s="61"/>
      <c r="ENP28" s="61"/>
      <c r="ENQ28" s="61"/>
      <c r="ENR28" s="61"/>
      <c r="ENS28" s="61"/>
      <c r="ENT28" s="61"/>
      <c r="ENU28" s="61"/>
      <c r="ENV28" s="61"/>
      <c r="ENW28" s="61"/>
      <c r="ENX28" s="61"/>
      <c r="ENY28" s="61"/>
      <c r="ENZ28" s="61"/>
      <c r="EOA28" s="61"/>
      <c r="EOB28" s="61"/>
      <c r="EOC28" s="61"/>
      <c r="EOD28" s="61"/>
      <c r="EOE28" s="61"/>
      <c r="EOF28" s="61"/>
      <c r="EOG28" s="61"/>
      <c r="EOH28" s="61"/>
      <c r="EOI28" s="61"/>
      <c r="EOJ28" s="61"/>
      <c r="EOK28" s="61"/>
      <c r="EOL28" s="61"/>
      <c r="EOM28" s="61"/>
      <c r="EON28" s="61"/>
      <c r="EOO28" s="61"/>
      <c r="EOP28" s="61"/>
      <c r="EOQ28" s="61"/>
      <c r="EOR28" s="61"/>
      <c r="EOS28" s="61"/>
      <c r="EOT28" s="61"/>
      <c r="EOU28" s="61"/>
      <c r="EOV28" s="61"/>
      <c r="EOW28" s="61"/>
      <c r="EOX28" s="61"/>
      <c r="EOY28" s="61"/>
      <c r="EOZ28" s="61"/>
      <c r="EPA28" s="61"/>
      <c r="EPB28" s="61"/>
      <c r="EPC28" s="61"/>
      <c r="EPD28" s="61"/>
      <c r="EPE28" s="61"/>
      <c r="EPF28" s="61"/>
      <c r="EPG28" s="61"/>
      <c r="EPH28" s="61"/>
      <c r="EPI28" s="61"/>
      <c r="EPJ28" s="61"/>
      <c r="EPK28" s="61"/>
      <c r="EPL28" s="61"/>
      <c r="EPM28" s="61"/>
      <c r="EPN28" s="61"/>
      <c r="EPO28" s="61"/>
      <c r="EPP28" s="61"/>
      <c r="EPQ28" s="61"/>
      <c r="EPR28" s="61"/>
      <c r="EPS28" s="61"/>
      <c r="EPT28" s="61"/>
      <c r="EPU28" s="61"/>
      <c r="EPV28" s="61"/>
      <c r="EPW28" s="61"/>
      <c r="EPX28" s="61"/>
      <c r="EPY28" s="61"/>
      <c r="EPZ28" s="61"/>
      <c r="EQA28" s="61"/>
      <c r="EQB28" s="61"/>
      <c r="EQC28" s="61"/>
      <c r="EQD28" s="61"/>
      <c r="EQE28" s="61"/>
      <c r="EQF28" s="61"/>
      <c r="EQG28" s="61"/>
      <c r="EQH28" s="61"/>
      <c r="EQI28" s="61"/>
      <c r="EQJ28" s="61"/>
      <c r="EQK28" s="61"/>
      <c r="EQL28" s="61"/>
      <c r="EQM28" s="61"/>
      <c r="EQN28" s="61"/>
      <c r="EQO28" s="61"/>
      <c r="EQP28" s="61"/>
      <c r="EQQ28" s="61"/>
      <c r="EQR28" s="61"/>
      <c r="EQS28" s="61"/>
      <c r="EQT28" s="61"/>
      <c r="EQU28" s="61"/>
      <c r="EQV28" s="61"/>
      <c r="EQW28" s="61"/>
      <c r="EQX28" s="61"/>
      <c r="EQY28" s="61"/>
      <c r="EQZ28" s="61"/>
      <c r="ERA28" s="61"/>
      <c r="ERB28" s="61"/>
      <c r="ERC28" s="61"/>
      <c r="ERD28" s="61"/>
      <c r="ERE28" s="61"/>
      <c r="ERF28" s="61"/>
      <c r="ERG28" s="61"/>
      <c r="ERH28" s="61"/>
      <c r="ERI28" s="61"/>
      <c r="ERJ28" s="61"/>
      <c r="ERK28" s="61"/>
      <c r="ERL28" s="61"/>
      <c r="ERM28" s="61"/>
      <c r="ERN28" s="61"/>
      <c r="ERO28" s="61"/>
      <c r="ERP28" s="61"/>
      <c r="ERQ28" s="61"/>
      <c r="ERR28" s="61"/>
      <c r="ERS28" s="61"/>
      <c r="ERT28" s="61"/>
      <c r="ERU28" s="61"/>
      <c r="ERV28" s="61"/>
      <c r="ERW28" s="61"/>
      <c r="ERX28" s="61"/>
      <c r="ERY28" s="61"/>
      <c r="ERZ28" s="61"/>
      <c r="ESA28" s="61"/>
      <c r="ESB28" s="61"/>
      <c r="ESC28" s="61"/>
      <c r="ESD28" s="61"/>
      <c r="ESE28" s="61"/>
      <c r="ESF28" s="61"/>
      <c r="ESG28" s="61"/>
      <c r="ESH28" s="61"/>
      <c r="ESI28" s="61"/>
      <c r="ESJ28" s="61"/>
      <c r="ESK28" s="61"/>
      <c r="ESL28" s="61"/>
      <c r="ESM28" s="61"/>
      <c r="ESN28" s="61"/>
      <c r="ESO28" s="61"/>
      <c r="ESP28" s="61"/>
      <c r="ESQ28" s="61"/>
      <c r="ESR28" s="61"/>
      <c r="ESS28" s="61"/>
      <c r="EST28" s="61"/>
      <c r="ESU28" s="61"/>
      <c r="ESV28" s="61"/>
      <c r="ESW28" s="61"/>
      <c r="ESX28" s="61"/>
      <c r="ESY28" s="61"/>
      <c r="ESZ28" s="61"/>
      <c r="ETA28" s="61"/>
      <c r="ETB28" s="61"/>
      <c r="ETC28" s="61"/>
      <c r="ETD28" s="61"/>
      <c r="ETE28" s="61"/>
      <c r="ETF28" s="61"/>
      <c r="ETG28" s="61"/>
      <c r="ETH28" s="61"/>
      <c r="ETI28" s="61"/>
      <c r="ETJ28" s="61"/>
      <c r="ETK28" s="61"/>
      <c r="ETL28" s="61"/>
      <c r="ETM28" s="61"/>
      <c r="ETN28" s="61"/>
      <c r="ETO28" s="61"/>
      <c r="ETP28" s="61"/>
      <c r="ETQ28" s="61"/>
      <c r="ETR28" s="61"/>
      <c r="ETS28" s="61"/>
      <c r="ETT28" s="61"/>
      <c r="ETU28" s="61"/>
      <c r="ETV28" s="61"/>
      <c r="ETW28" s="61"/>
      <c r="ETX28" s="61"/>
      <c r="ETY28" s="61"/>
      <c r="ETZ28" s="61"/>
      <c r="EUA28" s="61"/>
      <c r="EUB28" s="61"/>
      <c r="EUC28" s="61"/>
      <c r="EUD28" s="61"/>
      <c r="EUE28" s="61"/>
      <c r="EUF28" s="61"/>
      <c r="EUG28" s="61"/>
      <c r="EUH28" s="61"/>
      <c r="EUI28" s="61"/>
      <c r="EUJ28" s="61"/>
      <c r="EUK28" s="61"/>
      <c r="EUL28" s="61"/>
      <c r="EUM28" s="61"/>
      <c r="EUN28" s="61"/>
      <c r="EUO28" s="61"/>
      <c r="EUP28" s="61"/>
      <c r="EUQ28" s="61"/>
      <c r="EUR28" s="61"/>
      <c r="EUS28" s="61"/>
      <c r="EUT28" s="61"/>
      <c r="EUU28" s="61"/>
      <c r="EUV28" s="61"/>
      <c r="EUW28" s="61"/>
      <c r="EUX28" s="61"/>
      <c r="EUY28" s="61"/>
      <c r="EUZ28" s="61"/>
      <c r="EVA28" s="61"/>
      <c r="EVB28" s="61"/>
      <c r="EVC28" s="61"/>
      <c r="EVD28" s="61"/>
      <c r="EVE28" s="61"/>
      <c r="EVF28" s="61"/>
      <c r="EVG28" s="61"/>
      <c r="EVH28" s="61"/>
      <c r="EVI28" s="61"/>
      <c r="EVJ28" s="61"/>
      <c r="EVK28" s="61"/>
      <c r="EVL28" s="61"/>
      <c r="EVM28" s="61"/>
      <c r="EVN28" s="61"/>
      <c r="EVO28" s="61"/>
      <c r="EVP28" s="61"/>
      <c r="EVQ28" s="61"/>
      <c r="EVR28" s="61"/>
      <c r="EVS28" s="61"/>
      <c r="EVT28" s="61"/>
      <c r="EVU28" s="61"/>
      <c r="EVV28" s="61"/>
      <c r="EVW28" s="61"/>
      <c r="EVX28" s="61"/>
      <c r="EVY28" s="61"/>
      <c r="EVZ28" s="61"/>
      <c r="EWA28" s="61"/>
      <c r="EWB28" s="61"/>
      <c r="EWC28" s="61"/>
      <c r="EWD28" s="61"/>
      <c r="EWE28" s="61"/>
      <c r="EWF28" s="61"/>
      <c r="EWG28" s="61"/>
      <c r="EWH28" s="61"/>
      <c r="EWI28" s="61"/>
      <c r="EWJ28" s="61"/>
      <c r="EWK28" s="61"/>
      <c r="EWL28" s="61"/>
      <c r="EWM28" s="61"/>
      <c r="EWN28" s="61"/>
      <c r="EWO28" s="61"/>
      <c r="EWP28" s="61"/>
      <c r="EWQ28" s="61"/>
      <c r="EWR28" s="61"/>
      <c r="EWS28" s="61"/>
      <c r="EWT28" s="61"/>
      <c r="EWU28" s="61"/>
      <c r="EWV28" s="61"/>
      <c r="EWW28" s="61"/>
      <c r="EWX28" s="61"/>
      <c r="EWY28" s="61"/>
      <c r="EWZ28" s="61"/>
      <c r="EXA28" s="61"/>
      <c r="EXB28" s="61"/>
      <c r="EXC28" s="61"/>
      <c r="EXD28" s="61"/>
      <c r="EXE28" s="61"/>
      <c r="EXF28" s="61"/>
      <c r="EXG28" s="61"/>
      <c r="EXH28" s="61"/>
      <c r="EXI28" s="61"/>
      <c r="EXJ28" s="61"/>
      <c r="EXK28" s="61"/>
      <c r="EXL28" s="61"/>
      <c r="EXM28" s="61"/>
      <c r="EXN28" s="61"/>
      <c r="EXO28" s="61"/>
      <c r="EXP28" s="61"/>
      <c r="EXQ28" s="61"/>
      <c r="EXR28" s="61"/>
      <c r="EXS28" s="61"/>
      <c r="EXT28" s="61"/>
      <c r="EXU28" s="61"/>
      <c r="EXV28" s="61"/>
      <c r="EXW28" s="61"/>
      <c r="EXX28" s="61"/>
      <c r="EXY28" s="61"/>
      <c r="EXZ28" s="61"/>
      <c r="EYA28" s="61"/>
      <c r="EYB28" s="61"/>
      <c r="EYC28" s="61"/>
      <c r="EYD28" s="61"/>
      <c r="EYE28" s="61"/>
      <c r="EYF28" s="61"/>
      <c r="EYG28" s="61"/>
      <c r="EYH28" s="61"/>
      <c r="EYI28" s="61"/>
      <c r="EYJ28" s="61"/>
      <c r="EYK28" s="61"/>
      <c r="EYL28" s="61"/>
      <c r="EYM28" s="61"/>
      <c r="EYN28" s="61"/>
      <c r="EYO28" s="61"/>
      <c r="EYP28" s="61"/>
      <c r="EYQ28" s="61"/>
      <c r="EYR28" s="61"/>
      <c r="EYS28" s="61"/>
      <c r="EYT28" s="61"/>
      <c r="EYU28" s="61"/>
      <c r="EYV28" s="61"/>
      <c r="EYW28" s="61"/>
      <c r="EYX28" s="61"/>
      <c r="EYY28" s="61"/>
      <c r="EYZ28" s="61"/>
      <c r="EZA28" s="61"/>
      <c r="EZB28" s="61"/>
      <c r="EZC28" s="61"/>
      <c r="EZD28" s="61"/>
      <c r="EZE28" s="61"/>
      <c r="EZF28" s="61"/>
      <c r="EZG28" s="61"/>
      <c r="EZH28" s="61"/>
      <c r="EZI28" s="61"/>
      <c r="EZJ28" s="61"/>
      <c r="EZK28" s="61"/>
      <c r="EZL28" s="61"/>
      <c r="EZM28" s="61"/>
      <c r="EZN28" s="61"/>
      <c r="EZO28" s="61"/>
      <c r="EZP28" s="61"/>
      <c r="EZQ28" s="61"/>
      <c r="EZR28" s="61"/>
      <c r="EZS28" s="61"/>
      <c r="EZT28" s="61"/>
      <c r="EZU28" s="61"/>
      <c r="EZV28" s="61"/>
      <c r="EZW28" s="61"/>
      <c r="EZX28" s="61"/>
      <c r="EZY28" s="61"/>
      <c r="EZZ28" s="61"/>
      <c r="FAA28" s="61"/>
      <c r="FAB28" s="61"/>
      <c r="FAC28" s="61"/>
      <c r="FAD28" s="61"/>
      <c r="FAE28" s="61"/>
      <c r="FAF28" s="61"/>
      <c r="FAG28" s="61"/>
      <c r="FAH28" s="61"/>
      <c r="FAI28" s="61"/>
      <c r="FAJ28" s="61"/>
      <c r="FAK28" s="61"/>
      <c r="FAL28" s="61"/>
      <c r="FAM28" s="61"/>
      <c r="FAN28" s="61"/>
      <c r="FAO28" s="61"/>
      <c r="FAP28" s="61"/>
      <c r="FAQ28" s="61"/>
      <c r="FAR28" s="61"/>
      <c r="FAS28" s="61"/>
      <c r="FAT28" s="61"/>
      <c r="FAU28" s="61"/>
      <c r="FAV28" s="61"/>
      <c r="FAW28" s="61"/>
      <c r="FAX28" s="61"/>
      <c r="FAY28" s="61"/>
      <c r="FAZ28" s="61"/>
      <c r="FBA28" s="61"/>
      <c r="FBB28" s="61"/>
      <c r="FBC28" s="61"/>
      <c r="FBD28" s="61"/>
      <c r="FBE28" s="61"/>
      <c r="FBF28" s="61"/>
      <c r="FBG28" s="61"/>
      <c r="FBH28" s="61"/>
      <c r="FBI28" s="61"/>
      <c r="FBJ28" s="61"/>
      <c r="FBK28" s="61"/>
      <c r="FBL28" s="61"/>
      <c r="FBM28" s="61"/>
      <c r="FBN28" s="61"/>
      <c r="FBO28" s="61"/>
      <c r="FBP28" s="61"/>
      <c r="FBQ28" s="61"/>
      <c r="FBR28" s="61"/>
      <c r="FBS28" s="61"/>
      <c r="FBT28" s="61"/>
      <c r="FBU28" s="61"/>
      <c r="FBV28" s="61"/>
      <c r="FBW28" s="61"/>
      <c r="FBX28" s="61"/>
      <c r="FBY28" s="61"/>
      <c r="FBZ28" s="61"/>
      <c r="FCA28" s="61"/>
      <c r="FCB28" s="61"/>
      <c r="FCC28" s="61"/>
      <c r="FCD28" s="61"/>
      <c r="FCE28" s="61"/>
      <c r="FCF28" s="61"/>
      <c r="FCG28" s="61"/>
      <c r="FCH28" s="61"/>
      <c r="FCI28" s="61"/>
      <c r="FCJ28" s="61"/>
      <c r="FCK28" s="61"/>
      <c r="FCL28" s="61"/>
      <c r="FCM28" s="61"/>
      <c r="FCN28" s="61"/>
      <c r="FCO28" s="61"/>
      <c r="FCP28" s="61"/>
      <c r="FCQ28" s="61"/>
      <c r="FCR28" s="61"/>
      <c r="FCS28" s="61"/>
      <c r="FCT28" s="61"/>
      <c r="FCU28" s="61"/>
      <c r="FCV28" s="61"/>
      <c r="FCW28" s="61"/>
      <c r="FCX28" s="61"/>
      <c r="FCY28" s="61"/>
      <c r="FCZ28" s="61"/>
      <c r="FDA28" s="61"/>
      <c r="FDB28" s="61"/>
      <c r="FDC28" s="61"/>
      <c r="FDD28" s="61"/>
      <c r="FDE28" s="61"/>
      <c r="FDF28" s="61"/>
      <c r="FDG28" s="61"/>
      <c r="FDH28" s="61"/>
      <c r="FDI28" s="61"/>
      <c r="FDJ28" s="61"/>
      <c r="FDK28" s="61"/>
      <c r="FDL28" s="61"/>
      <c r="FDM28" s="61"/>
      <c r="FDN28" s="61"/>
      <c r="FDO28" s="61"/>
      <c r="FDP28" s="61"/>
      <c r="FDQ28" s="61"/>
      <c r="FDR28" s="61"/>
      <c r="FDS28" s="61"/>
      <c r="FDT28" s="61"/>
      <c r="FDU28" s="61"/>
      <c r="FDV28" s="61"/>
      <c r="FDW28" s="61"/>
      <c r="FDX28" s="61"/>
      <c r="FDY28" s="61"/>
      <c r="FDZ28" s="61"/>
      <c r="FEA28" s="61"/>
      <c r="FEB28" s="61"/>
      <c r="FEC28" s="61"/>
      <c r="FED28" s="61"/>
      <c r="FEE28" s="61"/>
      <c r="FEF28" s="61"/>
      <c r="FEG28" s="61"/>
      <c r="FEH28" s="61"/>
      <c r="FEI28" s="61"/>
      <c r="FEJ28" s="61"/>
      <c r="FEK28" s="61"/>
      <c r="FEL28" s="61"/>
      <c r="FEM28" s="61"/>
      <c r="FEN28" s="61"/>
      <c r="FEO28" s="61"/>
      <c r="FEP28" s="61"/>
      <c r="FEQ28" s="61"/>
      <c r="FER28" s="61"/>
      <c r="FES28" s="61"/>
      <c r="FET28" s="61"/>
      <c r="FEU28" s="61"/>
      <c r="FEV28" s="61"/>
      <c r="FEW28" s="61"/>
      <c r="FEX28" s="61"/>
      <c r="FEY28" s="61"/>
      <c r="FEZ28" s="61"/>
      <c r="FFA28" s="61"/>
      <c r="FFB28" s="61"/>
      <c r="FFC28" s="61"/>
      <c r="FFD28" s="61"/>
      <c r="FFE28" s="61"/>
      <c r="FFF28" s="61"/>
      <c r="FFG28" s="61"/>
      <c r="FFH28" s="61"/>
      <c r="FFI28" s="61"/>
      <c r="FFJ28" s="61"/>
      <c r="FFK28" s="61"/>
      <c r="FFL28" s="61"/>
      <c r="FFM28" s="61"/>
      <c r="FFN28" s="61"/>
      <c r="FFO28" s="61"/>
      <c r="FFP28" s="61"/>
      <c r="FFQ28" s="61"/>
      <c r="FFR28" s="61"/>
      <c r="FFS28" s="61"/>
      <c r="FFT28" s="61"/>
      <c r="FFU28" s="61"/>
      <c r="FFV28" s="61"/>
      <c r="FFW28" s="61"/>
      <c r="FFX28" s="61"/>
      <c r="FFY28" s="61"/>
      <c r="FFZ28" s="61"/>
      <c r="FGA28" s="61"/>
      <c r="FGB28" s="61"/>
      <c r="FGC28" s="61"/>
      <c r="FGD28" s="61"/>
      <c r="FGE28" s="61"/>
      <c r="FGF28" s="61"/>
      <c r="FGG28" s="61"/>
      <c r="FGH28" s="61"/>
      <c r="FGI28" s="61"/>
      <c r="FGJ28" s="61"/>
      <c r="FGK28" s="61"/>
      <c r="FGL28" s="61"/>
      <c r="FGM28" s="61"/>
      <c r="FGN28" s="61"/>
      <c r="FGO28" s="61"/>
      <c r="FGP28" s="61"/>
      <c r="FGQ28" s="61"/>
      <c r="FGR28" s="61"/>
      <c r="FGS28" s="61"/>
      <c r="FGT28" s="61"/>
      <c r="FGU28" s="61"/>
      <c r="FGV28" s="61"/>
      <c r="FGW28" s="61"/>
      <c r="FGX28" s="61"/>
      <c r="FGY28" s="61"/>
      <c r="FGZ28" s="61"/>
      <c r="FHA28" s="61"/>
      <c r="FHB28" s="61"/>
      <c r="FHC28" s="61"/>
      <c r="FHD28" s="61"/>
      <c r="FHE28" s="61"/>
      <c r="FHF28" s="61"/>
      <c r="FHG28" s="61"/>
      <c r="FHH28" s="61"/>
      <c r="FHI28" s="61"/>
      <c r="FHJ28" s="61"/>
      <c r="FHK28" s="61"/>
      <c r="FHL28" s="61"/>
      <c r="FHM28" s="61"/>
      <c r="FHN28" s="61"/>
      <c r="FHO28" s="61"/>
      <c r="FHP28" s="61"/>
      <c r="FHQ28" s="61"/>
      <c r="FHR28" s="61"/>
      <c r="FHS28" s="61"/>
      <c r="FHT28" s="61"/>
      <c r="FHU28" s="61"/>
      <c r="FHV28" s="61"/>
      <c r="FHW28" s="61"/>
      <c r="FHX28" s="61"/>
      <c r="FHY28" s="61"/>
      <c r="FHZ28" s="61"/>
      <c r="FIA28" s="61"/>
      <c r="FIB28" s="61"/>
      <c r="FIC28" s="61"/>
      <c r="FID28" s="61"/>
      <c r="FIE28" s="61"/>
      <c r="FIF28" s="61"/>
      <c r="FIG28" s="61"/>
      <c r="FIH28" s="61"/>
      <c r="FII28" s="61"/>
      <c r="FIJ28" s="61"/>
      <c r="FIK28" s="61"/>
      <c r="FIL28" s="61"/>
      <c r="FIM28" s="61"/>
      <c r="FIN28" s="61"/>
      <c r="FIO28" s="61"/>
      <c r="FIP28" s="61"/>
      <c r="FIQ28" s="61"/>
      <c r="FIR28" s="61"/>
      <c r="FIS28" s="61"/>
      <c r="FIT28" s="61"/>
      <c r="FIU28" s="61"/>
      <c r="FIV28" s="61"/>
      <c r="FIW28" s="61"/>
      <c r="FIX28" s="61"/>
      <c r="FIY28" s="61"/>
      <c r="FIZ28" s="61"/>
      <c r="FJA28" s="61"/>
      <c r="FJB28" s="61"/>
      <c r="FJC28" s="61"/>
      <c r="FJD28" s="61"/>
      <c r="FJE28" s="61"/>
      <c r="FJF28" s="61"/>
      <c r="FJG28" s="61"/>
      <c r="FJH28" s="61"/>
      <c r="FJI28" s="61"/>
      <c r="FJJ28" s="61"/>
      <c r="FJK28" s="61"/>
      <c r="FJL28" s="61"/>
      <c r="FJM28" s="61"/>
      <c r="FJN28" s="61"/>
      <c r="FJO28" s="61"/>
      <c r="FJP28" s="61"/>
      <c r="FJQ28" s="61"/>
      <c r="FJR28" s="61"/>
      <c r="FJS28" s="61"/>
      <c r="FJT28" s="61"/>
      <c r="FJU28" s="61"/>
      <c r="FJV28" s="61"/>
      <c r="FJW28" s="61"/>
      <c r="FJX28" s="61"/>
      <c r="FJY28" s="61"/>
      <c r="FJZ28" s="61"/>
      <c r="FKA28" s="61"/>
      <c r="FKB28" s="61"/>
      <c r="FKC28" s="61"/>
      <c r="FKD28" s="61"/>
      <c r="FKE28" s="61"/>
      <c r="FKF28" s="61"/>
      <c r="FKG28" s="61"/>
      <c r="FKH28" s="61"/>
      <c r="FKI28" s="61"/>
      <c r="FKJ28" s="61"/>
      <c r="FKK28" s="61"/>
      <c r="FKL28" s="61"/>
      <c r="FKM28" s="61"/>
      <c r="FKN28" s="61"/>
      <c r="FKO28" s="61"/>
      <c r="FKP28" s="61"/>
      <c r="FKQ28" s="61"/>
      <c r="FKR28" s="61"/>
      <c r="FKS28" s="61"/>
      <c r="FKT28" s="61"/>
      <c r="FKU28" s="61"/>
      <c r="FKV28" s="61"/>
      <c r="FKW28" s="61"/>
      <c r="FKX28" s="61"/>
      <c r="FKY28" s="61"/>
      <c r="FKZ28" s="61"/>
      <c r="FLA28" s="61"/>
      <c r="FLB28" s="61"/>
      <c r="FLC28" s="61"/>
      <c r="FLD28" s="61"/>
      <c r="FLE28" s="61"/>
      <c r="FLF28" s="61"/>
      <c r="FLG28" s="61"/>
      <c r="FLH28" s="61"/>
      <c r="FLI28" s="61"/>
      <c r="FLJ28" s="61"/>
      <c r="FLK28" s="61"/>
      <c r="FLL28" s="61"/>
      <c r="FLM28" s="61"/>
      <c r="FLN28" s="61"/>
      <c r="FLO28" s="61"/>
      <c r="FLP28" s="61"/>
      <c r="FLQ28" s="61"/>
      <c r="FLR28" s="61"/>
      <c r="FLS28" s="61"/>
      <c r="FLT28" s="61"/>
      <c r="FLU28" s="61"/>
      <c r="FLV28" s="61"/>
      <c r="FLW28" s="61"/>
      <c r="FLX28" s="61"/>
      <c r="FLY28" s="61"/>
      <c r="FLZ28" s="61"/>
      <c r="FMA28" s="61"/>
      <c r="FMB28" s="61"/>
      <c r="FMC28" s="61"/>
      <c r="FMD28" s="61"/>
      <c r="FME28" s="61"/>
      <c r="FMF28" s="61"/>
      <c r="FMG28" s="61"/>
      <c r="FMH28" s="61"/>
      <c r="FMI28" s="61"/>
      <c r="FMJ28" s="61"/>
      <c r="FMK28" s="61"/>
      <c r="FML28" s="61"/>
      <c r="FMM28" s="61"/>
      <c r="FMN28" s="61"/>
      <c r="FMO28" s="61"/>
      <c r="FMP28" s="61"/>
      <c r="FMQ28" s="61"/>
      <c r="FMR28" s="61"/>
      <c r="FMS28" s="61"/>
      <c r="FMT28" s="61"/>
      <c r="FMU28" s="61"/>
      <c r="FMV28" s="61"/>
      <c r="FMW28" s="61"/>
      <c r="FMX28" s="61"/>
      <c r="FMY28" s="61"/>
      <c r="FMZ28" s="61"/>
      <c r="FNA28" s="61"/>
      <c r="FNB28" s="61"/>
      <c r="FNC28" s="61"/>
      <c r="FND28" s="61"/>
      <c r="FNE28" s="61"/>
      <c r="FNF28" s="61"/>
      <c r="FNG28" s="61"/>
      <c r="FNH28" s="61"/>
      <c r="FNI28" s="61"/>
      <c r="FNJ28" s="61"/>
      <c r="FNK28" s="61"/>
      <c r="FNL28" s="61"/>
      <c r="FNM28" s="61"/>
      <c r="FNN28" s="61"/>
      <c r="FNO28" s="61"/>
      <c r="FNP28" s="61"/>
      <c r="FNQ28" s="61"/>
      <c r="FNR28" s="61"/>
      <c r="FNS28" s="61"/>
      <c r="FNT28" s="61"/>
      <c r="FNU28" s="61"/>
      <c r="FNV28" s="61"/>
      <c r="FNW28" s="61"/>
      <c r="FNX28" s="61"/>
      <c r="FNY28" s="61"/>
      <c r="FNZ28" s="61"/>
      <c r="FOA28" s="61"/>
      <c r="FOB28" s="61"/>
      <c r="FOC28" s="61"/>
      <c r="FOD28" s="61"/>
      <c r="FOE28" s="61"/>
      <c r="FOF28" s="61"/>
      <c r="FOG28" s="61"/>
      <c r="FOH28" s="61"/>
      <c r="FOI28" s="61"/>
      <c r="FOJ28" s="61"/>
      <c r="FOK28" s="61"/>
      <c r="FOL28" s="61"/>
      <c r="FOM28" s="61"/>
      <c r="FON28" s="61"/>
      <c r="FOO28" s="61"/>
      <c r="FOP28" s="61"/>
      <c r="FOQ28" s="61"/>
      <c r="FOR28" s="61"/>
      <c r="FOS28" s="61"/>
      <c r="FOT28" s="61"/>
      <c r="FOU28" s="61"/>
      <c r="FOV28" s="61"/>
      <c r="FOW28" s="61"/>
      <c r="FOX28" s="61"/>
      <c r="FOY28" s="61"/>
      <c r="FOZ28" s="61"/>
      <c r="FPA28" s="61"/>
      <c r="FPB28" s="61"/>
      <c r="FPC28" s="61"/>
      <c r="FPD28" s="61"/>
      <c r="FPE28" s="61"/>
      <c r="FPF28" s="61"/>
      <c r="FPG28" s="61"/>
      <c r="FPH28" s="61"/>
      <c r="FPI28" s="61"/>
      <c r="FPJ28" s="61"/>
      <c r="FPK28" s="61"/>
      <c r="FPL28" s="61"/>
      <c r="FPM28" s="61"/>
      <c r="FPN28" s="61"/>
      <c r="FPO28" s="61"/>
      <c r="FPP28" s="61"/>
      <c r="FPQ28" s="61"/>
      <c r="FPR28" s="61"/>
      <c r="FPS28" s="61"/>
      <c r="FPT28" s="61"/>
      <c r="FPU28" s="61"/>
      <c r="FPV28" s="61"/>
      <c r="FPW28" s="61"/>
      <c r="FPX28" s="61"/>
      <c r="FPY28" s="61"/>
      <c r="FPZ28" s="61"/>
      <c r="FQA28" s="61"/>
      <c r="FQB28" s="61"/>
      <c r="FQC28" s="61"/>
      <c r="FQD28" s="61"/>
      <c r="FQE28" s="61"/>
      <c r="FQF28" s="61"/>
      <c r="FQG28" s="61"/>
      <c r="FQH28" s="61"/>
      <c r="FQI28" s="61"/>
      <c r="FQJ28" s="61"/>
      <c r="FQK28" s="61"/>
      <c r="FQL28" s="61"/>
      <c r="FQM28" s="61"/>
      <c r="FQN28" s="61"/>
      <c r="FQO28" s="61"/>
      <c r="FQP28" s="61"/>
      <c r="FQQ28" s="61"/>
      <c r="FQR28" s="61"/>
      <c r="FQS28" s="61"/>
      <c r="FQT28" s="61"/>
      <c r="FQU28" s="61"/>
      <c r="FQV28" s="61"/>
      <c r="FQW28" s="61"/>
      <c r="FQX28" s="61"/>
      <c r="FQY28" s="61"/>
      <c r="FQZ28" s="61"/>
      <c r="FRA28" s="61"/>
      <c r="FRB28" s="61"/>
      <c r="FRC28" s="61"/>
      <c r="FRD28" s="61"/>
      <c r="FRE28" s="61"/>
      <c r="FRF28" s="61"/>
      <c r="FRG28" s="61"/>
      <c r="FRH28" s="61"/>
      <c r="FRI28" s="61"/>
      <c r="FRJ28" s="61"/>
      <c r="FRK28" s="61"/>
      <c r="FRL28" s="61"/>
      <c r="FRM28" s="61"/>
      <c r="FRN28" s="61"/>
      <c r="FRO28" s="61"/>
      <c r="FRP28" s="61"/>
      <c r="FRQ28" s="61"/>
      <c r="FRR28" s="61"/>
      <c r="FRS28" s="61"/>
      <c r="FRT28" s="61"/>
      <c r="FRU28" s="61"/>
      <c r="FRV28" s="61"/>
      <c r="FRW28" s="61"/>
      <c r="FRX28" s="61"/>
      <c r="FRY28" s="61"/>
      <c r="FRZ28" s="61"/>
      <c r="FSA28" s="61"/>
      <c r="FSB28" s="61"/>
      <c r="FSC28" s="61"/>
      <c r="FSD28" s="61"/>
      <c r="FSE28" s="61"/>
      <c r="FSF28" s="61"/>
      <c r="FSG28" s="61"/>
      <c r="FSH28" s="61"/>
      <c r="FSI28" s="61"/>
      <c r="FSJ28" s="61"/>
      <c r="FSK28" s="61"/>
      <c r="FSL28" s="61"/>
      <c r="FSM28" s="61"/>
      <c r="FSN28" s="61"/>
      <c r="FSO28" s="61"/>
      <c r="FSP28" s="61"/>
      <c r="FSQ28" s="61"/>
      <c r="FSR28" s="61"/>
      <c r="FSS28" s="61"/>
      <c r="FST28" s="61"/>
      <c r="FSU28" s="61"/>
      <c r="FSV28" s="61"/>
      <c r="FSW28" s="61"/>
      <c r="FSX28" s="61"/>
      <c r="FSY28" s="61"/>
      <c r="FSZ28" s="61"/>
      <c r="FTA28" s="61"/>
      <c r="FTB28" s="61"/>
      <c r="FTC28" s="61"/>
      <c r="FTD28" s="61"/>
      <c r="FTE28" s="61"/>
      <c r="FTF28" s="61"/>
      <c r="FTG28" s="61"/>
      <c r="FTH28" s="61"/>
      <c r="FTI28" s="61"/>
      <c r="FTJ28" s="61"/>
      <c r="FTK28" s="61"/>
      <c r="FTL28" s="61"/>
      <c r="FTM28" s="61"/>
      <c r="FTN28" s="61"/>
      <c r="FTO28" s="61"/>
      <c r="FTP28" s="61"/>
      <c r="FTQ28" s="61"/>
      <c r="FTR28" s="61"/>
      <c r="FTS28" s="61"/>
      <c r="FTT28" s="61"/>
      <c r="FTU28" s="61"/>
      <c r="FTV28" s="61"/>
      <c r="FTW28" s="61"/>
      <c r="FTX28" s="61"/>
      <c r="FTY28" s="61"/>
      <c r="FTZ28" s="61"/>
      <c r="FUA28" s="61"/>
      <c r="FUB28" s="61"/>
      <c r="FUC28" s="61"/>
      <c r="FUD28" s="61"/>
      <c r="FUE28" s="61"/>
      <c r="FUF28" s="61"/>
      <c r="FUG28" s="61"/>
      <c r="FUH28" s="61"/>
      <c r="FUI28" s="61"/>
      <c r="FUJ28" s="61"/>
      <c r="FUK28" s="61"/>
      <c r="FUL28" s="61"/>
      <c r="FUM28" s="61"/>
      <c r="FUN28" s="61"/>
      <c r="FUO28" s="61"/>
      <c r="FUP28" s="61"/>
      <c r="FUQ28" s="61"/>
      <c r="FUR28" s="61"/>
      <c r="FUS28" s="61"/>
      <c r="FUT28" s="61"/>
      <c r="FUU28" s="61"/>
      <c r="FUV28" s="61"/>
      <c r="FUW28" s="61"/>
      <c r="FUX28" s="61"/>
      <c r="FUY28" s="61"/>
      <c r="FUZ28" s="61"/>
      <c r="FVA28" s="61"/>
      <c r="FVB28" s="61"/>
      <c r="FVC28" s="61"/>
      <c r="FVD28" s="61"/>
      <c r="FVE28" s="61"/>
      <c r="FVF28" s="61"/>
      <c r="FVG28" s="61"/>
      <c r="FVH28" s="61"/>
      <c r="FVI28" s="61"/>
      <c r="FVJ28" s="61"/>
      <c r="FVK28" s="61"/>
      <c r="FVL28" s="61"/>
      <c r="FVM28" s="61"/>
      <c r="FVN28" s="61"/>
      <c r="FVO28" s="61"/>
      <c r="FVP28" s="61"/>
      <c r="FVQ28" s="61"/>
      <c r="FVR28" s="61"/>
      <c r="FVS28" s="61"/>
      <c r="FVT28" s="61"/>
      <c r="FVU28" s="61"/>
      <c r="FVV28" s="61"/>
      <c r="FVW28" s="61"/>
      <c r="FVX28" s="61"/>
      <c r="FVY28" s="61"/>
      <c r="FVZ28" s="61"/>
      <c r="FWA28" s="61"/>
      <c r="FWB28" s="61"/>
      <c r="FWC28" s="61"/>
      <c r="FWD28" s="61"/>
      <c r="FWE28" s="61"/>
      <c r="FWF28" s="61"/>
      <c r="FWG28" s="61"/>
      <c r="FWH28" s="61"/>
      <c r="FWI28" s="61"/>
      <c r="FWJ28" s="61"/>
      <c r="FWK28" s="61"/>
      <c r="FWL28" s="61"/>
      <c r="FWM28" s="61"/>
      <c r="FWN28" s="61"/>
      <c r="FWO28" s="61"/>
      <c r="FWP28" s="61"/>
      <c r="FWQ28" s="61"/>
      <c r="FWR28" s="61"/>
      <c r="FWS28" s="61"/>
      <c r="FWT28" s="61"/>
      <c r="FWU28" s="61"/>
      <c r="FWV28" s="61"/>
      <c r="FWW28" s="61"/>
      <c r="FWX28" s="61"/>
      <c r="FWY28" s="61"/>
      <c r="FWZ28" s="61"/>
      <c r="FXA28" s="61"/>
      <c r="FXB28" s="61"/>
      <c r="FXC28" s="61"/>
      <c r="FXD28" s="61"/>
      <c r="FXE28" s="61"/>
      <c r="FXF28" s="61"/>
      <c r="FXG28" s="61"/>
      <c r="FXH28" s="61"/>
      <c r="FXI28" s="61"/>
      <c r="FXJ28" s="61"/>
      <c r="FXK28" s="61"/>
      <c r="FXL28" s="61"/>
      <c r="FXM28" s="61"/>
      <c r="FXN28" s="61"/>
      <c r="FXO28" s="61"/>
      <c r="FXP28" s="61"/>
      <c r="FXQ28" s="61"/>
      <c r="FXR28" s="61"/>
      <c r="FXS28" s="61"/>
      <c r="FXT28" s="61"/>
      <c r="FXU28" s="61"/>
      <c r="FXV28" s="61"/>
      <c r="FXW28" s="61"/>
      <c r="FXX28" s="61"/>
      <c r="FXY28" s="61"/>
      <c r="FXZ28" s="61"/>
      <c r="FYA28" s="61"/>
      <c r="FYB28" s="61"/>
      <c r="FYC28" s="61"/>
      <c r="FYD28" s="61"/>
      <c r="FYE28" s="61"/>
      <c r="FYF28" s="61"/>
      <c r="FYG28" s="61"/>
      <c r="FYH28" s="61"/>
      <c r="FYI28" s="61"/>
      <c r="FYJ28" s="61"/>
      <c r="FYK28" s="61"/>
      <c r="FYL28" s="61"/>
      <c r="FYM28" s="61"/>
      <c r="FYN28" s="61"/>
      <c r="FYO28" s="61"/>
      <c r="FYP28" s="61"/>
      <c r="FYQ28" s="61"/>
      <c r="FYR28" s="61"/>
      <c r="FYS28" s="61"/>
      <c r="FYT28" s="61"/>
      <c r="FYU28" s="61"/>
      <c r="FYV28" s="61"/>
      <c r="FYW28" s="61"/>
      <c r="FYX28" s="61"/>
      <c r="FYY28" s="61"/>
      <c r="FYZ28" s="61"/>
      <c r="FZA28" s="61"/>
      <c r="FZB28" s="61"/>
      <c r="FZC28" s="61"/>
      <c r="FZD28" s="61"/>
      <c r="FZE28" s="61"/>
      <c r="FZF28" s="61"/>
      <c r="FZG28" s="61"/>
      <c r="FZH28" s="61"/>
      <c r="FZI28" s="61"/>
      <c r="FZJ28" s="61"/>
      <c r="FZK28" s="61"/>
      <c r="FZL28" s="61"/>
      <c r="FZM28" s="61"/>
      <c r="FZN28" s="61"/>
      <c r="FZO28" s="61"/>
      <c r="FZP28" s="61"/>
      <c r="FZQ28" s="61"/>
      <c r="FZR28" s="61"/>
      <c r="FZS28" s="61"/>
      <c r="FZT28" s="61"/>
      <c r="FZU28" s="61"/>
      <c r="FZV28" s="61"/>
      <c r="FZW28" s="61"/>
      <c r="FZX28" s="61"/>
      <c r="FZY28" s="61"/>
      <c r="FZZ28" s="61"/>
      <c r="GAA28" s="61"/>
      <c r="GAB28" s="61"/>
      <c r="GAC28" s="61"/>
      <c r="GAD28" s="61"/>
      <c r="GAE28" s="61"/>
      <c r="GAF28" s="61"/>
      <c r="GAG28" s="61"/>
      <c r="GAH28" s="61"/>
      <c r="GAI28" s="61"/>
      <c r="GAJ28" s="61"/>
      <c r="GAK28" s="61"/>
      <c r="GAL28" s="61"/>
      <c r="GAM28" s="61"/>
      <c r="GAN28" s="61"/>
      <c r="GAO28" s="61"/>
      <c r="GAP28" s="61"/>
      <c r="GAQ28" s="61"/>
      <c r="GAR28" s="61"/>
      <c r="GAS28" s="61"/>
      <c r="GAT28" s="61"/>
      <c r="GAU28" s="61"/>
      <c r="GAV28" s="61"/>
      <c r="GAW28" s="61"/>
      <c r="GAX28" s="61"/>
      <c r="GAY28" s="61"/>
      <c r="GAZ28" s="61"/>
      <c r="GBA28" s="61"/>
      <c r="GBB28" s="61"/>
      <c r="GBC28" s="61"/>
      <c r="GBD28" s="61"/>
      <c r="GBE28" s="61"/>
      <c r="GBF28" s="61"/>
      <c r="GBG28" s="61"/>
      <c r="GBH28" s="61"/>
      <c r="GBI28" s="61"/>
      <c r="GBJ28" s="61"/>
      <c r="GBK28" s="61"/>
      <c r="GBL28" s="61"/>
      <c r="GBM28" s="61"/>
      <c r="GBN28" s="61"/>
      <c r="GBO28" s="61"/>
      <c r="GBP28" s="61"/>
      <c r="GBQ28" s="61"/>
      <c r="GBR28" s="61"/>
      <c r="GBS28" s="61"/>
      <c r="GBT28" s="61"/>
      <c r="GBU28" s="61"/>
      <c r="GBV28" s="61"/>
      <c r="GBW28" s="61"/>
      <c r="GBX28" s="61"/>
      <c r="GBY28" s="61"/>
      <c r="GBZ28" s="61"/>
      <c r="GCA28" s="61"/>
      <c r="GCB28" s="61"/>
      <c r="GCC28" s="61"/>
      <c r="GCD28" s="61"/>
      <c r="GCE28" s="61"/>
      <c r="GCF28" s="61"/>
      <c r="GCG28" s="61"/>
      <c r="GCH28" s="61"/>
      <c r="GCI28" s="61"/>
      <c r="GCJ28" s="61"/>
      <c r="GCK28" s="61"/>
      <c r="GCL28" s="61"/>
      <c r="GCM28" s="61"/>
      <c r="GCN28" s="61"/>
      <c r="GCO28" s="61"/>
      <c r="GCP28" s="61"/>
      <c r="GCQ28" s="61"/>
      <c r="GCR28" s="61"/>
      <c r="GCS28" s="61"/>
      <c r="GCT28" s="61"/>
      <c r="GCU28" s="61"/>
      <c r="GCV28" s="61"/>
      <c r="GCW28" s="61"/>
      <c r="GCX28" s="61"/>
      <c r="GCY28" s="61"/>
      <c r="GCZ28" s="61"/>
      <c r="GDA28" s="61"/>
      <c r="GDB28" s="61"/>
      <c r="GDC28" s="61"/>
      <c r="GDD28" s="61"/>
      <c r="GDE28" s="61"/>
      <c r="GDF28" s="61"/>
      <c r="GDG28" s="61"/>
      <c r="GDH28" s="61"/>
      <c r="GDI28" s="61"/>
      <c r="GDJ28" s="61"/>
      <c r="GDK28" s="61"/>
      <c r="GDL28" s="61"/>
      <c r="GDM28" s="61"/>
      <c r="GDN28" s="61"/>
      <c r="GDO28" s="61"/>
      <c r="GDP28" s="61"/>
      <c r="GDQ28" s="61"/>
      <c r="GDR28" s="61"/>
      <c r="GDS28" s="61"/>
      <c r="GDT28" s="61"/>
      <c r="GDU28" s="61"/>
      <c r="GDV28" s="61"/>
      <c r="GDW28" s="61"/>
      <c r="GDX28" s="61"/>
      <c r="GDY28" s="61"/>
      <c r="GDZ28" s="61"/>
      <c r="GEA28" s="61"/>
      <c r="GEB28" s="61"/>
      <c r="GEC28" s="61"/>
      <c r="GED28" s="61"/>
      <c r="GEE28" s="61"/>
      <c r="GEF28" s="61"/>
      <c r="GEG28" s="61"/>
      <c r="GEH28" s="61"/>
      <c r="GEI28" s="61"/>
      <c r="GEJ28" s="61"/>
      <c r="GEK28" s="61"/>
      <c r="GEL28" s="61"/>
      <c r="GEM28" s="61"/>
      <c r="GEN28" s="61"/>
      <c r="GEO28" s="61"/>
      <c r="GEP28" s="61"/>
      <c r="GEQ28" s="61"/>
      <c r="GER28" s="61"/>
      <c r="GES28" s="61"/>
      <c r="GET28" s="61"/>
      <c r="GEU28" s="61"/>
      <c r="GEV28" s="61"/>
      <c r="GEW28" s="61"/>
      <c r="GEX28" s="61"/>
      <c r="GEY28" s="61"/>
      <c r="GEZ28" s="61"/>
      <c r="GFA28" s="61"/>
      <c r="GFB28" s="61"/>
      <c r="GFC28" s="61"/>
      <c r="GFD28" s="61"/>
      <c r="GFE28" s="61"/>
      <c r="GFF28" s="61"/>
      <c r="GFG28" s="61"/>
      <c r="GFH28" s="61"/>
      <c r="GFI28" s="61"/>
      <c r="GFJ28" s="61"/>
      <c r="GFK28" s="61"/>
      <c r="GFL28" s="61"/>
      <c r="GFM28" s="61"/>
      <c r="GFN28" s="61"/>
      <c r="GFO28" s="61"/>
      <c r="GFP28" s="61"/>
      <c r="GFQ28" s="61"/>
      <c r="GFR28" s="61"/>
      <c r="GFS28" s="61"/>
      <c r="GFT28" s="61"/>
      <c r="GFU28" s="61"/>
      <c r="GFV28" s="61"/>
      <c r="GFW28" s="61"/>
      <c r="GFX28" s="61"/>
      <c r="GFY28" s="61"/>
      <c r="GFZ28" s="61"/>
      <c r="GGA28" s="61"/>
      <c r="GGB28" s="61"/>
      <c r="GGC28" s="61"/>
      <c r="GGD28" s="61"/>
      <c r="GGE28" s="61"/>
      <c r="GGF28" s="61"/>
      <c r="GGG28" s="61"/>
      <c r="GGH28" s="61"/>
      <c r="GGI28" s="61"/>
      <c r="GGJ28" s="61"/>
      <c r="GGK28" s="61"/>
      <c r="GGL28" s="61"/>
      <c r="GGM28" s="61"/>
      <c r="GGN28" s="61"/>
      <c r="GGO28" s="61"/>
      <c r="GGP28" s="61"/>
      <c r="GGQ28" s="61"/>
      <c r="GGR28" s="61"/>
      <c r="GGS28" s="61"/>
      <c r="GGT28" s="61"/>
      <c r="GGU28" s="61"/>
      <c r="GGV28" s="61"/>
      <c r="GGW28" s="61"/>
      <c r="GGX28" s="61"/>
      <c r="GGY28" s="61"/>
      <c r="GGZ28" s="61"/>
      <c r="GHA28" s="61"/>
      <c r="GHB28" s="61"/>
      <c r="GHC28" s="61"/>
      <c r="GHD28" s="61"/>
      <c r="GHE28" s="61"/>
      <c r="GHF28" s="61"/>
      <c r="GHG28" s="61"/>
      <c r="GHH28" s="61"/>
      <c r="GHI28" s="61"/>
      <c r="GHJ28" s="61"/>
      <c r="GHK28" s="61"/>
      <c r="GHL28" s="61"/>
      <c r="GHM28" s="61"/>
      <c r="GHN28" s="61"/>
      <c r="GHO28" s="61"/>
      <c r="GHP28" s="61"/>
      <c r="GHQ28" s="61"/>
      <c r="GHR28" s="61"/>
      <c r="GHS28" s="61"/>
      <c r="GHT28" s="61"/>
      <c r="GHU28" s="61"/>
      <c r="GHV28" s="61"/>
      <c r="GHW28" s="61"/>
      <c r="GHX28" s="61"/>
      <c r="GHY28" s="61"/>
      <c r="GHZ28" s="61"/>
      <c r="GIA28" s="61"/>
      <c r="GIB28" s="61"/>
      <c r="GIC28" s="61"/>
      <c r="GID28" s="61"/>
      <c r="GIE28" s="61"/>
      <c r="GIF28" s="61"/>
      <c r="GIG28" s="61"/>
      <c r="GIH28" s="61"/>
      <c r="GII28" s="61"/>
      <c r="GIJ28" s="61"/>
      <c r="GIK28" s="61"/>
      <c r="GIL28" s="61"/>
      <c r="GIM28" s="61"/>
      <c r="GIN28" s="61"/>
      <c r="GIO28" s="61"/>
      <c r="GIP28" s="61"/>
      <c r="GIQ28" s="61"/>
      <c r="GIR28" s="61"/>
      <c r="GIS28" s="61"/>
      <c r="GIT28" s="61"/>
      <c r="GIU28" s="61"/>
      <c r="GIV28" s="61"/>
      <c r="GIW28" s="61"/>
      <c r="GIX28" s="61"/>
      <c r="GIY28" s="61"/>
      <c r="GIZ28" s="61"/>
      <c r="GJA28" s="61"/>
      <c r="GJB28" s="61"/>
      <c r="GJC28" s="61"/>
      <c r="GJD28" s="61"/>
      <c r="GJE28" s="61"/>
      <c r="GJF28" s="61"/>
      <c r="GJG28" s="61"/>
      <c r="GJH28" s="61"/>
      <c r="GJI28" s="61"/>
      <c r="GJJ28" s="61"/>
      <c r="GJK28" s="61"/>
      <c r="GJL28" s="61"/>
      <c r="GJM28" s="61"/>
      <c r="GJN28" s="61"/>
      <c r="GJO28" s="61"/>
      <c r="GJP28" s="61"/>
      <c r="GJQ28" s="61"/>
      <c r="GJR28" s="61"/>
      <c r="GJS28" s="61"/>
      <c r="GJT28" s="61"/>
      <c r="GJU28" s="61"/>
      <c r="GJV28" s="61"/>
      <c r="GJW28" s="61"/>
      <c r="GJX28" s="61"/>
      <c r="GJY28" s="61"/>
      <c r="GJZ28" s="61"/>
      <c r="GKA28" s="61"/>
      <c r="GKB28" s="61"/>
      <c r="GKC28" s="61"/>
      <c r="GKD28" s="61"/>
      <c r="GKE28" s="61"/>
      <c r="GKF28" s="61"/>
      <c r="GKG28" s="61"/>
      <c r="GKH28" s="61"/>
      <c r="GKI28" s="61"/>
      <c r="GKJ28" s="61"/>
      <c r="GKK28" s="61"/>
      <c r="GKL28" s="61"/>
      <c r="GKM28" s="61"/>
      <c r="GKN28" s="61"/>
      <c r="GKO28" s="61"/>
      <c r="GKP28" s="61"/>
      <c r="GKQ28" s="61"/>
      <c r="GKR28" s="61"/>
      <c r="GKS28" s="61"/>
      <c r="GKT28" s="61"/>
      <c r="GKU28" s="61"/>
      <c r="GKV28" s="61"/>
      <c r="GKW28" s="61"/>
      <c r="GKX28" s="61"/>
      <c r="GKY28" s="61"/>
      <c r="GKZ28" s="61"/>
      <c r="GLA28" s="61"/>
      <c r="GLB28" s="61"/>
      <c r="GLC28" s="61"/>
      <c r="GLD28" s="61"/>
      <c r="GLE28" s="61"/>
      <c r="GLF28" s="61"/>
      <c r="GLG28" s="61"/>
      <c r="GLH28" s="61"/>
      <c r="GLI28" s="61"/>
      <c r="GLJ28" s="61"/>
      <c r="GLK28" s="61"/>
      <c r="GLL28" s="61"/>
      <c r="GLM28" s="61"/>
      <c r="GLN28" s="61"/>
      <c r="GLO28" s="61"/>
      <c r="GLP28" s="61"/>
      <c r="GLQ28" s="61"/>
      <c r="GLR28" s="61"/>
      <c r="GLS28" s="61"/>
      <c r="GLT28" s="61"/>
      <c r="GLU28" s="61"/>
      <c r="GLV28" s="61"/>
      <c r="GLW28" s="61"/>
      <c r="GLX28" s="61"/>
      <c r="GLY28" s="61"/>
      <c r="GLZ28" s="61"/>
      <c r="GMA28" s="61"/>
      <c r="GMB28" s="61"/>
      <c r="GMC28" s="61"/>
      <c r="GMD28" s="61"/>
      <c r="GME28" s="61"/>
      <c r="GMF28" s="61"/>
      <c r="GMG28" s="61"/>
      <c r="GMH28" s="61"/>
      <c r="GMI28" s="61"/>
      <c r="GMJ28" s="61"/>
      <c r="GMK28" s="61"/>
      <c r="GML28" s="61"/>
      <c r="GMM28" s="61"/>
      <c r="GMN28" s="61"/>
      <c r="GMO28" s="61"/>
      <c r="GMP28" s="61"/>
      <c r="GMQ28" s="61"/>
      <c r="GMR28" s="61"/>
      <c r="GMS28" s="61"/>
      <c r="GMT28" s="61"/>
      <c r="GMU28" s="61"/>
      <c r="GMV28" s="61"/>
      <c r="GMW28" s="61"/>
      <c r="GMX28" s="61"/>
      <c r="GMY28" s="61"/>
      <c r="GMZ28" s="61"/>
      <c r="GNA28" s="61"/>
      <c r="GNB28" s="61"/>
      <c r="GNC28" s="61"/>
      <c r="GND28" s="61"/>
      <c r="GNE28" s="61"/>
      <c r="GNF28" s="61"/>
      <c r="GNG28" s="61"/>
      <c r="GNH28" s="61"/>
      <c r="GNI28" s="61"/>
      <c r="GNJ28" s="61"/>
      <c r="GNK28" s="61"/>
      <c r="GNL28" s="61"/>
      <c r="GNM28" s="61"/>
      <c r="GNN28" s="61"/>
      <c r="GNO28" s="61"/>
      <c r="GNP28" s="61"/>
      <c r="GNQ28" s="61"/>
      <c r="GNR28" s="61"/>
      <c r="GNS28" s="61"/>
      <c r="GNT28" s="61"/>
      <c r="GNU28" s="61"/>
      <c r="GNV28" s="61"/>
      <c r="GNW28" s="61"/>
      <c r="GNX28" s="61"/>
      <c r="GNY28" s="61"/>
      <c r="GNZ28" s="61"/>
      <c r="GOA28" s="61"/>
      <c r="GOB28" s="61"/>
      <c r="GOC28" s="61"/>
      <c r="GOD28" s="61"/>
      <c r="GOE28" s="61"/>
      <c r="GOF28" s="61"/>
      <c r="GOG28" s="61"/>
      <c r="GOH28" s="61"/>
      <c r="GOI28" s="61"/>
      <c r="GOJ28" s="61"/>
      <c r="GOK28" s="61"/>
      <c r="GOL28" s="61"/>
      <c r="GOM28" s="61"/>
      <c r="GON28" s="61"/>
      <c r="GOO28" s="61"/>
      <c r="GOP28" s="61"/>
      <c r="GOQ28" s="61"/>
      <c r="GOR28" s="61"/>
      <c r="GOS28" s="61"/>
      <c r="GOT28" s="61"/>
      <c r="GOU28" s="61"/>
      <c r="GOV28" s="61"/>
      <c r="GOW28" s="61"/>
      <c r="GOX28" s="61"/>
      <c r="GOY28" s="61"/>
      <c r="GOZ28" s="61"/>
      <c r="GPA28" s="61"/>
      <c r="GPB28" s="61"/>
      <c r="GPC28" s="61"/>
      <c r="GPD28" s="61"/>
      <c r="GPE28" s="61"/>
      <c r="GPF28" s="61"/>
      <c r="GPG28" s="61"/>
      <c r="GPH28" s="61"/>
      <c r="GPI28" s="61"/>
      <c r="GPJ28" s="61"/>
      <c r="GPK28" s="61"/>
      <c r="GPL28" s="61"/>
      <c r="GPM28" s="61"/>
      <c r="GPN28" s="61"/>
      <c r="GPO28" s="61"/>
      <c r="GPP28" s="61"/>
      <c r="GPQ28" s="61"/>
      <c r="GPR28" s="61"/>
      <c r="GPS28" s="61"/>
      <c r="GPT28" s="61"/>
      <c r="GPU28" s="61"/>
      <c r="GPV28" s="61"/>
      <c r="GPW28" s="61"/>
      <c r="GPX28" s="61"/>
      <c r="GPY28" s="61"/>
      <c r="GPZ28" s="61"/>
      <c r="GQA28" s="61"/>
      <c r="GQB28" s="61"/>
      <c r="GQC28" s="61"/>
      <c r="GQD28" s="61"/>
      <c r="GQE28" s="61"/>
      <c r="GQF28" s="61"/>
      <c r="GQG28" s="61"/>
      <c r="GQH28" s="61"/>
      <c r="GQI28" s="61"/>
      <c r="GQJ28" s="61"/>
      <c r="GQK28" s="61"/>
      <c r="GQL28" s="61"/>
      <c r="GQM28" s="61"/>
      <c r="GQN28" s="61"/>
      <c r="GQO28" s="61"/>
      <c r="GQP28" s="61"/>
      <c r="GQQ28" s="61"/>
      <c r="GQR28" s="61"/>
      <c r="GQS28" s="61"/>
      <c r="GQT28" s="61"/>
      <c r="GQU28" s="61"/>
      <c r="GQV28" s="61"/>
      <c r="GQW28" s="61"/>
      <c r="GQX28" s="61"/>
      <c r="GQY28" s="61"/>
      <c r="GQZ28" s="61"/>
      <c r="GRA28" s="61"/>
      <c r="GRB28" s="61"/>
      <c r="GRC28" s="61"/>
      <c r="GRD28" s="61"/>
      <c r="GRE28" s="61"/>
      <c r="GRF28" s="61"/>
      <c r="GRG28" s="61"/>
      <c r="GRH28" s="61"/>
      <c r="GRI28" s="61"/>
      <c r="GRJ28" s="61"/>
      <c r="GRK28" s="61"/>
      <c r="GRL28" s="61"/>
      <c r="GRM28" s="61"/>
      <c r="GRN28" s="61"/>
      <c r="GRO28" s="61"/>
      <c r="GRP28" s="61"/>
      <c r="GRQ28" s="61"/>
      <c r="GRR28" s="61"/>
      <c r="GRS28" s="61"/>
      <c r="GRT28" s="61"/>
      <c r="GRU28" s="61"/>
      <c r="GRV28" s="61"/>
      <c r="GRW28" s="61"/>
      <c r="GRX28" s="61"/>
      <c r="GRY28" s="61"/>
      <c r="GRZ28" s="61"/>
      <c r="GSA28" s="61"/>
      <c r="GSB28" s="61"/>
      <c r="GSC28" s="61"/>
      <c r="GSD28" s="61"/>
      <c r="GSE28" s="61"/>
      <c r="GSF28" s="61"/>
      <c r="GSG28" s="61"/>
      <c r="GSH28" s="61"/>
      <c r="GSI28" s="61"/>
      <c r="GSJ28" s="61"/>
      <c r="GSK28" s="61"/>
      <c r="GSL28" s="61"/>
      <c r="GSM28" s="61"/>
      <c r="GSN28" s="61"/>
      <c r="GSO28" s="61"/>
      <c r="GSP28" s="61"/>
      <c r="GSQ28" s="61"/>
      <c r="GSR28" s="61"/>
      <c r="GSS28" s="61"/>
      <c r="GST28" s="61"/>
      <c r="GSU28" s="61"/>
      <c r="GSV28" s="61"/>
      <c r="GSW28" s="61"/>
      <c r="GSX28" s="61"/>
      <c r="GSY28" s="61"/>
      <c r="GSZ28" s="61"/>
      <c r="GTA28" s="61"/>
      <c r="GTB28" s="61"/>
      <c r="GTC28" s="61"/>
      <c r="GTD28" s="61"/>
      <c r="GTE28" s="61"/>
      <c r="GTF28" s="61"/>
      <c r="GTG28" s="61"/>
      <c r="GTH28" s="61"/>
      <c r="GTI28" s="61"/>
      <c r="GTJ28" s="61"/>
      <c r="GTK28" s="61"/>
      <c r="GTL28" s="61"/>
      <c r="GTM28" s="61"/>
      <c r="GTN28" s="61"/>
      <c r="GTO28" s="61"/>
      <c r="GTP28" s="61"/>
      <c r="GTQ28" s="61"/>
      <c r="GTR28" s="61"/>
      <c r="GTS28" s="61"/>
      <c r="GTT28" s="61"/>
      <c r="GTU28" s="61"/>
      <c r="GTV28" s="61"/>
      <c r="GTW28" s="61"/>
      <c r="GTX28" s="61"/>
      <c r="GTY28" s="61"/>
      <c r="GTZ28" s="61"/>
      <c r="GUA28" s="61"/>
      <c r="GUB28" s="61"/>
      <c r="GUC28" s="61"/>
      <c r="GUD28" s="61"/>
      <c r="GUE28" s="61"/>
      <c r="GUF28" s="61"/>
      <c r="GUG28" s="61"/>
      <c r="GUH28" s="61"/>
      <c r="GUI28" s="61"/>
      <c r="GUJ28" s="61"/>
      <c r="GUK28" s="61"/>
      <c r="GUL28" s="61"/>
      <c r="GUM28" s="61"/>
      <c r="GUN28" s="61"/>
      <c r="GUO28" s="61"/>
      <c r="GUP28" s="61"/>
      <c r="GUQ28" s="61"/>
      <c r="GUR28" s="61"/>
      <c r="GUS28" s="61"/>
      <c r="GUT28" s="61"/>
      <c r="GUU28" s="61"/>
      <c r="GUV28" s="61"/>
      <c r="GUW28" s="61"/>
      <c r="GUX28" s="61"/>
      <c r="GUY28" s="61"/>
      <c r="GUZ28" s="61"/>
      <c r="GVA28" s="61"/>
      <c r="GVB28" s="61"/>
      <c r="GVC28" s="61"/>
      <c r="GVD28" s="61"/>
      <c r="GVE28" s="61"/>
      <c r="GVF28" s="61"/>
      <c r="GVG28" s="61"/>
      <c r="GVH28" s="61"/>
      <c r="GVI28" s="61"/>
      <c r="GVJ28" s="61"/>
      <c r="GVK28" s="61"/>
      <c r="GVL28" s="61"/>
      <c r="GVM28" s="61"/>
      <c r="GVN28" s="61"/>
      <c r="GVO28" s="61"/>
      <c r="GVP28" s="61"/>
      <c r="GVQ28" s="61"/>
      <c r="GVR28" s="61"/>
      <c r="GVS28" s="61"/>
      <c r="GVT28" s="61"/>
      <c r="GVU28" s="61"/>
      <c r="GVV28" s="61"/>
      <c r="GVW28" s="61"/>
      <c r="GVX28" s="61"/>
      <c r="GVY28" s="61"/>
      <c r="GVZ28" s="61"/>
      <c r="GWA28" s="61"/>
      <c r="GWB28" s="61"/>
      <c r="GWC28" s="61"/>
      <c r="GWD28" s="61"/>
      <c r="GWE28" s="61"/>
      <c r="GWF28" s="61"/>
      <c r="GWG28" s="61"/>
      <c r="GWH28" s="61"/>
      <c r="GWI28" s="61"/>
      <c r="GWJ28" s="61"/>
      <c r="GWK28" s="61"/>
      <c r="GWL28" s="61"/>
      <c r="GWM28" s="61"/>
      <c r="GWN28" s="61"/>
      <c r="GWO28" s="61"/>
      <c r="GWP28" s="61"/>
      <c r="GWQ28" s="61"/>
      <c r="GWR28" s="61"/>
      <c r="GWS28" s="61"/>
      <c r="GWT28" s="61"/>
      <c r="GWU28" s="61"/>
      <c r="GWV28" s="61"/>
      <c r="GWW28" s="61"/>
      <c r="GWX28" s="61"/>
      <c r="GWY28" s="61"/>
      <c r="GWZ28" s="61"/>
      <c r="GXA28" s="61"/>
      <c r="GXB28" s="61"/>
      <c r="GXC28" s="61"/>
      <c r="GXD28" s="61"/>
      <c r="GXE28" s="61"/>
      <c r="GXF28" s="61"/>
      <c r="GXG28" s="61"/>
      <c r="GXH28" s="61"/>
      <c r="GXI28" s="61"/>
      <c r="GXJ28" s="61"/>
      <c r="GXK28" s="61"/>
      <c r="GXL28" s="61"/>
      <c r="GXM28" s="61"/>
      <c r="GXN28" s="61"/>
      <c r="GXO28" s="61"/>
      <c r="GXP28" s="61"/>
      <c r="GXQ28" s="61"/>
      <c r="GXR28" s="61"/>
      <c r="GXS28" s="61"/>
      <c r="GXT28" s="61"/>
      <c r="GXU28" s="61"/>
      <c r="GXV28" s="61"/>
      <c r="GXW28" s="61"/>
      <c r="GXX28" s="61"/>
      <c r="GXY28" s="61"/>
      <c r="GXZ28" s="61"/>
      <c r="GYA28" s="61"/>
      <c r="GYB28" s="61"/>
      <c r="GYC28" s="61"/>
      <c r="GYD28" s="61"/>
      <c r="GYE28" s="61"/>
      <c r="GYF28" s="61"/>
      <c r="GYG28" s="61"/>
      <c r="GYH28" s="61"/>
      <c r="GYI28" s="61"/>
      <c r="GYJ28" s="61"/>
      <c r="GYK28" s="61"/>
      <c r="GYL28" s="61"/>
      <c r="GYM28" s="61"/>
      <c r="GYN28" s="61"/>
      <c r="GYO28" s="61"/>
      <c r="GYP28" s="61"/>
      <c r="GYQ28" s="61"/>
      <c r="GYR28" s="61"/>
      <c r="GYS28" s="61"/>
      <c r="GYT28" s="61"/>
      <c r="GYU28" s="61"/>
      <c r="GYV28" s="61"/>
      <c r="GYW28" s="61"/>
      <c r="GYX28" s="61"/>
      <c r="GYY28" s="61"/>
      <c r="GYZ28" s="61"/>
      <c r="GZA28" s="61"/>
      <c r="GZB28" s="61"/>
      <c r="GZC28" s="61"/>
      <c r="GZD28" s="61"/>
      <c r="GZE28" s="61"/>
      <c r="GZF28" s="61"/>
      <c r="GZG28" s="61"/>
      <c r="GZH28" s="61"/>
      <c r="GZI28" s="61"/>
      <c r="GZJ28" s="61"/>
      <c r="GZK28" s="61"/>
      <c r="GZL28" s="61"/>
      <c r="GZM28" s="61"/>
      <c r="GZN28" s="61"/>
      <c r="GZO28" s="61"/>
      <c r="GZP28" s="61"/>
      <c r="GZQ28" s="61"/>
      <c r="GZR28" s="61"/>
      <c r="GZS28" s="61"/>
      <c r="GZT28" s="61"/>
      <c r="GZU28" s="61"/>
      <c r="GZV28" s="61"/>
      <c r="GZW28" s="61"/>
      <c r="GZX28" s="61"/>
      <c r="GZY28" s="61"/>
      <c r="GZZ28" s="61"/>
      <c r="HAA28" s="61"/>
      <c r="HAB28" s="61"/>
      <c r="HAC28" s="61"/>
      <c r="HAD28" s="61"/>
      <c r="HAE28" s="61"/>
      <c r="HAF28" s="61"/>
      <c r="HAG28" s="61"/>
      <c r="HAH28" s="61"/>
      <c r="HAI28" s="61"/>
      <c r="HAJ28" s="61"/>
      <c r="HAK28" s="61"/>
      <c r="HAL28" s="61"/>
      <c r="HAM28" s="61"/>
      <c r="HAN28" s="61"/>
      <c r="HAO28" s="61"/>
      <c r="HAP28" s="61"/>
      <c r="HAQ28" s="61"/>
      <c r="HAR28" s="61"/>
      <c r="HAS28" s="61"/>
      <c r="HAT28" s="61"/>
      <c r="HAU28" s="61"/>
      <c r="HAV28" s="61"/>
      <c r="HAW28" s="61"/>
      <c r="HAX28" s="61"/>
      <c r="HAY28" s="61"/>
      <c r="HAZ28" s="61"/>
      <c r="HBA28" s="61"/>
      <c r="HBB28" s="61"/>
      <c r="HBC28" s="61"/>
      <c r="HBD28" s="61"/>
      <c r="HBE28" s="61"/>
      <c r="HBF28" s="61"/>
      <c r="HBG28" s="61"/>
      <c r="HBH28" s="61"/>
      <c r="HBI28" s="61"/>
      <c r="HBJ28" s="61"/>
      <c r="HBK28" s="61"/>
      <c r="HBL28" s="61"/>
      <c r="HBM28" s="61"/>
      <c r="HBN28" s="61"/>
      <c r="HBO28" s="61"/>
      <c r="HBP28" s="61"/>
      <c r="HBQ28" s="61"/>
      <c r="HBR28" s="61"/>
      <c r="HBS28" s="61"/>
      <c r="HBT28" s="61"/>
      <c r="HBU28" s="61"/>
      <c r="HBV28" s="61"/>
      <c r="HBW28" s="61"/>
      <c r="HBX28" s="61"/>
      <c r="HBY28" s="61"/>
      <c r="HBZ28" s="61"/>
      <c r="HCA28" s="61"/>
      <c r="HCB28" s="61"/>
      <c r="HCC28" s="61"/>
      <c r="HCD28" s="61"/>
      <c r="HCE28" s="61"/>
      <c r="HCF28" s="61"/>
      <c r="HCG28" s="61"/>
      <c r="HCH28" s="61"/>
      <c r="HCI28" s="61"/>
      <c r="HCJ28" s="61"/>
      <c r="HCK28" s="61"/>
      <c r="HCL28" s="61"/>
      <c r="HCM28" s="61"/>
      <c r="HCN28" s="61"/>
      <c r="HCO28" s="61"/>
      <c r="HCP28" s="61"/>
      <c r="HCQ28" s="61"/>
      <c r="HCR28" s="61"/>
      <c r="HCS28" s="61"/>
      <c r="HCT28" s="61"/>
      <c r="HCU28" s="61"/>
      <c r="HCV28" s="61"/>
      <c r="HCW28" s="61"/>
      <c r="HCX28" s="61"/>
      <c r="HCY28" s="61"/>
      <c r="HCZ28" s="61"/>
      <c r="HDA28" s="61"/>
      <c r="HDB28" s="61"/>
      <c r="HDC28" s="61"/>
      <c r="HDD28" s="61"/>
      <c r="HDE28" s="61"/>
      <c r="HDF28" s="61"/>
      <c r="HDG28" s="61"/>
      <c r="HDH28" s="61"/>
      <c r="HDI28" s="61"/>
      <c r="HDJ28" s="61"/>
      <c r="HDK28" s="61"/>
      <c r="HDL28" s="61"/>
      <c r="HDM28" s="61"/>
      <c r="HDN28" s="61"/>
      <c r="HDO28" s="61"/>
      <c r="HDP28" s="61"/>
      <c r="HDQ28" s="61"/>
      <c r="HDR28" s="61"/>
      <c r="HDS28" s="61"/>
      <c r="HDT28" s="61"/>
      <c r="HDU28" s="61"/>
      <c r="HDV28" s="61"/>
      <c r="HDW28" s="61"/>
      <c r="HDX28" s="61"/>
      <c r="HDY28" s="61"/>
      <c r="HDZ28" s="61"/>
      <c r="HEA28" s="61"/>
      <c r="HEB28" s="61"/>
      <c r="HEC28" s="61"/>
      <c r="HED28" s="61"/>
      <c r="HEE28" s="61"/>
      <c r="HEF28" s="61"/>
      <c r="HEG28" s="61"/>
      <c r="HEH28" s="61"/>
      <c r="HEI28" s="61"/>
      <c r="HEJ28" s="61"/>
      <c r="HEK28" s="61"/>
      <c r="HEL28" s="61"/>
      <c r="HEM28" s="61"/>
      <c r="HEN28" s="61"/>
      <c r="HEO28" s="61"/>
      <c r="HEP28" s="61"/>
      <c r="HEQ28" s="61"/>
      <c r="HER28" s="61"/>
      <c r="HES28" s="61"/>
      <c r="HET28" s="61"/>
      <c r="HEU28" s="61"/>
      <c r="HEV28" s="61"/>
      <c r="HEW28" s="61"/>
      <c r="HEX28" s="61"/>
      <c r="HEY28" s="61"/>
      <c r="HEZ28" s="61"/>
      <c r="HFA28" s="61"/>
      <c r="HFB28" s="61"/>
      <c r="HFC28" s="61"/>
      <c r="HFD28" s="61"/>
      <c r="HFE28" s="61"/>
      <c r="HFF28" s="61"/>
      <c r="HFG28" s="61"/>
      <c r="HFH28" s="61"/>
      <c r="HFI28" s="61"/>
      <c r="HFJ28" s="61"/>
      <c r="HFK28" s="61"/>
      <c r="HFL28" s="61"/>
      <c r="HFM28" s="61"/>
      <c r="HFN28" s="61"/>
      <c r="HFO28" s="61"/>
      <c r="HFP28" s="61"/>
      <c r="HFQ28" s="61"/>
      <c r="HFR28" s="61"/>
      <c r="HFS28" s="61"/>
      <c r="HFT28" s="61"/>
      <c r="HFU28" s="61"/>
      <c r="HFV28" s="61"/>
      <c r="HFW28" s="61"/>
      <c r="HFX28" s="61"/>
      <c r="HFY28" s="61"/>
      <c r="HFZ28" s="61"/>
      <c r="HGA28" s="61"/>
      <c r="HGB28" s="61"/>
      <c r="HGC28" s="61"/>
      <c r="HGD28" s="61"/>
      <c r="HGE28" s="61"/>
      <c r="HGF28" s="61"/>
      <c r="HGG28" s="61"/>
      <c r="HGH28" s="61"/>
      <c r="HGI28" s="61"/>
      <c r="HGJ28" s="61"/>
      <c r="HGK28" s="61"/>
      <c r="HGL28" s="61"/>
      <c r="HGM28" s="61"/>
      <c r="HGN28" s="61"/>
      <c r="HGO28" s="61"/>
      <c r="HGP28" s="61"/>
      <c r="HGQ28" s="61"/>
      <c r="HGR28" s="61"/>
      <c r="HGS28" s="61"/>
      <c r="HGT28" s="61"/>
      <c r="HGU28" s="61"/>
      <c r="HGV28" s="61"/>
      <c r="HGW28" s="61"/>
      <c r="HGX28" s="61"/>
      <c r="HGY28" s="61"/>
      <c r="HGZ28" s="61"/>
      <c r="HHA28" s="61"/>
      <c r="HHB28" s="61"/>
      <c r="HHC28" s="61"/>
      <c r="HHD28" s="61"/>
      <c r="HHE28" s="61"/>
      <c r="HHF28" s="61"/>
      <c r="HHG28" s="61"/>
      <c r="HHH28" s="61"/>
      <c r="HHI28" s="61"/>
      <c r="HHJ28" s="61"/>
      <c r="HHK28" s="61"/>
      <c r="HHL28" s="61"/>
      <c r="HHM28" s="61"/>
      <c r="HHN28" s="61"/>
      <c r="HHO28" s="61"/>
      <c r="HHP28" s="61"/>
      <c r="HHQ28" s="61"/>
      <c r="HHR28" s="61"/>
      <c r="HHS28" s="61"/>
      <c r="HHT28" s="61"/>
      <c r="HHU28" s="61"/>
      <c r="HHV28" s="61"/>
      <c r="HHW28" s="61"/>
      <c r="HHX28" s="61"/>
      <c r="HHY28" s="61"/>
      <c r="HHZ28" s="61"/>
      <c r="HIA28" s="61"/>
      <c r="HIB28" s="61"/>
      <c r="HIC28" s="61"/>
      <c r="HID28" s="61"/>
      <c r="HIE28" s="61"/>
      <c r="HIF28" s="61"/>
      <c r="HIG28" s="61"/>
      <c r="HIH28" s="61"/>
      <c r="HII28" s="61"/>
      <c r="HIJ28" s="61"/>
      <c r="HIK28" s="61"/>
      <c r="HIL28" s="61"/>
      <c r="HIM28" s="61"/>
      <c r="HIN28" s="61"/>
      <c r="HIO28" s="61"/>
      <c r="HIP28" s="61"/>
      <c r="HIQ28" s="61"/>
      <c r="HIR28" s="61"/>
      <c r="HIS28" s="61"/>
      <c r="HIT28" s="61"/>
      <c r="HIU28" s="61"/>
      <c r="HIV28" s="61"/>
      <c r="HIW28" s="61"/>
      <c r="HIX28" s="61"/>
      <c r="HIY28" s="61"/>
      <c r="HIZ28" s="61"/>
      <c r="HJA28" s="61"/>
      <c r="HJB28" s="61"/>
      <c r="HJC28" s="61"/>
      <c r="HJD28" s="61"/>
      <c r="HJE28" s="61"/>
      <c r="HJF28" s="61"/>
      <c r="HJG28" s="61"/>
      <c r="HJH28" s="61"/>
      <c r="HJI28" s="61"/>
      <c r="HJJ28" s="61"/>
      <c r="HJK28" s="61"/>
      <c r="HJL28" s="61"/>
      <c r="HJM28" s="61"/>
      <c r="HJN28" s="61"/>
      <c r="HJO28" s="61"/>
      <c r="HJP28" s="61"/>
      <c r="HJQ28" s="61"/>
      <c r="HJR28" s="61"/>
      <c r="HJS28" s="61"/>
      <c r="HJT28" s="61"/>
      <c r="HJU28" s="61"/>
      <c r="HJV28" s="61"/>
      <c r="HJW28" s="61"/>
      <c r="HJX28" s="61"/>
      <c r="HJY28" s="61"/>
      <c r="HJZ28" s="61"/>
      <c r="HKA28" s="61"/>
      <c r="HKB28" s="61"/>
      <c r="HKC28" s="61"/>
      <c r="HKD28" s="61"/>
      <c r="HKE28" s="61"/>
      <c r="HKF28" s="61"/>
      <c r="HKG28" s="61"/>
      <c r="HKH28" s="61"/>
      <c r="HKI28" s="61"/>
      <c r="HKJ28" s="61"/>
      <c r="HKK28" s="61"/>
      <c r="HKL28" s="61"/>
      <c r="HKM28" s="61"/>
      <c r="HKN28" s="61"/>
      <c r="HKO28" s="61"/>
      <c r="HKP28" s="61"/>
      <c r="HKQ28" s="61"/>
      <c r="HKR28" s="61"/>
      <c r="HKS28" s="61"/>
      <c r="HKT28" s="61"/>
      <c r="HKU28" s="61"/>
      <c r="HKV28" s="61"/>
      <c r="HKW28" s="61"/>
      <c r="HKX28" s="61"/>
      <c r="HKY28" s="61"/>
      <c r="HKZ28" s="61"/>
      <c r="HLA28" s="61"/>
      <c r="HLB28" s="61"/>
      <c r="HLC28" s="61"/>
      <c r="HLD28" s="61"/>
      <c r="HLE28" s="61"/>
      <c r="HLF28" s="61"/>
      <c r="HLG28" s="61"/>
      <c r="HLH28" s="61"/>
      <c r="HLI28" s="61"/>
      <c r="HLJ28" s="61"/>
      <c r="HLK28" s="61"/>
      <c r="HLL28" s="61"/>
      <c r="HLM28" s="61"/>
      <c r="HLN28" s="61"/>
      <c r="HLO28" s="61"/>
      <c r="HLP28" s="61"/>
      <c r="HLQ28" s="61"/>
      <c r="HLR28" s="61"/>
      <c r="HLS28" s="61"/>
      <c r="HLT28" s="61"/>
      <c r="HLU28" s="61"/>
      <c r="HLV28" s="61"/>
      <c r="HLW28" s="61"/>
      <c r="HLX28" s="61"/>
      <c r="HLY28" s="61"/>
      <c r="HLZ28" s="61"/>
      <c r="HMA28" s="61"/>
      <c r="HMB28" s="61"/>
      <c r="HMC28" s="61"/>
      <c r="HMD28" s="61"/>
      <c r="HME28" s="61"/>
      <c r="HMF28" s="61"/>
      <c r="HMG28" s="61"/>
      <c r="HMH28" s="61"/>
      <c r="HMI28" s="61"/>
      <c r="HMJ28" s="61"/>
      <c r="HMK28" s="61"/>
      <c r="HML28" s="61"/>
      <c r="HMM28" s="61"/>
      <c r="HMN28" s="61"/>
      <c r="HMO28" s="61"/>
      <c r="HMP28" s="61"/>
      <c r="HMQ28" s="61"/>
      <c r="HMR28" s="61"/>
      <c r="HMS28" s="61"/>
      <c r="HMT28" s="61"/>
      <c r="HMU28" s="61"/>
      <c r="HMV28" s="61"/>
      <c r="HMW28" s="61"/>
      <c r="HMX28" s="61"/>
      <c r="HMY28" s="61"/>
      <c r="HMZ28" s="61"/>
      <c r="HNA28" s="61"/>
      <c r="HNB28" s="61"/>
      <c r="HNC28" s="61"/>
      <c r="HND28" s="61"/>
      <c r="HNE28" s="61"/>
      <c r="HNF28" s="61"/>
      <c r="HNG28" s="61"/>
      <c r="HNH28" s="61"/>
      <c r="HNI28" s="61"/>
      <c r="HNJ28" s="61"/>
      <c r="HNK28" s="61"/>
      <c r="HNL28" s="61"/>
      <c r="HNM28" s="61"/>
      <c r="HNN28" s="61"/>
      <c r="HNO28" s="61"/>
      <c r="HNP28" s="61"/>
      <c r="HNQ28" s="61"/>
      <c r="HNR28" s="61"/>
      <c r="HNS28" s="61"/>
      <c r="HNT28" s="61"/>
      <c r="HNU28" s="61"/>
      <c r="HNV28" s="61"/>
      <c r="HNW28" s="61"/>
      <c r="HNX28" s="61"/>
      <c r="HNY28" s="61"/>
      <c r="HNZ28" s="61"/>
      <c r="HOA28" s="61"/>
      <c r="HOB28" s="61"/>
      <c r="HOC28" s="61"/>
      <c r="HOD28" s="61"/>
      <c r="HOE28" s="61"/>
      <c r="HOF28" s="61"/>
      <c r="HOG28" s="61"/>
      <c r="HOH28" s="61"/>
      <c r="HOI28" s="61"/>
      <c r="HOJ28" s="61"/>
      <c r="HOK28" s="61"/>
      <c r="HOL28" s="61"/>
      <c r="HOM28" s="61"/>
      <c r="HON28" s="61"/>
      <c r="HOO28" s="61"/>
      <c r="HOP28" s="61"/>
      <c r="HOQ28" s="61"/>
      <c r="HOR28" s="61"/>
      <c r="HOS28" s="61"/>
      <c r="HOT28" s="61"/>
      <c r="HOU28" s="61"/>
      <c r="HOV28" s="61"/>
      <c r="HOW28" s="61"/>
      <c r="HOX28" s="61"/>
      <c r="HOY28" s="61"/>
      <c r="HOZ28" s="61"/>
      <c r="HPA28" s="61"/>
      <c r="HPB28" s="61"/>
      <c r="HPC28" s="61"/>
      <c r="HPD28" s="61"/>
      <c r="HPE28" s="61"/>
      <c r="HPF28" s="61"/>
      <c r="HPG28" s="61"/>
      <c r="HPH28" s="61"/>
      <c r="HPI28" s="61"/>
      <c r="HPJ28" s="61"/>
      <c r="HPK28" s="61"/>
      <c r="HPL28" s="61"/>
      <c r="HPM28" s="61"/>
      <c r="HPN28" s="61"/>
      <c r="HPO28" s="61"/>
      <c r="HPP28" s="61"/>
      <c r="HPQ28" s="61"/>
      <c r="HPR28" s="61"/>
      <c r="HPS28" s="61"/>
      <c r="HPT28" s="61"/>
      <c r="HPU28" s="61"/>
      <c r="HPV28" s="61"/>
      <c r="HPW28" s="61"/>
      <c r="HPX28" s="61"/>
      <c r="HPY28" s="61"/>
      <c r="HPZ28" s="61"/>
      <c r="HQA28" s="61"/>
      <c r="HQB28" s="61"/>
      <c r="HQC28" s="61"/>
      <c r="HQD28" s="61"/>
      <c r="HQE28" s="61"/>
      <c r="HQF28" s="61"/>
      <c r="HQG28" s="61"/>
      <c r="HQH28" s="61"/>
      <c r="HQI28" s="61"/>
      <c r="HQJ28" s="61"/>
      <c r="HQK28" s="61"/>
      <c r="HQL28" s="61"/>
      <c r="HQM28" s="61"/>
      <c r="HQN28" s="61"/>
      <c r="HQO28" s="61"/>
      <c r="HQP28" s="61"/>
      <c r="HQQ28" s="61"/>
      <c r="HQR28" s="61"/>
      <c r="HQS28" s="61"/>
      <c r="HQT28" s="61"/>
      <c r="HQU28" s="61"/>
      <c r="HQV28" s="61"/>
      <c r="HQW28" s="61"/>
      <c r="HQX28" s="61"/>
      <c r="HQY28" s="61"/>
      <c r="HQZ28" s="61"/>
      <c r="HRA28" s="61"/>
      <c r="HRB28" s="61"/>
      <c r="HRC28" s="61"/>
      <c r="HRD28" s="61"/>
      <c r="HRE28" s="61"/>
      <c r="HRF28" s="61"/>
      <c r="HRG28" s="61"/>
      <c r="HRH28" s="61"/>
      <c r="HRI28" s="61"/>
      <c r="HRJ28" s="61"/>
      <c r="HRK28" s="61"/>
      <c r="HRL28" s="61"/>
      <c r="HRM28" s="61"/>
      <c r="HRN28" s="61"/>
      <c r="HRO28" s="61"/>
      <c r="HRP28" s="61"/>
      <c r="HRQ28" s="61"/>
      <c r="HRR28" s="61"/>
      <c r="HRS28" s="61"/>
      <c r="HRT28" s="61"/>
      <c r="HRU28" s="61"/>
      <c r="HRV28" s="61"/>
      <c r="HRW28" s="61"/>
      <c r="HRX28" s="61"/>
      <c r="HRY28" s="61"/>
      <c r="HRZ28" s="61"/>
      <c r="HSA28" s="61"/>
      <c r="HSB28" s="61"/>
      <c r="HSC28" s="61"/>
      <c r="HSD28" s="61"/>
      <c r="HSE28" s="61"/>
      <c r="HSF28" s="61"/>
      <c r="HSG28" s="61"/>
      <c r="HSH28" s="61"/>
      <c r="HSI28" s="61"/>
      <c r="HSJ28" s="61"/>
      <c r="HSK28" s="61"/>
      <c r="HSL28" s="61"/>
      <c r="HSM28" s="61"/>
      <c r="HSN28" s="61"/>
      <c r="HSO28" s="61"/>
      <c r="HSP28" s="61"/>
      <c r="HSQ28" s="61"/>
      <c r="HSR28" s="61"/>
      <c r="HSS28" s="61"/>
      <c r="HST28" s="61"/>
      <c r="HSU28" s="61"/>
      <c r="HSV28" s="61"/>
      <c r="HSW28" s="61"/>
      <c r="HSX28" s="61"/>
      <c r="HSY28" s="61"/>
      <c r="HSZ28" s="61"/>
      <c r="HTA28" s="61"/>
      <c r="HTB28" s="61"/>
      <c r="HTC28" s="61"/>
      <c r="HTD28" s="61"/>
      <c r="HTE28" s="61"/>
      <c r="HTF28" s="61"/>
      <c r="HTG28" s="61"/>
      <c r="HTH28" s="61"/>
      <c r="HTI28" s="61"/>
      <c r="HTJ28" s="61"/>
      <c r="HTK28" s="61"/>
      <c r="HTL28" s="61"/>
      <c r="HTM28" s="61"/>
      <c r="HTN28" s="61"/>
      <c r="HTO28" s="61"/>
      <c r="HTP28" s="61"/>
      <c r="HTQ28" s="61"/>
      <c r="HTR28" s="61"/>
      <c r="HTS28" s="61"/>
      <c r="HTT28" s="61"/>
      <c r="HTU28" s="61"/>
      <c r="HTV28" s="61"/>
      <c r="HTW28" s="61"/>
      <c r="HTX28" s="61"/>
      <c r="HTY28" s="61"/>
      <c r="HTZ28" s="61"/>
      <c r="HUA28" s="61"/>
      <c r="HUB28" s="61"/>
      <c r="HUC28" s="61"/>
      <c r="HUD28" s="61"/>
      <c r="HUE28" s="61"/>
      <c r="HUF28" s="61"/>
      <c r="HUG28" s="61"/>
      <c r="HUH28" s="61"/>
      <c r="HUI28" s="61"/>
      <c r="HUJ28" s="61"/>
      <c r="HUK28" s="61"/>
      <c r="HUL28" s="61"/>
      <c r="HUM28" s="61"/>
      <c r="HUN28" s="61"/>
      <c r="HUO28" s="61"/>
      <c r="HUP28" s="61"/>
      <c r="HUQ28" s="61"/>
      <c r="HUR28" s="61"/>
      <c r="HUS28" s="61"/>
      <c r="HUT28" s="61"/>
      <c r="HUU28" s="61"/>
      <c r="HUV28" s="61"/>
      <c r="HUW28" s="61"/>
      <c r="HUX28" s="61"/>
      <c r="HUY28" s="61"/>
      <c r="HUZ28" s="61"/>
      <c r="HVA28" s="61"/>
      <c r="HVB28" s="61"/>
      <c r="HVC28" s="61"/>
      <c r="HVD28" s="61"/>
      <c r="HVE28" s="61"/>
      <c r="HVF28" s="61"/>
      <c r="HVG28" s="61"/>
      <c r="HVH28" s="61"/>
      <c r="HVI28" s="61"/>
      <c r="HVJ28" s="61"/>
      <c r="HVK28" s="61"/>
      <c r="HVL28" s="61"/>
      <c r="HVM28" s="61"/>
      <c r="HVN28" s="61"/>
      <c r="HVO28" s="61"/>
      <c r="HVP28" s="61"/>
      <c r="HVQ28" s="61"/>
      <c r="HVR28" s="61"/>
      <c r="HVS28" s="61"/>
      <c r="HVT28" s="61"/>
      <c r="HVU28" s="61"/>
      <c r="HVV28" s="61"/>
      <c r="HVW28" s="61"/>
      <c r="HVX28" s="61"/>
      <c r="HVY28" s="61"/>
      <c r="HVZ28" s="61"/>
      <c r="HWA28" s="61"/>
      <c r="HWB28" s="61"/>
      <c r="HWC28" s="61"/>
      <c r="HWD28" s="61"/>
      <c r="HWE28" s="61"/>
      <c r="HWF28" s="61"/>
      <c r="HWG28" s="61"/>
      <c r="HWH28" s="61"/>
      <c r="HWI28" s="61"/>
      <c r="HWJ28" s="61"/>
      <c r="HWK28" s="61"/>
      <c r="HWL28" s="61"/>
      <c r="HWM28" s="61"/>
      <c r="HWN28" s="61"/>
      <c r="HWO28" s="61"/>
      <c r="HWP28" s="61"/>
      <c r="HWQ28" s="61"/>
      <c r="HWR28" s="61"/>
      <c r="HWS28" s="61"/>
      <c r="HWT28" s="61"/>
      <c r="HWU28" s="61"/>
      <c r="HWV28" s="61"/>
      <c r="HWW28" s="61"/>
      <c r="HWX28" s="61"/>
      <c r="HWY28" s="61"/>
      <c r="HWZ28" s="61"/>
      <c r="HXA28" s="61"/>
      <c r="HXB28" s="61"/>
      <c r="HXC28" s="61"/>
      <c r="HXD28" s="61"/>
      <c r="HXE28" s="61"/>
      <c r="HXF28" s="61"/>
      <c r="HXG28" s="61"/>
      <c r="HXH28" s="61"/>
      <c r="HXI28" s="61"/>
      <c r="HXJ28" s="61"/>
      <c r="HXK28" s="61"/>
      <c r="HXL28" s="61"/>
      <c r="HXM28" s="61"/>
      <c r="HXN28" s="61"/>
      <c r="HXO28" s="61"/>
      <c r="HXP28" s="61"/>
      <c r="HXQ28" s="61"/>
      <c r="HXR28" s="61"/>
      <c r="HXS28" s="61"/>
      <c r="HXT28" s="61"/>
      <c r="HXU28" s="61"/>
      <c r="HXV28" s="61"/>
      <c r="HXW28" s="61"/>
      <c r="HXX28" s="61"/>
      <c r="HXY28" s="61"/>
      <c r="HXZ28" s="61"/>
      <c r="HYA28" s="61"/>
      <c r="HYB28" s="61"/>
      <c r="HYC28" s="61"/>
      <c r="HYD28" s="61"/>
      <c r="HYE28" s="61"/>
      <c r="HYF28" s="61"/>
      <c r="HYG28" s="61"/>
      <c r="HYH28" s="61"/>
      <c r="HYI28" s="61"/>
      <c r="HYJ28" s="61"/>
      <c r="HYK28" s="61"/>
      <c r="HYL28" s="61"/>
      <c r="HYM28" s="61"/>
      <c r="HYN28" s="61"/>
      <c r="HYO28" s="61"/>
      <c r="HYP28" s="61"/>
      <c r="HYQ28" s="61"/>
      <c r="HYR28" s="61"/>
      <c r="HYS28" s="61"/>
      <c r="HYT28" s="61"/>
      <c r="HYU28" s="61"/>
      <c r="HYV28" s="61"/>
      <c r="HYW28" s="61"/>
      <c r="HYX28" s="61"/>
      <c r="HYY28" s="61"/>
      <c r="HYZ28" s="61"/>
      <c r="HZA28" s="61"/>
      <c r="HZB28" s="61"/>
      <c r="HZC28" s="61"/>
      <c r="HZD28" s="61"/>
      <c r="HZE28" s="61"/>
      <c r="HZF28" s="61"/>
      <c r="HZG28" s="61"/>
      <c r="HZH28" s="61"/>
      <c r="HZI28" s="61"/>
      <c r="HZJ28" s="61"/>
      <c r="HZK28" s="61"/>
      <c r="HZL28" s="61"/>
      <c r="HZM28" s="61"/>
      <c r="HZN28" s="61"/>
      <c r="HZO28" s="61"/>
      <c r="HZP28" s="61"/>
      <c r="HZQ28" s="61"/>
      <c r="HZR28" s="61"/>
      <c r="HZS28" s="61"/>
      <c r="HZT28" s="61"/>
      <c r="HZU28" s="61"/>
      <c r="HZV28" s="61"/>
      <c r="HZW28" s="61"/>
      <c r="HZX28" s="61"/>
      <c r="HZY28" s="61"/>
      <c r="HZZ28" s="61"/>
      <c r="IAA28" s="61"/>
      <c r="IAB28" s="61"/>
      <c r="IAC28" s="61"/>
      <c r="IAD28" s="61"/>
      <c r="IAE28" s="61"/>
      <c r="IAF28" s="61"/>
      <c r="IAG28" s="61"/>
      <c r="IAH28" s="61"/>
      <c r="IAI28" s="61"/>
      <c r="IAJ28" s="61"/>
      <c r="IAK28" s="61"/>
      <c r="IAL28" s="61"/>
      <c r="IAM28" s="61"/>
      <c r="IAN28" s="61"/>
      <c r="IAO28" s="61"/>
      <c r="IAP28" s="61"/>
      <c r="IAQ28" s="61"/>
      <c r="IAR28" s="61"/>
      <c r="IAS28" s="61"/>
      <c r="IAT28" s="61"/>
      <c r="IAU28" s="61"/>
      <c r="IAV28" s="61"/>
      <c r="IAW28" s="61"/>
      <c r="IAX28" s="61"/>
      <c r="IAY28" s="61"/>
      <c r="IAZ28" s="61"/>
      <c r="IBA28" s="61"/>
      <c r="IBB28" s="61"/>
      <c r="IBC28" s="61"/>
      <c r="IBD28" s="61"/>
      <c r="IBE28" s="61"/>
      <c r="IBF28" s="61"/>
      <c r="IBG28" s="61"/>
      <c r="IBH28" s="61"/>
      <c r="IBI28" s="61"/>
      <c r="IBJ28" s="61"/>
      <c r="IBK28" s="61"/>
      <c r="IBL28" s="61"/>
      <c r="IBM28" s="61"/>
      <c r="IBN28" s="61"/>
      <c r="IBO28" s="61"/>
      <c r="IBP28" s="61"/>
      <c r="IBQ28" s="61"/>
      <c r="IBR28" s="61"/>
      <c r="IBS28" s="61"/>
      <c r="IBT28" s="61"/>
      <c r="IBU28" s="61"/>
      <c r="IBV28" s="61"/>
      <c r="IBW28" s="61"/>
      <c r="IBX28" s="61"/>
      <c r="IBY28" s="61"/>
      <c r="IBZ28" s="61"/>
      <c r="ICA28" s="61"/>
      <c r="ICB28" s="61"/>
      <c r="ICC28" s="61"/>
      <c r="ICD28" s="61"/>
      <c r="ICE28" s="61"/>
      <c r="ICF28" s="61"/>
      <c r="ICG28" s="61"/>
      <c r="ICH28" s="61"/>
      <c r="ICI28" s="61"/>
      <c r="ICJ28" s="61"/>
      <c r="ICK28" s="61"/>
      <c r="ICL28" s="61"/>
      <c r="ICM28" s="61"/>
      <c r="ICN28" s="61"/>
      <c r="ICO28" s="61"/>
      <c r="ICP28" s="61"/>
      <c r="ICQ28" s="61"/>
      <c r="ICR28" s="61"/>
      <c r="ICS28" s="61"/>
      <c r="ICT28" s="61"/>
      <c r="ICU28" s="61"/>
      <c r="ICV28" s="61"/>
      <c r="ICW28" s="61"/>
      <c r="ICX28" s="61"/>
      <c r="ICY28" s="61"/>
      <c r="ICZ28" s="61"/>
      <c r="IDA28" s="61"/>
      <c r="IDB28" s="61"/>
      <c r="IDC28" s="61"/>
      <c r="IDD28" s="61"/>
      <c r="IDE28" s="61"/>
      <c r="IDF28" s="61"/>
      <c r="IDG28" s="61"/>
      <c r="IDH28" s="61"/>
      <c r="IDI28" s="61"/>
      <c r="IDJ28" s="61"/>
      <c r="IDK28" s="61"/>
      <c r="IDL28" s="61"/>
      <c r="IDM28" s="61"/>
      <c r="IDN28" s="61"/>
      <c r="IDO28" s="61"/>
      <c r="IDP28" s="61"/>
      <c r="IDQ28" s="61"/>
      <c r="IDR28" s="61"/>
      <c r="IDS28" s="61"/>
      <c r="IDT28" s="61"/>
      <c r="IDU28" s="61"/>
      <c r="IDV28" s="61"/>
      <c r="IDW28" s="61"/>
      <c r="IDX28" s="61"/>
      <c r="IDY28" s="61"/>
      <c r="IDZ28" s="61"/>
      <c r="IEA28" s="61"/>
      <c r="IEB28" s="61"/>
      <c r="IEC28" s="61"/>
      <c r="IED28" s="61"/>
      <c r="IEE28" s="61"/>
      <c r="IEF28" s="61"/>
      <c r="IEG28" s="61"/>
      <c r="IEH28" s="61"/>
      <c r="IEI28" s="61"/>
      <c r="IEJ28" s="61"/>
      <c r="IEK28" s="61"/>
      <c r="IEL28" s="61"/>
      <c r="IEM28" s="61"/>
      <c r="IEN28" s="61"/>
      <c r="IEO28" s="61"/>
      <c r="IEP28" s="61"/>
      <c r="IEQ28" s="61"/>
      <c r="IER28" s="61"/>
      <c r="IES28" s="61"/>
      <c r="IET28" s="61"/>
      <c r="IEU28" s="61"/>
      <c r="IEV28" s="61"/>
      <c r="IEW28" s="61"/>
      <c r="IEX28" s="61"/>
      <c r="IEY28" s="61"/>
      <c r="IEZ28" s="61"/>
      <c r="IFA28" s="61"/>
      <c r="IFB28" s="61"/>
      <c r="IFC28" s="61"/>
      <c r="IFD28" s="61"/>
      <c r="IFE28" s="61"/>
      <c r="IFF28" s="61"/>
      <c r="IFG28" s="61"/>
      <c r="IFH28" s="61"/>
      <c r="IFI28" s="61"/>
      <c r="IFJ28" s="61"/>
      <c r="IFK28" s="61"/>
      <c r="IFL28" s="61"/>
      <c r="IFM28" s="61"/>
      <c r="IFN28" s="61"/>
      <c r="IFO28" s="61"/>
      <c r="IFP28" s="61"/>
      <c r="IFQ28" s="61"/>
      <c r="IFR28" s="61"/>
      <c r="IFS28" s="61"/>
      <c r="IFT28" s="61"/>
      <c r="IFU28" s="61"/>
      <c r="IFV28" s="61"/>
      <c r="IFW28" s="61"/>
      <c r="IFX28" s="61"/>
      <c r="IFY28" s="61"/>
      <c r="IFZ28" s="61"/>
      <c r="IGA28" s="61"/>
      <c r="IGB28" s="61"/>
      <c r="IGC28" s="61"/>
      <c r="IGD28" s="61"/>
      <c r="IGE28" s="61"/>
      <c r="IGF28" s="61"/>
      <c r="IGG28" s="61"/>
      <c r="IGH28" s="61"/>
      <c r="IGI28" s="61"/>
      <c r="IGJ28" s="61"/>
      <c r="IGK28" s="61"/>
      <c r="IGL28" s="61"/>
      <c r="IGM28" s="61"/>
      <c r="IGN28" s="61"/>
      <c r="IGO28" s="61"/>
      <c r="IGP28" s="61"/>
      <c r="IGQ28" s="61"/>
      <c r="IGR28" s="61"/>
      <c r="IGS28" s="61"/>
      <c r="IGT28" s="61"/>
      <c r="IGU28" s="61"/>
      <c r="IGV28" s="61"/>
      <c r="IGW28" s="61"/>
      <c r="IGX28" s="61"/>
      <c r="IGY28" s="61"/>
      <c r="IGZ28" s="61"/>
      <c r="IHA28" s="61"/>
      <c r="IHB28" s="61"/>
      <c r="IHC28" s="61"/>
      <c r="IHD28" s="61"/>
      <c r="IHE28" s="61"/>
      <c r="IHF28" s="61"/>
      <c r="IHG28" s="61"/>
      <c r="IHH28" s="61"/>
      <c r="IHI28" s="61"/>
      <c r="IHJ28" s="61"/>
      <c r="IHK28" s="61"/>
      <c r="IHL28" s="61"/>
      <c r="IHM28" s="61"/>
      <c r="IHN28" s="61"/>
      <c r="IHO28" s="61"/>
      <c r="IHP28" s="61"/>
      <c r="IHQ28" s="61"/>
      <c r="IHR28" s="61"/>
      <c r="IHS28" s="61"/>
      <c r="IHT28" s="61"/>
      <c r="IHU28" s="61"/>
      <c r="IHV28" s="61"/>
      <c r="IHW28" s="61"/>
      <c r="IHX28" s="61"/>
      <c r="IHY28" s="61"/>
      <c r="IHZ28" s="61"/>
      <c r="IIA28" s="61"/>
      <c r="IIB28" s="61"/>
      <c r="IIC28" s="61"/>
      <c r="IID28" s="61"/>
      <c r="IIE28" s="61"/>
      <c r="IIF28" s="61"/>
      <c r="IIG28" s="61"/>
      <c r="IIH28" s="61"/>
      <c r="III28" s="61"/>
      <c r="IIJ28" s="61"/>
      <c r="IIK28" s="61"/>
      <c r="IIL28" s="61"/>
      <c r="IIM28" s="61"/>
      <c r="IIN28" s="61"/>
      <c r="IIO28" s="61"/>
      <c r="IIP28" s="61"/>
      <c r="IIQ28" s="61"/>
      <c r="IIR28" s="61"/>
      <c r="IIS28" s="61"/>
      <c r="IIT28" s="61"/>
      <c r="IIU28" s="61"/>
      <c r="IIV28" s="61"/>
      <c r="IIW28" s="61"/>
      <c r="IIX28" s="61"/>
      <c r="IIY28" s="61"/>
      <c r="IIZ28" s="61"/>
      <c r="IJA28" s="61"/>
      <c r="IJB28" s="61"/>
      <c r="IJC28" s="61"/>
      <c r="IJD28" s="61"/>
      <c r="IJE28" s="61"/>
      <c r="IJF28" s="61"/>
      <c r="IJG28" s="61"/>
      <c r="IJH28" s="61"/>
      <c r="IJI28" s="61"/>
      <c r="IJJ28" s="61"/>
      <c r="IJK28" s="61"/>
      <c r="IJL28" s="61"/>
      <c r="IJM28" s="61"/>
      <c r="IJN28" s="61"/>
      <c r="IJO28" s="61"/>
      <c r="IJP28" s="61"/>
      <c r="IJQ28" s="61"/>
      <c r="IJR28" s="61"/>
      <c r="IJS28" s="61"/>
      <c r="IJT28" s="61"/>
      <c r="IJU28" s="61"/>
      <c r="IJV28" s="61"/>
      <c r="IJW28" s="61"/>
      <c r="IJX28" s="61"/>
      <c r="IJY28" s="61"/>
      <c r="IJZ28" s="61"/>
      <c r="IKA28" s="61"/>
      <c r="IKB28" s="61"/>
      <c r="IKC28" s="61"/>
      <c r="IKD28" s="61"/>
      <c r="IKE28" s="61"/>
      <c r="IKF28" s="61"/>
      <c r="IKG28" s="61"/>
      <c r="IKH28" s="61"/>
      <c r="IKI28" s="61"/>
      <c r="IKJ28" s="61"/>
      <c r="IKK28" s="61"/>
      <c r="IKL28" s="61"/>
      <c r="IKM28" s="61"/>
      <c r="IKN28" s="61"/>
      <c r="IKO28" s="61"/>
      <c r="IKP28" s="61"/>
      <c r="IKQ28" s="61"/>
      <c r="IKR28" s="61"/>
      <c r="IKS28" s="61"/>
      <c r="IKT28" s="61"/>
      <c r="IKU28" s="61"/>
      <c r="IKV28" s="61"/>
      <c r="IKW28" s="61"/>
      <c r="IKX28" s="61"/>
      <c r="IKY28" s="61"/>
      <c r="IKZ28" s="61"/>
      <c r="ILA28" s="61"/>
      <c r="ILB28" s="61"/>
      <c r="ILC28" s="61"/>
      <c r="ILD28" s="61"/>
      <c r="ILE28" s="61"/>
      <c r="ILF28" s="61"/>
      <c r="ILG28" s="61"/>
      <c r="ILH28" s="61"/>
      <c r="ILI28" s="61"/>
      <c r="ILJ28" s="61"/>
      <c r="ILK28" s="61"/>
      <c r="ILL28" s="61"/>
      <c r="ILM28" s="61"/>
      <c r="ILN28" s="61"/>
      <c r="ILO28" s="61"/>
      <c r="ILP28" s="61"/>
      <c r="ILQ28" s="61"/>
      <c r="ILR28" s="61"/>
      <c r="ILS28" s="61"/>
      <c r="ILT28" s="61"/>
      <c r="ILU28" s="61"/>
      <c r="ILV28" s="61"/>
      <c r="ILW28" s="61"/>
      <c r="ILX28" s="61"/>
      <c r="ILY28" s="61"/>
      <c r="ILZ28" s="61"/>
      <c r="IMA28" s="61"/>
      <c r="IMB28" s="61"/>
      <c r="IMC28" s="61"/>
      <c r="IMD28" s="61"/>
      <c r="IME28" s="61"/>
      <c r="IMF28" s="61"/>
      <c r="IMG28" s="61"/>
      <c r="IMH28" s="61"/>
      <c r="IMI28" s="61"/>
      <c r="IMJ28" s="61"/>
      <c r="IMK28" s="61"/>
      <c r="IML28" s="61"/>
      <c r="IMM28" s="61"/>
      <c r="IMN28" s="61"/>
      <c r="IMO28" s="61"/>
      <c r="IMP28" s="61"/>
      <c r="IMQ28" s="61"/>
      <c r="IMR28" s="61"/>
      <c r="IMS28" s="61"/>
      <c r="IMT28" s="61"/>
      <c r="IMU28" s="61"/>
      <c r="IMV28" s="61"/>
      <c r="IMW28" s="61"/>
      <c r="IMX28" s="61"/>
      <c r="IMY28" s="61"/>
      <c r="IMZ28" s="61"/>
      <c r="INA28" s="61"/>
      <c r="INB28" s="61"/>
      <c r="INC28" s="61"/>
      <c r="IND28" s="61"/>
      <c r="INE28" s="61"/>
      <c r="INF28" s="61"/>
      <c r="ING28" s="61"/>
      <c r="INH28" s="61"/>
      <c r="INI28" s="61"/>
      <c r="INJ28" s="61"/>
      <c r="INK28" s="61"/>
      <c r="INL28" s="61"/>
      <c r="INM28" s="61"/>
      <c r="INN28" s="61"/>
      <c r="INO28" s="61"/>
      <c r="INP28" s="61"/>
      <c r="INQ28" s="61"/>
      <c r="INR28" s="61"/>
      <c r="INS28" s="61"/>
      <c r="INT28" s="61"/>
      <c r="INU28" s="61"/>
      <c r="INV28" s="61"/>
      <c r="INW28" s="61"/>
      <c r="INX28" s="61"/>
      <c r="INY28" s="61"/>
      <c r="INZ28" s="61"/>
      <c r="IOA28" s="61"/>
      <c r="IOB28" s="61"/>
      <c r="IOC28" s="61"/>
      <c r="IOD28" s="61"/>
      <c r="IOE28" s="61"/>
      <c r="IOF28" s="61"/>
      <c r="IOG28" s="61"/>
      <c r="IOH28" s="61"/>
      <c r="IOI28" s="61"/>
      <c r="IOJ28" s="61"/>
      <c r="IOK28" s="61"/>
      <c r="IOL28" s="61"/>
      <c r="IOM28" s="61"/>
      <c r="ION28" s="61"/>
      <c r="IOO28" s="61"/>
      <c r="IOP28" s="61"/>
      <c r="IOQ28" s="61"/>
      <c r="IOR28" s="61"/>
      <c r="IOS28" s="61"/>
      <c r="IOT28" s="61"/>
      <c r="IOU28" s="61"/>
      <c r="IOV28" s="61"/>
      <c r="IOW28" s="61"/>
      <c r="IOX28" s="61"/>
      <c r="IOY28" s="61"/>
      <c r="IOZ28" s="61"/>
      <c r="IPA28" s="61"/>
      <c r="IPB28" s="61"/>
      <c r="IPC28" s="61"/>
      <c r="IPD28" s="61"/>
      <c r="IPE28" s="61"/>
      <c r="IPF28" s="61"/>
      <c r="IPG28" s="61"/>
      <c r="IPH28" s="61"/>
      <c r="IPI28" s="61"/>
      <c r="IPJ28" s="61"/>
      <c r="IPK28" s="61"/>
      <c r="IPL28" s="61"/>
      <c r="IPM28" s="61"/>
      <c r="IPN28" s="61"/>
      <c r="IPO28" s="61"/>
      <c r="IPP28" s="61"/>
      <c r="IPQ28" s="61"/>
      <c r="IPR28" s="61"/>
      <c r="IPS28" s="61"/>
      <c r="IPT28" s="61"/>
      <c r="IPU28" s="61"/>
      <c r="IPV28" s="61"/>
      <c r="IPW28" s="61"/>
      <c r="IPX28" s="61"/>
      <c r="IPY28" s="61"/>
      <c r="IPZ28" s="61"/>
      <c r="IQA28" s="61"/>
      <c r="IQB28" s="61"/>
      <c r="IQC28" s="61"/>
      <c r="IQD28" s="61"/>
      <c r="IQE28" s="61"/>
      <c r="IQF28" s="61"/>
      <c r="IQG28" s="61"/>
      <c r="IQH28" s="61"/>
      <c r="IQI28" s="61"/>
      <c r="IQJ28" s="61"/>
      <c r="IQK28" s="61"/>
      <c r="IQL28" s="61"/>
      <c r="IQM28" s="61"/>
      <c r="IQN28" s="61"/>
      <c r="IQO28" s="61"/>
      <c r="IQP28" s="61"/>
      <c r="IQQ28" s="61"/>
      <c r="IQR28" s="61"/>
      <c r="IQS28" s="61"/>
      <c r="IQT28" s="61"/>
      <c r="IQU28" s="61"/>
      <c r="IQV28" s="61"/>
      <c r="IQW28" s="61"/>
      <c r="IQX28" s="61"/>
      <c r="IQY28" s="61"/>
      <c r="IQZ28" s="61"/>
      <c r="IRA28" s="61"/>
      <c r="IRB28" s="61"/>
      <c r="IRC28" s="61"/>
      <c r="IRD28" s="61"/>
      <c r="IRE28" s="61"/>
      <c r="IRF28" s="61"/>
      <c r="IRG28" s="61"/>
      <c r="IRH28" s="61"/>
      <c r="IRI28" s="61"/>
      <c r="IRJ28" s="61"/>
      <c r="IRK28" s="61"/>
      <c r="IRL28" s="61"/>
      <c r="IRM28" s="61"/>
      <c r="IRN28" s="61"/>
      <c r="IRO28" s="61"/>
      <c r="IRP28" s="61"/>
      <c r="IRQ28" s="61"/>
      <c r="IRR28" s="61"/>
      <c r="IRS28" s="61"/>
      <c r="IRT28" s="61"/>
      <c r="IRU28" s="61"/>
      <c r="IRV28" s="61"/>
      <c r="IRW28" s="61"/>
      <c r="IRX28" s="61"/>
      <c r="IRY28" s="61"/>
      <c r="IRZ28" s="61"/>
      <c r="ISA28" s="61"/>
      <c r="ISB28" s="61"/>
      <c r="ISC28" s="61"/>
      <c r="ISD28" s="61"/>
      <c r="ISE28" s="61"/>
      <c r="ISF28" s="61"/>
      <c r="ISG28" s="61"/>
      <c r="ISH28" s="61"/>
      <c r="ISI28" s="61"/>
      <c r="ISJ28" s="61"/>
      <c r="ISK28" s="61"/>
      <c r="ISL28" s="61"/>
      <c r="ISM28" s="61"/>
      <c r="ISN28" s="61"/>
      <c r="ISO28" s="61"/>
      <c r="ISP28" s="61"/>
      <c r="ISQ28" s="61"/>
      <c r="ISR28" s="61"/>
      <c r="ISS28" s="61"/>
      <c r="IST28" s="61"/>
      <c r="ISU28" s="61"/>
      <c r="ISV28" s="61"/>
      <c r="ISW28" s="61"/>
      <c r="ISX28" s="61"/>
      <c r="ISY28" s="61"/>
      <c r="ISZ28" s="61"/>
      <c r="ITA28" s="61"/>
      <c r="ITB28" s="61"/>
      <c r="ITC28" s="61"/>
      <c r="ITD28" s="61"/>
      <c r="ITE28" s="61"/>
      <c r="ITF28" s="61"/>
      <c r="ITG28" s="61"/>
      <c r="ITH28" s="61"/>
      <c r="ITI28" s="61"/>
      <c r="ITJ28" s="61"/>
      <c r="ITK28" s="61"/>
      <c r="ITL28" s="61"/>
      <c r="ITM28" s="61"/>
      <c r="ITN28" s="61"/>
      <c r="ITO28" s="61"/>
      <c r="ITP28" s="61"/>
      <c r="ITQ28" s="61"/>
      <c r="ITR28" s="61"/>
      <c r="ITS28" s="61"/>
      <c r="ITT28" s="61"/>
      <c r="ITU28" s="61"/>
      <c r="ITV28" s="61"/>
      <c r="ITW28" s="61"/>
      <c r="ITX28" s="61"/>
      <c r="ITY28" s="61"/>
      <c r="ITZ28" s="61"/>
      <c r="IUA28" s="61"/>
      <c r="IUB28" s="61"/>
      <c r="IUC28" s="61"/>
      <c r="IUD28" s="61"/>
      <c r="IUE28" s="61"/>
      <c r="IUF28" s="61"/>
      <c r="IUG28" s="61"/>
      <c r="IUH28" s="61"/>
      <c r="IUI28" s="61"/>
      <c r="IUJ28" s="61"/>
      <c r="IUK28" s="61"/>
      <c r="IUL28" s="61"/>
      <c r="IUM28" s="61"/>
      <c r="IUN28" s="61"/>
      <c r="IUO28" s="61"/>
      <c r="IUP28" s="61"/>
      <c r="IUQ28" s="61"/>
      <c r="IUR28" s="61"/>
      <c r="IUS28" s="61"/>
      <c r="IUT28" s="61"/>
      <c r="IUU28" s="61"/>
      <c r="IUV28" s="61"/>
      <c r="IUW28" s="61"/>
      <c r="IUX28" s="61"/>
      <c r="IUY28" s="61"/>
      <c r="IUZ28" s="61"/>
      <c r="IVA28" s="61"/>
      <c r="IVB28" s="61"/>
      <c r="IVC28" s="61"/>
      <c r="IVD28" s="61"/>
      <c r="IVE28" s="61"/>
      <c r="IVF28" s="61"/>
      <c r="IVG28" s="61"/>
      <c r="IVH28" s="61"/>
      <c r="IVI28" s="61"/>
      <c r="IVJ28" s="61"/>
      <c r="IVK28" s="61"/>
      <c r="IVL28" s="61"/>
      <c r="IVM28" s="61"/>
      <c r="IVN28" s="61"/>
      <c r="IVO28" s="61"/>
      <c r="IVP28" s="61"/>
      <c r="IVQ28" s="61"/>
      <c r="IVR28" s="61"/>
      <c r="IVS28" s="61"/>
      <c r="IVT28" s="61"/>
      <c r="IVU28" s="61"/>
      <c r="IVV28" s="61"/>
      <c r="IVW28" s="61"/>
      <c r="IVX28" s="61"/>
      <c r="IVY28" s="61"/>
      <c r="IVZ28" s="61"/>
      <c r="IWA28" s="61"/>
      <c r="IWB28" s="61"/>
      <c r="IWC28" s="61"/>
      <c r="IWD28" s="61"/>
      <c r="IWE28" s="61"/>
      <c r="IWF28" s="61"/>
      <c r="IWG28" s="61"/>
      <c r="IWH28" s="61"/>
      <c r="IWI28" s="61"/>
      <c r="IWJ28" s="61"/>
      <c r="IWK28" s="61"/>
      <c r="IWL28" s="61"/>
      <c r="IWM28" s="61"/>
      <c r="IWN28" s="61"/>
      <c r="IWO28" s="61"/>
      <c r="IWP28" s="61"/>
      <c r="IWQ28" s="61"/>
      <c r="IWR28" s="61"/>
      <c r="IWS28" s="61"/>
      <c r="IWT28" s="61"/>
      <c r="IWU28" s="61"/>
      <c r="IWV28" s="61"/>
      <c r="IWW28" s="61"/>
      <c r="IWX28" s="61"/>
      <c r="IWY28" s="61"/>
      <c r="IWZ28" s="61"/>
      <c r="IXA28" s="61"/>
      <c r="IXB28" s="61"/>
      <c r="IXC28" s="61"/>
      <c r="IXD28" s="61"/>
      <c r="IXE28" s="61"/>
      <c r="IXF28" s="61"/>
      <c r="IXG28" s="61"/>
      <c r="IXH28" s="61"/>
      <c r="IXI28" s="61"/>
      <c r="IXJ28" s="61"/>
      <c r="IXK28" s="61"/>
      <c r="IXL28" s="61"/>
      <c r="IXM28" s="61"/>
      <c r="IXN28" s="61"/>
      <c r="IXO28" s="61"/>
      <c r="IXP28" s="61"/>
      <c r="IXQ28" s="61"/>
      <c r="IXR28" s="61"/>
      <c r="IXS28" s="61"/>
      <c r="IXT28" s="61"/>
      <c r="IXU28" s="61"/>
      <c r="IXV28" s="61"/>
      <c r="IXW28" s="61"/>
      <c r="IXX28" s="61"/>
      <c r="IXY28" s="61"/>
      <c r="IXZ28" s="61"/>
      <c r="IYA28" s="61"/>
      <c r="IYB28" s="61"/>
      <c r="IYC28" s="61"/>
      <c r="IYD28" s="61"/>
      <c r="IYE28" s="61"/>
      <c r="IYF28" s="61"/>
      <c r="IYG28" s="61"/>
      <c r="IYH28" s="61"/>
      <c r="IYI28" s="61"/>
      <c r="IYJ28" s="61"/>
      <c r="IYK28" s="61"/>
      <c r="IYL28" s="61"/>
      <c r="IYM28" s="61"/>
      <c r="IYN28" s="61"/>
      <c r="IYO28" s="61"/>
      <c r="IYP28" s="61"/>
      <c r="IYQ28" s="61"/>
      <c r="IYR28" s="61"/>
      <c r="IYS28" s="61"/>
      <c r="IYT28" s="61"/>
      <c r="IYU28" s="61"/>
      <c r="IYV28" s="61"/>
      <c r="IYW28" s="61"/>
      <c r="IYX28" s="61"/>
      <c r="IYY28" s="61"/>
      <c r="IYZ28" s="61"/>
      <c r="IZA28" s="61"/>
      <c r="IZB28" s="61"/>
      <c r="IZC28" s="61"/>
      <c r="IZD28" s="61"/>
      <c r="IZE28" s="61"/>
      <c r="IZF28" s="61"/>
      <c r="IZG28" s="61"/>
      <c r="IZH28" s="61"/>
      <c r="IZI28" s="61"/>
      <c r="IZJ28" s="61"/>
      <c r="IZK28" s="61"/>
      <c r="IZL28" s="61"/>
      <c r="IZM28" s="61"/>
      <c r="IZN28" s="61"/>
      <c r="IZO28" s="61"/>
      <c r="IZP28" s="61"/>
      <c r="IZQ28" s="61"/>
      <c r="IZR28" s="61"/>
      <c r="IZS28" s="61"/>
      <c r="IZT28" s="61"/>
      <c r="IZU28" s="61"/>
      <c r="IZV28" s="61"/>
      <c r="IZW28" s="61"/>
      <c r="IZX28" s="61"/>
      <c r="IZY28" s="61"/>
      <c r="IZZ28" s="61"/>
      <c r="JAA28" s="61"/>
      <c r="JAB28" s="61"/>
      <c r="JAC28" s="61"/>
      <c r="JAD28" s="61"/>
      <c r="JAE28" s="61"/>
      <c r="JAF28" s="61"/>
      <c r="JAG28" s="61"/>
      <c r="JAH28" s="61"/>
      <c r="JAI28" s="61"/>
      <c r="JAJ28" s="61"/>
      <c r="JAK28" s="61"/>
      <c r="JAL28" s="61"/>
      <c r="JAM28" s="61"/>
      <c r="JAN28" s="61"/>
      <c r="JAO28" s="61"/>
      <c r="JAP28" s="61"/>
      <c r="JAQ28" s="61"/>
      <c r="JAR28" s="61"/>
      <c r="JAS28" s="61"/>
      <c r="JAT28" s="61"/>
      <c r="JAU28" s="61"/>
      <c r="JAV28" s="61"/>
      <c r="JAW28" s="61"/>
      <c r="JAX28" s="61"/>
      <c r="JAY28" s="61"/>
      <c r="JAZ28" s="61"/>
      <c r="JBA28" s="61"/>
      <c r="JBB28" s="61"/>
      <c r="JBC28" s="61"/>
      <c r="JBD28" s="61"/>
      <c r="JBE28" s="61"/>
      <c r="JBF28" s="61"/>
      <c r="JBG28" s="61"/>
      <c r="JBH28" s="61"/>
      <c r="JBI28" s="61"/>
      <c r="JBJ28" s="61"/>
      <c r="JBK28" s="61"/>
      <c r="JBL28" s="61"/>
      <c r="JBM28" s="61"/>
      <c r="JBN28" s="61"/>
      <c r="JBO28" s="61"/>
      <c r="JBP28" s="61"/>
      <c r="JBQ28" s="61"/>
      <c r="JBR28" s="61"/>
      <c r="JBS28" s="61"/>
      <c r="JBT28" s="61"/>
      <c r="JBU28" s="61"/>
      <c r="JBV28" s="61"/>
      <c r="JBW28" s="61"/>
      <c r="JBX28" s="61"/>
      <c r="JBY28" s="61"/>
      <c r="JBZ28" s="61"/>
      <c r="JCA28" s="61"/>
      <c r="JCB28" s="61"/>
      <c r="JCC28" s="61"/>
      <c r="JCD28" s="61"/>
      <c r="JCE28" s="61"/>
      <c r="JCF28" s="61"/>
      <c r="JCG28" s="61"/>
      <c r="JCH28" s="61"/>
      <c r="JCI28" s="61"/>
      <c r="JCJ28" s="61"/>
      <c r="JCK28" s="61"/>
      <c r="JCL28" s="61"/>
      <c r="JCM28" s="61"/>
      <c r="JCN28" s="61"/>
      <c r="JCO28" s="61"/>
      <c r="JCP28" s="61"/>
      <c r="JCQ28" s="61"/>
      <c r="JCR28" s="61"/>
      <c r="JCS28" s="61"/>
      <c r="JCT28" s="61"/>
      <c r="JCU28" s="61"/>
      <c r="JCV28" s="61"/>
      <c r="JCW28" s="61"/>
      <c r="JCX28" s="61"/>
      <c r="JCY28" s="61"/>
      <c r="JCZ28" s="61"/>
      <c r="JDA28" s="61"/>
      <c r="JDB28" s="61"/>
      <c r="JDC28" s="61"/>
      <c r="JDD28" s="61"/>
      <c r="JDE28" s="61"/>
      <c r="JDF28" s="61"/>
      <c r="JDG28" s="61"/>
      <c r="JDH28" s="61"/>
      <c r="JDI28" s="61"/>
      <c r="JDJ28" s="61"/>
      <c r="JDK28" s="61"/>
      <c r="JDL28" s="61"/>
      <c r="JDM28" s="61"/>
      <c r="JDN28" s="61"/>
      <c r="JDO28" s="61"/>
      <c r="JDP28" s="61"/>
      <c r="JDQ28" s="61"/>
      <c r="JDR28" s="61"/>
      <c r="JDS28" s="61"/>
      <c r="JDT28" s="61"/>
      <c r="JDU28" s="61"/>
      <c r="JDV28" s="61"/>
      <c r="JDW28" s="61"/>
      <c r="JDX28" s="61"/>
      <c r="JDY28" s="61"/>
      <c r="JDZ28" s="61"/>
      <c r="JEA28" s="61"/>
      <c r="JEB28" s="61"/>
      <c r="JEC28" s="61"/>
      <c r="JED28" s="61"/>
      <c r="JEE28" s="61"/>
      <c r="JEF28" s="61"/>
      <c r="JEG28" s="61"/>
      <c r="JEH28" s="61"/>
      <c r="JEI28" s="61"/>
      <c r="JEJ28" s="61"/>
      <c r="JEK28" s="61"/>
      <c r="JEL28" s="61"/>
      <c r="JEM28" s="61"/>
      <c r="JEN28" s="61"/>
      <c r="JEO28" s="61"/>
      <c r="JEP28" s="61"/>
      <c r="JEQ28" s="61"/>
      <c r="JER28" s="61"/>
      <c r="JES28" s="61"/>
      <c r="JET28" s="61"/>
      <c r="JEU28" s="61"/>
      <c r="JEV28" s="61"/>
      <c r="JEW28" s="61"/>
      <c r="JEX28" s="61"/>
      <c r="JEY28" s="61"/>
      <c r="JEZ28" s="61"/>
      <c r="JFA28" s="61"/>
      <c r="JFB28" s="61"/>
      <c r="JFC28" s="61"/>
      <c r="JFD28" s="61"/>
      <c r="JFE28" s="61"/>
      <c r="JFF28" s="61"/>
      <c r="JFG28" s="61"/>
      <c r="JFH28" s="61"/>
      <c r="JFI28" s="61"/>
      <c r="JFJ28" s="61"/>
      <c r="JFK28" s="61"/>
      <c r="JFL28" s="61"/>
      <c r="JFM28" s="61"/>
      <c r="JFN28" s="61"/>
      <c r="JFO28" s="61"/>
      <c r="JFP28" s="61"/>
      <c r="JFQ28" s="61"/>
      <c r="JFR28" s="61"/>
      <c r="JFS28" s="61"/>
      <c r="JFT28" s="61"/>
      <c r="JFU28" s="61"/>
      <c r="JFV28" s="61"/>
      <c r="JFW28" s="61"/>
      <c r="JFX28" s="61"/>
      <c r="JFY28" s="61"/>
      <c r="JFZ28" s="61"/>
      <c r="JGA28" s="61"/>
      <c r="JGB28" s="61"/>
      <c r="JGC28" s="61"/>
      <c r="JGD28" s="61"/>
      <c r="JGE28" s="61"/>
      <c r="JGF28" s="61"/>
      <c r="JGG28" s="61"/>
      <c r="JGH28" s="61"/>
      <c r="JGI28" s="61"/>
      <c r="JGJ28" s="61"/>
      <c r="JGK28" s="61"/>
      <c r="JGL28" s="61"/>
      <c r="JGM28" s="61"/>
      <c r="JGN28" s="61"/>
      <c r="JGO28" s="61"/>
      <c r="JGP28" s="61"/>
      <c r="JGQ28" s="61"/>
      <c r="JGR28" s="61"/>
      <c r="JGS28" s="61"/>
      <c r="JGT28" s="61"/>
      <c r="JGU28" s="61"/>
      <c r="JGV28" s="61"/>
      <c r="JGW28" s="61"/>
      <c r="JGX28" s="61"/>
      <c r="JGY28" s="61"/>
      <c r="JGZ28" s="61"/>
      <c r="JHA28" s="61"/>
      <c r="JHB28" s="61"/>
      <c r="JHC28" s="61"/>
      <c r="JHD28" s="61"/>
      <c r="JHE28" s="61"/>
      <c r="JHF28" s="61"/>
      <c r="JHG28" s="61"/>
      <c r="JHH28" s="61"/>
      <c r="JHI28" s="61"/>
      <c r="JHJ28" s="61"/>
      <c r="JHK28" s="61"/>
      <c r="JHL28" s="61"/>
      <c r="JHM28" s="61"/>
      <c r="JHN28" s="61"/>
      <c r="JHO28" s="61"/>
      <c r="JHP28" s="61"/>
      <c r="JHQ28" s="61"/>
      <c r="JHR28" s="61"/>
      <c r="JHS28" s="61"/>
      <c r="JHT28" s="61"/>
      <c r="JHU28" s="61"/>
      <c r="JHV28" s="61"/>
      <c r="JHW28" s="61"/>
      <c r="JHX28" s="61"/>
      <c r="JHY28" s="61"/>
      <c r="JHZ28" s="61"/>
      <c r="JIA28" s="61"/>
      <c r="JIB28" s="61"/>
      <c r="JIC28" s="61"/>
      <c r="JID28" s="61"/>
      <c r="JIE28" s="61"/>
      <c r="JIF28" s="61"/>
      <c r="JIG28" s="61"/>
      <c r="JIH28" s="61"/>
      <c r="JII28" s="61"/>
      <c r="JIJ28" s="61"/>
      <c r="JIK28" s="61"/>
      <c r="JIL28" s="61"/>
      <c r="JIM28" s="61"/>
      <c r="JIN28" s="61"/>
      <c r="JIO28" s="61"/>
      <c r="JIP28" s="61"/>
      <c r="JIQ28" s="61"/>
      <c r="JIR28" s="61"/>
      <c r="JIS28" s="61"/>
      <c r="JIT28" s="61"/>
      <c r="JIU28" s="61"/>
      <c r="JIV28" s="61"/>
      <c r="JIW28" s="61"/>
      <c r="JIX28" s="61"/>
      <c r="JIY28" s="61"/>
      <c r="JIZ28" s="61"/>
      <c r="JJA28" s="61"/>
      <c r="JJB28" s="61"/>
      <c r="JJC28" s="61"/>
      <c r="JJD28" s="61"/>
      <c r="JJE28" s="61"/>
      <c r="JJF28" s="61"/>
      <c r="JJG28" s="61"/>
      <c r="JJH28" s="61"/>
      <c r="JJI28" s="61"/>
      <c r="JJJ28" s="61"/>
      <c r="JJK28" s="61"/>
      <c r="JJL28" s="61"/>
      <c r="JJM28" s="61"/>
      <c r="JJN28" s="61"/>
      <c r="JJO28" s="61"/>
      <c r="JJP28" s="61"/>
      <c r="JJQ28" s="61"/>
      <c r="JJR28" s="61"/>
      <c r="JJS28" s="61"/>
      <c r="JJT28" s="61"/>
      <c r="JJU28" s="61"/>
      <c r="JJV28" s="61"/>
      <c r="JJW28" s="61"/>
      <c r="JJX28" s="61"/>
      <c r="JJY28" s="61"/>
      <c r="JJZ28" s="61"/>
      <c r="JKA28" s="61"/>
      <c r="JKB28" s="61"/>
      <c r="JKC28" s="61"/>
      <c r="JKD28" s="61"/>
      <c r="JKE28" s="61"/>
      <c r="JKF28" s="61"/>
      <c r="JKG28" s="61"/>
      <c r="JKH28" s="61"/>
      <c r="JKI28" s="61"/>
      <c r="JKJ28" s="61"/>
      <c r="JKK28" s="61"/>
      <c r="JKL28" s="61"/>
      <c r="JKM28" s="61"/>
      <c r="JKN28" s="61"/>
      <c r="JKO28" s="61"/>
      <c r="JKP28" s="61"/>
      <c r="JKQ28" s="61"/>
      <c r="JKR28" s="61"/>
      <c r="JKS28" s="61"/>
      <c r="JKT28" s="61"/>
      <c r="JKU28" s="61"/>
      <c r="JKV28" s="61"/>
      <c r="JKW28" s="61"/>
      <c r="JKX28" s="61"/>
      <c r="JKY28" s="61"/>
      <c r="JKZ28" s="61"/>
      <c r="JLA28" s="61"/>
      <c r="JLB28" s="61"/>
      <c r="JLC28" s="61"/>
      <c r="JLD28" s="61"/>
      <c r="JLE28" s="61"/>
      <c r="JLF28" s="61"/>
      <c r="JLG28" s="61"/>
      <c r="JLH28" s="61"/>
      <c r="JLI28" s="61"/>
      <c r="JLJ28" s="61"/>
      <c r="JLK28" s="61"/>
      <c r="JLL28" s="61"/>
      <c r="JLM28" s="61"/>
      <c r="JLN28" s="61"/>
      <c r="JLO28" s="61"/>
      <c r="JLP28" s="61"/>
      <c r="JLQ28" s="61"/>
      <c r="JLR28" s="61"/>
      <c r="JLS28" s="61"/>
      <c r="JLT28" s="61"/>
      <c r="JLU28" s="61"/>
      <c r="JLV28" s="61"/>
      <c r="JLW28" s="61"/>
      <c r="JLX28" s="61"/>
      <c r="JLY28" s="61"/>
      <c r="JLZ28" s="61"/>
      <c r="JMA28" s="61"/>
      <c r="JMB28" s="61"/>
      <c r="JMC28" s="61"/>
      <c r="JMD28" s="61"/>
      <c r="JME28" s="61"/>
      <c r="JMF28" s="61"/>
      <c r="JMG28" s="61"/>
      <c r="JMH28" s="61"/>
      <c r="JMI28" s="61"/>
      <c r="JMJ28" s="61"/>
      <c r="JMK28" s="61"/>
      <c r="JML28" s="61"/>
      <c r="JMM28" s="61"/>
      <c r="JMN28" s="61"/>
      <c r="JMO28" s="61"/>
      <c r="JMP28" s="61"/>
      <c r="JMQ28" s="61"/>
      <c r="JMR28" s="61"/>
      <c r="JMS28" s="61"/>
      <c r="JMT28" s="61"/>
      <c r="JMU28" s="61"/>
      <c r="JMV28" s="61"/>
      <c r="JMW28" s="61"/>
      <c r="JMX28" s="61"/>
      <c r="JMY28" s="61"/>
      <c r="JMZ28" s="61"/>
      <c r="JNA28" s="61"/>
      <c r="JNB28" s="61"/>
      <c r="JNC28" s="61"/>
      <c r="JND28" s="61"/>
      <c r="JNE28" s="61"/>
      <c r="JNF28" s="61"/>
      <c r="JNG28" s="61"/>
      <c r="JNH28" s="61"/>
      <c r="JNI28" s="61"/>
      <c r="JNJ28" s="61"/>
      <c r="JNK28" s="61"/>
      <c r="JNL28" s="61"/>
      <c r="JNM28" s="61"/>
      <c r="JNN28" s="61"/>
      <c r="JNO28" s="61"/>
      <c r="JNP28" s="61"/>
      <c r="JNQ28" s="61"/>
      <c r="JNR28" s="61"/>
      <c r="JNS28" s="61"/>
      <c r="JNT28" s="61"/>
      <c r="JNU28" s="61"/>
      <c r="JNV28" s="61"/>
      <c r="JNW28" s="61"/>
      <c r="JNX28" s="61"/>
      <c r="JNY28" s="61"/>
      <c r="JNZ28" s="61"/>
      <c r="JOA28" s="61"/>
      <c r="JOB28" s="61"/>
      <c r="JOC28" s="61"/>
      <c r="JOD28" s="61"/>
      <c r="JOE28" s="61"/>
      <c r="JOF28" s="61"/>
      <c r="JOG28" s="61"/>
      <c r="JOH28" s="61"/>
      <c r="JOI28" s="61"/>
      <c r="JOJ28" s="61"/>
      <c r="JOK28" s="61"/>
      <c r="JOL28" s="61"/>
      <c r="JOM28" s="61"/>
      <c r="JON28" s="61"/>
      <c r="JOO28" s="61"/>
      <c r="JOP28" s="61"/>
      <c r="JOQ28" s="61"/>
      <c r="JOR28" s="61"/>
      <c r="JOS28" s="61"/>
      <c r="JOT28" s="61"/>
      <c r="JOU28" s="61"/>
      <c r="JOV28" s="61"/>
      <c r="JOW28" s="61"/>
      <c r="JOX28" s="61"/>
      <c r="JOY28" s="61"/>
      <c r="JOZ28" s="61"/>
      <c r="JPA28" s="61"/>
      <c r="JPB28" s="61"/>
      <c r="JPC28" s="61"/>
      <c r="JPD28" s="61"/>
      <c r="JPE28" s="61"/>
      <c r="JPF28" s="61"/>
      <c r="JPG28" s="61"/>
      <c r="JPH28" s="61"/>
      <c r="JPI28" s="61"/>
      <c r="JPJ28" s="61"/>
      <c r="JPK28" s="61"/>
      <c r="JPL28" s="61"/>
      <c r="JPM28" s="61"/>
      <c r="JPN28" s="61"/>
      <c r="JPO28" s="61"/>
      <c r="JPP28" s="61"/>
      <c r="JPQ28" s="61"/>
      <c r="JPR28" s="61"/>
      <c r="JPS28" s="61"/>
      <c r="JPT28" s="61"/>
      <c r="JPU28" s="61"/>
      <c r="JPV28" s="61"/>
      <c r="JPW28" s="61"/>
      <c r="JPX28" s="61"/>
      <c r="JPY28" s="61"/>
      <c r="JPZ28" s="61"/>
      <c r="JQA28" s="61"/>
      <c r="JQB28" s="61"/>
      <c r="JQC28" s="61"/>
      <c r="JQD28" s="61"/>
      <c r="JQE28" s="61"/>
      <c r="JQF28" s="61"/>
      <c r="JQG28" s="61"/>
      <c r="JQH28" s="61"/>
      <c r="JQI28" s="61"/>
      <c r="JQJ28" s="61"/>
      <c r="JQK28" s="61"/>
      <c r="JQL28" s="61"/>
      <c r="JQM28" s="61"/>
      <c r="JQN28" s="61"/>
      <c r="JQO28" s="61"/>
      <c r="JQP28" s="61"/>
      <c r="JQQ28" s="61"/>
      <c r="JQR28" s="61"/>
      <c r="JQS28" s="61"/>
      <c r="JQT28" s="61"/>
      <c r="JQU28" s="61"/>
      <c r="JQV28" s="61"/>
      <c r="JQW28" s="61"/>
      <c r="JQX28" s="61"/>
      <c r="JQY28" s="61"/>
      <c r="JQZ28" s="61"/>
      <c r="JRA28" s="61"/>
      <c r="JRB28" s="61"/>
      <c r="JRC28" s="61"/>
      <c r="JRD28" s="61"/>
      <c r="JRE28" s="61"/>
      <c r="JRF28" s="61"/>
      <c r="JRG28" s="61"/>
      <c r="JRH28" s="61"/>
      <c r="JRI28" s="61"/>
      <c r="JRJ28" s="61"/>
      <c r="JRK28" s="61"/>
      <c r="JRL28" s="61"/>
      <c r="JRM28" s="61"/>
      <c r="JRN28" s="61"/>
      <c r="JRO28" s="61"/>
      <c r="JRP28" s="61"/>
      <c r="JRQ28" s="61"/>
      <c r="JRR28" s="61"/>
      <c r="JRS28" s="61"/>
      <c r="JRT28" s="61"/>
      <c r="JRU28" s="61"/>
      <c r="JRV28" s="61"/>
      <c r="JRW28" s="61"/>
      <c r="JRX28" s="61"/>
      <c r="JRY28" s="61"/>
      <c r="JRZ28" s="61"/>
      <c r="JSA28" s="61"/>
      <c r="JSB28" s="61"/>
      <c r="JSC28" s="61"/>
      <c r="JSD28" s="61"/>
      <c r="JSE28" s="61"/>
      <c r="JSF28" s="61"/>
      <c r="JSG28" s="61"/>
      <c r="JSH28" s="61"/>
      <c r="JSI28" s="61"/>
      <c r="JSJ28" s="61"/>
      <c r="JSK28" s="61"/>
      <c r="JSL28" s="61"/>
      <c r="JSM28" s="61"/>
      <c r="JSN28" s="61"/>
      <c r="JSO28" s="61"/>
      <c r="JSP28" s="61"/>
      <c r="JSQ28" s="61"/>
      <c r="JSR28" s="61"/>
      <c r="JSS28" s="61"/>
      <c r="JST28" s="61"/>
      <c r="JSU28" s="61"/>
      <c r="JSV28" s="61"/>
      <c r="JSW28" s="61"/>
      <c r="JSX28" s="61"/>
      <c r="JSY28" s="61"/>
      <c r="JSZ28" s="61"/>
      <c r="JTA28" s="61"/>
      <c r="JTB28" s="61"/>
      <c r="JTC28" s="61"/>
      <c r="JTD28" s="61"/>
      <c r="JTE28" s="61"/>
      <c r="JTF28" s="61"/>
      <c r="JTG28" s="61"/>
      <c r="JTH28" s="61"/>
      <c r="JTI28" s="61"/>
      <c r="JTJ28" s="61"/>
      <c r="JTK28" s="61"/>
      <c r="JTL28" s="61"/>
      <c r="JTM28" s="61"/>
      <c r="JTN28" s="61"/>
      <c r="JTO28" s="61"/>
      <c r="JTP28" s="61"/>
      <c r="JTQ28" s="61"/>
      <c r="JTR28" s="61"/>
      <c r="JTS28" s="61"/>
      <c r="JTT28" s="61"/>
      <c r="JTU28" s="61"/>
      <c r="JTV28" s="61"/>
      <c r="JTW28" s="61"/>
      <c r="JTX28" s="61"/>
      <c r="JTY28" s="61"/>
      <c r="JTZ28" s="61"/>
      <c r="JUA28" s="61"/>
      <c r="JUB28" s="61"/>
      <c r="JUC28" s="61"/>
      <c r="JUD28" s="61"/>
      <c r="JUE28" s="61"/>
      <c r="JUF28" s="61"/>
      <c r="JUG28" s="61"/>
      <c r="JUH28" s="61"/>
      <c r="JUI28" s="61"/>
      <c r="JUJ28" s="61"/>
      <c r="JUK28" s="61"/>
      <c r="JUL28" s="61"/>
      <c r="JUM28" s="61"/>
      <c r="JUN28" s="61"/>
      <c r="JUO28" s="61"/>
      <c r="JUP28" s="61"/>
      <c r="JUQ28" s="61"/>
      <c r="JUR28" s="61"/>
      <c r="JUS28" s="61"/>
      <c r="JUT28" s="61"/>
      <c r="JUU28" s="61"/>
      <c r="JUV28" s="61"/>
      <c r="JUW28" s="61"/>
      <c r="JUX28" s="61"/>
      <c r="JUY28" s="61"/>
      <c r="JUZ28" s="61"/>
      <c r="JVA28" s="61"/>
      <c r="JVB28" s="61"/>
      <c r="JVC28" s="61"/>
      <c r="JVD28" s="61"/>
      <c r="JVE28" s="61"/>
      <c r="JVF28" s="61"/>
      <c r="JVG28" s="61"/>
      <c r="JVH28" s="61"/>
      <c r="JVI28" s="61"/>
      <c r="JVJ28" s="61"/>
      <c r="JVK28" s="61"/>
      <c r="JVL28" s="61"/>
      <c r="JVM28" s="61"/>
      <c r="JVN28" s="61"/>
      <c r="JVO28" s="61"/>
      <c r="JVP28" s="61"/>
      <c r="JVQ28" s="61"/>
      <c r="JVR28" s="61"/>
      <c r="JVS28" s="61"/>
      <c r="JVT28" s="61"/>
      <c r="JVU28" s="61"/>
      <c r="JVV28" s="61"/>
      <c r="JVW28" s="61"/>
      <c r="JVX28" s="61"/>
      <c r="JVY28" s="61"/>
      <c r="JVZ28" s="61"/>
      <c r="JWA28" s="61"/>
      <c r="JWB28" s="61"/>
      <c r="JWC28" s="61"/>
      <c r="JWD28" s="61"/>
      <c r="JWE28" s="61"/>
      <c r="JWF28" s="61"/>
      <c r="JWG28" s="61"/>
      <c r="JWH28" s="61"/>
      <c r="JWI28" s="61"/>
      <c r="JWJ28" s="61"/>
      <c r="JWK28" s="61"/>
      <c r="JWL28" s="61"/>
      <c r="JWM28" s="61"/>
      <c r="JWN28" s="61"/>
      <c r="JWO28" s="61"/>
      <c r="JWP28" s="61"/>
      <c r="JWQ28" s="61"/>
      <c r="JWR28" s="61"/>
      <c r="JWS28" s="61"/>
      <c r="JWT28" s="61"/>
      <c r="JWU28" s="61"/>
      <c r="JWV28" s="61"/>
      <c r="JWW28" s="61"/>
      <c r="JWX28" s="61"/>
      <c r="JWY28" s="61"/>
      <c r="JWZ28" s="61"/>
      <c r="JXA28" s="61"/>
      <c r="JXB28" s="61"/>
      <c r="JXC28" s="61"/>
      <c r="JXD28" s="61"/>
      <c r="JXE28" s="61"/>
      <c r="JXF28" s="61"/>
      <c r="JXG28" s="61"/>
      <c r="JXH28" s="61"/>
      <c r="JXI28" s="61"/>
      <c r="JXJ28" s="61"/>
      <c r="JXK28" s="61"/>
      <c r="JXL28" s="61"/>
      <c r="JXM28" s="61"/>
      <c r="JXN28" s="61"/>
      <c r="JXO28" s="61"/>
      <c r="JXP28" s="61"/>
      <c r="JXQ28" s="61"/>
      <c r="JXR28" s="61"/>
      <c r="JXS28" s="61"/>
      <c r="JXT28" s="61"/>
      <c r="JXU28" s="61"/>
      <c r="JXV28" s="61"/>
      <c r="JXW28" s="61"/>
      <c r="JXX28" s="61"/>
      <c r="JXY28" s="61"/>
      <c r="JXZ28" s="61"/>
      <c r="JYA28" s="61"/>
      <c r="JYB28" s="61"/>
      <c r="JYC28" s="61"/>
      <c r="JYD28" s="61"/>
      <c r="JYE28" s="61"/>
      <c r="JYF28" s="61"/>
      <c r="JYG28" s="61"/>
      <c r="JYH28" s="61"/>
      <c r="JYI28" s="61"/>
      <c r="JYJ28" s="61"/>
      <c r="JYK28" s="61"/>
      <c r="JYL28" s="61"/>
      <c r="JYM28" s="61"/>
      <c r="JYN28" s="61"/>
      <c r="JYO28" s="61"/>
      <c r="JYP28" s="61"/>
      <c r="JYQ28" s="61"/>
      <c r="JYR28" s="61"/>
      <c r="JYS28" s="61"/>
      <c r="JYT28" s="61"/>
      <c r="JYU28" s="61"/>
      <c r="JYV28" s="61"/>
      <c r="JYW28" s="61"/>
      <c r="JYX28" s="61"/>
      <c r="JYY28" s="61"/>
      <c r="JYZ28" s="61"/>
      <c r="JZA28" s="61"/>
      <c r="JZB28" s="61"/>
      <c r="JZC28" s="61"/>
      <c r="JZD28" s="61"/>
      <c r="JZE28" s="61"/>
      <c r="JZF28" s="61"/>
      <c r="JZG28" s="61"/>
      <c r="JZH28" s="61"/>
      <c r="JZI28" s="61"/>
      <c r="JZJ28" s="61"/>
      <c r="JZK28" s="61"/>
      <c r="JZL28" s="61"/>
      <c r="JZM28" s="61"/>
      <c r="JZN28" s="61"/>
      <c r="JZO28" s="61"/>
      <c r="JZP28" s="61"/>
      <c r="JZQ28" s="61"/>
      <c r="JZR28" s="61"/>
      <c r="JZS28" s="61"/>
      <c r="JZT28" s="61"/>
      <c r="JZU28" s="61"/>
      <c r="JZV28" s="61"/>
      <c r="JZW28" s="61"/>
      <c r="JZX28" s="61"/>
      <c r="JZY28" s="61"/>
      <c r="JZZ28" s="61"/>
      <c r="KAA28" s="61"/>
      <c r="KAB28" s="61"/>
      <c r="KAC28" s="61"/>
      <c r="KAD28" s="61"/>
      <c r="KAE28" s="61"/>
      <c r="KAF28" s="61"/>
      <c r="KAG28" s="61"/>
      <c r="KAH28" s="61"/>
      <c r="KAI28" s="61"/>
      <c r="KAJ28" s="61"/>
      <c r="KAK28" s="61"/>
      <c r="KAL28" s="61"/>
      <c r="KAM28" s="61"/>
      <c r="KAN28" s="61"/>
      <c r="KAO28" s="61"/>
      <c r="KAP28" s="61"/>
      <c r="KAQ28" s="61"/>
      <c r="KAR28" s="61"/>
      <c r="KAS28" s="61"/>
      <c r="KAT28" s="61"/>
      <c r="KAU28" s="61"/>
      <c r="KAV28" s="61"/>
      <c r="KAW28" s="61"/>
      <c r="KAX28" s="61"/>
      <c r="KAY28" s="61"/>
      <c r="KAZ28" s="61"/>
      <c r="KBA28" s="61"/>
      <c r="KBB28" s="61"/>
      <c r="KBC28" s="61"/>
      <c r="KBD28" s="61"/>
      <c r="KBE28" s="61"/>
      <c r="KBF28" s="61"/>
      <c r="KBG28" s="61"/>
      <c r="KBH28" s="61"/>
      <c r="KBI28" s="61"/>
      <c r="KBJ28" s="61"/>
      <c r="KBK28" s="61"/>
      <c r="KBL28" s="61"/>
      <c r="KBM28" s="61"/>
      <c r="KBN28" s="61"/>
      <c r="KBO28" s="61"/>
      <c r="KBP28" s="61"/>
      <c r="KBQ28" s="61"/>
      <c r="KBR28" s="61"/>
      <c r="KBS28" s="61"/>
      <c r="KBT28" s="61"/>
      <c r="KBU28" s="61"/>
      <c r="KBV28" s="61"/>
      <c r="KBW28" s="61"/>
      <c r="KBX28" s="61"/>
      <c r="KBY28" s="61"/>
      <c r="KBZ28" s="61"/>
      <c r="KCA28" s="61"/>
      <c r="KCB28" s="61"/>
      <c r="KCC28" s="61"/>
      <c r="KCD28" s="61"/>
      <c r="KCE28" s="61"/>
      <c r="KCF28" s="61"/>
      <c r="KCG28" s="61"/>
      <c r="KCH28" s="61"/>
      <c r="KCI28" s="61"/>
      <c r="KCJ28" s="61"/>
      <c r="KCK28" s="61"/>
      <c r="KCL28" s="61"/>
      <c r="KCM28" s="61"/>
      <c r="KCN28" s="61"/>
      <c r="KCO28" s="61"/>
      <c r="KCP28" s="61"/>
      <c r="KCQ28" s="61"/>
      <c r="KCR28" s="61"/>
      <c r="KCS28" s="61"/>
      <c r="KCT28" s="61"/>
      <c r="KCU28" s="61"/>
      <c r="KCV28" s="61"/>
      <c r="KCW28" s="61"/>
      <c r="KCX28" s="61"/>
      <c r="KCY28" s="61"/>
      <c r="KCZ28" s="61"/>
      <c r="KDA28" s="61"/>
      <c r="KDB28" s="61"/>
      <c r="KDC28" s="61"/>
      <c r="KDD28" s="61"/>
      <c r="KDE28" s="61"/>
      <c r="KDF28" s="61"/>
      <c r="KDG28" s="61"/>
      <c r="KDH28" s="61"/>
      <c r="KDI28" s="61"/>
      <c r="KDJ28" s="61"/>
      <c r="KDK28" s="61"/>
      <c r="KDL28" s="61"/>
      <c r="KDM28" s="61"/>
      <c r="KDN28" s="61"/>
      <c r="KDO28" s="61"/>
      <c r="KDP28" s="61"/>
      <c r="KDQ28" s="61"/>
      <c r="KDR28" s="61"/>
      <c r="KDS28" s="61"/>
      <c r="KDT28" s="61"/>
      <c r="KDU28" s="61"/>
      <c r="KDV28" s="61"/>
      <c r="KDW28" s="61"/>
      <c r="KDX28" s="61"/>
      <c r="KDY28" s="61"/>
      <c r="KDZ28" s="61"/>
      <c r="KEA28" s="61"/>
      <c r="KEB28" s="61"/>
      <c r="KEC28" s="61"/>
      <c r="KED28" s="61"/>
      <c r="KEE28" s="61"/>
      <c r="KEF28" s="61"/>
      <c r="KEG28" s="61"/>
      <c r="KEH28" s="61"/>
      <c r="KEI28" s="61"/>
      <c r="KEJ28" s="61"/>
      <c r="KEK28" s="61"/>
      <c r="KEL28" s="61"/>
      <c r="KEM28" s="61"/>
      <c r="KEN28" s="61"/>
      <c r="KEO28" s="61"/>
      <c r="KEP28" s="61"/>
      <c r="KEQ28" s="61"/>
      <c r="KER28" s="61"/>
      <c r="KES28" s="61"/>
      <c r="KET28" s="61"/>
      <c r="KEU28" s="61"/>
      <c r="KEV28" s="61"/>
      <c r="KEW28" s="61"/>
      <c r="KEX28" s="61"/>
      <c r="KEY28" s="61"/>
      <c r="KEZ28" s="61"/>
      <c r="KFA28" s="61"/>
      <c r="KFB28" s="61"/>
      <c r="KFC28" s="61"/>
      <c r="KFD28" s="61"/>
      <c r="KFE28" s="61"/>
      <c r="KFF28" s="61"/>
      <c r="KFG28" s="61"/>
      <c r="KFH28" s="61"/>
      <c r="KFI28" s="61"/>
      <c r="KFJ28" s="61"/>
      <c r="KFK28" s="61"/>
      <c r="KFL28" s="61"/>
      <c r="KFM28" s="61"/>
      <c r="KFN28" s="61"/>
      <c r="KFO28" s="61"/>
      <c r="KFP28" s="61"/>
      <c r="KFQ28" s="61"/>
      <c r="KFR28" s="61"/>
      <c r="KFS28" s="61"/>
      <c r="KFT28" s="61"/>
      <c r="KFU28" s="61"/>
      <c r="KFV28" s="61"/>
      <c r="KFW28" s="61"/>
      <c r="KFX28" s="61"/>
      <c r="KFY28" s="61"/>
      <c r="KFZ28" s="61"/>
      <c r="KGA28" s="61"/>
      <c r="KGB28" s="61"/>
      <c r="KGC28" s="61"/>
      <c r="KGD28" s="61"/>
      <c r="KGE28" s="61"/>
      <c r="KGF28" s="61"/>
      <c r="KGG28" s="61"/>
      <c r="KGH28" s="61"/>
      <c r="KGI28" s="61"/>
      <c r="KGJ28" s="61"/>
      <c r="KGK28" s="61"/>
      <c r="KGL28" s="61"/>
      <c r="KGM28" s="61"/>
      <c r="KGN28" s="61"/>
      <c r="KGO28" s="61"/>
      <c r="KGP28" s="61"/>
      <c r="KGQ28" s="61"/>
      <c r="KGR28" s="61"/>
      <c r="KGS28" s="61"/>
      <c r="KGT28" s="61"/>
      <c r="KGU28" s="61"/>
      <c r="KGV28" s="61"/>
      <c r="KGW28" s="61"/>
      <c r="KGX28" s="61"/>
      <c r="KGY28" s="61"/>
      <c r="KGZ28" s="61"/>
      <c r="KHA28" s="61"/>
      <c r="KHB28" s="61"/>
      <c r="KHC28" s="61"/>
      <c r="KHD28" s="61"/>
      <c r="KHE28" s="61"/>
      <c r="KHF28" s="61"/>
      <c r="KHG28" s="61"/>
      <c r="KHH28" s="61"/>
      <c r="KHI28" s="61"/>
      <c r="KHJ28" s="61"/>
      <c r="KHK28" s="61"/>
      <c r="KHL28" s="61"/>
      <c r="KHM28" s="61"/>
      <c r="KHN28" s="61"/>
      <c r="KHO28" s="61"/>
      <c r="KHP28" s="61"/>
      <c r="KHQ28" s="61"/>
      <c r="KHR28" s="61"/>
      <c r="KHS28" s="61"/>
      <c r="KHT28" s="61"/>
      <c r="KHU28" s="61"/>
      <c r="KHV28" s="61"/>
      <c r="KHW28" s="61"/>
      <c r="KHX28" s="61"/>
      <c r="KHY28" s="61"/>
      <c r="KHZ28" s="61"/>
      <c r="KIA28" s="61"/>
      <c r="KIB28" s="61"/>
      <c r="KIC28" s="61"/>
      <c r="KID28" s="61"/>
      <c r="KIE28" s="61"/>
      <c r="KIF28" s="61"/>
      <c r="KIG28" s="61"/>
      <c r="KIH28" s="61"/>
      <c r="KII28" s="61"/>
      <c r="KIJ28" s="61"/>
      <c r="KIK28" s="61"/>
      <c r="KIL28" s="61"/>
      <c r="KIM28" s="61"/>
      <c r="KIN28" s="61"/>
      <c r="KIO28" s="61"/>
      <c r="KIP28" s="61"/>
      <c r="KIQ28" s="61"/>
      <c r="KIR28" s="61"/>
      <c r="KIS28" s="61"/>
      <c r="KIT28" s="61"/>
      <c r="KIU28" s="61"/>
      <c r="KIV28" s="61"/>
      <c r="KIW28" s="61"/>
      <c r="KIX28" s="61"/>
      <c r="KIY28" s="61"/>
      <c r="KIZ28" s="61"/>
      <c r="KJA28" s="61"/>
      <c r="KJB28" s="61"/>
      <c r="KJC28" s="61"/>
      <c r="KJD28" s="61"/>
      <c r="KJE28" s="61"/>
      <c r="KJF28" s="61"/>
      <c r="KJG28" s="61"/>
      <c r="KJH28" s="61"/>
      <c r="KJI28" s="61"/>
      <c r="KJJ28" s="61"/>
      <c r="KJK28" s="61"/>
      <c r="KJL28" s="61"/>
      <c r="KJM28" s="61"/>
      <c r="KJN28" s="61"/>
      <c r="KJO28" s="61"/>
      <c r="KJP28" s="61"/>
      <c r="KJQ28" s="61"/>
      <c r="KJR28" s="61"/>
      <c r="KJS28" s="61"/>
      <c r="KJT28" s="61"/>
      <c r="KJU28" s="61"/>
      <c r="KJV28" s="61"/>
      <c r="KJW28" s="61"/>
      <c r="KJX28" s="61"/>
      <c r="KJY28" s="61"/>
      <c r="KJZ28" s="61"/>
      <c r="KKA28" s="61"/>
      <c r="KKB28" s="61"/>
      <c r="KKC28" s="61"/>
      <c r="KKD28" s="61"/>
      <c r="KKE28" s="61"/>
      <c r="KKF28" s="61"/>
      <c r="KKG28" s="61"/>
      <c r="KKH28" s="61"/>
      <c r="KKI28" s="61"/>
      <c r="KKJ28" s="61"/>
      <c r="KKK28" s="61"/>
      <c r="KKL28" s="61"/>
      <c r="KKM28" s="61"/>
      <c r="KKN28" s="61"/>
      <c r="KKO28" s="61"/>
      <c r="KKP28" s="61"/>
      <c r="KKQ28" s="61"/>
      <c r="KKR28" s="61"/>
      <c r="KKS28" s="61"/>
      <c r="KKT28" s="61"/>
      <c r="KKU28" s="61"/>
      <c r="KKV28" s="61"/>
      <c r="KKW28" s="61"/>
      <c r="KKX28" s="61"/>
      <c r="KKY28" s="61"/>
      <c r="KKZ28" s="61"/>
      <c r="KLA28" s="61"/>
      <c r="KLB28" s="61"/>
      <c r="KLC28" s="61"/>
      <c r="KLD28" s="61"/>
      <c r="KLE28" s="61"/>
      <c r="KLF28" s="61"/>
      <c r="KLG28" s="61"/>
      <c r="KLH28" s="61"/>
      <c r="KLI28" s="61"/>
      <c r="KLJ28" s="61"/>
      <c r="KLK28" s="61"/>
      <c r="KLL28" s="61"/>
      <c r="KLM28" s="61"/>
      <c r="KLN28" s="61"/>
      <c r="KLO28" s="61"/>
      <c r="KLP28" s="61"/>
      <c r="KLQ28" s="61"/>
      <c r="KLR28" s="61"/>
      <c r="KLS28" s="61"/>
      <c r="KLT28" s="61"/>
      <c r="KLU28" s="61"/>
      <c r="KLV28" s="61"/>
      <c r="KLW28" s="61"/>
      <c r="KLX28" s="61"/>
      <c r="KLY28" s="61"/>
      <c r="KLZ28" s="61"/>
      <c r="KMA28" s="61"/>
      <c r="KMB28" s="61"/>
      <c r="KMC28" s="61"/>
      <c r="KMD28" s="61"/>
      <c r="KME28" s="61"/>
      <c r="KMF28" s="61"/>
      <c r="KMG28" s="61"/>
      <c r="KMH28" s="61"/>
      <c r="KMI28" s="61"/>
      <c r="KMJ28" s="61"/>
      <c r="KMK28" s="61"/>
      <c r="KML28" s="61"/>
      <c r="KMM28" s="61"/>
      <c r="KMN28" s="61"/>
      <c r="KMO28" s="61"/>
      <c r="KMP28" s="61"/>
      <c r="KMQ28" s="61"/>
      <c r="KMR28" s="61"/>
      <c r="KMS28" s="61"/>
      <c r="KMT28" s="61"/>
      <c r="KMU28" s="61"/>
      <c r="KMV28" s="61"/>
      <c r="KMW28" s="61"/>
      <c r="KMX28" s="61"/>
      <c r="KMY28" s="61"/>
      <c r="KMZ28" s="61"/>
      <c r="KNA28" s="61"/>
      <c r="KNB28" s="61"/>
      <c r="KNC28" s="61"/>
      <c r="KND28" s="61"/>
      <c r="KNE28" s="61"/>
      <c r="KNF28" s="61"/>
      <c r="KNG28" s="61"/>
      <c r="KNH28" s="61"/>
      <c r="KNI28" s="61"/>
      <c r="KNJ28" s="61"/>
      <c r="KNK28" s="61"/>
      <c r="KNL28" s="61"/>
      <c r="KNM28" s="61"/>
      <c r="KNN28" s="61"/>
      <c r="KNO28" s="61"/>
      <c r="KNP28" s="61"/>
      <c r="KNQ28" s="61"/>
      <c r="KNR28" s="61"/>
      <c r="KNS28" s="61"/>
      <c r="KNT28" s="61"/>
      <c r="KNU28" s="61"/>
      <c r="KNV28" s="61"/>
      <c r="KNW28" s="61"/>
      <c r="KNX28" s="61"/>
      <c r="KNY28" s="61"/>
      <c r="KNZ28" s="61"/>
      <c r="KOA28" s="61"/>
      <c r="KOB28" s="61"/>
      <c r="KOC28" s="61"/>
      <c r="KOD28" s="61"/>
      <c r="KOE28" s="61"/>
      <c r="KOF28" s="61"/>
      <c r="KOG28" s="61"/>
      <c r="KOH28" s="61"/>
      <c r="KOI28" s="61"/>
      <c r="KOJ28" s="61"/>
      <c r="KOK28" s="61"/>
      <c r="KOL28" s="61"/>
      <c r="KOM28" s="61"/>
      <c r="KON28" s="61"/>
      <c r="KOO28" s="61"/>
      <c r="KOP28" s="61"/>
      <c r="KOQ28" s="61"/>
      <c r="KOR28" s="61"/>
      <c r="KOS28" s="61"/>
      <c r="KOT28" s="61"/>
      <c r="KOU28" s="61"/>
      <c r="KOV28" s="61"/>
      <c r="KOW28" s="61"/>
      <c r="KOX28" s="61"/>
      <c r="KOY28" s="61"/>
      <c r="KOZ28" s="61"/>
      <c r="KPA28" s="61"/>
      <c r="KPB28" s="61"/>
      <c r="KPC28" s="61"/>
      <c r="KPD28" s="61"/>
      <c r="KPE28" s="61"/>
      <c r="KPF28" s="61"/>
      <c r="KPG28" s="61"/>
      <c r="KPH28" s="61"/>
      <c r="KPI28" s="61"/>
      <c r="KPJ28" s="61"/>
      <c r="KPK28" s="61"/>
      <c r="KPL28" s="61"/>
      <c r="KPM28" s="61"/>
      <c r="KPN28" s="61"/>
      <c r="KPO28" s="61"/>
      <c r="KPP28" s="61"/>
      <c r="KPQ28" s="61"/>
      <c r="KPR28" s="61"/>
      <c r="KPS28" s="61"/>
      <c r="KPT28" s="61"/>
      <c r="KPU28" s="61"/>
      <c r="KPV28" s="61"/>
      <c r="KPW28" s="61"/>
      <c r="KPX28" s="61"/>
      <c r="KPY28" s="61"/>
      <c r="KPZ28" s="61"/>
      <c r="KQA28" s="61"/>
      <c r="KQB28" s="61"/>
      <c r="KQC28" s="61"/>
      <c r="KQD28" s="61"/>
      <c r="KQE28" s="61"/>
      <c r="KQF28" s="61"/>
      <c r="KQG28" s="61"/>
      <c r="KQH28" s="61"/>
      <c r="KQI28" s="61"/>
      <c r="KQJ28" s="61"/>
      <c r="KQK28" s="61"/>
      <c r="KQL28" s="61"/>
      <c r="KQM28" s="61"/>
      <c r="KQN28" s="61"/>
      <c r="KQO28" s="61"/>
      <c r="KQP28" s="61"/>
      <c r="KQQ28" s="61"/>
      <c r="KQR28" s="61"/>
      <c r="KQS28" s="61"/>
      <c r="KQT28" s="61"/>
      <c r="KQU28" s="61"/>
      <c r="KQV28" s="61"/>
      <c r="KQW28" s="61"/>
      <c r="KQX28" s="61"/>
      <c r="KQY28" s="61"/>
      <c r="KQZ28" s="61"/>
      <c r="KRA28" s="61"/>
      <c r="KRB28" s="61"/>
      <c r="KRC28" s="61"/>
      <c r="KRD28" s="61"/>
      <c r="KRE28" s="61"/>
      <c r="KRF28" s="61"/>
      <c r="KRG28" s="61"/>
      <c r="KRH28" s="61"/>
      <c r="KRI28" s="61"/>
      <c r="KRJ28" s="61"/>
      <c r="KRK28" s="61"/>
      <c r="KRL28" s="61"/>
      <c r="KRM28" s="61"/>
      <c r="KRN28" s="61"/>
      <c r="KRO28" s="61"/>
      <c r="KRP28" s="61"/>
      <c r="KRQ28" s="61"/>
      <c r="KRR28" s="61"/>
      <c r="KRS28" s="61"/>
      <c r="KRT28" s="61"/>
      <c r="KRU28" s="61"/>
      <c r="KRV28" s="61"/>
      <c r="KRW28" s="61"/>
      <c r="KRX28" s="61"/>
      <c r="KRY28" s="61"/>
      <c r="KRZ28" s="61"/>
      <c r="KSA28" s="61"/>
      <c r="KSB28" s="61"/>
      <c r="KSC28" s="61"/>
      <c r="KSD28" s="61"/>
      <c r="KSE28" s="61"/>
      <c r="KSF28" s="61"/>
      <c r="KSG28" s="61"/>
      <c r="KSH28" s="61"/>
      <c r="KSI28" s="61"/>
      <c r="KSJ28" s="61"/>
      <c r="KSK28" s="61"/>
      <c r="KSL28" s="61"/>
      <c r="KSM28" s="61"/>
      <c r="KSN28" s="61"/>
      <c r="KSO28" s="61"/>
      <c r="KSP28" s="61"/>
      <c r="KSQ28" s="61"/>
      <c r="KSR28" s="61"/>
      <c r="KSS28" s="61"/>
      <c r="KST28" s="61"/>
      <c r="KSU28" s="61"/>
      <c r="KSV28" s="61"/>
      <c r="KSW28" s="61"/>
      <c r="KSX28" s="61"/>
      <c r="KSY28" s="61"/>
      <c r="KSZ28" s="61"/>
      <c r="KTA28" s="61"/>
      <c r="KTB28" s="61"/>
      <c r="KTC28" s="61"/>
      <c r="KTD28" s="61"/>
      <c r="KTE28" s="61"/>
      <c r="KTF28" s="61"/>
      <c r="KTG28" s="61"/>
      <c r="KTH28" s="61"/>
      <c r="KTI28" s="61"/>
      <c r="KTJ28" s="61"/>
      <c r="KTK28" s="61"/>
      <c r="KTL28" s="61"/>
      <c r="KTM28" s="61"/>
      <c r="KTN28" s="61"/>
      <c r="KTO28" s="61"/>
      <c r="KTP28" s="61"/>
      <c r="KTQ28" s="61"/>
      <c r="KTR28" s="61"/>
      <c r="KTS28" s="61"/>
      <c r="KTT28" s="61"/>
      <c r="KTU28" s="61"/>
      <c r="KTV28" s="61"/>
      <c r="KTW28" s="61"/>
      <c r="KTX28" s="61"/>
      <c r="KTY28" s="61"/>
      <c r="KTZ28" s="61"/>
      <c r="KUA28" s="61"/>
      <c r="KUB28" s="61"/>
      <c r="KUC28" s="61"/>
      <c r="KUD28" s="61"/>
      <c r="KUE28" s="61"/>
      <c r="KUF28" s="61"/>
      <c r="KUG28" s="61"/>
      <c r="KUH28" s="61"/>
      <c r="KUI28" s="61"/>
      <c r="KUJ28" s="61"/>
      <c r="KUK28" s="61"/>
      <c r="KUL28" s="61"/>
      <c r="KUM28" s="61"/>
      <c r="KUN28" s="61"/>
      <c r="KUO28" s="61"/>
      <c r="KUP28" s="61"/>
      <c r="KUQ28" s="61"/>
      <c r="KUR28" s="61"/>
      <c r="KUS28" s="61"/>
      <c r="KUT28" s="61"/>
      <c r="KUU28" s="61"/>
      <c r="KUV28" s="61"/>
      <c r="KUW28" s="61"/>
      <c r="KUX28" s="61"/>
      <c r="KUY28" s="61"/>
      <c r="KUZ28" s="61"/>
      <c r="KVA28" s="61"/>
      <c r="KVB28" s="61"/>
      <c r="KVC28" s="61"/>
      <c r="KVD28" s="61"/>
      <c r="KVE28" s="61"/>
      <c r="KVF28" s="61"/>
      <c r="KVG28" s="61"/>
      <c r="KVH28" s="61"/>
      <c r="KVI28" s="61"/>
      <c r="KVJ28" s="61"/>
      <c r="KVK28" s="61"/>
      <c r="KVL28" s="61"/>
      <c r="KVM28" s="61"/>
      <c r="KVN28" s="61"/>
      <c r="KVO28" s="61"/>
      <c r="KVP28" s="61"/>
      <c r="KVQ28" s="61"/>
      <c r="KVR28" s="61"/>
      <c r="KVS28" s="61"/>
      <c r="KVT28" s="61"/>
      <c r="KVU28" s="61"/>
      <c r="KVV28" s="61"/>
      <c r="KVW28" s="61"/>
      <c r="KVX28" s="61"/>
      <c r="KVY28" s="61"/>
      <c r="KVZ28" s="61"/>
      <c r="KWA28" s="61"/>
      <c r="KWB28" s="61"/>
      <c r="KWC28" s="61"/>
      <c r="KWD28" s="61"/>
      <c r="KWE28" s="61"/>
      <c r="KWF28" s="61"/>
      <c r="KWG28" s="61"/>
      <c r="KWH28" s="61"/>
      <c r="KWI28" s="61"/>
      <c r="KWJ28" s="61"/>
      <c r="KWK28" s="61"/>
      <c r="KWL28" s="61"/>
      <c r="KWM28" s="61"/>
      <c r="KWN28" s="61"/>
      <c r="KWO28" s="61"/>
      <c r="KWP28" s="61"/>
      <c r="KWQ28" s="61"/>
      <c r="KWR28" s="61"/>
      <c r="KWS28" s="61"/>
      <c r="KWT28" s="61"/>
      <c r="KWU28" s="61"/>
      <c r="KWV28" s="61"/>
      <c r="KWW28" s="61"/>
      <c r="KWX28" s="61"/>
      <c r="KWY28" s="61"/>
      <c r="KWZ28" s="61"/>
      <c r="KXA28" s="61"/>
      <c r="KXB28" s="61"/>
      <c r="KXC28" s="61"/>
      <c r="KXD28" s="61"/>
      <c r="KXE28" s="61"/>
      <c r="KXF28" s="61"/>
      <c r="KXG28" s="61"/>
      <c r="KXH28" s="61"/>
      <c r="KXI28" s="61"/>
      <c r="KXJ28" s="61"/>
      <c r="KXK28" s="61"/>
      <c r="KXL28" s="61"/>
      <c r="KXM28" s="61"/>
      <c r="KXN28" s="61"/>
      <c r="KXO28" s="61"/>
      <c r="KXP28" s="61"/>
      <c r="KXQ28" s="61"/>
      <c r="KXR28" s="61"/>
      <c r="KXS28" s="61"/>
      <c r="KXT28" s="61"/>
      <c r="KXU28" s="61"/>
      <c r="KXV28" s="61"/>
      <c r="KXW28" s="61"/>
      <c r="KXX28" s="61"/>
      <c r="KXY28" s="61"/>
      <c r="KXZ28" s="61"/>
      <c r="KYA28" s="61"/>
      <c r="KYB28" s="61"/>
      <c r="KYC28" s="61"/>
      <c r="KYD28" s="61"/>
      <c r="KYE28" s="61"/>
      <c r="KYF28" s="61"/>
      <c r="KYG28" s="61"/>
      <c r="KYH28" s="61"/>
      <c r="KYI28" s="61"/>
      <c r="KYJ28" s="61"/>
      <c r="KYK28" s="61"/>
      <c r="KYL28" s="61"/>
      <c r="KYM28" s="61"/>
      <c r="KYN28" s="61"/>
      <c r="KYO28" s="61"/>
      <c r="KYP28" s="61"/>
      <c r="KYQ28" s="61"/>
      <c r="KYR28" s="61"/>
      <c r="KYS28" s="61"/>
      <c r="KYT28" s="61"/>
      <c r="KYU28" s="61"/>
      <c r="KYV28" s="61"/>
      <c r="KYW28" s="61"/>
      <c r="KYX28" s="61"/>
      <c r="KYY28" s="61"/>
      <c r="KYZ28" s="61"/>
      <c r="KZA28" s="61"/>
      <c r="KZB28" s="61"/>
      <c r="KZC28" s="61"/>
      <c r="KZD28" s="61"/>
      <c r="KZE28" s="61"/>
      <c r="KZF28" s="61"/>
      <c r="KZG28" s="61"/>
      <c r="KZH28" s="61"/>
      <c r="KZI28" s="61"/>
      <c r="KZJ28" s="61"/>
      <c r="KZK28" s="61"/>
      <c r="KZL28" s="61"/>
      <c r="KZM28" s="61"/>
      <c r="KZN28" s="61"/>
      <c r="KZO28" s="61"/>
      <c r="KZP28" s="61"/>
      <c r="KZQ28" s="61"/>
      <c r="KZR28" s="61"/>
      <c r="KZS28" s="61"/>
      <c r="KZT28" s="61"/>
      <c r="KZU28" s="61"/>
      <c r="KZV28" s="61"/>
      <c r="KZW28" s="61"/>
      <c r="KZX28" s="61"/>
      <c r="KZY28" s="61"/>
      <c r="KZZ28" s="61"/>
      <c r="LAA28" s="61"/>
      <c r="LAB28" s="61"/>
      <c r="LAC28" s="61"/>
      <c r="LAD28" s="61"/>
      <c r="LAE28" s="61"/>
      <c r="LAF28" s="61"/>
      <c r="LAG28" s="61"/>
      <c r="LAH28" s="61"/>
      <c r="LAI28" s="61"/>
      <c r="LAJ28" s="61"/>
      <c r="LAK28" s="61"/>
      <c r="LAL28" s="61"/>
      <c r="LAM28" s="61"/>
      <c r="LAN28" s="61"/>
      <c r="LAO28" s="61"/>
      <c r="LAP28" s="61"/>
      <c r="LAQ28" s="61"/>
      <c r="LAR28" s="61"/>
      <c r="LAS28" s="61"/>
      <c r="LAT28" s="61"/>
      <c r="LAU28" s="61"/>
      <c r="LAV28" s="61"/>
      <c r="LAW28" s="61"/>
      <c r="LAX28" s="61"/>
      <c r="LAY28" s="61"/>
      <c r="LAZ28" s="61"/>
      <c r="LBA28" s="61"/>
      <c r="LBB28" s="61"/>
      <c r="LBC28" s="61"/>
      <c r="LBD28" s="61"/>
      <c r="LBE28" s="61"/>
      <c r="LBF28" s="61"/>
      <c r="LBG28" s="61"/>
      <c r="LBH28" s="61"/>
      <c r="LBI28" s="61"/>
      <c r="LBJ28" s="61"/>
      <c r="LBK28" s="61"/>
      <c r="LBL28" s="61"/>
      <c r="LBM28" s="61"/>
      <c r="LBN28" s="61"/>
      <c r="LBO28" s="61"/>
      <c r="LBP28" s="61"/>
      <c r="LBQ28" s="61"/>
      <c r="LBR28" s="61"/>
      <c r="LBS28" s="61"/>
      <c r="LBT28" s="61"/>
      <c r="LBU28" s="61"/>
      <c r="LBV28" s="61"/>
      <c r="LBW28" s="61"/>
      <c r="LBX28" s="61"/>
      <c r="LBY28" s="61"/>
      <c r="LBZ28" s="61"/>
      <c r="LCA28" s="61"/>
      <c r="LCB28" s="61"/>
      <c r="LCC28" s="61"/>
      <c r="LCD28" s="61"/>
      <c r="LCE28" s="61"/>
      <c r="LCF28" s="61"/>
      <c r="LCG28" s="61"/>
      <c r="LCH28" s="61"/>
      <c r="LCI28" s="61"/>
      <c r="LCJ28" s="61"/>
      <c r="LCK28" s="61"/>
      <c r="LCL28" s="61"/>
      <c r="LCM28" s="61"/>
      <c r="LCN28" s="61"/>
      <c r="LCO28" s="61"/>
      <c r="LCP28" s="61"/>
      <c r="LCQ28" s="61"/>
      <c r="LCR28" s="61"/>
      <c r="LCS28" s="61"/>
      <c r="LCT28" s="61"/>
      <c r="LCU28" s="61"/>
      <c r="LCV28" s="61"/>
      <c r="LCW28" s="61"/>
      <c r="LCX28" s="61"/>
      <c r="LCY28" s="61"/>
      <c r="LCZ28" s="61"/>
      <c r="LDA28" s="61"/>
      <c r="LDB28" s="61"/>
      <c r="LDC28" s="61"/>
      <c r="LDD28" s="61"/>
      <c r="LDE28" s="61"/>
      <c r="LDF28" s="61"/>
      <c r="LDG28" s="61"/>
      <c r="LDH28" s="61"/>
      <c r="LDI28" s="61"/>
      <c r="LDJ28" s="61"/>
      <c r="LDK28" s="61"/>
      <c r="LDL28" s="61"/>
      <c r="LDM28" s="61"/>
      <c r="LDN28" s="61"/>
      <c r="LDO28" s="61"/>
      <c r="LDP28" s="61"/>
      <c r="LDQ28" s="61"/>
      <c r="LDR28" s="61"/>
      <c r="LDS28" s="61"/>
      <c r="LDT28" s="61"/>
      <c r="LDU28" s="61"/>
      <c r="LDV28" s="61"/>
      <c r="LDW28" s="61"/>
      <c r="LDX28" s="61"/>
      <c r="LDY28" s="61"/>
      <c r="LDZ28" s="61"/>
      <c r="LEA28" s="61"/>
      <c r="LEB28" s="61"/>
      <c r="LEC28" s="61"/>
      <c r="LED28" s="61"/>
      <c r="LEE28" s="61"/>
      <c r="LEF28" s="61"/>
      <c r="LEG28" s="61"/>
      <c r="LEH28" s="61"/>
      <c r="LEI28" s="61"/>
      <c r="LEJ28" s="61"/>
      <c r="LEK28" s="61"/>
      <c r="LEL28" s="61"/>
      <c r="LEM28" s="61"/>
      <c r="LEN28" s="61"/>
      <c r="LEO28" s="61"/>
      <c r="LEP28" s="61"/>
      <c r="LEQ28" s="61"/>
      <c r="LER28" s="61"/>
      <c r="LES28" s="61"/>
      <c r="LET28" s="61"/>
      <c r="LEU28" s="61"/>
      <c r="LEV28" s="61"/>
      <c r="LEW28" s="61"/>
      <c r="LEX28" s="61"/>
      <c r="LEY28" s="61"/>
      <c r="LEZ28" s="61"/>
      <c r="LFA28" s="61"/>
      <c r="LFB28" s="61"/>
      <c r="LFC28" s="61"/>
      <c r="LFD28" s="61"/>
      <c r="LFE28" s="61"/>
      <c r="LFF28" s="61"/>
      <c r="LFG28" s="61"/>
      <c r="LFH28" s="61"/>
      <c r="LFI28" s="61"/>
      <c r="LFJ28" s="61"/>
      <c r="LFK28" s="61"/>
      <c r="LFL28" s="61"/>
      <c r="LFM28" s="61"/>
      <c r="LFN28" s="61"/>
      <c r="LFO28" s="61"/>
      <c r="LFP28" s="61"/>
      <c r="LFQ28" s="61"/>
      <c r="LFR28" s="61"/>
      <c r="LFS28" s="61"/>
      <c r="LFT28" s="61"/>
      <c r="LFU28" s="61"/>
      <c r="LFV28" s="61"/>
      <c r="LFW28" s="61"/>
      <c r="LFX28" s="61"/>
      <c r="LFY28" s="61"/>
      <c r="LFZ28" s="61"/>
      <c r="LGA28" s="61"/>
      <c r="LGB28" s="61"/>
      <c r="LGC28" s="61"/>
      <c r="LGD28" s="61"/>
      <c r="LGE28" s="61"/>
      <c r="LGF28" s="61"/>
      <c r="LGG28" s="61"/>
      <c r="LGH28" s="61"/>
      <c r="LGI28" s="61"/>
      <c r="LGJ28" s="61"/>
      <c r="LGK28" s="61"/>
      <c r="LGL28" s="61"/>
      <c r="LGM28" s="61"/>
      <c r="LGN28" s="61"/>
      <c r="LGO28" s="61"/>
      <c r="LGP28" s="61"/>
      <c r="LGQ28" s="61"/>
      <c r="LGR28" s="61"/>
      <c r="LGS28" s="61"/>
      <c r="LGT28" s="61"/>
      <c r="LGU28" s="61"/>
      <c r="LGV28" s="61"/>
      <c r="LGW28" s="61"/>
      <c r="LGX28" s="61"/>
      <c r="LGY28" s="61"/>
      <c r="LGZ28" s="61"/>
      <c r="LHA28" s="61"/>
      <c r="LHB28" s="61"/>
      <c r="LHC28" s="61"/>
      <c r="LHD28" s="61"/>
      <c r="LHE28" s="61"/>
      <c r="LHF28" s="61"/>
      <c r="LHG28" s="61"/>
      <c r="LHH28" s="61"/>
      <c r="LHI28" s="61"/>
      <c r="LHJ28" s="61"/>
      <c r="LHK28" s="61"/>
      <c r="LHL28" s="61"/>
      <c r="LHM28" s="61"/>
      <c r="LHN28" s="61"/>
      <c r="LHO28" s="61"/>
      <c r="LHP28" s="61"/>
      <c r="LHQ28" s="61"/>
      <c r="LHR28" s="61"/>
      <c r="LHS28" s="61"/>
      <c r="LHT28" s="61"/>
      <c r="LHU28" s="61"/>
      <c r="LHV28" s="61"/>
      <c r="LHW28" s="61"/>
      <c r="LHX28" s="61"/>
      <c r="LHY28" s="61"/>
      <c r="LHZ28" s="61"/>
      <c r="LIA28" s="61"/>
      <c r="LIB28" s="61"/>
      <c r="LIC28" s="61"/>
      <c r="LID28" s="61"/>
      <c r="LIE28" s="61"/>
      <c r="LIF28" s="61"/>
      <c r="LIG28" s="61"/>
      <c r="LIH28" s="61"/>
      <c r="LII28" s="61"/>
      <c r="LIJ28" s="61"/>
      <c r="LIK28" s="61"/>
      <c r="LIL28" s="61"/>
      <c r="LIM28" s="61"/>
      <c r="LIN28" s="61"/>
      <c r="LIO28" s="61"/>
      <c r="LIP28" s="61"/>
      <c r="LIQ28" s="61"/>
      <c r="LIR28" s="61"/>
      <c r="LIS28" s="61"/>
      <c r="LIT28" s="61"/>
      <c r="LIU28" s="61"/>
      <c r="LIV28" s="61"/>
      <c r="LIW28" s="61"/>
      <c r="LIX28" s="61"/>
      <c r="LIY28" s="61"/>
      <c r="LIZ28" s="61"/>
      <c r="LJA28" s="61"/>
      <c r="LJB28" s="61"/>
      <c r="LJC28" s="61"/>
      <c r="LJD28" s="61"/>
      <c r="LJE28" s="61"/>
      <c r="LJF28" s="61"/>
      <c r="LJG28" s="61"/>
      <c r="LJH28" s="61"/>
      <c r="LJI28" s="61"/>
      <c r="LJJ28" s="61"/>
      <c r="LJK28" s="61"/>
      <c r="LJL28" s="61"/>
      <c r="LJM28" s="61"/>
      <c r="LJN28" s="61"/>
      <c r="LJO28" s="61"/>
      <c r="LJP28" s="61"/>
      <c r="LJQ28" s="61"/>
      <c r="LJR28" s="61"/>
      <c r="LJS28" s="61"/>
      <c r="LJT28" s="61"/>
      <c r="LJU28" s="61"/>
      <c r="LJV28" s="61"/>
      <c r="LJW28" s="61"/>
      <c r="LJX28" s="61"/>
      <c r="LJY28" s="61"/>
      <c r="LJZ28" s="61"/>
      <c r="LKA28" s="61"/>
      <c r="LKB28" s="61"/>
      <c r="LKC28" s="61"/>
      <c r="LKD28" s="61"/>
      <c r="LKE28" s="61"/>
      <c r="LKF28" s="61"/>
      <c r="LKG28" s="61"/>
      <c r="LKH28" s="61"/>
      <c r="LKI28" s="61"/>
      <c r="LKJ28" s="61"/>
      <c r="LKK28" s="61"/>
      <c r="LKL28" s="61"/>
      <c r="LKM28" s="61"/>
      <c r="LKN28" s="61"/>
      <c r="LKO28" s="61"/>
      <c r="LKP28" s="61"/>
      <c r="LKQ28" s="61"/>
      <c r="LKR28" s="61"/>
      <c r="LKS28" s="61"/>
      <c r="LKT28" s="61"/>
      <c r="LKU28" s="61"/>
      <c r="LKV28" s="61"/>
      <c r="LKW28" s="61"/>
      <c r="LKX28" s="61"/>
      <c r="LKY28" s="61"/>
      <c r="LKZ28" s="61"/>
      <c r="LLA28" s="61"/>
      <c r="LLB28" s="61"/>
      <c r="LLC28" s="61"/>
      <c r="LLD28" s="61"/>
      <c r="LLE28" s="61"/>
      <c r="LLF28" s="61"/>
      <c r="LLG28" s="61"/>
      <c r="LLH28" s="61"/>
      <c r="LLI28" s="61"/>
      <c r="LLJ28" s="61"/>
      <c r="LLK28" s="61"/>
      <c r="LLL28" s="61"/>
      <c r="LLM28" s="61"/>
      <c r="LLN28" s="61"/>
      <c r="LLO28" s="61"/>
      <c r="LLP28" s="61"/>
      <c r="LLQ28" s="61"/>
      <c r="LLR28" s="61"/>
      <c r="LLS28" s="61"/>
      <c r="LLT28" s="61"/>
      <c r="LLU28" s="61"/>
      <c r="LLV28" s="61"/>
      <c r="LLW28" s="61"/>
      <c r="LLX28" s="61"/>
      <c r="LLY28" s="61"/>
      <c r="LLZ28" s="61"/>
      <c r="LMA28" s="61"/>
      <c r="LMB28" s="61"/>
      <c r="LMC28" s="61"/>
      <c r="LMD28" s="61"/>
      <c r="LME28" s="61"/>
      <c r="LMF28" s="61"/>
      <c r="LMG28" s="61"/>
      <c r="LMH28" s="61"/>
      <c r="LMI28" s="61"/>
      <c r="LMJ28" s="61"/>
      <c r="LMK28" s="61"/>
      <c r="LML28" s="61"/>
      <c r="LMM28" s="61"/>
      <c r="LMN28" s="61"/>
      <c r="LMO28" s="61"/>
      <c r="LMP28" s="61"/>
      <c r="LMQ28" s="61"/>
      <c r="LMR28" s="61"/>
      <c r="LMS28" s="61"/>
      <c r="LMT28" s="61"/>
      <c r="LMU28" s="61"/>
      <c r="LMV28" s="61"/>
      <c r="LMW28" s="61"/>
      <c r="LMX28" s="61"/>
      <c r="LMY28" s="61"/>
      <c r="LMZ28" s="61"/>
      <c r="LNA28" s="61"/>
      <c r="LNB28" s="61"/>
      <c r="LNC28" s="61"/>
      <c r="LND28" s="61"/>
      <c r="LNE28" s="61"/>
      <c r="LNF28" s="61"/>
      <c r="LNG28" s="61"/>
      <c r="LNH28" s="61"/>
      <c r="LNI28" s="61"/>
      <c r="LNJ28" s="61"/>
      <c r="LNK28" s="61"/>
      <c r="LNL28" s="61"/>
      <c r="LNM28" s="61"/>
      <c r="LNN28" s="61"/>
      <c r="LNO28" s="61"/>
      <c r="LNP28" s="61"/>
      <c r="LNQ28" s="61"/>
      <c r="LNR28" s="61"/>
      <c r="LNS28" s="61"/>
      <c r="LNT28" s="61"/>
      <c r="LNU28" s="61"/>
      <c r="LNV28" s="61"/>
      <c r="LNW28" s="61"/>
      <c r="LNX28" s="61"/>
      <c r="LNY28" s="61"/>
      <c r="LNZ28" s="61"/>
      <c r="LOA28" s="61"/>
      <c r="LOB28" s="61"/>
      <c r="LOC28" s="61"/>
      <c r="LOD28" s="61"/>
      <c r="LOE28" s="61"/>
      <c r="LOF28" s="61"/>
      <c r="LOG28" s="61"/>
      <c r="LOH28" s="61"/>
      <c r="LOI28" s="61"/>
      <c r="LOJ28" s="61"/>
      <c r="LOK28" s="61"/>
      <c r="LOL28" s="61"/>
      <c r="LOM28" s="61"/>
      <c r="LON28" s="61"/>
      <c r="LOO28" s="61"/>
      <c r="LOP28" s="61"/>
      <c r="LOQ28" s="61"/>
      <c r="LOR28" s="61"/>
      <c r="LOS28" s="61"/>
      <c r="LOT28" s="61"/>
      <c r="LOU28" s="61"/>
      <c r="LOV28" s="61"/>
      <c r="LOW28" s="61"/>
      <c r="LOX28" s="61"/>
      <c r="LOY28" s="61"/>
      <c r="LOZ28" s="61"/>
      <c r="LPA28" s="61"/>
      <c r="LPB28" s="61"/>
      <c r="LPC28" s="61"/>
      <c r="LPD28" s="61"/>
      <c r="LPE28" s="61"/>
      <c r="LPF28" s="61"/>
      <c r="LPG28" s="61"/>
      <c r="LPH28" s="61"/>
      <c r="LPI28" s="61"/>
      <c r="LPJ28" s="61"/>
      <c r="LPK28" s="61"/>
      <c r="LPL28" s="61"/>
      <c r="LPM28" s="61"/>
      <c r="LPN28" s="61"/>
      <c r="LPO28" s="61"/>
      <c r="LPP28" s="61"/>
      <c r="LPQ28" s="61"/>
      <c r="LPR28" s="61"/>
      <c r="LPS28" s="61"/>
      <c r="LPT28" s="61"/>
      <c r="LPU28" s="61"/>
      <c r="LPV28" s="61"/>
      <c r="LPW28" s="61"/>
      <c r="LPX28" s="61"/>
      <c r="LPY28" s="61"/>
      <c r="LPZ28" s="61"/>
      <c r="LQA28" s="61"/>
      <c r="LQB28" s="61"/>
      <c r="LQC28" s="61"/>
      <c r="LQD28" s="61"/>
      <c r="LQE28" s="61"/>
      <c r="LQF28" s="61"/>
      <c r="LQG28" s="61"/>
      <c r="LQH28" s="61"/>
      <c r="LQI28" s="61"/>
      <c r="LQJ28" s="61"/>
      <c r="LQK28" s="61"/>
      <c r="LQL28" s="61"/>
      <c r="LQM28" s="61"/>
      <c r="LQN28" s="61"/>
      <c r="LQO28" s="61"/>
      <c r="LQP28" s="61"/>
      <c r="LQQ28" s="61"/>
      <c r="LQR28" s="61"/>
      <c r="LQS28" s="61"/>
      <c r="LQT28" s="61"/>
      <c r="LQU28" s="61"/>
      <c r="LQV28" s="61"/>
      <c r="LQW28" s="61"/>
      <c r="LQX28" s="61"/>
      <c r="LQY28" s="61"/>
      <c r="LQZ28" s="61"/>
      <c r="LRA28" s="61"/>
      <c r="LRB28" s="61"/>
      <c r="LRC28" s="61"/>
      <c r="LRD28" s="61"/>
      <c r="LRE28" s="61"/>
      <c r="LRF28" s="61"/>
      <c r="LRG28" s="61"/>
      <c r="LRH28" s="61"/>
      <c r="LRI28" s="61"/>
      <c r="LRJ28" s="61"/>
      <c r="LRK28" s="61"/>
      <c r="LRL28" s="61"/>
      <c r="LRM28" s="61"/>
      <c r="LRN28" s="61"/>
      <c r="LRO28" s="61"/>
      <c r="LRP28" s="61"/>
      <c r="LRQ28" s="61"/>
      <c r="LRR28" s="61"/>
      <c r="LRS28" s="61"/>
      <c r="LRT28" s="61"/>
      <c r="LRU28" s="61"/>
      <c r="LRV28" s="61"/>
      <c r="LRW28" s="61"/>
      <c r="LRX28" s="61"/>
      <c r="LRY28" s="61"/>
      <c r="LRZ28" s="61"/>
      <c r="LSA28" s="61"/>
      <c r="LSB28" s="61"/>
      <c r="LSC28" s="61"/>
      <c r="LSD28" s="61"/>
      <c r="LSE28" s="61"/>
      <c r="LSF28" s="61"/>
      <c r="LSG28" s="61"/>
      <c r="LSH28" s="61"/>
      <c r="LSI28" s="61"/>
      <c r="LSJ28" s="61"/>
      <c r="LSK28" s="61"/>
      <c r="LSL28" s="61"/>
      <c r="LSM28" s="61"/>
      <c r="LSN28" s="61"/>
      <c r="LSO28" s="61"/>
      <c r="LSP28" s="61"/>
      <c r="LSQ28" s="61"/>
      <c r="LSR28" s="61"/>
      <c r="LSS28" s="61"/>
      <c r="LST28" s="61"/>
      <c r="LSU28" s="61"/>
      <c r="LSV28" s="61"/>
      <c r="LSW28" s="61"/>
      <c r="LSX28" s="61"/>
      <c r="LSY28" s="61"/>
      <c r="LSZ28" s="61"/>
      <c r="LTA28" s="61"/>
      <c r="LTB28" s="61"/>
      <c r="LTC28" s="61"/>
      <c r="LTD28" s="61"/>
      <c r="LTE28" s="61"/>
      <c r="LTF28" s="61"/>
      <c r="LTG28" s="61"/>
      <c r="LTH28" s="61"/>
      <c r="LTI28" s="61"/>
      <c r="LTJ28" s="61"/>
      <c r="LTK28" s="61"/>
      <c r="LTL28" s="61"/>
      <c r="LTM28" s="61"/>
      <c r="LTN28" s="61"/>
      <c r="LTO28" s="61"/>
      <c r="LTP28" s="61"/>
      <c r="LTQ28" s="61"/>
      <c r="LTR28" s="61"/>
      <c r="LTS28" s="61"/>
      <c r="LTT28" s="61"/>
      <c r="LTU28" s="61"/>
      <c r="LTV28" s="61"/>
      <c r="LTW28" s="61"/>
      <c r="LTX28" s="61"/>
      <c r="LTY28" s="61"/>
      <c r="LTZ28" s="61"/>
      <c r="LUA28" s="61"/>
      <c r="LUB28" s="61"/>
      <c r="LUC28" s="61"/>
      <c r="LUD28" s="61"/>
      <c r="LUE28" s="61"/>
      <c r="LUF28" s="61"/>
      <c r="LUG28" s="61"/>
      <c r="LUH28" s="61"/>
      <c r="LUI28" s="61"/>
      <c r="LUJ28" s="61"/>
      <c r="LUK28" s="61"/>
      <c r="LUL28" s="61"/>
      <c r="LUM28" s="61"/>
      <c r="LUN28" s="61"/>
      <c r="LUO28" s="61"/>
      <c r="LUP28" s="61"/>
      <c r="LUQ28" s="61"/>
      <c r="LUR28" s="61"/>
      <c r="LUS28" s="61"/>
      <c r="LUT28" s="61"/>
      <c r="LUU28" s="61"/>
      <c r="LUV28" s="61"/>
      <c r="LUW28" s="61"/>
      <c r="LUX28" s="61"/>
      <c r="LUY28" s="61"/>
      <c r="LUZ28" s="61"/>
      <c r="LVA28" s="61"/>
      <c r="LVB28" s="61"/>
      <c r="LVC28" s="61"/>
      <c r="LVD28" s="61"/>
      <c r="LVE28" s="61"/>
      <c r="LVF28" s="61"/>
      <c r="LVG28" s="61"/>
      <c r="LVH28" s="61"/>
      <c r="LVI28" s="61"/>
      <c r="LVJ28" s="61"/>
      <c r="LVK28" s="61"/>
      <c r="LVL28" s="61"/>
      <c r="LVM28" s="61"/>
      <c r="LVN28" s="61"/>
      <c r="LVO28" s="61"/>
      <c r="LVP28" s="61"/>
      <c r="LVQ28" s="61"/>
      <c r="LVR28" s="61"/>
      <c r="LVS28" s="61"/>
      <c r="LVT28" s="61"/>
      <c r="LVU28" s="61"/>
      <c r="LVV28" s="61"/>
      <c r="LVW28" s="61"/>
      <c r="LVX28" s="61"/>
      <c r="LVY28" s="61"/>
      <c r="LVZ28" s="61"/>
      <c r="LWA28" s="61"/>
      <c r="LWB28" s="61"/>
      <c r="LWC28" s="61"/>
      <c r="LWD28" s="61"/>
      <c r="LWE28" s="61"/>
      <c r="LWF28" s="61"/>
      <c r="LWG28" s="61"/>
      <c r="LWH28" s="61"/>
      <c r="LWI28" s="61"/>
      <c r="LWJ28" s="61"/>
      <c r="LWK28" s="61"/>
      <c r="LWL28" s="61"/>
      <c r="LWM28" s="61"/>
      <c r="LWN28" s="61"/>
      <c r="LWO28" s="61"/>
      <c r="LWP28" s="61"/>
      <c r="LWQ28" s="61"/>
      <c r="LWR28" s="61"/>
      <c r="LWS28" s="61"/>
      <c r="LWT28" s="61"/>
      <c r="LWU28" s="61"/>
      <c r="LWV28" s="61"/>
      <c r="LWW28" s="61"/>
      <c r="LWX28" s="61"/>
      <c r="LWY28" s="61"/>
      <c r="LWZ28" s="61"/>
      <c r="LXA28" s="61"/>
      <c r="LXB28" s="61"/>
      <c r="LXC28" s="61"/>
      <c r="LXD28" s="61"/>
      <c r="LXE28" s="61"/>
      <c r="LXF28" s="61"/>
      <c r="LXG28" s="61"/>
      <c r="LXH28" s="61"/>
      <c r="LXI28" s="61"/>
      <c r="LXJ28" s="61"/>
      <c r="LXK28" s="61"/>
      <c r="LXL28" s="61"/>
      <c r="LXM28" s="61"/>
      <c r="LXN28" s="61"/>
      <c r="LXO28" s="61"/>
      <c r="LXP28" s="61"/>
      <c r="LXQ28" s="61"/>
      <c r="LXR28" s="61"/>
      <c r="LXS28" s="61"/>
      <c r="LXT28" s="61"/>
      <c r="LXU28" s="61"/>
      <c r="LXV28" s="61"/>
      <c r="LXW28" s="61"/>
      <c r="LXX28" s="61"/>
      <c r="LXY28" s="61"/>
      <c r="LXZ28" s="61"/>
      <c r="LYA28" s="61"/>
      <c r="LYB28" s="61"/>
      <c r="LYC28" s="61"/>
      <c r="LYD28" s="61"/>
      <c r="LYE28" s="61"/>
      <c r="LYF28" s="61"/>
      <c r="LYG28" s="61"/>
      <c r="LYH28" s="61"/>
      <c r="LYI28" s="61"/>
      <c r="LYJ28" s="61"/>
      <c r="LYK28" s="61"/>
      <c r="LYL28" s="61"/>
      <c r="LYM28" s="61"/>
      <c r="LYN28" s="61"/>
      <c r="LYO28" s="61"/>
      <c r="LYP28" s="61"/>
      <c r="LYQ28" s="61"/>
      <c r="LYR28" s="61"/>
      <c r="LYS28" s="61"/>
      <c r="LYT28" s="61"/>
      <c r="LYU28" s="61"/>
      <c r="LYV28" s="61"/>
      <c r="LYW28" s="61"/>
      <c r="LYX28" s="61"/>
      <c r="LYY28" s="61"/>
      <c r="LYZ28" s="61"/>
      <c r="LZA28" s="61"/>
      <c r="LZB28" s="61"/>
      <c r="LZC28" s="61"/>
      <c r="LZD28" s="61"/>
      <c r="LZE28" s="61"/>
      <c r="LZF28" s="61"/>
      <c r="LZG28" s="61"/>
      <c r="LZH28" s="61"/>
      <c r="LZI28" s="61"/>
      <c r="LZJ28" s="61"/>
      <c r="LZK28" s="61"/>
      <c r="LZL28" s="61"/>
      <c r="LZM28" s="61"/>
      <c r="LZN28" s="61"/>
      <c r="LZO28" s="61"/>
      <c r="LZP28" s="61"/>
      <c r="LZQ28" s="61"/>
      <c r="LZR28" s="61"/>
      <c r="LZS28" s="61"/>
      <c r="LZT28" s="61"/>
      <c r="LZU28" s="61"/>
      <c r="LZV28" s="61"/>
      <c r="LZW28" s="61"/>
      <c r="LZX28" s="61"/>
      <c r="LZY28" s="61"/>
      <c r="LZZ28" s="61"/>
      <c r="MAA28" s="61"/>
      <c r="MAB28" s="61"/>
      <c r="MAC28" s="61"/>
      <c r="MAD28" s="61"/>
      <c r="MAE28" s="61"/>
      <c r="MAF28" s="61"/>
      <c r="MAG28" s="61"/>
      <c r="MAH28" s="61"/>
      <c r="MAI28" s="61"/>
      <c r="MAJ28" s="61"/>
      <c r="MAK28" s="61"/>
      <c r="MAL28" s="61"/>
      <c r="MAM28" s="61"/>
      <c r="MAN28" s="61"/>
      <c r="MAO28" s="61"/>
      <c r="MAP28" s="61"/>
      <c r="MAQ28" s="61"/>
      <c r="MAR28" s="61"/>
      <c r="MAS28" s="61"/>
      <c r="MAT28" s="61"/>
      <c r="MAU28" s="61"/>
      <c r="MAV28" s="61"/>
      <c r="MAW28" s="61"/>
      <c r="MAX28" s="61"/>
      <c r="MAY28" s="61"/>
      <c r="MAZ28" s="61"/>
      <c r="MBA28" s="61"/>
      <c r="MBB28" s="61"/>
      <c r="MBC28" s="61"/>
      <c r="MBD28" s="61"/>
      <c r="MBE28" s="61"/>
      <c r="MBF28" s="61"/>
      <c r="MBG28" s="61"/>
      <c r="MBH28" s="61"/>
      <c r="MBI28" s="61"/>
      <c r="MBJ28" s="61"/>
      <c r="MBK28" s="61"/>
      <c r="MBL28" s="61"/>
      <c r="MBM28" s="61"/>
      <c r="MBN28" s="61"/>
      <c r="MBO28" s="61"/>
      <c r="MBP28" s="61"/>
      <c r="MBQ28" s="61"/>
      <c r="MBR28" s="61"/>
      <c r="MBS28" s="61"/>
      <c r="MBT28" s="61"/>
      <c r="MBU28" s="61"/>
      <c r="MBV28" s="61"/>
      <c r="MBW28" s="61"/>
      <c r="MBX28" s="61"/>
      <c r="MBY28" s="61"/>
      <c r="MBZ28" s="61"/>
      <c r="MCA28" s="61"/>
      <c r="MCB28" s="61"/>
      <c r="MCC28" s="61"/>
      <c r="MCD28" s="61"/>
      <c r="MCE28" s="61"/>
      <c r="MCF28" s="61"/>
      <c r="MCG28" s="61"/>
      <c r="MCH28" s="61"/>
      <c r="MCI28" s="61"/>
      <c r="MCJ28" s="61"/>
      <c r="MCK28" s="61"/>
      <c r="MCL28" s="61"/>
      <c r="MCM28" s="61"/>
      <c r="MCN28" s="61"/>
      <c r="MCO28" s="61"/>
      <c r="MCP28" s="61"/>
      <c r="MCQ28" s="61"/>
      <c r="MCR28" s="61"/>
      <c r="MCS28" s="61"/>
      <c r="MCT28" s="61"/>
      <c r="MCU28" s="61"/>
      <c r="MCV28" s="61"/>
      <c r="MCW28" s="61"/>
      <c r="MCX28" s="61"/>
      <c r="MCY28" s="61"/>
      <c r="MCZ28" s="61"/>
      <c r="MDA28" s="61"/>
      <c r="MDB28" s="61"/>
      <c r="MDC28" s="61"/>
      <c r="MDD28" s="61"/>
      <c r="MDE28" s="61"/>
      <c r="MDF28" s="61"/>
      <c r="MDG28" s="61"/>
      <c r="MDH28" s="61"/>
      <c r="MDI28" s="61"/>
      <c r="MDJ28" s="61"/>
      <c r="MDK28" s="61"/>
      <c r="MDL28" s="61"/>
      <c r="MDM28" s="61"/>
      <c r="MDN28" s="61"/>
      <c r="MDO28" s="61"/>
      <c r="MDP28" s="61"/>
      <c r="MDQ28" s="61"/>
      <c r="MDR28" s="61"/>
      <c r="MDS28" s="61"/>
      <c r="MDT28" s="61"/>
      <c r="MDU28" s="61"/>
      <c r="MDV28" s="61"/>
      <c r="MDW28" s="61"/>
      <c r="MDX28" s="61"/>
      <c r="MDY28" s="61"/>
      <c r="MDZ28" s="61"/>
      <c r="MEA28" s="61"/>
      <c r="MEB28" s="61"/>
      <c r="MEC28" s="61"/>
      <c r="MED28" s="61"/>
      <c r="MEE28" s="61"/>
      <c r="MEF28" s="61"/>
      <c r="MEG28" s="61"/>
      <c r="MEH28" s="61"/>
      <c r="MEI28" s="61"/>
      <c r="MEJ28" s="61"/>
      <c r="MEK28" s="61"/>
      <c r="MEL28" s="61"/>
      <c r="MEM28" s="61"/>
      <c r="MEN28" s="61"/>
      <c r="MEO28" s="61"/>
      <c r="MEP28" s="61"/>
      <c r="MEQ28" s="61"/>
      <c r="MER28" s="61"/>
      <c r="MES28" s="61"/>
      <c r="MET28" s="61"/>
      <c r="MEU28" s="61"/>
      <c r="MEV28" s="61"/>
      <c r="MEW28" s="61"/>
      <c r="MEX28" s="61"/>
      <c r="MEY28" s="61"/>
      <c r="MEZ28" s="61"/>
      <c r="MFA28" s="61"/>
      <c r="MFB28" s="61"/>
      <c r="MFC28" s="61"/>
      <c r="MFD28" s="61"/>
      <c r="MFE28" s="61"/>
      <c r="MFF28" s="61"/>
      <c r="MFG28" s="61"/>
      <c r="MFH28" s="61"/>
      <c r="MFI28" s="61"/>
      <c r="MFJ28" s="61"/>
      <c r="MFK28" s="61"/>
      <c r="MFL28" s="61"/>
      <c r="MFM28" s="61"/>
      <c r="MFN28" s="61"/>
      <c r="MFO28" s="61"/>
      <c r="MFP28" s="61"/>
      <c r="MFQ28" s="61"/>
      <c r="MFR28" s="61"/>
      <c r="MFS28" s="61"/>
      <c r="MFT28" s="61"/>
      <c r="MFU28" s="61"/>
      <c r="MFV28" s="61"/>
      <c r="MFW28" s="61"/>
      <c r="MFX28" s="61"/>
      <c r="MFY28" s="61"/>
      <c r="MFZ28" s="61"/>
      <c r="MGA28" s="61"/>
      <c r="MGB28" s="61"/>
      <c r="MGC28" s="61"/>
      <c r="MGD28" s="61"/>
      <c r="MGE28" s="61"/>
      <c r="MGF28" s="61"/>
      <c r="MGG28" s="61"/>
      <c r="MGH28" s="61"/>
      <c r="MGI28" s="61"/>
      <c r="MGJ28" s="61"/>
      <c r="MGK28" s="61"/>
      <c r="MGL28" s="61"/>
      <c r="MGM28" s="61"/>
      <c r="MGN28" s="61"/>
      <c r="MGO28" s="61"/>
      <c r="MGP28" s="61"/>
      <c r="MGQ28" s="61"/>
      <c r="MGR28" s="61"/>
      <c r="MGS28" s="61"/>
      <c r="MGT28" s="61"/>
      <c r="MGU28" s="61"/>
      <c r="MGV28" s="61"/>
      <c r="MGW28" s="61"/>
      <c r="MGX28" s="61"/>
      <c r="MGY28" s="61"/>
      <c r="MGZ28" s="61"/>
      <c r="MHA28" s="61"/>
      <c r="MHB28" s="61"/>
      <c r="MHC28" s="61"/>
      <c r="MHD28" s="61"/>
      <c r="MHE28" s="61"/>
      <c r="MHF28" s="61"/>
      <c r="MHG28" s="61"/>
      <c r="MHH28" s="61"/>
      <c r="MHI28" s="61"/>
      <c r="MHJ28" s="61"/>
      <c r="MHK28" s="61"/>
      <c r="MHL28" s="61"/>
      <c r="MHM28" s="61"/>
      <c r="MHN28" s="61"/>
      <c r="MHO28" s="61"/>
      <c r="MHP28" s="61"/>
      <c r="MHQ28" s="61"/>
      <c r="MHR28" s="61"/>
      <c r="MHS28" s="61"/>
      <c r="MHT28" s="61"/>
      <c r="MHU28" s="61"/>
      <c r="MHV28" s="61"/>
      <c r="MHW28" s="61"/>
      <c r="MHX28" s="61"/>
      <c r="MHY28" s="61"/>
      <c r="MHZ28" s="61"/>
      <c r="MIA28" s="61"/>
      <c r="MIB28" s="61"/>
      <c r="MIC28" s="61"/>
      <c r="MID28" s="61"/>
      <c r="MIE28" s="61"/>
      <c r="MIF28" s="61"/>
      <c r="MIG28" s="61"/>
      <c r="MIH28" s="61"/>
      <c r="MII28" s="61"/>
      <c r="MIJ28" s="61"/>
      <c r="MIK28" s="61"/>
      <c r="MIL28" s="61"/>
      <c r="MIM28" s="61"/>
      <c r="MIN28" s="61"/>
      <c r="MIO28" s="61"/>
      <c r="MIP28" s="61"/>
      <c r="MIQ28" s="61"/>
      <c r="MIR28" s="61"/>
      <c r="MIS28" s="61"/>
      <c r="MIT28" s="61"/>
      <c r="MIU28" s="61"/>
      <c r="MIV28" s="61"/>
      <c r="MIW28" s="61"/>
      <c r="MIX28" s="61"/>
      <c r="MIY28" s="61"/>
      <c r="MIZ28" s="61"/>
      <c r="MJA28" s="61"/>
      <c r="MJB28" s="61"/>
      <c r="MJC28" s="61"/>
      <c r="MJD28" s="61"/>
      <c r="MJE28" s="61"/>
      <c r="MJF28" s="61"/>
      <c r="MJG28" s="61"/>
      <c r="MJH28" s="61"/>
      <c r="MJI28" s="61"/>
      <c r="MJJ28" s="61"/>
      <c r="MJK28" s="61"/>
      <c r="MJL28" s="61"/>
      <c r="MJM28" s="61"/>
      <c r="MJN28" s="61"/>
      <c r="MJO28" s="61"/>
      <c r="MJP28" s="61"/>
      <c r="MJQ28" s="61"/>
      <c r="MJR28" s="61"/>
      <c r="MJS28" s="61"/>
      <c r="MJT28" s="61"/>
      <c r="MJU28" s="61"/>
      <c r="MJV28" s="61"/>
      <c r="MJW28" s="61"/>
      <c r="MJX28" s="61"/>
      <c r="MJY28" s="61"/>
      <c r="MJZ28" s="61"/>
      <c r="MKA28" s="61"/>
      <c r="MKB28" s="61"/>
      <c r="MKC28" s="61"/>
      <c r="MKD28" s="61"/>
      <c r="MKE28" s="61"/>
      <c r="MKF28" s="61"/>
      <c r="MKG28" s="61"/>
      <c r="MKH28" s="61"/>
      <c r="MKI28" s="61"/>
      <c r="MKJ28" s="61"/>
      <c r="MKK28" s="61"/>
      <c r="MKL28" s="61"/>
      <c r="MKM28" s="61"/>
      <c r="MKN28" s="61"/>
      <c r="MKO28" s="61"/>
      <c r="MKP28" s="61"/>
      <c r="MKQ28" s="61"/>
      <c r="MKR28" s="61"/>
      <c r="MKS28" s="61"/>
      <c r="MKT28" s="61"/>
      <c r="MKU28" s="61"/>
      <c r="MKV28" s="61"/>
      <c r="MKW28" s="61"/>
      <c r="MKX28" s="61"/>
      <c r="MKY28" s="61"/>
      <c r="MKZ28" s="61"/>
      <c r="MLA28" s="61"/>
      <c r="MLB28" s="61"/>
      <c r="MLC28" s="61"/>
      <c r="MLD28" s="61"/>
      <c r="MLE28" s="61"/>
      <c r="MLF28" s="61"/>
      <c r="MLG28" s="61"/>
      <c r="MLH28" s="61"/>
      <c r="MLI28" s="61"/>
      <c r="MLJ28" s="61"/>
      <c r="MLK28" s="61"/>
      <c r="MLL28" s="61"/>
      <c r="MLM28" s="61"/>
      <c r="MLN28" s="61"/>
      <c r="MLO28" s="61"/>
      <c r="MLP28" s="61"/>
      <c r="MLQ28" s="61"/>
      <c r="MLR28" s="61"/>
      <c r="MLS28" s="61"/>
      <c r="MLT28" s="61"/>
      <c r="MLU28" s="61"/>
      <c r="MLV28" s="61"/>
      <c r="MLW28" s="61"/>
      <c r="MLX28" s="61"/>
      <c r="MLY28" s="61"/>
      <c r="MLZ28" s="61"/>
      <c r="MMA28" s="61"/>
      <c r="MMB28" s="61"/>
      <c r="MMC28" s="61"/>
      <c r="MMD28" s="61"/>
      <c r="MME28" s="61"/>
      <c r="MMF28" s="61"/>
      <c r="MMG28" s="61"/>
      <c r="MMH28" s="61"/>
      <c r="MMI28" s="61"/>
      <c r="MMJ28" s="61"/>
      <c r="MMK28" s="61"/>
      <c r="MML28" s="61"/>
      <c r="MMM28" s="61"/>
      <c r="MMN28" s="61"/>
      <c r="MMO28" s="61"/>
      <c r="MMP28" s="61"/>
      <c r="MMQ28" s="61"/>
      <c r="MMR28" s="61"/>
      <c r="MMS28" s="61"/>
      <c r="MMT28" s="61"/>
      <c r="MMU28" s="61"/>
      <c r="MMV28" s="61"/>
      <c r="MMW28" s="61"/>
      <c r="MMX28" s="61"/>
      <c r="MMY28" s="61"/>
      <c r="MMZ28" s="61"/>
      <c r="MNA28" s="61"/>
      <c r="MNB28" s="61"/>
      <c r="MNC28" s="61"/>
      <c r="MND28" s="61"/>
      <c r="MNE28" s="61"/>
      <c r="MNF28" s="61"/>
      <c r="MNG28" s="61"/>
      <c r="MNH28" s="61"/>
      <c r="MNI28" s="61"/>
      <c r="MNJ28" s="61"/>
      <c r="MNK28" s="61"/>
      <c r="MNL28" s="61"/>
      <c r="MNM28" s="61"/>
      <c r="MNN28" s="61"/>
      <c r="MNO28" s="61"/>
      <c r="MNP28" s="61"/>
      <c r="MNQ28" s="61"/>
      <c r="MNR28" s="61"/>
      <c r="MNS28" s="61"/>
      <c r="MNT28" s="61"/>
      <c r="MNU28" s="61"/>
      <c r="MNV28" s="61"/>
      <c r="MNW28" s="61"/>
      <c r="MNX28" s="61"/>
      <c r="MNY28" s="61"/>
      <c r="MNZ28" s="61"/>
      <c r="MOA28" s="61"/>
      <c r="MOB28" s="61"/>
      <c r="MOC28" s="61"/>
      <c r="MOD28" s="61"/>
      <c r="MOE28" s="61"/>
      <c r="MOF28" s="61"/>
      <c r="MOG28" s="61"/>
      <c r="MOH28" s="61"/>
      <c r="MOI28" s="61"/>
      <c r="MOJ28" s="61"/>
      <c r="MOK28" s="61"/>
      <c r="MOL28" s="61"/>
      <c r="MOM28" s="61"/>
      <c r="MON28" s="61"/>
      <c r="MOO28" s="61"/>
      <c r="MOP28" s="61"/>
      <c r="MOQ28" s="61"/>
      <c r="MOR28" s="61"/>
      <c r="MOS28" s="61"/>
      <c r="MOT28" s="61"/>
      <c r="MOU28" s="61"/>
      <c r="MOV28" s="61"/>
      <c r="MOW28" s="61"/>
      <c r="MOX28" s="61"/>
      <c r="MOY28" s="61"/>
      <c r="MOZ28" s="61"/>
      <c r="MPA28" s="61"/>
      <c r="MPB28" s="61"/>
      <c r="MPC28" s="61"/>
      <c r="MPD28" s="61"/>
      <c r="MPE28" s="61"/>
      <c r="MPF28" s="61"/>
      <c r="MPG28" s="61"/>
      <c r="MPH28" s="61"/>
      <c r="MPI28" s="61"/>
      <c r="MPJ28" s="61"/>
      <c r="MPK28" s="61"/>
      <c r="MPL28" s="61"/>
      <c r="MPM28" s="61"/>
      <c r="MPN28" s="61"/>
      <c r="MPO28" s="61"/>
      <c r="MPP28" s="61"/>
      <c r="MPQ28" s="61"/>
      <c r="MPR28" s="61"/>
      <c r="MPS28" s="61"/>
      <c r="MPT28" s="61"/>
      <c r="MPU28" s="61"/>
      <c r="MPV28" s="61"/>
      <c r="MPW28" s="61"/>
      <c r="MPX28" s="61"/>
      <c r="MPY28" s="61"/>
      <c r="MPZ28" s="61"/>
      <c r="MQA28" s="61"/>
      <c r="MQB28" s="61"/>
      <c r="MQC28" s="61"/>
      <c r="MQD28" s="61"/>
      <c r="MQE28" s="61"/>
      <c r="MQF28" s="61"/>
      <c r="MQG28" s="61"/>
      <c r="MQH28" s="61"/>
      <c r="MQI28" s="61"/>
      <c r="MQJ28" s="61"/>
      <c r="MQK28" s="61"/>
      <c r="MQL28" s="61"/>
      <c r="MQM28" s="61"/>
      <c r="MQN28" s="61"/>
      <c r="MQO28" s="61"/>
      <c r="MQP28" s="61"/>
      <c r="MQQ28" s="61"/>
      <c r="MQR28" s="61"/>
      <c r="MQS28" s="61"/>
      <c r="MQT28" s="61"/>
      <c r="MQU28" s="61"/>
      <c r="MQV28" s="61"/>
      <c r="MQW28" s="61"/>
      <c r="MQX28" s="61"/>
      <c r="MQY28" s="61"/>
      <c r="MQZ28" s="61"/>
      <c r="MRA28" s="61"/>
      <c r="MRB28" s="61"/>
      <c r="MRC28" s="61"/>
      <c r="MRD28" s="61"/>
      <c r="MRE28" s="61"/>
      <c r="MRF28" s="61"/>
      <c r="MRG28" s="61"/>
      <c r="MRH28" s="61"/>
      <c r="MRI28" s="61"/>
      <c r="MRJ28" s="61"/>
      <c r="MRK28" s="61"/>
      <c r="MRL28" s="61"/>
      <c r="MRM28" s="61"/>
      <c r="MRN28" s="61"/>
      <c r="MRO28" s="61"/>
      <c r="MRP28" s="61"/>
      <c r="MRQ28" s="61"/>
      <c r="MRR28" s="61"/>
      <c r="MRS28" s="61"/>
      <c r="MRT28" s="61"/>
      <c r="MRU28" s="61"/>
      <c r="MRV28" s="61"/>
      <c r="MRW28" s="61"/>
      <c r="MRX28" s="61"/>
      <c r="MRY28" s="61"/>
      <c r="MRZ28" s="61"/>
      <c r="MSA28" s="61"/>
      <c r="MSB28" s="61"/>
      <c r="MSC28" s="61"/>
      <c r="MSD28" s="61"/>
      <c r="MSE28" s="61"/>
      <c r="MSF28" s="61"/>
      <c r="MSG28" s="61"/>
      <c r="MSH28" s="61"/>
      <c r="MSI28" s="61"/>
      <c r="MSJ28" s="61"/>
      <c r="MSK28" s="61"/>
      <c r="MSL28" s="61"/>
      <c r="MSM28" s="61"/>
      <c r="MSN28" s="61"/>
      <c r="MSO28" s="61"/>
      <c r="MSP28" s="61"/>
      <c r="MSQ28" s="61"/>
      <c r="MSR28" s="61"/>
      <c r="MSS28" s="61"/>
      <c r="MST28" s="61"/>
      <c r="MSU28" s="61"/>
      <c r="MSV28" s="61"/>
      <c r="MSW28" s="61"/>
      <c r="MSX28" s="61"/>
      <c r="MSY28" s="61"/>
      <c r="MSZ28" s="61"/>
      <c r="MTA28" s="61"/>
      <c r="MTB28" s="61"/>
      <c r="MTC28" s="61"/>
      <c r="MTD28" s="61"/>
      <c r="MTE28" s="61"/>
      <c r="MTF28" s="61"/>
      <c r="MTG28" s="61"/>
      <c r="MTH28" s="61"/>
      <c r="MTI28" s="61"/>
      <c r="MTJ28" s="61"/>
      <c r="MTK28" s="61"/>
      <c r="MTL28" s="61"/>
      <c r="MTM28" s="61"/>
      <c r="MTN28" s="61"/>
      <c r="MTO28" s="61"/>
      <c r="MTP28" s="61"/>
      <c r="MTQ28" s="61"/>
      <c r="MTR28" s="61"/>
      <c r="MTS28" s="61"/>
      <c r="MTT28" s="61"/>
      <c r="MTU28" s="61"/>
      <c r="MTV28" s="61"/>
      <c r="MTW28" s="61"/>
      <c r="MTX28" s="61"/>
      <c r="MTY28" s="61"/>
      <c r="MTZ28" s="61"/>
      <c r="MUA28" s="61"/>
      <c r="MUB28" s="61"/>
      <c r="MUC28" s="61"/>
      <c r="MUD28" s="61"/>
      <c r="MUE28" s="61"/>
      <c r="MUF28" s="61"/>
      <c r="MUG28" s="61"/>
      <c r="MUH28" s="61"/>
      <c r="MUI28" s="61"/>
      <c r="MUJ28" s="61"/>
      <c r="MUK28" s="61"/>
      <c r="MUL28" s="61"/>
      <c r="MUM28" s="61"/>
      <c r="MUN28" s="61"/>
      <c r="MUO28" s="61"/>
      <c r="MUP28" s="61"/>
      <c r="MUQ28" s="61"/>
      <c r="MUR28" s="61"/>
      <c r="MUS28" s="61"/>
      <c r="MUT28" s="61"/>
      <c r="MUU28" s="61"/>
      <c r="MUV28" s="61"/>
      <c r="MUW28" s="61"/>
      <c r="MUX28" s="61"/>
      <c r="MUY28" s="61"/>
      <c r="MUZ28" s="61"/>
      <c r="MVA28" s="61"/>
      <c r="MVB28" s="61"/>
      <c r="MVC28" s="61"/>
      <c r="MVD28" s="61"/>
      <c r="MVE28" s="61"/>
      <c r="MVF28" s="61"/>
      <c r="MVG28" s="61"/>
      <c r="MVH28" s="61"/>
      <c r="MVI28" s="61"/>
      <c r="MVJ28" s="61"/>
      <c r="MVK28" s="61"/>
      <c r="MVL28" s="61"/>
      <c r="MVM28" s="61"/>
      <c r="MVN28" s="61"/>
      <c r="MVO28" s="61"/>
      <c r="MVP28" s="61"/>
      <c r="MVQ28" s="61"/>
      <c r="MVR28" s="61"/>
      <c r="MVS28" s="61"/>
      <c r="MVT28" s="61"/>
      <c r="MVU28" s="61"/>
      <c r="MVV28" s="61"/>
      <c r="MVW28" s="61"/>
      <c r="MVX28" s="61"/>
      <c r="MVY28" s="61"/>
      <c r="MVZ28" s="61"/>
      <c r="MWA28" s="61"/>
      <c r="MWB28" s="61"/>
      <c r="MWC28" s="61"/>
      <c r="MWD28" s="61"/>
      <c r="MWE28" s="61"/>
      <c r="MWF28" s="61"/>
      <c r="MWG28" s="61"/>
      <c r="MWH28" s="61"/>
      <c r="MWI28" s="61"/>
      <c r="MWJ28" s="61"/>
      <c r="MWK28" s="61"/>
      <c r="MWL28" s="61"/>
      <c r="MWM28" s="61"/>
      <c r="MWN28" s="61"/>
      <c r="MWO28" s="61"/>
      <c r="MWP28" s="61"/>
      <c r="MWQ28" s="61"/>
      <c r="MWR28" s="61"/>
      <c r="MWS28" s="61"/>
      <c r="MWT28" s="61"/>
      <c r="MWU28" s="61"/>
      <c r="MWV28" s="61"/>
      <c r="MWW28" s="61"/>
      <c r="MWX28" s="61"/>
      <c r="MWY28" s="61"/>
      <c r="MWZ28" s="61"/>
      <c r="MXA28" s="61"/>
      <c r="MXB28" s="61"/>
      <c r="MXC28" s="61"/>
      <c r="MXD28" s="61"/>
      <c r="MXE28" s="61"/>
      <c r="MXF28" s="61"/>
      <c r="MXG28" s="61"/>
      <c r="MXH28" s="61"/>
      <c r="MXI28" s="61"/>
      <c r="MXJ28" s="61"/>
      <c r="MXK28" s="61"/>
      <c r="MXL28" s="61"/>
      <c r="MXM28" s="61"/>
      <c r="MXN28" s="61"/>
      <c r="MXO28" s="61"/>
      <c r="MXP28" s="61"/>
      <c r="MXQ28" s="61"/>
      <c r="MXR28" s="61"/>
      <c r="MXS28" s="61"/>
      <c r="MXT28" s="61"/>
      <c r="MXU28" s="61"/>
      <c r="MXV28" s="61"/>
      <c r="MXW28" s="61"/>
      <c r="MXX28" s="61"/>
      <c r="MXY28" s="61"/>
      <c r="MXZ28" s="61"/>
      <c r="MYA28" s="61"/>
      <c r="MYB28" s="61"/>
      <c r="MYC28" s="61"/>
      <c r="MYD28" s="61"/>
      <c r="MYE28" s="61"/>
      <c r="MYF28" s="61"/>
      <c r="MYG28" s="61"/>
      <c r="MYH28" s="61"/>
      <c r="MYI28" s="61"/>
      <c r="MYJ28" s="61"/>
      <c r="MYK28" s="61"/>
      <c r="MYL28" s="61"/>
      <c r="MYM28" s="61"/>
      <c r="MYN28" s="61"/>
      <c r="MYO28" s="61"/>
      <c r="MYP28" s="61"/>
      <c r="MYQ28" s="61"/>
      <c r="MYR28" s="61"/>
      <c r="MYS28" s="61"/>
      <c r="MYT28" s="61"/>
      <c r="MYU28" s="61"/>
      <c r="MYV28" s="61"/>
      <c r="MYW28" s="61"/>
      <c r="MYX28" s="61"/>
      <c r="MYY28" s="61"/>
      <c r="MYZ28" s="61"/>
      <c r="MZA28" s="61"/>
      <c r="MZB28" s="61"/>
      <c r="MZC28" s="61"/>
      <c r="MZD28" s="61"/>
      <c r="MZE28" s="61"/>
      <c r="MZF28" s="61"/>
      <c r="MZG28" s="61"/>
      <c r="MZH28" s="61"/>
      <c r="MZI28" s="61"/>
      <c r="MZJ28" s="61"/>
      <c r="MZK28" s="61"/>
      <c r="MZL28" s="61"/>
      <c r="MZM28" s="61"/>
      <c r="MZN28" s="61"/>
      <c r="MZO28" s="61"/>
      <c r="MZP28" s="61"/>
      <c r="MZQ28" s="61"/>
      <c r="MZR28" s="61"/>
      <c r="MZS28" s="61"/>
      <c r="MZT28" s="61"/>
      <c r="MZU28" s="61"/>
      <c r="MZV28" s="61"/>
      <c r="MZW28" s="61"/>
      <c r="MZX28" s="61"/>
      <c r="MZY28" s="61"/>
      <c r="MZZ28" s="61"/>
      <c r="NAA28" s="61"/>
      <c r="NAB28" s="61"/>
      <c r="NAC28" s="61"/>
      <c r="NAD28" s="61"/>
      <c r="NAE28" s="61"/>
      <c r="NAF28" s="61"/>
      <c r="NAG28" s="61"/>
      <c r="NAH28" s="61"/>
      <c r="NAI28" s="61"/>
      <c r="NAJ28" s="61"/>
      <c r="NAK28" s="61"/>
      <c r="NAL28" s="61"/>
      <c r="NAM28" s="61"/>
      <c r="NAN28" s="61"/>
      <c r="NAO28" s="61"/>
      <c r="NAP28" s="61"/>
      <c r="NAQ28" s="61"/>
      <c r="NAR28" s="61"/>
      <c r="NAS28" s="61"/>
      <c r="NAT28" s="61"/>
      <c r="NAU28" s="61"/>
      <c r="NAV28" s="61"/>
      <c r="NAW28" s="61"/>
      <c r="NAX28" s="61"/>
      <c r="NAY28" s="61"/>
      <c r="NAZ28" s="61"/>
      <c r="NBA28" s="61"/>
      <c r="NBB28" s="61"/>
      <c r="NBC28" s="61"/>
      <c r="NBD28" s="61"/>
      <c r="NBE28" s="61"/>
      <c r="NBF28" s="61"/>
      <c r="NBG28" s="61"/>
      <c r="NBH28" s="61"/>
      <c r="NBI28" s="61"/>
      <c r="NBJ28" s="61"/>
      <c r="NBK28" s="61"/>
      <c r="NBL28" s="61"/>
      <c r="NBM28" s="61"/>
      <c r="NBN28" s="61"/>
      <c r="NBO28" s="61"/>
      <c r="NBP28" s="61"/>
      <c r="NBQ28" s="61"/>
      <c r="NBR28" s="61"/>
      <c r="NBS28" s="61"/>
      <c r="NBT28" s="61"/>
      <c r="NBU28" s="61"/>
      <c r="NBV28" s="61"/>
      <c r="NBW28" s="61"/>
      <c r="NBX28" s="61"/>
      <c r="NBY28" s="61"/>
      <c r="NBZ28" s="61"/>
      <c r="NCA28" s="61"/>
      <c r="NCB28" s="61"/>
      <c r="NCC28" s="61"/>
      <c r="NCD28" s="61"/>
      <c r="NCE28" s="61"/>
      <c r="NCF28" s="61"/>
      <c r="NCG28" s="61"/>
      <c r="NCH28" s="61"/>
      <c r="NCI28" s="61"/>
      <c r="NCJ28" s="61"/>
      <c r="NCK28" s="61"/>
      <c r="NCL28" s="61"/>
      <c r="NCM28" s="61"/>
      <c r="NCN28" s="61"/>
      <c r="NCO28" s="61"/>
      <c r="NCP28" s="61"/>
      <c r="NCQ28" s="61"/>
      <c r="NCR28" s="61"/>
      <c r="NCS28" s="61"/>
      <c r="NCT28" s="61"/>
      <c r="NCU28" s="61"/>
      <c r="NCV28" s="61"/>
      <c r="NCW28" s="61"/>
      <c r="NCX28" s="61"/>
      <c r="NCY28" s="61"/>
      <c r="NCZ28" s="61"/>
      <c r="NDA28" s="61"/>
      <c r="NDB28" s="61"/>
      <c r="NDC28" s="61"/>
      <c r="NDD28" s="61"/>
      <c r="NDE28" s="61"/>
      <c r="NDF28" s="61"/>
      <c r="NDG28" s="61"/>
      <c r="NDH28" s="61"/>
      <c r="NDI28" s="61"/>
      <c r="NDJ28" s="61"/>
      <c r="NDK28" s="61"/>
      <c r="NDL28" s="61"/>
      <c r="NDM28" s="61"/>
      <c r="NDN28" s="61"/>
      <c r="NDO28" s="61"/>
      <c r="NDP28" s="61"/>
      <c r="NDQ28" s="61"/>
      <c r="NDR28" s="61"/>
      <c r="NDS28" s="61"/>
      <c r="NDT28" s="61"/>
      <c r="NDU28" s="61"/>
      <c r="NDV28" s="61"/>
      <c r="NDW28" s="61"/>
      <c r="NDX28" s="61"/>
      <c r="NDY28" s="61"/>
      <c r="NDZ28" s="61"/>
      <c r="NEA28" s="61"/>
      <c r="NEB28" s="61"/>
      <c r="NEC28" s="61"/>
      <c r="NED28" s="61"/>
      <c r="NEE28" s="61"/>
      <c r="NEF28" s="61"/>
      <c r="NEG28" s="61"/>
      <c r="NEH28" s="61"/>
      <c r="NEI28" s="61"/>
      <c r="NEJ28" s="61"/>
      <c r="NEK28" s="61"/>
      <c r="NEL28" s="61"/>
      <c r="NEM28" s="61"/>
      <c r="NEN28" s="61"/>
      <c r="NEO28" s="61"/>
      <c r="NEP28" s="61"/>
      <c r="NEQ28" s="61"/>
      <c r="NER28" s="61"/>
      <c r="NES28" s="61"/>
      <c r="NET28" s="61"/>
      <c r="NEU28" s="61"/>
      <c r="NEV28" s="61"/>
      <c r="NEW28" s="61"/>
      <c r="NEX28" s="61"/>
      <c r="NEY28" s="61"/>
      <c r="NEZ28" s="61"/>
      <c r="NFA28" s="61"/>
      <c r="NFB28" s="61"/>
      <c r="NFC28" s="61"/>
      <c r="NFD28" s="61"/>
      <c r="NFE28" s="61"/>
      <c r="NFF28" s="61"/>
      <c r="NFG28" s="61"/>
      <c r="NFH28" s="61"/>
      <c r="NFI28" s="61"/>
      <c r="NFJ28" s="61"/>
      <c r="NFK28" s="61"/>
      <c r="NFL28" s="61"/>
      <c r="NFM28" s="61"/>
      <c r="NFN28" s="61"/>
      <c r="NFO28" s="61"/>
      <c r="NFP28" s="61"/>
      <c r="NFQ28" s="61"/>
      <c r="NFR28" s="61"/>
      <c r="NFS28" s="61"/>
      <c r="NFT28" s="61"/>
      <c r="NFU28" s="61"/>
      <c r="NFV28" s="61"/>
      <c r="NFW28" s="61"/>
      <c r="NFX28" s="61"/>
      <c r="NFY28" s="61"/>
      <c r="NFZ28" s="61"/>
      <c r="NGA28" s="61"/>
      <c r="NGB28" s="61"/>
      <c r="NGC28" s="61"/>
      <c r="NGD28" s="61"/>
      <c r="NGE28" s="61"/>
      <c r="NGF28" s="61"/>
      <c r="NGG28" s="61"/>
      <c r="NGH28" s="61"/>
      <c r="NGI28" s="61"/>
      <c r="NGJ28" s="61"/>
      <c r="NGK28" s="61"/>
      <c r="NGL28" s="61"/>
      <c r="NGM28" s="61"/>
      <c r="NGN28" s="61"/>
      <c r="NGO28" s="61"/>
      <c r="NGP28" s="61"/>
      <c r="NGQ28" s="61"/>
      <c r="NGR28" s="61"/>
      <c r="NGS28" s="61"/>
      <c r="NGT28" s="61"/>
      <c r="NGU28" s="61"/>
      <c r="NGV28" s="61"/>
      <c r="NGW28" s="61"/>
      <c r="NGX28" s="61"/>
      <c r="NGY28" s="61"/>
      <c r="NGZ28" s="61"/>
      <c r="NHA28" s="61"/>
      <c r="NHB28" s="61"/>
      <c r="NHC28" s="61"/>
      <c r="NHD28" s="61"/>
      <c r="NHE28" s="61"/>
      <c r="NHF28" s="61"/>
      <c r="NHG28" s="61"/>
      <c r="NHH28" s="61"/>
      <c r="NHI28" s="61"/>
      <c r="NHJ28" s="61"/>
      <c r="NHK28" s="61"/>
      <c r="NHL28" s="61"/>
      <c r="NHM28" s="61"/>
      <c r="NHN28" s="61"/>
      <c r="NHO28" s="61"/>
      <c r="NHP28" s="61"/>
      <c r="NHQ28" s="61"/>
      <c r="NHR28" s="61"/>
      <c r="NHS28" s="61"/>
      <c r="NHT28" s="61"/>
      <c r="NHU28" s="61"/>
      <c r="NHV28" s="61"/>
      <c r="NHW28" s="61"/>
      <c r="NHX28" s="61"/>
      <c r="NHY28" s="61"/>
      <c r="NHZ28" s="61"/>
      <c r="NIA28" s="61"/>
      <c r="NIB28" s="61"/>
      <c r="NIC28" s="61"/>
      <c r="NID28" s="61"/>
      <c r="NIE28" s="61"/>
      <c r="NIF28" s="61"/>
      <c r="NIG28" s="61"/>
      <c r="NIH28" s="61"/>
      <c r="NII28" s="61"/>
      <c r="NIJ28" s="61"/>
      <c r="NIK28" s="61"/>
      <c r="NIL28" s="61"/>
      <c r="NIM28" s="61"/>
      <c r="NIN28" s="61"/>
      <c r="NIO28" s="61"/>
      <c r="NIP28" s="61"/>
      <c r="NIQ28" s="61"/>
      <c r="NIR28" s="61"/>
      <c r="NIS28" s="61"/>
      <c r="NIT28" s="61"/>
      <c r="NIU28" s="61"/>
      <c r="NIV28" s="61"/>
      <c r="NIW28" s="61"/>
      <c r="NIX28" s="61"/>
      <c r="NIY28" s="61"/>
      <c r="NIZ28" s="61"/>
      <c r="NJA28" s="61"/>
      <c r="NJB28" s="61"/>
      <c r="NJC28" s="61"/>
      <c r="NJD28" s="61"/>
      <c r="NJE28" s="61"/>
      <c r="NJF28" s="61"/>
      <c r="NJG28" s="61"/>
      <c r="NJH28" s="61"/>
      <c r="NJI28" s="61"/>
      <c r="NJJ28" s="61"/>
      <c r="NJK28" s="61"/>
      <c r="NJL28" s="61"/>
      <c r="NJM28" s="61"/>
      <c r="NJN28" s="61"/>
      <c r="NJO28" s="61"/>
      <c r="NJP28" s="61"/>
      <c r="NJQ28" s="61"/>
      <c r="NJR28" s="61"/>
      <c r="NJS28" s="61"/>
      <c r="NJT28" s="61"/>
      <c r="NJU28" s="61"/>
      <c r="NJV28" s="61"/>
      <c r="NJW28" s="61"/>
      <c r="NJX28" s="61"/>
      <c r="NJY28" s="61"/>
      <c r="NJZ28" s="61"/>
      <c r="NKA28" s="61"/>
      <c r="NKB28" s="61"/>
      <c r="NKC28" s="61"/>
      <c r="NKD28" s="61"/>
      <c r="NKE28" s="61"/>
      <c r="NKF28" s="61"/>
      <c r="NKG28" s="61"/>
      <c r="NKH28" s="61"/>
      <c r="NKI28" s="61"/>
      <c r="NKJ28" s="61"/>
      <c r="NKK28" s="61"/>
      <c r="NKL28" s="61"/>
      <c r="NKM28" s="61"/>
      <c r="NKN28" s="61"/>
      <c r="NKO28" s="61"/>
      <c r="NKP28" s="61"/>
      <c r="NKQ28" s="61"/>
      <c r="NKR28" s="61"/>
      <c r="NKS28" s="61"/>
      <c r="NKT28" s="61"/>
      <c r="NKU28" s="61"/>
      <c r="NKV28" s="61"/>
      <c r="NKW28" s="61"/>
      <c r="NKX28" s="61"/>
      <c r="NKY28" s="61"/>
      <c r="NKZ28" s="61"/>
      <c r="NLA28" s="61"/>
      <c r="NLB28" s="61"/>
      <c r="NLC28" s="61"/>
      <c r="NLD28" s="61"/>
      <c r="NLE28" s="61"/>
      <c r="NLF28" s="61"/>
      <c r="NLG28" s="61"/>
      <c r="NLH28" s="61"/>
      <c r="NLI28" s="61"/>
      <c r="NLJ28" s="61"/>
      <c r="NLK28" s="61"/>
      <c r="NLL28" s="61"/>
      <c r="NLM28" s="61"/>
      <c r="NLN28" s="61"/>
      <c r="NLO28" s="61"/>
      <c r="NLP28" s="61"/>
      <c r="NLQ28" s="61"/>
      <c r="NLR28" s="61"/>
      <c r="NLS28" s="61"/>
      <c r="NLT28" s="61"/>
      <c r="NLU28" s="61"/>
      <c r="NLV28" s="61"/>
      <c r="NLW28" s="61"/>
      <c r="NLX28" s="61"/>
      <c r="NLY28" s="61"/>
      <c r="NLZ28" s="61"/>
      <c r="NMA28" s="61"/>
      <c r="NMB28" s="61"/>
      <c r="NMC28" s="61"/>
      <c r="NMD28" s="61"/>
      <c r="NME28" s="61"/>
      <c r="NMF28" s="61"/>
      <c r="NMG28" s="61"/>
      <c r="NMH28" s="61"/>
      <c r="NMI28" s="61"/>
      <c r="NMJ28" s="61"/>
      <c r="NMK28" s="61"/>
      <c r="NML28" s="61"/>
      <c r="NMM28" s="61"/>
      <c r="NMN28" s="61"/>
      <c r="NMO28" s="61"/>
      <c r="NMP28" s="61"/>
      <c r="NMQ28" s="61"/>
      <c r="NMR28" s="61"/>
      <c r="NMS28" s="61"/>
      <c r="NMT28" s="61"/>
      <c r="NMU28" s="61"/>
      <c r="NMV28" s="61"/>
      <c r="NMW28" s="61"/>
      <c r="NMX28" s="61"/>
      <c r="NMY28" s="61"/>
      <c r="NMZ28" s="61"/>
      <c r="NNA28" s="61"/>
      <c r="NNB28" s="61"/>
      <c r="NNC28" s="61"/>
      <c r="NND28" s="61"/>
      <c r="NNE28" s="61"/>
      <c r="NNF28" s="61"/>
      <c r="NNG28" s="61"/>
      <c r="NNH28" s="61"/>
      <c r="NNI28" s="61"/>
      <c r="NNJ28" s="61"/>
      <c r="NNK28" s="61"/>
      <c r="NNL28" s="61"/>
      <c r="NNM28" s="61"/>
      <c r="NNN28" s="61"/>
      <c r="NNO28" s="61"/>
      <c r="NNP28" s="61"/>
      <c r="NNQ28" s="61"/>
      <c r="NNR28" s="61"/>
      <c r="NNS28" s="61"/>
      <c r="NNT28" s="61"/>
      <c r="NNU28" s="61"/>
      <c r="NNV28" s="61"/>
      <c r="NNW28" s="61"/>
      <c r="NNX28" s="61"/>
      <c r="NNY28" s="61"/>
      <c r="NNZ28" s="61"/>
      <c r="NOA28" s="61"/>
      <c r="NOB28" s="61"/>
      <c r="NOC28" s="61"/>
      <c r="NOD28" s="61"/>
      <c r="NOE28" s="61"/>
      <c r="NOF28" s="61"/>
      <c r="NOG28" s="61"/>
      <c r="NOH28" s="61"/>
      <c r="NOI28" s="61"/>
      <c r="NOJ28" s="61"/>
      <c r="NOK28" s="61"/>
      <c r="NOL28" s="61"/>
      <c r="NOM28" s="61"/>
      <c r="NON28" s="61"/>
      <c r="NOO28" s="61"/>
      <c r="NOP28" s="61"/>
      <c r="NOQ28" s="61"/>
      <c r="NOR28" s="61"/>
      <c r="NOS28" s="61"/>
      <c r="NOT28" s="61"/>
      <c r="NOU28" s="61"/>
      <c r="NOV28" s="61"/>
      <c r="NOW28" s="61"/>
      <c r="NOX28" s="61"/>
      <c r="NOY28" s="61"/>
      <c r="NOZ28" s="61"/>
      <c r="NPA28" s="61"/>
      <c r="NPB28" s="61"/>
      <c r="NPC28" s="61"/>
      <c r="NPD28" s="61"/>
      <c r="NPE28" s="61"/>
      <c r="NPF28" s="61"/>
      <c r="NPG28" s="61"/>
      <c r="NPH28" s="61"/>
      <c r="NPI28" s="61"/>
      <c r="NPJ28" s="61"/>
      <c r="NPK28" s="61"/>
      <c r="NPL28" s="61"/>
      <c r="NPM28" s="61"/>
      <c r="NPN28" s="61"/>
      <c r="NPO28" s="61"/>
      <c r="NPP28" s="61"/>
      <c r="NPQ28" s="61"/>
      <c r="NPR28" s="61"/>
      <c r="NPS28" s="61"/>
      <c r="NPT28" s="61"/>
      <c r="NPU28" s="61"/>
      <c r="NPV28" s="61"/>
      <c r="NPW28" s="61"/>
      <c r="NPX28" s="61"/>
      <c r="NPY28" s="61"/>
      <c r="NPZ28" s="61"/>
      <c r="NQA28" s="61"/>
      <c r="NQB28" s="61"/>
      <c r="NQC28" s="61"/>
      <c r="NQD28" s="61"/>
      <c r="NQE28" s="61"/>
      <c r="NQF28" s="61"/>
      <c r="NQG28" s="61"/>
      <c r="NQH28" s="61"/>
      <c r="NQI28" s="61"/>
      <c r="NQJ28" s="61"/>
      <c r="NQK28" s="61"/>
      <c r="NQL28" s="61"/>
      <c r="NQM28" s="61"/>
      <c r="NQN28" s="61"/>
      <c r="NQO28" s="61"/>
      <c r="NQP28" s="61"/>
      <c r="NQQ28" s="61"/>
      <c r="NQR28" s="61"/>
      <c r="NQS28" s="61"/>
      <c r="NQT28" s="61"/>
      <c r="NQU28" s="61"/>
      <c r="NQV28" s="61"/>
      <c r="NQW28" s="61"/>
      <c r="NQX28" s="61"/>
      <c r="NQY28" s="61"/>
      <c r="NQZ28" s="61"/>
      <c r="NRA28" s="61"/>
      <c r="NRB28" s="61"/>
      <c r="NRC28" s="61"/>
      <c r="NRD28" s="61"/>
      <c r="NRE28" s="61"/>
      <c r="NRF28" s="61"/>
      <c r="NRG28" s="61"/>
      <c r="NRH28" s="61"/>
      <c r="NRI28" s="61"/>
      <c r="NRJ28" s="61"/>
      <c r="NRK28" s="61"/>
      <c r="NRL28" s="61"/>
      <c r="NRM28" s="61"/>
      <c r="NRN28" s="61"/>
      <c r="NRO28" s="61"/>
      <c r="NRP28" s="61"/>
      <c r="NRQ28" s="61"/>
      <c r="NRR28" s="61"/>
      <c r="NRS28" s="61"/>
      <c r="NRT28" s="61"/>
      <c r="NRU28" s="61"/>
      <c r="NRV28" s="61"/>
      <c r="NRW28" s="61"/>
      <c r="NRX28" s="61"/>
      <c r="NRY28" s="61"/>
      <c r="NRZ28" s="61"/>
      <c r="NSA28" s="61"/>
      <c r="NSB28" s="61"/>
      <c r="NSC28" s="61"/>
      <c r="NSD28" s="61"/>
      <c r="NSE28" s="61"/>
      <c r="NSF28" s="61"/>
      <c r="NSG28" s="61"/>
      <c r="NSH28" s="61"/>
      <c r="NSI28" s="61"/>
      <c r="NSJ28" s="61"/>
      <c r="NSK28" s="61"/>
      <c r="NSL28" s="61"/>
      <c r="NSM28" s="61"/>
      <c r="NSN28" s="61"/>
      <c r="NSO28" s="61"/>
      <c r="NSP28" s="61"/>
      <c r="NSQ28" s="61"/>
      <c r="NSR28" s="61"/>
      <c r="NSS28" s="61"/>
      <c r="NST28" s="61"/>
      <c r="NSU28" s="61"/>
      <c r="NSV28" s="61"/>
      <c r="NSW28" s="61"/>
      <c r="NSX28" s="61"/>
      <c r="NSY28" s="61"/>
      <c r="NSZ28" s="61"/>
      <c r="NTA28" s="61"/>
      <c r="NTB28" s="61"/>
      <c r="NTC28" s="61"/>
      <c r="NTD28" s="61"/>
      <c r="NTE28" s="61"/>
      <c r="NTF28" s="61"/>
      <c r="NTG28" s="61"/>
      <c r="NTH28" s="61"/>
      <c r="NTI28" s="61"/>
      <c r="NTJ28" s="61"/>
      <c r="NTK28" s="61"/>
      <c r="NTL28" s="61"/>
      <c r="NTM28" s="61"/>
      <c r="NTN28" s="61"/>
      <c r="NTO28" s="61"/>
      <c r="NTP28" s="61"/>
      <c r="NTQ28" s="61"/>
      <c r="NTR28" s="61"/>
      <c r="NTS28" s="61"/>
      <c r="NTT28" s="61"/>
      <c r="NTU28" s="61"/>
      <c r="NTV28" s="61"/>
      <c r="NTW28" s="61"/>
      <c r="NTX28" s="61"/>
      <c r="NTY28" s="61"/>
      <c r="NTZ28" s="61"/>
      <c r="NUA28" s="61"/>
      <c r="NUB28" s="61"/>
      <c r="NUC28" s="61"/>
      <c r="NUD28" s="61"/>
      <c r="NUE28" s="61"/>
      <c r="NUF28" s="61"/>
      <c r="NUG28" s="61"/>
      <c r="NUH28" s="61"/>
      <c r="NUI28" s="61"/>
      <c r="NUJ28" s="61"/>
      <c r="NUK28" s="61"/>
      <c r="NUL28" s="61"/>
      <c r="NUM28" s="61"/>
      <c r="NUN28" s="61"/>
      <c r="NUO28" s="61"/>
      <c r="NUP28" s="61"/>
      <c r="NUQ28" s="61"/>
      <c r="NUR28" s="61"/>
      <c r="NUS28" s="61"/>
      <c r="NUT28" s="61"/>
      <c r="NUU28" s="61"/>
      <c r="NUV28" s="61"/>
      <c r="NUW28" s="61"/>
      <c r="NUX28" s="61"/>
      <c r="NUY28" s="61"/>
      <c r="NUZ28" s="61"/>
      <c r="NVA28" s="61"/>
      <c r="NVB28" s="61"/>
      <c r="NVC28" s="61"/>
      <c r="NVD28" s="61"/>
      <c r="NVE28" s="61"/>
      <c r="NVF28" s="61"/>
      <c r="NVG28" s="61"/>
      <c r="NVH28" s="61"/>
      <c r="NVI28" s="61"/>
      <c r="NVJ28" s="61"/>
      <c r="NVK28" s="61"/>
      <c r="NVL28" s="61"/>
      <c r="NVM28" s="61"/>
      <c r="NVN28" s="61"/>
      <c r="NVO28" s="61"/>
      <c r="NVP28" s="61"/>
      <c r="NVQ28" s="61"/>
      <c r="NVR28" s="61"/>
      <c r="NVS28" s="61"/>
      <c r="NVT28" s="61"/>
      <c r="NVU28" s="61"/>
      <c r="NVV28" s="61"/>
      <c r="NVW28" s="61"/>
      <c r="NVX28" s="61"/>
      <c r="NVY28" s="61"/>
      <c r="NVZ28" s="61"/>
      <c r="NWA28" s="61"/>
      <c r="NWB28" s="61"/>
      <c r="NWC28" s="61"/>
      <c r="NWD28" s="61"/>
      <c r="NWE28" s="61"/>
      <c r="NWF28" s="61"/>
      <c r="NWG28" s="61"/>
      <c r="NWH28" s="61"/>
      <c r="NWI28" s="61"/>
      <c r="NWJ28" s="61"/>
      <c r="NWK28" s="61"/>
      <c r="NWL28" s="61"/>
      <c r="NWM28" s="61"/>
      <c r="NWN28" s="61"/>
      <c r="NWO28" s="61"/>
      <c r="NWP28" s="61"/>
      <c r="NWQ28" s="61"/>
      <c r="NWR28" s="61"/>
      <c r="NWS28" s="61"/>
      <c r="NWT28" s="61"/>
      <c r="NWU28" s="61"/>
      <c r="NWV28" s="61"/>
      <c r="NWW28" s="61"/>
      <c r="NWX28" s="61"/>
      <c r="NWY28" s="61"/>
      <c r="NWZ28" s="61"/>
      <c r="NXA28" s="61"/>
      <c r="NXB28" s="61"/>
      <c r="NXC28" s="61"/>
      <c r="NXD28" s="61"/>
      <c r="NXE28" s="61"/>
      <c r="NXF28" s="61"/>
      <c r="NXG28" s="61"/>
      <c r="NXH28" s="61"/>
      <c r="NXI28" s="61"/>
      <c r="NXJ28" s="61"/>
      <c r="NXK28" s="61"/>
      <c r="NXL28" s="61"/>
      <c r="NXM28" s="61"/>
      <c r="NXN28" s="61"/>
      <c r="NXO28" s="61"/>
      <c r="NXP28" s="61"/>
      <c r="NXQ28" s="61"/>
      <c r="NXR28" s="61"/>
      <c r="NXS28" s="61"/>
      <c r="NXT28" s="61"/>
      <c r="NXU28" s="61"/>
      <c r="NXV28" s="61"/>
      <c r="NXW28" s="61"/>
      <c r="NXX28" s="61"/>
      <c r="NXY28" s="61"/>
      <c r="NXZ28" s="61"/>
      <c r="NYA28" s="61"/>
      <c r="NYB28" s="61"/>
      <c r="NYC28" s="61"/>
      <c r="NYD28" s="61"/>
      <c r="NYE28" s="61"/>
      <c r="NYF28" s="61"/>
      <c r="NYG28" s="61"/>
      <c r="NYH28" s="61"/>
      <c r="NYI28" s="61"/>
      <c r="NYJ28" s="61"/>
      <c r="NYK28" s="61"/>
      <c r="NYL28" s="61"/>
      <c r="NYM28" s="61"/>
      <c r="NYN28" s="61"/>
      <c r="NYO28" s="61"/>
      <c r="NYP28" s="61"/>
      <c r="NYQ28" s="61"/>
      <c r="NYR28" s="61"/>
      <c r="NYS28" s="61"/>
      <c r="NYT28" s="61"/>
      <c r="NYU28" s="61"/>
      <c r="NYV28" s="61"/>
      <c r="NYW28" s="61"/>
      <c r="NYX28" s="61"/>
      <c r="NYY28" s="61"/>
      <c r="NYZ28" s="61"/>
      <c r="NZA28" s="61"/>
      <c r="NZB28" s="61"/>
      <c r="NZC28" s="61"/>
      <c r="NZD28" s="61"/>
      <c r="NZE28" s="61"/>
      <c r="NZF28" s="61"/>
      <c r="NZG28" s="61"/>
      <c r="NZH28" s="61"/>
      <c r="NZI28" s="61"/>
      <c r="NZJ28" s="61"/>
      <c r="NZK28" s="61"/>
      <c r="NZL28" s="61"/>
      <c r="NZM28" s="61"/>
      <c r="NZN28" s="61"/>
      <c r="NZO28" s="61"/>
      <c r="NZP28" s="61"/>
      <c r="NZQ28" s="61"/>
      <c r="NZR28" s="61"/>
      <c r="NZS28" s="61"/>
      <c r="NZT28" s="61"/>
      <c r="NZU28" s="61"/>
      <c r="NZV28" s="61"/>
      <c r="NZW28" s="61"/>
      <c r="NZX28" s="61"/>
      <c r="NZY28" s="61"/>
      <c r="NZZ28" s="61"/>
      <c r="OAA28" s="61"/>
      <c r="OAB28" s="61"/>
      <c r="OAC28" s="61"/>
      <c r="OAD28" s="61"/>
      <c r="OAE28" s="61"/>
      <c r="OAF28" s="61"/>
      <c r="OAG28" s="61"/>
      <c r="OAH28" s="61"/>
      <c r="OAI28" s="61"/>
      <c r="OAJ28" s="61"/>
      <c r="OAK28" s="61"/>
      <c r="OAL28" s="61"/>
      <c r="OAM28" s="61"/>
      <c r="OAN28" s="61"/>
      <c r="OAO28" s="61"/>
      <c r="OAP28" s="61"/>
      <c r="OAQ28" s="61"/>
      <c r="OAR28" s="61"/>
      <c r="OAS28" s="61"/>
      <c r="OAT28" s="61"/>
      <c r="OAU28" s="61"/>
      <c r="OAV28" s="61"/>
      <c r="OAW28" s="61"/>
      <c r="OAX28" s="61"/>
      <c r="OAY28" s="61"/>
      <c r="OAZ28" s="61"/>
      <c r="OBA28" s="61"/>
      <c r="OBB28" s="61"/>
      <c r="OBC28" s="61"/>
      <c r="OBD28" s="61"/>
      <c r="OBE28" s="61"/>
      <c r="OBF28" s="61"/>
      <c r="OBG28" s="61"/>
      <c r="OBH28" s="61"/>
      <c r="OBI28" s="61"/>
      <c r="OBJ28" s="61"/>
      <c r="OBK28" s="61"/>
      <c r="OBL28" s="61"/>
      <c r="OBM28" s="61"/>
      <c r="OBN28" s="61"/>
      <c r="OBO28" s="61"/>
      <c r="OBP28" s="61"/>
      <c r="OBQ28" s="61"/>
      <c r="OBR28" s="61"/>
      <c r="OBS28" s="61"/>
      <c r="OBT28" s="61"/>
      <c r="OBU28" s="61"/>
      <c r="OBV28" s="61"/>
      <c r="OBW28" s="61"/>
      <c r="OBX28" s="61"/>
      <c r="OBY28" s="61"/>
      <c r="OBZ28" s="61"/>
      <c r="OCA28" s="61"/>
      <c r="OCB28" s="61"/>
      <c r="OCC28" s="61"/>
      <c r="OCD28" s="61"/>
      <c r="OCE28" s="61"/>
      <c r="OCF28" s="61"/>
      <c r="OCG28" s="61"/>
      <c r="OCH28" s="61"/>
      <c r="OCI28" s="61"/>
      <c r="OCJ28" s="61"/>
      <c r="OCK28" s="61"/>
      <c r="OCL28" s="61"/>
      <c r="OCM28" s="61"/>
      <c r="OCN28" s="61"/>
      <c r="OCO28" s="61"/>
      <c r="OCP28" s="61"/>
      <c r="OCQ28" s="61"/>
      <c r="OCR28" s="61"/>
      <c r="OCS28" s="61"/>
      <c r="OCT28" s="61"/>
      <c r="OCU28" s="61"/>
      <c r="OCV28" s="61"/>
      <c r="OCW28" s="61"/>
      <c r="OCX28" s="61"/>
      <c r="OCY28" s="61"/>
      <c r="OCZ28" s="61"/>
      <c r="ODA28" s="61"/>
      <c r="ODB28" s="61"/>
      <c r="ODC28" s="61"/>
      <c r="ODD28" s="61"/>
      <c r="ODE28" s="61"/>
      <c r="ODF28" s="61"/>
      <c r="ODG28" s="61"/>
      <c r="ODH28" s="61"/>
      <c r="ODI28" s="61"/>
      <c r="ODJ28" s="61"/>
      <c r="ODK28" s="61"/>
      <c r="ODL28" s="61"/>
      <c r="ODM28" s="61"/>
      <c r="ODN28" s="61"/>
      <c r="ODO28" s="61"/>
      <c r="ODP28" s="61"/>
      <c r="ODQ28" s="61"/>
      <c r="ODR28" s="61"/>
      <c r="ODS28" s="61"/>
      <c r="ODT28" s="61"/>
      <c r="ODU28" s="61"/>
      <c r="ODV28" s="61"/>
      <c r="ODW28" s="61"/>
      <c r="ODX28" s="61"/>
      <c r="ODY28" s="61"/>
      <c r="ODZ28" s="61"/>
      <c r="OEA28" s="61"/>
      <c r="OEB28" s="61"/>
      <c r="OEC28" s="61"/>
      <c r="OED28" s="61"/>
      <c r="OEE28" s="61"/>
      <c r="OEF28" s="61"/>
      <c r="OEG28" s="61"/>
      <c r="OEH28" s="61"/>
      <c r="OEI28" s="61"/>
      <c r="OEJ28" s="61"/>
      <c r="OEK28" s="61"/>
      <c r="OEL28" s="61"/>
      <c r="OEM28" s="61"/>
      <c r="OEN28" s="61"/>
      <c r="OEO28" s="61"/>
      <c r="OEP28" s="61"/>
      <c r="OEQ28" s="61"/>
      <c r="OER28" s="61"/>
      <c r="OES28" s="61"/>
      <c r="OET28" s="61"/>
      <c r="OEU28" s="61"/>
      <c r="OEV28" s="61"/>
      <c r="OEW28" s="61"/>
      <c r="OEX28" s="61"/>
      <c r="OEY28" s="61"/>
      <c r="OEZ28" s="61"/>
      <c r="OFA28" s="61"/>
      <c r="OFB28" s="61"/>
      <c r="OFC28" s="61"/>
      <c r="OFD28" s="61"/>
      <c r="OFE28" s="61"/>
      <c r="OFF28" s="61"/>
      <c r="OFG28" s="61"/>
      <c r="OFH28" s="61"/>
      <c r="OFI28" s="61"/>
      <c r="OFJ28" s="61"/>
      <c r="OFK28" s="61"/>
      <c r="OFL28" s="61"/>
      <c r="OFM28" s="61"/>
      <c r="OFN28" s="61"/>
      <c r="OFO28" s="61"/>
      <c r="OFP28" s="61"/>
      <c r="OFQ28" s="61"/>
      <c r="OFR28" s="61"/>
      <c r="OFS28" s="61"/>
      <c r="OFT28" s="61"/>
      <c r="OFU28" s="61"/>
      <c r="OFV28" s="61"/>
      <c r="OFW28" s="61"/>
      <c r="OFX28" s="61"/>
      <c r="OFY28" s="61"/>
      <c r="OFZ28" s="61"/>
      <c r="OGA28" s="61"/>
      <c r="OGB28" s="61"/>
      <c r="OGC28" s="61"/>
      <c r="OGD28" s="61"/>
      <c r="OGE28" s="61"/>
      <c r="OGF28" s="61"/>
      <c r="OGG28" s="61"/>
      <c r="OGH28" s="61"/>
      <c r="OGI28" s="61"/>
      <c r="OGJ28" s="61"/>
      <c r="OGK28" s="61"/>
      <c r="OGL28" s="61"/>
      <c r="OGM28" s="61"/>
      <c r="OGN28" s="61"/>
      <c r="OGO28" s="61"/>
      <c r="OGP28" s="61"/>
      <c r="OGQ28" s="61"/>
      <c r="OGR28" s="61"/>
      <c r="OGS28" s="61"/>
      <c r="OGT28" s="61"/>
      <c r="OGU28" s="61"/>
      <c r="OGV28" s="61"/>
      <c r="OGW28" s="61"/>
      <c r="OGX28" s="61"/>
      <c r="OGY28" s="61"/>
      <c r="OGZ28" s="61"/>
      <c r="OHA28" s="61"/>
      <c r="OHB28" s="61"/>
      <c r="OHC28" s="61"/>
      <c r="OHD28" s="61"/>
      <c r="OHE28" s="61"/>
      <c r="OHF28" s="61"/>
      <c r="OHG28" s="61"/>
      <c r="OHH28" s="61"/>
      <c r="OHI28" s="61"/>
      <c r="OHJ28" s="61"/>
      <c r="OHK28" s="61"/>
      <c r="OHL28" s="61"/>
      <c r="OHM28" s="61"/>
      <c r="OHN28" s="61"/>
      <c r="OHO28" s="61"/>
      <c r="OHP28" s="61"/>
      <c r="OHQ28" s="61"/>
      <c r="OHR28" s="61"/>
      <c r="OHS28" s="61"/>
      <c r="OHT28" s="61"/>
      <c r="OHU28" s="61"/>
      <c r="OHV28" s="61"/>
      <c r="OHW28" s="61"/>
      <c r="OHX28" s="61"/>
      <c r="OHY28" s="61"/>
      <c r="OHZ28" s="61"/>
      <c r="OIA28" s="61"/>
      <c r="OIB28" s="61"/>
      <c r="OIC28" s="61"/>
      <c r="OID28" s="61"/>
      <c r="OIE28" s="61"/>
      <c r="OIF28" s="61"/>
      <c r="OIG28" s="61"/>
      <c r="OIH28" s="61"/>
      <c r="OII28" s="61"/>
      <c r="OIJ28" s="61"/>
      <c r="OIK28" s="61"/>
      <c r="OIL28" s="61"/>
      <c r="OIM28" s="61"/>
      <c r="OIN28" s="61"/>
      <c r="OIO28" s="61"/>
      <c r="OIP28" s="61"/>
      <c r="OIQ28" s="61"/>
      <c r="OIR28" s="61"/>
      <c r="OIS28" s="61"/>
      <c r="OIT28" s="61"/>
      <c r="OIU28" s="61"/>
      <c r="OIV28" s="61"/>
      <c r="OIW28" s="61"/>
      <c r="OIX28" s="61"/>
      <c r="OIY28" s="61"/>
      <c r="OIZ28" s="61"/>
      <c r="OJA28" s="61"/>
      <c r="OJB28" s="61"/>
      <c r="OJC28" s="61"/>
      <c r="OJD28" s="61"/>
      <c r="OJE28" s="61"/>
      <c r="OJF28" s="61"/>
      <c r="OJG28" s="61"/>
      <c r="OJH28" s="61"/>
      <c r="OJI28" s="61"/>
      <c r="OJJ28" s="61"/>
      <c r="OJK28" s="61"/>
      <c r="OJL28" s="61"/>
      <c r="OJM28" s="61"/>
      <c r="OJN28" s="61"/>
      <c r="OJO28" s="61"/>
      <c r="OJP28" s="61"/>
      <c r="OJQ28" s="61"/>
      <c r="OJR28" s="61"/>
      <c r="OJS28" s="61"/>
      <c r="OJT28" s="61"/>
      <c r="OJU28" s="61"/>
      <c r="OJV28" s="61"/>
      <c r="OJW28" s="61"/>
      <c r="OJX28" s="61"/>
      <c r="OJY28" s="61"/>
      <c r="OJZ28" s="61"/>
      <c r="OKA28" s="61"/>
      <c r="OKB28" s="61"/>
      <c r="OKC28" s="61"/>
      <c r="OKD28" s="61"/>
      <c r="OKE28" s="61"/>
      <c r="OKF28" s="61"/>
      <c r="OKG28" s="61"/>
      <c r="OKH28" s="61"/>
      <c r="OKI28" s="61"/>
      <c r="OKJ28" s="61"/>
      <c r="OKK28" s="61"/>
      <c r="OKL28" s="61"/>
      <c r="OKM28" s="61"/>
      <c r="OKN28" s="61"/>
      <c r="OKO28" s="61"/>
      <c r="OKP28" s="61"/>
      <c r="OKQ28" s="61"/>
      <c r="OKR28" s="61"/>
      <c r="OKS28" s="61"/>
      <c r="OKT28" s="61"/>
      <c r="OKU28" s="61"/>
      <c r="OKV28" s="61"/>
      <c r="OKW28" s="61"/>
      <c r="OKX28" s="61"/>
      <c r="OKY28" s="61"/>
      <c r="OKZ28" s="61"/>
      <c r="OLA28" s="61"/>
      <c r="OLB28" s="61"/>
      <c r="OLC28" s="61"/>
      <c r="OLD28" s="61"/>
      <c r="OLE28" s="61"/>
      <c r="OLF28" s="61"/>
      <c r="OLG28" s="61"/>
      <c r="OLH28" s="61"/>
      <c r="OLI28" s="61"/>
      <c r="OLJ28" s="61"/>
      <c r="OLK28" s="61"/>
      <c r="OLL28" s="61"/>
      <c r="OLM28" s="61"/>
      <c r="OLN28" s="61"/>
      <c r="OLO28" s="61"/>
      <c r="OLP28" s="61"/>
      <c r="OLQ28" s="61"/>
      <c r="OLR28" s="61"/>
      <c r="OLS28" s="61"/>
      <c r="OLT28" s="61"/>
      <c r="OLU28" s="61"/>
      <c r="OLV28" s="61"/>
      <c r="OLW28" s="61"/>
      <c r="OLX28" s="61"/>
      <c r="OLY28" s="61"/>
      <c r="OLZ28" s="61"/>
      <c r="OMA28" s="61"/>
      <c r="OMB28" s="61"/>
      <c r="OMC28" s="61"/>
      <c r="OMD28" s="61"/>
      <c r="OME28" s="61"/>
      <c r="OMF28" s="61"/>
      <c r="OMG28" s="61"/>
      <c r="OMH28" s="61"/>
      <c r="OMI28" s="61"/>
      <c r="OMJ28" s="61"/>
      <c r="OMK28" s="61"/>
      <c r="OML28" s="61"/>
      <c r="OMM28" s="61"/>
      <c r="OMN28" s="61"/>
      <c r="OMO28" s="61"/>
      <c r="OMP28" s="61"/>
      <c r="OMQ28" s="61"/>
      <c r="OMR28" s="61"/>
      <c r="OMS28" s="61"/>
      <c r="OMT28" s="61"/>
      <c r="OMU28" s="61"/>
      <c r="OMV28" s="61"/>
      <c r="OMW28" s="61"/>
      <c r="OMX28" s="61"/>
      <c r="OMY28" s="61"/>
      <c r="OMZ28" s="61"/>
      <c r="ONA28" s="61"/>
      <c r="ONB28" s="61"/>
      <c r="ONC28" s="61"/>
      <c r="OND28" s="61"/>
      <c r="ONE28" s="61"/>
      <c r="ONF28" s="61"/>
      <c r="ONG28" s="61"/>
      <c r="ONH28" s="61"/>
      <c r="ONI28" s="61"/>
      <c r="ONJ28" s="61"/>
      <c r="ONK28" s="61"/>
      <c r="ONL28" s="61"/>
      <c r="ONM28" s="61"/>
      <c r="ONN28" s="61"/>
      <c r="ONO28" s="61"/>
      <c r="ONP28" s="61"/>
      <c r="ONQ28" s="61"/>
      <c r="ONR28" s="61"/>
      <c r="ONS28" s="61"/>
      <c r="ONT28" s="61"/>
      <c r="ONU28" s="61"/>
      <c r="ONV28" s="61"/>
      <c r="ONW28" s="61"/>
      <c r="ONX28" s="61"/>
      <c r="ONY28" s="61"/>
      <c r="ONZ28" s="61"/>
      <c r="OOA28" s="61"/>
      <c r="OOB28" s="61"/>
      <c r="OOC28" s="61"/>
      <c r="OOD28" s="61"/>
      <c r="OOE28" s="61"/>
      <c r="OOF28" s="61"/>
      <c r="OOG28" s="61"/>
      <c r="OOH28" s="61"/>
      <c r="OOI28" s="61"/>
      <c r="OOJ28" s="61"/>
      <c r="OOK28" s="61"/>
      <c r="OOL28" s="61"/>
      <c r="OOM28" s="61"/>
      <c r="OON28" s="61"/>
      <c r="OOO28" s="61"/>
      <c r="OOP28" s="61"/>
      <c r="OOQ28" s="61"/>
      <c r="OOR28" s="61"/>
      <c r="OOS28" s="61"/>
      <c r="OOT28" s="61"/>
      <c r="OOU28" s="61"/>
      <c r="OOV28" s="61"/>
      <c r="OOW28" s="61"/>
      <c r="OOX28" s="61"/>
      <c r="OOY28" s="61"/>
      <c r="OOZ28" s="61"/>
      <c r="OPA28" s="61"/>
      <c r="OPB28" s="61"/>
      <c r="OPC28" s="61"/>
      <c r="OPD28" s="61"/>
      <c r="OPE28" s="61"/>
      <c r="OPF28" s="61"/>
      <c r="OPG28" s="61"/>
      <c r="OPH28" s="61"/>
      <c r="OPI28" s="61"/>
      <c r="OPJ28" s="61"/>
      <c r="OPK28" s="61"/>
      <c r="OPL28" s="61"/>
      <c r="OPM28" s="61"/>
      <c r="OPN28" s="61"/>
      <c r="OPO28" s="61"/>
      <c r="OPP28" s="61"/>
      <c r="OPQ28" s="61"/>
      <c r="OPR28" s="61"/>
      <c r="OPS28" s="61"/>
      <c r="OPT28" s="61"/>
      <c r="OPU28" s="61"/>
      <c r="OPV28" s="61"/>
      <c r="OPW28" s="61"/>
      <c r="OPX28" s="61"/>
      <c r="OPY28" s="61"/>
      <c r="OPZ28" s="61"/>
      <c r="OQA28" s="61"/>
      <c r="OQB28" s="61"/>
      <c r="OQC28" s="61"/>
      <c r="OQD28" s="61"/>
      <c r="OQE28" s="61"/>
      <c r="OQF28" s="61"/>
      <c r="OQG28" s="61"/>
      <c r="OQH28" s="61"/>
      <c r="OQI28" s="61"/>
      <c r="OQJ28" s="61"/>
      <c r="OQK28" s="61"/>
      <c r="OQL28" s="61"/>
      <c r="OQM28" s="61"/>
      <c r="OQN28" s="61"/>
      <c r="OQO28" s="61"/>
      <c r="OQP28" s="61"/>
      <c r="OQQ28" s="61"/>
      <c r="OQR28" s="61"/>
      <c r="OQS28" s="61"/>
      <c r="OQT28" s="61"/>
      <c r="OQU28" s="61"/>
      <c r="OQV28" s="61"/>
      <c r="OQW28" s="61"/>
      <c r="OQX28" s="61"/>
      <c r="OQY28" s="61"/>
      <c r="OQZ28" s="61"/>
      <c r="ORA28" s="61"/>
      <c r="ORB28" s="61"/>
      <c r="ORC28" s="61"/>
      <c r="ORD28" s="61"/>
      <c r="ORE28" s="61"/>
      <c r="ORF28" s="61"/>
      <c r="ORG28" s="61"/>
      <c r="ORH28" s="61"/>
      <c r="ORI28" s="61"/>
      <c r="ORJ28" s="61"/>
      <c r="ORK28" s="61"/>
      <c r="ORL28" s="61"/>
      <c r="ORM28" s="61"/>
      <c r="ORN28" s="61"/>
      <c r="ORO28" s="61"/>
      <c r="ORP28" s="61"/>
      <c r="ORQ28" s="61"/>
      <c r="ORR28" s="61"/>
      <c r="ORS28" s="61"/>
      <c r="ORT28" s="61"/>
      <c r="ORU28" s="61"/>
      <c r="ORV28" s="61"/>
      <c r="ORW28" s="61"/>
      <c r="ORX28" s="61"/>
      <c r="ORY28" s="61"/>
      <c r="ORZ28" s="61"/>
      <c r="OSA28" s="61"/>
      <c r="OSB28" s="61"/>
      <c r="OSC28" s="61"/>
      <c r="OSD28" s="61"/>
      <c r="OSE28" s="61"/>
      <c r="OSF28" s="61"/>
      <c r="OSG28" s="61"/>
      <c r="OSH28" s="61"/>
      <c r="OSI28" s="61"/>
      <c r="OSJ28" s="61"/>
      <c r="OSK28" s="61"/>
      <c r="OSL28" s="61"/>
      <c r="OSM28" s="61"/>
      <c r="OSN28" s="61"/>
      <c r="OSO28" s="61"/>
      <c r="OSP28" s="61"/>
      <c r="OSQ28" s="61"/>
      <c r="OSR28" s="61"/>
      <c r="OSS28" s="61"/>
      <c r="OST28" s="61"/>
      <c r="OSU28" s="61"/>
      <c r="OSV28" s="61"/>
      <c r="OSW28" s="61"/>
      <c r="OSX28" s="61"/>
      <c r="OSY28" s="61"/>
      <c r="OSZ28" s="61"/>
      <c r="OTA28" s="61"/>
      <c r="OTB28" s="61"/>
      <c r="OTC28" s="61"/>
      <c r="OTD28" s="61"/>
      <c r="OTE28" s="61"/>
      <c r="OTF28" s="61"/>
      <c r="OTG28" s="61"/>
      <c r="OTH28" s="61"/>
      <c r="OTI28" s="61"/>
      <c r="OTJ28" s="61"/>
      <c r="OTK28" s="61"/>
      <c r="OTL28" s="61"/>
      <c r="OTM28" s="61"/>
      <c r="OTN28" s="61"/>
      <c r="OTO28" s="61"/>
      <c r="OTP28" s="61"/>
      <c r="OTQ28" s="61"/>
      <c r="OTR28" s="61"/>
      <c r="OTS28" s="61"/>
      <c r="OTT28" s="61"/>
      <c r="OTU28" s="61"/>
      <c r="OTV28" s="61"/>
      <c r="OTW28" s="61"/>
      <c r="OTX28" s="61"/>
      <c r="OTY28" s="61"/>
      <c r="OTZ28" s="61"/>
      <c r="OUA28" s="61"/>
      <c r="OUB28" s="61"/>
      <c r="OUC28" s="61"/>
      <c r="OUD28" s="61"/>
      <c r="OUE28" s="61"/>
      <c r="OUF28" s="61"/>
      <c r="OUG28" s="61"/>
      <c r="OUH28" s="61"/>
      <c r="OUI28" s="61"/>
      <c r="OUJ28" s="61"/>
      <c r="OUK28" s="61"/>
      <c r="OUL28" s="61"/>
      <c r="OUM28" s="61"/>
      <c r="OUN28" s="61"/>
      <c r="OUO28" s="61"/>
      <c r="OUP28" s="61"/>
      <c r="OUQ28" s="61"/>
      <c r="OUR28" s="61"/>
      <c r="OUS28" s="61"/>
      <c r="OUT28" s="61"/>
      <c r="OUU28" s="61"/>
      <c r="OUV28" s="61"/>
      <c r="OUW28" s="61"/>
      <c r="OUX28" s="61"/>
      <c r="OUY28" s="61"/>
      <c r="OUZ28" s="61"/>
      <c r="OVA28" s="61"/>
      <c r="OVB28" s="61"/>
      <c r="OVC28" s="61"/>
      <c r="OVD28" s="61"/>
      <c r="OVE28" s="61"/>
      <c r="OVF28" s="61"/>
      <c r="OVG28" s="61"/>
      <c r="OVH28" s="61"/>
      <c r="OVI28" s="61"/>
      <c r="OVJ28" s="61"/>
      <c r="OVK28" s="61"/>
      <c r="OVL28" s="61"/>
      <c r="OVM28" s="61"/>
      <c r="OVN28" s="61"/>
      <c r="OVO28" s="61"/>
      <c r="OVP28" s="61"/>
      <c r="OVQ28" s="61"/>
      <c r="OVR28" s="61"/>
      <c r="OVS28" s="61"/>
      <c r="OVT28" s="61"/>
      <c r="OVU28" s="61"/>
      <c r="OVV28" s="61"/>
      <c r="OVW28" s="61"/>
      <c r="OVX28" s="61"/>
      <c r="OVY28" s="61"/>
      <c r="OVZ28" s="61"/>
      <c r="OWA28" s="61"/>
      <c r="OWB28" s="61"/>
      <c r="OWC28" s="61"/>
      <c r="OWD28" s="61"/>
      <c r="OWE28" s="61"/>
      <c r="OWF28" s="61"/>
      <c r="OWG28" s="61"/>
      <c r="OWH28" s="61"/>
      <c r="OWI28" s="61"/>
      <c r="OWJ28" s="61"/>
      <c r="OWK28" s="61"/>
      <c r="OWL28" s="61"/>
      <c r="OWM28" s="61"/>
      <c r="OWN28" s="61"/>
      <c r="OWO28" s="61"/>
      <c r="OWP28" s="61"/>
      <c r="OWQ28" s="61"/>
      <c r="OWR28" s="61"/>
      <c r="OWS28" s="61"/>
      <c r="OWT28" s="61"/>
      <c r="OWU28" s="61"/>
      <c r="OWV28" s="61"/>
      <c r="OWW28" s="61"/>
      <c r="OWX28" s="61"/>
      <c r="OWY28" s="61"/>
      <c r="OWZ28" s="61"/>
      <c r="OXA28" s="61"/>
      <c r="OXB28" s="61"/>
      <c r="OXC28" s="61"/>
      <c r="OXD28" s="61"/>
      <c r="OXE28" s="61"/>
      <c r="OXF28" s="61"/>
      <c r="OXG28" s="61"/>
      <c r="OXH28" s="61"/>
      <c r="OXI28" s="61"/>
      <c r="OXJ28" s="61"/>
      <c r="OXK28" s="61"/>
      <c r="OXL28" s="61"/>
      <c r="OXM28" s="61"/>
      <c r="OXN28" s="61"/>
      <c r="OXO28" s="61"/>
      <c r="OXP28" s="61"/>
      <c r="OXQ28" s="61"/>
      <c r="OXR28" s="61"/>
      <c r="OXS28" s="61"/>
      <c r="OXT28" s="61"/>
      <c r="OXU28" s="61"/>
      <c r="OXV28" s="61"/>
      <c r="OXW28" s="61"/>
      <c r="OXX28" s="61"/>
      <c r="OXY28" s="61"/>
      <c r="OXZ28" s="61"/>
      <c r="OYA28" s="61"/>
      <c r="OYB28" s="61"/>
      <c r="OYC28" s="61"/>
      <c r="OYD28" s="61"/>
      <c r="OYE28" s="61"/>
      <c r="OYF28" s="61"/>
      <c r="OYG28" s="61"/>
      <c r="OYH28" s="61"/>
      <c r="OYI28" s="61"/>
      <c r="OYJ28" s="61"/>
      <c r="OYK28" s="61"/>
      <c r="OYL28" s="61"/>
      <c r="OYM28" s="61"/>
      <c r="OYN28" s="61"/>
      <c r="OYO28" s="61"/>
      <c r="OYP28" s="61"/>
      <c r="OYQ28" s="61"/>
      <c r="OYR28" s="61"/>
      <c r="OYS28" s="61"/>
      <c r="OYT28" s="61"/>
      <c r="OYU28" s="61"/>
      <c r="OYV28" s="61"/>
      <c r="OYW28" s="61"/>
      <c r="OYX28" s="61"/>
      <c r="OYY28" s="61"/>
      <c r="OYZ28" s="61"/>
      <c r="OZA28" s="61"/>
      <c r="OZB28" s="61"/>
      <c r="OZC28" s="61"/>
      <c r="OZD28" s="61"/>
      <c r="OZE28" s="61"/>
      <c r="OZF28" s="61"/>
      <c r="OZG28" s="61"/>
      <c r="OZH28" s="61"/>
      <c r="OZI28" s="61"/>
      <c r="OZJ28" s="61"/>
      <c r="OZK28" s="61"/>
      <c r="OZL28" s="61"/>
      <c r="OZM28" s="61"/>
      <c r="OZN28" s="61"/>
      <c r="OZO28" s="61"/>
      <c r="OZP28" s="61"/>
      <c r="OZQ28" s="61"/>
      <c r="OZR28" s="61"/>
      <c r="OZS28" s="61"/>
      <c r="OZT28" s="61"/>
      <c r="OZU28" s="61"/>
      <c r="OZV28" s="61"/>
      <c r="OZW28" s="61"/>
      <c r="OZX28" s="61"/>
      <c r="OZY28" s="61"/>
      <c r="OZZ28" s="61"/>
      <c r="PAA28" s="61"/>
      <c r="PAB28" s="61"/>
      <c r="PAC28" s="61"/>
      <c r="PAD28" s="61"/>
      <c r="PAE28" s="61"/>
      <c r="PAF28" s="61"/>
      <c r="PAG28" s="61"/>
      <c r="PAH28" s="61"/>
      <c r="PAI28" s="61"/>
      <c r="PAJ28" s="61"/>
      <c r="PAK28" s="61"/>
      <c r="PAL28" s="61"/>
      <c r="PAM28" s="61"/>
      <c r="PAN28" s="61"/>
      <c r="PAO28" s="61"/>
      <c r="PAP28" s="61"/>
      <c r="PAQ28" s="61"/>
      <c r="PAR28" s="61"/>
      <c r="PAS28" s="61"/>
      <c r="PAT28" s="61"/>
      <c r="PAU28" s="61"/>
      <c r="PAV28" s="61"/>
      <c r="PAW28" s="61"/>
      <c r="PAX28" s="61"/>
      <c r="PAY28" s="61"/>
      <c r="PAZ28" s="61"/>
      <c r="PBA28" s="61"/>
      <c r="PBB28" s="61"/>
      <c r="PBC28" s="61"/>
      <c r="PBD28" s="61"/>
      <c r="PBE28" s="61"/>
      <c r="PBF28" s="61"/>
      <c r="PBG28" s="61"/>
      <c r="PBH28" s="61"/>
      <c r="PBI28" s="61"/>
      <c r="PBJ28" s="61"/>
      <c r="PBK28" s="61"/>
      <c r="PBL28" s="61"/>
      <c r="PBM28" s="61"/>
      <c r="PBN28" s="61"/>
      <c r="PBO28" s="61"/>
      <c r="PBP28" s="61"/>
      <c r="PBQ28" s="61"/>
      <c r="PBR28" s="61"/>
      <c r="PBS28" s="61"/>
      <c r="PBT28" s="61"/>
      <c r="PBU28" s="61"/>
      <c r="PBV28" s="61"/>
      <c r="PBW28" s="61"/>
      <c r="PBX28" s="61"/>
      <c r="PBY28" s="61"/>
      <c r="PBZ28" s="61"/>
      <c r="PCA28" s="61"/>
      <c r="PCB28" s="61"/>
      <c r="PCC28" s="61"/>
      <c r="PCD28" s="61"/>
      <c r="PCE28" s="61"/>
      <c r="PCF28" s="61"/>
      <c r="PCG28" s="61"/>
      <c r="PCH28" s="61"/>
      <c r="PCI28" s="61"/>
      <c r="PCJ28" s="61"/>
      <c r="PCK28" s="61"/>
      <c r="PCL28" s="61"/>
      <c r="PCM28" s="61"/>
      <c r="PCN28" s="61"/>
      <c r="PCO28" s="61"/>
      <c r="PCP28" s="61"/>
      <c r="PCQ28" s="61"/>
      <c r="PCR28" s="61"/>
      <c r="PCS28" s="61"/>
      <c r="PCT28" s="61"/>
      <c r="PCU28" s="61"/>
      <c r="PCV28" s="61"/>
      <c r="PCW28" s="61"/>
      <c r="PCX28" s="61"/>
      <c r="PCY28" s="61"/>
      <c r="PCZ28" s="61"/>
      <c r="PDA28" s="61"/>
      <c r="PDB28" s="61"/>
      <c r="PDC28" s="61"/>
      <c r="PDD28" s="61"/>
      <c r="PDE28" s="61"/>
      <c r="PDF28" s="61"/>
      <c r="PDG28" s="61"/>
      <c r="PDH28" s="61"/>
      <c r="PDI28" s="61"/>
      <c r="PDJ28" s="61"/>
      <c r="PDK28" s="61"/>
      <c r="PDL28" s="61"/>
      <c r="PDM28" s="61"/>
      <c r="PDN28" s="61"/>
      <c r="PDO28" s="61"/>
      <c r="PDP28" s="61"/>
      <c r="PDQ28" s="61"/>
      <c r="PDR28" s="61"/>
      <c r="PDS28" s="61"/>
      <c r="PDT28" s="61"/>
      <c r="PDU28" s="61"/>
      <c r="PDV28" s="61"/>
      <c r="PDW28" s="61"/>
      <c r="PDX28" s="61"/>
      <c r="PDY28" s="61"/>
      <c r="PDZ28" s="61"/>
      <c r="PEA28" s="61"/>
      <c r="PEB28" s="61"/>
      <c r="PEC28" s="61"/>
      <c r="PED28" s="61"/>
      <c r="PEE28" s="61"/>
      <c r="PEF28" s="61"/>
      <c r="PEG28" s="61"/>
      <c r="PEH28" s="61"/>
      <c r="PEI28" s="61"/>
      <c r="PEJ28" s="61"/>
      <c r="PEK28" s="61"/>
      <c r="PEL28" s="61"/>
      <c r="PEM28" s="61"/>
      <c r="PEN28" s="61"/>
      <c r="PEO28" s="61"/>
      <c r="PEP28" s="61"/>
      <c r="PEQ28" s="61"/>
      <c r="PER28" s="61"/>
      <c r="PES28" s="61"/>
      <c r="PET28" s="61"/>
      <c r="PEU28" s="61"/>
      <c r="PEV28" s="61"/>
      <c r="PEW28" s="61"/>
      <c r="PEX28" s="61"/>
      <c r="PEY28" s="61"/>
      <c r="PEZ28" s="61"/>
      <c r="PFA28" s="61"/>
      <c r="PFB28" s="61"/>
      <c r="PFC28" s="61"/>
      <c r="PFD28" s="61"/>
      <c r="PFE28" s="61"/>
      <c r="PFF28" s="61"/>
      <c r="PFG28" s="61"/>
      <c r="PFH28" s="61"/>
      <c r="PFI28" s="61"/>
      <c r="PFJ28" s="61"/>
      <c r="PFK28" s="61"/>
      <c r="PFL28" s="61"/>
      <c r="PFM28" s="61"/>
      <c r="PFN28" s="61"/>
      <c r="PFO28" s="61"/>
      <c r="PFP28" s="61"/>
      <c r="PFQ28" s="61"/>
      <c r="PFR28" s="61"/>
      <c r="PFS28" s="61"/>
      <c r="PFT28" s="61"/>
      <c r="PFU28" s="61"/>
      <c r="PFV28" s="61"/>
      <c r="PFW28" s="61"/>
      <c r="PFX28" s="61"/>
      <c r="PFY28" s="61"/>
      <c r="PFZ28" s="61"/>
      <c r="PGA28" s="61"/>
      <c r="PGB28" s="61"/>
      <c r="PGC28" s="61"/>
      <c r="PGD28" s="61"/>
      <c r="PGE28" s="61"/>
      <c r="PGF28" s="61"/>
      <c r="PGG28" s="61"/>
      <c r="PGH28" s="61"/>
      <c r="PGI28" s="61"/>
      <c r="PGJ28" s="61"/>
      <c r="PGK28" s="61"/>
      <c r="PGL28" s="61"/>
      <c r="PGM28" s="61"/>
      <c r="PGN28" s="61"/>
      <c r="PGO28" s="61"/>
      <c r="PGP28" s="61"/>
      <c r="PGQ28" s="61"/>
      <c r="PGR28" s="61"/>
      <c r="PGS28" s="61"/>
      <c r="PGT28" s="61"/>
      <c r="PGU28" s="61"/>
      <c r="PGV28" s="61"/>
      <c r="PGW28" s="61"/>
      <c r="PGX28" s="61"/>
      <c r="PGY28" s="61"/>
      <c r="PGZ28" s="61"/>
      <c r="PHA28" s="61"/>
      <c r="PHB28" s="61"/>
      <c r="PHC28" s="61"/>
      <c r="PHD28" s="61"/>
      <c r="PHE28" s="61"/>
      <c r="PHF28" s="61"/>
      <c r="PHG28" s="61"/>
      <c r="PHH28" s="61"/>
      <c r="PHI28" s="61"/>
      <c r="PHJ28" s="61"/>
      <c r="PHK28" s="61"/>
      <c r="PHL28" s="61"/>
      <c r="PHM28" s="61"/>
      <c r="PHN28" s="61"/>
      <c r="PHO28" s="61"/>
      <c r="PHP28" s="61"/>
      <c r="PHQ28" s="61"/>
      <c r="PHR28" s="61"/>
      <c r="PHS28" s="61"/>
      <c r="PHT28" s="61"/>
      <c r="PHU28" s="61"/>
      <c r="PHV28" s="61"/>
      <c r="PHW28" s="61"/>
      <c r="PHX28" s="61"/>
      <c r="PHY28" s="61"/>
      <c r="PHZ28" s="61"/>
      <c r="PIA28" s="61"/>
      <c r="PIB28" s="61"/>
      <c r="PIC28" s="61"/>
      <c r="PID28" s="61"/>
      <c r="PIE28" s="61"/>
      <c r="PIF28" s="61"/>
      <c r="PIG28" s="61"/>
      <c r="PIH28" s="61"/>
      <c r="PII28" s="61"/>
      <c r="PIJ28" s="61"/>
      <c r="PIK28" s="61"/>
      <c r="PIL28" s="61"/>
      <c r="PIM28" s="61"/>
      <c r="PIN28" s="61"/>
      <c r="PIO28" s="61"/>
      <c r="PIP28" s="61"/>
      <c r="PIQ28" s="61"/>
      <c r="PIR28" s="61"/>
      <c r="PIS28" s="61"/>
      <c r="PIT28" s="61"/>
      <c r="PIU28" s="61"/>
      <c r="PIV28" s="61"/>
      <c r="PIW28" s="61"/>
      <c r="PIX28" s="61"/>
      <c r="PIY28" s="61"/>
      <c r="PIZ28" s="61"/>
      <c r="PJA28" s="61"/>
      <c r="PJB28" s="61"/>
      <c r="PJC28" s="61"/>
      <c r="PJD28" s="61"/>
      <c r="PJE28" s="61"/>
      <c r="PJF28" s="61"/>
      <c r="PJG28" s="61"/>
      <c r="PJH28" s="61"/>
      <c r="PJI28" s="61"/>
      <c r="PJJ28" s="61"/>
      <c r="PJK28" s="61"/>
      <c r="PJL28" s="61"/>
      <c r="PJM28" s="61"/>
      <c r="PJN28" s="61"/>
      <c r="PJO28" s="61"/>
      <c r="PJP28" s="61"/>
      <c r="PJQ28" s="61"/>
      <c r="PJR28" s="61"/>
      <c r="PJS28" s="61"/>
      <c r="PJT28" s="61"/>
      <c r="PJU28" s="61"/>
      <c r="PJV28" s="61"/>
      <c r="PJW28" s="61"/>
      <c r="PJX28" s="61"/>
      <c r="PJY28" s="61"/>
      <c r="PJZ28" s="61"/>
      <c r="PKA28" s="61"/>
      <c r="PKB28" s="61"/>
      <c r="PKC28" s="61"/>
      <c r="PKD28" s="61"/>
      <c r="PKE28" s="61"/>
      <c r="PKF28" s="61"/>
      <c r="PKG28" s="61"/>
      <c r="PKH28" s="61"/>
      <c r="PKI28" s="61"/>
      <c r="PKJ28" s="61"/>
      <c r="PKK28" s="61"/>
      <c r="PKL28" s="61"/>
      <c r="PKM28" s="61"/>
      <c r="PKN28" s="61"/>
      <c r="PKO28" s="61"/>
      <c r="PKP28" s="61"/>
      <c r="PKQ28" s="61"/>
      <c r="PKR28" s="61"/>
      <c r="PKS28" s="61"/>
      <c r="PKT28" s="61"/>
      <c r="PKU28" s="61"/>
      <c r="PKV28" s="61"/>
      <c r="PKW28" s="61"/>
      <c r="PKX28" s="61"/>
      <c r="PKY28" s="61"/>
      <c r="PKZ28" s="61"/>
      <c r="PLA28" s="61"/>
      <c r="PLB28" s="61"/>
      <c r="PLC28" s="61"/>
      <c r="PLD28" s="61"/>
      <c r="PLE28" s="61"/>
      <c r="PLF28" s="61"/>
      <c r="PLG28" s="61"/>
      <c r="PLH28" s="61"/>
      <c r="PLI28" s="61"/>
      <c r="PLJ28" s="61"/>
      <c r="PLK28" s="61"/>
      <c r="PLL28" s="61"/>
      <c r="PLM28" s="61"/>
      <c r="PLN28" s="61"/>
      <c r="PLO28" s="61"/>
      <c r="PLP28" s="61"/>
      <c r="PLQ28" s="61"/>
      <c r="PLR28" s="61"/>
      <c r="PLS28" s="61"/>
      <c r="PLT28" s="61"/>
      <c r="PLU28" s="61"/>
      <c r="PLV28" s="61"/>
      <c r="PLW28" s="61"/>
      <c r="PLX28" s="61"/>
      <c r="PLY28" s="61"/>
      <c r="PLZ28" s="61"/>
      <c r="PMA28" s="61"/>
      <c r="PMB28" s="61"/>
      <c r="PMC28" s="61"/>
      <c r="PMD28" s="61"/>
      <c r="PME28" s="61"/>
      <c r="PMF28" s="61"/>
      <c r="PMG28" s="61"/>
      <c r="PMH28" s="61"/>
      <c r="PMI28" s="61"/>
      <c r="PMJ28" s="61"/>
      <c r="PMK28" s="61"/>
      <c r="PML28" s="61"/>
      <c r="PMM28" s="61"/>
      <c r="PMN28" s="61"/>
      <c r="PMO28" s="61"/>
      <c r="PMP28" s="61"/>
      <c r="PMQ28" s="61"/>
      <c r="PMR28" s="61"/>
      <c r="PMS28" s="61"/>
      <c r="PMT28" s="61"/>
      <c r="PMU28" s="61"/>
      <c r="PMV28" s="61"/>
      <c r="PMW28" s="61"/>
      <c r="PMX28" s="61"/>
      <c r="PMY28" s="61"/>
      <c r="PMZ28" s="61"/>
      <c r="PNA28" s="61"/>
      <c r="PNB28" s="61"/>
      <c r="PNC28" s="61"/>
      <c r="PND28" s="61"/>
      <c r="PNE28" s="61"/>
      <c r="PNF28" s="61"/>
      <c r="PNG28" s="61"/>
      <c r="PNH28" s="61"/>
      <c r="PNI28" s="61"/>
      <c r="PNJ28" s="61"/>
      <c r="PNK28" s="61"/>
      <c r="PNL28" s="61"/>
      <c r="PNM28" s="61"/>
      <c r="PNN28" s="61"/>
      <c r="PNO28" s="61"/>
      <c r="PNP28" s="61"/>
      <c r="PNQ28" s="61"/>
      <c r="PNR28" s="61"/>
      <c r="PNS28" s="61"/>
      <c r="PNT28" s="61"/>
      <c r="PNU28" s="61"/>
      <c r="PNV28" s="61"/>
      <c r="PNW28" s="61"/>
      <c r="PNX28" s="61"/>
      <c r="PNY28" s="61"/>
      <c r="PNZ28" s="61"/>
      <c r="POA28" s="61"/>
      <c r="POB28" s="61"/>
      <c r="POC28" s="61"/>
      <c r="POD28" s="61"/>
      <c r="POE28" s="61"/>
      <c r="POF28" s="61"/>
      <c r="POG28" s="61"/>
      <c r="POH28" s="61"/>
      <c r="POI28" s="61"/>
      <c r="POJ28" s="61"/>
      <c r="POK28" s="61"/>
      <c r="POL28" s="61"/>
      <c r="POM28" s="61"/>
      <c r="PON28" s="61"/>
      <c r="POO28" s="61"/>
      <c r="POP28" s="61"/>
      <c r="POQ28" s="61"/>
      <c r="POR28" s="61"/>
      <c r="POS28" s="61"/>
      <c r="POT28" s="61"/>
      <c r="POU28" s="61"/>
      <c r="POV28" s="61"/>
      <c r="POW28" s="61"/>
      <c r="POX28" s="61"/>
      <c r="POY28" s="61"/>
      <c r="POZ28" s="61"/>
      <c r="PPA28" s="61"/>
      <c r="PPB28" s="61"/>
      <c r="PPC28" s="61"/>
      <c r="PPD28" s="61"/>
      <c r="PPE28" s="61"/>
      <c r="PPF28" s="61"/>
      <c r="PPG28" s="61"/>
      <c r="PPH28" s="61"/>
      <c r="PPI28" s="61"/>
      <c r="PPJ28" s="61"/>
      <c r="PPK28" s="61"/>
      <c r="PPL28" s="61"/>
      <c r="PPM28" s="61"/>
      <c r="PPN28" s="61"/>
      <c r="PPO28" s="61"/>
      <c r="PPP28" s="61"/>
      <c r="PPQ28" s="61"/>
      <c r="PPR28" s="61"/>
      <c r="PPS28" s="61"/>
      <c r="PPT28" s="61"/>
      <c r="PPU28" s="61"/>
      <c r="PPV28" s="61"/>
      <c r="PPW28" s="61"/>
      <c r="PPX28" s="61"/>
      <c r="PPY28" s="61"/>
      <c r="PPZ28" s="61"/>
      <c r="PQA28" s="61"/>
      <c r="PQB28" s="61"/>
      <c r="PQC28" s="61"/>
      <c r="PQD28" s="61"/>
      <c r="PQE28" s="61"/>
      <c r="PQF28" s="61"/>
      <c r="PQG28" s="61"/>
      <c r="PQH28" s="61"/>
      <c r="PQI28" s="61"/>
      <c r="PQJ28" s="61"/>
      <c r="PQK28" s="61"/>
      <c r="PQL28" s="61"/>
      <c r="PQM28" s="61"/>
      <c r="PQN28" s="61"/>
      <c r="PQO28" s="61"/>
      <c r="PQP28" s="61"/>
      <c r="PQQ28" s="61"/>
      <c r="PQR28" s="61"/>
      <c r="PQS28" s="61"/>
      <c r="PQT28" s="61"/>
      <c r="PQU28" s="61"/>
      <c r="PQV28" s="61"/>
      <c r="PQW28" s="61"/>
      <c r="PQX28" s="61"/>
      <c r="PQY28" s="61"/>
      <c r="PQZ28" s="61"/>
      <c r="PRA28" s="61"/>
      <c r="PRB28" s="61"/>
      <c r="PRC28" s="61"/>
      <c r="PRD28" s="61"/>
      <c r="PRE28" s="61"/>
      <c r="PRF28" s="61"/>
      <c r="PRG28" s="61"/>
      <c r="PRH28" s="61"/>
      <c r="PRI28" s="61"/>
      <c r="PRJ28" s="61"/>
      <c r="PRK28" s="61"/>
      <c r="PRL28" s="61"/>
      <c r="PRM28" s="61"/>
      <c r="PRN28" s="61"/>
      <c r="PRO28" s="61"/>
      <c r="PRP28" s="61"/>
      <c r="PRQ28" s="61"/>
      <c r="PRR28" s="61"/>
      <c r="PRS28" s="61"/>
      <c r="PRT28" s="61"/>
      <c r="PRU28" s="61"/>
      <c r="PRV28" s="61"/>
      <c r="PRW28" s="61"/>
      <c r="PRX28" s="61"/>
      <c r="PRY28" s="61"/>
      <c r="PRZ28" s="61"/>
      <c r="PSA28" s="61"/>
      <c r="PSB28" s="61"/>
      <c r="PSC28" s="61"/>
      <c r="PSD28" s="61"/>
      <c r="PSE28" s="61"/>
      <c r="PSF28" s="61"/>
      <c r="PSG28" s="61"/>
      <c r="PSH28" s="61"/>
      <c r="PSI28" s="61"/>
      <c r="PSJ28" s="61"/>
      <c r="PSK28" s="61"/>
      <c r="PSL28" s="61"/>
      <c r="PSM28" s="61"/>
      <c r="PSN28" s="61"/>
      <c r="PSO28" s="61"/>
      <c r="PSP28" s="61"/>
      <c r="PSQ28" s="61"/>
      <c r="PSR28" s="61"/>
      <c r="PSS28" s="61"/>
      <c r="PST28" s="61"/>
      <c r="PSU28" s="61"/>
      <c r="PSV28" s="61"/>
      <c r="PSW28" s="61"/>
      <c r="PSX28" s="61"/>
      <c r="PSY28" s="61"/>
      <c r="PSZ28" s="61"/>
      <c r="PTA28" s="61"/>
      <c r="PTB28" s="61"/>
      <c r="PTC28" s="61"/>
      <c r="PTD28" s="61"/>
      <c r="PTE28" s="61"/>
      <c r="PTF28" s="61"/>
      <c r="PTG28" s="61"/>
      <c r="PTH28" s="61"/>
      <c r="PTI28" s="61"/>
      <c r="PTJ28" s="61"/>
      <c r="PTK28" s="61"/>
      <c r="PTL28" s="61"/>
      <c r="PTM28" s="61"/>
      <c r="PTN28" s="61"/>
      <c r="PTO28" s="61"/>
      <c r="PTP28" s="61"/>
      <c r="PTQ28" s="61"/>
      <c r="PTR28" s="61"/>
      <c r="PTS28" s="61"/>
      <c r="PTT28" s="61"/>
      <c r="PTU28" s="61"/>
      <c r="PTV28" s="61"/>
      <c r="PTW28" s="61"/>
      <c r="PTX28" s="61"/>
      <c r="PTY28" s="61"/>
      <c r="PTZ28" s="61"/>
      <c r="PUA28" s="61"/>
      <c r="PUB28" s="61"/>
      <c r="PUC28" s="61"/>
      <c r="PUD28" s="61"/>
      <c r="PUE28" s="61"/>
      <c r="PUF28" s="61"/>
      <c r="PUG28" s="61"/>
      <c r="PUH28" s="61"/>
      <c r="PUI28" s="61"/>
      <c r="PUJ28" s="61"/>
      <c r="PUK28" s="61"/>
      <c r="PUL28" s="61"/>
      <c r="PUM28" s="61"/>
      <c r="PUN28" s="61"/>
      <c r="PUO28" s="61"/>
      <c r="PUP28" s="61"/>
      <c r="PUQ28" s="61"/>
      <c r="PUR28" s="61"/>
      <c r="PUS28" s="61"/>
      <c r="PUT28" s="61"/>
      <c r="PUU28" s="61"/>
      <c r="PUV28" s="61"/>
      <c r="PUW28" s="61"/>
      <c r="PUX28" s="61"/>
      <c r="PUY28" s="61"/>
      <c r="PUZ28" s="61"/>
      <c r="PVA28" s="61"/>
      <c r="PVB28" s="61"/>
      <c r="PVC28" s="61"/>
      <c r="PVD28" s="61"/>
      <c r="PVE28" s="61"/>
      <c r="PVF28" s="61"/>
      <c r="PVG28" s="61"/>
      <c r="PVH28" s="61"/>
      <c r="PVI28" s="61"/>
      <c r="PVJ28" s="61"/>
      <c r="PVK28" s="61"/>
      <c r="PVL28" s="61"/>
      <c r="PVM28" s="61"/>
      <c r="PVN28" s="61"/>
      <c r="PVO28" s="61"/>
      <c r="PVP28" s="61"/>
      <c r="PVQ28" s="61"/>
      <c r="PVR28" s="61"/>
      <c r="PVS28" s="61"/>
      <c r="PVT28" s="61"/>
      <c r="PVU28" s="61"/>
      <c r="PVV28" s="61"/>
      <c r="PVW28" s="61"/>
      <c r="PVX28" s="61"/>
      <c r="PVY28" s="61"/>
      <c r="PVZ28" s="61"/>
      <c r="PWA28" s="61"/>
      <c r="PWB28" s="61"/>
      <c r="PWC28" s="61"/>
      <c r="PWD28" s="61"/>
      <c r="PWE28" s="61"/>
      <c r="PWF28" s="61"/>
      <c r="PWG28" s="61"/>
      <c r="PWH28" s="61"/>
      <c r="PWI28" s="61"/>
      <c r="PWJ28" s="61"/>
      <c r="PWK28" s="61"/>
      <c r="PWL28" s="61"/>
      <c r="PWM28" s="61"/>
      <c r="PWN28" s="61"/>
      <c r="PWO28" s="61"/>
      <c r="PWP28" s="61"/>
      <c r="PWQ28" s="61"/>
      <c r="PWR28" s="61"/>
      <c r="PWS28" s="61"/>
      <c r="PWT28" s="61"/>
      <c r="PWU28" s="61"/>
      <c r="PWV28" s="61"/>
      <c r="PWW28" s="61"/>
      <c r="PWX28" s="61"/>
      <c r="PWY28" s="61"/>
      <c r="PWZ28" s="61"/>
      <c r="PXA28" s="61"/>
      <c r="PXB28" s="61"/>
      <c r="PXC28" s="61"/>
      <c r="PXD28" s="61"/>
      <c r="PXE28" s="61"/>
      <c r="PXF28" s="61"/>
      <c r="PXG28" s="61"/>
      <c r="PXH28" s="61"/>
      <c r="PXI28" s="61"/>
      <c r="PXJ28" s="61"/>
      <c r="PXK28" s="61"/>
      <c r="PXL28" s="61"/>
      <c r="PXM28" s="61"/>
      <c r="PXN28" s="61"/>
      <c r="PXO28" s="61"/>
      <c r="PXP28" s="61"/>
      <c r="PXQ28" s="61"/>
      <c r="PXR28" s="61"/>
      <c r="PXS28" s="61"/>
      <c r="PXT28" s="61"/>
      <c r="PXU28" s="61"/>
      <c r="PXV28" s="61"/>
      <c r="PXW28" s="61"/>
      <c r="PXX28" s="61"/>
      <c r="PXY28" s="61"/>
      <c r="PXZ28" s="61"/>
      <c r="PYA28" s="61"/>
      <c r="PYB28" s="61"/>
      <c r="PYC28" s="61"/>
      <c r="PYD28" s="61"/>
      <c r="PYE28" s="61"/>
      <c r="PYF28" s="61"/>
      <c r="PYG28" s="61"/>
      <c r="PYH28" s="61"/>
      <c r="PYI28" s="61"/>
      <c r="PYJ28" s="61"/>
      <c r="PYK28" s="61"/>
      <c r="PYL28" s="61"/>
      <c r="PYM28" s="61"/>
      <c r="PYN28" s="61"/>
      <c r="PYO28" s="61"/>
      <c r="PYP28" s="61"/>
      <c r="PYQ28" s="61"/>
      <c r="PYR28" s="61"/>
      <c r="PYS28" s="61"/>
      <c r="PYT28" s="61"/>
      <c r="PYU28" s="61"/>
      <c r="PYV28" s="61"/>
      <c r="PYW28" s="61"/>
      <c r="PYX28" s="61"/>
      <c r="PYY28" s="61"/>
      <c r="PYZ28" s="61"/>
      <c r="PZA28" s="61"/>
      <c r="PZB28" s="61"/>
      <c r="PZC28" s="61"/>
      <c r="PZD28" s="61"/>
      <c r="PZE28" s="61"/>
      <c r="PZF28" s="61"/>
      <c r="PZG28" s="61"/>
      <c r="PZH28" s="61"/>
      <c r="PZI28" s="61"/>
      <c r="PZJ28" s="61"/>
      <c r="PZK28" s="61"/>
      <c r="PZL28" s="61"/>
      <c r="PZM28" s="61"/>
      <c r="PZN28" s="61"/>
      <c r="PZO28" s="61"/>
      <c r="PZP28" s="61"/>
      <c r="PZQ28" s="61"/>
      <c r="PZR28" s="61"/>
      <c r="PZS28" s="61"/>
      <c r="PZT28" s="61"/>
      <c r="PZU28" s="61"/>
      <c r="PZV28" s="61"/>
      <c r="PZW28" s="61"/>
      <c r="PZX28" s="61"/>
      <c r="PZY28" s="61"/>
      <c r="PZZ28" s="61"/>
      <c r="QAA28" s="61"/>
      <c r="QAB28" s="61"/>
      <c r="QAC28" s="61"/>
      <c r="QAD28" s="61"/>
      <c r="QAE28" s="61"/>
      <c r="QAF28" s="61"/>
      <c r="QAG28" s="61"/>
      <c r="QAH28" s="61"/>
      <c r="QAI28" s="61"/>
      <c r="QAJ28" s="61"/>
      <c r="QAK28" s="61"/>
      <c r="QAL28" s="61"/>
      <c r="QAM28" s="61"/>
      <c r="QAN28" s="61"/>
      <c r="QAO28" s="61"/>
      <c r="QAP28" s="61"/>
      <c r="QAQ28" s="61"/>
      <c r="QAR28" s="61"/>
      <c r="QAS28" s="61"/>
      <c r="QAT28" s="61"/>
      <c r="QAU28" s="61"/>
      <c r="QAV28" s="61"/>
      <c r="QAW28" s="61"/>
      <c r="QAX28" s="61"/>
      <c r="QAY28" s="61"/>
      <c r="QAZ28" s="61"/>
      <c r="QBA28" s="61"/>
      <c r="QBB28" s="61"/>
      <c r="QBC28" s="61"/>
      <c r="QBD28" s="61"/>
      <c r="QBE28" s="61"/>
      <c r="QBF28" s="61"/>
      <c r="QBG28" s="61"/>
      <c r="QBH28" s="61"/>
      <c r="QBI28" s="61"/>
      <c r="QBJ28" s="61"/>
      <c r="QBK28" s="61"/>
      <c r="QBL28" s="61"/>
      <c r="QBM28" s="61"/>
      <c r="QBN28" s="61"/>
      <c r="QBO28" s="61"/>
      <c r="QBP28" s="61"/>
      <c r="QBQ28" s="61"/>
      <c r="QBR28" s="61"/>
      <c r="QBS28" s="61"/>
      <c r="QBT28" s="61"/>
      <c r="QBU28" s="61"/>
      <c r="QBV28" s="61"/>
      <c r="QBW28" s="61"/>
      <c r="QBX28" s="61"/>
      <c r="QBY28" s="61"/>
      <c r="QBZ28" s="61"/>
      <c r="QCA28" s="61"/>
      <c r="QCB28" s="61"/>
      <c r="QCC28" s="61"/>
      <c r="QCD28" s="61"/>
      <c r="QCE28" s="61"/>
      <c r="QCF28" s="61"/>
      <c r="QCG28" s="61"/>
      <c r="QCH28" s="61"/>
      <c r="QCI28" s="61"/>
      <c r="QCJ28" s="61"/>
      <c r="QCK28" s="61"/>
      <c r="QCL28" s="61"/>
      <c r="QCM28" s="61"/>
      <c r="QCN28" s="61"/>
      <c r="QCO28" s="61"/>
      <c r="QCP28" s="61"/>
      <c r="QCQ28" s="61"/>
      <c r="QCR28" s="61"/>
      <c r="QCS28" s="61"/>
      <c r="QCT28" s="61"/>
      <c r="QCU28" s="61"/>
      <c r="QCV28" s="61"/>
      <c r="QCW28" s="61"/>
      <c r="QCX28" s="61"/>
      <c r="QCY28" s="61"/>
      <c r="QCZ28" s="61"/>
      <c r="QDA28" s="61"/>
      <c r="QDB28" s="61"/>
      <c r="QDC28" s="61"/>
      <c r="QDD28" s="61"/>
      <c r="QDE28" s="61"/>
      <c r="QDF28" s="61"/>
      <c r="QDG28" s="61"/>
      <c r="QDH28" s="61"/>
      <c r="QDI28" s="61"/>
      <c r="QDJ28" s="61"/>
      <c r="QDK28" s="61"/>
      <c r="QDL28" s="61"/>
      <c r="QDM28" s="61"/>
      <c r="QDN28" s="61"/>
      <c r="QDO28" s="61"/>
      <c r="QDP28" s="61"/>
      <c r="QDQ28" s="61"/>
      <c r="QDR28" s="61"/>
      <c r="QDS28" s="61"/>
      <c r="QDT28" s="61"/>
      <c r="QDU28" s="61"/>
      <c r="QDV28" s="61"/>
      <c r="QDW28" s="61"/>
      <c r="QDX28" s="61"/>
      <c r="QDY28" s="61"/>
      <c r="QDZ28" s="61"/>
      <c r="QEA28" s="61"/>
      <c r="QEB28" s="61"/>
      <c r="QEC28" s="61"/>
      <c r="QED28" s="61"/>
      <c r="QEE28" s="61"/>
      <c r="QEF28" s="61"/>
      <c r="QEG28" s="61"/>
      <c r="QEH28" s="61"/>
      <c r="QEI28" s="61"/>
      <c r="QEJ28" s="61"/>
      <c r="QEK28" s="61"/>
      <c r="QEL28" s="61"/>
      <c r="QEM28" s="61"/>
      <c r="QEN28" s="61"/>
      <c r="QEO28" s="61"/>
      <c r="QEP28" s="61"/>
      <c r="QEQ28" s="61"/>
      <c r="QER28" s="61"/>
      <c r="QES28" s="61"/>
      <c r="QET28" s="61"/>
      <c r="QEU28" s="61"/>
      <c r="QEV28" s="61"/>
      <c r="QEW28" s="61"/>
      <c r="QEX28" s="61"/>
      <c r="QEY28" s="61"/>
      <c r="QEZ28" s="61"/>
      <c r="QFA28" s="61"/>
      <c r="QFB28" s="61"/>
      <c r="QFC28" s="61"/>
      <c r="QFD28" s="61"/>
      <c r="QFE28" s="61"/>
      <c r="QFF28" s="61"/>
      <c r="QFG28" s="61"/>
      <c r="QFH28" s="61"/>
      <c r="QFI28" s="61"/>
      <c r="QFJ28" s="61"/>
      <c r="QFK28" s="61"/>
      <c r="QFL28" s="61"/>
      <c r="QFM28" s="61"/>
      <c r="QFN28" s="61"/>
      <c r="QFO28" s="61"/>
      <c r="QFP28" s="61"/>
      <c r="QFQ28" s="61"/>
      <c r="QFR28" s="61"/>
      <c r="QFS28" s="61"/>
      <c r="QFT28" s="61"/>
      <c r="QFU28" s="61"/>
      <c r="QFV28" s="61"/>
      <c r="QFW28" s="61"/>
      <c r="QFX28" s="61"/>
      <c r="QFY28" s="61"/>
      <c r="QFZ28" s="61"/>
      <c r="QGA28" s="61"/>
      <c r="QGB28" s="61"/>
      <c r="QGC28" s="61"/>
      <c r="QGD28" s="61"/>
      <c r="QGE28" s="61"/>
      <c r="QGF28" s="61"/>
      <c r="QGG28" s="61"/>
      <c r="QGH28" s="61"/>
      <c r="QGI28" s="61"/>
      <c r="QGJ28" s="61"/>
      <c r="QGK28" s="61"/>
      <c r="QGL28" s="61"/>
      <c r="QGM28" s="61"/>
      <c r="QGN28" s="61"/>
      <c r="QGO28" s="61"/>
      <c r="QGP28" s="61"/>
      <c r="QGQ28" s="61"/>
      <c r="QGR28" s="61"/>
      <c r="QGS28" s="61"/>
      <c r="QGT28" s="61"/>
      <c r="QGU28" s="61"/>
      <c r="QGV28" s="61"/>
      <c r="QGW28" s="61"/>
      <c r="QGX28" s="61"/>
      <c r="QGY28" s="61"/>
      <c r="QGZ28" s="61"/>
      <c r="QHA28" s="61"/>
      <c r="QHB28" s="61"/>
      <c r="QHC28" s="61"/>
      <c r="QHD28" s="61"/>
      <c r="QHE28" s="61"/>
      <c r="QHF28" s="61"/>
      <c r="QHG28" s="61"/>
      <c r="QHH28" s="61"/>
      <c r="QHI28" s="61"/>
      <c r="QHJ28" s="61"/>
      <c r="QHK28" s="61"/>
      <c r="QHL28" s="61"/>
      <c r="QHM28" s="61"/>
      <c r="QHN28" s="61"/>
      <c r="QHO28" s="61"/>
      <c r="QHP28" s="61"/>
      <c r="QHQ28" s="61"/>
      <c r="QHR28" s="61"/>
      <c r="QHS28" s="61"/>
      <c r="QHT28" s="61"/>
      <c r="QHU28" s="61"/>
      <c r="QHV28" s="61"/>
      <c r="QHW28" s="61"/>
      <c r="QHX28" s="61"/>
      <c r="QHY28" s="61"/>
      <c r="QHZ28" s="61"/>
      <c r="QIA28" s="61"/>
      <c r="QIB28" s="61"/>
      <c r="QIC28" s="61"/>
      <c r="QID28" s="61"/>
      <c r="QIE28" s="61"/>
      <c r="QIF28" s="61"/>
      <c r="QIG28" s="61"/>
      <c r="QIH28" s="61"/>
      <c r="QII28" s="61"/>
      <c r="QIJ28" s="61"/>
      <c r="QIK28" s="61"/>
      <c r="QIL28" s="61"/>
      <c r="QIM28" s="61"/>
      <c r="QIN28" s="61"/>
      <c r="QIO28" s="61"/>
      <c r="QIP28" s="61"/>
      <c r="QIQ28" s="61"/>
      <c r="QIR28" s="61"/>
      <c r="QIS28" s="61"/>
      <c r="QIT28" s="61"/>
      <c r="QIU28" s="61"/>
      <c r="QIV28" s="61"/>
      <c r="QIW28" s="61"/>
      <c r="QIX28" s="61"/>
      <c r="QIY28" s="61"/>
      <c r="QIZ28" s="61"/>
      <c r="QJA28" s="61"/>
      <c r="QJB28" s="61"/>
      <c r="QJC28" s="61"/>
      <c r="QJD28" s="61"/>
      <c r="QJE28" s="61"/>
      <c r="QJF28" s="61"/>
      <c r="QJG28" s="61"/>
      <c r="QJH28" s="61"/>
      <c r="QJI28" s="61"/>
      <c r="QJJ28" s="61"/>
      <c r="QJK28" s="61"/>
      <c r="QJL28" s="61"/>
      <c r="QJM28" s="61"/>
      <c r="QJN28" s="61"/>
      <c r="QJO28" s="61"/>
      <c r="QJP28" s="61"/>
      <c r="QJQ28" s="61"/>
      <c r="QJR28" s="61"/>
      <c r="QJS28" s="61"/>
      <c r="QJT28" s="61"/>
      <c r="QJU28" s="61"/>
      <c r="QJV28" s="61"/>
      <c r="QJW28" s="61"/>
      <c r="QJX28" s="61"/>
      <c r="QJY28" s="61"/>
      <c r="QJZ28" s="61"/>
      <c r="QKA28" s="61"/>
      <c r="QKB28" s="61"/>
      <c r="QKC28" s="61"/>
      <c r="QKD28" s="61"/>
      <c r="QKE28" s="61"/>
      <c r="QKF28" s="61"/>
      <c r="QKG28" s="61"/>
      <c r="QKH28" s="61"/>
      <c r="QKI28" s="61"/>
      <c r="QKJ28" s="61"/>
      <c r="QKK28" s="61"/>
      <c r="QKL28" s="61"/>
      <c r="QKM28" s="61"/>
      <c r="QKN28" s="61"/>
      <c r="QKO28" s="61"/>
      <c r="QKP28" s="61"/>
      <c r="QKQ28" s="61"/>
      <c r="QKR28" s="61"/>
      <c r="QKS28" s="61"/>
      <c r="QKT28" s="61"/>
      <c r="QKU28" s="61"/>
      <c r="QKV28" s="61"/>
      <c r="QKW28" s="61"/>
      <c r="QKX28" s="61"/>
      <c r="QKY28" s="61"/>
      <c r="QKZ28" s="61"/>
      <c r="QLA28" s="61"/>
      <c r="QLB28" s="61"/>
      <c r="QLC28" s="61"/>
      <c r="QLD28" s="61"/>
      <c r="QLE28" s="61"/>
      <c r="QLF28" s="61"/>
      <c r="QLG28" s="61"/>
      <c r="QLH28" s="61"/>
      <c r="QLI28" s="61"/>
      <c r="QLJ28" s="61"/>
      <c r="QLK28" s="61"/>
      <c r="QLL28" s="61"/>
      <c r="QLM28" s="61"/>
      <c r="QLN28" s="61"/>
      <c r="QLO28" s="61"/>
      <c r="QLP28" s="61"/>
      <c r="QLQ28" s="61"/>
      <c r="QLR28" s="61"/>
      <c r="QLS28" s="61"/>
      <c r="QLT28" s="61"/>
      <c r="QLU28" s="61"/>
      <c r="QLV28" s="61"/>
      <c r="QLW28" s="61"/>
      <c r="QLX28" s="61"/>
      <c r="QLY28" s="61"/>
      <c r="QLZ28" s="61"/>
      <c r="QMA28" s="61"/>
      <c r="QMB28" s="61"/>
      <c r="QMC28" s="61"/>
      <c r="QMD28" s="61"/>
      <c r="QME28" s="61"/>
      <c r="QMF28" s="61"/>
      <c r="QMG28" s="61"/>
      <c r="QMH28" s="61"/>
      <c r="QMI28" s="61"/>
      <c r="QMJ28" s="61"/>
      <c r="QMK28" s="61"/>
      <c r="QML28" s="61"/>
      <c r="QMM28" s="61"/>
      <c r="QMN28" s="61"/>
      <c r="QMO28" s="61"/>
      <c r="QMP28" s="61"/>
      <c r="QMQ28" s="61"/>
      <c r="QMR28" s="61"/>
      <c r="QMS28" s="61"/>
      <c r="QMT28" s="61"/>
      <c r="QMU28" s="61"/>
      <c r="QMV28" s="61"/>
      <c r="QMW28" s="61"/>
      <c r="QMX28" s="61"/>
      <c r="QMY28" s="61"/>
      <c r="QMZ28" s="61"/>
      <c r="QNA28" s="61"/>
      <c r="QNB28" s="61"/>
      <c r="QNC28" s="61"/>
      <c r="QND28" s="61"/>
      <c r="QNE28" s="61"/>
      <c r="QNF28" s="61"/>
      <c r="QNG28" s="61"/>
      <c r="QNH28" s="61"/>
      <c r="QNI28" s="61"/>
      <c r="QNJ28" s="61"/>
      <c r="QNK28" s="61"/>
      <c r="QNL28" s="61"/>
      <c r="QNM28" s="61"/>
      <c r="QNN28" s="61"/>
      <c r="QNO28" s="61"/>
      <c r="QNP28" s="61"/>
      <c r="QNQ28" s="61"/>
      <c r="QNR28" s="61"/>
      <c r="QNS28" s="61"/>
      <c r="QNT28" s="61"/>
      <c r="QNU28" s="61"/>
      <c r="QNV28" s="61"/>
      <c r="QNW28" s="61"/>
      <c r="QNX28" s="61"/>
      <c r="QNY28" s="61"/>
      <c r="QNZ28" s="61"/>
      <c r="QOA28" s="61"/>
      <c r="QOB28" s="61"/>
      <c r="QOC28" s="61"/>
      <c r="QOD28" s="61"/>
      <c r="QOE28" s="61"/>
      <c r="QOF28" s="61"/>
      <c r="QOG28" s="61"/>
      <c r="QOH28" s="61"/>
      <c r="QOI28" s="61"/>
      <c r="QOJ28" s="61"/>
      <c r="QOK28" s="61"/>
      <c r="QOL28" s="61"/>
      <c r="QOM28" s="61"/>
      <c r="QON28" s="61"/>
      <c r="QOO28" s="61"/>
      <c r="QOP28" s="61"/>
      <c r="QOQ28" s="61"/>
      <c r="QOR28" s="61"/>
      <c r="QOS28" s="61"/>
      <c r="QOT28" s="61"/>
      <c r="QOU28" s="61"/>
      <c r="QOV28" s="61"/>
      <c r="QOW28" s="61"/>
      <c r="QOX28" s="61"/>
      <c r="QOY28" s="61"/>
      <c r="QOZ28" s="61"/>
      <c r="QPA28" s="61"/>
      <c r="QPB28" s="61"/>
      <c r="QPC28" s="61"/>
      <c r="QPD28" s="61"/>
      <c r="QPE28" s="61"/>
      <c r="QPF28" s="61"/>
      <c r="QPG28" s="61"/>
      <c r="QPH28" s="61"/>
      <c r="QPI28" s="61"/>
      <c r="QPJ28" s="61"/>
      <c r="QPK28" s="61"/>
      <c r="QPL28" s="61"/>
      <c r="QPM28" s="61"/>
      <c r="QPN28" s="61"/>
      <c r="QPO28" s="61"/>
      <c r="QPP28" s="61"/>
      <c r="QPQ28" s="61"/>
      <c r="QPR28" s="61"/>
      <c r="QPS28" s="61"/>
      <c r="QPT28" s="61"/>
      <c r="QPU28" s="61"/>
      <c r="QPV28" s="61"/>
      <c r="QPW28" s="61"/>
      <c r="QPX28" s="61"/>
      <c r="QPY28" s="61"/>
      <c r="QPZ28" s="61"/>
      <c r="QQA28" s="61"/>
      <c r="QQB28" s="61"/>
      <c r="QQC28" s="61"/>
      <c r="QQD28" s="61"/>
      <c r="QQE28" s="61"/>
      <c r="QQF28" s="61"/>
      <c r="QQG28" s="61"/>
      <c r="QQH28" s="61"/>
      <c r="QQI28" s="61"/>
      <c r="QQJ28" s="61"/>
      <c r="QQK28" s="61"/>
      <c r="QQL28" s="61"/>
      <c r="QQM28" s="61"/>
      <c r="QQN28" s="61"/>
      <c r="QQO28" s="61"/>
      <c r="QQP28" s="61"/>
      <c r="QQQ28" s="61"/>
      <c r="QQR28" s="61"/>
      <c r="QQS28" s="61"/>
      <c r="QQT28" s="61"/>
      <c r="QQU28" s="61"/>
      <c r="QQV28" s="61"/>
      <c r="QQW28" s="61"/>
      <c r="QQX28" s="61"/>
      <c r="QQY28" s="61"/>
      <c r="QQZ28" s="61"/>
      <c r="QRA28" s="61"/>
      <c r="QRB28" s="61"/>
      <c r="QRC28" s="61"/>
      <c r="QRD28" s="61"/>
      <c r="QRE28" s="61"/>
      <c r="QRF28" s="61"/>
      <c r="QRG28" s="61"/>
      <c r="QRH28" s="61"/>
      <c r="QRI28" s="61"/>
      <c r="QRJ28" s="61"/>
      <c r="QRK28" s="61"/>
      <c r="QRL28" s="61"/>
      <c r="QRM28" s="61"/>
      <c r="QRN28" s="61"/>
      <c r="QRO28" s="61"/>
      <c r="QRP28" s="61"/>
      <c r="QRQ28" s="61"/>
      <c r="QRR28" s="61"/>
      <c r="QRS28" s="61"/>
      <c r="QRT28" s="61"/>
      <c r="QRU28" s="61"/>
      <c r="QRV28" s="61"/>
      <c r="QRW28" s="61"/>
      <c r="QRX28" s="61"/>
      <c r="QRY28" s="61"/>
      <c r="QRZ28" s="61"/>
      <c r="QSA28" s="61"/>
      <c r="QSB28" s="61"/>
      <c r="QSC28" s="61"/>
      <c r="QSD28" s="61"/>
      <c r="QSE28" s="61"/>
      <c r="QSF28" s="61"/>
      <c r="QSG28" s="61"/>
      <c r="QSH28" s="61"/>
      <c r="QSI28" s="61"/>
      <c r="QSJ28" s="61"/>
      <c r="QSK28" s="61"/>
      <c r="QSL28" s="61"/>
      <c r="QSM28" s="61"/>
      <c r="QSN28" s="61"/>
      <c r="QSO28" s="61"/>
      <c r="QSP28" s="61"/>
      <c r="QSQ28" s="61"/>
      <c r="QSR28" s="61"/>
      <c r="QSS28" s="61"/>
      <c r="QST28" s="61"/>
      <c r="QSU28" s="61"/>
      <c r="QSV28" s="61"/>
      <c r="QSW28" s="61"/>
      <c r="QSX28" s="61"/>
      <c r="QSY28" s="61"/>
      <c r="QSZ28" s="61"/>
      <c r="QTA28" s="61"/>
      <c r="QTB28" s="61"/>
      <c r="QTC28" s="61"/>
      <c r="QTD28" s="61"/>
      <c r="QTE28" s="61"/>
      <c r="QTF28" s="61"/>
      <c r="QTG28" s="61"/>
      <c r="QTH28" s="61"/>
      <c r="QTI28" s="61"/>
      <c r="QTJ28" s="61"/>
      <c r="QTK28" s="61"/>
      <c r="QTL28" s="61"/>
      <c r="QTM28" s="61"/>
      <c r="QTN28" s="61"/>
      <c r="QTO28" s="61"/>
      <c r="QTP28" s="61"/>
      <c r="QTQ28" s="61"/>
      <c r="QTR28" s="61"/>
      <c r="QTS28" s="61"/>
      <c r="QTT28" s="61"/>
      <c r="QTU28" s="61"/>
      <c r="QTV28" s="61"/>
      <c r="QTW28" s="61"/>
      <c r="QTX28" s="61"/>
      <c r="QTY28" s="61"/>
      <c r="QTZ28" s="61"/>
      <c r="QUA28" s="61"/>
      <c r="QUB28" s="61"/>
      <c r="QUC28" s="61"/>
      <c r="QUD28" s="61"/>
      <c r="QUE28" s="61"/>
      <c r="QUF28" s="61"/>
      <c r="QUG28" s="61"/>
      <c r="QUH28" s="61"/>
      <c r="QUI28" s="61"/>
      <c r="QUJ28" s="61"/>
      <c r="QUK28" s="61"/>
      <c r="QUL28" s="61"/>
      <c r="QUM28" s="61"/>
      <c r="QUN28" s="61"/>
      <c r="QUO28" s="61"/>
      <c r="QUP28" s="61"/>
      <c r="QUQ28" s="61"/>
      <c r="QUR28" s="61"/>
      <c r="QUS28" s="61"/>
      <c r="QUT28" s="61"/>
      <c r="QUU28" s="61"/>
      <c r="QUV28" s="61"/>
      <c r="QUW28" s="61"/>
      <c r="QUX28" s="61"/>
      <c r="QUY28" s="61"/>
      <c r="QUZ28" s="61"/>
      <c r="QVA28" s="61"/>
      <c r="QVB28" s="61"/>
      <c r="QVC28" s="61"/>
      <c r="QVD28" s="61"/>
      <c r="QVE28" s="61"/>
      <c r="QVF28" s="61"/>
      <c r="QVG28" s="61"/>
      <c r="QVH28" s="61"/>
      <c r="QVI28" s="61"/>
      <c r="QVJ28" s="61"/>
      <c r="QVK28" s="61"/>
      <c r="QVL28" s="61"/>
      <c r="QVM28" s="61"/>
      <c r="QVN28" s="61"/>
      <c r="QVO28" s="61"/>
      <c r="QVP28" s="61"/>
      <c r="QVQ28" s="61"/>
      <c r="QVR28" s="61"/>
      <c r="QVS28" s="61"/>
      <c r="QVT28" s="61"/>
      <c r="QVU28" s="61"/>
      <c r="QVV28" s="61"/>
      <c r="QVW28" s="61"/>
      <c r="QVX28" s="61"/>
      <c r="QVY28" s="61"/>
      <c r="QVZ28" s="61"/>
      <c r="QWA28" s="61"/>
      <c r="QWB28" s="61"/>
      <c r="QWC28" s="61"/>
      <c r="QWD28" s="61"/>
      <c r="QWE28" s="61"/>
      <c r="QWF28" s="61"/>
      <c r="QWG28" s="61"/>
      <c r="QWH28" s="61"/>
      <c r="QWI28" s="61"/>
      <c r="QWJ28" s="61"/>
      <c r="QWK28" s="61"/>
      <c r="QWL28" s="61"/>
      <c r="QWM28" s="61"/>
      <c r="QWN28" s="61"/>
      <c r="QWO28" s="61"/>
      <c r="QWP28" s="61"/>
      <c r="QWQ28" s="61"/>
      <c r="QWR28" s="61"/>
      <c r="QWS28" s="61"/>
      <c r="QWT28" s="61"/>
      <c r="QWU28" s="61"/>
      <c r="QWV28" s="61"/>
      <c r="QWW28" s="61"/>
      <c r="QWX28" s="61"/>
      <c r="QWY28" s="61"/>
      <c r="QWZ28" s="61"/>
      <c r="QXA28" s="61"/>
      <c r="QXB28" s="61"/>
      <c r="QXC28" s="61"/>
      <c r="QXD28" s="61"/>
      <c r="QXE28" s="61"/>
      <c r="QXF28" s="61"/>
      <c r="QXG28" s="61"/>
      <c r="QXH28" s="61"/>
      <c r="QXI28" s="61"/>
      <c r="QXJ28" s="61"/>
      <c r="QXK28" s="61"/>
      <c r="QXL28" s="61"/>
      <c r="QXM28" s="61"/>
      <c r="QXN28" s="61"/>
      <c r="QXO28" s="61"/>
      <c r="QXP28" s="61"/>
      <c r="QXQ28" s="61"/>
      <c r="QXR28" s="61"/>
      <c r="QXS28" s="61"/>
      <c r="QXT28" s="61"/>
      <c r="QXU28" s="61"/>
      <c r="QXV28" s="61"/>
      <c r="QXW28" s="61"/>
      <c r="QXX28" s="61"/>
      <c r="QXY28" s="61"/>
      <c r="QXZ28" s="61"/>
      <c r="QYA28" s="61"/>
      <c r="QYB28" s="61"/>
      <c r="QYC28" s="61"/>
      <c r="QYD28" s="61"/>
      <c r="QYE28" s="61"/>
      <c r="QYF28" s="61"/>
      <c r="QYG28" s="61"/>
      <c r="QYH28" s="61"/>
      <c r="QYI28" s="61"/>
      <c r="QYJ28" s="61"/>
      <c r="QYK28" s="61"/>
      <c r="QYL28" s="61"/>
      <c r="QYM28" s="61"/>
      <c r="QYN28" s="61"/>
      <c r="QYO28" s="61"/>
      <c r="QYP28" s="61"/>
      <c r="QYQ28" s="61"/>
      <c r="QYR28" s="61"/>
      <c r="QYS28" s="61"/>
      <c r="QYT28" s="61"/>
      <c r="QYU28" s="61"/>
      <c r="QYV28" s="61"/>
      <c r="QYW28" s="61"/>
      <c r="QYX28" s="61"/>
      <c r="QYY28" s="61"/>
      <c r="QYZ28" s="61"/>
      <c r="QZA28" s="61"/>
      <c r="QZB28" s="61"/>
      <c r="QZC28" s="61"/>
      <c r="QZD28" s="61"/>
      <c r="QZE28" s="61"/>
      <c r="QZF28" s="61"/>
      <c r="QZG28" s="61"/>
      <c r="QZH28" s="61"/>
      <c r="QZI28" s="61"/>
      <c r="QZJ28" s="61"/>
      <c r="QZK28" s="61"/>
      <c r="QZL28" s="61"/>
      <c r="QZM28" s="61"/>
      <c r="QZN28" s="61"/>
      <c r="QZO28" s="61"/>
      <c r="QZP28" s="61"/>
      <c r="QZQ28" s="61"/>
      <c r="QZR28" s="61"/>
      <c r="QZS28" s="61"/>
      <c r="QZT28" s="61"/>
      <c r="QZU28" s="61"/>
      <c r="QZV28" s="61"/>
      <c r="QZW28" s="61"/>
      <c r="QZX28" s="61"/>
      <c r="QZY28" s="61"/>
      <c r="QZZ28" s="61"/>
      <c r="RAA28" s="61"/>
      <c r="RAB28" s="61"/>
      <c r="RAC28" s="61"/>
      <c r="RAD28" s="61"/>
      <c r="RAE28" s="61"/>
      <c r="RAF28" s="61"/>
      <c r="RAG28" s="61"/>
      <c r="RAH28" s="61"/>
      <c r="RAI28" s="61"/>
      <c r="RAJ28" s="61"/>
      <c r="RAK28" s="61"/>
      <c r="RAL28" s="61"/>
      <c r="RAM28" s="61"/>
      <c r="RAN28" s="61"/>
      <c r="RAO28" s="61"/>
      <c r="RAP28" s="61"/>
      <c r="RAQ28" s="61"/>
      <c r="RAR28" s="61"/>
      <c r="RAS28" s="61"/>
      <c r="RAT28" s="61"/>
      <c r="RAU28" s="61"/>
      <c r="RAV28" s="61"/>
      <c r="RAW28" s="61"/>
      <c r="RAX28" s="61"/>
      <c r="RAY28" s="61"/>
      <c r="RAZ28" s="61"/>
      <c r="RBA28" s="61"/>
      <c r="RBB28" s="61"/>
      <c r="RBC28" s="61"/>
      <c r="RBD28" s="61"/>
      <c r="RBE28" s="61"/>
      <c r="RBF28" s="61"/>
      <c r="RBG28" s="61"/>
      <c r="RBH28" s="61"/>
      <c r="RBI28" s="61"/>
      <c r="RBJ28" s="61"/>
      <c r="RBK28" s="61"/>
      <c r="RBL28" s="61"/>
      <c r="RBM28" s="61"/>
      <c r="RBN28" s="61"/>
      <c r="RBO28" s="61"/>
      <c r="RBP28" s="61"/>
      <c r="RBQ28" s="61"/>
      <c r="RBR28" s="61"/>
      <c r="RBS28" s="61"/>
      <c r="RBT28" s="61"/>
      <c r="RBU28" s="61"/>
      <c r="RBV28" s="61"/>
      <c r="RBW28" s="61"/>
      <c r="RBX28" s="61"/>
      <c r="RBY28" s="61"/>
      <c r="RBZ28" s="61"/>
      <c r="RCA28" s="61"/>
      <c r="RCB28" s="61"/>
      <c r="RCC28" s="61"/>
      <c r="RCD28" s="61"/>
      <c r="RCE28" s="61"/>
      <c r="RCF28" s="61"/>
      <c r="RCG28" s="61"/>
      <c r="RCH28" s="61"/>
      <c r="RCI28" s="61"/>
      <c r="RCJ28" s="61"/>
      <c r="RCK28" s="61"/>
      <c r="RCL28" s="61"/>
      <c r="RCM28" s="61"/>
      <c r="RCN28" s="61"/>
      <c r="RCO28" s="61"/>
      <c r="RCP28" s="61"/>
      <c r="RCQ28" s="61"/>
      <c r="RCR28" s="61"/>
      <c r="RCS28" s="61"/>
      <c r="RCT28" s="61"/>
      <c r="RCU28" s="61"/>
      <c r="RCV28" s="61"/>
      <c r="RCW28" s="61"/>
      <c r="RCX28" s="61"/>
      <c r="RCY28" s="61"/>
      <c r="RCZ28" s="61"/>
      <c r="RDA28" s="61"/>
      <c r="RDB28" s="61"/>
      <c r="RDC28" s="61"/>
      <c r="RDD28" s="61"/>
      <c r="RDE28" s="61"/>
      <c r="RDF28" s="61"/>
      <c r="RDG28" s="61"/>
      <c r="RDH28" s="61"/>
      <c r="RDI28" s="61"/>
      <c r="RDJ28" s="61"/>
      <c r="RDK28" s="61"/>
      <c r="RDL28" s="61"/>
      <c r="RDM28" s="61"/>
      <c r="RDN28" s="61"/>
      <c r="RDO28" s="61"/>
      <c r="RDP28" s="61"/>
      <c r="RDQ28" s="61"/>
      <c r="RDR28" s="61"/>
      <c r="RDS28" s="61"/>
      <c r="RDT28" s="61"/>
      <c r="RDU28" s="61"/>
      <c r="RDV28" s="61"/>
      <c r="RDW28" s="61"/>
      <c r="RDX28" s="61"/>
      <c r="RDY28" s="61"/>
      <c r="RDZ28" s="61"/>
      <c r="REA28" s="61"/>
      <c r="REB28" s="61"/>
      <c r="REC28" s="61"/>
      <c r="RED28" s="61"/>
      <c r="REE28" s="61"/>
      <c r="REF28" s="61"/>
      <c r="REG28" s="61"/>
      <c r="REH28" s="61"/>
      <c r="REI28" s="61"/>
      <c r="REJ28" s="61"/>
      <c r="REK28" s="61"/>
      <c r="REL28" s="61"/>
      <c r="REM28" s="61"/>
      <c r="REN28" s="61"/>
      <c r="REO28" s="61"/>
      <c r="REP28" s="61"/>
      <c r="REQ28" s="61"/>
      <c r="RER28" s="61"/>
      <c r="RES28" s="61"/>
      <c r="RET28" s="61"/>
      <c r="REU28" s="61"/>
      <c r="REV28" s="61"/>
      <c r="REW28" s="61"/>
      <c r="REX28" s="61"/>
      <c r="REY28" s="61"/>
      <c r="REZ28" s="61"/>
      <c r="RFA28" s="61"/>
      <c r="RFB28" s="61"/>
      <c r="RFC28" s="61"/>
      <c r="RFD28" s="61"/>
      <c r="RFE28" s="61"/>
      <c r="RFF28" s="61"/>
      <c r="RFG28" s="61"/>
      <c r="RFH28" s="61"/>
      <c r="RFI28" s="61"/>
      <c r="RFJ28" s="61"/>
      <c r="RFK28" s="61"/>
      <c r="RFL28" s="61"/>
      <c r="RFM28" s="61"/>
      <c r="RFN28" s="61"/>
      <c r="RFO28" s="61"/>
      <c r="RFP28" s="61"/>
      <c r="RFQ28" s="61"/>
      <c r="RFR28" s="61"/>
      <c r="RFS28" s="61"/>
      <c r="RFT28" s="61"/>
      <c r="RFU28" s="61"/>
      <c r="RFV28" s="61"/>
      <c r="RFW28" s="61"/>
      <c r="RFX28" s="61"/>
      <c r="RFY28" s="61"/>
      <c r="RFZ28" s="61"/>
      <c r="RGA28" s="61"/>
      <c r="RGB28" s="61"/>
      <c r="RGC28" s="61"/>
      <c r="RGD28" s="61"/>
      <c r="RGE28" s="61"/>
      <c r="RGF28" s="61"/>
      <c r="RGG28" s="61"/>
      <c r="RGH28" s="61"/>
      <c r="RGI28" s="61"/>
      <c r="RGJ28" s="61"/>
      <c r="RGK28" s="61"/>
      <c r="RGL28" s="61"/>
      <c r="RGM28" s="61"/>
      <c r="RGN28" s="61"/>
      <c r="RGO28" s="61"/>
      <c r="RGP28" s="61"/>
      <c r="RGQ28" s="61"/>
      <c r="RGR28" s="61"/>
      <c r="RGS28" s="61"/>
      <c r="RGT28" s="61"/>
      <c r="RGU28" s="61"/>
      <c r="RGV28" s="61"/>
      <c r="RGW28" s="61"/>
      <c r="RGX28" s="61"/>
      <c r="RGY28" s="61"/>
      <c r="RGZ28" s="61"/>
      <c r="RHA28" s="61"/>
      <c r="RHB28" s="61"/>
      <c r="RHC28" s="61"/>
      <c r="RHD28" s="61"/>
      <c r="RHE28" s="61"/>
      <c r="RHF28" s="61"/>
      <c r="RHG28" s="61"/>
      <c r="RHH28" s="61"/>
      <c r="RHI28" s="61"/>
      <c r="RHJ28" s="61"/>
      <c r="RHK28" s="61"/>
      <c r="RHL28" s="61"/>
      <c r="RHM28" s="61"/>
      <c r="RHN28" s="61"/>
      <c r="RHO28" s="61"/>
      <c r="RHP28" s="61"/>
      <c r="RHQ28" s="61"/>
      <c r="RHR28" s="61"/>
      <c r="RHS28" s="61"/>
      <c r="RHT28" s="61"/>
      <c r="RHU28" s="61"/>
      <c r="RHV28" s="61"/>
      <c r="RHW28" s="61"/>
      <c r="RHX28" s="61"/>
      <c r="RHY28" s="61"/>
      <c r="RHZ28" s="61"/>
      <c r="RIA28" s="61"/>
      <c r="RIB28" s="61"/>
      <c r="RIC28" s="61"/>
      <c r="RID28" s="61"/>
      <c r="RIE28" s="61"/>
      <c r="RIF28" s="61"/>
      <c r="RIG28" s="61"/>
      <c r="RIH28" s="61"/>
      <c r="RII28" s="61"/>
      <c r="RIJ28" s="61"/>
      <c r="RIK28" s="61"/>
      <c r="RIL28" s="61"/>
      <c r="RIM28" s="61"/>
      <c r="RIN28" s="61"/>
      <c r="RIO28" s="61"/>
      <c r="RIP28" s="61"/>
      <c r="RIQ28" s="61"/>
      <c r="RIR28" s="61"/>
      <c r="RIS28" s="61"/>
      <c r="RIT28" s="61"/>
      <c r="RIU28" s="61"/>
      <c r="RIV28" s="61"/>
      <c r="RIW28" s="61"/>
      <c r="RIX28" s="61"/>
      <c r="RIY28" s="61"/>
      <c r="RIZ28" s="61"/>
      <c r="RJA28" s="61"/>
      <c r="RJB28" s="61"/>
      <c r="RJC28" s="61"/>
      <c r="RJD28" s="61"/>
      <c r="RJE28" s="61"/>
      <c r="RJF28" s="61"/>
      <c r="RJG28" s="61"/>
      <c r="RJH28" s="61"/>
      <c r="RJI28" s="61"/>
      <c r="RJJ28" s="61"/>
      <c r="RJK28" s="61"/>
      <c r="RJL28" s="61"/>
      <c r="RJM28" s="61"/>
      <c r="RJN28" s="61"/>
      <c r="RJO28" s="61"/>
      <c r="RJP28" s="61"/>
      <c r="RJQ28" s="61"/>
      <c r="RJR28" s="61"/>
      <c r="RJS28" s="61"/>
      <c r="RJT28" s="61"/>
      <c r="RJU28" s="61"/>
      <c r="RJV28" s="61"/>
      <c r="RJW28" s="61"/>
      <c r="RJX28" s="61"/>
      <c r="RJY28" s="61"/>
      <c r="RJZ28" s="61"/>
      <c r="RKA28" s="61"/>
      <c r="RKB28" s="61"/>
      <c r="RKC28" s="61"/>
      <c r="RKD28" s="61"/>
      <c r="RKE28" s="61"/>
      <c r="RKF28" s="61"/>
      <c r="RKG28" s="61"/>
      <c r="RKH28" s="61"/>
      <c r="RKI28" s="61"/>
      <c r="RKJ28" s="61"/>
      <c r="RKK28" s="61"/>
      <c r="RKL28" s="61"/>
      <c r="RKM28" s="61"/>
      <c r="RKN28" s="61"/>
      <c r="RKO28" s="61"/>
      <c r="RKP28" s="61"/>
      <c r="RKQ28" s="61"/>
      <c r="RKR28" s="61"/>
      <c r="RKS28" s="61"/>
      <c r="RKT28" s="61"/>
      <c r="RKU28" s="61"/>
      <c r="RKV28" s="61"/>
      <c r="RKW28" s="61"/>
      <c r="RKX28" s="61"/>
      <c r="RKY28" s="61"/>
      <c r="RKZ28" s="61"/>
      <c r="RLA28" s="61"/>
      <c r="RLB28" s="61"/>
      <c r="RLC28" s="61"/>
      <c r="RLD28" s="61"/>
      <c r="RLE28" s="61"/>
      <c r="RLF28" s="61"/>
      <c r="RLG28" s="61"/>
      <c r="RLH28" s="61"/>
      <c r="RLI28" s="61"/>
      <c r="RLJ28" s="61"/>
      <c r="RLK28" s="61"/>
      <c r="RLL28" s="61"/>
      <c r="RLM28" s="61"/>
      <c r="RLN28" s="61"/>
      <c r="RLO28" s="61"/>
      <c r="RLP28" s="61"/>
      <c r="RLQ28" s="61"/>
      <c r="RLR28" s="61"/>
      <c r="RLS28" s="61"/>
      <c r="RLT28" s="61"/>
      <c r="RLU28" s="61"/>
      <c r="RLV28" s="61"/>
      <c r="RLW28" s="61"/>
      <c r="RLX28" s="61"/>
      <c r="RLY28" s="61"/>
      <c r="RLZ28" s="61"/>
      <c r="RMA28" s="61"/>
      <c r="RMB28" s="61"/>
      <c r="RMC28" s="61"/>
      <c r="RMD28" s="61"/>
      <c r="RME28" s="61"/>
      <c r="RMF28" s="61"/>
      <c r="RMG28" s="61"/>
      <c r="RMH28" s="61"/>
      <c r="RMI28" s="61"/>
      <c r="RMJ28" s="61"/>
      <c r="RMK28" s="61"/>
      <c r="RML28" s="61"/>
      <c r="RMM28" s="61"/>
      <c r="RMN28" s="61"/>
      <c r="RMO28" s="61"/>
      <c r="RMP28" s="61"/>
      <c r="RMQ28" s="61"/>
      <c r="RMR28" s="61"/>
      <c r="RMS28" s="61"/>
      <c r="RMT28" s="61"/>
      <c r="RMU28" s="61"/>
      <c r="RMV28" s="61"/>
      <c r="RMW28" s="61"/>
      <c r="RMX28" s="61"/>
      <c r="RMY28" s="61"/>
      <c r="RMZ28" s="61"/>
      <c r="RNA28" s="61"/>
      <c r="RNB28" s="61"/>
      <c r="RNC28" s="61"/>
      <c r="RND28" s="61"/>
      <c r="RNE28" s="61"/>
      <c r="RNF28" s="61"/>
      <c r="RNG28" s="61"/>
      <c r="RNH28" s="61"/>
      <c r="RNI28" s="61"/>
      <c r="RNJ28" s="61"/>
      <c r="RNK28" s="61"/>
      <c r="RNL28" s="61"/>
      <c r="RNM28" s="61"/>
      <c r="RNN28" s="61"/>
      <c r="RNO28" s="61"/>
      <c r="RNP28" s="61"/>
      <c r="RNQ28" s="61"/>
      <c r="RNR28" s="61"/>
      <c r="RNS28" s="61"/>
      <c r="RNT28" s="61"/>
      <c r="RNU28" s="61"/>
      <c r="RNV28" s="61"/>
      <c r="RNW28" s="61"/>
      <c r="RNX28" s="61"/>
      <c r="RNY28" s="61"/>
      <c r="RNZ28" s="61"/>
      <c r="ROA28" s="61"/>
      <c r="ROB28" s="61"/>
      <c r="ROC28" s="61"/>
      <c r="ROD28" s="61"/>
      <c r="ROE28" s="61"/>
      <c r="ROF28" s="61"/>
      <c r="ROG28" s="61"/>
      <c r="ROH28" s="61"/>
      <c r="ROI28" s="61"/>
      <c r="ROJ28" s="61"/>
      <c r="ROK28" s="61"/>
      <c r="ROL28" s="61"/>
      <c r="ROM28" s="61"/>
      <c r="RON28" s="61"/>
      <c r="ROO28" s="61"/>
      <c r="ROP28" s="61"/>
      <c r="ROQ28" s="61"/>
      <c r="ROR28" s="61"/>
      <c r="ROS28" s="61"/>
      <c r="ROT28" s="61"/>
      <c r="ROU28" s="61"/>
      <c r="ROV28" s="61"/>
      <c r="ROW28" s="61"/>
      <c r="ROX28" s="61"/>
      <c r="ROY28" s="61"/>
      <c r="ROZ28" s="61"/>
      <c r="RPA28" s="61"/>
      <c r="RPB28" s="61"/>
      <c r="RPC28" s="61"/>
      <c r="RPD28" s="61"/>
      <c r="RPE28" s="61"/>
      <c r="RPF28" s="61"/>
      <c r="RPG28" s="61"/>
      <c r="RPH28" s="61"/>
      <c r="RPI28" s="61"/>
      <c r="RPJ28" s="61"/>
      <c r="RPK28" s="61"/>
      <c r="RPL28" s="61"/>
      <c r="RPM28" s="61"/>
      <c r="RPN28" s="61"/>
      <c r="RPO28" s="61"/>
      <c r="RPP28" s="61"/>
      <c r="RPQ28" s="61"/>
      <c r="RPR28" s="61"/>
      <c r="RPS28" s="61"/>
      <c r="RPT28" s="61"/>
      <c r="RPU28" s="61"/>
      <c r="RPV28" s="61"/>
      <c r="RPW28" s="61"/>
      <c r="RPX28" s="61"/>
      <c r="RPY28" s="61"/>
      <c r="RPZ28" s="61"/>
      <c r="RQA28" s="61"/>
      <c r="RQB28" s="61"/>
      <c r="RQC28" s="61"/>
      <c r="RQD28" s="61"/>
      <c r="RQE28" s="61"/>
      <c r="RQF28" s="61"/>
      <c r="RQG28" s="61"/>
      <c r="RQH28" s="61"/>
      <c r="RQI28" s="61"/>
      <c r="RQJ28" s="61"/>
      <c r="RQK28" s="61"/>
      <c r="RQL28" s="61"/>
      <c r="RQM28" s="61"/>
      <c r="RQN28" s="61"/>
      <c r="RQO28" s="61"/>
      <c r="RQP28" s="61"/>
      <c r="RQQ28" s="61"/>
      <c r="RQR28" s="61"/>
      <c r="RQS28" s="61"/>
      <c r="RQT28" s="61"/>
      <c r="RQU28" s="61"/>
      <c r="RQV28" s="61"/>
      <c r="RQW28" s="61"/>
      <c r="RQX28" s="61"/>
      <c r="RQY28" s="61"/>
      <c r="RQZ28" s="61"/>
      <c r="RRA28" s="61"/>
      <c r="RRB28" s="61"/>
      <c r="RRC28" s="61"/>
      <c r="RRD28" s="61"/>
      <c r="RRE28" s="61"/>
      <c r="RRF28" s="61"/>
      <c r="RRG28" s="61"/>
      <c r="RRH28" s="61"/>
      <c r="RRI28" s="61"/>
      <c r="RRJ28" s="61"/>
      <c r="RRK28" s="61"/>
      <c r="RRL28" s="61"/>
      <c r="RRM28" s="61"/>
      <c r="RRN28" s="61"/>
      <c r="RRO28" s="61"/>
      <c r="RRP28" s="61"/>
      <c r="RRQ28" s="61"/>
      <c r="RRR28" s="61"/>
      <c r="RRS28" s="61"/>
      <c r="RRT28" s="61"/>
      <c r="RRU28" s="61"/>
      <c r="RRV28" s="61"/>
      <c r="RRW28" s="61"/>
      <c r="RRX28" s="61"/>
      <c r="RRY28" s="61"/>
      <c r="RRZ28" s="61"/>
      <c r="RSA28" s="61"/>
      <c r="RSB28" s="61"/>
      <c r="RSC28" s="61"/>
      <c r="RSD28" s="61"/>
      <c r="RSE28" s="61"/>
      <c r="RSF28" s="61"/>
      <c r="RSG28" s="61"/>
      <c r="RSH28" s="61"/>
      <c r="RSI28" s="61"/>
      <c r="RSJ28" s="61"/>
      <c r="RSK28" s="61"/>
      <c r="RSL28" s="61"/>
      <c r="RSM28" s="61"/>
      <c r="RSN28" s="61"/>
      <c r="RSO28" s="61"/>
      <c r="RSP28" s="61"/>
      <c r="RSQ28" s="61"/>
      <c r="RSR28" s="61"/>
      <c r="RSS28" s="61"/>
      <c r="RST28" s="61"/>
      <c r="RSU28" s="61"/>
      <c r="RSV28" s="61"/>
      <c r="RSW28" s="61"/>
      <c r="RSX28" s="61"/>
      <c r="RSY28" s="61"/>
      <c r="RSZ28" s="61"/>
      <c r="RTA28" s="61"/>
      <c r="RTB28" s="61"/>
      <c r="RTC28" s="61"/>
      <c r="RTD28" s="61"/>
      <c r="RTE28" s="61"/>
      <c r="RTF28" s="61"/>
      <c r="RTG28" s="61"/>
      <c r="RTH28" s="61"/>
      <c r="RTI28" s="61"/>
      <c r="RTJ28" s="61"/>
      <c r="RTK28" s="61"/>
      <c r="RTL28" s="61"/>
      <c r="RTM28" s="61"/>
      <c r="RTN28" s="61"/>
      <c r="RTO28" s="61"/>
      <c r="RTP28" s="61"/>
      <c r="RTQ28" s="61"/>
      <c r="RTR28" s="61"/>
      <c r="RTS28" s="61"/>
      <c r="RTT28" s="61"/>
      <c r="RTU28" s="61"/>
      <c r="RTV28" s="61"/>
      <c r="RTW28" s="61"/>
      <c r="RTX28" s="61"/>
      <c r="RTY28" s="61"/>
      <c r="RTZ28" s="61"/>
      <c r="RUA28" s="61"/>
      <c r="RUB28" s="61"/>
      <c r="RUC28" s="61"/>
      <c r="RUD28" s="61"/>
      <c r="RUE28" s="61"/>
      <c r="RUF28" s="61"/>
      <c r="RUG28" s="61"/>
      <c r="RUH28" s="61"/>
      <c r="RUI28" s="61"/>
      <c r="RUJ28" s="61"/>
      <c r="RUK28" s="61"/>
      <c r="RUL28" s="61"/>
      <c r="RUM28" s="61"/>
      <c r="RUN28" s="61"/>
      <c r="RUO28" s="61"/>
      <c r="RUP28" s="61"/>
      <c r="RUQ28" s="61"/>
      <c r="RUR28" s="61"/>
      <c r="RUS28" s="61"/>
      <c r="RUT28" s="61"/>
      <c r="RUU28" s="61"/>
      <c r="RUV28" s="61"/>
      <c r="RUW28" s="61"/>
      <c r="RUX28" s="61"/>
      <c r="RUY28" s="61"/>
      <c r="RUZ28" s="61"/>
      <c r="RVA28" s="61"/>
      <c r="RVB28" s="61"/>
      <c r="RVC28" s="61"/>
      <c r="RVD28" s="61"/>
      <c r="RVE28" s="61"/>
      <c r="RVF28" s="61"/>
      <c r="RVG28" s="61"/>
      <c r="RVH28" s="61"/>
      <c r="RVI28" s="61"/>
      <c r="RVJ28" s="61"/>
      <c r="RVK28" s="61"/>
      <c r="RVL28" s="61"/>
      <c r="RVM28" s="61"/>
      <c r="RVN28" s="61"/>
      <c r="RVO28" s="61"/>
      <c r="RVP28" s="61"/>
      <c r="RVQ28" s="61"/>
      <c r="RVR28" s="61"/>
      <c r="RVS28" s="61"/>
      <c r="RVT28" s="61"/>
      <c r="RVU28" s="61"/>
      <c r="RVV28" s="61"/>
      <c r="RVW28" s="61"/>
      <c r="RVX28" s="61"/>
      <c r="RVY28" s="61"/>
      <c r="RVZ28" s="61"/>
      <c r="RWA28" s="61"/>
      <c r="RWB28" s="61"/>
      <c r="RWC28" s="61"/>
      <c r="RWD28" s="61"/>
      <c r="RWE28" s="61"/>
      <c r="RWF28" s="61"/>
      <c r="RWG28" s="61"/>
      <c r="RWH28" s="61"/>
      <c r="RWI28" s="61"/>
      <c r="RWJ28" s="61"/>
      <c r="RWK28" s="61"/>
      <c r="RWL28" s="61"/>
      <c r="RWM28" s="61"/>
      <c r="RWN28" s="61"/>
      <c r="RWO28" s="61"/>
      <c r="RWP28" s="61"/>
      <c r="RWQ28" s="61"/>
      <c r="RWR28" s="61"/>
      <c r="RWS28" s="61"/>
      <c r="RWT28" s="61"/>
      <c r="RWU28" s="61"/>
      <c r="RWV28" s="61"/>
      <c r="RWW28" s="61"/>
      <c r="RWX28" s="61"/>
      <c r="RWY28" s="61"/>
      <c r="RWZ28" s="61"/>
      <c r="RXA28" s="61"/>
      <c r="RXB28" s="61"/>
      <c r="RXC28" s="61"/>
      <c r="RXD28" s="61"/>
      <c r="RXE28" s="61"/>
      <c r="RXF28" s="61"/>
      <c r="RXG28" s="61"/>
      <c r="RXH28" s="61"/>
      <c r="RXI28" s="61"/>
      <c r="RXJ28" s="61"/>
      <c r="RXK28" s="61"/>
      <c r="RXL28" s="61"/>
      <c r="RXM28" s="61"/>
      <c r="RXN28" s="61"/>
      <c r="RXO28" s="61"/>
      <c r="RXP28" s="61"/>
      <c r="RXQ28" s="61"/>
      <c r="RXR28" s="61"/>
      <c r="RXS28" s="61"/>
      <c r="RXT28" s="61"/>
      <c r="RXU28" s="61"/>
      <c r="RXV28" s="61"/>
      <c r="RXW28" s="61"/>
      <c r="RXX28" s="61"/>
      <c r="RXY28" s="61"/>
      <c r="RXZ28" s="61"/>
      <c r="RYA28" s="61"/>
      <c r="RYB28" s="61"/>
      <c r="RYC28" s="61"/>
      <c r="RYD28" s="61"/>
      <c r="RYE28" s="61"/>
      <c r="RYF28" s="61"/>
      <c r="RYG28" s="61"/>
      <c r="RYH28" s="61"/>
      <c r="RYI28" s="61"/>
      <c r="RYJ28" s="61"/>
      <c r="RYK28" s="61"/>
      <c r="RYL28" s="61"/>
      <c r="RYM28" s="61"/>
      <c r="RYN28" s="61"/>
      <c r="RYO28" s="61"/>
      <c r="RYP28" s="61"/>
      <c r="RYQ28" s="61"/>
      <c r="RYR28" s="61"/>
      <c r="RYS28" s="61"/>
      <c r="RYT28" s="61"/>
      <c r="RYU28" s="61"/>
      <c r="RYV28" s="61"/>
      <c r="RYW28" s="61"/>
      <c r="RYX28" s="61"/>
      <c r="RYY28" s="61"/>
      <c r="RYZ28" s="61"/>
      <c r="RZA28" s="61"/>
      <c r="RZB28" s="61"/>
      <c r="RZC28" s="61"/>
      <c r="RZD28" s="61"/>
      <c r="RZE28" s="61"/>
      <c r="RZF28" s="61"/>
      <c r="RZG28" s="61"/>
      <c r="RZH28" s="61"/>
      <c r="RZI28" s="61"/>
      <c r="RZJ28" s="61"/>
      <c r="RZK28" s="61"/>
      <c r="RZL28" s="61"/>
      <c r="RZM28" s="61"/>
      <c r="RZN28" s="61"/>
      <c r="RZO28" s="61"/>
      <c r="RZP28" s="61"/>
      <c r="RZQ28" s="61"/>
      <c r="RZR28" s="61"/>
      <c r="RZS28" s="61"/>
      <c r="RZT28" s="61"/>
      <c r="RZU28" s="61"/>
      <c r="RZV28" s="61"/>
      <c r="RZW28" s="61"/>
      <c r="RZX28" s="61"/>
      <c r="RZY28" s="61"/>
      <c r="RZZ28" s="61"/>
      <c r="SAA28" s="61"/>
      <c r="SAB28" s="61"/>
      <c r="SAC28" s="61"/>
      <c r="SAD28" s="61"/>
      <c r="SAE28" s="61"/>
      <c r="SAF28" s="61"/>
      <c r="SAG28" s="61"/>
      <c r="SAH28" s="61"/>
      <c r="SAI28" s="61"/>
      <c r="SAJ28" s="61"/>
      <c r="SAK28" s="61"/>
      <c r="SAL28" s="61"/>
      <c r="SAM28" s="61"/>
      <c r="SAN28" s="61"/>
      <c r="SAO28" s="61"/>
      <c r="SAP28" s="61"/>
      <c r="SAQ28" s="61"/>
      <c r="SAR28" s="61"/>
      <c r="SAS28" s="61"/>
      <c r="SAT28" s="61"/>
      <c r="SAU28" s="61"/>
      <c r="SAV28" s="61"/>
      <c r="SAW28" s="61"/>
      <c r="SAX28" s="61"/>
      <c r="SAY28" s="61"/>
      <c r="SAZ28" s="61"/>
      <c r="SBA28" s="61"/>
      <c r="SBB28" s="61"/>
      <c r="SBC28" s="61"/>
      <c r="SBD28" s="61"/>
      <c r="SBE28" s="61"/>
      <c r="SBF28" s="61"/>
      <c r="SBG28" s="61"/>
      <c r="SBH28" s="61"/>
      <c r="SBI28" s="61"/>
      <c r="SBJ28" s="61"/>
      <c r="SBK28" s="61"/>
      <c r="SBL28" s="61"/>
      <c r="SBM28" s="61"/>
      <c r="SBN28" s="61"/>
      <c r="SBO28" s="61"/>
      <c r="SBP28" s="61"/>
      <c r="SBQ28" s="61"/>
      <c r="SBR28" s="61"/>
      <c r="SBS28" s="61"/>
      <c r="SBT28" s="61"/>
      <c r="SBU28" s="61"/>
      <c r="SBV28" s="61"/>
      <c r="SBW28" s="61"/>
      <c r="SBX28" s="61"/>
      <c r="SBY28" s="61"/>
      <c r="SBZ28" s="61"/>
      <c r="SCA28" s="61"/>
      <c r="SCB28" s="61"/>
      <c r="SCC28" s="61"/>
      <c r="SCD28" s="61"/>
      <c r="SCE28" s="61"/>
      <c r="SCF28" s="61"/>
      <c r="SCG28" s="61"/>
      <c r="SCH28" s="61"/>
      <c r="SCI28" s="61"/>
      <c r="SCJ28" s="61"/>
      <c r="SCK28" s="61"/>
      <c r="SCL28" s="61"/>
      <c r="SCM28" s="61"/>
      <c r="SCN28" s="61"/>
      <c r="SCO28" s="61"/>
      <c r="SCP28" s="61"/>
      <c r="SCQ28" s="61"/>
      <c r="SCR28" s="61"/>
      <c r="SCS28" s="61"/>
      <c r="SCT28" s="61"/>
      <c r="SCU28" s="61"/>
      <c r="SCV28" s="61"/>
      <c r="SCW28" s="61"/>
      <c r="SCX28" s="61"/>
      <c r="SCY28" s="61"/>
      <c r="SCZ28" s="61"/>
      <c r="SDA28" s="61"/>
      <c r="SDB28" s="61"/>
      <c r="SDC28" s="61"/>
      <c r="SDD28" s="61"/>
      <c r="SDE28" s="61"/>
      <c r="SDF28" s="61"/>
      <c r="SDG28" s="61"/>
      <c r="SDH28" s="61"/>
      <c r="SDI28" s="61"/>
      <c r="SDJ28" s="61"/>
      <c r="SDK28" s="61"/>
      <c r="SDL28" s="61"/>
      <c r="SDM28" s="61"/>
      <c r="SDN28" s="61"/>
      <c r="SDO28" s="61"/>
      <c r="SDP28" s="61"/>
      <c r="SDQ28" s="61"/>
      <c r="SDR28" s="61"/>
      <c r="SDS28" s="61"/>
      <c r="SDT28" s="61"/>
      <c r="SDU28" s="61"/>
      <c r="SDV28" s="61"/>
      <c r="SDW28" s="61"/>
      <c r="SDX28" s="61"/>
      <c r="SDY28" s="61"/>
      <c r="SDZ28" s="61"/>
      <c r="SEA28" s="61"/>
      <c r="SEB28" s="61"/>
      <c r="SEC28" s="61"/>
      <c r="SED28" s="61"/>
      <c r="SEE28" s="61"/>
      <c r="SEF28" s="61"/>
      <c r="SEG28" s="61"/>
      <c r="SEH28" s="61"/>
      <c r="SEI28" s="61"/>
      <c r="SEJ28" s="61"/>
      <c r="SEK28" s="61"/>
      <c r="SEL28" s="61"/>
      <c r="SEM28" s="61"/>
      <c r="SEN28" s="61"/>
      <c r="SEO28" s="61"/>
      <c r="SEP28" s="61"/>
      <c r="SEQ28" s="61"/>
      <c r="SER28" s="61"/>
      <c r="SES28" s="61"/>
      <c r="SET28" s="61"/>
      <c r="SEU28" s="61"/>
      <c r="SEV28" s="61"/>
      <c r="SEW28" s="61"/>
      <c r="SEX28" s="61"/>
      <c r="SEY28" s="61"/>
      <c r="SEZ28" s="61"/>
      <c r="SFA28" s="61"/>
      <c r="SFB28" s="61"/>
      <c r="SFC28" s="61"/>
      <c r="SFD28" s="61"/>
      <c r="SFE28" s="61"/>
      <c r="SFF28" s="61"/>
      <c r="SFG28" s="61"/>
      <c r="SFH28" s="61"/>
      <c r="SFI28" s="61"/>
      <c r="SFJ28" s="61"/>
      <c r="SFK28" s="61"/>
      <c r="SFL28" s="61"/>
      <c r="SFM28" s="61"/>
      <c r="SFN28" s="61"/>
      <c r="SFO28" s="61"/>
      <c r="SFP28" s="61"/>
      <c r="SFQ28" s="61"/>
      <c r="SFR28" s="61"/>
      <c r="SFS28" s="61"/>
      <c r="SFT28" s="61"/>
      <c r="SFU28" s="61"/>
      <c r="SFV28" s="61"/>
      <c r="SFW28" s="61"/>
      <c r="SFX28" s="61"/>
      <c r="SFY28" s="61"/>
      <c r="SFZ28" s="61"/>
      <c r="SGA28" s="61"/>
      <c r="SGB28" s="61"/>
      <c r="SGC28" s="61"/>
      <c r="SGD28" s="61"/>
      <c r="SGE28" s="61"/>
      <c r="SGF28" s="61"/>
      <c r="SGG28" s="61"/>
      <c r="SGH28" s="61"/>
      <c r="SGI28" s="61"/>
      <c r="SGJ28" s="61"/>
      <c r="SGK28" s="61"/>
      <c r="SGL28" s="61"/>
      <c r="SGM28" s="61"/>
      <c r="SGN28" s="61"/>
      <c r="SGO28" s="61"/>
      <c r="SGP28" s="61"/>
      <c r="SGQ28" s="61"/>
      <c r="SGR28" s="61"/>
      <c r="SGS28" s="61"/>
      <c r="SGT28" s="61"/>
      <c r="SGU28" s="61"/>
      <c r="SGV28" s="61"/>
      <c r="SGW28" s="61"/>
      <c r="SGX28" s="61"/>
      <c r="SGY28" s="61"/>
      <c r="SGZ28" s="61"/>
      <c r="SHA28" s="61"/>
      <c r="SHB28" s="61"/>
      <c r="SHC28" s="61"/>
      <c r="SHD28" s="61"/>
      <c r="SHE28" s="61"/>
      <c r="SHF28" s="61"/>
      <c r="SHG28" s="61"/>
      <c r="SHH28" s="61"/>
      <c r="SHI28" s="61"/>
      <c r="SHJ28" s="61"/>
      <c r="SHK28" s="61"/>
      <c r="SHL28" s="61"/>
      <c r="SHM28" s="61"/>
      <c r="SHN28" s="61"/>
      <c r="SHO28" s="61"/>
      <c r="SHP28" s="61"/>
      <c r="SHQ28" s="61"/>
      <c r="SHR28" s="61"/>
      <c r="SHS28" s="61"/>
      <c r="SHT28" s="61"/>
      <c r="SHU28" s="61"/>
      <c r="SHV28" s="61"/>
      <c r="SHW28" s="61"/>
      <c r="SHX28" s="61"/>
      <c r="SHY28" s="61"/>
      <c r="SHZ28" s="61"/>
      <c r="SIA28" s="61"/>
      <c r="SIB28" s="61"/>
      <c r="SIC28" s="61"/>
      <c r="SID28" s="61"/>
      <c r="SIE28" s="61"/>
      <c r="SIF28" s="61"/>
      <c r="SIG28" s="61"/>
      <c r="SIH28" s="61"/>
      <c r="SII28" s="61"/>
      <c r="SIJ28" s="61"/>
      <c r="SIK28" s="61"/>
      <c r="SIL28" s="61"/>
      <c r="SIM28" s="61"/>
      <c r="SIN28" s="61"/>
      <c r="SIO28" s="61"/>
      <c r="SIP28" s="61"/>
      <c r="SIQ28" s="61"/>
      <c r="SIR28" s="61"/>
      <c r="SIS28" s="61"/>
      <c r="SIT28" s="61"/>
      <c r="SIU28" s="61"/>
      <c r="SIV28" s="61"/>
      <c r="SIW28" s="61"/>
      <c r="SIX28" s="61"/>
      <c r="SIY28" s="61"/>
      <c r="SIZ28" s="61"/>
      <c r="SJA28" s="61"/>
      <c r="SJB28" s="61"/>
      <c r="SJC28" s="61"/>
      <c r="SJD28" s="61"/>
      <c r="SJE28" s="61"/>
      <c r="SJF28" s="61"/>
      <c r="SJG28" s="61"/>
      <c r="SJH28" s="61"/>
      <c r="SJI28" s="61"/>
      <c r="SJJ28" s="61"/>
      <c r="SJK28" s="61"/>
      <c r="SJL28" s="61"/>
      <c r="SJM28" s="61"/>
      <c r="SJN28" s="61"/>
      <c r="SJO28" s="61"/>
      <c r="SJP28" s="61"/>
      <c r="SJQ28" s="61"/>
      <c r="SJR28" s="61"/>
      <c r="SJS28" s="61"/>
      <c r="SJT28" s="61"/>
      <c r="SJU28" s="61"/>
      <c r="SJV28" s="61"/>
      <c r="SJW28" s="61"/>
      <c r="SJX28" s="61"/>
      <c r="SJY28" s="61"/>
      <c r="SJZ28" s="61"/>
      <c r="SKA28" s="61"/>
      <c r="SKB28" s="61"/>
      <c r="SKC28" s="61"/>
      <c r="SKD28" s="61"/>
      <c r="SKE28" s="61"/>
      <c r="SKF28" s="61"/>
      <c r="SKG28" s="61"/>
      <c r="SKH28" s="61"/>
      <c r="SKI28" s="61"/>
      <c r="SKJ28" s="61"/>
      <c r="SKK28" s="61"/>
      <c r="SKL28" s="61"/>
      <c r="SKM28" s="61"/>
      <c r="SKN28" s="61"/>
      <c r="SKO28" s="61"/>
      <c r="SKP28" s="61"/>
      <c r="SKQ28" s="61"/>
      <c r="SKR28" s="61"/>
      <c r="SKS28" s="61"/>
      <c r="SKT28" s="61"/>
      <c r="SKU28" s="61"/>
      <c r="SKV28" s="61"/>
      <c r="SKW28" s="61"/>
      <c r="SKX28" s="61"/>
      <c r="SKY28" s="61"/>
      <c r="SKZ28" s="61"/>
      <c r="SLA28" s="61"/>
      <c r="SLB28" s="61"/>
      <c r="SLC28" s="61"/>
      <c r="SLD28" s="61"/>
      <c r="SLE28" s="61"/>
      <c r="SLF28" s="61"/>
      <c r="SLG28" s="61"/>
      <c r="SLH28" s="61"/>
      <c r="SLI28" s="61"/>
      <c r="SLJ28" s="61"/>
      <c r="SLK28" s="61"/>
      <c r="SLL28" s="61"/>
      <c r="SLM28" s="61"/>
      <c r="SLN28" s="61"/>
      <c r="SLO28" s="61"/>
      <c r="SLP28" s="61"/>
      <c r="SLQ28" s="61"/>
      <c r="SLR28" s="61"/>
      <c r="SLS28" s="61"/>
      <c r="SLT28" s="61"/>
      <c r="SLU28" s="61"/>
      <c r="SLV28" s="61"/>
      <c r="SLW28" s="61"/>
      <c r="SLX28" s="61"/>
      <c r="SLY28" s="61"/>
      <c r="SLZ28" s="61"/>
      <c r="SMA28" s="61"/>
      <c r="SMB28" s="61"/>
      <c r="SMC28" s="61"/>
      <c r="SMD28" s="61"/>
      <c r="SME28" s="61"/>
      <c r="SMF28" s="61"/>
      <c r="SMG28" s="61"/>
      <c r="SMH28" s="61"/>
      <c r="SMI28" s="61"/>
      <c r="SMJ28" s="61"/>
      <c r="SMK28" s="61"/>
      <c r="SML28" s="61"/>
      <c r="SMM28" s="61"/>
      <c r="SMN28" s="61"/>
      <c r="SMO28" s="61"/>
      <c r="SMP28" s="61"/>
      <c r="SMQ28" s="61"/>
      <c r="SMR28" s="61"/>
      <c r="SMS28" s="61"/>
      <c r="SMT28" s="61"/>
      <c r="SMU28" s="61"/>
      <c r="SMV28" s="61"/>
      <c r="SMW28" s="61"/>
      <c r="SMX28" s="61"/>
      <c r="SMY28" s="61"/>
      <c r="SMZ28" s="61"/>
      <c r="SNA28" s="61"/>
      <c r="SNB28" s="61"/>
      <c r="SNC28" s="61"/>
      <c r="SND28" s="61"/>
      <c r="SNE28" s="61"/>
      <c r="SNF28" s="61"/>
      <c r="SNG28" s="61"/>
      <c r="SNH28" s="61"/>
      <c r="SNI28" s="61"/>
      <c r="SNJ28" s="61"/>
      <c r="SNK28" s="61"/>
      <c r="SNL28" s="61"/>
      <c r="SNM28" s="61"/>
      <c r="SNN28" s="61"/>
      <c r="SNO28" s="61"/>
      <c r="SNP28" s="61"/>
      <c r="SNQ28" s="61"/>
      <c r="SNR28" s="61"/>
      <c r="SNS28" s="61"/>
      <c r="SNT28" s="61"/>
      <c r="SNU28" s="61"/>
      <c r="SNV28" s="61"/>
      <c r="SNW28" s="61"/>
      <c r="SNX28" s="61"/>
      <c r="SNY28" s="61"/>
      <c r="SNZ28" s="61"/>
      <c r="SOA28" s="61"/>
      <c r="SOB28" s="61"/>
      <c r="SOC28" s="61"/>
      <c r="SOD28" s="61"/>
      <c r="SOE28" s="61"/>
      <c r="SOF28" s="61"/>
      <c r="SOG28" s="61"/>
      <c r="SOH28" s="61"/>
      <c r="SOI28" s="61"/>
      <c r="SOJ28" s="61"/>
      <c r="SOK28" s="61"/>
      <c r="SOL28" s="61"/>
      <c r="SOM28" s="61"/>
      <c r="SON28" s="61"/>
      <c r="SOO28" s="61"/>
      <c r="SOP28" s="61"/>
      <c r="SOQ28" s="61"/>
      <c r="SOR28" s="61"/>
      <c r="SOS28" s="61"/>
      <c r="SOT28" s="61"/>
      <c r="SOU28" s="61"/>
      <c r="SOV28" s="61"/>
      <c r="SOW28" s="61"/>
      <c r="SOX28" s="61"/>
      <c r="SOY28" s="61"/>
      <c r="SOZ28" s="61"/>
      <c r="SPA28" s="61"/>
      <c r="SPB28" s="61"/>
      <c r="SPC28" s="61"/>
      <c r="SPD28" s="61"/>
      <c r="SPE28" s="61"/>
      <c r="SPF28" s="61"/>
      <c r="SPG28" s="61"/>
      <c r="SPH28" s="61"/>
      <c r="SPI28" s="61"/>
      <c r="SPJ28" s="61"/>
      <c r="SPK28" s="61"/>
      <c r="SPL28" s="61"/>
      <c r="SPM28" s="61"/>
      <c r="SPN28" s="61"/>
      <c r="SPO28" s="61"/>
      <c r="SPP28" s="61"/>
      <c r="SPQ28" s="61"/>
      <c r="SPR28" s="61"/>
      <c r="SPS28" s="61"/>
      <c r="SPT28" s="61"/>
      <c r="SPU28" s="61"/>
      <c r="SPV28" s="61"/>
      <c r="SPW28" s="61"/>
      <c r="SPX28" s="61"/>
      <c r="SPY28" s="61"/>
      <c r="SPZ28" s="61"/>
      <c r="SQA28" s="61"/>
      <c r="SQB28" s="61"/>
      <c r="SQC28" s="61"/>
      <c r="SQD28" s="61"/>
      <c r="SQE28" s="61"/>
      <c r="SQF28" s="61"/>
      <c r="SQG28" s="61"/>
      <c r="SQH28" s="61"/>
      <c r="SQI28" s="61"/>
      <c r="SQJ28" s="61"/>
      <c r="SQK28" s="61"/>
      <c r="SQL28" s="61"/>
      <c r="SQM28" s="61"/>
      <c r="SQN28" s="61"/>
      <c r="SQO28" s="61"/>
      <c r="SQP28" s="61"/>
      <c r="SQQ28" s="61"/>
      <c r="SQR28" s="61"/>
      <c r="SQS28" s="61"/>
      <c r="SQT28" s="61"/>
      <c r="SQU28" s="61"/>
      <c r="SQV28" s="61"/>
      <c r="SQW28" s="61"/>
      <c r="SQX28" s="61"/>
      <c r="SQY28" s="61"/>
      <c r="SQZ28" s="61"/>
      <c r="SRA28" s="61"/>
      <c r="SRB28" s="61"/>
      <c r="SRC28" s="61"/>
      <c r="SRD28" s="61"/>
      <c r="SRE28" s="61"/>
      <c r="SRF28" s="61"/>
      <c r="SRG28" s="61"/>
      <c r="SRH28" s="61"/>
      <c r="SRI28" s="61"/>
      <c r="SRJ28" s="61"/>
      <c r="SRK28" s="61"/>
      <c r="SRL28" s="61"/>
      <c r="SRM28" s="61"/>
      <c r="SRN28" s="61"/>
      <c r="SRO28" s="61"/>
      <c r="SRP28" s="61"/>
      <c r="SRQ28" s="61"/>
      <c r="SRR28" s="61"/>
      <c r="SRS28" s="61"/>
      <c r="SRT28" s="61"/>
      <c r="SRU28" s="61"/>
      <c r="SRV28" s="61"/>
      <c r="SRW28" s="61"/>
      <c r="SRX28" s="61"/>
      <c r="SRY28" s="61"/>
      <c r="SRZ28" s="61"/>
      <c r="SSA28" s="61"/>
      <c r="SSB28" s="61"/>
      <c r="SSC28" s="61"/>
      <c r="SSD28" s="61"/>
      <c r="SSE28" s="61"/>
      <c r="SSF28" s="61"/>
      <c r="SSG28" s="61"/>
      <c r="SSH28" s="61"/>
      <c r="SSI28" s="61"/>
      <c r="SSJ28" s="61"/>
      <c r="SSK28" s="61"/>
      <c r="SSL28" s="61"/>
      <c r="SSM28" s="61"/>
      <c r="SSN28" s="61"/>
      <c r="SSO28" s="61"/>
      <c r="SSP28" s="61"/>
      <c r="SSQ28" s="61"/>
      <c r="SSR28" s="61"/>
      <c r="SSS28" s="61"/>
      <c r="SST28" s="61"/>
      <c r="SSU28" s="61"/>
      <c r="SSV28" s="61"/>
      <c r="SSW28" s="61"/>
      <c r="SSX28" s="61"/>
      <c r="SSY28" s="61"/>
      <c r="SSZ28" s="61"/>
      <c r="STA28" s="61"/>
      <c r="STB28" s="61"/>
      <c r="STC28" s="61"/>
      <c r="STD28" s="61"/>
      <c r="STE28" s="61"/>
      <c r="STF28" s="61"/>
      <c r="STG28" s="61"/>
      <c r="STH28" s="61"/>
      <c r="STI28" s="61"/>
      <c r="STJ28" s="61"/>
      <c r="STK28" s="61"/>
      <c r="STL28" s="61"/>
      <c r="STM28" s="61"/>
      <c r="STN28" s="61"/>
      <c r="STO28" s="61"/>
      <c r="STP28" s="61"/>
      <c r="STQ28" s="61"/>
      <c r="STR28" s="61"/>
      <c r="STS28" s="61"/>
      <c r="STT28" s="61"/>
      <c r="STU28" s="61"/>
      <c r="STV28" s="61"/>
      <c r="STW28" s="61"/>
      <c r="STX28" s="61"/>
      <c r="STY28" s="61"/>
      <c r="STZ28" s="61"/>
      <c r="SUA28" s="61"/>
      <c r="SUB28" s="61"/>
      <c r="SUC28" s="61"/>
      <c r="SUD28" s="61"/>
      <c r="SUE28" s="61"/>
      <c r="SUF28" s="61"/>
      <c r="SUG28" s="61"/>
      <c r="SUH28" s="61"/>
      <c r="SUI28" s="61"/>
      <c r="SUJ28" s="61"/>
      <c r="SUK28" s="61"/>
      <c r="SUL28" s="61"/>
      <c r="SUM28" s="61"/>
      <c r="SUN28" s="61"/>
      <c r="SUO28" s="61"/>
      <c r="SUP28" s="61"/>
      <c r="SUQ28" s="61"/>
      <c r="SUR28" s="61"/>
      <c r="SUS28" s="61"/>
      <c r="SUT28" s="61"/>
      <c r="SUU28" s="61"/>
      <c r="SUV28" s="61"/>
      <c r="SUW28" s="61"/>
      <c r="SUX28" s="61"/>
      <c r="SUY28" s="61"/>
      <c r="SUZ28" s="61"/>
      <c r="SVA28" s="61"/>
      <c r="SVB28" s="61"/>
      <c r="SVC28" s="61"/>
      <c r="SVD28" s="61"/>
      <c r="SVE28" s="61"/>
      <c r="SVF28" s="61"/>
      <c r="SVG28" s="61"/>
      <c r="SVH28" s="61"/>
      <c r="SVI28" s="61"/>
      <c r="SVJ28" s="61"/>
      <c r="SVK28" s="61"/>
      <c r="SVL28" s="61"/>
      <c r="SVM28" s="61"/>
      <c r="SVN28" s="61"/>
      <c r="SVO28" s="61"/>
      <c r="SVP28" s="61"/>
      <c r="SVQ28" s="61"/>
      <c r="SVR28" s="61"/>
      <c r="SVS28" s="61"/>
      <c r="SVT28" s="61"/>
      <c r="SVU28" s="61"/>
      <c r="SVV28" s="61"/>
      <c r="SVW28" s="61"/>
      <c r="SVX28" s="61"/>
      <c r="SVY28" s="61"/>
      <c r="SVZ28" s="61"/>
      <c r="SWA28" s="61"/>
      <c r="SWB28" s="61"/>
      <c r="SWC28" s="61"/>
      <c r="SWD28" s="61"/>
      <c r="SWE28" s="61"/>
      <c r="SWF28" s="61"/>
      <c r="SWG28" s="61"/>
      <c r="SWH28" s="61"/>
      <c r="SWI28" s="61"/>
      <c r="SWJ28" s="61"/>
      <c r="SWK28" s="61"/>
      <c r="SWL28" s="61"/>
      <c r="SWM28" s="61"/>
      <c r="SWN28" s="61"/>
      <c r="SWO28" s="61"/>
      <c r="SWP28" s="61"/>
      <c r="SWQ28" s="61"/>
      <c r="SWR28" s="61"/>
      <c r="SWS28" s="61"/>
      <c r="SWT28" s="61"/>
      <c r="SWU28" s="61"/>
      <c r="SWV28" s="61"/>
      <c r="SWW28" s="61"/>
      <c r="SWX28" s="61"/>
      <c r="SWY28" s="61"/>
      <c r="SWZ28" s="61"/>
      <c r="SXA28" s="61"/>
      <c r="SXB28" s="61"/>
      <c r="SXC28" s="61"/>
      <c r="SXD28" s="61"/>
      <c r="SXE28" s="61"/>
      <c r="SXF28" s="61"/>
      <c r="SXG28" s="61"/>
      <c r="SXH28" s="61"/>
      <c r="SXI28" s="61"/>
      <c r="SXJ28" s="61"/>
      <c r="SXK28" s="61"/>
      <c r="SXL28" s="61"/>
      <c r="SXM28" s="61"/>
      <c r="SXN28" s="61"/>
      <c r="SXO28" s="61"/>
      <c r="SXP28" s="61"/>
      <c r="SXQ28" s="61"/>
      <c r="SXR28" s="61"/>
      <c r="SXS28" s="61"/>
      <c r="SXT28" s="61"/>
      <c r="SXU28" s="61"/>
      <c r="SXV28" s="61"/>
      <c r="SXW28" s="61"/>
      <c r="SXX28" s="61"/>
      <c r="SXY28" s="61"/>
      <c r="SXZ28" s="61"/>
      <c r="SYA28" s="61"/>
      <c r="SYB28" s="61"/>
      <c r="SYC28" s="61"/>
      <c r="SYD28" s="61"/>
      <c r="SYE28" s="61"/>
      <c r="SYF28" s="61"/>
      <c r="SYG28" s="61"/>
      <c r="SYH28" s="61"/>
      <c r="SYI28" s="61"/>
      <c r="SYJ28" s="61"/>
      <c r="SYK28" s="61"/>
      <c r="SYL28" s="61"/>
      <c r="SYM28" s="61"/>
      <c r="SYN28" s="61"/>
      <c r="SYO28" s="61"/>
      <c r="SYP28" s="61"/>
      <c r="SYQ28" s="61"/>
      <c r="SYR28" s="61"/>
      <c r="SYS28" s="61"/>
      <c r="SYT28" s="61"/>
      <c r="SYU28" s="61"/>
      <c r="SYV28" s="61"/>
      <c r="SYW28" s="61"/>
      <c r="SYX28" s="61"/>
      <c r="SYY28" s="61"/>
      <c r="SYZ28" s="61"/>
      <c r="SZA28" s="61"/>
      <c r="SZB28" s="61"/>
      <c r="SZC28" s="61"/>
      <c r="SZD28" s="61"/>
      <c r="SZE28" s="61"/>
      <c r="SZF28" s="61"/>
      <c r="SZG28" s="61"/>
      <c r="SZH28" s="61"/>
      <c r="SZI28" s="61"/>
      <c r="SZJ28" s="61"/>
      <c r="SZK28" s="61"/>
      <c r="SZL28" s="61"/>
      <c r="SZM28" s="61"/>
      <c r="SZN28" s="61"/>
      <c r="SZO28" s="61"/>
      <c r="SZP28" s="61"/>
      <c r="SZQ28" s="61"/>
      <c r="SZR28" s="61"/>
      <c r="SZS28" s="61"/>
      <c r="SZT28" s="61"/>
      <c r="SZU28" s="61"/>
      <c r="SZV28" s="61"/>
      <c r="SZW28" s="61"/>
      <c r="SZX28" s="61"/>
      <c r="SZY28" s="61"/>
      <c r="SZZ28" s="61"/>
      <c r="TAA28" s="61"/>
      <c r="TAB28" s="61"/>
      <c r="TAC28" s="61"/>
      <c r="TAD28" s="61"/>
      <c r="TAE28" s="61"/>
      <c r="TAF28" s="61"/>
      <c r="TAG28" s="61"/>
      <c r="TAH28" s="61"/>
      <c r="TAI28" s="61"/>
      <c r="TAJ28" s="61"/>
      <c r="TAK28" s="61"/>
      <c r="TAL28" s="61"/>
      <c r="TAM28" s="61"/>
      <c r="TAN28" s="61"/>
      <c r="TAO28" s="61"/>
      <c r="TAP28" s="61"/>
      <c r="TAQ28" s="61"/>
      <c r="TAR28" s="61"/>
      <c r="TAS28" s="61"/>
      <c r="TAT28" s="61"/>
      <c r="TAU28" s="61"/>
      <c r="TAV28" s="61"/>
      <c r="TAW28" s="61"/>
      <c r="TAX28" s="61"/>
      <c r="TAY28" s="61"/>
      <c r="TAZ28" s="61"/>
      <c r="TBA28" s="61"/>
      <c r="TBB28" s="61"/>
      <c r="TBC28" s="61"/>
      <c r="TBD28" s="61"/>
      <c r="TBE28" s="61"/>
      <c r="TBF28" s="61"/>
      <c r="TBG28" s="61"/>
      <c r="TBH28" s="61"/>
      <c r="TBI28" s="61"/>
      <c r="TBJ28" s="61"/>
      <c r="TBK28" s="61"/>
      <c r="TBL28" s="61"/>
      <c r="TBM28" s="61"/>
      <c r="TBN28" s="61"/>
      <c r="TBO28" s="61"/>
      <c r="TBP28" s="61"/>
      <c r="TBQ28" s="61"/>
      <c r="TBR28" s="61"/>
      <c r="TBS28" s="61"/>
      <c r="TBT28" s="61"/>
      <c r="TBU28" s="61"/>
      <c r="TBV28" s="61"/>
      <c r="TBW28" s="61"/>
      <c r="TBX28" s="61"/>
      <c r="TBY28" s="61"/>
      <c r="TBZ28" s="61"/>
      <c r="TCA28" s="61"/>
      <c r="TCB28" s="61"/>
      <c r="TCC28" s="61"/>
      <c r="TCD28" s="61"/>
      <c r="TCE28" s="61"/>
      <c r="TCF28" s="61"/>
      <c r="TCG28" s="61"/>
      <c r="TCH28" s="61"/>
      <c r="TCI28" s="61"/>
      <c r="TCJ28" s="61"/>
      <c r="TCK28" s="61"/>
      <c r="TCL28" s="61"/>
      <c r="TCM28" s="61"/>
      <c r="TCN28" s="61"/>
      <c r="TCO28" s="61"/>
      <c r="TCP28" s="61"/>
      <c r="TCQ28" s="61"/>
      <c r="TCR28" s="61"/>
      <c r="TCS28" s="61"/>
      <c r="TCT28" s="61"/>
      <c r="TCU28" s="61"/>
      <c r="TCV28" s="61"/>
      <c r="TCW28" s="61"/>
      <c r="TCX28" s="61"/>
      <c r="TCY28" s="61"/>
      <c r="TCZ28" s="61"/>
      <c r="TDA28" s="61"/>
      <c r="TDB28" s="61"/>
      <c r="TDC28" s="61"/>
      <c r="TDD28" s="61"/>
      <c r="TDE28" s="61"/>
      <c r="TDF28" s="61"/>
      <c r="TDG28" s="61"/>
      <c r="TDH28" s="61"/>
      <c r="TDI28" s="61"/>
      <c r="TDJ28" s="61"/>
      <c r="TDK28" s="61"/>
      <c r="TDL28" s="61"/>
      <c r="TDM28" s="61"/>
      <c r="TDN28" s="61"/>
      <c r="TDO28" s="61"/>
      <c r="TDP28" s="61"/>
      <c r="TDQ28" s="61"/>
      <c r="TDR28" s="61"/>
      <c r="TDS28" s="61"/>
      <c r="TDT28" s="61"/>
      <c r="TDU28" s="61"/>
      <c r="TDV28" s="61"/>
      <c r="TDW28" s="61"/>
      <c r="TDX28" s="61"/>
      <c r="TDY28" s="61"/>
      <c r="TDZ28" s="61"/>
      <c r="TEA28" s="61"/>
      <c r="TEB28" s="61"/>
      <c r="TEC28" s="61"/>
      <c r="TED28" s="61"/>
      <c r="TEE28" s="61"/>
      <c r="TEF28" s="61"/>
      <c r="TEG28" s="61"/>
      <c r="TEH28" s="61"/>
      <c r="TEI28" s="61"/>
      <c r="TEJ28" s="61"/>
      <c r="TEK28" s="61"/>
      <c r="TEL28" s="61"/>
      <c r="TEM28" s="61"/>
      <c r="TEN28" s="61"/>
      <c r="TEO28" s="61"/>
      <c r="TEP28" s="61"/>
      <c r="TEQ28" s="61"/>
      <c r="TER28" s="61"/>
      <c r="TES28" s="61"/>
      <c r="TET28" s="61"/>
      <c r="TEU28" s="61"/>
      <c r="TEV28" s="61"/>
      <c r="TEW28" s="61"/>
      <c r="TEX28" s="61"/>
      <c r="TEY28" s="61"/>
      <c r="TEZ28" s="61"/>
      <c r="TFA28" s="61"/>
      <c r="TFB28" s="61"/>
      <c r="TFC28" s="61"/>
      <c r="TFD28" s="61"/>
      <c r="TFE28" s="61"/>
      <c r="TFF28" s="61"/>
      <c r="TFG28" s="61"/>
      <c r="TFH28" s="61"/>
      <c r="TFI28" s="61"/>
      <c r="TFJ28" s="61"/>
      <c r="TFK28" s="61"/>
      <c r="TFL28" s="61"/>
      <c r="TFM28" s="61"/>
      <c r="TFN28" s="61"/>
      <c r="TFO28" s="61"/>
      <c r="TFP28" s="61"/>
      <c r="TFQ28" s="61"/>
      <c r="TFR28" s="61"/>
      <c r="TFS28" s="61"/>
      <c r="TFT28" s="61"/>
      <c r="TFU28" s="61"/>
      <c r="TFV28" s="61"/>
      <c r="TFW28" s="61"/>
      <c r="TFX28" s="61"/>
      <c r="TFY28" s="61"/>
      <c r="TFZ28" s="61"/>
      <c r="TGA28" s="61"/>
      <c r="TGB28" s="61"/>
      <c r="TGC28" s="61"/>
      <c r="TGD28" s="61"/>
      <c r="TGE28" s="61"/>
      <c r="TGF28" s="61"/>
      <c r="TGG28" s="61"/>
      <c r="TGH28" s="61"/>
      <c r="TGI28" s="61"/>
      <c r="TGJ28" s="61"/>
      <c r="TGK28" s="61"/>
      <c r="TGL28" s="61"/>
      <c r="TGM28" s="61"/>
      <c r="TGN28" s="61"/>
      <c r="TGO28" s="61"/>
      <c r="TGP28" s="61"/>
      <c r="TGQ28" s="61"/>
      <c r="TGR28" s="61"/>
      <c r="TGS28" s="61"/>
      <c r="TGT28" s="61"/>
      <c r="TGU28" s="61"/>
      <c r="TGV28" s="61"/>
      <c r="TGW28" s="61"/>
      <c r="TGX28" s="61"/>
      <c r="TGY28" s="61"/>
      <c r="TGZ28" s="61"/>
      <c r="THA28" s="61"/>
      <c r="THB28" s="61"/>
      <c r="THC28" s="61"/>
      <c r="THD28" s="61"/>
      <c r="THE28" s="61"/>
      <c r="THF28" s="61"/>
      <c r="THG28" s="61"/>
      <c r="THH28" s="61"/>
      <c r="THI28" s="61"/>
      <c r="THJ28" s="61"/>
      <c r="THK28" s="61"/>
      <c r="THL28" s="61"/>
      <c r="THM28" s="61"/>
      <c r="THN28" s="61"/>
      <c r="THO28" s="61"/>
      <c r="THP28" s="61"/>
      <c r="THQ28" s="61"/>
      <c r="THR28" s="61"/>
      <c r="THS28" s="61"/>
      <c r="THT28" s="61"/>
      <c r="THU28" s="61"/>
      <c r="THV28" s="61"/>
      <c r="THW28" s="61"/>
      <c r="THX28" s="61"/>
      <c r="THY28" s="61"/>
      <c r="THZ28" s="61"/>
      <c r="TIA28" s="61"/>
      <c r="TIB28" s="61"/>
      <c r="TIC28" s="61"/>
      <c r="TID28" s="61"/>
      <c r="TIE28" s="61"/>
      <c r="TIF28" s="61"/>
      <c r="TIG28" s="61"/>
      <c r="TIH28" s="61"/>
      <c r="TII28" s="61"/>
      <c r="TIJ28" s="61"/>
      <c r="TIK28" s="61"/>
      <c r="TIL28" s="61"/>
      <c r="TIM28" s="61"/>
      <c r="TIN28" s="61"/>
      <c r="TIO28" s="61"/>
      <c r="TIP28" s="61"/>
      <c r="TIQ28" s="61"/>
      <c r="TIR28" s="61"/>
      <c r="TIS28" s="61"/>
      <c r="TIT28" s="61"/>
      <c r="TIU28" s="61"/>
      <c r="TIV28" s="61"/>
      <c r="TIW28" s="61"/>
      <c r="TIX28" s="61"/>
      <c r="TIY28" s="61"/>
      <c r="TIZ28" s="61"/>
      <c r="TJA28" s="61"/>
      <c r="TJB28" s="61"/>
      <c r="TJC28" s="61"/>
      <c r="TJD28" s="61"/>
      <c r="TJE28" s="61"/>
      <c r="TJF28" s="61"/>
      <c r="TJG28" s="61"/>
      <c r="TJH28" s="61"/>
      <c r="TJI28" s="61"/>
      <c r="TJJ28" s="61"/>
      <c r="TJK28" s="61"/>
      <c r="TJL28" s="61"/>
      <c r="TJM28" s="61"/>
      <c r="TJN28" s="61"/>
      <c r="TJO28" s="61"/>
      <c r="TJP28" s="61"/>
      <c r="TJQ28" s="61"/>
      <c r="TJR28" s="61"/>
      <c r="TJS28" s="61"/>
      <c r="TJT28" s="61"/>
      <c r="TJU28" s="61"/>
      <c r="TJV28" s="61"/>
      <c r="TJW28" s="61"/>
      <c r="TJX28" s="61"/>
      <c r="TJY28" s="61"/>
      <c r="TJZ28" s="61"/>
      <c r="TKA28" s="61"/>
      <c r="TKB28" s="61"/>
      <c r="TKC28" s="61"/>
      <c r="TKD28" s="61"/>
      <c r="TKE28" s="61"/>
      <c r="TKF28" s="61"/>
      <c r="TKG28" s="61"/>
      <c r="TKH28" s="61"/>
      <c r="TKI28" s="61"/>
      <c r="TKJ28" s="61"/>
      <c r="TKK28" s="61"/>
      <c r="TKL28" s="61"/>
      <c r="TKM28" s="61"/>
      <c r="TKN28" s="61"/>
      <c r="TKO28" s="61"/>
      <c r="TKP28" s="61"/>
      <c r="TKQ28" s="61"/>
      <c r="TKR28" s="61"/>
      <c r="TKS28" s="61"/>
      <c r="TKT28" s="61"/>
      <c r="TKU28" s="61"/>
      <c r="TKV28" s="61"/>
      <c r="TKW28" s="61"/>
      <c r="TKX28" s="61"/>
      <c r="TKY28" s="61"/>
      <c r="TKZ28" s="61"/>
      <c r="TLA28" s="61"/>
      <c r="TLB28" s="61"/>
      <c r="TLC28" s="61"/>
      <c r="TLD28" s="61"/>
      <c r="TLE28" s="61"/>
      <c r="TLF28" s="61"/>
      <c r="TLG28" s="61"/>
      <c r="TLH28" s="61"/>
      <c r="TLI28" s="61"/>
      <c r="TLJ28" s="61"/>
      <c r="TLK28" s="61"/>
      <c r="TLL28" s="61"/>
      <c r="TLM28" s="61"/>
      <c r="TLN28" s="61"/>
      <c r="TLO28" s="61"/>
      <c r="TLP28" s="61"/>
      <c r="TLQ28" s="61"/>
      <c r="TLR28" s="61"/>
      <c r="TLS28" s="61"/>
      <c r="TLT28" s="61"/>
      <c r="TLU28" s="61"/>
      <c r="TLV28" s="61"/>
      <c r="TLW28" s="61"/>
      <c r="TLX28" s="61"/>
      <c r="TLY28" s="61"/>
      <c r="TLZ28" s="61"/>
      <c r="TMA28" s="61"/>
      <c r="TMB28" s="61"/>
      <c r="TMC28" s="61"/>
      <c r="TMD28" s="61"/>
      <c r="TME28" s="61"/>
      <c r="TMF28" s="61"/>
      <c r="TMG28" s="61"/>
      <c r="TMH28" s="61"/>
      <c r="TMI28" s="61"/>
      <c r="TMJ28" s="61"/>
      <c r="TMK28" s="61"/>
      <c r="TML28" s="61"/>
      <c r="TMM28" s="61"/>
      <c r="TMN28" s="61"/>
      <c r="TMO28" s="61"/>
      <c r="TMP28" s="61"/>
      <c r="TMQ28" s="61"/>
      <c r="TMR28" s="61"/>
      <c r="TMS28" s="61"/>
      <c r="TMT28" s="61"/>
      <c r="TMU28" s="61"/>
      <c r="TMV28" s="61"/>
      <c r="TMW28" s="61"/>
      <c r="TMX28" s="61"/>
      <c r="TMY28" s="61"/>
      <c r="TMZ28" s="61"/>
      <c r="TNA28" s="61"/>
      <c r="TNB28" s="61"/>
      <c r="TNC28" s="61"/>
      <c r="TND28" s="61"/>
      <c r="TNE28" s="61"/>
      <c r="TNF28" s="61"/>
      <c r="TNG28" s="61"/>
      <c r="TNH28" s="61"/>
      <c r="TNI28" s="61"/>
      <c r="TNJ28" s="61"/>
      <c r="TNK28" s="61"/>
      <c r="TNL28" s="61"/>
      <c r="TNM28" s="61"/>
      <c r="TNN28" s="61"/>
      <c r="TNO28" s="61"/>
      <c r="TNP28" s="61"/>
      <c r="TNQ28" s="61"/>
      <c r="TNR28" s="61"/>
      <c r="TNS28" s="61"/>
      <c r="TNT28" s="61"/>
      <c r="TNU28" s="61"/>
      <c r="TNV28" s="61"/>
      <c r="TNW28" s="61"/>
      <c r="TNX28" s="61"/>
      <c r="TNY28" s="61"/>
      <c r="TNZ28" s="61"/>
      <c r="TOA28" s="61"/>
      <c r="TOB28" s="61"/>
      <c r="TOC28" s="61"/>
      <c r="TOD28" s="61"/>
      <c r="TOE28" s="61"/>
      <c r="TOF28" s="61"/>
      <c r="TOG28" s="61"/>
      <c r="TOH28" s="61"/>
      <c r="TOI28" s="61"/>
      <c r="TOJ28" s="61"/>
      <c r="TOK28" s="61"/>
      <c r="TOL28" s="61"/>
      <c r="TOM28" s="61"/>
      <c r="TON28" s="61"/>
      <c r="TOO28" s="61"/>
      <c r="TOP28" s="61"/>
      <c r="TOQ28" s="61"/>
      <c r="TOR28" s="61"/>
      <c r="TOS28" s="61"/>
      <c r="TOT28" s="61"/>
      <c r="TOU28" s="61"/>
      <c r="TOV28" s="61"/>
      <c r="TOW28" s="61"/>
      <c r="TOX28" s="61"/>
      <c r="TOY28" s="61"/>
      <c r="TOZ28" s="61"/>
      <c r="TPA28" s="61"/>
      <c r="TPB28" s="61"/>
      <c r="TPC28" s="61"/>
      <c r="TPD28" s="61"/>
      <c r="TPE28" s="61"/>
      <c r="TPF28" s="61"/>
      <c r="TPG28" s="61"/>
      <c r="TPH28" s="61"/>
      <c r="TPI28" s="61"/>
      <c r="TPJ28" s="61"/>
      <c r="TPK28" s="61"/>
      <c r="TPL28" s="61"/>
      <c r="TPM28" s="61"/>
      <c r="TPN28" s="61"/>
      <c r="TPO28" s="61"/>
      <c r="TPP28" s="61"/>
      <c r="TPQ28" s="61"/>
      <c r="TPR28" s="61"/>
      <c r="TPS28" s="61"/>
      <c r="TPT28" s="61"/>
      <c r="TPU28" s="61"/>
      <c r="TPV28" s="61"/>
      <c r="TPW28" s="61"/>
      <c r="TPX28" s="61"/>
      <c r="TPY28" s="61"/>
      <c r="TPZ28" s="61"/>
      <c r="TQA28" s="61"/>
      <c r="TQB28" s="61"/>
      <c r="TQC28" s="61"/>
      <c r="TQD28" s="61"/>
      <c r="TQE28" s="61"/>
      <c r="TQF28" s="61"/>
      <c r="TQG28" s="61"/>
      <c r="TQH28" s="61"/>
      <c r="TQI28" s="61"/>
      <c r="TQJ28" s="61"/>
      <c r="TQK28" s="61"/>
      <c r="TQL28" s="61"/>
      <c r="TQM28" s="61"/>
      <c r="TQN28" s="61"/>
      <c r="TQO28" s="61"/>
      <c r="TQP28" s="61"/>
      <c r="TQQ28" s="61"/>
      <c r="TQR28" s="61"/>
      <c r="TQS28" s="61"/>
      <c r="TQT28" s="61"/>
      <c r="TQU28" s="61"/>
      <c r="TQV28" s="61"/>
      <c r="TQW28" s="61"/>
      <c r="TQX28" s="61"/>
      <c r="TQY28" s="61"/>
      <c r="TQZ28" s="61"/>
      <c r="TRA28" s="61"/>
      <c r="TRB28" s="61"/>
      <c r="TRC28" s="61"/>
      <c r="TRD28" s="61"/>
      <c r="TRE28" s="61"/>
      <c r="TRF28" s="61"/>
      <c r="TRG28" s="61"/>
      <c r="TRH28" s="61"/>
      <c r="TRI28" s="61"/>
      <c r="TRJ28" s="61"/>
      <c r="TRK28" s="61"/>
      <c r="TRL28" s="61"/>
      <c r="TRM28" s="61"/>
      <c r="TRN28" s="61"/>
      <c r="TRO28" s="61"/>
      <c r="TRP28" s="61"/>
      <c r="TRQ28" s="61"/>
      <c r="TRR28" s="61"/>
      <c r="TRS28" s="61"/>
      <c r="TRT28" s="61"/>
      <c r="TRU28" s="61"/>
      <c r="TRV28" s="61"/>
      <c r="TRW28" s="61"/>
      <c r="TRX28" s="61"/>
      <c r="TRY28" s="61"/>
      <c r="TRZ28" s="61"/>
      <c r="TSA28" s="61"/>
      <c r="TSB28" s="61"/>
      <c r="TSC28" s="61"/>
      <c r="TSD28" s="61"/>
      <c r="TSE28" s="61"/>
      <c r="TSF28" s="61"/>
      <c r="TSG28" s="61"/>
      <c r="TSH28" s="61"/>
      <c r="TSI28" s="61"/>
      <c r="TSJ28" s="61"/>
      <c r="TSK28" s="61"/>
      <c r="TSL28" s="61"/>
      <c r="TSM28" s="61"/>
      <c r="TSN28" s="61"/>
      <c r="TSO28" s="61"/>
      <c r="TSP28" s="61"/>
      <c r="TSQ28" s="61"/>
      <c r="TSR28" s="61"/>
      <c r="TSS28" s="61"/>
      <c r="TST28" s="61"/>
      <c r="TSU28" s="61"/>
      <c r="TSV28" s="61"/>
      <c r="TSW28" s="61"/>
      <c r="TSX28" s="61"/>
      <c r="TSY28" s="61"/>
      <c r="TSZ28" s="61"/>
      <c r="TTA28" s="61"/>
      <c r="TTB28" s="61"/>
      <c r="TTC28" s="61"/>
      <c r="TTD28" s="61"/>
      <c r="TTE28" s="61"/>
      <c r="TTF28" s="61"/>
      <c r="TTG28" s="61"/>
      <c r="TTH28" s="61"/>
      <c r="TTI28" s="61"/>
      <c r="TTJ28" s="61"/>
      <c r="TTK28" s="61"/>
      <c r="TTL28" s="61"/>
      <c r="TTM28" s="61"/>
      <c r="TTN28" s="61"/>
      <c r="TTO28" s="61"/>
      <c r="TTP28" s="61"/>
      <c r="TTQ28" s="61"/>
      <c r="TTR28" s="61"/>
      <c r="TTS28" s="61"/>
      <c r="TTT28" s="61"/>
      <c r="TTU28" s="61"/>
      <c r="TTV28" s="61"/>
      <c r="TTW28" s="61"/>
      <c r="TTX28" s="61"/>
      <c r="TTY28" s="61"/>
      <c r="TTZ28" s="61"/>
      <c r="TUA28" s="61"/>
      <c r="TUB28" s="61"/>
      <c r="TUC28" s="61"/>
      <c r="TUD28" s="61"/>
      <c r="TUE28" s="61"/>
      <c r="TUF28" s="61"/>
      <c r="TUG28" s="61"/>
      <c r="TUH28" s="61"/>
      <c r="TUI28" s="61"/>
      <c r="TUJ28" s="61"/>
      <c r="TUK28" s="61"/>
      <c r="TUL28" s="61"/>
      <c r="TUM28" s="61"/>
      <c r="TUN28" s="61"/>
      <c r="TUO28" s="61"/>
      <c r="TUP28" s="61"/>
      <c r="TUQ28" s="61"/>
      <c r="TUR28" s="61"/>
      <c r="TUS28" s="61"/>
      <c r="TUT28" s="61"/>
      <c r="TUU28" s="61"/>
      <c r="TUV28" s="61"/>
      <c r="TUW28" s="61"/>
      <c r="TUX28" s="61"/>
      <c r="TUY28" s="61"/>
      <c r="TUZ28" s="61"/>
      <c r="TVA28" s="61"/>
      <c r="TVB28" s="61"/>
      <c r="TVC28" s="61"/>
      <c r="TVD28" s="61"/>
      <c r="TVE28" s="61"/>
      <c r="TVF28" s="61"/>
      <c r="TVG28" s="61"/>
      <c r="TVH28" s="61"/>
      <c r="TVI28" s="61"/>
      <c r="TVJ28" s="61"/>
      <c r="TVK28" s="61"/>
      <c r="TVL28" s="61"/>
      <c r="TVM28" s="61"/>
      <c r="TVN28" s="61"/>
      <c r="TVO28" s="61"/>
      <c r="TVP28" s="61"/>
      <c r="TVQ28" s="61"/>
      <c r="TVR28" s="61"/>
      <c r="TVS28" s="61"/>
      <c r="TVT28" s="61"/>
      <c r="TVU28" s="61"/>
      <c r="TVV28" s="61"/>
      <c r="TVW28" s="61"/>
      <c r="TVX28" s="61"/>
      <c r="TVY28" s="61"/>
      <c r="TVZ28" s="61"/>
      <c r="TWA28" s="61"/>
      <c r="TWB28" s="61"/>
      <c r="TWC28" s="61"/>
      <c r="TWD28" s="61"/>
      <c r="TWE28" s="61"/>
      <c r="TWF28" s="61"/>
      <c r="TWG28" s="61"/>
      <c r="TWH28" s="61"/>
      <c r="TWI28" s="61"/>
      <c r="TWJ28" s="61"/>
      <c r="TWK28" s="61"/>
      <c r="TWL28" s="61"/>
      <c r="TWM28" s="61"/>
      <c r="TWN28" s="61"/>
      <c r="TWO28" s="61"/>
      <c r="TWP28" s="61"/>
      <c r="TWQ28" s="61"/>
      <c r="TWR28" s="61"/>
      <c r="TWS28" s="61"/>
      <c r="TWT28" s="61"/>
      <c r="TWU28" s="61"/>
      <c r="TWV28" s="61"/>
      <c r="TWW28" s="61"/>
      <c r="TWX28" s="61"/>
      <c r="TWY28" s="61"/>
      <c r="TWZ28" s="61"/>
      <c r="TXA28" s="61"/>
      <c r="TXB28" s="61"/>
      <c r="TXC28" s="61"/>
      <c r="TXD28" s="61"/>
      <c r="TXE28" s="61"/>
      <c r="TXF28" s="61"/>
      <c r="TXG28" s="61"/>
      <c r="TXH28" s="61"/>
      <c r="TXI28" s="61"/>
      <c r="TXJ28" s="61"/>
      <c r="TXK28" s="61"/>
      <c r="TXL28" s="61"/>
      <c r="TXM28" s="61"/>
      <c r="TXN28" s="61"/>
      <c r="TXO28" s="61"/>
      <c r="TXP28" s="61"/>
      <c r="TXQ28" s="61"/>
      <c r="TXR28" s="61"/>
      <c r="TXS28" s="61"/>
      <c r="TXT28" s="61"/>
      <c r="TXU28" s="61"/>
      <c r="TXV28" s="61"/>
      <c r="TXW28" s="61"/>
      <c r="TXX28" s="61"/>
      <c r="TXY28" s="61"/>
      <c r="TXZ28" s="61"/>
      <c r="TYA28" s="61"/>
      <c r="TYB28" s="61"/>
      <c r="TYC28" s="61"/>
      <c r="TYD28" s="61"/>
      <c r="TYE28" s="61"/>
      <c r="TYF28" s="61"/>
      <c r="TYG28" s="61"/>
      <c r="TYH28" s="61"/>
      <c r="TYI28" s="61"/>
      <c r="TYJ28" s="61"/>
      <c r="TYK28" s="61"/>
      <c r="TYL28" s="61"/>
      <c r="TYM28" s="61"/>
      <c r="TYN28" s="61"/>
      <c r="TYO28" s="61"/>
      <c r="TYP28" s="61"/>
      <c r="TYQ28" s="61"/>
      <c r="TYR28" s="61"/>
      <c r="TYS28" s="61"/>
      <c r="TYT28" s="61"/>
      <c r="TYU28" s="61"/>
      <c r="TYV28" s="61"/>
      <c r="TYW28" s="61"/>
      <c r="TYX28" s="61"/>
      <c r="TYY28" s="61"/>
      <c r="TYZ28" s="61"/>
      <c r="TZA28" s="61"/>
      <c r="TZB28" s="61"/>
      <c r="TZC28" s="61"/>
      <c r="TZD28" s="61"/>
      <c r="TZE28" s="61"/>
      <c r="TZF28" s="61"/>
      <c r="TZG28" s="61"/>
      <c r="TZH28" s="61"/>
      <c r="TZI28" s="61"/>
      <c r="TZJ28" s="61"/>
      <c r="TZK28" s="61"/>
      <c r="TZL28" s="61"/>
      <c r="TZM28" s="61"/>
      <c r="TZN28" s="61"/>
      <c r="TZO28" s="61"/>
      <c r="TZP28" s="61"/>
      <c r="TZQ28" s="61"/>
      <c r="TZR28" s="61"/>
      <c r="TZS28" s="61"/>
      <c r="TZT28" s="61"/>
      <c r="TZU28" s="61"/>
      <c r="TZV28" s="61"/>
      <c r="TZW28" s="61"/>
      <c r="TZX28" s="61"/>
      <c r="TZY28" s="61"/>
      <c r="TZZ28" s="61"/>
      <c r="UAA28" s="61"/>
      <c r="UAB28" s="61"/>
      <c r="UAC28" s="61"/>
      <c r="UAD28" s="61"/>
      <c r="UAE28" s="61"/>
      <c r="UAF28" s="61"/>
      <c r="UAG28" s="61"/>
      <c r="UAH28" s="61"/>
      <c r="UAI28" s="61"/>
      <c r="UAJ28" s="61"/>
      <c r="UAK28" s="61"/>
      <c r="UAL28" s="61"/>
      <c r="UAM28" s="61"/>
      <c r="UAN28" s="61"/>
      <c r="UAO28" s="61"/>
      <c r="UAP28" s="61"/>
      <c r="UAQ28" s="61"/>
      <c r="UAR28" s="61"/>
      <c r="UAS28" s="61"/>
      <c r="UAT28" s="61"/>
      <c r="UAU28" s="61"/>
      <c r="UAV28" s="61"/>
      <c r="UAW28" s="61"/>
      <c r="UAX28" s="61"/>
      <c r="UAY28" s="61"/>
      <c r="UAZ28" s="61"/>
      <c r="UBA28" s="61"/>
      <c r="UBB28" s="61"/>
      <c r="UBC28" s="61"/>
      <c r="UBD28" s="61"/>
      <c r="UBE28" s="61"/>
      <c r="UBF28" s="61"/>
      <c r="UBG28" s="61"/>
      <c r="UBH28" s="61"/>
      <c r="UBI28" s="61"/>
      <c r="UBJ28" s="61"/>
      <c r="UBK28" s="61"/>
      <c r="UBL28" s="61"/>
      <c r="UBM28" s="61"/>
      <c r="UBN28" s="61"/>
      <c r="UBO28" s="61"/>
      <c r="UBP28" s="61"/>
      <c r="UBQ28" s="61"/>
      <c r="UBR28" s="61"/>
      <c r="UBS28" s="61"/>
      <c r="UBT28" s="61"/>
      <c r="UBU28" s="61"/>
      <c r="UBV28" s="61"/>
      <c r="UBW28" s="61"/>
      <c r="UBX28" s="61"/>
      <c r="UBY28" s="61"/>
      <c r="UBZ28" s="61"/>
      <c r="UCA28" s="61"/>
      <c r="UCB28" s="61"/>
      <c r="UCC28" s="61"/>
      <c r="UCD28" s="61"/>
      <c r="UCE28" s="61"/>
      <c r="UCF28" s="61"/>
      <c r="UCG28" s="61"/>
      <c r="UCH28" s="61"/>
      <c r="UCI28" s="61"/>
      <c r="UCJ28" s="61"/>
      <c r="UCK28" s="61"/>
      <c r="UCL28" s="61"/>
      <c r="UCM28" s="61"/>
      <c r="UCN28" s="61"/>
      <c r="UCO28" s="61"/>
      <c r="UCP28" s="61"/>
      <c r="UCQ28" s="61"/>
      <c r="UCR28" s="61"/>
      <c r="UCS28" s="61"/>
      <c r="UCT28" s="61"/>
      <c r="UCU28" s="61"/>
      <c r="UCV28" s="61"/>
      <c r="UCW28" s="61"/>
      <c r="UCX28" s="61"/>
      <c r="UCY28" s="61"/>
      <c r="UCZ28" s="61"/>
      <c r="UDA28" s="61"/>
      <c r="UDB28" s="61"/>
      <c r="UDC28" s="61"/>
      <c r="UDD28" s="61"/>
      <c r="UDE28" s="61"/>
      <c r="UDF28" s="61"/>
      <c r="UDG28" s="61"/>
      <c r="UDH28" s="61"/>
      <c r="UDI28" s="61"/>
      <c r="UDJ28" s="61"/>
      <c r="UDK28" s="61"/>
      <c r="UDL28" s="61"/>
      <c r="UDM28" s="61"/>
      <c r="UDN28" s="61"/>
      <c r="UDO28" s="61"/>
      <c r="UDP28" s="61"/>
      <c r="UDQ28" s="61"/>
      <c r="UDR28" s="61"/>
      <c r="UDS28" s="61"/>
      <c r="UDT28" s="61"/>
      <c r="UDU28" s="61"/>
      <c r="UDV28" s="61"/>
      <c r="UDW28" s="61"/>
      <c r="UDX28" s="61"/>
      <c r="UDY28" s="61"/>
      <c r="UDZ28" s="61"/>
      <c r="UEA28" s="61"/>
      <c r="UEB28" s="61"/>
      <c r="UEC28" s="61"/>
      <c r="UED28" s="61"/>
      <c r="UEE28" s="61"/>
      <c r="UEF28" s="61"/>
      <c r="UEG28" s="61"/>
      <c r="UEH28" s="61"/>
      <c r="UEI28" s="61"/>
      <c r="UEJ28" s="61"/>
      <c r="UEK28" s="61"/>
      <c r="UEL28" s="61"/>
      <c r="UEM28" s="61"/>
      <c r="UEN28" s="61"/>
      <c r="UEO28" s="61"/>
      <c r="UEP28" s="61"/>
      <c r="UEQ28" s="61"/>
      <c r="UER28" s="61"/>
      <c r="UES28" s="61"/>
      <c r="UET28" s="61"/>
      <c r="UEU28" s="61"/>
      <c r="UEV28" s="61"/>
      <c r="UEW28" s="61"/>
      <c r="UEX28" s="61"/>
      <c r="UEY28" s="61"/>
      <c r="UEZ28" s="61"/>
      <c r="UFA28" s="61"/>
      <c r="UFB28" s="61"/>
      <c r="UFC28" s="61"/>
      <c r="UFD28" s="61"/>
      <c r="UFE28" s="61"/>
      <c r="UFF28" s="61"/>
      <c r="UFG28" s="61"/>
      <c r="UFH28" s="61"/>
      <c r="UFI28" s="61"/>
      <c r="UFJ28" s="61"/>
      <c r="UFK28" s="61"/>
      <c r="UFL28" s="61"/>
      <c r="UFM28" s="61"/>
      <c r="UFN28" s="61"/>
      <c r="UFO28" s="61"/>
      <c r="UFP28" s="61"/>
      <c r="UFQ28" s="61"/>
      <c r="UFR28" s="61"/>
      <c r="UFS28" s="61"/>
      <c r="UFT28" s="61"/>
      <c r="UFU28" s="61"/>
      <c r="UFV28" s="61"/>
      <c r="UFW28" s="61"/>
      <c r="UFX28" s="61"/>
      <c r="UFY28" s="61"/>
      <c r="UFZ28" s="61"/>
      <c r="UGA28" s="61"/>
      <c r="UGB28" s="61"/>
      <c r="UGC28" s="61"/>
      <c r="UGD28" s="61"/>
      <c r="UGE28" s="61"/>
      <c r="UGF28" s="61"/>
      <c r="UGG28" s="61"/>
      <c r="UGH28" s="61"/>
      <c r="UGI28" s="61"/>
      <c r="UGJ28" s="61"/>
      <c r="UGK28" s="61"/>
      <c r="UGL28" s="61"/>
      <c r="UGM28" s="61"/>
      <c r="UGN28" s="61"/>
      <c r="UGO28" s="61"/>
      <c r="UGP28" s="61"/>
      <c r="UGQ28" s="61"/>
      <c r="UGR28" s="61"/>
      <c r="UGS28" s="61"/>
      <c r="UGT28" s="61"/>
      <c r="UGU28" s="61"/>
      <c r="UGV28" s="61"/>
      <c r="UGW28" s="61"/>
      <c r="UGX28" s="61"/>
      <c r="UGY28" s="61"/>
      <c r="UGZ28" s="61"/>
      <c r="UHA28" s="61"/>
      <c r="UHB28" s="61"/>
      <c r="UHC28" s="61"/>
      <c r="UHD28" s="61"/>
      <c r="UHE28" s="61"/>
      <c r="UHF28" s="61"/>
      <c r="UHG28" s="61"/>
      <c r="UHH28" s="61"/>
      <c r="UHI28" s="61"/>
      <c r="UHJ28" s="61"/>
      <c r="UHK28" s="61"/>
      <c r="UHL28" s="61"/>
      <c r="UHM28" s="61"/>
      <c r="UHN28" s="61"/>
      <c r="UHO28" s="61"/>
      <c r="UHP28" s="61"/>
      <c r="UHQ28" s="61"/>
      <c r="UHR28" s="61"/>
      <c r="UHS28" s="61"/>
      <c r="UHT28" s="61"/>
      <c r="UHU28" s="61"/>
      <c r="UHV28" s="61"/>
      <c r="UHW28" s="61"/>
      <c r="UHX28" s="61"/>
      <c r="UHY28" s="61"/>
      <c r="UHZ28" s="61"/>
      <c r="UIA28" s="61"/>
      <c r="UIB28" s="61"/>
      <c r="UIC28" s="61"/>
      <c r="UID28" s="61"/>
      <c r="UIE28" s="61"/>
      <c r="UIF28" s="61"/>
      <c r="UIG28" s="61"/>
      <c r="UIH28" s="61"/>
      <c r="UII28" s="61"/>
      <c r="UIJ28" s="61"/>
      <c r="UIK28" s="61"/>
      <c r="UIL28" s="61"/>
      <c r="UIM28" s="61"/>
      <c r="UIN28" s="61"/>
      <c r="UIO28" s="61"/>
      <c r="UIP28" s="61"/>
      <c r="UIQ28" s="61"/>
      <c r="UIR28" s="61"/>
      <c r="UIS28" s="61"/>
      <c r="UIT28" s="61"/>
      <c r="UIU28" s="61"/>
      <c r="UIV28" s="61"/>
      <c r="UIW28" s="61"/>
      <c r="UIX28" s="61"/>
      <c r="UIY28" s="61"/>
      <c r="UIZ28" s="61"/>
      <c r="UJA28" s="61"/>
      <c r="UJB28" s="61"/>
      <c r="UJC28" s="61"/>
      <c r="UJD28" s="61"/>
      <c r="UJE28" s="61"/>
      <c r="UJF28" s="61"/>
      <c r="UJG28" s="61"/>
      <c r="UJH28" s="61"/>
      <c r="UJI28" s="61"/>
      <c r="UJJ28" s="61"/>
      <c r="UJK28" s="61"/>
      <c r="UJL28" s="61"/>
      <c r="UJM28" s="61"/>
      <c r="UJN28" s="61"/>
      <c r="UJO28" s="61"/>
      <c r="UJP28" s="61"/>
      <c r="UJQ28" s="61"/>
      <c r="UJR28" s="61"/>
      <c r="UJS28" s="61"/>
      <c r="UJT28" s="61"/>
      <c r="UJU28" s="61"/>
      <c r="UJV28" s="61"/>
      <c r="UJW28" s="61"/>
      <c r="UJX28" s="61"/>
      <c r="UJY28" s="61"/>
      <c r="UJZ28" s="61"/>
      <c r="UKA28" s="61"/>
      <c r="UKB28" s="61"/>
      <c r="UKC28" s="61"/>
      <c r="UKD28" s="61"/>
      <c r="UKE28" s="61"/>
      <c r="UKF28" s="61"/>
      <c r="UKG28" s="61"/>
      <c r="UKH28" s="61"/>
      <c r="UKI28" s="61"/>
      <c r="UKJ28" s="61"/>
      <c r="UKK28" s="61"/>
      <c r="UKL28" s="61"/>
      <c r="UKM28" s="61"/>
      <c r="UKN28" s="61"/>
      <c r="UKO28" s="61"/>
      <c r="UKP28" s="61"/>
      <c r="UKQ28" s="61"/>
      <c r="UKR28" s="61"/>
      <c r="UKS28" s="61"/>
      <c r="UKT28" s="61"/>
      <c r="UKU28" s="61"/>
      <c r="UKV28" s="61"/>
      <c r="UKW28" s="61"/>
      <c r="UKX28" s="61"/>
      <c r="UKY28" s="61"/>
      <c r="UKZ28" s="61"/>
      <c r="ULA28" s="61"/>
      <c r="ULB28" s="61"/>
      <c r="ULC28" s="61"/>
      <c r="ULD28" s="61"/>
      <c r="ULE28" s="61"/>
      <c r="ULF28" s="61"/>
      <c r="ULG28" s="61"/>
      <c r="ULH28" s="61"/>
      <c r="ULI28" s="61"/>
      <c r="ULJ28" s="61"/>
      <c r="ULK28" s="61"/>
      <c r="ULL28" s="61"/>
      <c r="ULM28" s="61"/>
      <c r="ULN28" s="61"/>
      <c r="ULO28" s="61"/>
      <c r="ULP28" s="61"/>
      <c r="ULQ28" s="61"/>
      <c r="ULR28" s="61"/>
      <c r="ULS28" s="61"/>
      <c r="ULT28" s="61"/>
      <c r="ULU28" s="61"/>
      <c r="ULV28" s="61"/>
      <c r="ULW28" s="61"/>
      <c r="ULX28" s="61"/>
      <c r="ULY28" s="61"/>
      <c r="ULZ28" s="61"/>
      <c r="UMA28" s="61"/>
      <c r="UMB28" s="61"/>
      <c r="UMC28" s="61"/>
      <c r="UMD28" s="61"/>
      <c r="UME28" s="61"/>
      <c r="UMF28" s="61"/>
      <c r="UMG28" s="61"/>
      <c r="UMH28" s="61"/>
      <c r="UMI28" s="61"/>
      <c r="UMJ28" s="61"/>
      <c r="UMK28" s="61"/>
      <c r="UML28" s="61"/>
      <c r="UMM28" s="61"/>
      <c r="UMN28" s="61"/>
      <c r="UMO28" s="61"/>
      <c r="UMP28" s="61"/>
      <c r="UMQ28" s="61"/>
      <c r="UMR28" s="61"/>
      <c r="UMS28" s="61"/>
      <c r="UMT28" s="61"/>
      <c r="UMU28" s="61"/>
      <c r="UMV28" s="61"/>
      <c r="UMW28" s="61"/>
      <c r="UMX28" s="61"/>
      <c r="UMY28" s="61"/>
      <c r="UMZ28" s="61"/>
      <c r="UNA28" s="61"/>
      <c r="UNB28" s="61"/>
      <c r="UNC28" s="61"/>
      <c r="UND28" s="61"/>
      <c r="UNE28" s="61"/>
      <c r="UNF28" s="61"/>
      <c r="UNG28" s="61"/>
      <c r="UNH28" s="61"/>
      <c r="UNI28" s="61"/>
      <c r="UNJ28" s="61"/>
      <c r="UNK28" s="61"/>
      <c r="UNL28" s="61"/>
      <c r="UNM28" s="61"/>
      <c r="UNN28" s="61"/>
      <c r="UNO28" s="61"/>
      <c r="UNP28" s="61"/>
      <c r="UNQ28" s="61"/>
      <c r="UNR28" s="61"/>
      <c r="UNS28" s="61"/>
      <c r="UNT28" s="61"/>
      <c r="UNU28" s="61"/>
      <c r="UNV28" s="61"/>
      <c r="UNW28" s="61"/>
      <c r="UNX28" s="61"/>
      <c r="UNY28" s="61"/>
      <c r="UNZ28" s="61"/>
      <c r="UOA28" s="61"/>
      <c r="UOB28" s="61"/>
      <c r="UOC28" s="61"/>
      <c r="UOD28" s="61"/>
      <c r="UOE28" s="61"/>
      <c r="UOF28" s="61"/>
      <c r="UOG28" s="61"/>
      <c r="UOH28" s="61"/>
      <c r="UOI28" s="61"/>
      <c r="UOJ28" s="61"/>
      <c r="UOK28" s="61"/>
      <c r="UOL28" s="61"/>
      <c r="UOM28" s="61"/>
      <c r="UON28" s="61"/>
      <c r="UOO28" s="61"/>
      <c r="UOP28" s="61"/>
      <c r="UOQ28" s="61"/>
      <c r="UOR28" s="61"/>
      <c r="UOS28" s="61"/>
      <c r="UOT28" s="61"/>
      <c r="UOU28" s="61"/>
      <c r="UOV28" s="61"/>
      <c r="UOW28" s="61"/>
      <c r="UOX28" s="61"/>
      <c r="UOY28" s="61"/>
      <c r="UOZ28" s="61"/>
      <c r="UPA28" s="61"/>
      <c r="UPB28" s="61"/>
      <c r="UPC28" s="61"/>
      <c r="UPD28" s="61"/>
      <c r="UPE28" s="61"/>
      <c r="UPF28" s="61"/>
      <c r="UPG28" s="61"/>
      <c r="UPH28" s="61"/>
      <c r="UPI28" s="61"/>
      <c r="UPJ28" s="61"/>
      <c r="UPK28" s="61"/>
      <c r="UPL28" s="61"/>
      <c r="UPM28" s="61"/>
      <c r="UPN28" s="61"/>
      <c r="UPO28" s="61"/>
      <c r="UPP28" s="61"/>
      <c r="UPQ28" s="61"/>
      <c r="UPR28" s="61"/>
      <c r="UPS28" s="61"/>
      <c r="UPT28" s="61"/>
      <c r="UPU28" s="61"/>
      <c r="UPV28" s="61"/>
      <c r="UPW28" s="61"/>
      <c r="UPX28" s="61"/>
      <c r="UPY28" s="61"/>
      <c r="UPZ28" s="61"/>
      <c r="UQA28" s="61"/>
      <c r="UQB28" s="61"/>
      <c r="UQC28" s="61"/>
      <c r="UQD28" s="61"/>
      <c r="UQE28" s="61"/>
      <c r="UQF28" s="61"/>
      <c r="UQG28" s="61"/>
      <c r="UQH28" s="61"/>
      <c r="UQI28" s="61"/>
      <c r="UQJ28" s="61"/>
      <c r="UQK28" s="61"/>
      <c r="UQL28" s="61"/>
      <c r="UQM28" s="61"/>
      <c r="UQN28" s="61"/>
      <c r="UQO28" s="61"/>
      <c r="UQP28" s="61"/>
      <c r="UQQ28" s="61"/>
      <c r="UQR28" s="61"/>
      <c r="UQS28" s="61"/>
      <c r="UQT28" s="61"/>
      <c r="UQU28" s="61"/>
      <c r="UQV28" s="61"/>
      <c r="UQW28" s="61"/>
      <c r="UQX28" s="61"/>
      <c r="UQY28" s="61"/>
      <c r="UQZ28" s="61"/>
      <c r="URA28" s="61"/>
      <c r="URB28" s="61"/>
      <c r="URC28" s="61"/>
      <c r="URD28" s="61"/>
      <c r="URE28" s="61"/>
      <c r="URF28" s="61"/>
      <c r="URG28" s="61"/>
      <c r="URH28" s="61"/>
      <c r="URI28" s="61"/>
      <c r="URJ28" s="61"/>
      <c r="URK28" s="61"/>
      <c r="URL28" s="61"/>
      <c r="URM28" s="61"/>
      <c r="URN28" s="61"/>
      <c r="URO28" s="61"/>
      <c r="URP28" s="61"/>
      <c r="URQ28" s="61"/>
      <c r="URR28" s="61"/>
      <c r="URS28" s="61"/>
      <c r="URT28" s="61"/>
      <c r="URU28" s="61"/>
      <c r="URV28" s="61"/>
      <c r="URW28" s="61"/>
      <c r="URX28" s="61"/>
      <c r="URY28" s="61"/>
      <c r="URZ28" s="61"/>
      <c r="USA28" s="61"/>
      <c r="USB28" s="61"/>
      <c r="USC28" s="61"/>
      <c r="USD28" s="61"/>
      <c r="USE28" s="61"/>
      <c r="USF28" s="61"/>
      <c r="USG28" s="61"/>
      <c r="USH28" s="61"/>
      <c r="USI28" s="61"/>
      <c r="USJ28" s="61"/>
      <c r="USK28" s="61"/>
      <c r="USL28" s="61"/>
      <c r="USM28" s="61"/>
      <c r="USN28" s="61"/>
      <c r="USO28" s="61"/>
      <c r="USP28" s="61"/>
      <c r="USQ28" s="61"/>
      <c r="USR28" s="61"/>
      <c r="USS28" s="61"/>
      <c r="UST28" s="61"/>
      <c r="USU28" s="61"/>
      <c r="USV28" s="61"/>
      <c r="USW28" s="61"/>
      <c r="USX28" s="61"/>
      <c r="USY28" s="61"/>
      <c r="USZ28" s="61"/>
      <c r="UTA28" s="61"/>
      <c r="UTB28" s="61"/>
      <c r="UTC28" s="61"/>
      <c r="UTD28" s="61"/>
      <c r="UTE28" s="61"/>
      <c r="UTF28" s="61"/>
      <c r="UTG28" s="61"/>
      <c r="UTH28" s="61"/>
      <c r="UTI28" s="61"/>
      <c r="UTJ28" s="61"/>
      <c r="UTK28" s="61"/>
      <c r="UTL28" s="61"/>
      <c r="UTM28" s="61"/>
      <c r="UTN28" s="61"/>
      <c r="UTO28" s="61"/>
      <c r="UTP28" s="61"/>
      <c r="UTQ28" s="61"/>
      <c r="UTR28" s="61"/>
      <c r="UTS28" s="61"/>
      <c r="UTT28" s="61"/>
      <c r="UTU28" s="61"/>
      <c r="UTV28" s="61"/>
      <c r="UTW28" s="61"/>
      <c r="UTX28" s="61"/>
      <c r="UTY28" s="61"/>
      <c r="UTZ28" s="61"/>
      <c r="UUA28" s="61"/>
      <c r="UUB28" s="61"/>
      <c r="UUC28" s="61"/>
      <c r="UUD28" s="61"/>
      <c r="UUE28" s="61"/>
      <c r="UUF28" s="61"/>
      <c r="UUG28" s="61"/>
      <c r="UUH28" s="61"/>
      <c r="UUI28" s="61"/>
      <c r="UUJ28" s="61"/>
      <c r="UUK28" s="61"/>
      <c r="UUL28" s="61"/>
      <c r="UUM28" s="61"/>
      <c r="UUN28" s="61"/>
      <c r="UUO28" s="61"/>
      <c r="UUP28" s="61"/>
      <c r="UUQ28" s="61"/>
      <c r="UUR28" s="61"/>
      <c r="UUS28" s="61"/>
      <c r="UUT28" s="61"/>
      <c r="UUU28" s="61"/>
      <c r="UUV28" s="61"/>
      <c r="UUW28" s="61"/>
      <c r="UUX28" s="61"/>
      <c r="UUY28" s="61"/>
      <c r="UUZ28" s="61"/>
      <c r="UVA28" s="61"/>
      <c r="UVB28" s="61"/>
      <c r="UVC28" s="61"/>
      <c r="UVD28" s="61"/>
      <c r="UVE28" s="61"/>
      <c r="UVF28" s="61"/>
      <c r="UVG28" s="61"/>
      <c r="UVH28" s="61"/>
      <c r="UVI28" s="61"/>
      <c r="UVJ28" s="61"/>
      <c r="UVK28" s="61"/>
      <c r="UVL28" s="61"/>
      <c r="UVM28" s="61"/>
      <c r="UVN28" s="61"/>
      <c r="UVO28" s="61"/>
      <c r="UVP28" s="61"/>
      <c r="UVQ28" s="61"/>
      <c r="UVR28" s="61"/>
      <c r="UVS28" s="61"/>
      <c r="UVT28" s="61"/>
      <c r="UVU28" s="61"/>
      <c r="UVV28" s="61"/>
      <c r="UVW28" s="61"/>
      <c r="UVX28" s="61"/>
      <c r="UVY28" s="61"/>
      <c r="UVZ28" s="61"/>
      <c r="UWA28" s="61"/>
      <c r="UWB28" s="61"/>
      <c r="UWC28" s="61"/>
      <c r="UWD28" s="61"/>
      <c r="UWE28" s="61"/>
      <c r="UWF28" s="61"/>
      <c r="UWG28" s="61"/>
      <c r="UWH28" s="61"/>
      <c r="UWI28" s="61"/>
      <c r="UWJ28" s="61"/>
      <c r="UWK28" s="61"/>
      <c r="UWL28" s="61"/>
      <c r="UWM28" s="61"/>
      <c r="UWN28" s="61"/>
      <c r="UWO28" s="61"/>
      <c r="UWP28" s="61"/>
      <c r="UWQ28" s="61"/>
      <c r="UWR28" s="61"/>
      <c r="UWS28" s="61"/>
      <c r="UWT28" s="61"/>
      <c r="UWU28" s="61"/>
      <c r="UWV28" s="61"/>
      <c r="UWW28" s="61"/>
      <c r="UWX28" s="61"/>
      <c r="UWY28" s="61"/>
      <c r="UWZ28" s="61"/>
      <c r="UXA28" s="61"/>
      <c r="UXB28" s="61"/>
      <c r="UXC28" s="61"/>
      <c r="UXD28" s="61"/>
      <c r="UXE28" s="61"/>
      <c r="UXF28" s="61"/>
      <c r="UXG28" s="61"/>
      <c r="UXH28" s="61"/>
      <c r="UXI28" s="61"/>
      <c r="UXJ28" s="61"/>
      <c r="UXK28" s="61"/>
      <c r="UXL28" s="61"/>
      <c r="UXM28" s="61"/>
      <c r="UXN28" s="61"/>
      <c r="UXO28" s="61"/>
      <c r="UXP28" s="61"/>
      <c r="UXQ28" s="61"/>
      <c r="UXR28" s="61"/>
      <c r="UXS28" s="61"/>
      <c r="UXT28" s="61"/>
      <c r="UXU28" s="61"/>
      <c r="UXV28" s="61"/>
      <c r="UXW28" s="61"/>
      <c r="UXX28" s="61"/>
      <c r="UXY28" s="61"/>
      <c r="UXZ28" s="61"/>
      <c r="UYA28" s="61"/>
      <c r="UYB28" s="61"/>
      <c r="UYC28" s="61"/>
      <c r="UYD28" s="61"/>
      <c r="UYE28" s="61"/>
      <c r="UYF28" s="61"/>
      <c r="UYG28" s="61"/>
      <c r="UYH28" s="61"/>
      <c r="UYI28" s="61"/>
      <c r="UYJ28" s="61"/>
      <c r="UYK28" s="61"/>
      <c r="UYL28" s="61"/>
      <c r="UYM28" s="61"/>
      <c r="UYN28" s="61"/>
      <c r="UYO28" s="61"/>
      <c r="UYP28" s="61"/>
      <c r="UYQ28" s="61"/>
      <c r="UYR28" s="61"/>
      <c r="UYS28" s="61"/>
      <c r="UYT28" s="61"/>
      <c r="UYU28" s="61"/>
      <c r="UYV28" s="61"/>
      <c r="UYW28" s="61"/>
      <c r="UYX28" s="61"/>
      <c r="UYY28" s="61"/>
      <c r="UYZ28" s="61"/>
      <c r="UZA28" s="61"/>
      <c r="UZB28" s="61"/>
      <c r="UZC28" s="61"/>
      <c r="UZD28" s="61"/>
      <c r="UZE28" s="61"/>
      <c r="UZF28" s="61"/>
      <c r="UZG28" s="61"/>
      <c r="UZH28" s="61"/>
      <c r="UZI28" s="61"/>
      <c r="UZJ28" s="61"/>
      <c r="UZK28" s="61"/>
      <c r="UZL28" s="61"/>
      <c r="UZM28" s="61"/>
      <c r="UZN28" s="61"/>
      <c r="UZO28" s="61"/>
      <c r="UZP28" s="61"/>
      <c r="UZQ28" s="61"/>
      <c r="UZR28" s="61"/>
      <c r="UZS28" s="61"/>
      <c r="UZT28" s="61"/>
      <c r="UZU28" s="61"/>
      <c r="UZV28" s="61"/>
      <c r="UZW28" s="61"/>
      <c r="UZX28" s="61"/>
      <c r="UZY28" s="61"/>
      <c r="UZZ28" s="61"/>
      <c r="VAA28" s="61"/>
      <c r="VAB28" s="61"/>
      <c r="VAC28" s="61"/>
      <c r="VAD28" s="61"/>
      <c r="VAE28" s="61"/>
      <c r="VAF28" s="61"/>
      <c r="VAG28" s="61"/>
      <c r="VAH28" s="61"/>
      <c r="VAI28" s="61"/>
      <c r="VAJ28" s="61"/>
      <c r="VAK28" s="61"/>
      <c r="VAL28" s="61"/>
      <c r="VAM28" s="61"/>
      <c r="VAN28" s="61"/>
      <c r="VAO28" s="61"/>
      <c r="VAP28" s="61"/>
      <c r="VAQ28" s="61"/>
      <c r="VAR28" s="61"/>
      <c r="VAS28" s="61"/>
      <c r="VAT28" s="61"/>
      <c r="VAU28" s="61"/>
      <c r="VAV28" s="61"/>
      <c r="VAW28" s="61"/>
      <c r="VAX28" s="61"/>
      <c r="VAY28" s="61"/>
      <c r="VAZ28" s="61"/>
      <c r="VBA28" s="61"/>
      <c r="VBB28" s="61"/>
      <c r="VBC28" s="61"/>
      <c r="VBD28" s="61"/>
      <c r="VBE28" s="61"/>
      <c r="VBF28" s="61"/>
      <c r="VBG28" s="61"/>
      <c r="VBH28" s="61"/>
      <c r="VBI28" s="61"/>
      <c r="VBJ28" s="61"/>
      <c r="VBK28" s="61"/>
      <c r="VBL28" s="61"/>
      <c r="VBM28" s="61"/>
      <c r="VBN28" s="61"/>
      <c r="VBO28" s="61"/>
      <c r="VBP28" s="61"/>
      <c r="VBQ28" s="61"/>
      <c r="VBR28" s="61"/>
      <c r="VBS28" s="61"/>
      <c r="VBT28" s="61"/>
      <c r="VBU28" s="61"/>
      <c r="VBV28" s="61"/>
      <c r="VBW28" s="61"/>
      <c r="VBX28" s="61"/>
      <c r="VBY28" s="61"/>
      <c r="VBZ28" s="61"/>
      <c r="VCA28" s="61"/>
      <c r="VCB28" s="61"/>
      <c r="VCC28" s="61"/>
      <c r="VCD28" s="61"/>
      <c r="VCE28" s="61"/>
      <c r="VCF28" s="61"/>
      <c r="VCG28" s="61"/>
      <c r="VCH28" s="61"/>
      <c r="VCI28" s="61"/>
      <c r="VCJ28" s="61"/>
      <c r="VCK28" s="61"/>
      <c r="VCL28" s="61"/>
      <c r="VCM28" s="61"/>
      <c r="VCN28" s="61"/>
      <c r="VCO28" s="61"/>
      <c r="VCP28" s="61"/>
      <c r="VCQ28" s="61"/>
      <c r="VCR28" s="61"/>
      <c r="VCS28" s="61"/>
      <c r="VCT28" s="61"/>
      <c r="VCU28" s="61"/>
      <c r="VCV28" s="61"/>
      <c r="VCW28" s="61"/>
      <c r="VCX28" s="61"/>
      <c r="VCY28" s="61"/>
      <c r="VCZ28" s="61"/>
      <c r="VDA28" s="61"/>
      <c r="VDB28" s="61"/>
      <c r="VDC28" s="61"/>
      <c r="VDD28" s="61"/>
      <c r="VDE28" s="61"/>
      <c r="VDF28" s="61"/>
      <c r="VDG28" s="61"/>
      <c r="VDH28" s="61"/>
      <c r="VDI28" s="61"/>
      <c r="VDJ28" s="61"/>
      <c r="VDK28" s="61"/>
      <c r="VDL28" s="61"/>
      <c r="VDM28" s="61"/>
      <c r="VDN28" s="61"/>
      <c r="VDO28" s="61"/>
      <c r="VDP28" s="61"/>
      <c r="VDQ28" s="61"/>
      <c r="VDR28" s="61"/>
      <c r="VDS28" s="61"/>
      <c r="VDT28" s="61"/>
      <c r="VDU28" s="61"/>
      <c r="VDV28" s="61"/>
      <c r="VDW28" s="61"/>
      <c r="VDX28" s="61"/>
      <c r="VDY28" s="61"/>
      <c r="VDZ28" s="61"/>
      <c r="VEA28" s="61"/>
      <c r="VEB28" s="61"/>
      <c r="VEC28" s="61"/>
      <c r="VED28" s="61"/>
      <c r="VEE28" s="61"/>
      <c r="VEF28" s="61"/>
      <c r="VEG28" s="61"/>
      <c r="VEH28" s="61"/>
      <c r="VEI28" s="61"/>
      <c r="VEJ28" s="61"/>
      <c r="VEK28" s="61"/>
      <c r="VEL28" s="61"/>
      <c r="VEM28" s="61"/>
      <c r="VEN28" s="61"/>
      <c r="VEO28" s="61"/>
      <c r="VEP28" s="61"/>
      <c r="VEQ28" s="61"/>
      <c r="VER28" s="61"/>
      <c r="VES28" s="61"/>
      <c r="VET28" s="61"/>
      <c r="VEU28" s="61"/>
      <c r="VEV28" s="61"/>
      <c r="VEW28" s="61"/>
      <c r="VEX28" s="61"/>
      <c r="VEY28" s="61"/>
      <c r="VEZ28" s="61"/>
      <c r="VFA28" s="61"/>
      <c r="VFB28" s="61"/>
      <c r="VFC28" s="61"/>
      <c r="VFD28" s="61"/>
      <c r="VFE28" s="61"/>
      <c r="VFF28" s="61"/>
      <c r="VFG28" s="61"/>
      <c r="VFH28" s="61"/>
      <c r="VFI28" s="61"/>
      <c r="VFJ28" s="61"/>
      <c r="VFK28" s="61"/>
      <c r="VFL28" s="61"/>
      <c r="VFM28" s="61"/>
      <c r="VFN28" s="61"/>
      <c r="VFO28" s="61"/>
      <c r="VFP28" s="61"/>
      <c r="VFQ28" s="61"/>
      <c r="VFR28" s="61"/>
      <c r="VFS28" s="61"/>
      <c r="VFT28" s="61"/>
      <c r="VFU28" s="61"/>
      <c r="VFV28" s="61"/>
      <c r="VFW28" s="61"/>
      <c r="VFX28" s="61"/>
      <c r="VFY28" s="61"/>
      <c r="VFZ28" s="61"/>
      <c r="VGA28" s="61"/>
      <c r="VGB28" s="61"/>
      <c r="VGC28" s="61"/>
      <c r="VGD28" s="61"/>
      <c r="VGE28" s="61"/>
      <c r="VGF28" s="61"/>
      <c r="VGG28" s="61"/>
      <c r="VGH28" s="61"/>
      <c r="VGI28" s="61"/>
      <c r="VGJ28" s="61"/>
      <c r="VGK28" s="61"/>
      <c r="VGL28" s="61"/>
      <c r="VGM28" s="61"/>
      <c r="VGN28" s="61"/>
      <c r="VGO28" s="61"/>
      <c r="VGP28" s="61"/>
      <c r="VGQ28" s="61"/>
      <c r="VGR28" s="61"/>
      <c r="VGS28" s="61"/>
      <c r="VGT28" s="61"/>
      <c r="VGU28" s="61"/>
      <c r="VGV28" s="61"/>
      <c r="VGW28" s="61"/>
      <c r="VGX28" s="61"/>
      <c r="VGY28" s="61"/>
      <c r="VGZ28" s="61"/>
      <c r="VHA28" s="61"/>
      <c r="VHB28" s="61"/>
      <c r="VHC28" s="61"/>
      <c r="VHD28" s="61"/>
      <c r="VHE28" s="61"/>
      <c r="VHF28" s="61"/>
      <c r="VHG28" s="61"/>
      <c r="VHH28" s="61"/>
      <c r="VHI28" s="61"/>
      <c r="VHJ28" s="61"/>
      <c r="VHK28" s="61"/>
      <c r="VHL28" s="61"/>
      <c r="VHM28" s="61"/>
      <c r="VHN28" s="61"/>
      <c r="VHO28" s="61"/>
      <c r="VHP28" s="61"/>
      <c r="VHQ28" s="61"/>
      <c r="VHR28" s="61"/>
      <c r="VHS28" s="61"/>
      <c r="VHT28" s="61"/>
      <c r="VHU28" s="61"/>
      <c r="VHV28" s="61"/>
      <c r="VHW28" s="61"/>
      <c r="VHX28" s="61"/>
      <c r="VHY28" s="61"/>
      <c r="VHZ28" s="61"/>
      <c r="VIA28" s="61"/>
      <c r="VIB28" s="61"/>
      <c r="VIC28" s="61"/>
      <c r="VID28" s="61"/>
      <c r="VIE28" s="61"/>
      <c r="VIF28" s="61"/>
      <c r="VIG28" s="61"/>
      <c r="VIH28" s="61"/>
      <c r="VII28" s="61"/>
      <c r="VIJ28" s="61"/>
      <c r="VIK28" s="61"/>
      <c r="VIL28" s="61"/>
      <c r="VIM28" s="61"/>
      <c r="VIN28" s="61"/>
      <c r="VIO28" s="61"/>
      <c r="VIP28" s="61"/>
      <c r="VIQ28" s="61"/>
      <c r="VIR28" s="61"/>
      <c r="VIS28" s="61"/>
      <c r="VIT28" s="61"/>
      <c r="VIU28" s="61"/>
      <c r="VIV28" s="61"/>
      <c r="VIW28" s="61"/>
      <c r="VIX28" s="61"/>
      <c r="VIY28" s="61"/>
      <c r="VIZ28" s="61"/>
      <c r="VJA28" s="61"/>
      <c r="VJB28" s="61"/>
      <c r="VJC28" s="61"/>
      <c r="VJD28" s="61"/>
      <c r="VJE28" s="61"/>
      <c r="VJF28" s="61"/>
      <c r="VJG28" s="61"/>
      <c r="VJH28" s="61"/>
      <c r="VJI28" s="61"/>
      <c r="VJJ28" s="61"/>
      <c r="VJK28" s="61"/>
      <c r="VJL28" s="61"/>
      <c r="VJM28" s="61"/>
      <c r="VJN28" s="61"/>
      <c r="VJO28" s="61"/>
      <c r="VJP28" s="61"/>
      <c r="VJQ28" s="61"/>
      <c r="VJR28" s="61"/>
      <c r="VJS28" s="61"/>
      <c r="VJT28" s="61"/>
      <c r="VJU28" s="61"/>
      <c r="VJV28" s="61"/>
      <c r="VJW28" s="61"/>
      <c r="VJX28" s="61"/>
      <c r="VJY28" s="61"/>
      <c r="VJZ28" s="61"/>
      <c r="VKA28" s="61"/>
      <c r="VKB28" s="61"/>
      <c r="VKC28" s="61"/>
      <c r="VKD28" s="61"/>
      <c r="VKE28" s="61"/>
      <c r="VKF28" s="61"/>
      <c r="VKG28" s="61"/>
      <c r="VKH28" s="61"/>
      <c r="VKI28" s="61"/>
      <c r="VKJ28" s="61"/>
      <c r="VKK28" s="61"/>
      <c r="VKL28" s="61"/>
      <c r="VKM28" s="61"/>
      <c r="VKN28" s="61"/>
      <c r="VKO28" s="61"/>
      <c r="VKP28" s="61"/>
      <c r="VKQ28" s="61"/>
      <c r="VKR28" s="61"/>
      <c r="VKS28" s="61"/>
      <c r="VKT28" s="61"/>
      <c r="VKU28" s="61"/>
      <c r="VKV28" s="61"/>
      <c r="VKW28" s="61"/>
      <c r="VKX28" s="61"/>
      <c r="VKY28" s="61"/>
      <c r="VKZ28" s="61"/>
      <c r="VLA28" s="61"/>
      <c r="VLB28" s="61"/>
      <c r="VLC28" s="61"/>
      <c r="VLD28" s="61"/>
      <c r="VLE28" s="61"/>
      <c r="VLF28" s="61"/>
      <c r="VLG28" s="61"/>
      <c r="VLH28" s="61"/>
      <c r="VLI28" s="61"/>
      <c r="VLJ28" s="61"/>
      <c r="VLK28" s="61"/>
      <c r="VLL28" s="61"/>
      <c r="VLM28" s="61"/>
      <c r="VLN28" s="61"/>
      <c r="VLO28" s="61"/>
      <c r="VLP28" s="61"/>
      <c r="VLQ28" s="61"/>
      <c r="VLR28" s="61"/>
      <c r="VLS28" s="61"/>
      <c r="VLT28" s="61"/>
      <c r="VLU28" s="61"/>
      <c r="VLV28" s="61"/>
      <c r="VLW28" s="61"/>
      <c r="VLX28" s="61"/>
      <c r="VLY28" s="61"/>
      <c r="VLZ28" s="61"/>
      <c r="VMA28" s="61"/>
      <c r="VMB28" s="61"/>
      <c r="VMC28" s="61"/>
      <c r="VMD28" s="61"/>
      <c r="VME28" s="61"/>
      <c r="VMF28" s="61"/>
      <c r="VMG28" s="61"/>
      <c r="VMH28" s="61"/>
      <c r="VMI28" s="61"/>
      <c r="VMJ28" s="61"/>
      <c r="VMK28" s="61"/>
      <c r="VML28" s="61"/>
      <c r="VMM28" s="61"/>
      <c r="VMN28" s="61"/>
      <c r="VMO28" s="61"/>
      <c r="VMP28" s="61"/>
      <c r="VMQ28" s="61"/>
      <c r="VMR28" s="61"/>
      <c r="VMS28" s="61"/>
      <c r="VMT28" s="61"/>
      <c r="VMU28" s="61"/>
      <c r="VMV28" s="61"/>
      <c r="VMW28" s="61"/>
      <c r="VMX28" s="61"/>
      <c r="VMY28" s="61"/>
      <c r="VMZ28" s="61"/>
      <c r="VNA28" s="61"/>
      <c r="VNB28" s="61"/>
      <c r="VNC28" s="61"/>
      <c r="VND28" s="61"/>
      <c r="VNE28" s="61"/>
      <c r="VNF28" s="61"/>
      <c r="VNG28" s="61"/>
      <c r="VNH28" s="61"/>
      <c r="VNI28" s="61"/>
      <c r="VNJ28" s="61"/>
      <c r="VNK28" s="61"/>
      <c r="VNL28" s="61"/>
      <c r="VNM28" s="61"/>
      <c r="VNN28" s="61"/>
      <c r="VNO28" s="61"/>
      <c r="VNP28" s="61"/>
      <c r="VNQ28" s="61"/>
      <c r="VNR28" s="61"/>
      <c r="VNS28" s="61"/>
      <c r="VNT28" s="61"/>
      <c r="VNU28" s="61"/>
      <c r="VNV28" s="61"/>
      <c r="VNW28" s="61"/>
      <c r="VNX28" s="61"/>
      <c r="VNY28" s="61"/>
      <c r="VNZ28" s="61"/>
      <c r="VOA28" s="61"/>
      <c r="VOB28" s="61"/>
      <c r="VOC28" s="61"/>
      <c r="VOD28" s="61"/>
      <c r="VOE28" s="61"/>
      <c r="VOF28" s="61"/>
      <c r="VOG28" s="61"/>
      <c r="VOH28" s="61"/>
      <c r="VOI28" s="61"/>
      <c r="VOJ28" s="61"/>
      <c r="VOK28" s="61"/>
      <c r="VOL28" s="61"/>
      <c r="VOM28" s="61"/>
      <c r="VON28" s="61"/>
      <c r="VOO28" s="61"/>
      <c r="VOP28" s="61"/>
      <c r="VOQ28" s="61"/>
      <c r="VOR28" s="61"/>
      <c r="VOS28" s="61"/>
      <c r="VOT28" s="61"/>
      <c r="VOU28" s="61"/>
      <c r="VOV28" s="61"/>
      <c r="VOW28" s="61"/>
      <c r="VOX28" s="61"/>
      <c r="VOY28" s="61"/>
      <c r="VOZ28" s="61"/>
      <c r="VPA28" s="61"/>
      <c r="VPB28" s="61"/>
      <c r="VPC28" s="61"/>
      <c r="VPD28" s="61"/>
      <c r="VPE28" s="61"/>
      <c r="VPF28" s="61"/>
      <c r="VPG28" s="61"/>
      <c r="VPH28" s="61"/>
      <c r="VPI28" s="61"/>
      <c r="VPJ28" s="61"/>
      <c r="VPK28" s="61"/>
      <c r="VPL28" s="61"/>
      <c r="VPM28" s="61"/>
      <c r="VPN28" s="61"/>
      <c r="VPO28" s="61"/>
      <c r="VPP28" s="61"/>
      <c r="VPQ28" s="61"/>
      <c r="VPR28" s="61"/>
      <c r="VPS28" s="61"/>
      <c r="VPT28" s="61"/>
      <c r="VPU28" s="61"/>
      <c r="VPV28" s="61"/>
      <c r="VPW28" s="61"/>
      <c r="VPX28" s="61"/>
      <c r="VPY28" s="61"/>
      <c r="VPZ28" s="61"/>
      <c r="VQA28" s="61"/>
      <c r="VQB28" s="61"/>
      <c r="VQC28" s="61"/>
      <c r="VQD28" s="61"/>
      <c r="VQE28" s="61"/>
      <c r="VQF28" s="61"/>
      <c r="VQG28" s="61"/>
      <c r="VQH28" s="61"/>
      <c r="VQI28" s="61"/>
      <c r="VQJ28" s="61"/>
      <c r="VQK28" s="61"/>
      <c r="VQL28" s="61"/>
      <c r="VQM28" s="61"/>
      <c r="VQN28" s="61"/>
      <c r="VQO28" s="61"/>
      <c r="VQP28" s="61"/>
      <c r="VQQ28" s="61"/>
      <c r="VQR28" s="61"/>
      <c r="VQS28" s="61"/>
      <c r="VQT28" s="61"/>
      <c r="VQU28" s="61"/>
      <c r="VQV28" s="61"/>
      <c r="VQW28" s="61"/>
      <c r="VQX28" s="61"/>
      <c r="VQY28" s="61"/>
      <c r="VQZ28" s="61"/>
      <c r="VRA28" s="61"/>
      <c r="VRB28" s="61"/>
      <c r="VRC28" s="61"/>
      <c r="VRD28" s="61"/>
      <c r="VRE28" s="61"/>
      <c r="VRF28" s="61"/>
      <c r="VRG28" s="61"/>
      <c r="VRH28" s="61"/>
      <c r="VRI28" s="61"/>
      <c r="VRJ28" s="61"/>
      <c r="VRK28" s="61"/>
      <c r="VRL28" s="61"/>
      <c r="VRM28" s="61"/>
      <c r="VRN28" s="61"/>
      <c r="VRO28" s="61"/>
      <c r="VRP28" s="61"/>
      <c r="VRQ28" s="61"/>
      <c r="VRR28" s="61"/>
      <c r="VRS28" s="61"/>
      <c r="VRT28" s="61"/>
      <c r="VRU28" s="61"/>
      <c r="VRV28" s="61"/>
      <c r="VRW28" s="61"/>
      <c r="VRX28" s="61"/>
      <c r="VRY28" s="61"/>
      <c r="VRZ28" s="61"/>
      <c r="VSA28" s="61"/>
      <c r="VSB28" s="61"/>
      <c r="VSC28" s="61"/>
      <c r="VSD28" s="61"/>
      <c r="VSE28" s="61"/>
      <c r="VSF28" s="61"/>
      <c r="VSG28" s="61"/>
      <c r="VSH28" s="61"/>
      <c r="VSI28" s="61"/>
      <c r="VSJ28" s="61"/>
      <c r="VSK28" s="61"/>
      <c r="VSL28" s="61"/>
      <c r="VSM28" s="61"/>
      <c r="VSN28" s="61"/>
      <c r="VSO28" s="61"/>
      <c r="VSP28" s="61"/>
      <c r="VSQ28" s="61"/>
      <c r="VSR28" s="61"/>
      <c r="VSS28" s="61"/>
      <c r="VST28" s="61"/>
      <c r="VSU28" s="61"/>
      <c r="VSV28" s="61"/>
      <c r="VSW28" s="61"/>
      <c r="VSX28" s="61"/>
      <c r="VSY28" s="61"/>
      <c r="VSZ28" s="61"/>
      <c r="VTA28" s="61"/>
      <c r="VTB28" s="61"/>
      <c r="VTC28" s="61"/>
      <c r="VTD28" s="61"/>
      <c r="VTE28" s="61"/>
      <c r="VTF28" s="61"/>
      <c r="VTG28" s="61"/>
      <c r="VTH28" s="61"/>
      <c r="VTI28" s="61"/>
      <c r="VTJ28" s="61"/>
      <c r="VTK28" s="61"/>
      <c r="VTL28" s="61"/>
      <c r="VTM28" s="61"/>
      <c r="VTN28" s="61"/>
      <c r="VTO28" s="61"/>
      <c r="VTP28" s="61"/>
      <c r="VTQ28" s="61"/>
      <c r="VTR28" s="61"/>
      <c r="VTS28" s="61"/>
      <c r="VTT28" s="61"/>
      <c r="VTU28" s="61"/>
      <c r="VTV28" s="61"/>
      <c r="VTW28" s="61"/>
      <c r="VTX28" s="61"/>
      <c r="VTY28" s="61"/>
      <c r="VTZ28" s="61"/>
      <c r="VUA28" s="61"/>
      <c r="VUB28" s="61"/>
      <c r="VUC28" s="61"/>
      <c r="VUD28" s="61"/>
      <c r="VUE28" s="61"/>
      <c r="VUF28" s="61"/>
      <c r="VUG28" s="61"/>
      <c r="VUH28" s="61"/>
      <c r="VUI28" s="61"/>
      <c r="VUJ28" s="61"/>
      <c r="VUK28" s="61"/>
      <c r="VUL28" s="61"/>
      <c r="VUM28" s="61"/>
      <c r="VUN28" s="61"/>
      <c r="VUO28" s="61"/>
      <c r="VUP28" s="61"/>
      <c r="VUQ28" s="61"/>
      <c r="VUR28" s="61"/>
      <c r="VUS28" s="61"/>
      <c r="VUT28" s="61"/>
      <c r="VUU28" s="61"/>
      <c r="VUV28" s="61"/>
      <c r="VUW28" s="61"/>
      <c r="VUX28" s="61"/>
      <c r="VUY28" s="61"/>
      <c r="VUZ28" s="61"/>
      <c r="VVA28" s="61"/>
      <c r="VVB28" s="61"/>
      <c r="VVC28" s="61"/>
      <c r="VVD28" s="61"/>
      <c r="VVE28" s="61"/>
      <c r="VVF28" s="61"/>
      <c r="VVG28" s="61"/>
      <c r="VVH28" s="61"/>
      <c r="VVI28" s="61"/>
      <c r="VVJ28" s="61"/>
      <c r="VVK28" s="61"/>
      <c r="VVL28" s="61"/>
      <c r="VVM28" s="61"/>
      <c r="VVN28" s="61"/>
      <c r="VVO28" s="61"/>
      <c r="VVP28" s="61"/>
      <c r="VVQ28" s="61"/>
      <c r="VVR28" s="61"/>
      <c r="VVS28" s="61"/>
      <c r="VVT28" s="61"/>
      <c r="VVU28" s="61"/>
      <c r="VVV28" s="61"/>
      <c r="VVW28" s="61"/>
      <c r="VVX28" s="61"/>
      <c r="VVY28" s="61"/>
      <c r="VVZ28" s="61"/>
      <c r="VWA28" s="61"/>
      <c r="VWB28" s="61"/>
      <c r="VWC28" s="61"/>
      <c r="VWD28" s="61"/>
      <c r="VWE28" s="61"/>
      <c r="VWF28" s="61"/>
      <c r="VWG28" s="61"/>
      <c r="VWH28" s="61"/>
      <c r="VWI28" s="61"/>
      <c r="VWJ28" s="61"/>
      <c r="VWK28" s="61"/>
      <c r="VWL28" s="61"/>
      <c r="VWM28" s="61"/>
      <c r="VWN28" s="61"/>
      <c r="VWO28" s="61"/>
      <c r="VWP28" s="61"/>
      <c r="VWQ28" s="61"/>
      <c r="VWR28" s="61"/>
      <c r="VWS28" s="61"/>
      <c r="VWT28" s="61"/>
      <c r="VWU28" s="61"/>
      <c r="VWV28" s="61"/>
      <c r="VWW28" s="61"/>
      <c r="VWX28" s="61"/>
      <c r="VWY28" s="61"/>
      <c r="VWZ28" s="61"/>
      <c r="VXA28" s="61"/>
      <c r="VXB28" s="61"/>
      <c r="VXC28" s="61"/>
      <c r="VXD28" s="61"/>
      <c r="VXE28" s="61"/>
      <c r="VXF28" s="61"/>
      <c r="VXG28" s="61"/>
      <c r="VXH28" s="61"/>
      <c r="VXI28" s="61"/>
      <c r="VXJ28" s="61"/>
      <c r="VXK28" s="61"/>
      <c r="VXL28" s="61"/>
      <c r="VXM28" s="61"/>
      <c r="VXN28" s="61"/>
      <c r="VXO28" s="61"/>
      <c r="VXP28" s="61"/>
      <c r="VXQ28" s="61"/>
      <c r="VXR28" s="61"/>
      <c r="VXS28" s="61"/>
      <c r="VXT28" s="61"/>
      <c r="VXU28" s="61"/>
      <c r="VXV28" s="61"/>
      <c r="VXW28" s="61"/>
      <c r="VXX28" s="61"/>
      <c r="VXY28" s="61"/>
      <c r="VXZ28" s="61"/>
      <c r="VYA28" s="61"/>
      <c r="VYB28" s="61"/>
      <c r="VYC28" s="61"/>
      <c r="VYD28" s="61"/>
      <c r="VYE28" s="61"/>
      <c r="VYF28" s="61"/>
      <c r="VYG28" s="61"/>
      <c r="VYH28" s="61"/>
      <c r="VYI28" s="61"/>
      <c r="VYJ28" s="61"/>
      <c r="VYK28" s="61"/>
      <c r="VYL28" s="61"/>
      <c r="VYM28" s="61"/>
      <c r="VYN28" s="61"/>
      <c r="VYO28" s="61"/>
      <c r="VYP28" s="61"/>
      <c r="VYQ28" s="61"/>
      <c r="VYR28" s="61"/>
      <c r="VYS28" s="61"/>
      <c r="VYT28" s="61"/>
      <c r="VYU28" s="61"/>
      <c r="VYV28" s="61"/>
      <c r="VYW28" s="61"/>
      <c r="VYX28" s="61"/>
      <c r="VYY28" s="61"/>
      <c r="VYZ28" s="61"/>
      <c r="VZA28" s="61"/>
      <c r="VZB28" s="61"/>
      <c r="VZC28" s="61"/>
      <c r="VZD28" s="61"/>
      <c r="VZE28" s="61"/>
      <c r="VZF28" s="61"/>
      <c r="VZG28" s="61"/>
      <c r="VZH28" s="61"/>
      <c r="VZI28" s="61"/>
      <c r="VZJ28" s="61"/>
      <c r="VZK28" s="61"/>
      <c r="VZL28" s="61"/>
      <c r="VZM28" s="61"/>
      <c r="VZN28" s="61"/>
      <c r="VZO28" s="61"/>
      <c r="VZP28" s="61"/>
      <c r="VZQ28" s="61"/>
      <c r="VZR28" s="61"/>
      <c r="VZS28" s="61"/>
      <c r="VZT28" s="61"/>
      <c r="VZU28" s="61"/>
      <c r="VZV28" s="61"/>
      <c r="VZW28" s="61"/>
      <c r="VZX28" s="61"/>
      <c r="VZY28" s="61"/>
      <c r="VZZ28" s="61"/>
      <c r="WAA28" s="61"/>
      <c r="WAB28" s="61"/>
      <c r="WAC28" s="61"/>
      <c r="WAD28" s="61"/>
      <c r="WAE28" s="61"/>
      <c r="WAF28" s="61"/>
      <c r="WAG28" s="61"/>
      <c r="WAH28" s="61"/>
      <c r="WAI28" s="61"/>
      <c r="WAJ28" s="61"/>
      <c r="WAK28" s="61"/>
      <c r="WAL28" s="61"/>
      <c r="WAM28" s="61"/>
      <c r="WAN28" s="61"/>
      <c r="WAO28" s="61"/>
      <c r="WAP28" s="61"/>
      <c r="WAQ28" s="61"/>
      <c r="WAR28" s="61"/>
      <c r="WAS28" s="61"/>
      <c r="WAT28" s="61"/>
      <c r="WAU28" s="61"/>
      <c r="WAV28" s="61"/>
      <c r="WAW28" s="61"/>
      <c r="WAX28" s="61"/>
      <c r="WAY28" s="61"/>
      <c r="WAZ28" s="61"/>
      <c r="WBA28" s="61"/>
      <c r="WBB28" s="61"/>
      <c r="WBC28" s="61"/>
      <c r="WBD28" s="61"/>
      <c r="WBE28" s="61"/>
      <c r="WBF28" s="61"/>
      <c r="WBG28" s="61"/>
      <c r="WBH28" s="61"/>
      <c r="WBI28" s="61"/>
      <c r="WBJ28" s="61"/>
      <c r="WBK28" s="61"/>
      <c r="WBL28" s="61"/>
      <c r="WBM28" s="61"/>
      <c r="WBN28" s="61"/>
      <c r="WBO28" s="61"/>
      <c r="WBP28" s="61"/>
      <c r="WBQ28" s="61"/>
      <c r="WBR28" s="61"/>
      <c r="WBS28" s="61"/>
      <c r="WBT28" s="61"/>
      <c r="WBU28" s="61"/>
      <c r="WBV28" s="61"/>
      <c r="WBW28" s="61"/>
      <c r="WBX28" s="61"/>
      <c r="WBY28" s="61"/>
      <c r="WBZ28" s="61"/>
      <c r="WCA28" s="61"/>
      <c r="WCB28" s="61"/>
      <c r="WCC28" s="61"/>
      <c r="WCD28" s="61"/>
      <c r="WCE28" s="61"/>
      <c r="WCF28" s="61"/>
      <c r="WCG28" s="61"/>
      <c r="WCH28" s="61"/>
      <c r="WCI28" s="61"/>
      <c r="WCJ28" s="61"/>
      <c r="WCK28" s="61"/>
      <c r="WCL28" s="61"/>
      <c r="WCM28" s="61"/>
      <c r="WCN28" s="61"/>
      <c r="WCO28" s="61"/>
      <c r="WCP28" s="61"/>
      <c r="WCQ28" s="61"/>
      <c r="WCR28" s="61"/>
      <c r="WCS28" s="61"/>
      <c r="WCT28" s="61"/>
      <c r="WCU28" s="61"/>
      <c r="WCV28" s="61"/>
      <c r="WCW28" s="61"/>
      <c r="WCX28" s="61"/>
      <c r="WCY28" s="61"/>
      <c r="WCZ28" s="61"/>
      <c r="WDA28" s="61"/>
      <c r="WDB28" s="61"/>
      <c r="WDC28" s="61"/>
      <c r="WDD28" s="61"/>
      <c r="WDE28" s="61"/>
      <c r="WDF28" s="61"/>
      <c r="WDG28" s="61"/>
      <c r="WDH28" s="61"/>
      <c r="WDI28" s="61"/>
      <c r="WDJ28" s="61"/>
      <c r="WDK28" s="61"/>
      <c r="WDL28" s="61"/>
      <c r="WDM28" s="61"/>
      <c r="WDN28" s="61"/>
      <c r="WDO28" s="61"/>
      <c r="WDP28" s="61"/>
      <c r="WDQ28" s="61"/>
      <c r="WDR28" s="61"/>
      <c r="WDS28" s="61"/>
      <c r="WDT28" s="61"/>
      <c r="WDU28" s="61"/>
      <c r="WDV28" s="61"/>
      <c r="WDW28" s="61"/>
      <c r="WDX28" s="61"/>
      <c r="WDY28" s="61"/>
      <c r="WDZ28" s="61"/>
      <c r="WEA28" s="61"/>
      <c r="WEB28" s="61"/>
      <c r="WEC28" s="61"/>
      <c r="WED28" s="61"/>
      <c r="WEE28" s="61"/>
      <c r="WEF28" s="61"/>
      <c r="WEG28" s="61"/>
      <c r="WEH28" s="61"/>
      <c r="WEI28" s="61"/>
      <c r="WEJ28" s="61"/>
      <c r="WEK28" s="61"/>
      <c r="WEL28" s="61"/>
      <c r="WEM28" s="61"/>
      <c r="WEN28" s="61"/>
      <c r="WEO28" s="61"/>
      <c r="WEP28" s="61"/>
      <c r="WEQ28" s="61"/>
      <c r="WER28" s="61"/>
      <c r="WES28" s="61"/>
      <c r="WET28" s="61"/>
      <c r="WEU28" s="61"/>
      <c r="WEV28" s="61"/>
      <c r="WEW28" s="61"/>
      <c r="WEX28" s="61"/>
      <c r="WEY28" s="61"/>
      <c r="WEZ28" s="61"/>
      <c r="WFA28" s="61"/>
      <c r="WFB28" s="61"/>
      <c r="WFC28" s="61"/>
      <c r="WFD28" s="61"/>
      <c r="WFE28" s="61"/>
      <c r="WFF28" s="61"/>
      <c r="WFG28" s="61"/>
      <c r="WFH28" s="61"/>
      <c r="WFI28" s="61"/>
      <c r="WFJ28" s="61"/>
      <c r="WFK28" s="61"/>
      <c r="WFL28" s="61"/>
      <c r="WFM28" s="61"/>
      <c r="WFN28" s="61"/>
      <c r="WFO28" s="61"/>
      <c r="WFP28" s="61"/>
      <c r="WFQ28" s="61"/>
      <c r="WFR28" s="61"/>
      <c r="WFS28" s="61"/>
      <c r="WFT28" s="61"/>
      <c r="WFU28" s="61"/>
      <c r="WFV28" s="61"/>
      <c r="WFW28" s="61"/>
      <c r="WFX28" s="61"/>
      <c r="WFY28" s="61"/>
      <c r="WFZ28" s="61"/>
      <c r="WGA28" s="61"/>
      <c r="WGB28" s="61"/>
      <c r="WGC28" s="61"/>
      <c r="WGD28" s="61"/>
      <c r="WGE28" s="61"/>
      <c r="WGF28" s="61"/>
      <c r="WGG28" s="61"/>
      <c r="WGH28" s="61"/>
      <c r="WGI28" s="61"/>
      <c r="WGJ28" s="61"/>
      <c r="WGK28" s="61"/>
      <c r="WGL28" s="61"/>
      <c r="WGM28" s="61"/>
      <c r="WGN28" s="61"/>
      <c r="WGO28" s="61"/>
      <c r="WGP28" s="61"/>
      <c r="WGQ28" s="61"/>
      <c r="WGR28" s="61"/>
      <c r="WGS28" s="61"/>
      <c r="WGT28" s="61"/>
      <c r="WGU28" s="61"/>
      <c r="WGV28" s="61"/>
      <c r="WGW28" s="61"/>
      <c r="WGX28" s="61"/>
      <c r="WGY28" s="61"/>
      <c r="WGZ28" s="61"/>
      <c r="WHA28" s="61"/>
      <c r="WHB28" s="61"/>
      <c r="WHC28" s="61"/>
      <c r="WHD28" s="61"/>
      <c r="WHE28" s="61"/>
      <c r="WHF28" s="61"/>
      <c r="WHG28" s="61"/>
      <c r="WHH28" s="61"/>
      <c r="WHI28" s="61"/>
      <c r="WHJ28" s="61"/>
      <c r="WHK28" s="61"/>
      <c r="WHL28" s="61"/>
      <c r="WHM28" s="61"/>
      <c r="WHN28" s="61"/>
      <c r="WHO28" s="61"/>
      <c r="WHP28" s="61"/>
      <c r="WHQ28" s="61"/>
      <c r="WHR28" s="61"/>
      <c r="WHS28" s="61"/>
      <c r="WHT28" s="61"/>
      <c r="WHU28" s="61"/>
      <c r="WHV28" s="61"/>
      <c r="WHW28" s="61"/>
      <c r="WHX28" s="61"/>
      <c r="WHY28" s="61"/>
      <c r="WHZ28" s="61"/>
      <c r="WIA28" s="61"/>
      <c r="WIB28" s="61"/>
      <c r="WIC28" s="61"/>
      <c r="WID28" s="61"/>
      <c r="WIE28" s="61"/>
      <c r="WIF28" s="61"/>
      <c r="WIG28" s="61"/>
      <c r="WIH28" s="61"/>
      <c r="WII28" s="61"/>
      <c r="WIJ28" s="61"/>
      <c r="WIK28" s="61"/>
      <c r="WIL28" s="61"/>
      <c r="WIM28" s="61"/>
      <c r="WIN28" s="61"/>
      <c r="WIO28" s="61"/>
      <c r="WIP28" s="61"/>
      <c r="WIQ28" s="61"/>
      <c r="WIR28" s="61"/>
      <c r="WIS28" s="61"/>
      <c r="WIT28" s="61"/>
      <c r="WIU28" s="61"/>
      <c r="WIV28" s="61"/>
      <c r="WIW28" s="61"/>
      <c r="WIX28" s="61"/>
      <c r="WIY28" s="61"/>
      <c r="WIZ28" s="61"/>
      <c r="WJA28" s="61"/>
      <c r="WJB28" s="61"/>
      <c r="WJC28" s="61"/>
      <c r="WJD28" s="61"/>
      <c r="WJE28" s="61"/>
      <c r="WJF28" s="61"/>
      <c r="WJG28" s="61"/>
      <c r="WJH28" s="61"/>
      <c r="WJI28" s="61"/>
      <c r="WJJ28" s="61"/>
      <c r="WJK28" s="61"/>
      <c r="WJL28" s="61"/>
      <c r="WJM28" s="61"/>
      <c r="WJN28" s="61"/>
      <c r="WJO28" s="61"/>
      <c r="WJP28" s="61"/>
      <c r="WJQ28" s="61"/>
      <c r="WJR28" s="61"/>
      <c r="WJS28" s="61"/>
      <c r="WJT28" s="61"/>
      <c r="WJU28" s="61"/>
      <c r="WJV28" s="61"/>
      <c r="WJW28" s="61"/>
      <c r="WJX28" s="61"/>
      <c r="WJY28" s="61"/>
      <c r="WJZ28" s="61"/>
      <c r="WKA28" s="61"/>
      <c r="WKB28" s="61"/>
      <c r="WKC28" s="61"/>
      <c r="WKD28" s="61"/>
      <c r="WKE28" s="61"/>
      <c r="WKF28" s="61"/>
      <c r="WKG28" s="61"/>
      <c r="WKH28" s="61"/>
      <c r="WKI28" s="61"/>
      <c r="WKJ28" s="61"/>
      <c r="WKK28" s="61"/>
      <c r="WKL28" s="61"/>
      <c r="WKM28" s="61"/>
      <c r="WKN28" s="61"/>
      <c r="WKO28" s="61"/>
      <c r="WKP28" s="61"/>
      <c r="WKQ28" s="61"/>
      <c r="WKR28" s="61"/>
      <c r="WKS28" s="61"/>
      <c r="WKT28" s="61"/>
      <c r="WKU28" s="61"/>
      <c r="WKV28" s="61"/>
      <c r="WKW28" s="61"/>
      <c r="WKX28" s="61"/>
      <c r="WKY28" s="61"/>
      <c r="WKZ28" s="61"/>
      <c r="WLA28" s="61"/>
      <c r="WLB28" s="61"/>
      <c r="WLC28" s="61"/>
      <c r="WLD28" s="61"/>
      <c r="WLE28" s="61"/>
      <c r="WLF28" s="61"/>
      <c r="WLG28" s="61"/>
      <c r="WLH28" s="61"/>
      <c r="WLI28" s="61"/>
      <c r="WLJ28" s="61"/>
      <c r="WLK28" s="61"/>
      <c r="WLL28" s="61"/>
      <c r="WLM28" s="61"/>
      <c r="WLN28" s="61"/>
      <c r="WLO28" s="61"/>
      <c r="WLP28" s="61"/>
      <c r="WLQ28" s="61"/>
      <c r="WLR28" s="61"/>
      <c r="WLS28" s="61"/>
      <c r="WLT28" s="61"/>
      <c r="WLU28" s="61"/>
      <c r="WLV28" s="61"/>
      <c r="WLW28" s="61"/>
      <c r="WLX28" s="61"/>
      <c r="WLY28" s="61"/>
      <c r="WLZ28" s="61"/>
      <c r="WMA28" s="61"/>
      <c r="WMB28" s="61"/>
      <c r="WMC28" s="61"/>
      <c r="WMD28" s="61"/>
      <c r="WME28" s="61"/>
      <c r="WMF28" s="61"/>
      <c r="WMG28" s="61"/>
      <c r="WMH28" s="61"/>
      <c r="WMI28" s="61"/>
      <c r="WMJ28" s="61"/>
      <c r="WMK28" s="61"/>
      <c r="WML28" s="61"/>
      <c r="WMM28" s="61"/>
      <c r="WMN28" s="61"/>
      <c r="WMO28" s="61"/>
      <c r="WMP28" s="61"/>
      <c r="WMQ28" s="61"/>
      <c r="WMR28" s="61"/>
      <c r="WMS28" s="61"/>
      <c r="WMT28" s="61"/>
      <c r="WMU28" s="61"/>
      <c r="WMV28" s="61"/>
      <c r="WMW28" s="61"/>
      <c r="WMX28" s="61"/>
      <c r="WMY28" s="61"/>
      <c r="WMZ28" s="61"/>
      <c r="WNA28" s="61"/>
      <c r="WNB28" s="61"/>
      <c r="WNC28" s="61"/>
      <c r="WND28" s="61"/>
      <c r="WNE28" s="61"/>
      <c r="WNF28" s="61"/>
      <c r="WNG28" s="61"/>
      <c r="WNH28" s="61"/>
      <c r="WNI28" s="61"/>
      <c r="WNJ28" s="61"/>
      <c r="WNK28" s="61"/>
      <c r="WNL28" s="61"/>
      <c r="WNM28" s="61"/>
      <c r="WNN28" s="61"/>
      <c r="WNO28" s="61"/>
      <c r="WNP28" s="61"/>
      <c r="WNQ28" s="61"/>
      <c r="WNR28" s="61"/>
      <c r="WNS28" s="61"/>
      <c r="WNT28" s="61"/>
      <c r="WNU28" s="61"/>
      <c r="WNV28" s="61"/>
      <c r="WNW28" s="61"/>
      <c r="WNX28" s="61"/>
      <c r="WNY28" s="61"/>
      <c r="WNZ28" s="61"/>
      <c r="WOA28" s="61"/>
      <c r="WOB28" s="61"/>
      <c r="WOC28" s="61"/>
      <c r="WOD28" s="61"/>
      <c r="WOE28" s="61"/>
      <c r="WOF28" s="61"/>
      <c r="WOG28" s="61"/>
      <c r="WOH28" s="61"/>
      <c r="WOI28" s="61"/>
      <c r="WOJ28" s="61"/>
      <c r="WOK28" s="61"/>
      <c r="WOL28" s="61"/>
      <c r="WOM28" s="61"/>
      <c r="WON28" s="61"/>
      <c r="WOO28" s="61"/>
      <c r="WOP28" s="61"/>
      <c r="WOQ28" s="61"/>
      <c r="WOR28" s="61"/>
      <c r="WOS28" s="61"/>
      <c r="WOT28" s="61"/>
      <c r="WOU28" s="61"/>
      <c r="WOV28" s="61"/>
      <c r="WOW28" s="61"/>
      <c r="WOX28" s="61"/>
      <c r="WOY28" s="61"/>
      <c r="WOZ28" s="61"/>
      <c r="WPA28" s="61"/>
      <c r="WPB28" s="61"/>
      <c r="WPC28" s="61"/>
      <c r="WPD28" s="61"/>
      <c r="WPE28" s="61"/>
      <c r="WPF28" s="61"/>
      <c r="WPG28" s="61"/>
      <c r="WPH28" s="61"/>
      <c r="WPI28" s="61"/>
      <c r="WPJ28" s="61"/>
      <c r="WPK28" s="61"/>
      <c r="WPL28" s="61"/>
      <c r="WPM28" s="61"/>
      <c r="WPN28" s="61"/>
      <c r="WPO28" s="61"/>
      <c r="WPP28" s="61"/>
      <c r="WPQ28" s="61"/>
      <c r="WPR28" s="61"/>
      <c r="WPS28" s="61"/>
      <c r="WPT28" s="61"/>
      <c r="WPU28" s="61"/>
      <c r="WPV28" s="61"/>
      <c r="WPW28" s="61"/>
      <c r="WPX28" s="61"/>
      <c r="WPY28" s="61"/>
      <c r="WPZ28" s="61"/>
      <c r="WQA28" s="61"/>
      <c r="WQB28" s="61"/>
      <c r="WQC28" s="61"/>
      <c r="WQD28" s="61"/>
      <c r="WQE28" s="61"/>
      <c r="WQF28" s="61"/>
      <c r="WQG28" s="61"/>
      <c r="WQH28" s="61"/>
      <c r="WQI28" s="61"/>
      <c r="WQJ28" s="61"/>
      <c r="WQK28" s="61"/>
      <c r="WQL28" s="61"/>
      <c r="WQM28" s="61"/>
      <c r="WQN28" s="61"/>
      <c r="WQO28" s="61"/>
      <c r="WQP28" s="61"/>
      <c r="WQQ28" s="61"/>
      <c r="WQR28" s="61"/>
      <c r="WQS28" s="61"/>
      <c r="WQT28" s="61"/>
      <c r="WQU28" s="61"/>
      <c r="WQV28" s="61"/>
      <c r="WQW28" s="61"/>
      <c r="WQX28" s="61"/>
      <c r="WQY28" s="61"/>
      <c r="WQZ28" s="61"/>
      <c r="WRA28" s="61"/>
      <c r="WRB28" s="61"/>
      <c r="WRC28" s="61"/>
      <c r="WRD28" s="61"/>
      <c r="WRE28" s="61"/>
      <c r="WRF28" s="61"/>
      <c r="WRG28" s="61"/>
      <c r="WRH28" s="61"/>
      <c r="WRI28" s="61"/>
      <c r="WRJ28" s="61"/>
      <c r="WRK28" s="61"/>
      <c r="WRL28" s="61"/>
      <c r="WRM28" s="61"/>
      <c r="WRN28" s="61"/>
      <c r="WRO28" s="61"/>
      <c r="WRP28" s="61"/>
      <c r="WRQ28" s="61"/>
      <c r="WRR28" s="61"/>
      <c r="WRS28" s="61"/>
      <c r="WRT28" s="61"/>
      <c r="WRU28" s="61"/>
      <c r="WRV28" s="61"/>
      <c r="WRW28" s="61"/>
      <c r="WRX28" s="61"/>
      <c r="WRY28" s="61"/>
      <c r="WRZ28" s="61"/>
      <c r="WSA28" s="61"/>
      <c r="WSB28" s="61"/>
      <c r="WSC28" s="61"/>
      <c r="WSD28" s="61"/>
      <c r="WSE28" s="61"/>
      <c r="WSF28" s="61"/>
      <c r="WSG28" s="61"/>
      <c r="WSH28" s="61"/>
      <c r="WSI28" s="61"/>
      <c r="WSJ28" s="61"/>
      <c r="WSK28" s="61"/>
      <c r="WSL28" s="61"/>
      <c r="WSM28" s="61"/>
      <c r="WSN28" s="61"/>
      <c r="WSO28" s="61"/>
      <c r="WSP28" s="61"/>
      <c r="WSQ28" s="61"/>
      <c r="WSR28" s="61"/>
      <c r="WSS28" s="61"/>
      <c r="WST28" s="61"/>
      <c r="WSU28" s="61"/>
      <c r="WSV28" s="61"/>
      <c r="WSW28" s="61"/>
      <c r="WSX28" s="61"/>
      <c r="WSY28" s="61"/>
      <c r="WSZ28" s="61"/>
      <c r="WTA28" s="61"/>
      <c r="WTB28" s="61"/>
      <c r="WTC28" s="61"/>
      <c r="WTD28" s="61"/>
      <c r="WTE28" s="61"/>
      <c r="WTF28" s="61"/>
      <c r="WTG28" s="61"/>
      <c r="WTH28" s="61"/>
      <c r="WTI28" s="61"/>
      <c r="WTJ28" s="61"/>
      <c r="WTK28" s="61"/>
      <c r="WTL28" s="61"/>
      <c r="WTM28" s="61"/>
      <c r="WTN28" s="61"/>
      <c r="WTO28" s="61"/>
      <c r="WTP28" s="61"/>
      <c r="WTQ28" s="61"/>
      <c r="WTR28" s="61"/>
      <c r="WTS28" s="61"/>
      <c r="WTT28" s="61"/>
      <c r="WTU28" s="61"/>
      <c r="WTV28" s="61"/>
      <c r="WTW28" s="61"/>
      <c r="WTX28" s="61"/>
      <c r="WTY28" s="61"/>
      <c r="WTZ28" s="61"/>
      <c r="WUA28" s="61"/>
      <c r="WUB28" s="61"/>
      <c r="WUC28" s="61"/>
      <c r="WUD28" s="61"/>
      <c r="WUE28" s="61"/>
      <c r="WUF28" s="61"/>
      <c r="WUG28" s="61"/>
      <c r="WUH28" s="61"/>
      <c r="WUI28" s="61"/>
      <c r="WUJ28" s="61"/>
      <c r="WUK28" s="61"/>
      <c r="WUL28" s="61"/>
      <c r="WUM28" s="61"/>
      <c r="WUN28" s="61"/>
      <c r="WUO28" s="61"/>
      <c r="WUP28" s="61"/>
      <c r="WUQ28" s="61"/>
      <c r="WUR28" s="61"/>
      <c r="WUS28" s="61"/>
      <c r="WUT28" s="61"/>
      <c r="WUU28" s="61"/>
      <c r="WUV28" s="61"/>
      <c r="WUW28" s="61"/>
      <c r="WUX28" s="61"/>
      <c r="WUY28" s="61"/>
      <c r="WUZ28" s="61"/>
      <c r="WVA28" s="61"/>
      <c r="WVB28" s="61"/>
      <c r="WVC28" s="61"/>
      <c r="WVD28" s="61"/>
      <c r="WVE28" s="61"/>
      <c r="WVF28" s="61"/>
      <c r="WVG28" s="61"/>
      <c r="WVH28" s="61"/>
      <c r="WVI28" s="61"/>
      <c r="WVJ28" s="61"/>
      <c r="WVK28" s="61"/>
      <c r="WVL28" s="61"/>
      <c r="WVM28" s="61"/>
      <c r="WVN28" s="61"/>
      <c r="WVO28" s="61"/>
      <c r="WVP28" s="61"/>
      <c r="WVQ28" s="61"/>
      <c r="WVR28" s="61"/>
      <c r="WVS28" s="61"/>
      <c r="WVT28" s="61"/>
      <c r="WVU28" s="61"/>
      <c r="WVV28" s="61"/>
      <c r="WVW28" s="61"/>
      <c r="WVX28" s="61"/>
      <c r="WVY28" s="61"/>
      <c r="WVZ28" s="61"/>
      <c r="WWA28" s="61"/>
      <c r="WWB28" s="61"/>
      <c r="WWC28" s="61"/>
      <c r="WWD28" s="61"/>
      <c r="WWE28" s="61"/>
      <c r="WWF28" s="61"/>
      <c r="WWG28" s="61"/>
      <c r="WWH28" s="61"/>
      <c r="WWI28" s="61"/>
      <c r="WWJ28" s="61"/>
      <c r="WWK28" s="61"/>
      <c r="WWL28" s="61"/>
      <c r="WWM28" s="61"/>
      <c r="WWN28" s="61"/>
      <c r="WWO28" s="61"/>
      <c r="WWP28" s="61"/>
      <c r="WWQ28" s="61"/>
      <c r="WWR28" s="61"/>
      <c r="WWS28" s="61"/>
      <c r="WWT28" s="61"/>
      <c r="WWU28" s="61"/>
      <c r="WWV28" s="61"/>
      <c r="WWW28" s="61"/>
      <c r="WWX28" s="61"/>
      <c r="WWY28" s="61"/>
      <c r="WWZ28" s="61"/>
      <c r="WXA28" s="61"/>
      <c r="WXB28" s="61"/>
      <c r="WXC28" s="61"/>
      <c r="WXD28" s="61"/>
      <c r="WXE28" s="61"/>
      <c r="WXF28" s="61"/>
      <c r="WXG28" s="61"/>
      <c r="WXH28" s="61"/>
      <c r="WXI28" s="61"/>
      <c r="WXJ28" s="61"/>
      <c r="WXK28" s="61"/>
      <c r="WXL28" s="61"/>
      <c r="WXM28" s="61"/>
      <c r="WXN28" s="61"/>
      <c r="WXO28" s="61"/>
      <c r="WXP28" s="61"/>
      <c r="WXQ28" s="61"/>
      <c r="WXR28" s="61"/>
      <c r="WXS28" s="61"/>
      <c r="WXT28" s="61"/>
      <c r="WXU28" s="61"/>
      <c r="WXV28" s="61"/>
      <c r="WXW28" s="61"/>
      <c r="WXX28" s="61"/>
      <c r="WXY28" s="61"/>
      <c r="WXZ28" s="61"/>
      <c r="WYA28" s="61"/>
      <c r="WYB28" s="61"/>
      <c r="WYC28" s="61"/>
      <c r="WYD28" s="61"/>
      <c r="WYE28" s="61"/>
      <c r="WYF28" s="61"/>
      <c r="WYG28" s="61"/>
      <c r="WYH28" s="61"/>
      <c r="WYI28" s="61"/>
      <c r="WYJ28" s="61"/>
      <c r="WYK28" s="61"/>
      <c r="WYL28" s="61"/>
      <c r="WYM28" s="61"/>
      <c r="WYN28" s="61"/>
      <c r="WYO28" s="61"/>
      <c r="WYP28" s="61"/>
      <c r="WYQ28" s="61"/>
      <c r="WYR28" s="61"/>
      <c r="WYS28" s="61"/>
      <c r="WYT28" s="61"/>
      <c r="WYU28" s="61"/>
      <c r="WYV28" s="61"/>
      <c r="WYW28" s="61"/>
      <c r="WYX28" s="61"/>
      <c r="WYY28" s="61"/>
      <c r="WYZ28" s="61"/>
      <c r="WZA28" s="61"/>
      <c r="WZB28" s="61"/>
      <c r="WZC28" s="61"/>
      <c r="WZD28" s="61"/>
      <c r="WZE28" s="61"/>
      <c r="WZF28" s="61"/>
      <c r="WZG28" s="61"/>
      <c r="WZH28" s="61"/>
      <c r="WZI28" s="61"/>
      <c r="WZJ28" s="61"/>
      <c r="WZK28" s="61"/>
      <c r="WZL28" s="61"/>
      <c r="WZM28" s="61"/>
      <c r="WZN28" s="61"/>
      <c r="WZO28" s="61"/>
      <c r="WZP28" s="61"/>
      <c r="WZQ28" s="61"/>
      <c r="WZR28" s="61"/>
      <c r="WZS28" s="61"/>
      <c r="WZT28" s="61"/>
      <c r="WZU28" s="61"/>
      <c r="WZV28" s="61"/>
      <c r="WZW28" s="61"/>
      <c r="WZX28" s="61"/>
      <c r="WZY28" s="61"/>
      <c r="WZZ28" s="61"/>
      <c r="XAA28" s="61"/>
      <c r="XAB28" s="61"/>
      <c r="XAC28" s="61"/>
      <c r="XAD28" s="61"/>
      <c r="XAE28" s="61"/>
      <c r="XAF28" s="61"/>
      <c r="XAG28" s="61"/>
      <c r="XAH28" s="61"/>
      <c r="XAI28" s="61"/>
      <c r="XAJ28" s="61"/>
      <c r="XAK28" s="61"/>
      <c r="XAL28" s="61"/>
      <c r="XAM28" s="61"/>
      <c r="XAN28" s="61"/>
      <c r="XAO28" s="61"/>
      <c r="XAP28" s="61"/>
      <c r="XAQ28" s="61"/>
      <c r="XAR28" s="61"/>
      <c r="XAS28" s="61"/>
      <c r="XAT28" s="61"/>
      <c r="XAU28" s="61"/>
      <c r="XAV28" s="61"/>
      <c r="XAW28" s="61"/>
      <c r="XAX28" s="61"/>
      <c r="XAY28" s="61"/>
      <c r="XAZ28" s="61"/>
      <c r="XBA28" s="61"/>
      <c r="XBB28" s="61"/>
      <c r="XBC28" s="61"/>
      <c r="XBD28" s="61"/>
      <c r="XBE28" s="61"/>
      <c r="XBF28" s="61"/>
      <c r="XBG28" s="61"/>
      <c r="XBH28" s="61"/>
      <c r="XBI28" s="61"/>
      <c r="XBJ28" s="61"/>
      <c r="XBK28" s="61"/>
      <c r="XBL28" s="61"/>
      <c r="XBM28" s="61"/>
      <c r="XBN28" s="61"/>
      <c r="XBO28" s="61"/>
      <c r="XBP28" s="61"/>
      <c r="XBQ28" s="61"/>
      <c r="XBR28" s="61"/>
      <c r="XBS28" s="61"/>
      <c r="XBT28" s="61"/>
      <c r="XBU28" s="61"/>
      <c r="XBV28" s="61"/>
      <c r="XBW28" s="61"/>
      <c r="XBX28" s="61"/>
      <c r="XBY28" s="61"/>
      <c r="XBZ28" s="61"/>
      <c r="XCA28" s="61"/>
      <c r="XCB28" s="61"/>
      <c r="XCC28" s="61"/>
      <c r="XCD28" s="61"/>
      <c r="XCE28" s="61"/>
      <c r="XCF28" s="61"/>
      <c r="XCG28" s="61"/>
      <c r="XCH28" s="61"/>
      <c r="XCI28" s="61"/>
      <c r="XCJ28" s="61"/>
      <c r="XCK28" s="61"/>
      <c r="XCL28" s="61"/>
      <c r="XCM28" s="61"/>
      <c r="XCN28" s="61"/>
      <c r="XCO28" s="61"/>
      <c r="XCP28" s="61"/>
      <c r="XCQ28" s="61"/>
      <c r="XCR28" s="61"/>
      <c r="XCS28" s="61"/>
      <c r="XCT28" s="61"/>
      <c r="XCU28" s="61"/>
      <c r="XCV28" s="61"/>
      <c r="XCW28" s="61"/>
      <c r="XCX28" s="61"/>
      <c r="XCY28" s="61"/>
      <c r="XCZ28" s="61"/>
      <c r="XDA28" s="61"/>
      <c r="XDB28" s="61"/>
      <c r="XDC28" s="61"/>
      <c r="XDD28" s="61"/>
      <c r="XDE28" s="61"/>
      <c r="XDF28" s="61"/>
      <c r="XDG28" s="61"/>
      <c r="XDH28" s="61"/>
      <c r="XDI28" s="61"/>
      <c r="XDJ28" s="61"/>
      <c r="XDK28" s="61"/>
      <c r="XDL28" s="61"/>
      <c r="XDM28" s="61"/>
      <c r="XDN28" s="61"/>
      <c r="XDO28" s="61"/>
      <c r="XDP28" s="61"/>
      <c r="XDQ28" s="61"/>
      <c r="XDR28" s="61"/>
      <c r="XDS28" s="61"/>
      <c r="XDT28" s="61"/>
      <c r="XDU28" s="61"/>
      <c r="XDV28" s="61"/>
      <c r="XDW28" s="61"/>
      <c r="XDX28" s="61"/>
      <c r="XDY28" s="61"/>
      <c r="XDZ28" s="61"/>
      <c r="XEA28" s="61"/>
      <c r="XEB28" s="61"/>
      <c r="XEC28" s="61"/>
      <c r="XED28" s="61"/>
      <c r="XEE28" s="61"/>
      <c r="XEF28" s="61"/>
      <c r="XEG28" s="61"/>
      <c r="XEH28" s="61"/>
      <c r="XEI28" s="61"/>
      <c r="XEJ28" s="61"/>
      <c r="XEK28" s="61"/>
      <c r="XEL28" s="61"/>
      <c r="XEM28" s="61"/>
      <c r="XEN28" s="61"/>
      <c r="XEO28" s="61"/>
      <c r="XEP28" s="61"/>
      <c r="XEQ28" s="61"/>
      <c r="XER28" s="61"/>
      <c r="XES28" s="61"/>
      <c r="XET28" s="61"/>
      <c r="XEU28" s="61"/>
      <c r="XEV28" s="61"/>
      <c r="XEW28" s="61"/>
    </row>
    <row r="29" spans="1:16377" s="497" customFormat="1" ht="15" customHeight="1" thickTop="1" thickBot="1" x14ac:dyDescent="0.35">
      <c r="A29" s="50"/>
      <c r="B29" s="975" t="s">
        <v>258</v>
      </c>
      <c r="C29" s="976"/>
      <c r="D29" s="976"/>
      <c r="E29" s="976"/>
      <c r="F29" s="976"/>
      <c r="G29" s="976"/>
      <c r="H29" s="976"/>
      <c r="I29" s="977"/>
      <c r="J29" s="66"/>
      <c r="K29" s="85"/>
    </row>
    <row r="30" spans="1:16377" s="108" customFormat="1" ht="30" customHeight="1" thickTop="1" thickBot="1" x14ac:dyDescent="0.4">
      <c r="A30" s="107"/>
      <c r="B30" s="978" t="s">
        <v>34</v>
      </c>
      <c r="C30" s="978"/>
      <c r="D30" s="978"/>
      <c r="E30" s="978"/>
      <c r="F30" s="978"/>
      <c r="G30" s="978"/>
      <c r="H30" s="978"/>
      <c r="I30" s="978"/>
      <c r="J30" s="107"/>
      <c r="K30" s="377"/>
    </row>
    <row r="31" spans="1:16377" s="497" customFormat="1" ht="24" customHeight="1" thickTop="1" thickBot="1" x14ac:dyDescent="0.35">
      <c r="A31" s="69"/>
      <c r="B31" s="900" t="s">
        <v>261</v>
      </c>
      <c r="C31" s="901"/>
      <c r="D31" s="979"/>
      <c r="E31" s="420" t="s">
        <v>406</v>
      </c>
      <c r="F31" s="420" t="s">
        <v>72</v>
      </c>
      <c r="G31" s="420" t="s">
        <v>5</v>
      </c>
      <c r="H31" s="420" t="s">
        <v>6</v>
      </c>
      <c r="I31" s="421" t="s">
        <v>7</v>
      </c>
      <c r="J31" s="66"/>
      <c r="K31" s="85"/>
    </row>
    <row r="32" spans="1:16377" s="387" customFormat="1" ht="24" customHeight="1" thickTop="1" thickBot="1" x14ac:dyDescent="0.4">
      <c r="A32" s="383"/>
      <c r="B32" s="873" t="s">
        <v>414</v>
      </c>
      <c r="C32" s="874"/>
      <c r="D32" s="875"/>
      <c r="E32" s="447" t="str">
        <f>IF(AND(ISNUMBER(F32),ISNUMBER(G32)),G32/F32," ")</f>
        <v xml:space="preserve"> </v>
      </c>
      <c r="F32" s="404"/>
      <c r="G32" s="448"/>
      <c r="H32" s="403"/>
      <c r="I32" s="385" t="str">
        <f>IF(OR(ISNUMBER(G32),ISNUMBER(H32)),ROUND(IF(ISNUMBER(G32),G32,0)-IF(ISNUMBER(H32),H32,0),2)," ")</f>
        <v xml:space="preserve"> </v>
      </c>
      <c r="J32" s="384"/>
      <c r="K32" s="386"/>
    </row>
    <row r="33" spans="1:11" s="387" customFormat="1" ht="24" customHeight="1" thickTop="1" thickBot="1" x14ac:dyDescent="0.4">
      <c r="A33" s="383"/>
      <c r="B33" s="873" t="s">
        <v>410</v>
      </c>
      <c r="C33" s="874"/>
      <c r="D33" s="875"/>
      <c r="E33" s="447" t="str">
        <f t="shared" ref="E33:E36" si="0">IF(AND(ISNUMBER(F33),ISNUMBER(G33)),G33/F33," ")</f>
        <v xml:space="preserve"> </v>
      </c>
      <c r="F33" s="404"/>
      <c r="G33" s="448"/>
      <c r="H33" s="403"/>
      <c r="I33" s="385" t="str">
        <f t="shared" ref="I33:I36" si="1">IF(OR(ISNUMBER(G33),ISNUMBER(H33)),ROUND(IF(ISNUMBER(G33),G33,0)-IF(ISNUMBER(H33),H33,0),2)," ")</f>
        <v xml:space="preserve"> </v>
      </c>
      <c r="J33" s="384"/>
      <c r="K33" s="386"/>
    </row>
    <row r="34" spans="1:11" s="387" customFormat="1" ht="24" customHeight="1" thickTop="1" thickBot="1" x14ac:dyDescent="0.4">
      <c r="A34" s="383"/>
      <c r="B34" s="897" t="s">
        <v>265</v>
      </c>
      <c r="C34" s="898"/>
      <c r="D34" s="899"/>
      <c r="E34" s="452" t="str">
        <f t="shared" si="0"/>
        <v xml:space="preserve"> </v>
      </c>
      <c r="F34" s="404"/>
      <c r="G34" s="448"/>
      <c r="H34" s="403"/>
      <c r="I34" s="455" t="str">
        <f t="shared" si="1"/>
        <v xml:space="preserve"> </v>
      </c>
      <c r="J34" s="384"/>
      <c r="K34" s="386"/>
    </row>
    <row r="35" spans="1:11" s="387" customFormat="1" ht="24" customHeight="1" thickTop="1" thickBot="1" x14ac:dyDescent="0.4">
      <c r="A35" s="383"/>
      <c r="B35" s="873" t="s">
        <v>411</v>
      </c>
      <c r="C35" s="874"/>
      <c r="D35" s="875"/>
      <c r="E35" s="447" t="str">
        <f t="shared" si="0"/>
        <v xml:space="preserve"> </v>
      </c>
      <c r="F35" s="404"/>
      <c r="G35" s="448"/>
      <c r="H35" s="403"/>
      <c r="I35" s="465" t="str">
        <f t="shared" si="1"/>
        <v xml:space="preserve"> </v>
      </c>
      <c r="J35" s="384"/>
      <c r="K35" s="386"/>
    </row>
    <row r="36" spans="1:11" s="387" customFormat="1" ht="24" customHeight="1" thickTop="1" thickBot="1" x14ac:dyDescent="0.4">
      <c r="A36" s="383"/>
      <c r="B36" s="873" t="s">
        <v>408</v>
      </c>
      <c r="C36" s="874"/>
      <c r="D36" s="875"/>
      <c r="E36" s="447" t="str">
        <f t="shared" si="0"/>
        <v xml:space="preserve"> </v>
      </c>
      <c r="F36" s="453"/>
      <c r="G36" s="448"/>
      <c r="H36" s="454"/>
      <c r="I36" s="465" t="str">
        <f t="shared" si="1"/>
        <v xml:space="preserve"> </v>
      </c>
      <c r="J36" s="384"/>
      <c r="K36" s="386"/>
    </row>
    <row r="37" spans="1:11" s="497" customFormat="1" ht="24" customHeight="1" thickTop="1" thickBot="1" x14ac:dyDescent="0.35">
      <c r="A37" s="69"/>
      <c r="B37" s="969" t="s">
        <v>296</v>
      </c>
      <c r="C37" s="970"/>
      <c r="D37" s="970"/>
      <c r="E37" s="970"/>
      <c r="F37" s="971"/>
      <c r="G37" s="448"/>
      <c r="H37" s="403"/>
      <c r="I37" s="466" t="str">
        <f>IF(OR(ISNUMBER(G37),ISNUMBER(H37)),ROUND(IF(ISNUMBER(G37),G37,0)-IF(ISNUMBER(H37),H37,0),2),"")</f>
        <v/>
      </c>
      <c r="J37" s="66"/>
      <c r="K37" s="85"/>
    </row>
    <row r="38" spans="1:11" s="497" customFormat="1" ht="24" customHeight="1" thickTop="1" thickBot="1" x14ac:dyDescent="0.35">
      <c r="A38" s="69"/>
      <c r="B38" s="969" t="s">
        <v>297</v>
      </c>
      <c r="C38" s="970"/>
      <c r="D38" s="970"/>
      <c r="E38" s="970"/>
      <c r="F38" s="971"/>
      <c r="G38" s="448"/>
      <c r="H38" s="403"/>
      <c r="I38" s="466" t="str">
        <f>IF(OR(ISNUMBER(G38),ISNUMBER(H38)),ROUND(IF(ISNUMBER(G38),G38,0)-IF(ISNUMBER(H38),H38,0),2),"")</f>
        <v/>
      </c>
      <c r="J38" s="66"/>
      <c r="K38" s="85"/>
    </row>
    <row r="39" spans="1:11" s="497" customFormat="1" ht="24" customHeight="1" thickTop="1" thickBot="1" x14ac:dyDescent="0.35">
      <c r="A39" s="69"/>
      <c r="B39" s="943" t="s">
        <v>196</v>
      </c>
      <c r="C39" s="944"/>
      <c r="D39" s="944"/>
      <c r="E39" s="944"/>
      <c r="F39" s="945"/>
      <c r="G39" s="448"/>
      <c r="H39" s="457"/>
      <c r="I39" s="464" t="str">
        <f>IF(OR(ISNUMBER(G39),ISNUMBER(H39)),ROUND(IF(ISNUMBER(G39),G39,0)-IF(ISNUMBER(H39),H39,0),2),"")</f>
        <v/>
      </c>
      <c r="J39" s="66"/>
      <c r="K39" s="85"/>
    </row>
    <row r="40" spans="1:11" s="387" customFormat="1" ht="24" customHeight="1" thickTop="1" thickBot="1" x14ac:dyDescent="0.4">
      <c r="A40" s="383"/>
      <c r="B40" s="900" t="s">
        <v>262</v>
      </c>
      <c r="C40" s="901"/>
      <c r="D40" s="979"/>
      <c r="E40" s="420" t="s">
        <v>406</v>
      </c>
      <c r="F40" s="420" t="s">
        <v>72</v>
      </c>
      <c r="G40" s="420" t="s">
        <v>5</v>
      </c>
      <c r="H40" s="420" t="s">
        <v>6</v>
      </c>
      <c r="I40" s="421" t="s">
        <v>7</v>
      </c>
      <c r="J40" s="384"/>
      <c r="K40" s="386"/>
    </row>
    <row r="41" spans="1:11" s="387" customFormat="1" ht="27.65" customHeight="1" thickTop="1" thickBot="1" x14ac:dyDescent="0.4">
      <c r="A41" s="383"/>
      <c r="B41" s="880" t="s">
        <v>412</v>
      </c>
      <c r="C41" s="881"/>
      <c r="D41" s="491" t="s">
        <v>413</v>
      </c>
      <c r="E41" s="447" t="str">
        <f t="shared" ref="E41:E46" si="2">IF(AND(ISNUMBER(F41),ISNUMBER(G41)),G41/F41," ")</f>
        <v xml:space="preserve"> </v>
      </c>
      <c r="F41" s="404"/>
      <c r="G41" s="448"/>
      <c r="H41" s="419"/>
      <c r="I41" s="405" t="str">
        <f t="shared" ref="I41:I46" si="3">IF(OR(ISNUMBER(G41),ISNUMBER(H41)),ROUND(IF(ISNUMBER(G41),G41,0)-IF(ISNUMBER(H41),H41,0),2)," ")</f>
        <v xml:space="preserve"> </v>
      </c>
      <c r="J41" s="384"/>
      <c r="K41" s="386"/>
    </row>
    <row r="42" spans="1:11" s="387" customFormat="1" ht="27.65" customHeight="1" thickTop="1" thickBot="1" x14ac:dyDescent="0.4">
      <c r="A42" s="383"/>
      <c r="B42" s="882"/>
      <c r="C42" s="883"/>
      <c r="D42" s="491" t="s">
        <v>409</v>
      </c>
      <c r="E42" s="447" t="str">
        <f t="shared" si="2"/>
        <v xml:space="preserve"> </v>
      </c>
      <c r="F42" s="404"/>
      <c r="G42" s="448"/>
      <c r="H42" s="419"/>
      <c r="I42" s="405" t="str">
        <f t="shared" si="3"/>
        <v xml:space="preserve"> </v>
      </c>
      <c r="J42" s="384"/>
      <c r="K42" s="386"/>
    </row>
    <row r="43" spans="1:11" s="387" customFormat="1" ht="24" customHeight="1" thickTop="1" thickBot="1" x14ac:dyDescent="0.4">
      <c r="A43" s="383"/>
      <c r="B43" s="873" t="s">
        <v>410</v>
      </c>
      <c r="C43" s="874"/>
      <c r="D43" s="875"/>
      <c r="E43" s="447" t="str">
        <f t="shared" si="2"/>
        <v xml:space="preserve"> </v>
      </c>
      <c r="F43" s="404"/>
      <c r="G43" s="448"/>
      <c r="H43" s="419"/>
      <c r="I43" s="405" t="str">
        <f t="shared" si="3"/>
        <v xml:space="preserve"> </v>
      </c>
      <c r="J43" s="384"/>
      <c r="K43" s="386"/>
    </row>
    <row r="44" spans="1:11" s="387" customFormat="1" ht="24" customHeight="1" thickTop="1" thickBot="1" x14ac:dyDescent="0.4">
      <c r="A44" s="383"/>
      <c r="B44" s="873" t="s">
        <v>265</v>
      </c>
      <c r="C44" s="874"/>
      <c r="D44" s="875"/>
      <c r="E44" s="447" t="str">
        <f>IF(AND(ISNUMBER(F44),ISNUMBER(G44)),G44/F44," ")</f>
        <v xml:space="preserve"> </v>
      </c>
      <c r="F44" s="404"/>
      <c r="G44" s="448"/>
      <c r="H44" s="419"/>
      <c r="I44" s="405" t="str">
        <f t="shared" si="3"/>
        <v xml:space="preserve"> </v>
      </c>
      <c r="J44" s="384"/>
      <c r="K44" s="386"/>
    </row>
    <row r="45" spans="1:11" s="387" customFormat="1" ht="24" customHeight="1" thickTop="1" thickBot="1" x14ac:dyDescent="0.4">
      <c r="A45" s="383"/>
      <c r="B45" s="873" t="s">
        <v>411</v>
      </c>
      <c r="C45" s="874"/>
      <c r="D45" s="875"/>
      <c r="E45" s="447" t="str">
        <f t="shared" si="2"/>
        <v xml:space="preserve"> </v>
      </c>
      <c r="F45" s="404"/>
      <c r="G45" s="448"/>
      <c r="H45" s="419"/>
      <c r="I45" s="405" t="str">
        <f t="shared" si="3"/>
        <v xml:space="preserve"> </v>
      </c>
      <c r="J45" s="384"/>
      <c r="K45" s="386"/>
    </row>
    <row r="46" spans="1:11" s="387" customFormat="1" ht="24" customHeight="1" thickTop="1" thickBot="1" x14ac:dyDescent="0.4">
      <c r="A46" s="383"/>
      <c r="B46" s="897" t="s">
        <v>408</v>
      </c>
      <c r="C46" s="898"/>
      <c r="D46" s="899"/>
      <c r="E46" s="452" t="str">
        <f t="shared" si="2"/>
        <v xml:space="preserve"> </v>
      </c>
      <c r="F46" s="453"/>
      <c r="G46" s="448"/>
      <c r="H46" s="459"/>
      <c r="I46" s="460" t="str">
        <f t="shared" si="3"/>
        <v xml:space="preserve"> </v>
      </c>
      <c r="J46" s="384"/>
      <c r="K46" s="386"/>
    </row>
    <row r="47" spans="1:11" s="497" customFormat="1" ht="24" customHeight="1" thickTop="1" thickBot="1" x14ac:dyDescent="0.35">
      <c r="A47" s="69"/>
      <c r="B47" s="862" t="s">
        <v>42</v>
      </c>
      <c r="C47" s="863"/>
      <c r="D47" s="863"/>
      <c r="E47" s="864"/>
      <c r="F47" s="461">
        <f>SUM(F32:F46)</f>
        <v>0</v>
      </c>
      <c r="G47" s="462">
        <f>SUM(G32:G36,G41:G46,G37:G39)</f>
        <v>0</v>
      </c>
      <c r="H47" s="462">
        <f>SUM(H32:H36,H37:H39)</f>
        <v>0</v>
      </c>
      <c r="I47" s="463">
        <f>SUM(I32:I36,I41:I46,I37:I39)</f>
        <v>0</v>
      </c>
      <c r="J47" s="66"/>
      <c r="K47" s="85"/>
    </row>
    <row r="48" spans="1:11" s="497" customFormat="1" ht="7.9" customHeight="1" thickTop="1" thickBot="1" x14ac:dyDescent="0.35">
      <c r="A48" s="323"/>
      <c r="B48" s="451"/>
      <c r="C48" s="451"/>
      <c r="D48" s="451"/>
      <c r="E48" s="451"/>
      <c r="F48" s="467"/>
      <c r="G48" s="468"/>
      <c r="H48" s="468"/>
      <c r="I48" s="468"/>
      <c r="J48" s="66"/>
      <c r="K48" s="85"/>
    </row>
    <row r="49" spans="1:17" s="497" customFormat="1" ht="30" customHeight="1" thickTop="1" thickBot="1" x14ac:dyDescent="0.35">
      <c r="A49" s="69"/>
      <c r="B49" s="968" t="s">
        <v>268</v>
      </c>
      <c r="C49" s="968"/>
      <c r="D49" s="968"/>
      <c r="E49" s="968"/>
      <c r="F49" s="968"/>
      <c r="G49" s="968"/>
      <c r="H49" s="968"/>
      <c r="I49" s="968"/>
      <c r="J49" s="66"/>
      <c r="K49" s="71"/>
      <c r="L49" s="131"/>
      <c r="M49" s="205"/>
      <c r="N49" s="205"/>
      <c r="O49" s="205"/>
      <c r="P49" s="205"/>
      <c r="Q49" s="205"/>
    </row>
    <row r="50" spans="1:17" s="497" customFormat="1" ht="24" customHeight="1" thickTop="1" thickBot="1" x14ac:dyDescent="0.35">
      <c r="A50" s="69"/>
      <c r="B50" s="870" t="s">
        <v>404</v>
      </c>
      <c r="C50" s="871"/>
      <c r="D50" s="871"/>
      <c r="E50" s="871"/>
      <c r="F50" s="872"/>
      <c r="G50" s="422" t="s">
        <v>5</v>
      </c>
      <c r="H50" s="420" t="s">
        <v>6</v>
      </c>
      <c r="I50" s="421" t="s">
        <v>7</v>
      </c>
      <c r="J50" s="66"/>
      <c r="K50" s="85"/>
    </row>
    <row r="51" spans="1:17" s="497" customFormat="1" ht="24" customHeight="1" thickTop="1" thickBot="1" x14ac:dyDescent="0.35">
      <c r="A51" s="69"/>
      <c r="B51" s="400"/>
      <c r="C51" s="414" t="s">
        <v>260</v>
      </c>
      <c r="D51" s="401"/>
      <c r="E51" s="865" t="s">
        <v>12</v>
      </c>
      <c r="F51" s="866"/>
      <c r="G51" s="415"/>
      <c r="H51" s="406"/>
      <c r="I51" s="407" t="str">
        <f>IF(OR(ISNUMBER(G51),ISNUMBER(H51)),ROUND(IF(ISNUMBER(G51),G51,0)-IF(ISNUMBER(H51),H51,0),2)," ")</f>
        <v xml:space="preserve"> </v>
      </c>
      <c r="J51" s="66"/>
      <c r="K51" s="71"/>
      <c r="L51" s="131"/>
      <c r="M51" s="205"/>
      <c r="N51" s="205"/>
      <c r="O51" s="205"/>
      <c r="P51" s="205"/>
      <c r="Q51" s="205"/>
    </row>
    <row r="52" spans="1:17" s="497" customFormat="1" ht="7.9" customHeight="1" thickTop="1" thickBot="1" x14ac:dyDescent="0.35">
      <c r="A52" s="69"/>
      <c r="B52" s="399"/>
      <c r="C52" s="398"/>
      <c r="D52" s="393"/>
      <c r="E52" s="85"/>
      <c r="F52" s="85"/>
      <c r="G52" s="393"/>
      <c r="H52" s="394"/>
      <c r="I52" s="394"/>
      <c r="J52" s="66"/>
      <c r="K52" s="71"/>
      <c r="L52" s="131"/>
      <c r="M52" s="205"/>
      <c r="N52" s="205"/>
      <c r="O52" s="205"/>
      <c r="P52" s="205"/>
      <c r="Q52" s="205"/>
    </row>
    <row r="53" spans="1:17" s="497" customFormat="1" ht="30" customHeight="1" thickTop="1" thickBot="1" x14ac:dyDescent="0.35">
      <c r="A53" s="69"/>
      <c r="B53" s="968" t="s">
        <v>43</v>
      </c>
      <c r="C53" s="968"/>
      <c r="D53" s="968"/>
      <c r="E53" s="968"/>
      <c r="F53" s="968"/>
      <c r="G53" s="968"/>
      <c r="H53" s="968"/>
      <c r="I53" s="968"/>
      <c r="J53" s="66"/>
      <c r="K53" s="71"/>
      <c r="L53" s="131"/>
      <c r="M53" s="205"/>
      <c r="N53" s="205"/>
      <c r="O53" s="205"/>
      <c r="P53" s="205"/>
      <c r="Q53" s="205"/>
    </row>
    <row r="54" spans="1:17" s="497" customFormat="1" ht="24" customHeight="1" thickTop="1" thickBot="1" x14ac:dyDescent="0.35">
      <c r="A54" s="69"/>
      <c r="B54" s="909"/>
      <c r="C54" s="910"/>
      <c r="D54" s="492"/>
      <c r="E54" s="492"/>
      <c r="F54" s="402"/>
      <c r="G54" s="422" t="s">
        <v>5</v>
      </c>
      <c r="H54" s="420" t="s">
        <v>6</v>
      </c>
      <c r="I54" s="421" t="s">
        <v>7</v>
      </c>
      <c r="J54" s="66"/>
      <c r="K54" s="85"/>
    </row>
    <row r="55" spans="1:17" s="497" customFormat="1" ht="24" customHeight="1" thickTop="1" thickBot="1" x14ac:dyDescent="0.35">
      <c r="A55" s="69"/>
      <c r="B55" s="989" t="s">
        <v>160</v>
      </c>
      <c r="C55" s="990"/>
      <c r="D55" s="990"/>
      <c r="E55" s="990"/>
      <c r="F55" s="991"/>
      <c r="G55" s="409"/>
      <c r="H55" s="412"/>
      <c r="I55" s="32" t="str">
        <f>IF(OR(ISNUMBER(G55),ISNUMBER(H55)),ROUND(IF(ISNUMBER(G55),G55,0)-IF(ISNUMBER(H55),H55,0),2)," ")</f>
        <v xml:space="preserve"> </v>
      </c>
      <c r="J55" s="66"/>
      <c r="K55" s="71"/>
      <c r="L55" s="131"/>
      <c r="M55" s="205"/>
      <c r="N55" s="205"/>
      <c r="O55" s="205"/>
      <c r="P55" s="205"/>
      <c r="Q55" s="205"/>
    </row>
    <row r="56" spans="1:17" s="497" customFormat="1" ht="24" customHeight="1" thickTop="1" thickBot="1" x14ac:dyDescent="0.35">
      <c r="A56" s="69"/>
      <c r="B56" s="981" t="s">
        <v>44</v>
      </c>
      <c r="C56" s="982"/>
      <c r="D56" s="982"/>
      <c r="E56" s="982"/>
      <c r="F56" s="983"/>
      <c r="G56" s="410"/>
      <c r="H56" s="413"/>
      <c r="I56" s="32" t="str">
        <f>IF(OR(ISNUMBER(G56),ISNUMBER(H56)),ROUND(IF(ISNUMBER(G56),G56,0)-IF(ISNUMBER(H56),H56,0),2)," ")</f>
        <v xml:space="preserve"> </v>
      </c>
      <c r="J56" s="66"/>
      <c r="K56" s="71"/>
      <c r="L56" s="131"/>
      <c r="M56" s="205"/>
      <c r="N56" s="205"/>
      <c r="O56" s="205"/>
      <c r="P56" s="205"/>
      <c r="Q56" s="205"/>
    </row>
    <row r="57" spans="1:17" s="497" customFormat="1" ht="24" customHeight="1" thickTop="1" thickBot="1" x14ac:dyDescent="0.35">
      <c r="A57" s="69"/>
      <c r="B57" s="885" t="s">
        <v>161</v>
      </c>
      <c r="C57" s="886"/>
      <c r="D57" s="886"/>
      <c r="E57" s="886"/>
      <c r="F57" s="887"/>
      <c r="G57" s="411"/>
      <c r="H57" s="411"/>
      <c r="I57" s="32" t="str">
        <f>IF(OR(ISNUMBER(G57),ISNUMBER(H57)),ROUND(IF(ISNUMBER(G57),G57,0)-IF(ISNUMBER(H57),H57,0),2)," ")</f>
        <v xml:space="preserve"> </v>
      </c>
      <c r="J57" s="66"/>
      <c r="K57" s="71"/>
      <c r="L57" s="131"/>
      <c r="M57" s="205"/>
      <c r="N57" s="205"/>
      <c r="O57" s="205"/>
      <c r="P57" s="205"/>
      <c r="Q57" s="205"/>
    </row>
    <row r="58" spans="1:17" s="497" customFormat="1" ht="24" customHeight="1" thickTop="1" thickBot="1" x14ac:dyDescent="0.35">
      <c r="A58" s="69"/>
      <c r="B58" s="865" t="s">
        <v>264</v>
      </c>
      <c r="C58" s="888"/>
      <c r="D58" s="888"/>
      <c r="E58" s="888"/>
      <c r="F58" s="888"/>
      <c r="G58" s="423">
        <f>SUM(G55:G57)</f>
        <v>0</v>
      </c>
      <c r="H58" s="423">
        <f>SUM(H55:H57)</f>
        <v>0</v>
      </c>
      <c r="I58" s="424">
        <f>SUM(I55:I57)</f>
        <v>0</v>
      </c>
      <c r="J58" s="66"/>
      <c r="K58" s="71"/>
      <c r="L58" s="131"/>
      <c r="M58" s="205"/>
      <c r="N58" s="205"/>
      <c r="O58" s="205"/>
      <c r="P58" s="205"/>
      <c r="Q58" s="205"/>
    </row>
    <row r="59" spans="1:17" s="85" customFormat="1" ht="7.9" customHeight="1" thickTop="1" thickBot="1" x14ac:dyDescent="0.35">
      <c r="A59" s="323"/>
      <c r="B59" s="389"/>
      <c r="C59" s="389"/>
      <c r="D59" s="389"/>
      <c r="E59" s="389"/>
      <c r="F59" s="389"/>
      <c r="G59" s="394"/>
      <c r="H59" s="394"/>
      <c r="I59" s="394"/>
      <c r="J59" s="301"/>
      <c r="K59" s="71"/>
      <c r="L59" s="227"/>
      <c r="M59" s="228"/>
      <c r="N59" s="228"/>
      <c r="O59" s="228"/>
      <c r="P59" s="228"/>
      <c r="Q59" s="228"/>
    </row>
    <row r="60" spans="1:17" s="497" customFormat="1" ht="30" customHeight="1" thickTop="1" thickBot="1" x14ac:dyDescent="0.35">
      <c r="A60" s="69"/>
      <c r="B60" s="980" t="s">
        <v>259</v>
      </c>
      <c r="C60" s="980"/>
      <c r="D60" s="980"/>
      <c r="E60" s="980"/>
      <c r="F60" s="980"/>
      <c r="G60" s="980"/>
      <c r="H60" s="980"/>
      <c r="I60" s="980"/>
      <c r="J60" s="66"/>
      <c r="K60" s="71"/>
      <c r="L60" s="131"/>
      <c r="M60" s="205"/>
      <c r="N60" s="205"/>
      <c r="O60" s="205"/>
      <c r="P60" s="205"/>
      <c r="Q60" s="205"/>
    </row>
    <row r="61" spans="1:17" s="497" customFormat="1" ht="24" customHeight="1" thickTop="1" thickBot="1" x14ac:dyDescent="0.35">
      <c r="A61" s="69"/>
      <c r="B61" s="984"/>
      <c r="C61" s="985"/>
      <c r="D61" s="495"/>
      <c r="E61" s="495"/>
      <c r="F61" s="392"/>
      <c r="G61" s="422" t="s">
        <v>5</v>
      </c>
      <c r="H61" s="425" t="s">
        <v>6</v>
      </c>
      <c r="I61" s="421" t="s">
        <v>7</v>
      </c>
      <c r="J61" s="66"/>
      <c r="K61" s="85"/>
    </row>
    <row r="62" spans="1:17" s="497" customFormat="1" ht="24" customHeight="1" thickTop="1" thickBot="1" x14ac:dyDescent="0.35">
      <c r="A62" s="69"/>
      <c r="B62" s="865" t="s">
        <v>259</v>
      </c>
      <c r="C62" s="888"/>
      <c r="D62" s="888"/>
      <c r="E62" s="888"/>
      <c r="F62" s="866"/>
      <c r="G62" s="415"/>
      <c r="H62" s="401"/>
      <c r="I62" s="407" t="str">
        <f>IF(OR(ISNUMBER(G62),ISNUMBER(H62)),ROUND(IF(ISNUMBER(G62),G62,0)-IF(ISNUMBER(H62),H62,0),2)," ")</f>
        <v xml:space="preserve"> </v>
      </c>
      <c r="J62" s="66"/>
      <c r="K62" s="71"/>
      <c r="L62" s="131"/>
      <c r="M62" s="205"/>
      <c r="N62" s="205"/>
      <c r="O62" s="205"/>
      <c r="P62" s="205"/>
      <c r="Q62" s="205"/>
    </row>
    <row r="63" spans="1:17" s="497" customFormat="1" ht="7.9" customHeight="1" thickTop="1" thickBot="1" x14ac:dyDescent="0.35">
      <c r="A63" s="69"/>
      <c r="B63" s="389"/>
      <c r="C63" s="389"/>
      <c r="D63" s="389"/>
      <c r="E63" s="389"/>
      <c r="F63" s="389"/>
      <c r="G63" s="394"/>
      <c r="H63" s="394"/>
      <c r="I63" s="394"/>
      <c r="J63" s="301"/>
      <c r="K63" s="71"/>
      <c r="L63" s="227"/>
      <c r="M63" s="205"/>
      <c r="N63" s="205"/>
      <c r="O63" s="205"/>
      <c r="P63" s="205"/>
      <c r="Q63" s="205"/>
    </row>
    <row r="64" spans="1:17" s="497" customFormat="1" ht="29.5" customHeight="1" thickTop="1" thickBot="1" x14ac:dyDescent="0.35">
      <c r="A64" s="69"/>
      <c r="B64" s="980" t="s">
        <v>14</v>
      </c>
      <c r="C64" s="980"/>
      <c r="D64" s="980"/>
      <c r="E64" s="980"/>
      <c r="F64" s="980"/>
      <c r="G64" s="980"/>
      <c r="H64" s="980"/>
      <c r="I64" s="980"/>
      <c r="J64" s="66"/>
      <c r="K64" s="71"/>
      <c r="L64" s="131"/>
      <c r="M64" s="205"/>
      <c r="N64" s="205"/>
      <c r="O64" s="205"/>
      <c r="P64" s="205"/>
      <c r="Q64" s="205"/>
    </row>
    <row r="65" spans="1:17" s="497" customFormat="1" ht="24" customHeight="1" thickTop="1" thickBot="1" x14ac:dyDescent="0.35">
      <c r="A65" s="69"/>
      <c r="B65" s="984"/>
      <c r="C65" s="985"/>
      <c r="D65" s="495"/>
      <c r="E65" s="495"/>
      <c r="F65" s="392"/>
      <c r="G65" s="422" t="s">
        <v>5</v>
      </c>
      <c r="H65" s="425" t="s">
        <v>6</v>
      </c>
      <c r="I65" s="421" t="s">
        <v>7</v>
      </c>
      <c r="J65" s="66"/>
      <c r="K65" s="85"/>
    </row>
    <row r="66" spans="1:17" s="497" customFormat="1" ht="24" customHeight="1" thickTop="1" thickBot="1" x14ac:dyDescent="0.35">
      <c r="A66" s="69"/>
      <c r="B66" s="865" t="s">
        <v>14</v>
      </c>
      <c r="C66" s="888"/>
      <c r="D66" s="888"/>
      <c r="E66" s="888"/>
      <c r="F66" s="866"/>
      <c r="G66" s="415"/>
      <c r="H66" s="401"/>
      <c r="I66" s="407" t="str">
        <f t="shared" ref="I66" si="4">IF(OR(ISNUMBER(G66),ISNUMBER(H66)),ROUND(IF(ISNUMBER(G66),G66,0)-IF(ISNUMBER(H66),H66,0),2)," ")</f>
        <v xml:space="preserve"> </v>
      </c>
      <c r="J66" s="66"/>
      <c r="K66" s="71"/>
      <c r="L66" s="131"/>
      <c r="M66" s="205"/>
      <c r="N66" s="205"/>
      <c r="O66" s="205"/>
      <c r="P66" s="205"/>
      <c r="Q66" s="205"/>
    </row>
    <row r="67" spans="1:17" s="497" customFormat="1" ht="24" customHeight="1" thickTop="1" thickBot="1" x14ac:dyDescent="0.35">
      <c r="A67" s="388"/>
      <c r="B67" s="389"/>
      <c r="C67" s="389"/>
      <c r="D67" s="389"/>
      <c r="E67" s="389"/>
      <c r="F67" s="389"/>
      <c r="G67" s="382"/>
      <c r="H67" s="382"/>
      <c r="I67" s="382"/>
      <c r="J67" s="66"/>
      <c r="K67" s="390"/>
      <c r="L67" s="131"/>
      <c r="M67" s="205"/>
      <c r="N67" s="205"/>
      <c r="O67" s="205"/>
      <c r="P67" s="205"/>
      <c r="Q67" s="205"/>
    </row>
    <row r="68" spans="1:17" s="497" customFormat="1" ht="15" customHeight="1" thickTop="1" thickBot="1" x14ac:dyDescent="0.35">
      <c r="A68" s="50"/>
      <c r="B68" s="588" t="s">
        <v>45</v>
      </c>
      <c r="C68" s="589"/>
      <c r="D68" s="589"/>
      <c r="E68" s="589"/>
      <c r="F68" s="589"/>
      <c r="G68" s="589"/>
      <c r="H68" s="589"/>
      <c r="I68" s="590"/>
      <c r="J68" s="66"/>
      <c r="K68" s="85"/>
    </row>
    <row r="69" spans="1:17" s="497" customFormat="1" ht="15" customHeight="1" thickTop="1" thickBot="1" x14ac:dyDescent="0.35">
      <c r="A69" s="53"/>
      <c r="B69" s="992"/>
      <c r="C69" s="993"/>
      <c r="D69" s="993"/>
      <c r="E69" s="993"/>
      <c r="F69" s="993"/>
      <c r="G69" s="993"/>
      <c r="H69" s="993"/>
      <c r="I69" s="994"/>
      <c r="J69" s="62"/>
      <c r="K69" s="85"/>
    </row>
    <row r="70" spans="1:17" s="497" customFormat="1" ht="24" customHeight="1" thickTop="1" thickBot="1" x14ac:dyDescent="0.35">
      <c r="A70" s="69"/>
      <c r="B70" s="924"/>
      <c r="C70" s="925"/>
      <c r="D70" s="925"/>
      <c r="E70" s="925"/>
      <c r="F70" s="926"/>
      <c r="G70" s="426" t="s">
        <v>46</v>
      </c>
      <c r="H70" s="425" t="s">
        <v>6</v>
      </c>
      <c r="I70" s="427" t="s">
        <v>7</v>
      </c>
      <c r="J70" s="66"/>
      <c r="K70" s="85"/>
    </row>
    <row r="71" spans="1:17" s="497" customFormat="1" ht="24" customHeight="1" thickTop="1" thickBot="1" x14ac:dyDescent="0.35">
      <c r="A71" s="69"/>
      <c r="B71" s="918" t="s">
        <v>164</v>
      </c>
      <c r="C71" s="988"/>
      <c r="D71" s="988"/>
      <c r="E71" s="995"/>
      <c r="F71" s="996"/>
      <c r="G71" s="35">
        <f>SUM(G47,G51,G58,G62,G66)</f>
        <v>0</v>
      </c>
      <c r="H71" s="35">
        <f>SUM(H47,H51,H58,H62,H66)</f>
        <v>0</v>
      </c>
      <c r="I71" s="37">
        <f>SUM(I47,I51,I58,I62,I66)</f>
        <v>0</v>
      </c>
      <c r="J71" s="66"/>
      <c r="K71" s="85"/>
    </row>
    <row r="72" spans="1:17" s="497" customFormat="1" ht="24" customHeight="1" thickTop="1" thickBot="1" x14ac:dyDescent="0.35">
      <c r="A72" s="69"/>
      <c r="B72" s="911" t="str">
        <f xml:space="preserve"> "Frais généraux (max : "&amp;Réglages!I16&amp;"% pour l’ensemble du projet)"</f>
        <v>Frais généraux (max : 20% pour l’ensemble du projet)</v>
      </c>
      <c r="C72" s="988"/>
      <c r="D72" s="988"/>
      <c r="E72" s="443"/>
      <c r="F72" s="469" t="s">
        <v>84</v>
      </c>
      <c r="G72" s="36">
        <f>H72</f>
        <v>0</v>
      </c>
      <c r="H72" s="36">
        <f>IF($M$7,(H71)*E72/100,0)</f>
        <v>0</v>
      </c>
      <c r="I72" s="429"/>
      <c r="J72" s="66"/>
      <c r="K72" s="85"/>
    </row>
    <row r="73" spans="1:17" s="497" customFormat="1" ht="24" customHeight="1" thickTop="1" thickBot="1" x14ac:dyDescent="0.35">
      <c r="A73" s="69"/>
      <c r="B73" s="918" t="s">
        <v>53</v>
      </c>
      <c r="C73" s="988"/>
      <c r="D73" s="988"/>
      <c r="E73" s="444"/>
      <c r="F73" s="95" t="s">
        <v>84</v>
      </c>
      <c r="G73" s="35">
        <f>IF($M$8,(G47-G37)*E73/100,0)</f>
        <v>0</v>
      </c>
      <c r="H73" s="428"/>
      <c r="I73" s="33">
        <f>G73</f>
        <v>0</v>
      </c>
      <c r="J73" s="66"/>
      <c r="K73" s="85"/>
    </row>
    <row r="74" spans="1:17" s="497" customFormat="1" ht="24" customHeight="1" thickTop="1" thickBot="1" x14ac:dyDescent="0.35">
      <c r="A74" s="69"/>
      <c r="B74" s="816" t="s">
        <v>8</v>
      </c>
      <c r="C74" s="817"/>
      <c r="D74" s="817"/>
      <c r="E74" s="817"/>
      <c r="F74" s="818"/>
      <c r="G74" s="81">
        <f>G71+G72+G73</f>
        <v>0</v>
      </c>
      <c r="H74" s="81">
        <f>IF($M$7,H71+H72,0)</f>
        <v>0</v>
      </c>
      <c r="I74" s="82">
        <f>I71+I73</f>
        <v>0</v>
      </c>
      <c r="J74" s="66"/>
      <c r="K74" s="85"/>
    </row>
    <row r="75" spans="1:17" s="85" customFormat="1" ht="15" hidden="1" customHeight="1" thickTop="1" thickBot="1" x14ac:dyDescent="0.35">
      <c r="A75" s="234"/>
      <c r="B75" s="235"/>
      <c r="C75" s="236"/>
      <c r="D75" s="116"/>
      <c r="E75" s="116"/>
      <c r="F75" s="117"/>
      <c r="G75" s="117"/>
      <c r="H75" s="237"/>
      <c r="I75" s="117"/>
      <c r="J75" s="238"/>
      <c r="K75" s="239"/>
      <c r="L75" s="227"/>
      <c r="M75" s="228"/>
      <c r="N75" s="228"/>
      <c r="O75" s="228"/>
      <c r="P75" s="228"/>
      <c r="Q75" s="228"/>
    </row>
    <row r="76" spans="1:17" s="85" customFormat="1" ht="21" hidden="1" customHeight="1" thickTop="1" thickBot="1" x14ac:dyDescent="0.35">
      <c r="B76" s="930" t="s">
        <v>417</v>
      </c>
      <c r="C76" s="930"/>
      <c r="D76" s="930"/>
      <c r="E76" s="930"/>
      <c r="F76" s="930"/>
      <c r="G76" s="480"/>
      <c r="H76" s="241">
        <f>SUM(H32)</f>
        <v>0</v>
      </c>
      <c r="I76" s="233" t="s">
        <v>136</v>
      </c>
      <c r="J76" s="231"/>
      <c r="K76" s="231"/>
      <c r="L76" s="231"/>
      <c r="M76" s="231"/>
      <c r="N76" s="228"/>
      <c r="O76" s="228"/>
      <c r="P76" s="228"/>
      <c r="Q76" s="228"/>
    </row>
    <row r="77" spans="1:17" s="85" customFormat="1" ht="21" hidden="1" customHeight="1" thickTop="1" thickBot="1" x14ac:dyDescent="0.35">
      <c r="B77" s="930" t="str">
        <f>"Aide demandée personnels fonctionnaires de recherche / Aide demandée hors frais généraux (max "&amp;Réglages!$I$19&amp;"%) : "</f>
        <v xml:space="preserve">Aide demandée personnels fonctionnaires de recherche / Aide demandée hors frais généraux (max 40%) : </v>
      </c>
      <c r="C77" s="930"/>
      <c r="D77" s="930"/>
      <c r="E77" s="930"/>
      <c r="F77" s="930"/>
      <c r="G77" s="480"/>
      <c r="H77" s="241">
        <f>H76/(H71+0.0001)*100</f>
        <v>0</v>
      </c>
      <c r="I77" s="233" t="s">
        <v>98</v>
      </c>
      <c r="J77" s="232"/>
      <c r="K77" s="231"/>
      <c r="L77" s="231"/>
      <c r="M77" s="231"/>
      <c r="N77" s="228"/>
      <c r="O77" s="228"/>
      <c r="P77" s="228"/>
      <c r="Q77" s="228"/>
    </row>
    <row r="78" spans="1:17" s="85" customFormat="1" ht="13.15" hidden="1" customHeight="1" thickTop="1" x14ac:dyDescent="0.3">
      <c r="B78" s="804" t="s">
        <v>420</v>
      </c>
      <c r="C78" s="804"/>
      <c r="D78" s="804"/>
      <c r="E78" s="804"/>
      <c r="F78" s="804"/>
      <c r="G78" s="481"/>
      <c r="H78" s="475"/>
      <c r="I78" s="477" t="str">
        <f>I32</f>
        <v xml:space="preserve"> </v>
      </c>
      <c r="J78" s="232"/>
      <c r="K78" s="231"/>
      <c r="L78" s="231"/>
      <c r="M78" s="231"/>
      <c r="N78" s="228"/>
      <c r="O78" s="228"/>
      <c r="P78" s="228"/>
      <c r="Q78" s="228"/>
    </row>
    <row r="79" spans="1:17" s="85" customFormat="1" ht="13.15" hidden="1" customHeight="1" x14ac:dyDescent="0.3">
      <c r="B79" s="805" t="s">
        <v>419</v>
      </c>
      <c r="C79" s="805"/>
      <c r="D79" s="805"/>
      <c r="E79" s="805"/>
      <c r="F79" s="805"/>
      <c r="G79" s="482"/>
      <c r="H79" s="476"/>
      <c r="I79" s="478">
        <f>SUM(I41:I42)</f>
        <v>0</v>
      </c>
      <c r="J79" s="232"/>
      <c r="K79" s="231"/>
      <c r="L79" s="472" t="s">
        <v>416</v>
      </c>
      <c r="M79" s="231"/>
      <c r="N79" s="228"/>
      <c r="O79" s="228"/>
      <c r="P79" s="228"/>
      <c r="Q79" s="228"/>
    </row>
    <row r="80" spans="1:17" s="85" customFormat="1" ht="21" hidden="1" customHeight="1" thickBot="1" x14ac:dyDescent="0.35">
      <c r="B80" s="933" t="s">
        <v>415</v>
      </c>
      <c r="C80" s="933"/>
      <c r="D80" s="933"/>
      <c r="E80" s="933"/>
      <c r="F80" s="933"/>
      <c r="G80" s="483"/>
      <c r="H80" s="473"/>
      <c r="I80" s="479">
        <f>SUM(I78:I79)</f>
        <v>0</v>
      </c>
      <c r="J80" s="231"/>
      <c r="K80" s="231"/>
      <c r="L80" s="474" t="str">
        <f>IF(H76+I80=SUM(G32,G41:G42),"ok","erreur")</f>
        <v>ok</v>
      </c>
      <c r="M80" s="231"/>
      <c r="N80" s="228"/>
      <c r="O80" s="228"/>
      <c r="P80" s="228"/>
      <c r="Q80" s="228"/>
    </row>
    <row r="81" spans="1:17" s="85" customFormat="1" ht="29.5" customHeight="1" thickTop="1" thickBot="1" x14ac:dyDescent="0.35">
      <c r="A81" s="225"/>
      <c r="B81" s="226"/>
      <c r="C81" s="39"/>
      <c r="D81" s="40"/>
      <c r="E81" s="40"/>
      <c r="F81" s="41"/>
      <c r="G81" s="240" t="str">
        <f>IF(G77&gt;Réglages!$I$19,"Attention : taux d’aide des personnels fonctionnaires dépassé","")</f>
        <v/>
      </c>
      <c r="H81" s="815" t="str">
        <f>IF(I74&lt;0.1, "Attention : apport obligatoire pour chaque partenaire", "")</f>
        <v>Attention : apport obligatoire pour chaque partenaire</v>
      </c>
      <c r="I81" s="815"/>
      <c r="J81" s="229"/>
      <c r="K81" s="230"/>
      <c r="L81" s="227"/>
      <c r="M81" s="228"/>
      <c r="N81" s="228"/>
      <c r="O81" s="228"/>
      <c r="P81" s="228"/>
      <c r="Q81" s="228"/>
    </row>
    <row r="82" spans="1:17" s="497" customFormat="1" ht="5.5" customHeight="1" thickTop="1" thickBot="1" x14ac:dyDescent="0.35">
      <c r="A82" s="58"/>
      <c r="B82" s="44"/>
      <c r="C82" s="45"/>
      <c r="D82" s="46"/>
      <c r="E82" s="46"/>
      <c r="F82" s="47"/>
      <c r="G82" s="47"/>
      <c r="H82" s="48"/>
      <c r="I82" s="47"/>
      <c r="J82" s="66"/>
      <c r="K82" s="85"/>
    </row>
    <row r="83" spans="1:17" s="497" customFormat="1" ht="15" customHeight="1" thickTop="1" thickBot="1" x14ac:dyDescent="0.35">
      <c r="A83" s="50"/>
      <c r="B83" s="588" t="s">
        <v>95</v>
      </c>
      <c r="C83" s="589"/>
      <c r="D83" s="589"/>
      <c r="E83" s="589"/>
      <c r="F83" s="589"/>
      <c r="G83" s="589"/>
      <c r="H83" s="589"/>
      <c r="I83" s="590"/>
      <c r="J83" s="66"/>
      <c r="K83" s="71"/>
      <c r="L83" s="131"/>
      <c r="M83" s="205"/>
      <c r="N83" s="205"/>
      <c r="O83" s="205"/>
      <c r="P83" s="205"/>
      <c r="Q83" s="205"/>
    </row>
    <row r="84" spans="1:17" s="497" customFormat="1" ht="6.65" customHeight="1" thickTop="1" thickBot="1" x14ac:dyDescent="0.35">
      <c r="A84" s="53"/>
      <c r="B84" s="109"/>
      <c r="C84" s="216"/>
      <c r="D84" s="217"/>
      <c r="E84" s="217"/>
      <c r="F84" s="218"/>
      <c r="G84" s="218"/>
      <c r="H84" s="218"/>
      <c r="I84" s="218"/>
      <c r="J84" s="66"/>
      <c r="K84" s="71"/>
      <c r="L84" s="131"/>
      <c r="M84" s="205"/>
      <c r="N84" s="205"/>
      <c r="O84" s="205"/>
      <c r="P84" s="205"/>
      <c r="Q84" s="205"/>
    </row>
    <row r="85" spans="1:17" s="497" customFormat="1" ht="15" customHeight="1" thickTop="1" thickBot="1" x14ac:dyDescent="0.35">
      <c r="A85" s="72"/>
      <c r="B85" s="889" t="s">
        <v>47</v>
      </c>
      <c r="C85" s="934"/>
      <c r="D85" s="986" t="s">
        <v>48</v>
      </c>
      <c r="E85" s="987"/>
      <c r="F85" s="987"/>
      <c r="G85" s="987"/>
      <c r="H85" s="494" t="s">
        <v>49</v>
      </c>
      <c r="I85" s="83" t="s">
        <v>35</v>
      </c>
      <c r="J85" s="66"/>
      <c r="K85" s="71"/>
      <c r="L85" s="131"/>
      <c r="M85" s="205"/>
      <c r="N85" s="205"/>
      <c r="O85" s="205"/>
      <c r="P85" s="205"/>
      <c r="Q85" s="205"/>
    </row>
    <row r="86" spans="1:17" s="497" customFormat="1" ht="14.65" customHeight="1" thickTop="1" thickBot="1" x14ac:dyDescent="0.35">
      <c r="A86" s="75"/>
      <c r="B86" s="914" t="s">
        <v>149</v>
      </c>
      <c r="C86" s="915"/>
      <c r="D86" s="915"/>
      <c r="E86" s="915"/>
      <c r="F86" s="915"/>
      <c r="G86" s="915"/>
      <c r="H86" s="915"/>
      <c r="I86" s="916"/>
      <c r="J86" s="76"/>
      <c r="K86" s="85"/>
      <c r="L86" s="131"/>
      <c r="M86" s="141"/>
      <c r="N86" s="141"/>
      <c r="O86" s="141"/>
      <c r="P86" s="141"/>
      <c r="Q86" s="141"/>
    </row>
    <row r="87" spans="1:17" s="497" customFormat="1" ht="15" customHeight="1" thickTop="1" thickBot="1" x14ac:dyDescent="0.35">
      <c r="A87" s="69"/>
      <c r="B87" s="199">
        <v>1</v>
      </c>
      <c r="C87" s="493"/>
      <c r="D87" s="935"/>
      <c r="E87" s="936"/>
      <c r="F87" s="936"/>
      <c r="G87" s="936"/>
      <c r="H87" s="114"/>
      <c r="I87" s="115"/>
      <c r="J87" s="66"/>
      <c r="K87" s="71"/>
      <c r="L87" s="131"/>
      <c r="M87" s="205"/>
      <c r="N87" s="205"/>
      <c r="O87" s="205"/>
      <c r="P87" s="205"/>
      <c r="Q87" s="205"/>
    </row>
    <row r="88" spans="1:17" s="497" customFormat="1" ht="15" customHeight="1" thickTop="1" thickBot="1" x14ac:dyDescent="0.35">
      <c r="A88" s="69"/>
      <c r="B88" s="199">
        <v>2</v>
      </c>
      <c r="C88" s="493"/>
      <c r="D88" s="935"/>
      <c r="E88" s="936"/>
      <c r="F88" s="936"/>
      <c r="G88" s="936"/>
      <c r="H88" s="114"/>
      <c r="I88" s="115"/>
      <c r="J88" s="66"/>
      <c r="K88" s="71"/>
      <c r="L88" s="131"/>
      <c r="M88" s="205"/>
      <c r="N88" s="205"/>
      <c r="O88" s="205"/>
      <c r="P88" s="205"/>
      <c r="Q88" s="205"/>
    </row>
    <row r="89" spans="1:17" s="497" customFormat="1" ht="15" customHeight="1" thickTop="1" thickBot="1" x14ac:dyDescent="0.35">
      <c r="A89" s="69"/>
      <c r="B89" s="199">
        <v>3</v>
      </c>
      <c r="C89" s="493" t="s">
        <v>37</v>
      </c>
      <c r="D89" s="935" t="s">
        <v>37</v>
      </c>
      <c r="E89" s="935"/>
      <c r="F89" s="935"/>
      <c r="G89" s="935"/>
      <c r="H89" s="114"/>
      <c r="I89" s="115" t="s">
        <v>37</v>
      </c>
      <c r="J89" s="66"/>
      <c r="K89" s="71"/>
      <c r="L89" s="131"/>
      <c r="M89" s="205"/>
      <c r="N89" s="205"/>
      <c r="O89" s="205"/>
      <c r="P89" s="205"/>
      <c r="Q89" s="205"/>
    </row>
    <row r="90" spans="1:17" s="497" customFormat="1" ht="15" customHeight="1" thickTop="1" thickBot="1" x14ac:dyDescent="0.35">
      <c r="A90" s="69"/>
      <c r="B90" s="199">
        <v>4</v>
      </c>
      <c r="C90" s="493" t="s">
        <v>37</v>
      </c>
      <c r="D90" s="935" t="s">
        <v>37</v>
      </c>
      <c r="E90" s="935"/>
      <c r="F90" s="935"/>
      <c r="G90" s="935"/>
      <c r="H90" s="114" t="s">
        <v>37</v>
      </c>
      <c r="I90" s="115" t="s">
        <v>37</v>
      </c>
      <c r="J90" s="66"/>
      <c r="K90" s="71"/>
      <c r="L90" s="131"/>
      <c r="M90" s="205"/>
      <c r="N90" s="205"/>
      <c r="O90" s="205"/>
      <c r="P90" s="205"/>
      <c r="Q90" s="205"/>
    </row>
    <row r="91" spans="1:17" s="497" customFormat="1" ht="15" customHeight="1" thickTop="1" thickBot="1" x14ac:dyDescent="0.35">
      <c r="A91" s="69"/>
      <c r="B91" s="199">
        <v>5</v>
      </c>
      <c r="C91" s="493" t="s">
        <v>37</v>
      </c>
      <c r="D91" s="935" t="s">
        <v>37</v>
      </c>
      <c r="E91" s="935"/>
      <c r="F91" s="935"/>
      <c r="G91" s="935"/>
      <c r="H91" s="114" t="s">
        <v>37</v>
      </c>
      <c r="I91" s="115" t="s">
        <v>37</v>
      </c>
      <c r="J91" s="66"/>
      <c r="K91" s="71"/>
      <c r="L91" s="131"/>
      <c r="M91" s="205"/>
      <c r="N91" s="205"/>
      <c r="O91" s="205"/>
      <c r="P91" s="205"/>
      <c r="Q91" s="205"/>
    </row>
    <row r="92" spans="1:17" s="497" customFormat="1" ht="15" customHeight="1" thickTop="1" thickBot="1" x14ac:dyDescent="0.35">
      <c r="A92" s="69"/>
      <c r="B92" s="816" t="s">
        <v>151</v>
      </c>
      <c r="C92" s="817"/>
      <c r="D92" s="817"/>
      <c r="E92" s="817"/>
      <c r="F92" s="817"/>
      <c r="G92" s="818"/>
      <c r="H92" s="70">
        <f>SUM(H87:H91)</f>
        <v>0</v>
      </c>
      <c r="I92" s="84">
        <f>SUM(I87:I91)</f>
        <v>0</v>
      </c>
      <c r="J92" s="66"/>
      <c r="K92" s="71"/>
      <c r="L92" s="131"/>
      <c r="M92" s="205"/>
      <c r="N92" s="205"/>
      <c r="O92" s="205"/>
      <c r="P92" s="205"/>
      <c r="Q92" s="205"/>
    </row>
    <row r="93" spans="1:17" s="497" customFormat="1" ht="15.4" customHeight="1" thickTop="1" thickBot="1" x14ac:dyDescent="0.35">
      <c r="A93" s="75"/>
      <c r="B93" s="914" t="s">
        <v>150</v>
      </c>
      <c r="C93" s="915"/>
      <c r="D93" s="915"/>
      <c r="E93" s="915"/>
      <c r="F93" s="915"/>
      <c r="G93" s="915"/>
      <c r="H93" s="915"/>
      <c r="I93" s="916"/>
      <c r="J93" s="76"/>
      <c r="K93" s="85"/>
      <c r="L93" s="131"/>
      <c r="M93" s="141"/>
      <c r="N93" s="141"/>
      <c r="O93" s="141"/>
      <c r="P93" s="141"/>
      <c r="Q93" s="141"/>
    </row>
    <row r="94" spans="1:17" s="497" customFormat="1" ht="15" customHeight="1" thickTop="1" thickBot="1" x14ac:dyDescent="0.35">
      <c r="A94" s="69"/>
      <c r="B94" s="199">
        <v>1</v>
      </c>
      <c r="C94" s="493"/>
      <c r="D94" s="935"/>
      <c r="E94" s="936"/>
      <c r="F94" s="936"/>
      <c r="G94" s="936"/>
      <c r="H94" s="114"/>
      <c r="I94" s="115"/>
      <c r="J94" s="66"/>
      <c r="K94" s="71"/>
      <c r="L94" s="131"/>
      <c r="M94" s="205"/>
      <c r="N94" s="205"/>
      <c r="O94" s="205"/>
      <c r="P94" s="205"/>
      <c r="Q94" s="205"/>
    </row>
    <row r="95" spans="1:17" s="497" customFormat="1" ht="15" customHeight="1" thickTop="1" thickBot="1" x14ac:dyDescent="0.35">
      <c r="A95" s="69"/>
      <c r="B95" s="199">
        <v>2</v>
      </c>
      <c r="C95" s="493"/>
      <c r="D95" s="935"/>
      <c r="E95" s="936"/>
      <c r="F95" s="936"/>
      <c r="G95" s="936"/>
      <c r="H95" s="114"/>
      <c r="I95" s="115"/>
      <c r="J95" s="66"/>
      <c r="K95" s="71"/>
      <c r="L95" s="131"/>
      <c r="M95" s="205"/>
      <c r="N95" s="205"/>
      <c r="O95" s="205"/>
      <c r="P95" s="205"/>
      <c r="Q95" s="205"/>
    </row>
    <row r="96" spans="1:17" s="497" customFormat="1" ht="15" customHeight="1" thickTop="1" thickBot="1" x14ac:dyDescent="0.35">
      <c r="A96" s="69"/>
      <c r="B96" s="199">
        <v>3</v>
      </c>
      <c r="C96" s="493" t="s">
        <v>37</v>
      </c>
      <c r="D96" s="935" t="s">
        <v>37</v>
      </c>
      <c r="E96" s="935"/>
      <c r="F96" s="935"/>
      <c r="G96" s="935"/>
      <c r="H96" s="114"/>
      <c r="I96" s="115" t="s">
        <v>37</v>
      </c>
      <c r="J96" s="66"/>
      <c r="K96" s="71"/>
      <c r="L96" s="131"/>
      <c r="M96" s="205"/>
      <c r="N96" s="205"/>
      <c r="O96" s="205"/>
      <c r="P96" s="205"/>
      <c r="Q96" s="205"/>
    </row>
    <row r="97" spans="1:17" s="497" customFormat="1" ht="15" customHeight="1" thickTop="1" thickBot="1" x14ac:dyDescent="0.35">
      <c r="A97" s="69"/>
      <c r="B97" s="816" t="s">
        <v>152</v>
      </c>
      <c r="C97" s="817"/>
      <c r="D97" s="817"/>
      <c r="E97" s="817"/>
      <c r="F97" s="817"/>
      <c r="G97" s="818"/>
      <c r="H97" s="70">
        <f>SUM(H94:H96)</f>
        <v>0</v>
      </c>
      <c r="I97" s="84">
        <f>SUM(I94:I96)</f>
        <v>0</v>
      </c>
      <c r="J97" s="66"/>
      <c r="K97" s="71"/>
      <c r="L97" s="131"/>
      <c r="M97" s="205"/>
      <c r="N97" s="205"/>
      <c r="O97" s="205"/>
      <c r="P97" s="205"/>
      <c r="Q97" s="205"/>
    </row>
    <row r="98" spans="1:17" s="497" customFormat="1" ht="15" customHeight="1" thickTop="1" thickBot="1" x14ac:dyDescent="0.35">
      <c r="A98" s="69"/>
      <c r="B98" s="816" t="s">
        <v>177</v>
      </c>
      <c r="C98" s="817"/>
      <c r="D98" s="817"/>
      <c r="E98" s="817"/>
      <c r="F98" s="817"/>
      <c r="G98" s="818"/>
      <c r="H98" s="70">
        <f>H92+H97</f>
        <v>0</v>
      </c>
      <c r="I98" s="84">
        <f>I92+I97</f>
        <v>0</v>
      </c>
      <c r="J98" s="66"/>
      <c r="K98" s="71"/>
      <c r="L98" s="131"/>
      <c r="M98" s="205"/>
      <c r="N98" s="205"/>
      <c r="O98" s="205"/>
      <c r="P98" s="205"/>
      <c r="Q98" s="205"/>
    </row>
    <row r="99" spans="1:17" s="497" customFormat="1" ht="15" customHeight="1" thickTop="1" thickBot="1" x14ac:dyDescent="0.35">
      <c r="A99" s="58"/>
      <c r="B99" s="49"/>
      <c r="C99" s="47"/>
      <c r="D99" s="47"/>
      <c r="E99" s="47"/>
      <c r="F99" s="47"/>
      <c r="G99" s="47"/>
      <c r="H99" s="47"/>
      <c r="I99" s="47"/>
      <c r="J99" s="62"/>
      <c r="K99" s="85"/>
    </row>
    <row r="100" spans="1:17" s="497" customFormat="1" ht="15" customHeight="1" thickTop="1" thickBot="1" x14ac:dyDescent="0.35">
      <c r="A100" s="50"/>
      <c r="B100" s="588" t="s">
        <v>50</v>
      </c>
      <c r="C100" s="589"/>
      <c r="D100" s="589"/>
      <c r="E100" s="589"/>
      <c r="F100" s="589"/>
      <c r="G100" s="589"/>
      <c r="H100" s="589"/>
      <c r="I100" s="590"/>
      <c r="J100" s="66"/>
      <c r="K100" s="85"/>
    </row>
    <row r="101" spans="1:17" s="497" customFormat="1" ht="15" customHeight="1" thickTop="1" thickBot="1" x14ac:dyDescent="0.35">
      <c r="A101" s="53"/>
      <c r="B101" s="57"/>
      <c r="C101" s="57"/>
      <c r="D101" s="57"/>
      <c r="E101" s="57"/>
      <c r="F101" s="57"/>
      <c r="G101" s="57"/>
      <c r="H101" s="57"/>
      <c r="I101" s="57"/>
      <c r="J101" s="62"/>
      <c r="K101" s="85"/>
    </row>
    <row r="102" spans="1:17" s="497" customFormat="1" ht="15" customHeight="1" thickTop="1" thickBot="1" x14ac:dyDescent="0.35">
      <c r="A102" s="74"/>
      <c r="B102" s="734"/>
      <c r="C102" s="735"/>
      <c r="D102" s="735"/>
      <c r="E102" s="735"/>
      <c r="F102" s="735"/>
      <c r="G102" s="735"/>
      <c r="H102" s="735"/>
      <c r="I102" s="736"/>
      <c r="J102" s="66"/>
      <c r="K102" s="85"/>
    </row>
    <row r="103" spans="1:17" s="497" customFormat="1" ht="15" customHeight="1" thickTop="1" thickBot="1" x14ac:dyDescent="0.35">
      <c r="A103" s="74"/>
      <c r="B103" s="835"/>
      <c r="C103" s="836"/>
      <c r="D103" s="836"/>
      <c r="E103" s="836"/>
      <c r="F103" s="836"/>
      <c r="G103" s="836"/>
      <c r="H103" s="836"/>
      <c r="I103" s="837"/>
      <c r="J103" s="66"/>
      <c r="K103" s="85"/>
    </row>
    <row r="104" spans="1:17" s="497" customFormat="1" ht="15" customHeight="1" thickTop="1" thickBot="1" x14ac:dyDescent="0.35">
      <c r="A104" s="74"/>
      <c r="B104" s="835"/>
      <c r="C104" s="836"/>
      <c r="D104" s="836"/>
      <c r="E104" s="836"/>
      <c r="F104" s="836"/>
      <c r="G104" s="836"/>
      <c r="H104" s="836"/>
      <c r="I104" s="837"/>
      <c r="J104" s="66"/>
      <c r="K104" s="85"/>
    </row>
    <row r="105" spans="1:17" s="497" customFormat="1" ht="15" customHeight="1" thickTop="1" thickBot="1" x14ac:dyDescent="0.35">
      <c r="A105" s="74"/>
      <c r="B105" s="835"/>
      <c r="C105" s="836"/>
      <c r="D105" s="836"/>
      <c r="E105" s="836"/>
      <c r="F105" s="836"/>
      <c r="G105" s="836"/>
      <c r="H105" s="836"/>
      <c r="I105" s="837"/>
      <c r="J105" s="66"/>
      <c r="K105" s="85"/>
    </row>
    <row r="106" spans="1:17" s="497" customFormat="1" ht="15" customHeight="1" thickTop="1" thickBot="1" x14ac:dyDescent="0.35">
      <c r="A106" s="74"/>
      <c r="B106" s="835"/>
      <c r="C106" s="836"/>
      <c r="D106" s="836"/>
      <c r="E106" s="836"/>
      <c r="F106" s="836"/>
      <c r="G106" s="836"/>
      <c r="H106" s="836"/>
      <c r="I106" s="837"/>
      <c r="J106" s="66"/>
      <c r="K106" s="85"/>
    </row>
    <row r="107" spans="1:17" s="497" customFormat="1" ht="15" customHeight="1" thickTop="1" thickBot="1" x14ac:dyDescent="0.35">
      <c r="A107" s="74"/>
      <c r="B107" s="835"/>
      <c r="C107" s="836"/>
      <c r="D107" s="836"/>
      <c r="E107" s="836"/>
      <c r="F107" s="836"/>
      <c r="G107" s="836"/>
      <c r="H107" s="836"/>
      <c r="I107" s="837"/>
      <c r="J107" s="66"/>
      <c r="K107" s="85"/>
    </row>
    <row r="108" spans="1:17" s="497" customFormat="1" ht="15" customHeight="1" thickTop="1" thickBot="1" x14ac:dyDescent="0.35">
      <c r="A108" s="74"/>
      <c r="B108" s="838"/>
      <c r="C108" s="839"/>
      <c r="D108" s="839"/>
      <c r="E108" s="839"/>
      <c r="F108" s="839"/>
      <c r="G108" s="839"/>
      <c r="H108" s="839"/>
      <c r="I108" s="840"/>
      <c r="J108" s="66"/>
      <c r="K108" s="85"/>
    </row>
    <row r="109" spans="1:17" ht="15" customHeight="1" thickTop="1" thickBot="1" x14ac:dyDescent="0.3">
      <c r="A109" s="77"/>
      <c r="B109" s="844" t="s">
        <v>51</v>
      </c>
      <c r="C109" s="937"/>
      <c r="D109" s="937"/>
      <c r="E109" s="937"/>
      <c r="F109" s="937"/>
      <c r="G109" s="937"/>
      <c r="H109" s="937"/>
      <c r="I109" s="937"/>
      <c r="J109" s="78"/>
    </row>
    <row r="110" spans="1:17" ht="15" customHeight="1" thickTop="1" thickBot="1" x14ac:dyDescent="0.3">
      <c r="A110" s="77"/>
      <c r="B110" s="938"/>
      <c r="C110" s="939"/>
      <c r="D110" s="939"/>
      <c r="E110" s="939"/>
      <c r="F110" s="939"/>
      <c r="G110" s="939"/>
      <c r="H110" s="939"/>
      <c r="I110" s="939"/>
      <c r="J110" s="78"/>
    </row>
    <row r="111" spans="1:17" ht="15" customHeight="1" thickTop="1" thickBot="1" x14ac:dyDescent="0.3">
      <c r="A111" s="79"/>
      <c r="B111" s="938"/>
      <c r="C111" s="937"/>
      <c r="D111" s="937"/>
      <c r="E111" s="937"/>
      <c r="F111" s="937"/>
      <c r="G111" s="937"/>
      <c r="H111" s="937"/>
      <c r="I111" s="937"/>
      <c r="J111" s="78"/>
    </row>
    <row r="112" spans="1:17" customFormat="1" ht="15" customHeight="1" thickTop="1" x14ac:dyDescent="0.35">
      <c r="A112" s="17"/>
      <c r="B112" s="848" t="s">
        <v>237</v>
      </c>
      <c r="C112" s="848"/>
      <c r="D112" s="848"/>
      <c r="E112" s="848"/>
      <c r="F112" s="848"/>
      <c r="G112" s="848"/>
      <c r="H112" s="848"/>
      <c r="I112" s="848"/>
      <c r="J112" s="848"/>
      <c r="K112" s="88"/>
      <c r="L112" s="498"/>
      <c r="M112" s="498"/>
      <c r="N112" s="498"/>
      <c r="O112" s="271"/>
    </row>
    <row r="113" spans="1:15" customFormat="1" ht="14.5" x14ac:dyDescent="0.35">
      <c r="A113" s="17"/>
      <c r="B113" s="848"/>
      <c r="C113" s="848"/>
      <c r="D113" s="848"/>
      <c r="E113" s="848"/>
      <c r="F113" s="848"/>
      <c r="G113" s="848"/>
      <c r="H113" s="848"/>
      <c r="I113" s="848"/>
      <c r="J113" s="848"/>
      <c r="K113" s="88"/>
      <c r="L113" s="498"/>
      <c r="M113" s="498"/>
      <c r="N113" s="498"/>
      <c r="O113" s="271"/>
    </row>
    <row r="114" spans="1:15" customFormat="1" ht="10.9" customHeight="1" x14ac:dyDescent="0.35">
      <c r="A114" s="17"/>
      <c r="B114" s="17"/>
      <c r="C114" s="17"/>
      <c r="D114" s="17"/>
      <c r="E114" s="17"/>
      <c r="F114" s="17"/>
      <c r="G114" s="17"/>
      <c r="H114" s="17"/>
      <c r="I114" s="17"/>
      <c r="J114" s="17"/>
      <c r="K114" s="17"/>
      <c r="L114" s="17"/>
      <c r="M114" s="17"/>
      <c r="N114" s="17"/>
      <c r="O114" s="271"/>
    </row>
    <row r="115" spans="1:15" customFormat="1" ht="31.15" customHeight="1" x14ac:dyDescent="0.35">
      <c r="A115" s="17"/>
      <c r="B115" s="851" t="s">
        <v>266</v>
      </c>
      <c r="C115" s="851"/>
      <c r="D115" s="851"/>
      <c r="E115" s="851"/>
      <c r="F115" s="851"/>
      <c r="G115" s="851"/>
      <c r="H115" s="851"/>
      <c r="I115" s="851"/>
      <c r="J115" s="371"/>
      <c r="K115" s="371"/>
      <c r="L115" s="371"/>
      <c r="M115" s="371"/>
      <c r="N115" s="371"/>
      <c r="O115" s="271"/>
    </row>
    <row r="116" spans="1:15" customFormat="1" ht="9.65" customHeight="1" x14ac:dyDescent="0.35">
      <c r="A116" s="17"/>
      <c r="B116" s="375"/>
      <c r="C116" s="376"/>
      <c r="D116" s="376"/>
      <c r="E116" s="376"/>
      <c r="F116" s="376"/>
      <c r="G116" s="376"/>
      <c r="H116" s="376"/>
      <c r="I116" s="376"/>
      <c r="J116" s="376"/>
      <c r="K116" s="376"/>
      <c r="L116" s="376"/>
      <c r="M116" s="376"/>
      <c r="N116" s="376"/>
      <c r="O116" s="271"/>
    </row>
    <row r="117" spans="1:15" customFormat="1" ht="33" customHeight="1" x14ac:dyDescent="0.35">
      <c r="A117" s="17"/>
      <c r="B117" s="811" t="s">
        <v>267</v>
      </c>
      <c r="C117" s="811"/>
      <c r="D117" s="811"/>
      <c r="E117" s="811"/>
      <c r="F117" s="811"/>
      <c r="G117" s="811"/>
      <c r="H117" s="811"/>
      <c r="I117" s="811"/>
      <c r="J117" s="371"/>
      <c r="K117" s="371"/>
      <c r="L117" s="371"/>
      <c r="M117" s="371"/>
      <c r="N117" s="371"/>
      <c r="O117" s="271"/>
    </row>
    <row r="118" spans="1:15" customFormat="1" ht="33" customHeight="1" x14ac:dyDescent="0.35">
      <c r="A118" s="17"/>
      <c r="B118" s="850" t="s">
        <v>263</v>
      </c>
      <c r="C118" s="850"/>
      <c r="D118" s="850"/>
      <c r="E118" s="850"/>
      <c r="F118" s="850"/>
      <c r="G118" s="850"/>
      <c r="H118" s="850"/>
      <c r="I118" s="850"/>
      <c r="J118" s="371"/>
      <c r="K118" s="371"/>
      <c r="L118" s="371"/>
      <c r="M118" s="371"/>
      <c r="N118" s="371"/>
      <c r="O118" s="271"/>
    </row>
    <row r="119" spans="1:15" customFormat="1" ht="33" customHeight="1" x14ac:dyDescent="0.35">
      <c r="A119" s="17"/>
      <c r="B119" s="811" t="s">
        <v>250</v>
      </c>
      <c r="C119" s="811"/>
      <c r="D119" s="811"/>
      <c r="E119" s="811"/>
      <c r="F119" s="811"/>
      <c r="G119" s="811"/>
      <c r="H119" s="811"/>
      <c r="I119" s="811"/>
      <c r="J119" s="371"/>
      <c r="K119" s="371"/>
      <c r="L119" s="371"/>
      <c r="M119" s="371"/>
      <c r="N119" s="371"/>
      <c r="O119" s="271"/>
    </row>
    <row r="120" spans="1:15" customFormat="1" ht="21.4" customHeight="1" x14ac:dyDescent="0.35">
      <c r="A120" s="17"/>
      <c r="B120" s="811" t="s">
        <v>251</v>
      </c>
      <c r="C120" s="811"/>
      <c r="D120" s="811"/>
      <c r="E120" s="811"/>
      <c r="F120" s="811"/>
      <c r="G120" s="811"/>
      <c r="H120" s="811"/>
      <c r="I120" s="811"/>
      <c r="J120" s="372"/>
      <c r="K120" s="372"/>
      <c r="L120" s="372"/>
      <c r="M120" s="372"/>
      <c r="N120" s="372"/>
      <c r="O120" s="271"/>
    </row>
    <row r="121" spans="1:15" customFormat="1" ht="45.4" customHeight="1" x14ac:dyDescent="0.35">
      <c r="A121" s="17"/>
      <c r="B121" s="811" t="s">
        <v>235</v>
      </c>
      <c r="C121" s="811"/>
      <c r="D121" s="811"/>
      <c r="E121" s="811"/>
      <c r="F121" s="811"/>
      <c r="G121" s="811"/>
      <c r="H121" s="811"/>
      <c r="I121" s="811"/>
      <c r="J121" s="371"/>
      <c r="K121" s="371"/>
      <c r="L121" s="371"/>
      <c r="M121" s="371"/>
      <c r="N121" s="371"/>
      <c r="O121" s="271"/>
    </row>
    <row r="122" spans="1:15" s="374" customFormat="1" ht="19.899999999999999" customHeight="1" thickBot="1" x14ac:dyDescent="0.4">
      <c r="A122" s="372"/>
      <c r="B122" s="852" t="s">
        <v>236</v>
      </c>
      <c r="C122" s="852"/>
      <c r="D122" s="852"/>
      <c r="E122" s="852"/>
      <c r="F122" s="852"/>
      <c r="G122" s="852"/>
      <c r="H122" s="852"/>
      <c r="I122" s="852"/>
      <c r="J122" s="372"/>
      <c r="K122" s="372"/>
      <c r="L122" s="372"/>
      <c r="M122" s="372"/>
      <c r="N122" s="372"/>
      <c r="O122" s="373"/>
    </row>
    <row r="123" spans="1:15" ht="12" customHeight="1" thickTop="1" thickBot="1" x14ac:dyDescent="0.3">
      <c r="A123" s="58"/>
      <c r="B123" s="58"/>
      <c r="C123" s="64"/>
      <c r="D123" s="64"/>
      <c r="E123" s="58"/>
      <c r="F123" s="58"/>
      <c r="G123" s="58"/>
      <c r="H123" s="58"/>
      <c r="I123" s="58"/>
      <c r="J123" s="58"/>
    </row>
    <row r="124" spans="1:15" ht="13.5" customHeight="1" thickTop="1" thickBot="1" x14ac:dyDescent="0.3">
      <c r="A124" s="58"/>
      <c r="B124" s="110"/>
      <c r="C124" s="38"/>
      <c r="D124" s="672" t="s">
        <v>182</v>
      </c>
      <c r="E124" s="673"/>
      <c r="F124" s="673"/>
      <c r="G124" s="674"/>
      <c r="H124" s="38"/>
      <c r="I124" s="38"/>
      <c r="J124" s="58"/>
    </row>
    <row r="125" spans="1:15" ht="13" thickTop="1" thickBot="1" x14ac:dyDescent="0.3">
      <c r="A125" s="58"/>
      <c r="B125" s="110"/>
      <c r="C125" s="38"/>
      <c r="D125" s="612" t="s">
        <v>2</v>
      </c>
      <c r="E125" s="613"/>
      <c r="F125" s="620" t="s">
        <v>1</v>
      </c>
      <c r="G125" s="621"/>
      <c r="H125" s="38"/>
      <c r="I125" s="38"/>
      <c r="J125" s="58"/>
    </row>
    <row r="126" spans="1:15" ht="21" customHeight="1" thickTop="1" thickBot="1" x14ac:dyDescent="0.3">
      <c r="A126" s="58"/>
      <c r="B126" s="110"/>
      <c r="C126" s="38"/>
      <c r="D126" s="626" t="str">
        <f>IF(D$17="","",D$17)</f>
        <v/>
      </c>
      <c r="E126" s="627"/>
      <c r="F126" s="628" t="str">
        <f>IF(D$16="","",D$16)</f>
        <v/>
      </c>
      <c r="G126" s="629"/>
      <c r="H126" s="38"/>
      <c r="I126" s="38"/>
      <c r="J126" s="111"/>
    </row>
    <row r="127" spans="1:15" ht="13" thickTop="1" thickBot="1" x14ac:dyDescent="0.3">
      <c r="A127" s="58"/>
      <c r="B127" s="110"/>
      <c r="C127" s="38"/>
      <c r="D127" s="607" t="s">
        <v>28</v>
      </c>
      <c r="E127" s="608"/>
      <c r="F127" s="608"/>
      <c r="G127" s="611"/>
      <c r="H127" s="38"/>
      <c r="I127" s="38"/>
      <c r="J127" s="111"/>
    </row>
    <row r="128" spans="1:15" ht="13" thickTop="1" thickBot="1" x14ac:dyDescent="0.3">
      <c r="A128" s="58"/>
      <c r="B128" s="110"/>
      <c r="C128" s="38"/>
      <c r="D128" s="622" t="str">
        <f>IF(D$18="","",D$18)</f>
        <v/>
      </c>
      <c r="E128" s="623"/>
      <c r="F128" s="623"/>
      <c r="G128" s="625"/>
      <c r="H128" s="38"/>
      <c r="I128" s="38"/>
      <c r="J128" s="111"/>
    </row>
    <row r="129" spans="1:13" ht="16.5" customHeight="1" thickTop="1" thickBot="1" x14ac:dyDescent="0.3">
      <c r="A129" s="58"/>
      <c r="B129" s="110"/>
      <c r="C129" s="38"/>
      <c r="D129" s="49"/>
      <c r="E129" s="49"/>
      <c r="F129" s="49"/>
      <c r="G129" s="49"/>
      <c r="H129" s="38"/>
      <c r="I129" s="38"/>
      <c r="J129" s="111"/>
    </row>
    <row r="130" spans="1:13" ht="13.5" customHeight="1" thickTop="1" thickBot="1" x14ac:dyDescent="0.3">
      <c r="A130" s="58"/>
      <c r="B130" s="110"/>
      <c r="C130" s="38"/>
      <c r="D130" s="630" t="s">
        <v>233</v>
      </c>
      <c r="E130" s="631"/>
      <c r="F130" s="631"/>
      <c r="G130" s="632"/>
      <c r="H130" s="38"/>
      <c r="I130" s="38"/>
      <c r="J130" s="58"/>
    </row>
    <row r="131" spans="1:13" ht="16.5" customHeight="1" thickTop="1" thickBot="1" x14ac:dyDescent="0.3">
      <c r="A131" s="58"/>
      <c r="B131" s="110"/>
      <c r="C131" s="38"/>
      <c r="D131" s="340"/>
      <c r="E131" s="341"/>
      <c r="F131" s="341"/>
      <c r="G131" s="342"/>
      <c r="H131" s="38"/>
      <c r="I131" s="38"/>
      <c r="J131" s="58"/>
    </row>
    <row r="132" spans="1:13" ht="16.5" customHeight="1" thickTop="1" thickBot="1" x14ac:dyDescent="0.3">
      <c r="A132" s="58"/>
      <c r="B132" s="110"/>
      <c r="C132" s="38"/>
      <c r="D132" s="343"/>
      <c r="E132" s="344"/>
      <c r="F132" s="344"/>
      <c r="G132" s="345"/>
      <c r="H132" s="38"/>
      <c r="I132" s="38"/>
      <c r="J132" s="58"/>
    </row>
    <row r="133" spans="1:13" ht="16.5" customHeight="1" thickTop="1" thickBot="1" x14ac:dyDescent="0.3">
      <c r="A133" s="58"/>
      <c r="B133" s="110"/>
      <c r="C133" s="38"/>
      <c r="D133" s="343"/>
      <c r="E133" s="344"/>
      <c r="F133" s="344"/>
      <c r="G133" s="345"/>
      <c r="H133" s="38"/>
      <c r="I133" s="38"/>
      <c r="J133" s="58"/>
    </row>
    <row r="134" spans="1:13" ht="16.5" customHeight="1" thickTop="1" thickBot="1" x14ac:dyDescent="0.3">
      <c r="A134" s="58"/>
      <c r="B134" s="110"/>
      <c r="C134" s="38"/>
      <c r="D134" s="343"/>
      <c r="E134" s="344"/>
      <c r="F134" s="344"/>
      <c r="G134" s="345"/>
      <c r="H134" s="38"/>
      <c r="I134" s="38"/>
      <c r="J134" s="58"/>
    </row>
    <row r="135" spans="1:13" ht="16.5" customHeight="1" thickTop="1" thickBot="1" x14ac:dyDescent="0.3">
      <c r="A135" s="58"/>
      <c r="B135" s="110"/>
      <c r="C135" s="38"/>
      <c r="D135" s="343"/>
      <c r="E135" s="344"/>
      <c r="F135" s="344"/>
      <c r="G135" s="345"/>
      <c r="H135" s="38"/>
      <c r="I135" s="38"/>
      <c r="J135" s="58"/>
    </row>
    <row r="136" spans="1:13" ht="16.5" customHeight="1" thickTop="1" thickBot="1" x14ac:dyDescent="0.3">
      <c r="A136" s="64"/>
      <c r="B136" s="110"/>
      <c r="C136" s="38"/>
      <c r="D136" s="346"/>
      <c r="E136" s="347"/>
      <c r="F136" s="347"/>
      <c r="G136" s="348"/>
      <c r="H136" s="38"/>
      <c r="I136" s="38"/>
      <c r="J136" s="58"/>
    </row>
    <row r="137" spans="1:13" ht="12.5" thickTop="1" x14ac:dyDescent="0.25">
      <c r="A137" s="68"/>
      <c r="B137" s="470"/>
      <c r="C137" s="853" t="str">
        <f xml:space="preserve"> "Projet : "&amp;H2</f>
        <v xml:space="preserve">Projet : </v>
      </c>
      <c r="D137" s="854"/>
      <c r="E137" s="854"/>
      <c r="F137" s="854"/>
      <c r="G137" s="854"/>
      <c r="H137" s="854"/>
      <c r="I137" s="855"/>
      <c r="J137" s="68"/>
    </row>
    <row r="138" spans="1:13" s="88" customFormat="1" ht="12" x14ac:dyDescent="0.25">
      <c r="C138" s="854" t="str">
        <f>H3&amp; " - Nom établissement : "&amp;D7</f>
        <v xml:space="preserve">Part15 - Nom établissement : </v>
      </c>
      <c r="D138" s="854"/>
      <c r="E138" s="854"/>
      <c r="F138" s="854"/>
      <c r="G138" s="854"/>
      <c r="H138" s="854"/>
      <c r="I138" s="854"/>
      <c r="J138" s="89"/>
      <c r="L138" s="498"/>
    </row>
    <row r="139" spans="1:13" ht="15" customHeight="1" x14ac:dyDescent="0.25">
      <c r="A139" s="471"/>
      <c r="B139" s="88"/>
      <c r="C139" s="848" t="s">
        <v>231</v>
      </c>
      <c r="D139" s="848"/>
      <c r="E139" s="848"/>
      <c r="F139" s="848"/>
      <c r="G139" s="848"/>
      <c r="H139" s="848"/>
      <c r="I139" s="848"/>
      <c r="J139" s="849"/>
    </row>
    <row r="140" spans="1:13" s="88" customFormat="1" ht="46.5" customHeight="1" x14ac:dyDescent="0.25">
      <c r="A140" s="38"/>
      <c r="B140" s="38"/>
      <c r="C140" s="847" t="s">
        <v>425</v>
      </c>
      <c r="D140" s="847"/>
      <c r="E140" s="847"/>
      <c r="F140" s="847"/>
      <c r="G140" s="847"/>
      <c r="H140" s="847"/>
      <c r="I140" s="847"/>
      <c r="J140" s="847"/>
      <c r="L140" s="498"/>
      <c r="M140" s="498"/>
    </row>
    <row r="141" spans="1:13" s="88" customFormat="1" ht="50.5" customHeight="1" x14ac:dyDescent="0.25">
      <c r="C141" s="496" t="s">
        <v>199</v>
      </c>
      <c r="D141" s="244" t="s">
        <v>197</v>
      </c>
      <c r="E141" s="940" t="s">
        <v>198</v>
      </c>
      <c r="F141" s="940"/>
      <c r="G141" s="827" t="s">
        <v>234</v>
      </c>
      <c r="H141" s="828"/>
      <c r="I141" s="828"/>
      <c r="J141" s="829"/>
      <c r="L141" s="434" t="s">
        <v>275</v>
      </c>
      <c r="M141" s="431"/>
    </row>
    <row r="142" spans="1:13" s="88" customFormat="1" ht="37.9" customHeight="1" x14ac:dyDescent="0.25">
      <c r="C142" s="245" t="str">
        <f>D7&amp;" 
("&amp;D9&amp;")"</f>
        <v xml:space="preserve"> 
()</v>
      </c>
      <c r="D142" s="245" t="str">
        <f>IF(D8="","Étab de la fiche",D8)</f>
        <v>Étab de la fiche</v>
      </c>
      <c r="E142" s="941" t="str">
        <f>IF(D10="","",""&amp;D10)</f>
        <v/>
      </c>
      <c r="F142" s="942"/>
      <c r="G142" s="827"/>
      <c r="H142" s="828"/>
      <c r="I142" s="828"/>
      <c r="J142" s="829"/>
      <c r="L142" s="433">
        <v>1</v>
      </c>
      <c r="M142" s="435" t="s">
        <v>202</v>
      </c>
    </row>
    <row r="143" spans="1:13" s="88" customFormat="1" ht="59.5" customHeight="1" x14ac:dyDescent="0.25">
      <c r="C143" s="246"/>
      <c r="D143" s="246"/>
      <c r="E143" s="806"/>
      <c r="F143" s="807"/>
      <c r="G143" s="808" t="s">
        <v>252</v>
      </c>
      <c r="H143" s="809"/>
      <c r="I143" s="809"/>
      <c r="J143" s="810"/>
      <c r="L143" s="433">
        <v>1</v>
      </c>
      <c r="M143" s="435" t="s">
        <v>203</v>
      </c>
    </row>
    <row r="144" spans="1:13" s="88" customFormat="1" ht="59.5" customHeight="1" x14ac:dyDescent="0.25">
      <c r="C144" s="246"/>
      <c r="D144" s="246"/>
      <c r="E144" s="806"/>
      <c r="F144" s="807"/>
      <c r="G144" s="808" t="s">
        <v>252</v>
      </c>
      <c r="H144" s="809"/>
      <c r="I144" s="809"/>
      <c r="J144" s="810"/>
      <c r="L144" s="433">
        <v>1</v>
      </c>
      <c r="M144" s="435" t="s">
        <v>204</v>
      </c>
    </row>
    <row r="145" spans="3:13" s="88" customFormat="1" ht="59.5" customHeight="1" x14ac:dyDescent="0.25">
      <c r="C145" s="246"/>
      <c r="D145" s="246"/>
      <c r="E145" s="806"/>
      <c r="F145" s="807"/>
      <c r="G145" s="808" t="s">
        <v>252</v>
      </c>
      <c r="H145" s="809"/>
      <c r="I145" s="809"/>
      <c r="J145" s="810"/>
      <c r="L145" s="433">
        <v>1</v>
      </c>
      <c r="M145" s="435" t="s">
        <v>205</v>
      </c>
    </row>
    <row r="146" spans="3:13" s="88" customFormat="1" ht="59.5" customHeight="1" x14ac:dyDescent="0.25">
      <c r="C146" s="246"/>
      <c r="D146" s="246"/>
      <c r="E146" s="806"/>
      <c r="F146" s="807"/>
      <c r="G146" s="808" t="s">
        <v>252</v>
      </c>
      <c r="H146" s="809"/>
      <c r="I146" s="809"/>
      <c r="J146" s="810"/>
      <c r="L146" s="433">
        <v>1</v>
      </c>
      <c r="M146" s="435" t="s">
        <v>206</v>
      </c>
    </row>
    <row r="147" spans="3:13" s="88" customFormat="1" ht="59.5" customHeight="1" x14ac:dyDescent="0.25">
      <c r="C147" s="246"/>
      <c r="D147" s="246"/>
      <c r="E147" s="806"/>
      <c r="F147" s="807"/>
      <c r="G147" s="808" t="s">
        <v>252</v>
      </c>
      <c r="H147" s="809"/>
      <c r="I147" s="809"/>
      <c r="J147" s="810"/>
      <c r="L147" s="433">
        <v>1</v>
      </c>
      <c r="M147" s="435" t="s">
        <v>207</v>
      </c>
    </row>
    <row r="148" spans="3:13" s="88" customFormat="1" ht="59.5" customHeight="1" x14ac:dyDescent="0.25">
      <c r="C148" s="246"/>
      <c r="D148" s="246"/>
      <c r="E148" s="806"/>
      <c r="F148" s="807"/>
      <c r="G148" s="808" t="s">
        <v>252</v>
      </c>
      <c r="H148" s="809"/>
      <c r="I148" s="809"/>
      <c r="J148" s="810"/>
      <c r="L148" s="433">
        <v>1</v>
      </c>
      <c r="M148" s="435" t="s">
        <v>208</v>
      </c>
    </row>
    <row r="149" spans="3:13" s="88" customFormat="1" ht="59.5" customHeight="1" x14ac:dyDescent="0.25">
      <c r="C149" s="246"/>
      <c r="D149" s="246"/>
      <c r="E149" s="806"/>
      <c r="F149" s="807"/>
      <c r="G149" s="808" t="s">
        <v>252</v>
      </c>
      <c r="H149" s="809"/>
      <c r="I149" s="809"/>
      <c r="J149" s="810"/>
      <c r="L149" s="432">
        <v>1</v>
      </c>
      <c r="M149" s="435" t="s">
        <v>209</v>
      </c>
    </row>
    <row r="150" spans="3:13" s="88" customFormat="1" ht="10.5" x14ac:dyDescent="0.25">
      <c r="J150" s="89"/>
      <c r="L150" s="432">
        <v>1</v>
      </c>
      <c r="M150" s="436" t="s">
        <v>276</v>
      </c>
    </row>
    <row r="151" spans="3:13" s="88" customFormat="1" ht="10.5" x14ac:dyDescent="0.25">
      <c r="J151" s="89"/>
      <c r="L151" s="498"/>
      <c r="M151" s="498"/>
    </row>
    <row r="152" spans="3:13" s="88" customFormat="1" ht="10.5" hidden="1" x14ac:dyDescent="0.25">
      <c r="J152" s="89"/>
      <c r="L152" s="498"/>
    </row>
    <row r="153" spans="3:13" s="88" customFormat="1" ht="10.5" hidden="1" x14ac:dyDescent="0.25">
      <c r="J153" s="89"/>
      <c r="L153" s="498"/>
    </row>
    <row r="154" spans="3:13" s="88" customFormat="1" ht="10.5" hidden="1" x14ac:dyDescent="0.25">
      <c r="J154" s="89"/>
    </row>
    <row r="155" spans="3:13" s="88" customFormat="1" ht="10.5" hidden="1" x14ac:dyDescent="0.25">
      <c r="J155" s="89"/>
    </row>
    <row r="156" spans="3:13" s="88" customFormat="1" ht="10.5" hidden="1" x14ac:dyDescent="0.25">
      <c r="J156" s="89"/>
    </row>
    <row r="157" spans="3:13" s="88" customFormat="1" ht="10.5" hidden="1" x14ac:dyDescent="0.25">
      <c r="J157" s="89"/>
    </row>
    <row r="158" spans="3:13" s="88" customFormat="1" ht="10.5" hidden="1" x14ac:dyDescent="0.25">
      <c r="J158" s="89"/>
    </row>
    <row r="159" spans="3:13" s="88" customFormat="1" ht="10.5" hidden="1" x14ac:dyDescent="0.25">
      <c r="J159" s="89"/>
    </row>
    <row r="160" spans="3:13" s="88" customFormat="1" ht="10.5" hidden="1" x14ac:dyDescent="0.25">
      <c r="J160" s="89"/>
    </row>
    <row r="161" spans="10:10" s="88" customFormat="1" ht="10.5" hidden="1" x14ac:dyDescent="0.25">
      <c r="J161" s="89"/>
    </row>
    <row r="162" spans="10:10" s="88" customFormat="1" ht="10.5" hidden="1" x14ac:dyDescent="0.25">
      <c r="J162" s="89"/>
    </row>
    <row r="163" spans="10:10" s="88" customFormat="1" ht="10.5" hidden="1" x14ac:dyDescent="0.25">
      <c r="J163" s="89"/>
    </row>
    <row r="164" spans="10:10" s="88" customFormat="1" ht="10.5" hidden="1" x14ac:dyDescent="0.25">
      <c r="J164" s="89"/>
    </row>
    <row r="165" spans="10:10" s="88" customFormat="1" ht="10.5" hidden="1" x14ac:dyDescent="0.25">
      <c r="J165" s="89"/>
    </row>
    <row r="166" spans="10:10" s="88" customFormat="1" ht="10.5" hidden="1" x14ac:dyDescent="0.25">
      <c r="J166" s="89"/>
    </row>
    <row r="167" spans="10:10" s="88" customFormat="1" ht="10.5" hidden="1" x14ac:dyDescent="0.25">
      <c r="J167" s="89"/>
    </row>
    <row r="168" spans="10:10" s="88" customFormat="1" ht="10.5" hidden="1" x14ac:dyDescent="0.25">
      <c r="J168" s="89"/>
    </row>
    <row r="169" spans="10:10" s="88" customFormat="1" ht="10.5" hidden="1" x14ac:dyDescent="0.25">
      <c r="J169" s="89"/>
    </row>
    <row r="170" spans="10:10" s="88" customFormat="1" ht="10.5" hidden="1" x14ac:dyDescent="0.25">
      <c r="J170" s="89"/>
    </row>
    <row r="171" spans="10:10" s="88" customFormat="1" ht="10.5" hidden="1" x14ac:dyDescent="0.25">
      <c r="J171" s="89"/>
    </row>
    <row r="172" spans="10:10" s="88" customFormat="1" ht="10.5" hidden="1" x14ac:dyDescent="0.25">
      <c r="J172" s="89"/>
    </row>
    <row r="173" spans="10:10" s="88" customFormat="1" ht="10.5" hidden="1" x14ac:dyDescent="0.25">
      <c r="J173" s="89"/>
    </row>
    <row r="174" spans="10:10" s="88" customFormat="1" ht="10.5" hidden="1" x14ac:dyDescent="0.25">
      <c r="J174" s="89"/>
    </row>
    <row r="175" spans="10:10" s="88" customFormat="1" ht="10.5" hidden="1" x14ac:dyDescent="0.25">
      <c r="J175" s="89"/>
    </row>
    <row r="176" spans="10:10" s="88" customFormat="1" ht="10.5" hidden="1" x14ac:dyDescent="0.25">
      <c r="J176" s="89"/>
    </row>
    <row r="177" spans="10:10" s="88" customFormat="1" ht="10.5" hidden="1" x14ac:dyDescent="0.25">
      <c r="J177" s="89"/>
    </row>
    <row r="178" spans="10:10" s="88" customFormat="1" ht="10.5" hidden="1" x14ac:dyDescent="0.25">
      <c r="J178" s="89"/>
    </row>
    <row r="179" spans="10:10" ht="10.5" hidden="1" x14ac:dyDescent="0.25"/>
    <row r="180" spans="10:10" ht="10.5" hidden="1" x14ac:dyDescent="0.25"/>
    <row r="181" spans="10:10" ht="10.5" hidden="1" x14ac:dyDescent="0.25"/>
    <row r="182" spans="10:10" ht="10.5" hidden="1" x14ac:dyDescent="0.25"/>
    <row r="183" spans="10:10" ht="10.5" hidden="1" x14ac:dyDescent="0.25"/>
    <row r="184" spans="10:10" ht="10.5" hidden="1" x14ac:dyDescent="0.25"/>
    <row r="185" spans="10:10" ht="10.5" hidden="1" x14ac:dyDescent="0.25"/>
    <row r="186" spans="10:10" ht="10.5" hidden="1" x14ac:dyDescent="0.25"/>
    <row r="187" spans="10:10" ht="10.5" hidden="1" x14ac:dyDescent="0.25"/>
    <row r="188" spans="10:10" ht="10.5" hidden="1" x14ac:dyDescent="0.25"/>
    <row r="189" spans="10:10" ht="10.5" hidden="1" x14ac:dyDescent="0.25"/>
    <row r="190" spans="10:10" ht="10.5" hidden="1" x14ac:dyDescent="0.25"/>
    <row r="191" spans="10:10" ht="10.5" hidden="1" x14ac:dyDescent="0.25"/>
    <row r="192" spans="10:10" ht="10.5" hidden="1" x14ac:dyDescent="0.25"/>
    <row r="193" ht="10.5" hidden="1" x14ac:dyDescent="0.25"/>
    <row r="194" ht="10.5" hidden="1" x14ac:dyDescent="0.25"/>
    <row r="195" ht="10.5" hidden="1" x14ac:dyDescent="0.25"/>
    <row r="196" ht="10.5" hidden="1" x14ac:dyDescent="0.25"/>
    <row r="197" ht="10.5" hidden="1" x14ac:dyDescent="0.25"/>
    <row r="198" ht="10.5" hidden="1" x14ac:dyDescent="0.25"/>
    <row r="199" ht="10.5" hidden="1" x14ac:dyDescent="0.25"/>
    <row r="200" ht="10.5" hidden="1" x14ac:dyDescent="0.25"/>
    <row r="201" ht="10.5" hidden="1" x14ac:dyDescent="0.25"/>
    <row r="202" ht="10.5" hidden="1" x14ac:dyDescent="0.25"/>
    <row r="203" ht="10.5" hidden="1" x14ac:dyDescent="0.25"/>
    <row r="204" ht="10.5" hidden="1" x14ac:dyDescent="0.25"/>
    <row r="205" ht="10.5" hidden="1" x14ac:dyDescent="0.25"/>
    <row r="206" ht="10.5" hidden="1" x14ac:dyDescent="0.25"/>
    <row r="207" ht="10.5" hidden="1" x14ac:dyDescent="0.25"/>
    <row r="208" ht="10.5" hidden="1" x14ac:dyDescent="0.25"/>
    <row r="209" ht="10.5" hidden="1" x14ac:dyDescent="0.25"/>
    <row r="210" ht="10.5" hidden="1" x14ac:dyDescent="0.25"/>
    <row r="211" ht="10.5" hidden="1" x14ac:dyDescent="0.25"/>
    <row r="212" ht="10.5" hidden="1" x14ac:dyDescent="0.25"/>
    <row r="213" ht="10.5" hidden="1" x14ac:dyDescent="0.25"/>
    <row r="214" ht="10.5" hidden="1" x14ac:dyDescent="0.25"/>
    <row r="215" ht="10.5" hidden="1" x14ac:dyDescent="0.25"/>
    <row r="216" ht="10.5" hidden="1" x14ac:dyDescent="0.25"/>
    <row r="217" ht="10.5" hidden="1" x14ac:dyDescent="0.25"/>
    <row r="218" ht="10.5" hidden="1" x14ac:dyDescent="0.25"/>
    <row r="219" ht="10.5" hidden="1" x14ac:dyDescent="0.25"/>
    <row r="220" ht="10.5" hidden="1" x14ac:dyDescent="0.25"/>
    <row r="221" ht="10.5" hidden="1" x14ac:dyDescent="0.25"/>
    <row r="222" ht="10.5" hidden="1" x14ac:dyDescent="0.25"/>
    <row r="223" ht="10.5" hidden="1" x14ac:dyDescent="0.25"/>
    <row r="224" ht="10.5" hidden="1" x14ac:dyDescent="0.25"/>
    <row r="225" ht="10.5" hidden="1" x14ac:dyDescent="0.25"/>
    <row r="226" ht="10.5" hidden="1" x14ac:dyDescent="0.25"/>
    <row r="227" ht="10.5" hidden="1" x14ac:dyDescent="0.25"/>
    <row r="228" ht="10.5" hidden="1" x14ac:dyDescent="0.25"/>
    <row r="229" ht="10.5" hidden="1" x14ac:dyDescent="0.25"/>
    <row r="230" ht="10.5" hidden="1" x14ac:dyDescent="0.25"/>
    <row r="231" ht="10.5" hidden="1" x14ac:dyDescent="0.25"/>
    <row r="232" ht="10.5" hidden="1" x14ac:dyDescent="0.25"/>
    <row r="233" ht="10.5" hidden="1" x14ac:dyDescent="0.25"/>
    <row r="234" ht="10.5" hidden="1" x14ac:dyDescent="0.25"/>
    <row r="235" ht="10.5" hidden="1" x14ac:dyDescent="0.25"/>
    <row r="236" ht="10.5" hidden="1" x14ac:dyDescent="0.25"/>
    <row r="237" ht="10.5" hidden="1" x14ac:dyDescent="0.25"/>
    <row r="238" ht="10.5" hidden="1" x14ac:dyDescent="0.25"/>
    <row r="239" ht="10.5" hidden="1" x14ac:dyDescent="0.25"/>
    <row r="240" ht="10.5" hidden="1" x14ac:dyDescent="0.25"/>
    <row r="241" ht="10.5" hidden="1" x14ac:dyDescent="0.25"/>
    <row r="242" ht="10.5" hidden="1" x14ac:dyDescent="0.25"/>
    <row r="243" ht="10.5" hidden="1" x14ac:dyDescent="0.25"/>
    <row r="244" ht="10.5" hidden="1" x14ac:dyDescent="0.25"/>
    <row r="245" ht="10.5" hidden="1" x14ac:dyDescent="0.25"/>
    <row r="246" ht="10.5" hidden="1" x14ac:dyDescent="0.25"/>
    <row r="247" ht="10.5" hidden="1" x14ac:dyDescent="0.25"/>
    <row r="248" ht="10.5" hidden="1" x14ac:dyDescent="0.25"/>
    <row r="249" ht="10.5" hidden="1" x14ac:dyDescent="0.25"/>
    <row r="250" ht="10.5" hidden="1" x14ac:dyDescent="0.25"/>
    <row r="251" ht="10.5" hidden="1" x14ac:dyDescent="0.25"/>
    <row r="252" ht="10.5" hidden="1" x14ac:dyDescent="0.25"/>
    <row r="253" ht="10.5" hidden="1" x14ac:dyDescent="0.25"/>
    <row r="254" ht="10.5" hidden="1" x14ac:dyDescent="0.25"/>
    <row r="255" ht="10.5" hidden="1" x14ac:dyDescent="0.25"/>
    <row r="256" ht="10.5" hidden="1" x14ac:dyDescent="0.25"/>
    <row r="257" ht="10.5" hidden="1" x14ac:dyDescent="0.25"/>
    <row r="258" ht="10.5" hidden="1" x14ac:dyDescent="0.25"/>
    <row r="259" ht="10.5" hidden="1" x14ac:dyDescent="0.25"/>
    <row r="260" ht="10.5" hidden="1" x14ac:dyDescent="0.25"/>
    <row r="261" ht="10.5" hidden="1" x14ac:dyDescent="0.25"/>
    <row r="262" ht="10.5" hidden="1" x14ac:dyDescent="0.25"/>
    <row r="263" ht="10.5" hidden="1" x14ac:dyDescent="0.25"/>
    <row r="264" ht="10.5" hidden="1" x14ac:dyDescent="0.25"/>
    <row r="265" ht="10.5" hidden="1" x14ac:dyDescent="0.25"/>
    <row r="266" ht="10.5" hidden="1" x14ac:dyDescent="0.25"/>
    <row r="267" ht="10.5" hidden="1" x14ac:dyDescent="0.25"/>
    <row r="268" ht="10.5" hidden="1" x14ac:dyDescent="0.25"/>
    <row r="269" ht="10.5" hidden="1" x14ac:dyDescent="0.25"/>
    <row r="270" ht="10.5" hidden="1" x14ac:dyDescent="0.25"/>
    <row r="271" ht="10.5" hidden="1" x14ac:dyDescent="0.25"/>
    <row r="272" ht="10.5" hidden="1" x14ac:dyDescent="0.25"/>
    <row r="273" ht="10.5" hidden="1" x14ac:dyDescent="0.25"/>
    <row r="274" ht="10.5" hidden="1" x14ac:dyDescent="0.25"/>
    <row r="275" ht="10.5" hidden="1" x14ac:dyDescent="0.25"/>
    <row r="276" ht="10.5" hidden="1" x14ac:dyDescent="0.25"/>
    <row r="277" ht="10.5" hidden="1" x14ac:dyDescent="0.25"/>
    <row r="278" ht="10.5" hidden="1" x14ac:dyDescent="0.25"/>
    <row r="279" ht="10.5" hidden="1" x14ac:dyDescent="0.25"/>
    <row r="280" ht="10.5" hidden="1" x14ac:dyDescent="0.25"/>
    <row r="281" ht="10.5" hidden="1" x14ac:dyDescent="0.25"/>
    <row r="282" ht="10.5" hidden="1" x14ac:dyDescent="0.25"/>
    <row r="283" ht="10.5" hidden="1" x14ac:dyDescent="0.25"/>
    <row r="284" ht="10.5" hidden="1" x14ac:dyDescent="0.25"/>
    <row r="285" ht="10.5" hidden="1" x14ac:dyDescent="0.25"/>
    <row r="286" ht="10.5" hidden="1" x14ac:dyDescent="0.25"/>
    <row r="287" ht="10.5" hidden="1" x14ac:dyDescent="0.25"/>
    <row r="288" ht="10.5" hidden="1" x14ac:dyDescent="0.25"/>
    <row r="289" ht="10.5" hidden="1" x14ac:dyDescent="0.25"/>
    <row r="290" ht="10.5" hidden="1" x14ac:dyDescent="0.25"/>
    <row r="291" ht="10.5" hidden="1" x14ac:dyDescent="0.25"/>
    <row r="292" ht="10.5" hidden="1" x14ac:dyDescent="0.25"/>
    <row r="293" ht="10.5" hidden="1" x14ac:dyDescent="0.25"/>
    <row r="294" ht="10.5" hidden="1" x14ac:dyDescent="0.25"/>
    <row r="295" ht="10.5" hidden="1" x14ac:dyDescent="0.25"/>
    <row r="296" ht="10.5" hidden="1" x14ac:dyDescent="0.25"/>
    <row r="297" ht="10.5" hidden="1" x14ac:dyDescent="0.25"/>
    <row r="298" ht="10.5" hidden="1" x14ac:dyDescent="0.25"/>
    <row r="299" ht="10.5" hidden="1" x14ac:dyDescent="0.25"/>
    <row r="300" ht="10.5" hidden="1" x14ac:dyDescent="0.25"/>
    <row r="301" ht="10.5" hidden="1" x14ac:dyDescent="0.25"/>
    <row r="302" ht="10.5" hidden="1" x14ac:dyDescent="0.25"/>
    <row r="303" ht="10.5" hidden="1" x14ac:dyDescent="0.25"/>
    <row r="304" ht="10.5" hidden="1" x14ac:dyDescent="0.25"/>
    <row r="305" ht="10.5" hidden="1" x14ac:dyDescent="0.25"/>
    <row r="306" ht="10.5" hidden="1" x14ac:dyDescent="0.25"/>
    <row r="307" ht="10.5" hidden="1" x14ac:dyDescent="0.25"/>
    <row r="308" ht="10.5" hidden="1" x14ac:dyDescent="0.25"/>
    <row r="309" ht="10.5" hidden="1" x14ac:dyDescent="0.25"/>
    <row r="310" ht="10.5" hidden="1" x14ac:dyDescent="0.25"/>
    <row r="311" ht="10.5" hidden="1" x14ac:dyDescent="0.25"/>
    <row r="312" ht="10.5" hidden="1" x14ac:dyDescent="0.25"/>
    <row r="313" ht="10.5" hidden="1" x14ac:dyDescent="0.25"/>
    <row r="314" ht="10.5" hidden="1" x14ac:dyDescent="0.25"/>
    <row r="315" ht="10.5" hidden="1" x14ac:dyDescent="0.25"/>
    <row r="316" ht="10.5" hidden="1" x14ac:dyDescent="0.25"/>
    <row r="317" ht="10.5" hidden="1" x14ac:dyDescent="0.25"/>
    <row r="318" ht="10.5" hidden="1" x14ac:dyDescent="0.25"/>
    <row r="319" ht="10.5" hidden="1" x14ac:dyDescent="0.25"/>
    <row r="320" ht="10.5" hidden="1" x14ac:dyDescent="0.25"/>
    <row r="321" ht="10.5" hidden="1" x14ac:dyDescent="0.25"/>
    <row r="322" ht="10.5" hidden="1" x14ac:dyDescent="0.25"/>
    <row r="323" ht="10.5" hidden="1" x14ac:dyDescent="0.25"/>
    <row r="324" ht="10.5" hidden="1" x14ac:dyDescent="0.25"/>
    <row r="325" ht="10.5" hidden="1" x14ac:dyDescent="0.25"/>
    <row r="326" ht="10.5" hidden="1" x14ac:dyDescent="0.25"/>
    <row r="327" ht="10.5" hidden="1" x14ac:dyDescent="0.25"/>
    <row r="328" ht="10.5" hidden="1" x14ac:dyDescent="0.25"/>
    <row r="329" ht="10.5" hidden="1" x14ac:dyDescent="0.25"/>
    <row r="330" ht="10.5" hidden="1" x14ac:dyDescent="0.25"/>
    <row r="331" ht="10.5" hidden="1" x14ac:dyDescent="0.25"/>
    <row r="332" ht="10.5" hidden="1" x14ac:dyDescent="0.25"/>
    <row r="333" ht="10.5" hidden="1" x14ac:dyDescent="0.25"/>
    <row r="334" ht="10.5" hidden="1" x14ac:dyDescent="0.25"/>
    <row r="335" ht="10.5" hidden="1" x14ac:dyDescent="0.25"/>
    <row r="336" ht="10.5" hidden="1" x14ac:dyDescent="0.25"/>
    <row r="337" ht="10.5" hidden="1" x14ac:dyDescent="0.25"/>
    <row r="338" ht="10.5" hidden="1" x14ac:dyDescent="0.25"/>
    <row r="339" ht="10.5" hidden="1" x14ac:dyDescent="0.25"/>
    <row r="340" ht="10.5" hidden="1" x14ac:dyDescent="0.25"/>
    <row r="341" ht="10.5" hidden="1" x14ac:dyDescent="0.25"/>
    <row r="342" ht="10.5" hidden="1" x14ac:dyDescent="0.25"/>
    <row r="343" ht="10.5" hidden="1" x14ac:dyDescent="0.25"/>
    <row r="344" ht="10.5" hidden="1" x14ac:dyDescent="0.25"/>
    <row r="345" ht="10.5" hidden="1" x14ac:dyDescent="0.25"/>
    <row r="346" ht="10.5" hidden="1" x14ac:dyDescent="0.25"/>
    <row r="347" ht="10.5" hidden="1" x14ac:dyDescent="0.25"/>
    <row r="348" ht="10.5" hidden="1" x14ac:dyDescent="0.25"/>
    <row r="349" ht="10.5" hidden="1" x14ac:dyDescent="0.25"/>
    <row r="350" ht="10.5" hidden="1" x14ac:dyDescent="0.25"/>
    <row r="351" ht="10.5" hidden="1" x14ac:dyDescent="0.25"/>
    <row r="352" ht="10.5" hidden="1" x14ac:dyDescent="0.25"/>
    <row r="353" ht="10.5" hidden="1" x14ac:dyDescent="0.25"/>
    <row r="354" ht="10.5" hidden="1" x14ac:dyDescent="0.25"/>
    <row r="355" ht="10.5" hidden="1" x14ac:dyDescent="0.25"/>
    <row r="356" ht="10.5" hidden="1" x14ac:dyDescent="0.25"/>
    <row r="357" ht="10.5" hidden="1" x14ac:dyDescent="0.25"/>
    <row r="358" ht="10.5" hidden="1" x14ac:dyDescent="0.25"/>
    <row r="359" ht="10.5" hidden="1" x14ac:dyDescent="0.25"/>
    <row r="360" ht="10.5" hidden="1" x14ac:dyDescent="0.25"/>
    <row r="361" ht="10.5" hidden="1" x14ac:dyDescent="0.25"/>
    <row r="362" ht="10.5" hidden="1" x14ac:dyDescent="0.25"/>
    <row r="363" ht="10.5" hidden="1" x14ac:dyDescent="0.25"/>
    <row r="364" ht="10.5" hidden="1" x14ac:dyDescent="0.25"/>
    <row r="365" ht="10.5" hidden="1" x14ac:dyDescent="0.25"/>
    <row r="366" ht="10.5" hidden="1" x14ac:dyDescent="0.25"/>
    <row r="367" ht="10.5" hidden="1" x14ac:dyDescent="0.25"/>
    <row r="368" ht="10.5" hidden="1" x14ac:dyDescent="0.25"/>
    <row r="369" ht="10.5" hidden="1" x14ac:dyDescent="0.25"/>
    <row r="370" ht="10.5" hidden="1" x14ac:dyDescent="0.25"/>
    <row r="371" ht="10.5" hidden="1" x14ac:dyDescent="0.25"/>
    <row r="372" ht="10.5" hidden="1" x14ac:dyDescent="0.25"/>
    <row r="373" ht="10.5" hidden="1" x14ac:dyDescent="0.25"/>
    <row r="374" ht="10.5" hidden="1" x14ac:dyDescent="0.25"/>
    <row r="375" ht="10.5" hidden="1" x14ac:dyDescent="0.25"/>
    <row r="376" ht="10.5" hidden="1" x14ac:dyDescent="0.25"/>
    <row r="377" ht="10.5" hidden="1" x14ac:dyDescent="0.25"/>
    <row r="378" ht="10.5" hidden="1" x14ac:dyDescent="0.25"/>
    <row r="379" ht="10.5" hidden="1" x14ac:dyDescent="0.25"/>
    <row r="380" ht="10.5" hidden="1" x14ac:dyDescent="0.25"/>
    <row r="381" ht="10.5" hidden="1" x14ac:dyDescent="0.25"/>
    <row r="382" ht="10.5" hidden="1" x14ac:dyDescent="0.25"/>
    <row r="383" ht="10.5" hidden="1" x14ac:dyDescent="0.25"/>
    <row r="384" ht="10.5" hidden="1" x14ac:dyDescent="0.25"/>
    <row r="385" ht="10.5" hidden="1" x14ac:dyDescent="0.25"/>
    <row r="386" ht="10.5" hidden="1" x14ac:dyDescent="0.25"/>
    <row r="387" ht="10.5" hidden="1" x14ac:dyDescent="0.25"/>
    <row r="388" ht="10.5" hidden="1" x14ac:dyDescent="0.25"/>
    <row r="389" ht="10.5" hidden="1" x14ac:dyDescent="0.25"/>
    <row r="390" ht="10.5" hidden="1" x14ac:dyDescent="0.25"/>
    <row r="391" ht="10.5" hidden="1" x14ac:dyDescent="0.25"/>
    <row r="392" ht="10.5" hidden="1" x14ac:dyDescent="0.25"/>
    <row r="393" ht="10.5" hidden="1" x14ac:dyDescent="0.25"/>
    <row r="394" ht="10.5" hidden="1" x14ac:dyDescent="0.25"/>
    <row r="395" ht="10.5" hidden="1" x14ac:dyDescent="0.25"/>
    <row r="396" ht="10.5" hidden="1" x14ac:dyDescent="0.25"/>
    <row r="397" ht="10.5" hidden="1" x14ac:dyDescent="0.25"/>
    <row r="398" ht="10.5" hidden="1" x14ac:dyDescent="0.25"/>
    <row r="399" ht="10.5" hidden="1" x14ac:dyDescent="0.25"/>
    <row r="400" ht="10.5" hidden="1" x14ac:dyDescent="0.25"/>
    <row r="401" ht="10.5" hidden="1" x14ac:dyDescent="0.25"/>
    <row r="402" ht="10.5" hidden="1" x14ac:dyDescent="0.25"/>
    <row r="403" ht="10.5" hidden="1" x14ac:dyDescent="0.25"/>
    <row r="404" ht="10.5" hidden="1" x14ac:dyDescent="0.25"/>
    <row r="405" ht="10.5" hidden="1" x14ac:dyDescent="0.25"/>
    <row r="406" ht="10.5" hidden="1" x14ac:dyDescent="0.25"/>
    <row r="407" ht="10.5" hidden="1" x14ac:dyDescent="0.25"/>
    <row r="408" ht="10.5" hidden="1" x14ac:dyDescent="0.25"/>
    <row r="409" ht="10.5" hidden="1" x14ac:dyDescent="0.25"/>
    <row r="410" ht="10.5" hidden="1" x14ac:dyDescent="0.25"/>
    <row r="411" ht="10.5" hidden="1" x14ac:dyDescent="0.25"/>
    <row r="412" ht="10.5" hidden="1" x14ac:dyDescent="0.25"/>
    <row r="413" ht="10.5" hidden="1" x14ac:dyDescent="0.25"/>
    <row r="414" ht="10.5" hidden="1" x14ac:dyDescent="0.25"/>
    <row r="415" ht="10.5" hidden="1" x14ac:dyDescent="0.25"/>
    <row r="416" ht="10.5" hidden="1" x14ac:dyDescent="0.25"/>
    <row r="417" ht="10.5" hidden="1" x14ac:dyDescent="0.25"/>
    <row r="418" ht="10.5" hidden="1" x14ac:dyDescent="0.25"/>
    <row r="419" ht="10.5" hidden="1" x14ac:dyDescent="0.25"/>
    <row r="420" ht="10.5" hidden="1" x14ac:dyDescent="0.25"/>
    <row r="421" ht="10.5" hidden="1" x14ac:dyDescent="0.25"/>
    <row r="422" ht="10.5" hidden="1" x14ac:dyDescent="0.25"/>
    <row r="423" ht="10.5" hidden="1" x14ac:dyDescent="0.25"/>
    <row r="424" ht="10.5" hidden="1" x14ac:dyDescent="0.25"/>
    <row r="425" ht="10.5" hidden="1" x14ac:dyDescent="0.25"/>
    <row r="426" ht="10.5" hidden="1" x14ac:dyDescent="0.25"/>
    <row r="427" ht="10.5" hidden="1" x14ac:dyDescent="0.25"/>
    <row r="428" ht="10.5" hidden="1" x14ac:dyDescent="0.25"/>
    <row r="429" ht="10.5" hidden="1" x14ac:dyDescent="0.25"/>
    <row r="430" ht="10.5" hidden="1" x14ac:dyDescent="0.25"/>
    <row r="431" ht="10.5" hidden="1" x14ac:dyDescent="0.25"/>
    <row r="432" ht="10.5" hidden="1" x14ac:dyDescent="0.25"/>
    <row r="433" ht="10.5" hidden="1" x14ac:dyDescent="0.25"/>
    <row r="434" ht="10.5" hidden="1" x14ac:dyDescent="0.25"/>
    <row r="435" ht="10.5" hidden="1" x14ac:dyDescent="0.25"/>
    <row r="436" ht="10.5" hidden="1" x14ac:dyDescent="0.25"/>
    <row r="437" ht="10.5" hidden="1" x14ac:dyDescent="0.25"/>
    <row r="438" ht="10.5" hidden="1" x14ac:dyDescent="0.25"/>
    <row r="439" ht="10.5" hidden="1" x14ac:dyDescent="0.25"/>
    <row r="440" ht="10.5" hidden="1" x14ac:dyDescent="0.25"/>
    <row r="441" ht="10.5" hidden="1" x14ac:dyDescent="0.25"/>
    <row r="442" ht="10.5" hidden="1" x14ac:dyDescent="0.25"/>
    <row r="443" ht="10.5" hidden="1" x14ac:dyDescent="0.25"/>
    <row r="444" ht="10.5" hidden="1" x14ac:dyDescent="0.25"/>
    <row r="445" ht="10.5" hidden="1" x14ac:dyDescent="0.25"/>
    <row r="446" ht="10.5" hidden="1" x14ac:dyDescent="0.25"/>
    <row r="447" ht="10.5" hidden="1" x14ac:dyDescent="0.25"/>
    <row r="448" ht="10.5" hidden="1" x14ac:dyDescent="0.25"/>
    <row r="449" ht="10.5" hidden="1" x14ac:dyDescent="0.25"/>
    <row r="450" ht="10.5" hidden="1" x14ac:dyDescent="0.25"/>
    <row r="451" ht="10.5" hidden="1" x14ac:dyDescent="0.25"/>
    <row r="452" ht="10.5" hidden="1" x14ac:dyDescent="0.25"/>
    <row r="453" ht="10.5" hidden="1" x14ac:dyDescent="0.25"/>
    <row r="454" ht="10.5" hidden="1" x14ac:dyDescent="0.25"/>
    <row r="455" ht="10.5" hidden="1" x14ac:dyDescent="0.25"/>
    <row r="456" ht="10.5" hidden="1" x14ac:dyDescent="0.25"/>
    <row r="457" ht="10.5" hidden="1" x14ac:dyDescent="0.25"/>
    <row r="458" ht="10.5" hidden="1" x14ac:dyDescent="0.25"/>
    <row r="459" ht="10.5" hidden="1" x14ac:dyDescent="0.25"/>
    <row r="460" ht="10.5" hidden="1" x14ac:dyDescent="0.25"/>
    <row r="461" ht="10.5" hidden="1" x14ac:dyDescent="0.25"/>
    <row r="462" ht="10.5" hidden="1" x14ac:dyDescent="0.25"/>
    <row r="463" ht="10.5" hidden="1" x14ac:dyDescent="0.25"/>
    <row r="464" ht="10.5" hidden="1" x14ac:dyDescent="0.25"/>
    <row r="465" ht="10.5" hidden="1" x14ac:dyDescent="0.25"/>
    <row r="466" ht="10.5" hidden="1" x14ac:dyDescent="0.25"/>
    <row r="467" ht="10.5" hidden="1" x14ac:dyDescent="0.25"/>
    <row r="468" ht="10.5" hidden="1" x14ac:dyDescent="0.25"/>
    <row r="469" ht="10.5" hidden="1" x14ac:dyDescent="0.25"/>
    <row r="470" ht="10.5" hidden="1" x14ac:dyDescent="0.25"/>
    <row r="471" ht="10.5" hidden="1" x14ac:dyDescent="0.25"/>
    <row r="472" ht="10.5" hidden="1" x14ac:dyDescent="0.25"/>
    <row r="473" ht="10.5" hidden="1" x14ac:dyDescent="0.25"/>
    <row r="474" ht="10.5" hidden="1" x14ac:dyDescent="0.25"/>
    <row r="475" ht="10.5" hidden="1" x14ac:dyDescent="0.25"/>
    <row r="476" ht="10.5" hidden="1" x14ac:dyDescent="0.25"/>
    <row r="477" ht="10.5" hidden="1" x14ac:dyDescent="0.25"/>
    <row r="478" ht="10.5" hidden="1" x14ac:dyDescent="0.25"/>
    <row r="479" ht="10.5" hidden="1" x14ac:dyDescent="0.25"/>
    <row r="480" ht="10.5" hidden="1" x14ac:dyDescent="0.25"/>
    <row r="481" ht="10.5" hidden="1" x14ac:dyDescent="0.25"/>
    <row r="482" ht="10.5" hidden="1" x14ac:dyDescent="0.25"/>
    <row r="483" ht="10.5" hidden="1" x14ac:dyDescent="0.25"/>
    <row r="484" ht="10.5" hidden="1" x14ac:dyDescent="0.25"/>
    <row r="485" ht="10.5" hidden="1" x14ac:dyDescent="0.25"/>
    <row r="486" ht="10.5" hidden="1" x14ac:dyDescent="0.25"/>
    <row r="487" ht="10.5" hidden="1" x14ac:dyDescent="0.25"/>
    <row r="488" ht="10.5" hidden="1" x14ac:dyDescent="0.25"/>
    <row r="489" ht="10.5" hidden="1" x14ac:dyDescent="0.25"/>
    <row r="490" ht="10.5" hidden="1" x14ac:dyDescent="0.25"/>
    <row r="491" ht="10.5" hidden="1" x14ac:dyDescent="0.25"/>
    <row r="492" ht="10.5" hidden="1" x14ac:dyDescent="0.25"/>
    <row r="493" ht="10.5" hidden="1" x14ac:dyDescent="0.25"/>
    <row r="494" ht="10.5" hidden="1" x14ac:dyDescent="0.25"/>
    <row r="495" ht="10.5" hidden="1" x14ac:dyDescent="0.25"/>
    <row r="496" ht="10.5" hidden="1" x14ac:dyDescent="0.25"/>
    <row r="497" ht="10.5" hidden="1" x14ac:dyDescent="0.25"/>
    <row r="498" ht="10.5" hidden="1" x14ac:dyDescent="0.25"/>
    <row r="499" ht="10.5" hidden="1" x14ac:dyDescent="0.25"/>
    <row r="500" ht="10.5" hidden="1" x14ac:dyDescent="0.25"/>
    <row r="501" ht="10.5" hidden="1" x14ac:dyDescent="0.25"/>
    <row r="502" ht="10.5" hidden="1" x14ac:dyDescent="0.25"/>
    <row r="503" ht="10.5" hidden="1" x14ac:dyDescent="0.25"/>
    <row r="504" ht="10.5" hidden="1" x14ac:dyDescent="0.25"/>
    <row r="505" ht="10.5" hidden="1" x14ac:dyDescent="0.25"/>
    <row r="506" ht="10.5" hidden="1" x14ac:dyDescent="0.25"/>
    <row r="507" ht="10.5" hidden="1" x14ac:dyDescent="0.25"/>
    <row r="508" ht="10.5" hidden="1" x14ac:dyDescent="0.25"/>
    <row r="509" ht="10.5" hidden="1" x14ac:dyDescent="0.25"/>
    <row r="510" ht="10.5" hidden="1" x14ac:dyDescent="0.25"/>
    <row r="511" ht="10.5" hidden="1" x14ac:dyDescent="0.25"/>
    <row r="512" ht="10.5" hidden="1" x14ac:dyDescent="0.25"/>
    <row r="513" ht="10.5" hidden="1" x14ac:dyDescent="0.25"/>
    <row r="514" ht="10.5" hidden="1" x14ac:dyDescent="0.25"/>
    <row r="515" ht="10.5" hidden="1" x14ac:dyDescent="0.25"/>
    <row r="516" ht="10.5" hidden="1" x14ac:dyDescent="0.25"/>
    <row r="517" ht="10.5" hidden="1" x14ac:dyDescent="0.25"/>
    <row r="518" ht="10.5" hidden="1" x14ac:dyDescent="0.25"/>
    <row r="519" ht="10.5" hidden="1" x14ac:dyDescent="0.25"/>
    <row r="520" ht="10.5" hidden="1" x14ac:dyDescent="0.25"/>
    <row r="521" ht="10.5" hidden="1" x14ac:dyDescent="0.25"/>
    <row r="522" ht="10.5" hidden="1" x14ac:dyDescent="0.25"/>
    <row r="523" ht="10.5" hidden="1" x14ac:dyDescent="0.25"/>
    <row r="524" ht="10.5" hidden="1" x14ac:dyDescent="0.25"/>
    <row r="525" ht="10.5" hidden="1" x14ac:dyDescent="0.25"/>
    <row r="526" ht="10.5" hidden="1" x14ac:dyDescent="0.25"/>
    <row r="527" ht="10.5" hidden="1" x14ac:dyDescent="0.25"/>
    <row r="528" ht="10.5" hidden="1" x14ac:dyDescent="0.25"/>
    <row r="529" ht="10.5" hidden="1" x14ac:dyDescent="0.25"/>
    <row r="530" ht="10.5" hidden="1" x14ac:dyDescent="0.25"/>
    <row r="531" ht="10.5" hidden="1" x14ac:dyDescent="0.25"/>
    <row r="532" ht="10.5" hidden="1" x14ac:dyDescent="0.25"/>
    <row r="533" ht="10.5" hidden="1" x14ac:dyDescent="0.25"/>
    <row r="534" ht="10.5" hidden="1" x14ac:dyDescent="0.25"/>
    <row r="535" ht="10.5" hidden="1" x14ac:dyDescent="0.25"/>
    <row r="536" ht="10.5" hidden="1" x14ac:dyDescent="0.25"/>
    <row r="537" ht="10.5" hidden="1" x14ac:dyDescent="0.25"/>
    <row r="538" ht="10.5" hidden="1" x14ac:dyDescent="0.25"/>
    <row r="539" ht="10.5" hidden="1" x14ac:dyDescent="0.25"/>
    <row r="540" ht="10.5" hidden="1" x14ac:dyDescent="0.25"/>
    <row r="541" ht="10.5" hidden="1" x14ac:dyDescent="0.25"/>
    <row r="542" ht="10.5" hidden="1" x14ac:dyDescent="0.25"/>
    <row r="543" ht="10.5" hidden="1" x14ac:dyDescent="0.25"/>
    <row r="544" ht="10.5" hidden="1" x14ac:dyDescent="0.25"/>
    <row r="545" ht="10.5" hidden="1" x14ac:dyDescent="0.25"/>
    <row r="546" ht="10.5" hidden="1" x14ac:dyDescent="0.25"/>
    <row r="547" ht="10.5" hidden="1" x14ac:dyDescent="0.25"/>
    <row r="548" ht="10.5" hidden="1" x14ac:dyDescent="0.25"/>
    <row r="549" ht="10.5" hidden="1" x14ac:dyDescent="0.25"/>
    <row r="550" ht="10.5" hidden="1" x14ac:dyDescent="0.25"/>
    <row r="551" ht="10.5" hidden="1" x14ac:dyDescent="0.25"/>
    <row r="552" ht="10.5" hidden="1" x14ac:dyDescent="0.25"/>
    <row r="553" ht="10.5" hidden="1" x14ac:dyDescent="0.25"/>
    <row r="554" ht="10.5" hidden="1" x14ac:dyDescent="0.25"/>
    <row r="555" ht="10.5" hidden="1" x14ac:dyDescent="0.25"/>
    <row r="556" ht="10.5" hidden="1" x14ac:dyDescent="0.25"/>
    <row r="557" ht="10.5" hidden="1" x14ac:dyDescent="0.25"/>
    <row r="558" ht="10.5" hidden="1" x14ac:dyDescent="0.25"/>
    <row r="559" ht="10.5" hidden="1" x14ac:dyDescent="0.25"/>
    <row r="560" ht="10.5" hidden="1" x14ac:dyDescent="0.25"/>
    <row r="561" ht="10.5" hidden="1" x14ac:dyDescent="0.25"/>
    <row r="562" ht="10.5" hidden="1" x14ac:dyDescent="0.25"/>
    <row r="563" ht="10.5" hidden="1" x14ac:dyDescent="0.25"/>
    <row r="564" ht="10.5" hidden="1" x14ac:dyDescent="0.25"/>
    <row r="565" ht="10.5" hidden="1" x14ac:dyDescent="0.25"/>
    <row r="566" ht="10.5" hidden="1" x14ac:dyDescent="0.25"/>
    <row r="567" ht="10.5" hidden="1" x14ac:dyDescent="0.25"/>
    <row r="568" ht="10.5" hidden="1" x14ac:dyDescent="0.25"/>
    <row r="569" ht="10.5" hidden="1" x14ac:dyDescent="0.25"/>
    <row r="570" ht="10.5" hidden="1" x14ac:dyDescent="0.25"/>
    <row r="571" ht="10.5" hidden="1" x14ac:dyDescent="0.25"/>
    <row r="572" ht="10.5" hidden="1" x14ac:dyDescent="0.25"/>
    <row r="573" ht="10.5" hidden="1" x14ac:dyDescent="0.25"/>
    <row r="574" ht="10.5" hidden="1" x14ac:dyDescent="0.25"/>
    <row r="575" ht="10.5" hidden="1" x14ac:dyDescent="0.25"/>
    <row r="576" ht="10.5" hidden="1" x14ac:dyDescent="0.25"/>
    <row r="577" ht="10.5" hidden="1" x14ac:dyDescent="0.25"/>
    <row r="578" ht="10.5" hidden="1" x14ac:dyDescent="0.25"/>
    <row r="579" ht="10.5" hidden="1" x14ac:dyDescent="0.25"/>
    <row r="580" ht="10.5" hidden="1" x14ac:dyDescent="0.25"/>
    <row r="581" ht="10.5" hidden="1" x14ac:dyDescent="0.25"/>
    <row r="582" ht="10.5" hidden="1" x14ac:dyDescent="0.25"/>
    <row r="583" ht="10.5" hidden="1" x14ac:dyDescent="0.25"/>
    <row r="584" ht="10.5" hidden="1" x14ac:dyDescent="0.25"/>
    <row r="585" ht="10.5" hidden="1" x14ac:dyDescent="0.25"/>
    <row r="586" ht="10.5" hidden="1" x14ac:dyDescent="0.25"/>
    <row r="587" ht="10.5" hidden="1" x14ac:dyDescent="0.25"/>
    <row r="588" ht="10.5" hidden="1" x14ac:dyDescent="0.25"/>
    <row r="589" ht="10.5" hidden="1" x14ac:dyDescent="0.25"/>
    <row r="590" ht="10.5" hidden="1" x14ac:dyDescent="0.25"/>
    <row r="591" ht="10.5" hidden="1" x14ac:dyDescent="0.25"/>
    <row r="592" ht="10.5" hidden="1" x14ac:dyDescent="0.25"/>
    <row r="593" ht="10.5" hidden="1" x14ac:dyDescent="0.25"/>
    <row r="594" ht="10.5" hidden="1" x14ac:dyDescent="0.25"/>
    <row r="595" ht="10.5" hidden="1" x14ac:dyDescent="0.25"/>
    <row r="596" ht="10.5" hidden="1" x14ac:dyDescent="0.25"/>
    <row r="597" ht="10.5" hidden="1" x14ac:dyDescent="0.25"/>
    <row r="598" ht="10.5" hidden="1" x14ac:dyDescent="0.25"/>
    <row r="599" ht="10.5" hidden="1" x14ac:dyDescent="0.25"/>
    <row r="600" ht="10.5" hidden="1" x14ac:dyDescent="0.25"/>
    <row r="601" ht="10.5" hidden="1" x14ac:dyDescent="0.25"/>
    <row r="602" ht="10.5" hidden="1" x14ac:dyDescent="0.25"/>
    <row r="603" ht="10.5" hidden="1" x14ac:dyDescent="0.25"/>
    <row r="604" ht="10.5" hidden="1" x14ac:dyDescent="0.25"/>
    <row r="605" ht="10.5" hidden="1" x14ac:dyDescent="0.25"/>
    <row r="606" ht="10.5" hidden="1" x14ac:dyDescent="0.25"/>
    <row r="607" ht="10.5" hidden="1" x14ac:dyDescent="0.25"/>
    <row r="608" ht="10.5" hidden="1" x14ac:dyDescent="0.25"/>
    <row r="609" ht="10.5" hidden="1" x14ac:dyDescent="0.25"/>
    <row r="610" ht="10.5" hidden="1" x14ac:dyDescent="0.25"/>
    <row r="611" ht="10.5" hidden="1" x14ac:dyDescent="0.25"/>
    <row r="612" ht="10.5" hidden="1" x14ac:dyDescent="0.25"/>
    <row r="613" ht="10.5" hidden="1" x14ac:dyDescent="0.25"/>
    <row r="614" ht="10.5" hidden="1" x14ac:dyDescent="0.25"/>
    <row r="615" ht="10.5" hidden="1" x14ac:dyDescent="0.25"/>
    <row r="616" ht="10.5" hidden="1" x14ac:dyDescent="0.25"/>
    <row r="617" ht="10.5" hidden="1" x14ac:dyDescent="0.25"/>
    <row r="618" ht="10.5" hidden="1" x14ac:dyDescent="0.25"/>
    <row r="619" ht="10.5" hidden="1" x14ac:dyDescent="0.25"/>
    <row r="620" ht="10.5" hidden="1" x14ac:dyDescent="0.25"/>
    <row r="621" ht="10.5" hidden="1" x14ac:dyDescent="0.25"/>
    <row r="622" ht="10.5" hidden="1" x14ac:dyDescent="0.25"/>
    <row r="623" ht="10.5" hidden="1" x14ac:dyDescent="0.25"/>
    <row r="624" ht="10.5" hidden="1" x14ac:dyDescent="0.25"/>
    <row r="625" ht="10.5" hidden="1" x14ac:dyDescent="0.25"/>
    <row r="626" ht="10.5" hidden="1" x14ac:dyDescent="0.25"/>
    <row r="627" ht="10.5" hidden="1" x14ac:dyDescent="0.25"/>
    <row r="628" ht="10.5" hidden="1" x14ac:dyDescent="0.25"/>
    <row r="629" ht="10.5" hidden="1" x14ac:dyDescent="0.25"/>
    <row r="630" ht="10.5" hidden="1" x14ac:dyDescent="0.25"/>
    <row r="631" ht="10.5" hidden="1" x14ac:dyDescent="0.25"/>
    <row r="632" ht="10.5" hidden="1" x14ac:dyDescent="0.25"/>
    <row r="633" ht="10.5" hidden="1" x14ac:dyDescent="0.25"/>
    <row r="634" ht="10.5" hidden="1" x14ac:dyDescent="0.25"/>
    <row r="635" ht="10.5" hidden="1" x14ac:dyDescent="0.25"/>
    <row r="636" ht="10.5" hidden="1" x14ac:dyDescent="0.25"/>
    <row r="637" ht="10.5" hidden="1" x14ac:dyDescent="0.25"/>
    <row r="638" ht="10.5" hidden="1" x14ac:dyDescent="0.25"/>
    <row r="639" ht="10.5" hidden="1" x14ac:dyDescent="0.25"/>
    <row r="640" ht="10.5" hidden="1" x14ac:dyDescent="0.25"/>
    <row r="641" ht="10.5" hidden="1" x14ac:dyDescent="0.25"/>
    <row r="642" ht="10.5" hidden="1" x14ac:dyDescent="0.25"/>
    <row r="643" ht="10.5" hidden="1" x14ac:dyDescent="0.25"/>
    <row r="644" ht="10.5" hidden="1" x14ac:dyDescent="0.25"/>
    <row r="645" ht="10.5" hidden="1" x14ac:dyDescent="0.25"/>
    <row r="646" ht="10.5" hidden="1" x14ac:dyDescent="0.25"/>
    <row r="647" ht="10.5" hidden="1" x14ac:dyDescent="0.25"/>
    <row r="648" ht="10.5" hidden="1" x14ac:dyDescent="0.25"/>
    <row r="649" ht="10.5" hidden="1" x14ac:dyDescent="0.25"/>
    <row r="650" ht="10.5" hidden="1" x14ac:dyDescent="0.25"/>
    <row r="651" ht="10.5" hidden="1" x14ac:dyDescent="0.25"/>
    <row r="652" ht="10.5" hidden="1" x14ac:dyDescent="0.25"/>
    <row r="653" ht="10.5" hidden="1" x14ac:dyDescent="0.25"/>
    <row r="654" ht="10.5" hidden="1" x14ac:dyDescent="0.25"/>
    <row r="655" ht="10.5" hidden="1" x14ac:dyDescent="0.25"/>
    <row r="656" ht="10.5" hidden="1" x14ac:dyDescent="0.25"/>
    <row r="657" ht="10.5" hidden="1" x14ac:dyDescent="0.25"/>
    <row r="658" ht="10.5" hidden="1" x14ac:dyDescent="0.25"/>
    <row r="659" ht="10.5" hidden="1" x14ac:dyDescent="0.25"/>
    <row r="660" ht="10.5" hidden="1" x14ac:dyDescent="0.25"/>
    <row r="661" ht="10.5" hidden="1" x14ac:dyDescent="0.25"/>
    <row r="662" ht="10.5" hidden="1" x14ac:dyDescent="0.25"/>
    <row r="663" ht="10.5" hidden="1" x14ac:dyDescent="0.25"/>
    <row r="664" ht="10.5" hidden="1" x14ac:dyDescent="0.25"/>
    <row r="665" ht="10.5" hidden="1" x14ac:dyDescent="0.25"/>
    <row r="666" ht="10.5" hidden="1" x14ac:dyDescent="0.25"/>
    <row r="667" ht="10.5" hidden="1" x14ac:dyDescent="0.25"/>
    <row r="668" ht="10.5" hidden="1" x14ac:dyDescent="0.25"/>
    <row r="669" ht="10.5" hidden="1" x14ac:dyDescent="0.25"/>
    <row r="670" ht="10.5" hidden="1" x14ac:dyDescent="0.25"/>
    <row r="671" ht="10.5" hidden="1" x14ac:dyDescent="0.25"/>
    <row r="672" ht="10.5" hidden="1" x14ac:dyDescent="0.25"/>
    <row r="673" ht="10.5" hidden="1" x14ac:dyDescent="0.25"/>
    <row r="674" ht="10.5" hidden="1" x14ac:dyDescent="0.25"/>
    <row r="675" ht="10.5" hidden="1" x14ac:dyDescent="0.25"/>
    <row r="676" ht="10.5" hidden="1" x14ac:dyDescent="0.25"/>
    <row r="677" ht="10.5" hidden="1" x14ac:dyDescent="0.25"/>
    <row r="678" ht="10.5" hidden="1" x14ac:dyDescent="0.25"/>
    <row r="679" ht="10.5" hidden="1" x14ac:dyDescent="0.25"/>
    <row r="680" ht="10.5" hidden="1" x14ac:dyDescent="0.25"/>
    <row r="681" ht="10.5" hidden="1" x14ac:dyDescent="0.25"/>
    <row r="682" ht="10.5" hidden="1" x14ac:dyDescent="0.25"/>
    <row r="683" ht="10.5" hidden="1" x14ac:dyDescent="0.25"/>
    <row r="684" ht="10.5" hidden="1" x14ac:dyDescent="0.25"/>
    <row r="685" ht="10.5" hidden="1" x14ac:dyDescent="0.25"/>
    <row r="686" ht="10.5" hidden="1" x14ac:dyDescent="0.25"/>
    <row r="687" ht="10.5" hidden="1" x14ac:dyDescent="0.25"/>
    <row r="688" ht="10.5" hidden="1" x14ac:dyDescent="0.25"/>
    <row r="689" ht="10.5" hidden="1" x14ac:dyDescent="0.25"/>
    <row r="690" ht="10.5" hidden="1" x14ac:dyDescent="0.25"/>
    <row r="691" ht="10.5" hidden="1" x14ac:dyDescent="0.25"/>
    <row r="692" ht="10.5" hidden="1" x14ac:dyDescent="0.25"/>
    <row r="693" ht="10.5" hidden="1" x14ac:dyDescent="0.25"/>
    <row r="694" ht="10.5" hidden="1" x14ac:dyDescent="0.25"/>
    <row r="695" ht="10.5" hidden="1" x14ac:dyDescent="0.25"/>
    <row r="696" ht="10.5" hidden="1" x14ac:dyDescent="0.25"/>
    <row r="697" ht="10.5" hidden="1" x14ac:dyDescent="0.25"/>
    <row r="698" ht="10.5" hidden="1" x14ac:dyDescent="0.25"/>
    <row r="699" ht="10.5" hidden="1" x14ac:dyDescent="0.25"/>
    <row r="700" ht="10.5" hidden="1" x14ac:dyDescent="0.25"/>
    <row r="701" ht="10.5" hidden="1" x14ac:dyDescent="0.25"/>
    <row r="702" ht="10.5" hidden="1" x14ac:dyDescent="0.25"/>
    <row r="703" ht="10.5" hidden="1" x14ac:dyDescent="0.25"/>
    <row r="704" ht="10.5" hidden="1" x14ac:dyDescent="0.25"/>
    <row r="705" ht="10.5" hidden="1" x14ac:dyDescent="0.25"/>
    <row r="706" ht="10.5" hidden="1" x14ac:dyDescent="0.25"/>
    <row r="707" ht="10.5" hidden="1" x14ac:dyDescent="0.25"/>
    <row r="708" ht="10.5" hidden="1" x14ac:dyDescent="0.25"/>
    <row r="709" ht="10.5" hidden="1" x14ac:dyDescent="0.25"/>
    <row r="710" ht="10.5" hidden="1" x14ac:dyDescent="0.25"/>
    <row r="711" ht="10.5" hidden="1" x14ac:dyDescent="0.25"/>
    <row r="712" ht="10.5" hidden="1" x14ac:dyDescent="0.25"/>
    <row r="713" ht="10.5" hidden="1" x14ac:dyDescent="0.25"/>
    <row r="714" ht="10.5" hidden="1" x14ac:dyDescent="0.25"/>
    <row r="715" ht="10.5" hidden="1" x14ac:dyDescent="0.25"/>
    <row r="716" ht="10.5" hidden="1" x14ac:dyDescent="0.25"/>
    <row r="717" ht="10.5" hidden="1" x14ac:dyDescent="0.25"/>
    <row r="718" ht="10.5" hidden="1" x14ac:dyDescent="0.25"/>
    <row r="719" ht="10.5" hidden="1" x14ac:dyDescent="0.25"/>
    <row r="720" ht="10.5" hidden="1" x14ac:dyDescent="0.25"/>
    <row r="721" ht="10.5" hidden="1" x14ac:dyDescent="0.25"/>
    <row r="722" ht="10.5" hidden="1" x14ac:dyDescent="0.25"/>
    <row r="723" ht="10.5" hidden="1" x14ac:dyDescent="0.25"/>
    <row r="724" ht="10.5" hidden="1" x14ac:dyDescent="0.25"/>
    <row r="725" ht="10.5" hidden="1" x14ac:dyDescent="0.25"/>
    <row r="726" ht="10.5" hidden="1" x14ac:dyDescent="0.25"/>
    <row r="727" ht="10.5" hidden="1" x14ac:dyDescent="0.25"/>
    <row r="728" ht="10.5" hidden="1" x14ac:dyDescent="0.25"/>
    <row r="729" ht="10.5" hidden="1" x14ac:dyDescent="0.25"/>
    <row r="730" ht="10.5" hidden="1" x14ac:dyDescent="0.25"/>
    <row r="731" ht="10.5" hidden="1" x14ac:dyDescent="0.25"/>
    <row r="732" ht="10.5" hidden="1" x14ac:dyDescent="0.25"/>
    <row r="733" ht="10.5" hidden="1" x14ac:dyDescent="0.25"/>
    <row r="734" ht="10.5" hidden="1" x14ac:dyDescent="0.25"/>
    <row r="735" ht="10.5" hidden="1" x14ac:dyDescent="0.25"/>
    <row r="736" ht="10.5" hidden="1" x14ac:dyDescent="0.25"/>
    <row r="737" ht="10.5" hidden="1" x14ac:dyDescent="0.25"/>
    <row r="738" ht="10.5" hidden="1" x14ac:dyDescent="0.25"/>
    <row r="739" ht="10.5" hidden="1" x14ac:dyDescent="0.25"/>
    <row r="740" ht="10.5" hidden="1" x14ac:dyDescent="0.25"/>
    <row r="741" ht="10.5" hidden="1" x14ac:dyDescent="0.25"/>
    <row r="742" ht="10.5" hidden="1" x14ac:dyDescent="0.25"/>
    <row r="743" ht="10.5" hidden="1" x14ac:dyDescent="0.25"/>
    <row r="744" ht="10.5" hidden="1" x14ac:dyDescent="0.25"/>
    <row r="745" ht="10.5" hidden="1" x14ac:dyDescent="0.25"/>
    <row r="746" ht="10.5" hidden="1" x14ac:dyDescent="0.25"/>
    <row r="747" ht="10.5" hidden="1" x14ac:dyDescent="0.25"/>
    <row r="748" ht="10.5" hidden="1" x14ac:dyDescent="0.25"/>
    <row r="749" ht="10.5" hidden="1" x14ac:dyDescent="0.25"/>
    <row r="750" ht="10.5" hidden="1" x14ac:dyDescent="0.25"/>
    <row r="751" ht="10.5" hidden="1" x14ac:dyDescent="0.25"/>
    <row r="752" ht="10.5" hidden="1" x14ac:dyDescent="0.25"/>
    <row r="753" ht="10.5" hidden="1" x14ac:dyDescent="0.25"/>
    <row r="754" ht="10.5" hidden="1" x14ac:dyDescent="0.25"/>
    <row r="755" ht="10.5" hidden="1" x14ac:dyDescent="0.25"/>
    <row r="756" ht="10.5" hidden="1" x14ac:dyDescent="0.25"/>
    <row r="757" ht="10.5" hidden="1" x14ac:dyDescent="0.25"/>
    <row r="758" ht="10.5" hidden="1" x14ac:dyDescent="0.25"/>
    <row r="759" ht="10.5" hidden="1" x14ac:dyDescent="0.25"/>
    <row r="760" ht="10.5" hidden="1" x14ac:dyDescent="0.25"/>
    <row r="761" ht="10.5" hidden="1" x14ac:dyDescent="0.25"/>
    <row r="762" ht="10.5" hidden="1" x14ac:dyDescent="0.25"/>
    <row r="763" ht="10.5" hidden="1" x14ac:dyDescent="0.25"/>
    <row r="764" ht="10.5" hidden="1" x14ac:dyDescent="0.25"/>
    <row r="765" ht="10.5" hidden="1" x14ac:dyDescent="0.25"/>
    <row r="766" ht="10.5" hidden="1" x14ac:dyDescent="0.25"/>
    <row r="767" ht="10.5" hidden="1" x14ac:dyDescent="0.25"/>
    <row r="768" ht="10.5" hidden="1" x14ac:dyDescent="0.25"/>
    <row r="769" ht="10.5" hidden="1" x14ac:dyDescent="0.25"/>
    <row r="770" ht="10.5" hidden="1" x14ac:dyDescent="0.25"/>
    <row r="771" ht="10.5" hidden="1" x14ac:dyDescent="0.25"/>
    <row r="772" ht="10.5" hidden="1" x14ac:dyDescent="0.25"/>
    <row r="773" ht="10.5" hidden="1" x14ac:dyDescent="0.25"/>
    <row r="774" ht="10.5" hidden="1" x14ac:dyDescent="0.25"/>
    <row r="775" ht="10.5" hidden="1" x14ac:dyDescent="0.25"/>
    <row r="776" ht="10.5" hidden="1" x14ac:dyDescent="0.25"/>
    <row r="777" ht="10.5" hidden="1" x14ac:dyDescent="0.25"/>
    <row r="778" ht="10.5" hidden="1" x14ac:dyDescent="0.25"/>
    <row r="779" ht="10.5" hidden="1" x14ac:dyDescent="0.25"/>
    <row r="780" ht="10.5" hidden="1" x14ac:dyDescent="0.25"/>
    <row r="781" ht="10.5" hidden="1" x14ac:dyDescent="0.25"/>
    <row r="782" ht="10.5" hidden="1" x14ac:dyDescent="0.25"/>
    <row r="783" ht="10.5" hidden="1" x14ac:dyDescent="0.25"/>
    <row r="784" ht="10.5" hidden="1" x14ac:dyDescent="0.25"/>
    <row r="785" ht="10.5" hidden="1" x14ac:dyDescent="0.25"/>
    <row r="786" ht="10.5" hidden="1" x14ac:dyDescent="0.25"/>
    <row r="787" ht="10.5" hidden="1" x14ac:dyDescent="0.25"/>
    <row r="788" ht="10.5" hidden="1" x14ac:dyDescent="0.25"/>
    <row r="789" ht="10.5" hidden="1" x14ac:dyDescent="0.25"/>
    <row r="790" ht="10.5" hidden="1" x14ac:dyDescent="0.25"/>
    <row r="791" ht="10.5" hidden="1" x14ac:dyDescent="0.25"/>
    <row r="792" ht="10.5" hidden="1" x14ac:dyDescent="0.25"/>
    <row r="793" ht="10.5" hidden="1" x14ac:dyDescent="0.25"/>
    <row r="794" ht="10.5" hidden="1" x14ac:dyDescent="0.25"/>
    <row r="795" ht="10.5" hidden="1" x14ac:dyDescent="0.25"/>
    <row r="796" ht="10.5" hidden="1" x14ac:dyDescent="0.25"/>
    <row r="797" ht="10.5" hidden="1" x14ac:dyDescent="0.25"/>
    <row r="798" ht="10.5" hidden="1" x14ac:dyDescent="0.25"/>
    <row r="799" ht="10.5" hidden="1" x14ac:dyDescent="0.25"/>
    <row r="800" ht="10.5" hidden="1" x14ac:dyDescent="0.25"/>
    <row r="801" ht="10.5" hidden="1" x14ac:dyDescent="0.25"/>
    <row r="802" ht="10.5" hidden="1" x14ac:dyDescent="0.25"/>
    <row r="803" ht="10.5" hidden="1" x14ac:dyDescent="0.25"/>
    <row r="804" ht="10.5" hidden="1" x14ac:dyDescent="0.25"/>
    <row r="805" ht="10.5" hidden="1" x14ac:dyDescent="0.25"/>
    <row r="806" ht="10.5" hidden="1" x14ac:dyDescent="0.25"/>
    <row r="807" ht="10.5" hidden="1" x14ac:dyDescent="0.25"/>
    <row r="808" ht="10.5" hidden="1" x14ac:dyDescent="0.25"/>
    <row r="809" ht="10.5" hidden="1" x14ac:dyDescent="0.25"/>
    <row r="810" ht="10.5" hidden="1" x14ac:dyDescent="0.25"/>
    <row r="811" ht="10.5" hidden="1" x14ac:dyDescent="0.25"/>
    <row r="812" ht="10.5" hidden="1" x14ac:dyDescent="0.25"/>
    <row r="813" ht="10.5" hidden="1" x14ac:dyDescent="0.25"/>
    <row r="814" ht="10.5" hidden="1" x14ac:dyDescent="0.25"/>
    <row r="815" ht="10.5" hidden="1" x14ac:dyDescent="0.25"/>
    <row r="816" ht="10.5" hidden="1" x14ac:dyDescent="0.25"/>
    <row r="817" ht="10.5" hidden="1" x14ac:dyDescent="0.25"/>
    <row r="818" ht="10.5" hidden="1" x14ac:dyDescent="0.25"/>
    <row r="819" ht="10.5" hidden="1" x14ac:dyDescent="0.25"/>
    <row r="820" ht="10.5" hidden="1" x14ac:dyDescent="0.25"/>
    <row r="821" ht="10.5" hidden="1" x14ac:dyDescent="0.25"/>
    <row r="822" ht="10.5" hidden="1" x14ac:dyDescent="0.25"/>
    <row r="823" ht="10.5" hidden="1" x14ac:dyDescent="0.25"/>
    <row r="824" ht="10.5" hidden="1" x14ac:dyDescent="0.25"/>
    <row r="825" ht="10.5" hidden="1" x14ac:dyDescent="0.25"/>
    <row r="826" ht="10.5" hidden="1" x14ac:dyDescent="0.25"/>
    <row r="827" ht="10.5" hidden="1" x14ac:dyDescent="0.25"/>
    <row r="828" ht="10.5" hidden="1" x14ac:dyDescent="0.25"/>
    <row r="829" ht="10.5" hidden="1" x14ac:dyDescent="0.25"/>
    <row r="830" ht="10.5" hidden="1" x14ac:dyDescent="0.25"/>
    <row r="831" ht="10.5" hidden="1" x14ac:dyDescent="0.25"/>
    <row r="832" ht="10.5" hidden="1" x14ac:dyDescent="0.25"/>
    <row r="833" ht="10.5" hidden="1" x14ac:dyDescent="0.25"/>
    <row r="834" ht="10.5" hidden="1" x14ac:dyDescent="0.25"/>
    <row r="835" ht="10.5" hidden="1" x14ac:dyDescent="0.25"/>
    <row r="836" ht="10.5" hidden="1" x14ac:dyDescent="0.25"/>
    <row r="837" ht="10.5" hidden="1" x14ac:dyDescent="0.25"/>
    <row r="838" ht="10.5" hidden="1" x14ac:dyDescent="0.25"/>
    <row r="839" ht="10.5" hidden="1" x14ac:dyDescent="0.25"/>
    <row r="840" ht="10.5" hidden="1" x14ac:dyDescent="0.25"/>
    <row r="841" ht="10.5" hidden="1" x14ac:dyDescent="0.25"/>
    <row r="842" ht="10.5" hidden="1" x14ac:dyDescent="0.25"/>
    <row r="843" ht="10.5" hidden="1" x14ac:dyDescent="0.25"/>
    <row r="844" ht="10.5" hidden="1" x14ac:dyDescent="0.25"/>
    <row r="845" ht="10.5" hidden="1" x14ac:dyDescent="0.25"/>
    <row r="846" ht="10.5" hidden="1" x14ac:dyDescent="0.25"/>
    <row r="847" ht="10.5" hidden="1" x14ac:dyDescent="0.25"/>
    <row r="848" ht="10.5" hidden="1" x14ac:dyDescent="0.25"/>
    <row r="849" ht="10.5" hidden="1" x14ac:dyDescent="0.25"/>
    <row r="850" ht="10.5" hidden="1" x14ac:dyDescent="0.25"/>
    <row r="851" ht="10.5" hidden="1" x14ac:dyDescent="0.25"/>
    <row r="852" ht="10.5" hidden="1" x14ac:dyDescent="0.25"/>
    <row r="853" ht="10.5" hidden="1" x14ac:dyDescent="0.25"/>
    <row r="854" ht="10.5" hidden="1" x14ac:dyDescent="0.25"/>
    <row r="855" ht="10.5" hidden="1" x14ac:dyDescent="0.25"/>
    <row r="856" ht="10.5" hidden="1" x14ac:dyDescent="0.25"/>
    <row r="857" ht="10.5" hidden="1" x14ac:dyDescent="0.25"/>
    <row r="858" ht="10.5" hidden="1" x14ac:dyDescent="0.25"/>
    <row r="859" ht="10.5" hidden="1" x14ac:dyDescent="0.25"/>
    <row r="860" ht="10.5" hidden="1" x14ac:dyDescent="0.25"/>
    <row r="861" ht="10.5" hidden="1" x14ac:dyDescent="0.25"/>
    <row r="862" ht="10.5" hidden="1" x14ac:dyDescent="0.25"/>
    <row r="863" ht="10.5" hidden="1" x14ac:dyDescent="0.25"/>
    <row r="864" ht="10.5" hidden="1" x14ac:dyDescent="0.25"/>
    <row r="865" ht="10.5" hidden="1" x14ac:dyDescent="0.25"/>
    <row r="866" ht="10.5" hidden="1" x14ac:dyDescent="0.25"/>
    <row r="867" ht="10.5" hidden="1" x14ac:dyDescent="0.25"/>
    <row r="868" ht="10.5" hidden="1" x14ac:dyDescent="0.25"/>
    <row r="869" ht="10.5" hidden="1" x14ac:dyDescent="0.25"/>
    <row r="870" ht="10.5" hidden="1" x14ac:dyDescent="0.25"/>
    <row r="871" ht="10.5" hidden="1" x14ac:dyDescent="0.25"/>
    <row r="872" ht="10.5" hidden="1" x14ac:dyDescent="0.25"/>
    <row r="873" ht="10.5" hidden="1" x14ac:dyDescent="0.25"/>
    <row r="874" ht="10.5" hidden="1" x14ac:dyDescent="0.25"/>
    <row r="875" ht="10.5" hidden="1" x14ac:dyDescent="0.25"/>
    <row r="876" ht="10.5" hidden="1" x14ac:dyDescent="0.25"/>
    <row r="877" ht="10.5" hidden="1" x14ac:dyDescent="0.25"/>
    <row r="878" ht="10.5" hidden="1" x14ac:dyDescent="0.25"/>
    <row r="879" ht="10.5" hidden="1" x14ac:dyDescent="0.25"/>
    <row r="880" ht="10.5" hidden="1" x14ac:dyDescent="0.25"/>
    <row r="881" ht="10.5" hidden="1" x14ac:dyDescent="0.25"/>
    <row r="882" ht="10.5" hidden="1" x14ac:dyDescent="0.25"/>
    <row r="883" ht="10.5" hidden="1" x14ac:dyDescent="0.25"/>
    <row r="884" ht="10.5" hidden="1" x14ac:dyDescent="0.25"/>
    <row r="885" ht="10.5" hidden="1" x14ac:dyDescent="0.25"/>
    <row r="886" ht="10.5" hidden="1" x14ac:dyDescent="0.25"/>
    <row r="887" ht="10.5" hidden="1" x14ac:dyDescent="0.25"/>
    <row r="888" ht="10.5" hidden="1" x14ac:dyDescent="0.25"/>
    <row r="889" ht="10.5" hidden="1" x14ac:dyDescent="0.25"/>
    <row r="890" ht="10.5" hidden="1" x14ac:dyDescent="0.25"/>
    <row r="891" ht="10.5" hidden="1" x14ac:dyDescent="0.25"/>
    <row r="892" ht="10.5" hidden="1" x14ac:dyDescent="0.25"/>
    <row r="893" ht="10.5" hidden="1" x14ac:dyDescent="0.25"/>
    <row r="894" ht="10.5" hidden="1" x14ac:dyDescent="0.25"/>
    <row r="895" ht="10.5" hidden="1" x14ac:dyDescent="0.25"/>
    <row r="896" ht="10.5" hidden="1" x14ac:dyDescent="0.25"/>
    <row r="897" ht="10.5" hidden="1" x14ac:dyDescent="0.25"/>
    <row r="898" ht="10.5" hidden="1" x14ac:dyDescent="0.25"/>
    <row r="899" ht="10.5" hidden="1" x14ac:dyDescent="0.25"/>
    <row r="900" ht="10.5" hidden="1" x14ac:dyDescent="0.25"/>
    <row r="901" ht="10.5" hidden="1" x14ac:dyDescent="0.25"/>
    <row r="902" ht="10.5" hidden="1" x14ac:dyDescent="0.25"/>
    <row r="903" ht="10.5" hidden="1" x14ac:dyDescent="0.25"/>
    <row r="904" ht="10.5" hidden="1" x14ac:dyDescent="0.25"/>
    <row r="905" ht="10.5" hidden="1" x14ac:dyDescent="0.25"/>
    <row r="906" ht="10.5" hidden="1" x14ac:dyDescent="0.25"/>
    <row r="907" ht="10.5" hidden="1" x14ac:dyDescent="0.25"/>
    <row r="908" ht="10.5" hidden="1" x14ac:dyDescent="0.25"/>
    <row r="909" ht="10.5" hidden="1" x14ac:dyDescent="0.25"/>
    <row r="910" ht="10.5" hidden="1" x14ac:dyDescent="0.25"/>
    <row r="911" ht="10.5" hidden="1" x14ac:dyDescent="0.25"/>
    <row r="912" ht="10.5" hidden="1" x14ac:dyDescent="0.25"/>
    <row r="913" ht="10.5" hidden="1" x14ac:dyDescent="0.25"/>
    <row r="914" ht="10.5" hidden="1" x14ac:dyDescent="0.25"/>
    <row r="915" ht="10.5" hidden="1" x14ac:dyDescent="0.25"/>
    <row r="916" ht="10.5" hidden="1" x14ac:dyDescent="0.25"/>
    <row r="917" ht="10.5" hidden="1" x14ac:dyDescent="0.25"/>
    <row r="918" ht="10.5" hidden="1" x14ac:dyDescent="0.25"/>
    <row r="919" ht="10.5" hidden="1" x14ac:dyDescent="0.25"/>
    <row r="920" ht="10.5" hidden="1" x14ac:dyDescent="0.25"/>
    <row r="921" ht="10.5" hidden="1" x14ac:dyDescent="0.25"/>
    <row r="922" ht="10.5" hidden="1" x14ac:dyDescent="0.25"/>
    <row r="923" ht="10.5" hidden="1" x14ac:dyDescent="0.25"/>
    <row r="924" ht="10.5" hidden="1" x14ac:dyDescent="0.25"/>
    <row r="925" ht="10.5" hidden="1" x14ac:dyDescent="0.25"/>
    <row r="926" ht="10.5" hidden="1" x14ac:dyDescent="0.25"/>
    <row r="927" ht="10.5" hidden="1" x14ac:dyDescent="0.25"/>
    <row r="928" ht="10.5" hidden="1" x14ac:dyDescent="0.25"/>
    <row r="929" ht="10.5" hidden="1" x14ac:dyDescent="0.25"/>
    <row r="930" ht="10.5" hidden="1" x14ac:dyDescent="0.25"/>
    <row r="931" ht="10.5" hidden="1" x14ac:dyDescent="0.25"/>
    <row r="932" ht="10.5" hidden="1" x14ac:dyDescent="0.25"/>
    <row r="933" ht="10.5" hidden="1" x14ac:dyDescent="0.25"/>
    <row r="934" ht="10.5" hidden="1" x14ac:dyDescent="0.25"/>
    <row r="935" ht="10.5" hidden="1" x14ac:dyDescent="0.25"/>
    <row r="936" ht="10.5" hidden="1" x14ac:dyDescent="0.25"/>
    <row r="937" ht="10.5" hidden="1" x14ac:dyDescent="0.25"/>
    <row r="938" ht="10.5" hidden="1" x14ac:dyDescent="0.25"/>
    <row r="939" ht="10.5" hidden="1" x14ac:dyDescent="0.25"/>
    <row r="940" ht="10.5" hidden="1" x14ac:dyDescent="0.25"/>
    <row r="941" ht="10.5" hidden="1" x14ac:dyDescent="0.25"/>
    <row r="942" ht="10.5" hidden="1" x14ac:dyDescent="0.25"/>
    <row r="943" ht="10.5" hidden="1" x14ac:dyDescent="0.25"/>
    <row r="944" ht="10.5" hidden="1" x14ac:dyDescent="0.25"/>
    <row r="945" ht="10.5" hidden="1" x14ac:dyDescent="0.25"/>
    <row r="946" ht="10.5" hidden="1" x14ac:dyDescent="0.25"/>
    <row r="947" ht="10.5" hidden="1" x14ac:dyDescent="0.25"/>
    <row r="948" ht="10.5" hidden="1" x14ac:dyDescent="0.25"/>
    <row r="949" ht="10.5" hidden="1" x14ac:dyDescent="0.25"/>
    <row r="950" ht="10.5" hidden="1" x14ac:dyDescent="0.25"/>
    <row r="951" ht="10.5" hidden="1" x14ac:dyDescent="0.25"/>
    <row r="952" ht="10.5" hidden="1" x14ac:dyDescent="0.25"/>
    <row r="953" ht="10.5" hidden="1" x14ac:dyDescent="0.25"/>
    <row r="954" ht="10.5" hidden="1" x14ac:dyDescent="0.25"/>
    <row r="955" ht="10.5" hidden="1" x14ac:dyDescent="0.25"/>
    <row r="956" ht="10.5" hidden="1" x14ac:dyDescent="0.25"/>
    <row r="957" ht="10.5" hidden="1" x14ac:dyDescent="0.25"/>
    <row r="958" ht="10.5" hidden="1" x14ac:dyDescent="0.25"/>
    <row r="959" ht="10.5" hidden="1" x14ac:dyDescent="0.25"/>
    <row r="960" ht="10.5" hidden="1" x14ac:dyDescent="0.25"/>
    <row r="961" ht="10.5" hidden="1" x14ac:dyDescent="0.25"/>
    <row r="962" ht="10.5" hidden="1" x14ac:dyDescent="0.25"/>
    <row r="963" ht="10.5" hidden="1" x14ac:dyDescent="0.25"/>
    <row r="964" ht="10.5" hidden="1" x14ac:dyDescent="0.25"/>
    <row r="965" ht="10.5" hidden="1" x14ac:dyDescent="0.25"/>
    <row r="966" ht="10.5" hidden="1" x14ac:dyDescent="0.25"/>
    <row r="967" ht="10.5" hidden="1" x14ac:dyDescent="0.25"/>
    <row r="968" ht="10.5" hidden="1" x14ac:dyDescent="0.25"/>
    <row r="969" ht="10.5" hidden="1" x14ac:dyDescent="0.25"/>
    <row r="970" ht="10.5" hidden="1" x14ac:dyDescent="0.25"/>
    <row r="971" ht="10.5" hidden="1" x14ac:dyDescent="0.25"/>
    <row r="972" ht="10.5" hidden="1" x14ac:dyDescent="0.25"/>
    <row r="973" ht="10.5" hidden="1" x14ac:dyDescent="0.25"/>
    <row r="974" ht="10.5" hidden="1" x14ac:dyDescent="0.25"/>
    <row r="975" ht="10.5" hidden="1" x14ac:dyDescent="0.25"/>
    <row r="976" ht="10.5" hidden="1" x14ac:dyDescent="0.25"/>
    <row r="977" ht="10.5" hidden="1" x14ac:dyDescent="0.25"/>
    <row r="978" ht="10.5" hidden="1" x14ac:dyDescent="0.25"/>
    <row r="979" ht="10.5" hidden="1" x14ac:dyDescent="0.25"/>
    <row r="980" ht="10.5" hidden="1" x14ac:dyDescent="0.25"/>
    <row r="981" ht="10.5" hidden="1" x14ac:dyDescent="0.25"/>
    <row r="982" ht="10.5" hidden="1" x14ac:dyDescent="0.25"/>
    <row r="983" ht="10.5" hidden="1" x14ac:dyDescent="0.25"/>
    <row r="984" ht="10.5" hidden="1" x14ac:dyDescent="0.25"/>
    <row r="985" ht="10.5" hidden="1" x14ac:dyDescent="0.25"/>
    <row r="986" ht="10.5" hidden="1" x14ac:dyDescent="0.25"/>
    <row r="987" ht="10.5" hidden="1" x14ac:dyDescent="0.25"/>
    <row r="988" ht="10.5" hidden="1" x14ac:dyDescent="0.25"/>
    <row r="989" ht="10.5" hidden="1" x14ac:dyDescent="0.25"/>
    <row r="990" ht="10.5" hidden="1" x14ac:dyDescent="0.25"/>
    <row r="991" ht="10.5" hidden="1" x14ac:dyDescent="0.25"/>
    <row r="992" ht="10.5" hidden="1" x14ac:dyDescent="0.25"/>
    <row r="993" ht="10.5" hidden="1" x14ac:dyDescent="0.25"/>
    <row r="994" ht="10.5" hidden="1" x14ac:dyDescent="0.25"/>
    <row r="995" ht="17.25" hidden="1" customHeight="1" x14ac:dyDescent="0.25"/>
    <row r="996" ht="17.25" hidden="1" customHeight="1" x14ac:dyDescent="0.25"/>
    <row r="997" ht="17.25" hidden="1" customHeight="1" x14ac:dyDescent="0.25"/>
    <row r="998" ht="17.25" hidden="1" customHeight="1" x14ac:dyDescent="0.25"/>
    <row r="999" ht="17.25" hidden="1" customHeight="1" x14ac:dyDescent="0.25"/>
    <row r="1000" ht="17.25" hidden="1" customHeight="1" x14ac:dyDescent="0.25"/>
    <row r="1001" ht="17.25" hidden="1" customHeight="1" x14ac:dyDescent="0.25"/>
    <row r="1002" ht="17.25" hidden="1" customHeight="1" x14ac:dyDescent="0.25"/>
  </sheetData>
  <sheetProtection algorithmName="SHA-512" hashValue="iKjZK9Kfo5yhjsRnfKmGcq+Wl1muXZ5vTaAVKYDWlpzSjx20VGTO+V7M1PeN8oecWC/SdrmthB82j4RJVrpduw==" saltValue="7gSzLK1HZ19Wv1PZy5AS3w==" spinCount="100000" sheet="1" objects="1" scenarios="1" selectLockedCells="1"/>
  <dataConsolidate/>
  <mergeCells count="133">
    <mergeCell ref="A1:E3"/>
    <mergeCell ref="F1:G1"/>
    <mergeCell ref="H1:I1"/>
    <mergeCell ref="F2:G2"/>
    <mergeCell ref="H2:I2"/>
    <mergeCell ref="F3:G3"/>
    <mergeCell ref="H3:I3"/>
    <mergeCell ref="D12:I12"/>
    <mergeCell ref="B13:I13"/>
    <mergeCell ref="D15:I15"/>
    <mergeCell ref="D16:I16"/>
    <mergeCell ref="D17:I17"/>
    <mergeCell ref="D18:I18"/>
    <mergeCell ref="B5:I5"/>
    <mergeCell ref="D7:I7"/>
    <mergeCell ref="D8:I8"/>
    <mergeCell ref="D9:I9"/>
    <mergeCell ref="D10:I10"/>
    <mergeCell ref="C11:I11"/>
    <mergeCell ref="B26:C26"/>
    <mergeCell ref="D26:I26"/>
    <mergeCell ref="B27:C27"/>
    <mergeCell ref="D27:I27"/>
    <mergeCell ref="B29:I29"/>
    <mergeCell ref="B30:I30"/>
    <mergeCell ref="D19:I19"/>
    <mergeCell ref="D20:I20"/>
    <mergeCell ref="B22:I22"/>
    <mergeCell ref="B24:C24"/>
    <mergeCell ref="D24:I24"/>
    <mergeCell ref="B25:C25"/>
    <mergeCell ref="D25:I25"/>
    <mergeCell ref="B37:F37"/>
    <mergeCell ref="B38:F38"/>
    <mergeCell ref="B39:F39"/>
    <mergeCell ref="B40:D40"/>
    <mergeCell ref="B41:C42"/>
    <mergeCell ref="B43:D43"/>
    <mergeCell ref="B31:D31"/>
    <mergeCell ref="B32:D32"/>
    <mergeCell ref="B33:D33"/>
    <mergeCell ref="B34:D34"/>
    <mergeCell ref="B35:D35"/>
    <mergeCell ref="B36:D36"/>
    <mergeCell ref="E51:F51"/>
    <mergeCell ref="B53:I53"/>
    <mergeCell ref="B54:C54"/>
    <mergeCell ref="B55:F55"/>
    <mergeCell ref="B56:F56"/>
    <mergeCell ref="B57:F57"/>
    <mergeCell ref="B44:D44"/>
    <mergeCell ref="B45:D45"/>
    <mergeCell ref="B46:D46"/>
    <mergeCell ref="B47:E47"/>
    <mergeCell ref="B49:I49"/>
    <mergeCell ref="B50:F50"/>
    <mergeCell ref="B66:F66"/>
    <mergeCell ref="B68:I68"/>
    <mergeCell ref="B69:I69"/>
    <mergeCell ref="B70:F70"/>
    <mergeCell ref="B71:F71"/>
    <mergeCell ref="B72:D72"/>
    <mergeCell ref="B58:F58"/>
    <mergeCell ref="B60:I60"/>
    <mergeCell ref="B61:C61"/>
    <mergeCell ref="B62:F62"/>
    <mergeCell ref="B64:I64"/>
    <mergeCell ref="B65:C65"/>
    <mergeCell ref="B80:F80"/>
    <mergeCell ref="B83:I83"/>
    <mergeCell ref="B85:C85"/>
    <mergeCell ref="D85:G85"/>
    <mergeCell ref="B86:I86"/>
    <mergeCell ref="D87:G87"/>
    <mergeCell ref="B73:D73"/>
    <mergeCell ref="B74:F74"/>
    <mergeCell ref="B76:F76"/>
    <mergeCell ref="B77:F77"/>
    <mergeCell ref="B78:F78"/>
    <mergeCell ref="B79:F79"/>
    <mergeCell ref="H81:I81"/>
    <mergeCell ref="D94:G94"/>
    <mergeCell ref="D95:G95"/>
    <mergeCell ref="D96:G96"/>
    <mergeCell ref="B97:G97"/>
    <mergeCell ref="B98:G98"/>
    <mergeCell ref="B100:I100"/>
    <mergeCell ref="D88:G88"/>
    <mergeCell ref="D89:G89"/>
    <mergeCell ref="D90:G90"/>
    <mergeCell ref="D91:G91"/>
    <mergeCell ref="B92:G92"/>
    <mergeCell ref="B93:I93"/>
    <mergeCell ref="B119:I119"/>
    <mergeCell ref="B120:I120"/>
    <mergeCell ref="B121:I121"/>
    <mergeCell ref="B122:I122"/>
    <mergeCell ref="D124:G124"/>
    <mergeCell ref="D125:E125"/>
    <mergeCell ref="F125:G125"/>
    <mergeCell ref="B102:I108"/>
    <mergeCell ref="B109:I111"/>
    <mergeCell ref="B112:J113"/>
    <mergeCell ref="B115:I115"/>
    <mergeCell ref="B117:I117"/>
    <mergeCell ref="B118:I118"/>
    <mergeCell ref="C138:I138"/>
    <mergeCell ref="C139:J139"/>
    <mergeCell ref="C140:J140"/>
    <mergeCell ref="E141:F141"/>
    <mergeCell ref="G141:J141"/>
    <mergeCell ref="E142:F142"/>
    <mergeCell ref="G142:J142"/>
    <mergeCell ref="D126:E126"/>
    <mergeCell ref="F126:G126"/>
    <mergeCell ref="D127:G127"/>
    <mergeCell ref="D128:G128"/>
    <mergeCell ref="D130:G130"/>
    <mergeCell ref="C137:I137"/>
    <mergeCell ref="E149:F149"/>
    <mergeCell ref="G149:J149"/>
    <mergeCell ref="E146:F146"/>
    <mergeCell ref="G146:J146"/>
    <mergeCell ref="E147:F147"/>
    <mergeCell ref="G147:J147"/>
    <mergeCell ref="E148:F148"/>
    <mergeCell ref="G148:J148"/>
    <mergeCell ref="E143:F143"/>
    <mergeCell ref="G143:J143"/>
    <mergeCell ref="E144:F144"/>
    <mergeCell ref="G144:J144"/>
    <mergeCell ref="E145:F145"/>
    <mergeCell ref="G145:J145"/>
  </mergeCells>
  <conditionalFormatting sqref="C141:G149">
    <cfRule type="expression" dxfId="35" priority="4">
      <formula>NOT($M$7)</formula>
    </cfRule>
  </conditionalFormatting>
  <conditionalFormatting sqref="E73">
    <cfRule type="expression" dxfId="34" priority="6">
      <formula>NOT($M$8)</formula>
    </cfRule>
  </conditionalFormatting>
  <conditionalFormatting sqref="H32:H39">
    <cfRule type="expression" dxfId="33" priority="1">
      <formula>NOT($M$7)</formula>
    </cfRule>
  </conditionalFormatting>
  <conditionalFormatting sqref="H51">
    <cfRule type="expression" dxfId="32" priority="3">
      <formula>NOT($M$7)</formula>
    </cfRule>
  </conditionalFormatting>
  <conditionalFormatting sqref="H55:H57 H62 E72">
    <cfRule type="expression" dxfId="31" priority="5">
      <formula>NOT($M$7)</formula>
    </cfRule>
  </conditionalFormatting>
  <conditionalFormatting sqref="H66">
    <cfRule type="expression" dxfId="30" priority="2">
      <formula>NOT($M$7)</formula>
    </cfRule>
  </conditionalFormatting>
  <dataValidations count="7">
    <dataValidation type="textLength" operator="equal" allowBlank="1" showInputMessage="1" showErrorMessage="1" sqref="E143:F149" xr:uid="{A020FFC6-8EA0-47F3-95DF-D7F31401AAC1}">
      <formula1>14</formula1>
    </dataValidation>
    <dataValidation type="custom" allowBlank="1" showInputMessage="1" showErrorMessage="1" error="Valeur impossible (suppérieure au taux maximum ou partenaire inéligible)." sqref="E72" xr:uid="{3918EE1B-BC7F-4435-964A-A548B4E172D8}">
      <formula1>$N$10</formula1>
    </dataValidation>
    <dataValidation type="custom" allowBlank="1" showInputMessage="1" showErrorMessage="1" errorTitle=" Partenaire non éligible" error="Le type de partenaire choisi n'est pas eligible au financement._x000a_Veuillez laisser vide la colonne « Aide demandée »." sqref="H66 H51 H55:H57 H62 H37:H39" xr:uid="{9D11635B-A485-4F7C-AA0B-E4FD1F3E79CE}">
      <formula1>($M$7)</formula1>
    </dataValidation>
    <dataValidation type="list" allowBlank="1" showInputMessage="1" showErrorMessage="1" prompt="- Menu déroulant" sqref="D15:I15" xr:uid="{884B5113-5AB1-47EE-9D7F-0A7E138B33C7}">
      <formula1>list_civilité</formula1>
    </dataValidation>
    <dataValidation type="custom" allowBlank="1" showInputMessage="1" showErrorMessage="1" sqref="E73" xr:uid="{E310B092-FD67-43EE-892A-04B0638270F2}">
      <formula1>$M$8</formula1>
    </dataValidation>
    <dataValidation type="list" allowBlank="1" showInputMessage="1" showErrorMessage="1" prompt="- Menu déroulant" sqref="D9:I9" xr:uid="{8BB0F2AB-EB85-4696-8A10-1359968D9AAF}">
      <formula1>list_type_etab_part</formula1>
    </dataValidation>
    <dataValidation type="textLength" operator="equal" allowBlank="1" showInputMessage="1" showErrorMessage="1" error="Veuillez renseigner un numéro de SIRET valide." sqref="D10" xr:uid="{D05C92C3-5907-4CEA-BDFD-13D9D81ED1A2}">
      <formula1>14</formula1>
    </dataValidation>
  </dataValidations>
  <pageMargins left="0.23622047244094491" right="0.23622047244094491" top="0.94488188976377963" bottom="0.74803149606299213" header="0.31496062992125984" footer="0.31496062992125984"/>
  <pageSetup paperSize="9" scale="70" fitToHeight="0"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75238D-9CFD-468B-A8FA-8C26F0CAD298}">
  <sheetPr codeName="Feuil21">
    <pageSetUpPr fitToPage="1"/>
  </sheetPr>
  <dimension ref="A1:XEW1002"/>
  <sheetViews>
    <sheetView zoomScaleNormal="100" zoomScaleSheetLayoutView="100" workbookViewId="0">
      <selection activeCell="C87" sqref="C87"/>
    </sheetView>
  </sheetViews>
  <sheetFormatPr baseColWidth="10" defaultColWidth="0" defaultRowHeight="0" customHeight="1" zeroHeight="1" x14ac:dyDescent="0.25"/>
  <cols>
    <col min="1" max="2" width="1.453125" style="498" customWidth="1"/>
    <col min="3" max="3" width="26.54296875" style="498" customWidth="1"/>
    <col min="4" max="4" width="19" style="498" customWidth="1"/>
    <col min="5" max="5" width="13.7265625" style="498" customWidth="1"/>
    <col min="6" max="6" width="14.7265625" style="498" customWidth="1"/>
    <col min="7" max="7" width="19.81640625" style="498" customWidth="1"/>
    <col min="8" max="8" width="19.54296875" style="498" customWidth="1"/>
    <col min="9" max="9" width="19.81640625" style="498" customWidth="1"/>
    <col min="10" max="10" width="2.1796875" style="80" customWidth="1"/>
    <col min="11" max="11" width="2.26953125" style="88" customWidth="1"/>
    <col min="12" max="16377" width="0" style="498" hidden="1"/>
    <col min="16378" max="16384" width="11.453125" style="498" hidden="1"/>
  </cols>
  <sheetData>
    <row r="1" spans="1:15" customFormat="1" ht="15.75" customHeight="1" thickTop="1" thickBot="1" x14ac:dyDescent="0.4">
      <c r="A1" s="891" t="s">
        <v>52</v>
      </c>
      <c r="B1" s="892"/>
      <c r="C1" s="892"/>
      <c r="D1" s="892"/>
      <c r="E1" s="892"/>
      <c r="F1" s="742"/>
      <c r="G1" s="743"/>
      <c r="H1" s="744"/>
      <c r="I1" s="743"/>
      <c r="J1" s="19"/>
      <c r="K1" s="17"/>
    </row>
    <row r="2" spans="1:15" customFormat="1" ht="15.75" customHeight="1" thickTop="1" thickBot="1" x14ac:dyDescent="0.4">
      <c r="A2" s="893"/>
      <c r="B2" s="894"/>
      <c r="C2" s="894"/>
      <c r="D2" s="894"/>
      <c r="E2" s="894"/>
      <c r="F2" s="742" t="s">
        <v>0</v>
      </c>
      <c r="G2" s="743"/>
      <c r="H2" s="744" t="str">
        <f>IF(VoletGeneral!H10&lt;&gt;"",VoletGeneral!H10,"")</f>
        <v/>
      </c>
      <c r="I2" s="743"/>
      <c r="J2" s="19"/>
      <c r="K2" s="17"/>
    </row>
    <row r="3" spans="1:15" customFormat="1" ht="15.75" customHeight="1" thickTop="1" thickBot="1" x14ac:dyDescent="0.4">
      <c r="A3" s="895"/>
      <c r="B3" s="896"/>
      <c r="C3" s="896"/>
      <c r="D3" s="896"/>
      <c r="E3" s="896"/>
      <c r="F3" s="742" t="s">
        <v>229</v>
      </c>
      <c r="G3" s="743"/>
      <c r="H3" s="946" t="s">
        <v>291</v>
      </c>
      <c r="I3" s="947"/>
      <c r="J3" s="19"/>
      <c r="K3" s="17"/>
    </row>
    <row r="4" spans="1:15" customFormat="1" ht="15.75" customHeight="1" thickTop="1" thickBot="1" x14ac:dyDescent="0.4">
      <c r="A4" s="15"/>
      <c r="B4" s="12"/>
      <c r="C4" s="13">
        <v>20408</v>
      </c>
      <c r="D4" s="6" t="str">
        <f>C4&amp;"-0"</f>
        <v>20408-0</v>
      </c>
      <c r="E4" s="6"/>
      <c r="F4" s="14"/>
      <c r="G4" s="14"/>
      <c r="H4" s="14"/>
      <c r="I4" s="14"/>
      <c r="J4" s="19"/>
      <c r="K4" s="17"/>
    </row>
    <row r="5" spans="1:15" s="497" customFormat="1" ht="15" customHeight="1" thickTop="1" thickBot="1" x14ac:dyDescent="0.35">
      <c r="A5" s="50"/>
      <c r="B5" s="588" t="s">
        <v>36</v>
      </c>
      <c r="C5" s="589"/>
      <c r="D5" s="589"/>
      <c r="E5" s="589"/>
      <c r="F5" s="589"/>
      <c r="G5" s="589"/>
      <c r="H5" s="589"/>
      <c r="I5" s="590"/>
      <c r="J5" s="19"/>
      <c r="K5" s="85"/>
    </row>
    <row r="6" spans="1:15" s="497" customFormat="1" ht="7.9" customHeight="1" thickTop="1" thickBot="1" x14ac:dyDescent="0.35">
      <c r="A6" s="53"/>
      <c r="B6" s="54"/>
      <c r="C6" s="55"/>
      <c r="D6" s="56"/>
      <c r="E6" s="34"/>
      <c r="F6" s="34"/>
      <c r="G6" s="34"/>
      <c r="H6" s="57"/>
      <c r="I6" s="57"/>
      <c r="J6" s="19"/>
      <c r="K6" s="85"/>
    </row>
    <row r="7" spans="1:15" s="497" customFormat="1" ht="15" customHeight="1" thickTop="1" thickBot="1" x14ac:dyDescent="0.35">
      <c r="A7" s="58"/>
      <c r="B7" s="58"/>
      <c r="C7" s="489" t="s">
        <v>36</v>
      </c>
      <c r="D7" s="948"/>
      <c r="E7" s="949"/>
      <c r="F7" s="949"/>
      <c r="G7" s="949"/>
      <c r="H7" s="949"/>
      <c r="I7" s="950"/>
      <c r="J7" s="19"/>
      <c r="K7" s="85"/>
      <c r="L7" s="159" t="s">
        <v>129</v>
      </c>
      <c r="M7" s="161" t="b">
        <f>(SUMIF(Table_type_part[Type étab partenaire],D9,Table_type_part[Eligible]))&gt;0</f>
        <v>0</v>
      </c>
      <c r="N7" s="160" t="s">
        <v>130</v>
      </c>
    </row>
    <row r="8" spans="1:15" s="497" customFormat="1" ht="15" customHeight="1" thickTop="1" thickBot="1" x14ac:dyDescent="0.35">
      <c r="A8" s="58"/>
      <c r="B8" s="58"/>
      <c r="C8" s="490" t="s">
        <v>38</v>
      </c>
      <c r="D8" s="951"/>
      <c r="E8" s="954"/>
      <c r="F8" s="954"/>
      <c r="G8" s="954"/>
      <c r="H8" s="954"/>
      <c r="I8" s="955"/>
      <c r="J8" s="62"/>
      <c r="K8" s="85"/>
      <c r="L8" s="159" t="s">
        <v>132</v>
      </c>
      <c r="M8" s="161" t="b">
        <f>(SUMIF(Table_type_part[Type étab partenaire],D9,Table_type_part[frais env]))&gt;0</f>
        <v>0</v>
      </c>
      <c r="N8" s="160" t="s">
        <v>130</v>
      </c>
    </row>
    <row r="9" spans="1:15" s="497" customFormat="1" ht="15" customHeight="1" thickTop="1" thickBot="1" x14ac:dyDescent="0.35">
      <c r="A9" s="58"/>
      <c r="B9" s="58"/>
      <c r="C9" s="490" t="s">
        <v>29</v>
      </c>
      <c r="D9" s="956"/>
      <c r="E9" s="956"/>
      <c r="F9" s="956"/>
      <c r="G9" s="956"/>
      <c r="H9" s="956"/>
      <c r="I9" s="956"/>
      <c r="J9" s="66"/>
      <c r="K9" s="85"/>
    </row>
    <row r="10" spans="1:15" s="497" customFormat="1" ht="15" customHeight="1" thickTop="1" thickBot="1" x14ac:dyDescent="0.35">
      <c r="A10" s="64"/>
      <c r="B10" s="64"/>
      <c r="C10" s="489" t="s">
        <v>39</v>
      </c>
      <c r="D10" s="959"/>
      <c r="E10" s="959"/>
      <c r="F10" s="959"/>
      <c r="G10" s="959"/>
      <c r="H10" s="959"/>
      <c r="I10" s="959"/>
      <c r="J10" s="66"/>
      <c r="K10" s="85"/>
      <c r="M10" s="159" t="s">
        <v>277</v>
      </c>
      <c r="N10" s="161" t="b">
        <f>AND(M7)</f>
        <v>0</v>
      </c>
      <c r="O10" s="160" t="s">
        <v>186</v>
      </c>
    </row>
    <row r="11" spans="1:15" s="497" customFormat="1" ht="16.5" hidden="1" customHeight="1" thickTop="1" thickBot="1" x14ac:dyDescent="0.35">
      <c r="A11" s="58"/>
      <c r="B11" s="42"/>
      <c r="C11" s="960" t="str">
        <f>IF(AND(NOT(M7),(COUNT(aide_à_bloquer)&lt;&gt;0))," Etablissement non éligible au financement, veuillez effacer les données dans les colonnes « Aide demandée ».", "")</f>
        <v/>
      </c>
      <c r="D11" s="961"/>
      <c r="E11" s="961"/>
      <c r="F11" s="961"/>
      <c r="G11" s="961"/>
      <c r="H11" s="961"/>
      <c r="I11" s="962"/>
      <c r="J11" s="62"/>
      <c r="K11" s="85"/>
    </row>
    <row r="12" spans="1:15" s="497" customFormat="1" ht="71" customHeight="1" thickTop="1" thickBot="1" x14ac:dyDescent="0.35">
      <c r="A12" s="58"/>
      <c r="B12" s="42"/>
      <c r="C12" s="499"/>
      <c r="D12" s="966" t="s">
        <v>432</v>
      </c>
      <c r="E12" s="966"/>
      <c r="F12" s="966"/>
      <c r="G12" s="966"/>
      <c r="H12" s="966"/>
      <c r="I12" s="967"/>
      <c r="J12" s="62"/>
      <c r="K12" s="85"/>
    </row>
    <row r="13" spans="1:15" s="497" customFormat="1" ht="15" customHeight="1" thickTop="1" thickBot="1" x14ac:dyDescent="0.35">
      <c r="A13" s="50"/>
      <c r="B13" s="588" t="s">
        <v>40</v>
      </c>
      <c r="C13" s="589"/>
      <c r="D13" s="589"/>
      <c r="E13" s="589"/>
      <c r="F13" s="589"/>
      <c r="G13" s="589"/>
      <c r="H13" s="589"/>
      <c r="I13" s="590"/>
      <c r="J13" s="66"/>
      <c r="K13" s="85"/>
    </row>
    <row r="14" spans="1:15" s="497" customFormat="1" ht="7.9" customHeight="1" thickTop="1" thickBot="1" x14ac:dyDescent="0.35">
      <c r="A14" s="53"/>
      <c r="B14" s="54"/>
      <c r="C14" s="67"/>
      <c r="D14" s="57"/>
      <c r="E14" s="57"/>
      <c r="F14" s="57"/>
      <c r="G14" s="57"/>
      <c r="H14" s="57"/>
      <c r="I14" s="57"/>
      <c r="J14" s="62"/>
      <c r="K14" s="85"/>
    </row>
    <row r="15" spans="1:15" s="497" customFormat="1" ht="15" customHeight="1" thickTop="1" thickBot="1" x14ac:dyDescent="0.35">
      <c r="A15" s="58"/>
      <c r="B15" s="58"/>
      <c r="C15" s="490" t="s">
        <v>33</v>
      </c>
      <c r="D15" s="951"/>
      <c r="E15" s="964"/>
      <c r="F15" s="964"/>
      <c r="G15" s="964"/>
      <c r="H15" s="964"/>
      <c r="I15" s="965"/>
      <c r="J15" s="66"/>
      <c r="K15" s="85"/>
    </row>
    <row r="16" spans="1:15" s="497" customFormat="1" ht="15" customHeight="1" thickTop="1" thickBot="1" x14ac:dyDescent="0.35">
      <c r="A16" s="58"/>
      <c r="B16" s="58"/>
      <c r="C16" s="490" t="s">
        <v>1</v>
      </c>
      <c r="D16" s="951"/>
      <c r="E16" s="952"/>
      <c r="F16" s="952"/>
      <c r="G16" s="952"/>
      <c r="H16" s="952"/>
      <c r="I16" s="953"/>
      <c r="J16" s="66"/>
      <c r="K16" s="85"/>
    </row>
    <row r="17" spans="1:16377" s="497" customFormat="1" ht="15" customHeight="1" thickTop="1" thickBot="1" x14ac:dyDescent="0.35">
      <c r="A17" s="58"/>
      <c r="B17" s="58"/>
      <c r="C17" s="490" t="s">
        <v>2</v>
      </c>
      <c r="D17" s="951"/>
      <c r="E17" s="952"/>
      <c r="F17" s="952"/>
      <c r="G17" s="952"/>
      <c r="H17" s="952"/>
      <c r="I17" s="953"/>
      <c r="J17" s="66"/>
      <c r="K17" s="85"/>
    </row>
    <row r="18" spans="1:16377" s="497" customFormat="1" ht="15" customHeight="1" thickTop="1" thickBot="1" x14ac:dyDescent="0.35">
      <c r="A18" s="58"/>
      <c r="B18" s="58"/>
      <c r="C18" s="490" t="s">
        <v>28</v>
      </c>
      <c r="D18" s="951"/>
      <c r="E18" s="952"/>
      <c r="F18" s="952"/>
      <c r="G18" s="952"/>
      <c r="H18" s="952"/>
      <c r="I18" s="953"/>
      <c r="J18" s="66"/>
      <c r="K18" s="85"/>
    </row>
    <row r="19" spans="1:16377" s="497" customFormat="1" ht="15" customHeight="1" thickTop="1" thickBot="1" x14ac:dyDescent="0.35">
      <c r="A19" s="58"/>
      <c r="B19" s="58"/>
      <c r="C19" s="490" t="s">
        <v>4</v>
      </c>
      <c r="D19" s="957"/>
      <c r="E19" s="952"/>
      <c r="F19" s="952"/>
      <c r="G19" s="952"/>
      <c r="H19" s="952"/>
      <c r="I19" s="953"/>
      <c r="J19" s="66"/>
      <c r="K19" s="85"/>
    </row>
    <row r="20" spans="1:16377" s="497" customFormat="1" ht="15" customHeight="1" thickTop="1" thickBot="1" x14ac:dyDescent="0.35">
      <c r="A20" s="58"/>
      <c r="B20" s="58"/>
      <c r="C20" s="490" t="s">
        <v>3</v>
      </c>
      <c r="D20" s="958"/>
      <c r="E20" s="958"/>
      <c r="F20" s="958"/>
      <c r="G20" s="958"/>
      <c r="H20" s="958"/>
      <c r="I20" s="958"/>
      <c r="J20" s="66"/>
      <c r="K20" s="85"/>
    </row>
    <row r="21" spans="1:16377" s="497" customFormat="1" ht="15" customHeight="1" thickTop="1" thickBot="1" x14ac:dyDescent="0.35">
      <c r="A21" s="58"/>
      <c r="B21" s="64"/>
      <c r="C21" s="42"/>
      <c r="D21" s="46"/>
      <c r="E21" s="46"/>
      <c r="F21" s="47"/>
      <c r="G21" s="47"/>
      <c r="H21" s="47"/>
      <c r="I21" s="47"/>
      <c r="J21" s="66"/>
      <c r="K21" s="85"/>
    </row>
    <row r="22" spans="1:16377" s="61" customFormat="1" ht="15" customHeight="1" thickTop="1" thickBot="1" x14ac:dyDescent="0.4">
      <c r="B22" s="588" t="s">
        <v>162</v>
      </c>
      <c r="C22" s="589"/>
      <c r="D22" s="589"/>
      <c r="E22" s="589"/>
      <c r="F22" s="589"/>
      <c r="G22" s="589"/>
      <c r="H22" s="589"/>
      <c r="I22" s="589"/>
      <c r="K22" s="381"/>
    </row>
    <row r="23" spans="1:16377" s="61" customFormat="1" ht="7.9" customHeight="1" thickTop="1" thickBot="1" x14ac:dyDescent="0.4">
      <c r="K23" s="381"/>
    </row>
    <row r="24" spans="1:16377" s="85" customFormat="1" ht="15" customHeight="1" thickTop="1" thickBot="1" x14ac:dyDescent="0.35">
      <c r="A24" s="74"/>
      <c r="B24" s="712" t="s">
        <v>1</v>
      </c>
      <c r="C24" s="713"/>
      <c r="D24" s="782"/>
      <c r="E24" s="783"/>
      <c r="F24" s="783"/>
      <c r="G24" s="783"/>
      <c r="H24" s="783"/>
      <c r="I24" s="784"/>
      <c r="J24" s="60"/>
    </row>
    <row r="25" spans="1:16377" s="85" customFormat="1" ht="15" customHeight="1" thickTop="1" thickBot="1" x14ac:dyDescent="0.35">
      <c r="A25" s="74"/>
      <c r="B25" s="712" t="s">
        <v>2</v>
      </c>
      <c r="C25" s="713"/>
      <c r="D25" s="782"/>
      <c r="E25" s="783"/>
      <c r="F25" s="783"/>
      <c r="G25" s="783"/>
      <c r="H25" s="783"/>
      <c r="I25" s="784"/>
      <c r="J25" s="60"/>
    </row>
    <row r="26" spans="1:16377" s="85" customFormat="1" ht="15" customHeight="1" thickTop="1" thickBot="1" x14ac:dyDescent="0.35">
      <c r="A26" s="74"/>
      <c r="B26" s="712" t="s">
        <v>4</v>
      </c>
      <c r="C26" s="713"/>
      <c r="D26" s="782"/>
      <c r="E26" s="783"/>
      <c r="F26" s="783"/>
      <c r="G26" s="783"/>
      <c r="H26" s="783"/>
      <c r="I26" s="784"/>
      <c r="J26" s="60"/>
    </row>
    <row r="27" spans="1:16377" s="85" customFormat="1" ht="15" customHeight="1" thickTop="1" thickBot="1" x14ac:dyDescent="0.35">
      <c r="A27" s="74"/>
      <c r="B27" s="714" t="s">
        <v>3</v>
      </c>
      <c r="C27" s="963"/>
      <c r="D27" s="972"/>
      <c r="E27" s="973"/>
      <c r="F27" s="973"/>
      <c r="G27" s="973"/>
      <c r="H27" s="973"/>
      <c r="I27" s="974"/>
      <c r="J27" s="73"/>
    </row>
    <row r="28" spans="1:16377" s="105" customFormat="1" ht="15" customHeight="1" thickTop="1" thickBot="1" x14ac:dyDescent="0.4">
      <c r="A28" s="61"/>
      <c r="B28" s="61"/>
      <c r="C28" s="61"/>
      <c r="D28" s="61"/>
      <c r="E28" s="61"/>
      <c r="F28" s="61"/>
      <c r="G28" s="61"/>
      <c r="H28" s="61"/>
      <c r="I28" s="61"/>
      <c r="J28" s="61"/>
      <c r="K28" s="38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c r="HN28" s="61"/>
      <c r="HO28" s="61"/>
      <c r="HP28" s="61"/>
      <c r="HQ28" s="61"/>
      <c r="HR28" s="61"/>
      <c r="HS28" s="61"/>
      <c r="HT28" s="61"/>
      <c r="HU28" s="61"/>
      <c r="HV28" s="61"/>
      <c r="HW28" s="61"/>
      <c r="HX28" s="61"/>
      <c r="HY28" s="61"/>
      <c r="HZ28" s="61"/>
      <c r="IA28" s="61"/>
      <c r="IB28" s="61"/>
      <c r="IC28" s="61"/>
      <c r="ID28" s="61"/>
      <c r="IE28" s="61"/>
      <c r="IF28" s="61"/>
      <c r="IG28" s="61"/>
      <c r="IH28" s="61"/>
      <c r="II28" s="61"/>
      <c r="IJ28" s="61"/>
      <c r="IK28" s="61"/>
      <c r="IL28" s="61"/>
      <c r="IM28" s="61"/>
      <c r="IN28" s="61"/>
      <c r="IO28" s="61"/>
      <c r="IP28" s="61"/>
      <c r="IQ28" s="61"/>
      <c r="IR28" s="61"/>
      <c r="IS28" s="61"/>
      <c r="IT28" s="61"/>
      <c r="IU28" s="61"/>
      <c r="IV28" s="61"/>
      <c r="IW28" s="61"/>
      <c r="IX28" s="61"/>
      <c r="IY28" s="61"/>
      <c r="IZ28" s="61"/>
      <c r="JA28" s="61"/>
      <c r="JB28" s="61"/>
      <c r="JC28" s="61"/>
      <c r="JD28" s="61"/>
      <c r="JE28" s="61"/>
      <c r="JF28" s="61"/>
      <c r="JG28" s="61"/>
      <c r="JH28" s="61"/>
      <c r="JI28" s="61"/>
      <c r="JJ28" s="61"/>
      <c r="JK28" s="61"/>
      <c r="JL28" s="61"/>
      <c r="JM28" s="61"/>
      <c r="JN28" s="61"/>
      <c r="JO28" s="61"/>
      <c r="JP28" s="61"/>
      <c r="JQ28" s="61"/>
      <c r="JR28" s="61"/>
      <c r="JS28" s="61"/>
      <c r="JT28" s="61"/>
      <c r="JU28" s="61"/>
      <c r="JV28" s="61"/>
      <c r="JW28" s="61"/>
      <c r="JX28" s="61"/>
      <c r="JY28" s="61"/>
      <c r="JZ28" s="61"/>
      <c r="KA28" s="61"/>
      <c r="KB28" s="61"/>
      <c r="KC28" s="61"/>
      <c r="KD28" s="61"/>
      <c r="KE28" s="61"/>
      <c r="KF28" s="61"/>
      <c r="KG28" s="61"/>
      <c r="KH28" s="61"/>
      <c r="KI28" s="61"/>
      <c r="KJ28" s="61"/>
      <c r="KK28" s="61"/>
      <c r="KL28" s="61"/>
      <c r="KM28" s="61"/>
      <c r="KN28" s="61"/>
      <c r="KO28" s="61"/>
      <c r="KP28" s="61"/>
      <c r="KQ28" s="61"/>
      <c r="KR28" s="61"/>
      <c r="KS28" s="61"/>
      <c r="KT28" s="61"/>
      <c r="KU28" s="61"/>
      <c r="KV28" s="61"/>
      <c r="KW28" s="61"/>
      <c r="KX28" s="61"/>
      <c r="KY28" s="61"/>
      <c r="KZ28" s="61"/>
      <c r="LA28" s="61"/>
      <c r="LB28" s="61"/>
      <c r="LC28" s="61"/>
      <c r="LD28" s="61"/>
      <c r="LE28" s="61"/>
      <c r="LF28" s="61"/>
      <c r="LG28" s="61"/>
      <c r="LH28" s="61"/>
      <c r="LI28" s="61"/>
      <c r="LJ28" s="61"/>
      <c r="LK28" s="61"/>
      <c r="LL28" s="61"/>
      <c r="LM28" s="61"/>
      <c r="LN28" s="61"/>
      <c r="LO28" s="61"/>
      <c r="LP28" s="61"/>
      <c r="LQ28" s="61"/>
      <c r="LR28" s="61"/>
      <c r="LS28" s="61"/>
      <c r="LT28" s="61"/>
      <c r="LU28" s="61"/>
      <c r="LV28" s="61"/>
      <c r="LW28" s="61"/>
      <c r="LX28" s="61"/>
      <c r="LY28" s="61"/>
      <c r="LZ28" s="61"/>
      <c r="MA28" s="61"/>
      <c r="MB28" s="61"/>
      <c r="MC28" s="61"/>
      <c r="MD28" s="61"/>
      <c r="ME28" s="61"/>
      <c r="MF28" s="61"/>
      <c r="MG28" s="61"/>
      <c r="MH28" s="61"/>
      <c r="MI28" s="61"/>
      <c r="MJ28" s="61"/>
      <c r="MK28" s="61"/>
      <c r="ML28" s="61"/>
      <c r="MM28" s="61"/>
      <c r="MN28" s="61"/>
      <c r="MO28" s="61"/>
      <c r="MP28" s="61"/>
      <c r="MQ28" s="61"/>
      <c r="MR28" s="61"/>
      <c r="MS28" s="61"/>
      <c r="MT28" s="61"/>
      <c r="MU28" s="61"/>
      <c r="MV28" s="61"/>
      <c r="MW28" s="61"/>
      <c r="MX28" s="61"/>
      <c r="MY28" s="61"/>
      <c r="MZ28" s="61"/>
      <c r="NA28" s="61"/>
      <c r="NB28" s="61"/>
      <c r="NC28" s="61"/>
      <c r="ND28" s="61"/>
      <c r="NE28" s="61"/>
      <c r="NF28" s="61"/>
      <c r="NG28" s="61"/>
      <c r="NH28" s="61"/>
      <c r="NI28" s="61"/>
      <c r="NJ28" s="61"/>
      <c r="NK28" s="61"/>
      <c r="NL28" s="61"/>
      <c r="NM28" s="61"/>
      <c r="NN28" s="61"/>
      <c r="NO28" s="61"/>
      <c r="NP28" s="61"/>
      <c r="NQ28" s="61"/>
      <c r="NR28" s="61"/>
      <c r="NS28" s="61"/>
      <c r="NT28" s="61"/>
      <c r="NU28" s="61"/>
      <c r="NV28" s="61"/>
      <c r="NW28" s="61"/>
      <c r="NX28" s="61"/>
      <c r="NY28" s="61"/>
      <c r="NZ28" s="61"/>
      <c r="OA28" s="61"/>
      <c r="OB28" s="61"/>
      <c r="OC28" s="61"/>
      <c r="OD28" s="61"/>
      <c r="OE28" s="61"/>
      <c r="OF28" s="61"/>
      <c r="OG28" s="61"/>
      <c r="OH28" s="61"/>
      <c r="OI28" s="61"/>
      <c r="OJ28" s="61"/>
      <c r="OK28" s="61"/>
      <c r="OL28" s="61"/>
      <c r="OM28" s="61"/>
      <c r="ON28" s="61"/>
      <c r="OO28" s="61"/>
      <c r="OP28" s="61"/>
      <c r="OQ28" s="61"/>
      <c r="OR28" s="61"/>
      <c r="OS28" s="61"/>
      <c r="OT28" s="61"/>
      <c r="OU28" s="61"/>
      <c r="OV28" s="61"/>
      <c r="OW28" s="61"/>
      <c r="OX28" s="61"/>
      <c r="OY28" s="61"/>
      <c r="OZ28" s="61"/>
      <c r="PA28" s="61"/>
      <c r="PB28" s="61"/>
      <c r="PC28" s="61"/>
      <c r="PD28" s="61"/>
      <c r="PE28" s="61"/>
      <c r="PF28" s="61"/>
      <c r="PG28" s="61"/>
      <c r="PH28" s="61"/>
      <c r="PI28" s="61"/>
      <c r="PJ28" s="61"/>
      <c r="PK28" s="61"/>
      <c r="PL28" s="61"/>
      <c r="PM28" s="61"/>
      <c r="PN28" s="61"/>
      <c r="PO28" s="61"/>
      <c r="PP28" s="61"/>
      <c r="PQ28" s="61"/>
      <c r="PR28" s="61"/>
      <c r="PS28" s="61"/>
      <c r="PT28" s="61"/>
      <c r="PU28" s="61"/>
      <c r="PV28" s="61"/>
      <c r="PW28" s="61"/>
      <c r="PX28" s="61"/>
      <c r="PY28" s="61"/>
      <c r="PZ28" s="61"/>
      <c r="QA28" s="61"/>
      <c r="QB28" s="61"/>
      <c r="QC28" s="61"/>
      <c r="QD28" s="61"/>
      <c r="QE28" s="61"/>
      <c r="QF28" s="61"/>
      <c r="QG28" s="61"/>
      <c r="QH28" s="61"/>
      <c r="QI28" s="61"/>
      <c r="QJ28" s="61"/>
      <c r="QK28" s="61"/>
      <c r="QL28" s="61"/>
      <c r="QM28" s="61"/>
      <c r="QN28" s="61"/>
      <c r="QO28" s="61"/>
      <c r="QP28" s="61"/>
      <c r="QQ28" s="61"/>
      <c r="QR28" s="61"/>
      <c r="QS28" s="61"/>
      <c r="QT28" s="61"/>
      <c r="QU28" s="61"/>
      <c r="QV28" s="61"/>
      <c r="QW28" s="61"/>
      <c r="QX28" s="61"/>
      <c r="QY28" s="61"/>
      <c r="QZ28" s="61"/>
      <c r="RA28" s="61"/>
      <c r="RB28" s="61"/>
      <c r="RC28" s="61"/>
      <c r="RD28" s="61"/>
      <c r="RE28" s="61"/>
      <c r="RF28" s="61"/>
      <c r="RG28" s="61"/>
      <c r="RH28" s="61"/>
      <c r="RI28" s="61"/>
      <c r="RJ28" s="61"/>
      <c r="RK28" s="61"/>
      <c r="RL28" s="61"/>
      <c r="RM28" s="61"/>
      <c r="RN28" s="61"/>
      <c r="RO28" s="61"/>
      <c r="RP28" s="61"/>
      <c r="RQ28" s="61"/>
      <c r="RR28" s="61"/>
      <c r="RS28" s="61"/>
      <c r="RT28" s="61"/>
      <c r="RU28" s="61"/>
      <c r="RV28" s="61"/>
      <c r="RW28" s="61"/>
      <c r="RX28" s="61"/>
      <c r="RY28" s="61"/>
      <c r="RZ28" s="61"/>
      <c r="SA28" s="61"/>
      <c r="SB28" s="61"/>
      <c r="SC28" s="61"/>
      <c r="SD28" s="61"/>
      <c r="SE28" s="61"/>
      <c r="SF28" s="61"/>
      <c r="SG28" s="61"/>
      <c r="SH28" s="61"/>
      <c r="SI28" s="61"/>
      <c r="SJ28" s="61"/>
      <c r="SK28" s="61"/>
      <c r="SL28" s="61"/>
      <c r="SM28" s="61"/>
      <c r="SN28" s="61"/>
      <c r="SO28" s="61"/>
      <c r="SP28" s="61"/>
      <c r="SQ28" s="61"/>
      <c r="SR28" s="61"/>
      <c r="SS28" s="61"/>
      <c r="ST28" s="61"/>
      <c r="SU28" s="61"/>
      <c r="SV28" s="61"/>
      <c r="SW28" s="61"/>
      <c r="SX28" s="61"/>
      <c r="SY28" s="61"/>
      <c r="SZ28" s="61"/>
      <c r="TA28" s="61"/>
      <c r="TB28" s="61"/>
      <c r="TC28" s="61"/>
      <c r="TD28" s="61"/>
      <c r="TE28" s="61"/>
      <c r="TF28" s="61"/>
      <c r="TG28" s="61"/>
      <c r="TH28" s="61"/>
      <c r="TI28" s="61"/>
      <c r="TJ28" s="61"/>
      <c r="TK28" s="61"/>
      <c r="TL28" s="61"/>
      <c r="TM28" s="61"/>
      <c r="TN28" s="61"/>
      <c r="TO28" s="61"/>
      <c r="TP28" s="61"/>
      <c r="TQ28" s="61"/>
      <c r="TR28" s="61"/>
      <c r="TS28" s="61"/>
      <c r="TT28" s="61"/>
      <c r="TU28" s="61"/>
      <c r="TV28" s="61"/>
      <c r="TW28" s="61"/>
      <c r="TX28" s="61"/>
      <c r="TY28" s="61"/>
      <c r="TZ28" s="61"/>
      <c r="UA28" s="61"/>
      <c r="UB28" s="61"/>
      <c r="UC28" s="61"/>
      <c r="UD28" s="61"/>
      <c r="UE28" s="61"/>
      <c r="UF28" s="61"/>
      <c r="UG28" s="61"/>
      <c r="UH28" s="61"/>
      <c r="UI28" s="61"/>
      <c r="UJ28" s="61"/>
      <c r="UK28" s="61"/>
      <c r="UL28" s="61"/>
      <c r="UM28" s="61"/>
      <c r="UN28" s="61"/>
      <c r="UO28" s="61"/>
      <c r="UP28" s="61"/>
      <c r="UQ28" s="61"/>
      <c r="UR28" s="61"/>
      <c r="US28" s="61"/>
      <c r="UT28" s="61"/>
      <c r="UU28" s="61"/>
      <c r="UV28" s="61"/>
      <c r="UW28" s="61"/>
      <c r="UX28" s="61"/>
      <c r="UY28" s="61"/>
      <c r="UZ28" s="61"/>
      <c r="VA28" s="61"/>
      <c r="VB28" s="61"/>
      <c r="VC28" s="61"/>
      <c r="VD28" s="61"/>
      <c r="VE28" s="61"/>
      <c r="VF28" s="61"/>
      <c r="VG28" s="61"/>
      <c r="VH28" s="61"/>
      <c r="VI28" s="61"/>
      <c r="VJ28" s="61"/>
      <c r="VK28" s="61"/>
      <c r="VL28" s="61"/>
      <c r="VM28" s="61"/>
      <c r="VN28" s="61"/>
      <c r="VO28" s="61"/>
      <c r="VP28" s="61"/>
      <c r="VQ28" s="61"/>
      <c r="VR28" s="61"/>
      <c r="VS28" s="61"/>
      <c r="VT28" s="61"/>
      <c r="VU28" s="61"/>
      <c r="VV28" s="61"/>
      <c r="VW28" s="61"/>
      <c r="VX28" s="61"/>
      <c r="VY28" s="61"/>
      <c r="VZ28" s="61"/>
      <c r="WA28" s="61"/>
      <c r="WB28" s="61"/>
      <c r="WC28" s="61"/>
      <c r="WD28" s="61"/>
      <c r="WE28" s="61"/>
      <c r="WF28" s="61"/>
      <c r="WG28" s="61"/>
      <c r="WH28" s="61"/>
      <c r="WI28" s="61"/>
      <c r="WJ28" s="61"/>
      <c r="WK28" s="61"/>
      <c r="WL28" s="61"/>
      <c r="WM28" s="61"/>
      <c r="WN28" s="61"/>
      <c r="WO28" s="61"/>
      <c r="WP28" s="61"/>
      <c r="WQ28" s="61"/>
      <c r="WR28" s="61"/>
      <c r="WS28" s="61"/>
      <c r="WT28" s="61"/>
      <c r="WU28" s="61"/>
      <c r="WV28" s="61"/>
      <c r="WW28" s="61"/>
      <c r="WX28" s="61"/>
      <c r="WY28" s="61"/>
      <c r="WZ28" s="61"/>
      <c r="XA28" s="61"/>
      <c r="XB28" s="61"/>
      <c r="XC28" s="61"/>
      <c r="XD28" s="61"/>
      <c r="XE28" s="61"/>
      <c r="XF28" s="61"/>
      <c r="XG28" s="61"/>
      <c r="XH28" s="61"/>
      <c r="XI28" s="61"/>
      <c r="XJ28" s="61"/>
      <c r="XK28" s="61"/>
      <c r="XL28" s="61"/>
      <c r="XM28" s="61"/>
      <c r="XN28" s="61"/>
      <c r="XO28" s="61"/>
      <c r="XP28" s="61"/>
      <c r="XQ28" s="61"/>
      <c r="XR28" s="61"/>
      <c r="XS28" s="61"/>
      <c r="XT28" s="61"/>
      <c r="XU28" s="61"/>
      <c r="XV28" s="61"/>
      <c r="XW28" s="61"/>
      <c r="XX28" s="61"/>
      <c r="XY28" s="61"/>
      <c r="XZ28" s="61"/>
      <c r="YA28" s="61"/>
      <c r="YB28" s="61"/>
      <c r="YC28" s="61"/>
      <c r="YD28" s="61"/>
      <c r="YE28" s="61"/>
      <c r="YF28" s="61"/>
      <c r="YG28" s="61"/>
      <c r="YH28" s="61"/>
      <c r="YI28" s="61"/>
      <c r="YJ28" s="61"/>
      <c r="YK28" s="61"/>
      <c r="YL28" s="61"/>
      <c r="YM28" s="61"/>
      <c r="YN28" s="61"/>
      <c r="YO28" s="61"/>
      <c r="YP28" s="61"/>
      <c r="YQ28" s="61"/>
      <c r="YR28" s="61"/>
      <c r="YS28" s="61"/>
      <c r="YT28" s="61"/>
      <c r="YU28" s="61"/>
      <c r="YV28" s="61"/>
      <c r="YW28" s="61"/>
      <c r="YX28" s="61"/>
      <c r="YY28" s="61"/>
      <c r="YZ28" s="61"/>
      <c r="ZA28" s="61"/>
      <c r="ZB28" s="61"/>
      <c r="ZC28" s="61"/>
      <c r="ZD28" s="61"/>
      <c r="ZE28" s="61"/>
      <c r="ZF28" s="61"/>
      <c r="ZG28" s="61"/>
      <c r="ZH28" s="61"/>
      <c r="ZI28" s="61"/>
      <c r="ZJ28" s="61"/>
      <c r="ZK28" s="61"/>
      <c r="ZL28" s="61"/>
      <c r="ZM28" s="61"/>
      <c r="ZN28" s="61"/>
      <c r="ZO28" s="61"/>
      <c r="ZP28" s="61"/>
      <c r="ZQ28" s="61"/>
      <c r="ZR28" s="61"/>
      <c r="ZS28" s="61"/>
      <c r="ZT28" s="61"/>
      <c r="ZU28" s="61"/>
      <c r="ZV28" s="61"/>
      <c r="ZW28" s="61"/>
      <c r="ZX28" s="61"/>
      <c r="ZY28" s="61"/>
      <c r="ZZ28" s="61"/>
      <c r="AAA28" s="61"/>
      <c r="AAB28" s="61"/>
      <c r="AAC28" s="61"/>
      <c r="AAD28" s="61"/>
      <c r="AAE28" s="61"/>
      <c r="AAF28" s="61"/>
      <c r="AAG28" s="61"/>
      <c r="AAH28" s="61"/>
      <c r="AAI28" s="61"/>
      <c r="AAJ28" s="61"/>
      <c r="AAK28" s="61"/>
      <c r="AAL28" s="61"/>
      <c r="AAM28" s="61"/>
      <c r="AAN28" s="61"/>
      <c r="AAO28" s="61"/>
      <c r="AAP28" s="61"/>
      <c r="AAQ28" s="61"/>
      <c r="AAR28" s="61"/>
      <c r="AAS28" s="61"/>
      <c r="AAT28" s="61"/>
      <c r="AAU28" s="61"/>
      <c r="AAV28" s="61"/>
      <c r="AAW28" s="61"/>
      <c r="AAX28" s="61"/>
      <c r="AAY28" s="61"/>
      <c r="AAZ28" s="61"/>
      <c r="ABA28" s="61"/>
      <c r="ABB28" s="61"/>
      <c r="ABC28" s="61"/>
      <c r="ABD28" s="61"/>
      <c r="ABE28" s="61"/>
      <c r="ABF28" s="61"/>
      <c r="ABG28" s="61"/>
      <c r="ABH28" s="61"/>
      <c r="ABI28" s="61"/>
      <c r="ABJ28" s="61"/>
      <c r="ABK28" s="61"/>
      <c r="ABL28" s="61"/>
      <c r="ABM28" s="61"/>
      <c r="ABN28" s="61"/>
      <c r="ABO28" s="61"/>
      <c r="ABP28" s="61"/>
      <c r="ABQ28" s="61"/>
      <c r="ABR28" s="61"/>
      <c r="ABS28" s="61"/>
      <c r="ABT28" s="61"/>
      <c r="ABU28" s="61"/>
      <c r="ABV28" s="61"/>
      <c r="ABW28" s="61"/>
      <c r="ABX28" s="61"/>
      <c r="ABY28" s="61"/>
      <c r="ABZ28" s="61"/>
      <c r="ACA28" s="61"/>
      <c r="ACB28" s="61"/>
      <c r="ACC28" s="61"/>
      <c r="ACD28" s="61"/>
      <c r="ACE28" s="61"/>
      <c r="ACF28" s="61"/>
      <c r="ACG28" s="61"/>
      <c r="ACH28" s="61"/>
      <c r="ACI28" s="61"/>
      <c r="ACJ28" s="61"/>
      <c r="ACK28" s="61"/>
      <c r="ACL28" s="61"/>
      <c r="ACM28" s="61"/>
      <c r="ACN28" s="61"/>
      <c r="ACO28" s="61"/>
      <c r="ACP28" s="61"/>
      <c r="ACQ28" s="61"/>
      <c r="ACR28" s="61"/>
      <c r="ACS28" s="61"/>
      <c r="ACT28" s="61"/>
      <c r="ACU28" s="61"/>
      <c r="ACV28" s="61"/>
      <c r="ACW28" s="61"/>
      <c r="ACX28" s="61"/>
      <c r="ACY28" s="61"/>
      <c r="ACZ28" s="61"/>
      <c r="ADA28" s="61"/>
      <c r="ADB28" s="61"/>
      <c r="ADC28" s="61"/>
      <c r="ADD28" s="61"/>
      <c r="ADE28" s="61"/>
      <c r="ADF28" s="61"/>
      <c r="ADG28" s="61"/>
      <c r="ADH28" s="61"/>
      <c r="ADI28" s="61"/>
      <c r="ADJ28" s="61"/>
      <c r="ADK28" s="61"/>
      <c r="ADL28" s="61"/>
      <c r="ADM28" s="61"/>
      <c r="ADN28" s="61"/>
      <c r="ADO28" s="61"/>
      <c r="ADP28" s="61"/>
      <c r="ADQ28" s="61"/>
      <c r="ADR28" s="61"/>
      <c r="ADS28" s="61"/>
      <c r="ADT28" s="61"/>
      <c r="ADU28" s="61"/>
      <c r="ADV28" s="61"/>
      <c r="ADW28" s="61"/>
      <c r="ADX28" s="61"/>
      <c r="ADY28" s="61"/>
      <c r="ADZ28" s="61"/>
      <c r="AEA28" s="61"/>
      <c r="AEB28" s="61"/>
      <c r="AEC28" s="61"/>
      <c r="AED28" s="61"/>
      <c r="AEE28" s="61"/>
      <c r="AEF28" s="61"/>
      <c r="AEG28" s="61"/>
      <c r="AEH28" s="61"/>
      <c r="AEI28" s="61"/>
      <c r="AEJ28" s="61"/>
      <c r="AEK28" s="61"/>
      <c r="AEL28" s="61"/>
      <c r="AEM28" s="61"/>
      <c r="AEN28" s="61"/>
      <c r="AEO28" s="61"/>
      <c r="AEP28" s="61"/>
      <c r="AEQ28" s="61"/>
      <c r="AER28" s="61"/>
      <c r="AES28" s="61"/>
      <c r="AET28" s="61"/>
      <c r="AEU28" s="61"/>
      <c r="AEV28" s="61"/>
      <c r="AEW28" s="61"/>
      <c r="AEX28" s="61"/>
      <c r="AEY28" s="61"/>
      <c r="AEZ28" s="61"/>
      <c r="AFA28" s="61"/>
      <c r="AFB28" s="61"/>
      <c r="AFC28" s="61"/>
      <c r="AFD28" s="61"/>
      <c r="AFE28" s="61"/>
      <c r="AFF28" s="61"/>
      <c r="AFG28" s="61"/>
      <c r="AFH28" s="61"/>
      <c r="AFI28" s="61"/>
      <c r="AFJ28" s="61"/>
      <c r="AFK28" s="61"/>
      <c r="AFL28" s="61"/>
      <c r="AFM28" s="61"/>
      <c r="AFN28" s="61"/>
      <c r="AFO28" s="61"/>
      <c r="AFP28" s="61"/>
      <c r="AFQ28" s="61"/>
      <c r="AFR28" s="61"/>
      <c r="AFS28" s="61"/>
      <c r="AFT28" s="61"/>
      <c r="AFU28" s="61"/>
      <c r="AFV28" s="61"/>
      <c r="AFW28" s="61"/>
      <c r="AFX28" s="61"/>
      <c r="AFY28" s="61"/>
      <c r="AFZ28" s="61"/>
      <c r="AGA28" s="61"/>
      <c r="AGB28" s="61"/>
      <c r="AGC28" s="61"/>
      <c r="AGD28" s="61"/>
      <c r="AGE28" s="61"/>
      <c r="AGF28" s="61"/>
      <c r="AGG28" s="61"/>
      <c r="AGH28" s="61"/>
      <c r="AGI28" s="61"/>
      <c r="AGJ28" s="61"/>
      <c r="AGK28" s="61"/>
      <c r="AGL28" s="61"/>
      <c r="AGM28" s="61"/>
      <c r="AGN28" s="61"/>
      <c r="AGO28" s="61"/>
      <c r="AGP28" s="61"/>
      <c r="AGQ28" s="61"/>
      <c r="AGR28" s="61"/>
      <c r="AGS28" s="61"/>
      <c r="AGT28" s="61"/>
      <c r="AGU28" s="61"/>
      <c r="AGV28" s="61"/>
      <c r="AGW28" s="61"/>
      <c r="AGX28" s="61"/>
      <c r="AGY28" s="61"/>
      <c r="AGZ28" s="61"/>
      <c r="AHA28" s="61"/>
      <c r="AHB28" s="61"/>
      <c r="AHC28" s="61"/>
      <c r="AHD28" s="61"/>
      <c r="AHE28" s="61"/>
      <c r="AHF28" s="61"/>
      <c r="AHG28" s="61"/>
      <c r="AHH28" s="61"/>
      <c r="AHI28" s="61"/>
      <c r="AHJ28" s="61"/>
      <c r="AHK28" s="61"/>
      <c r="AHL28" s="61"/>
      <c r="AHM28" s="61"/>
      <c r="AHN28" s="61"/>
      <c r="AHO28" s="61"/>
      <c r="AHP28" s="61"/>
      <c r="AHQ28" s="61"/>
      <c r="AHR28" s="61"/>
      <c r="AHS28" s="61"/>
      <c r="AHT28" s="61"/>
      <c r="AHU28" s="61"/>
      <c r="AHV28" s="61"/>
      <c r="AHW28" s="61"/>
      <c r="AHX28" s="61"/>
      <c r="AHY28" s="61"/>
      <c r="AHZ28" s="61"/>
      <c r="AIA28" s="61"/>
      <c r="AIB28" s="61"/>
      <c r="AIC28" s="61"/>
      <c r="AID28" s="61"/>
      <c r="AIE28" s="61"/>
      <c r="AIF28" s="61"/>
      <c r="AIG28" s="61"/>
      <c r="AIH28" s="61"/>
      <c r="AII28" s="61"/>
      <c r="AIJ28" s="61"/>
      <c r="AIK28" s="61"/>
      <c r="AIL28" s="61"/>
      <c r="AIM28" s="61"/>
      <c r="AIN28" s="61"/>
      <c r="AIO28" s="61"/>
      <c r="AIP28" s="61"/>
      <c r="AIQ28" s="61"/>
      <c r="AIR28" s="61"/>
      <c r="AIS28" s="61"/>
      <c r="AIT28" s="61"/>
      <c r="AIU28" s="61"/>
      <c r="AIV28" s="61"/>
      <c r="AIW28" s="61"/>
      <c r="AIX28" s="61"/>
      <c r="AIY28" s="61"/>
      <c r="AIZ28" s="61"/>
      <c r="AJA28" s="61"/>
      <c r="AJB28" s="61"/>
      <c r="AJC28" s="61"/>
      <c r="AJD28" s="61"/>
      <c r="AJE28" s="61"/>
      <c r="AJF28" s="61"/>
      <c r="AJG28" s="61"/>
      <c r="AJH28" s="61"/>
      <c r="AJI28" s="61"/>
      <c r="AJJ28" s="61"/>
      <c r="AJK28" s="61"/>
      <c r="AJL28" s="61"/>
      <c r="AJM28" s="61"/>
      <c r="AJN28" s="61"/>
      <c r="AJO28" s="61"/>
      <c r="AJP28" s="61"/>
      <c r="AJQ28" s="61"/>
      <c r="AJR28" s="61"/>
      <c r="AJS28" s="61"/>
      <c r="AJT28" s="61"/>
      <c r="AJU28" s="61"/>
      <c r="AJV28" s="61"/>
      <c r="AJW28" s="61"/>
      <c r="AJX28" s="61"/>
      <c r="AJY28" s="61"/>
      <c r="AJZ28" s="61"/>
      <c r="AKA28" s="61"/>
      <c r="AKB28" s="61"/>
      <c r="AKC28" s="61"/>
      <c r="AKD28" s="61"/>
      <c r="AKE28" s="61"/>
      <c r="AKF28" s="61"/>
      <c r="AKG28" s="61"/>
      <c r="AKH28" s="61"/>
      <c r="AKI28" s="61"/>
      <c r="AKJ28" s="61"/>
      <c r="AKK28" s="61"/>
      <c r="AKL28" s="61"/>
      <c r="AKM28" s="61"/>
      <c r="AKN28" s="61"/>
      <c r="AKO28" s="61"/>
      <c r="AKP28" s="61"/>
      <c r="AKQ28" s="61"/>
      <c r="AKR28" s="61"/>
      <c r="AKS28" s="61"/>
      <c r="AKT28" s="61"/>
      <c r="AKU28" s="61"/>
      <c r="AKV28" s="61"/>
      <c r="AKW28" s="61"/>
      <c r="AKX28" s="61"/>
      <c r="AKY28" s="61"/>
      <c r="AKZ28" s="61"/>
      <c r="ALA28" s="61"/>
      <c r="ALB28" s="61"/>
      <c r="ALC28" s="61"/>
      <c r="ALD28" s="61"/>
      <c r="ALE28" s="61"/>
      <c r="ALF28" s="61"/>
      <c r="ALG28" s="61"/>
      <c r="ALH28" s="61"/>
      <c r="ALI28" s="61"/>
      <c r="ALJ28" s="61"/>
      <c r="ALK28" s="61"/>
      <c r="ALL28" s="61"/>
      <c r="ALM28" s="61"/>
      <c r="ALN28" s="61"/>
      <c r="ALO28" s="61"/>
      <c r="ALP28" s="61"/>
      <c r="ALQ28" s="61"/>
      <c r="ALR28" s="61"/>
      <c r="ALS28" s="61"/>
      <c r="ALT28" s="61"/>
      <c r="ALU28" s="61"/>
      <c r="ALV28" s="61"/>
      <c r="ALW28" s="61"/>
      <c r="ALX28" s="61"/>
      <c r="ALY28" s="61"/>
      <c r="ALZ28" s="61"/>
      <c r="AMA28" s="61"/>
      <c r="AMB28" s="61"/>
      <c r="AMC28" s="61"/>
      <c r="AMD28" s="61"/>
      <c r="AME28" s="61"/>
      <c r="AMF28" s="61"/>
      <c r="AMG28" s="61"/>
      <c r="AMH28" s="61"/>
      <c r="AMI28" s="61"/>
      <c r="AMJ28" s="61"/>
      <c r="AMK28" s="61"/>
      <c r="AML28" s="61"/>
      <c r="AMM28" s="61"/>
      <c r="AMN28" s="61"/>
      <c r="AMO28" s="61"/>
      <c r="AMP28" s="61"/>
      <c r="AMQ28" s="61"/>
      <c r="AMR28" s="61"/>
      <c r="AMS28" s="61"/>
      <c r="AMT28" s="61"/>
      <c r="AMU28" s="61"/>
      <c r="AMV28" s="61"/>
      <c r="AMW28" s="61"/>
      <c r="AMX28" s="61"/>
      <c r="AMY28" s="61"/>
      <c r="AMZ28" s="61"/>
      <c r="ANA28" s="61"/>
      <c r="ANB28" s="61"/>
      <c r="ANC28" s="61"/>
      <c r="AND28" s="61"/>
      <c r="ANE28" s="61"/>
      <c r="ANF28" s="61"/>
      <c r="ANG28" s="61"/>
      <c r="ANH28" s="61"/>
      <c r="ANI28" s="61"/>
      <c r="ANJ28" s="61"/>
      <c r="ANK28" s="61"/>
      <c r="ANL28" s="61"/>
      <c r="ANM28" s="61"/>
      <c r="ANN28" s="61"/>
      <c r="ANO28" s="61"/>
      <c r="ANP28" s="61"/>
      <c r="ANQ28" s="61"/>
      <c r="ANR28" s="61"/>
      <c r="ANS28" s="61"/>
      <c r="ANT28" s="61"/>
      <c r="ANU28" s="61"/>
      <c r="ANV28" s="61"/>
      <c r="ANW28" s="61"/>
      <c r="ANX28" s="61"/>
      <c r="ANY28" s="61"/>
      <c r="ANZ28" s="61"/>
      <c r="AOA28" s="61"/>
      <c r="AOB28" s="61"/>
      <c r="AOC28" s="61"/>
      <c r="AOD28" s="61"/>
      <c r="AOE28" s="61"/>
      <c r="AOF28" s="61"/>
      <c r="AOG28" s="61"/>
      <c r="AOH28" s="61"/>
      <c r="AOI28" s="61"/>
      <c r="AOJ28" s="61"/>
      <c r="AOK28" s="61"/>
      <c r="AOL28" s="61"/>
      <c r="AOM28" s="61"/>
      <c r="AON28" s="61"/>
      <c r="AOO28" s="61"/>
      <c r="AOP28" s="61"/>
      <c r="AOQ28" s="61"/>
      <c r="AOR28" s="61"/>
      <c r="AOS28" s="61"/>
      <c r="AOT28" s="61"/>
      <c r="AOU28" s="61"/>
      <c r="AOV28" s="61"/>
      <c r="AOW28" s="61"/>
      <c r="AOX28" s="61"/>
      <c r="AOY28" s="61"/>
      <c r="AOZ28" s="61"/>
      <c r="APA28" s="61"/>
      <c r="APB28" s="61"/>
      <c r="APC28" s="61"/>
      <c r="APD28" s="61"/>
      <c r="APE28" s="61"/>
      <c r="APF28" s="61"/>
      <c r="APG28" s="61"/>
      <c r="APH28" s="61"/>
      <c r="API28" s="61"/>
      <c r="APJ28" s="61"/>
      <c r="APK28" s="61"/>
      <c r="APL28" s="61"/>
      <c r="APM28" s="61"/>
      <c r="APN28" s="61"/>
      <c r="APO28" s="61"/>
      <c r="APP28" s="61"/>
      <c r="APQ28" s="61"/>
      <c r="APR28" s="61"/>
      <c r="APS28" s="61"/>
      <c r="APT28" s="61"/>
      <c r="APU28" s="61"/>
      <c r="APV28" s="61"/>
      <c r="APW28" s="61"/>
      <c r="APX28" s="61"/>
      <c r="APY28" s="61"/>
      <c r="APZ28" s="61"/>
      <c r="AQA28" s="61"/>
      <c r="AQB28" s="61"/>
      <c r="AQC28" s="61"/>
      <c r="AQD28" s="61"/>
      <c r="AQE28" s="61"/>
      <c r="AQF28" s="61"/>
      <c r="AQG28" s="61"/>
      <c r="AQH28" s="61"/>
      <c r="AQI28" s="61"/>
      <c r="AQJ28" s="61"/>
      <c r="AQK28" s="61"/>
      <c r="AQL28" s="61"/>
      <c r="AQM28" s="61"/>
      <c r="AQN28" s="61"/>
      <c r="AQO28" s="61"/>
      <c r="AQP28" s="61"/>
      <c r="AQQ28" s="61"/>
      <c r="AQR28" s="61"/>
      <c r="AQS28" s="61"/>
      <c r="AQT28" s="61"/>
      <c r="AQU28" s="61"/>
      <c r="AQV28" s="61"/>
      <c r="AQW28" s="61"/>
      <c r="AQX28" s="61"/>
      <c r="AQY28" s="61"/>
      <c r="AQZ28" s="61"/>
      <c r="ARA28" s="61"/>
      <c r="ARB28" s="61"/>
      <c r="ARC28" s="61"/>
      <c r="ARD28" s="61"/>
      <c r="ARE28" s="61"/>
      <c r="ARF28" s="61"/>
      <c r="ARG28" s="61"/>
      <c r="ARH28" s="61"/>
      <c r="ARI28" s="61"/>
      <c r="ARJ28" s="61"/>
      <c r="ARK28" s="61"/>
      <c r="ARL28" s="61"/>
      <c r="ARM28" s="61"/>
      <c r="ARN28" s="61"/>
      <c r="ARO28" s="61"/>
      <c r="ARP28" s="61"/>
      <c r="ARQ28" s="61"/>
      <c r="ARR28" s="61"/>
      <c r="ARS28" s="61"/>
      <c r="ART28" s="61"/>
      <c r="ARU28" s="61"/>
      <c r="ARV28" s="61"/>
      <c r="ARW28" s="61"/>
      <c r="ARX28" s="61"/>
      <c r="ARY28" s="61"/>
      <c r="ARZ28" s="61"/>
      <c r="ASA28" s="61"/>
      <c r="ASB28" s="61"/>
      <c r="ASC28" s="61"/>
      <c r="ASD28" s="61"/>
      <c r="ASE28" s="61"/>
      <c r="ASF28" s="61"/>
      <c r="ASG28" s="61"/>
      <c r="ASH28" s="61"/>
      <c r="ASI28" s="61"/>
      <c r="ASJ28" s="61"/>
      <c r="ASK28" s="61"/>
      <c r="ASL28" s="61"/>
      <c r="ASM28" s="61"/>
      <c r="ASN28" s="61"/>
      <c r="ASO28" s="61"/>
      <c r="ASP28" s="61"/>
      <c r="ASQ28" s="61"/>
      <c r="ASR28" s="61"/>
      <c r="ASS28" s="61"/>
      <c r="AST28" s="61"/>
      <c r="ASU28" s="61"/>
      <c r="ASV28" s="61"/>
      <c r="ASW28" s="61"/>
      <c r="ASX28" s="61"/>
      <c r="ASY28" s="61"/>
      <c r="ASZ28" s="61"/>
      <c r="ATA28" s="61"/>
      <c r="ATB28" s="61"/>
      <c r="ATC28" s="61"/>
      <c r="ATD28" s="61"/>
      <c r="ATE28" s="61"/>
      <c r="ATF28" s="61"/>
      <c r="ATG28" s="61"/>
      <c r="ATH28" s="61"/>
      <c r="ATI28" s="61"/>
      <c r="ATJ28" s="61"/>
      <c r="ATK28" s="61"/>
      <c r="ATL28" s="61"/>
      <c r="ATM28" s="61"/>
      <c r="ATN28" s="61"/>
      <c r="ATO28" s="61"/>
      <c r="ATP28" s="61"/>
      <c r="ATQ28" s="61"/>
      <c r="ATR28" s="61"/>
      <c r="ATS28" s="61"/>
      <c r="ATT28" s="61"/>
      <c r="ATU28" s="61"/>
      <c r="ATV28" s="61"/>
      <c r="ATW28" s="61"/>
      <c r="ATX28" s="61"/>
      <c r="ATY28" s="61"/>
      <c r="ATZ28" s="61"/>
      <c r="AUA28" s="61"/>
      <c r="AUB28" s="61"/>
      <c r="AUC28" s="61"/>
      <c r="AUD28" s="61"/>
      <c r="AUE28" s="61"/>
      <c r="AUF28" s="61"/>
      <c r="AUG28" s="61"/>
      <c r="AUH28" s="61"/>
      <c r="AUI28" s="61"/>
      <c r="AUJ28" s="61"/>
      <c r="AUK28" s="61"/>
      <c r="AUL28" s="61"/>
      <c r="AUM28" s="61"/>
      <c r="AUN28" s="61"/>
      <c r="AUO28" s="61"/>
      <c r="AUP28" s="61"/>
      <c r="AUQ28" s="61"/>
      <c r="AUR28" s="61"/>
      <c r="AUS28" s="61"/>
      <c r="AUT28" s="61"/>
      <c r="AUU28" s="61"/>
      <c r="AUV28" s="61"/>
      <c r="AUW28" s="61"/>
      <c r="AUX28" s="61"/>
      <c r="AUY28" s="61"/>
      <c r="AUZ28" s="61"/>
      <c r="AVA28" s="61"/>
      <c r="AVB28" s="61"/>
      <c r="AVC28" s="61"/>
      <c r="AVD28" s="61"/>
      <c r="AVE28" s="61"/>
      <c r="AVF28" s="61"/>
      <c r="AVG28" s="61"/>
      <c r="AVH28" s="61"/>
      <c r="AVI28" s="61"/>
      <c r="AVJ28" s="61"/>
      <c r="AVK28" s="61"/>
      <c r="AVL28" s="61"/>
      <c r="AVM28" s="61"/>
      <c r="AVN28" s="61"/>
      <c r="AVO28" s="61"/>
      <c r="AVP28" s="61"/>
      <c r="AVQ28" s="61"/>
      <c r="AVR28" s="61"/>
      <c r="AVS28" s="61"/>
      <c r="AVT28" s="61"/>
      <c r="AVU28" s="61"/>
      <c r="AVV28" s="61"/>
      <c r="AVW28" s="61"/>
      <c r="AVX28" s="61"/>
      <c r="AVY28" s="61"/>
      <c r="AVZ28" s="61"/>
      <c r="AWA28" s="61"/>
      <c r="AWB28" s="61"/>
      <c r="AWC28" s="61"/>
      <c r="AWD28" s="61"/>
      <c r="AWE28" s="61"/>
      <c r="AWF28" s="61"/>
      <c r="AWG28" s="61"/>
      <c r="AWH28" s="61"/>
      <c r="AWI28" s="61"/>
      <c r="AWJ28" s="61"/>
      <c r="AWK28" s="61"/>
      <c r="AWL28" s="61"/>
      <c r="AWM28" s="61"/>
      <c r="AWN28" s="61"/>
      <c r="AWO28" s="61"/>
      <c r="AWP28" s="61"/>
      <c r="AWQ28" s="61"/>
      <c r="AWR28" s="61"/>
      <c r="AWS28" s="61"/>
      <c r="AWT28" s="61"/>
      <c r="AWU28" s="61"/>
      <c r="AWV28" s="61"/>
      <c r="AWW28" s="61"/>
      <c r="AWX28" s="61"/>
      <c r="AWY28" s="61"/>
      <c r="AWZ28" s="61"/>
      <c r="AXA28" s="61"/>
      <c r="AXB28" s="61"/>
      <c r="AXC28" s="61"/>
      <c r="AXD28" s="61"/>
      <c r="AXE28" s="61"/>
      <c r="AXF28" s="61"/>
      <c r="AXG28" s="61"/>
      <c r="AXH28" s="61"/>
      <c r="AXI28" s="61"/>
      <c r="AXJ28" s="61"/>
      <c r="AXK28" s="61"/>
      <c r="AXL28" s="61"/>
      <c r="AXM28" s="61"/>
      <c r="AXN28" s="61"/>
      <c r="AXO28" s="61"/>
      <c r="AXP28" s="61"/>
      <c r="AXQ28" s="61"/>
      <c r="AXR28" s="61"/>
      <c r="AXS28" s="61"/>
      <c r="AXT28" s="61"/>
      <c r="AXU28" s="61"/>
      <c r="AXV28" s="61"/>
      <c r="AXW28" s="61"/>
      <c r="AXX28" s="61"/>
      <c r="AXY28" s="61"/>
      <c r="AXZ28" s="61"/>
      <c r="AYA28" s="61"/>
      <c r="AYB28" s="61"/>
      <c r="AYC28" s="61"/>
      <c r="AYD28" s="61"/>
      <c r="AYE28" s="61"/>
      <c r="AYF28" s="61"/>
      <c r="AYG28" s="61"/>
      <c r="AYH28" s="61"/>
      <c r="AYI28" s="61"/>
      <c r="AYJ28" s="61"/>
      <c r="AYK28" s="61"/>
      <c r="AYL28" s="61"/>
      <c r="AYM28" s="61"/>
      <c r="AYN28" s="61"/>
      <c r="AYO28" s="61"/>
      <c r="AYP28" s="61"/>
      <c r="AYQ28" s="61"/>
      <c r="AYR28" s="61"/>
      <c r="AYS28" s="61"/>
      <c r="AYT28" s="61"/>
      <c r="AYU28" s="61"/>
      <c r="AYV28" s="61"/>
      <c r="AYW28" s="61"/>
      <c r="AYX28" s="61"/>
      <c r="AYY28" s="61"/>
      <c r="AYZ28" s="61"/>
      <c r="AZA28" s="61"/>
      <c r="AZB28" s="61"/>
      <c r="AZC28" s="61"/>
      <c r="AZD28" s="61"/>
      <c r="AZE28" s="61"/>
      <c r="AZF28" s="61"/>
      <c r="AZG28" s="61"/>
      <c r="AZH28" s="61"/>
      <c r="AZI28" s="61"/>
      <c r="AZJ28" s="61"/>
      <c r="AZK28" s="61"/>
      <c r="AZL28" s="61"/>
      <c r="AZM28" s="61"/>
      <c r="AZN28" s="61"/>
      <c r="AZO28" s="61"/>
      <c r="AZP28" s="61"/>
      <c r="AZQ28" s="61"/>
      <c r="AZR28" s="61"/>
      <c r="AZS28" s="61"/>
      <c r="AZT28" s="61"/>
      <c r="AZU28" s="61"/>
      <c r="AZV28" s="61"/>
      <c r="AZW28" s="61"/>
      <c r="AZX28" s="61"/>
      <c r="AZY28" s="61"/>
      <c r="AZZ28" s="61"/>
      <c r="BAA28" s="61"/>
      <c r="BAB28" s="61"/>
      <c r="BAC28" s="61"/>
      <c r="BAD28" s="61"/>
      <c r="BAE28" s="61"/>
      <c r="BAF28" s="61"/>
      <c r="BAG28" s="61"/>
      <c r="BAH28" s="61"/>
      <c r="BAI28" s="61"/>
      <c r="BAJ28" s="61"/>
      <c r="BAK28" s="61"/>
      <c r="BAL28" s="61"/>
      <c r="BAM28" s="61"/>
      <c r="BAN28" s="61"/>
      <c r="BAO28" s="61"/>
      <c r="BAP28" s="61"/>
      <c r="BAQ28" s="61"/>
      <c r="BAR28" s="61"/>
      <c r="BAS28" s="61"/>
      <c r="BAT28" s="61"/>
      <c r="BAU28" s="61"/>
      <c r="BAV28" s="61"/>
      <c r="BAW28" s="61"/>
      <c r="BAX28" s="61"/>
      <c r="BAY28" s="61"/>
      <c r="BAZ28" s="61"/>
      <c r="BBA28" s="61"/>
      <c r="BBB28" s="61"/>
      <c r="BBC28" s="61"/>
      <c r="BBD28" s="61"/>
      <c r="BBE28" s="61"/>
      <c r="BBF28" s="61"/>
      <c r="BBG28" s="61"/>
      <c r="BBH28" s="61"/>
      <c r="BBI28" s="61"/>
      <c r="BBJ28" s="61"/>
      <c r="BBK28" s="61"/>
      <c r="BBL28" s="61"/>
      <c r="BBM28" s="61"/>
      <c r="BBN28" s="61"/>
      <c r="BBO28" s="61"/>
      <c r="BBP28" s="61"/>
      <c r="BBQ28" s="61"/>
      <c r="BBR28" s="61"/>
      <c r="BBS28" s="61"/>
      <c r="BBT28" s="61"/>
      <c r="BBU28" s="61"/>
      <c r="BBV28" s="61"/>
      <c r="BBW28" s="61"/>
      <c r="BBX28" s="61"/>
      <c r="BBY28" s="61"/>
      <c r="BBZ28" s="61"/>
      <c r="BCA28" s="61"/>
      <c r="BCB28" s="61"/>
      <c r="BCC28" s="61"/>
      <c r="BCD28" s="61"/>
      <c r="BCE28" s="61"/>
      <c r="BCF28" s="61"/>
      <c r="BCG28" s="61"/>
      <c r="BCH28" s="61"/>
      <c r="BCI28" s="61"/>
      <c r="BCJ28" s="61"/>
      <c r="BCK28" s="61"/>
      <c r="BCL28" s="61"/>
      <c r="BCM28" s="61"/>
      <c r="BCN28" s="61"/>
      <c r="BCO28" s="61"/>
      <c r="BCP28" s="61"/>
      <c r="BCQ28" s="61"/>
      <c r="BCR28" s="61"/>
      <c r="BCS28" s="61"/>
      <c r="BCT28" s="61"/>
      <c r="BCU28" s="61"/>
      <c r="BCV28" s="61"/>
      <c r="BCW28" s="61"/>
      <c r="BCX28" s="61"/>
      <c r="BCY28" s="61"/>
      <c r="BCZ28" s="61"/>
      <c r="BDA28" s="61"/>
      <c r="BDB28" s="61"/>
      <c r="BDC28" s="61"/>
      <c r="BDD28" s="61"/>
      <c r="BDE28" s="61"/>
      <c r="BDF28" s="61"/>
      <c r="BDG28" s="61"/>
      <c r="BDH28" s="61"/>
      <c r="BDI28" s="61"/>
      <c r="BDJ28" s="61"/>
      <c r="BDK28" s="61"/>
      <c r="BDL28" s="61"/>
      <c r="BDM28" s="61"/>
      <c r="BDN28" s="61"/>
      <c r="BDO28" s="61"/>
      <c r="BDP28" s="61"/>
      <c r="BDQ28" s="61"/>
      <c r="BDR28" s="61"/>
      <c r="BDS28" s="61"/>
      <c r="BDT28" s="61"/>
      <c r="BDU28" s="61"/>
      <c r="BDV28" s="61"/>
      <c r="BDW28" s="61"/>
      <c r="BDX28" s="61"/>
      <c r="BDY28" s="61"/>
      <c r="BDZ28" s="61"/>
      <c r="BEA28" s="61"/>
      <c r="BEB28" s="61"/>
      <c r="BEC28" s="61"/>
      <c r="BED28" s="61"/>
      <c r="BEE28" s="61"/>
      <c r="BEF28" s="61"/>
      <c r="BEG28" s="61"/>
      <c r="BEH28" s="61"/>
      <c r="BEI28" s="61"/>
      <c r="BEJ28" s="61"/>
      <c r="BEK28" s="61"/>
      <c r="BEL28" s="61"/>
      <c r="BEM28" s="61"/>
      <c r="BEN28" s="61"/>
      <c r="BEO28" s="61"/>
      <c r="BEP28" s="61"/>
      <c r="BEQ28" s="61"/>
      <c r="BER28" s="61"/>
      <c r="BES28" s="61"/>
      <c r="BET28" s="61"/>
      <c r="BEU28" s="61"/>
      <c r="BEV28" s="61"/>
      <c r="BEW28" s="61"/>
      <c r="BEX28" s="61"/>
      <c r="BEY28" s="61"/>
      <c r="BEZ28" s="61"/>
      <c r="BFA28" s="61"/>
      <c r="BFB28" s="61"/>
      <c r="BFC28" s="61"/>
      <c r="BFD28" s="61"/>
      <c r="BFE28" s="61"/>
      <c r="BFF28" s="61"/>
      <c r="BFG28" s="61"/>
      <c r="BFH28" s="61"/>
      <c r="BFI28" s="61"/>
      <c r="BFJ28" s="61"/>
      <c r="BFK28" s="61"/>
      <c r="BFL28" s="61"/>
      <c r="BFM28" s="61"/>
      <c r="BFN28" s="61"/>
      <c r="BFO28" s="61"/>
      <c r="BFP28" s="61"/>
      <c r="BFQ28" s="61"/>
      <c r="BFR28" s="61"/>
      <c r="BFS28" s="61"/>
      <c r="BFT28" s="61"/>
      <c r="BFU28" s="61"/>
      <c r="BFV28" s="61"/>
      <c r="BFW28" s="61"/>
      <c r="BFX28" s="61"/>
      <c r="BFY28" s="61"/>
      <c r="BFZ28" s="61"/>
      <c r="BGA28" s="61"/>
      <c r="BGB28" s="61"/>
      <c r="BGC28" s="61"/>
      <c r="BGD28" s="61"/>
      <c r="BGE28" s="61"/>
      <c r="BGF28" s="61"/>
      <c r="BGG28" s="61"/>
      <c r="BGH28" s="61"/>
      <c r="BGI28" s="61"/>
      <c r="BGJ28" s="61"/>
      <c r="BGK28" s="61"/>
      <c r="BGL28" s="61"/>
      <c r="BGM28" s="61"/>
      <c r="BGN28" s="61"/>
      <c r="BGO28" s="61"/>
      <c r="BGP28" s="61"/>
      <c r="BGQ28" s="61"/>
      <c r="BGR28" s="61"/>
      <c r="BGS28" s="61"/>
      <c r="BGT28" s="61"/>
      <c r="BGU28" s="61"/>
      <c r="BGV28" s="61"/>
      <c r="BGW28" s="61"/>
      <c r="BGX28" s="61"/>
      <c r="BGY28" s="61"/>
      <c r="BGZ28" s="61"/>
      <c r="BHA28" s="61"/>
      <c r="BHB28" s="61"/>
      <c r="BHC28" s="61"/>
      <c r="BHD28" s="61"/>
      <c r="BHE28" s="61"/>
      <c r="BHF28" s="61"/>
      <c r="BHG28" s="61"/>
      <c r="BHH28" s="61"/>
      <c r="BHI28" s="61"/>
      <c r="BHJ28" s="61"/>
      <c r="BHK28" s="61"/>
      <c r="BHL28" s="61"/>
      <c r="BHM28" s="61"/>
      <c r="BHN28" s="61"/>
      <c r="BHO28" s="61"/>
      <c r="BHP28" s="61"/>
      <c r="BHQ28" s="61"/>
      <c r="BHR28" s="61"/>
      <c r="BHS28" s="61"/>
      <c r="BHT28" s="61"/>
      <c r="BHU28" s="61"/>
      <c r="BHV28" s="61"/>
      <c r="BHW28" s="61"/>
      <c r="BHX28" s="61"/>
      <c r="BHY28" s="61"/>
      <c r="BHZ28" s="61"/>
      <c r="BIA28" s="61"/>
      <c r="BIB28" s="61"/>
      <c r="BIC28" s="61"/>
      <c r="BID28" s="61"/>
      <c r="BIE28" s="61"/>
      <c r="BIF28" s="61"/>
      <c r="BIG28" s="61"/>
      <c r="BIH28" s="61"/>
      <c r="BII28" s="61"/>
      <c r="BIJ28" s="61"/>
      <c r="BIK28" s="61"/>
      <c r="BIL28" s="61"/>
      <c r="BIM28" s="61"/>
      <c r="BIN28" s="61"/>
      <c r="BIO28" s="61"/>
      <c r="BIP28" s="61"/>
      <c r="BIQ28" s="61"/>
      <c r="BIR28" s="61"/>
      <c r="BIS28" s="61"/>
      <c r="BIT28" s="61"/>
      <c r="BIU28" s="61"/>
      <c r="BIV28" s="61"/>
      <c r="BIW28" s="61"/>
      <c r="BIX28" s="61"/>
      <c r="BIY28" s="61"/>
      <c r="BIZ28" s="61"/>
      <c r="BJA28" s="61"/>
      <c r="BJB28" s="61"/>
      <c r="BJC28" s="61"/>
      <c r="BJD28" s="61"/>
      <c r="BJE28" s="61"/>
      <c r="BJF28" s="61"/>
      <c r="BJG28" s="61"/>
      <c r="BJH28" s="61"/>
      <c r="BJI28" s="61"/>
      <c r="BJJ28" s="61"/>
      <c r="BJK28" s="61"/>
      <c r="BJL28" s="61"/>
      <c r="BJM28" s="61"/>
      <c r="BJN28" s="61"/>
      <c r="BJO28" s="61"/>
      <c r="BJP28" s="61"/>
      <c r="BJQ28" s="61"/>
      <c r="BJR28" s="61"/>
      <c r="BJS28" s="61"/>
      <c r="BJT28" s="61"/>
      <c r="BJU28" s="61"/>
      <c r="BJV28" s="61"/>
      <c r="BJW28" s="61"/>
      <c r="BJX28" s="61"/>
      <c r="BJY28" s="61"/>
      <c r="BJZ28" s="61"/>
      <c r="BKA28" s="61"/>
      <c r="BKB28" s="61"/>
      <c r="BKC28" s="61"/>
      <c r="BKD28" s="61"/>
      <c r="BKE28" s="61"/>
      <c r="BKF28" s="61"/>
      <c r="BKG28" s="61"/>
      <c r="BKH28" s="61"/>
      <c r="BKI28" s="61"/>
      <c r="BKJ28" s="61"/>
      <c r="BKK28" s="61"/>
      <c r="BKL28" s="61"/>
      <c r="BKM28" s="61"/>
      <c r="BKN28" s="61"/>
      <c r="BKO28" s="61"/>
      <c r="BKP28" s="61"/>
      <c r="BKQ28" s="61"/>
      <c r="BKR28" s="61"/>
      <c r="BKS28" s="61"/>
      <c r="BKT28" s="61"/>
      <c r="BKU28" s="61"/>
      <c r="BKV28" s="61"/>
      <c r="BKW28" s="61"/>
      <c r="BKX28" s="61"/>
      <c r="BKY28" s="61"/>
      <c r="BKZ28" s="61"/>
      <c r="BLA28" s="61"/>
      <c r="BLB28" s="61"/>
      <c r="BLC28" s="61"/>
      <c r="BLD28" s="61"/>
      <c r="BLE28" s="61"/>
      <c r="BLF28" s="61"/>
      <c r="BLG28" s="61"/>
      <c r="BLH28" s="61"/>
      <c r="BLI28" s="61"/>
      <c r="BLJ28" s="61"/>
      <c r="BLK28" s="61"/>
      <c r="BLL28" s="61"/>
      <c r="BLM28" s="61"/>
      <c r="BLN28" s="61"/>
      <c r="BLO28" s="61"/>
      <c r="BLP28" s="61"/>
      <c r="BLQ28" s="61"/>
      <c r="BLR28" s="61"/>
      <c r="BLS28" s="61"/>
      <c r="BLT28" s="61"/>
      <c r="BLU28" s="61"/>
      <c r="BLV28" s="61"/>
      <c r="BLW28" s="61"/>
      <c r="BLX28" s="61"/>
      <c r="BLY28" s="61"/>
      <c r="BLZ28" s="61"/>
      <c r="BMA28" s="61"/>
      <c r="BMB28" s="61"/>
      <c r="BMC28" s="61"/>
      <c r="BMD28" s="61"/>
      <c r="BME28" s="61"/>
      <c r="BMF28" s="61"/>
      <c r="BMG28" s="61"/>
      <c r="BMH28" s="61"/>
      <c r="BMI28" s="61"/>
      <c r="BMJ28" s="61"/>
      <c r="BMK28" s="61"/>
      <c r="BML28" s="61"/>
      <c r="BMM28" s="61"/>
      <c r="BMN28" s="61"/>
      <c r="BMO28" s="61"/>
      <c r="BMP28" s="61"/>
      <c r="BMQ28" s="61"/>
      <c r="BMR28" s="61"/>
      <c r="BMS28" s="61"/>
      <c r="BMT28" s="61"/>
      <c r="BMU28" s="61"/>
      <c r="BMV28" s="61"/>
      <c r="BMW28" s="61"/>
      <c r="BMX28" s="61"/>
      <c r="BMY28" s="61"/>
      <c r="BMZ28" s="61"/>
      <c r="BNA28" s="61"/>
      <c r="BNB28" s="61"/>
      <c r="BNC28" s="61"/>
      <c r="BND28" s="61"/>
      <c r="BNE28" s="61"/>
      <c r="BNF28" s="61"/>
      <c r="BNG28" s="61"/>
      <c r="BNH28" s="61"/>
      <c r="BNI28" s="61"/>
      <c r="BNJ28" s="61"/>
      <c r="BNK28" s="61"/>
      <c r="BNL28" s="61"/>
      <c r="BNM28" s="61"/>
      <c r="BNN28" s="61"/>
      <c r="BNO28" s="61"/>
      <c r="BNP28" s="61"/>
      <c r="BNQ28" s="61"/>
      <c r="BNR28" s="61"/>
      <c r="BNS28" s="61"/>
      <c r="BNT28" s="61"/>
      <c r="BNU28" s="61"/>
      <c r="BNV28" s="61"/>
      <c r="BNW28" s="61"/>
      <c r="BNX28" s="61"/>
      <c r="BNY28" s="61"/>
      <c r="BNZ28" s="61"/>
      <c r="BOA28" s="61"/>
      <c r="BOB28" s="61"/>
      <c r="BOC28" s="61"/>
      <c r="BOD28" s="61"/>
      <c r="BOE28" s="61"/>
      <c r="BOF28" s="61"/>
      <c r="BOG28" s="61"/>
      <c r="BOH28" s="61"/>
      <c r="BOI28" s="61"/>
      <c r="BOJ28" s="61"/>
      <c r="BOK28" s="61"/>
      <c r="BOL28" s="61"/>
      <c r="BOM28" s="61"/>
      <c r="BON28" s="61"/>
      <c r="BOO28" s="61"/>
      <c r="BOP28" s="61"/>
      <c r="BOQ28" s="61"/>
      <c r="BOR28" s="61"/>
      <c r="BOS28" s="61"/>
      <c r="BOT28" s="61"/>
      <c r="BOU28" s="61"/>
      <c r="BOV28" s="61"/>
      <c r="BOW28" s="61"/>
      <c r="BOX28" s="61"/>
      <c r="BOY28" s="61"/>
      <c r="BOZ28" s="61"/>
      <c r="BPA28" s="61"/>
      <c r="BPB28" s="61"/>
      <c r="BPC28" s="61"/>
      <c r="BPD28" s="61"/>
      <c r="BPE28" s="61"/>
      <c r="BPF28" s="61"/>
      <c r="BPG28" s="61"/>
      <c r="BPH28" s="61"/>
      <c r="BPI28" s="61"/>
      <c r="BPJ28" s="61"/>
      <c r="BPK28" s="61"/>
      <c r="BPL28" s="61"/>
      <c r="BPM28" s="61"/>
      <c r="BPN28" s="61"/>
      <c r="BPO28" s="61"/>
      <c r="BPP28" s="61"/>
      <c r="BPQ28" s="61"/>
      <c r="BPR28" s="61"/>
      <c r="BPS28" s="61"/>
      <c r="BPT28" s="61"/>
      <c r="BPU28" s="61"/>
      <c r="BPV28" s="61"/>
      <c r="BPW28" s="61"/>
      <c r="BPX28" s="61"/>
      <c r="BPY28" s="61"/>
      <c r="BPZ28" s="61"/>
      <c r="BQA28" s="61"/>
      <c r="BQB28" s="61"/>
      <c r="BQC28" s="61"/>
      <c r="BQD28" s="61"/>
      <c r="BQE28" s="61"/>
      <c r="BQF28" s="61"/>
      <c r="BQG28" s="61"/>
      <c r="BQH28" s="61"/>
      <c r="BQI28" s="61"/>
      <c r="BQJ28" s="61"/>
      <c r="BQK28" s="61"/>
      <c r="BQL28" s="61"/>
      <c r="BQM28" s="61"/>
      <c r="BQN28" s="61"/>
      <c r="BQO28" s="61"/>
      <c r="BQP28" s="61"/>
      <c r="BQQ28" s="61"/>
      <c r="BQR28" s="61"/>
      <c r="BQS28" s="61"/>
      <c r="BQT28" s="61"/>
      <c r="BQU28" s="61"/>
      <c r="BQV28" s="61"/>
      <c r="BQW28" s="61"/>
      <c r="BQX28" s="61"/>
      <c r="BQY28" s="61"/>
      <c r="BQZ28" s="61"/>
      <c r="BRA28" s="61"/>
      <c r="BRB28" s="61"/>
      <c r="BRC28" s="61"/>
      <c r="BRD28" s="61"/>
      <c r="BRE28" s="61"/>
      <c r="BRF28" s="61"/>
      <c r="BRG28" s="61"/>
      <c r="BRH28" s="61"/>
      <c r="BRI28" s="61"/>
      <c r="BRJ28" s="61"/>
      <c r="BRK28" s="61"/>
      <c r="BRL28" s="61"/>
      <c r="BRM28" s="61"/>
      <c r="BRN28" s="61"/>
      <c r="BRO28" s="61"/>
      <c r="BRP28" s="61"/>
      <c r="BRQ28" s="61"/>
      <c r="BRR28" s="61"/>
      <c r="BRS28" s="61"/>
      <c r="BRT28" s="61"/>
      <c r="BRU28" s="61"/>
      <c r="BRV28" s="61"/>
      <c r="BRW28" s="61"/>
      <c r="BRX28" s="61"/>
      <c r="BRY28" s="61"/>
      <c r="BRZ28" s="61"/>
      <c r="BSA28" s="61"/>
      <c r="BSB28" s="61"/>
      <c r="BSC28" s="61"/>
      <c r="BSD28" s="61"/>
      <c r="BSE28" s="61"/>
      <c r="BSF28" s="61"/>
      <c r="BSG28" s="61"/>
      <c r="BSH28" s="61"/>
      <c r="BSI28" s="61"/>
      <c r="BSJ28" s="61"/>
      <c r="BSK28" s="61"/>
      <c r="BSL28" s="61"/>
      <c r="BSM28" s="61"/>
      <c r="BSN28" s="61"/>
      <c r="BSO28" s="61"/>
      <c r="BSP28" s="61"/>
      <c r="BSQ28" s="61"/>
      <c r="BSR28" s="61"/>
      <c r="BSS28" s="61"/>
      <c r="BST28" s="61"/>
      <c r="BSU28" s="61"/>
      <c r="BSV28" s="61"/>
      <c r="BSW28" s="61"/>
      <c r="BSX28" s="61"/>
      <c r="BSY28" s="61"/>
      <c r="BSZ28" s="61"/>
      <c r="BTA28" s="61"/>
      <c r="BTB28" s="61"/>
      <c r="BTC28" s="61"/>
      <c r="BTD28" s="61"/>
      <c r="BTE28" s="61"/>
      <c r="BTF28" s="61"/>
      <c r="BTG28" s="61"/>
      <c r="BTH28" s="61"/>
      <c r="BTI28" s="61"/>
      <c r="BTJ28" s="61"/>
      <c r="BTK28" s="61"/>
      <c r="BTL28" s="61"/>
      <c r="BTM28" s="61"/>
      <c r="BTN28" s="61"/>
      <c r="BTO28" s="61"/>
      <c r="BTP28" s="61"/>
      <c r="BTQ28" s="61"/>
      <c r="BTR28" s="61"/>
      <c r="BTS28" s="61"/>
      <c r="BTT28" s="61"/>
      <c r="BTU28" s="61"/>
      <c r="BTV28" s="61"/>
      <c r="BTW28" s="61"/>
      <c r="BTX28" s="61"/>
      <c r="BTY28" s="61"/>
      <c r="BTZ28" s="61"/>
      <c r="BUA28" s="61"/>
      <c r="BUB28" s="61"/>
      <c r="BUC28" s="61"/>
      <c r="BUD28" s="61"/>
      <c r="BUE28" s="61"/>
      <c r="BUF28" s="61"/>
      <c r="BUG28" s="61"/>
      <c r="BUH28" s="61"/>
      <c r="BUI28" s="61"/>
      <c r="BUJ28" s="61"/>
      <c r="BUK28" s="61"/>
      <c r="BUL28" s="61"/>
      <c r="BUM28" s="61"/>
      <c r="BUN28" s="61"/>
      <c r="BUO28" s="61"/>
      <c r="BUP28" s="61"/>
      <c r="BUQ28" s="61"/>
      <c r="BUR28" s="61"/>
      <c r="BUS28" s="61"/>
      <c r="BUT28" s="61"/>
      <c r="BUU28" s="61"/>
      <c r="BUV28" s="61"/>
      <c r="BUW28" s="61"/>
      <c r="BUX28" s="61"/>
      <c r="BUY28" s="61"/>
      <c r="BUZ28" s="61"/>
      <c r="BVA28" s="61"/>
      <c r="BVB28" s="61"/>
      <c r="BVC28" s="61"/>
      <c r="BVD28" s="61"/>
      <c r="BVE28" s="61"/>
      <c r="BVF28" s="61"/>
      <c r="BVG28" s="61"/>
      <c r="BVH28" s="61"/>
      <c r="BVI28" s="61"/>
      <c r="BVJ28" s="61"/>
      <c r="BVK28" s="61"/>
      <c r="BVL28" s="61"/>
      <c r="BVM28" s="61"/>
      <c r="BVN28" s="61"/>
      <c r="BVO28" s="61"/>
      <c r="BVP28" s="61"/>
      <c r="BVQ28" s="61"/>
      <c r="BVR28" s="61"/>
      <c r="BVS28" s="61"/>
      <c r="BVT28" s="61"/>
      <c r="BVU28" s="61"/>
      <c r="BVV28" s="61"/>
      <c r="BVW28" s="61"/>
      <c r="BVX28" s="61"/>
      <c r="BVY28" s="61"/>
      <c r="BVZ28" s="61"/>
      <c r="BWA28" s="61"/>
      <c r="BWB28" s="61"/>
      <c r="BWC28" s="61"/>
      <c r="BWD28" s="61"/>
      <c r="BWE28" s="61"/>
      <c r="BWF28" s="61"/>
      <c r="BWG28" s="61"/>
      <c r="BWH28" s="61"/>
      <c r="BWI28" s="61"/>
      <c r="BWJ28" s="61"/>
      <c r="BWK28" s="61"/>
      <c r="BWL28" s="61"/>
      <c r="BWM28" s="61"/>
      <c r="BWN28" s="61"/>
      <c r="BWO28" s="61"/>
      <c r="BWP28" s="61"/>
      <c r="BWQ28" s="61"/>
      <c r="BWR28" s="61"/>
      <c r="BWS28" s="61"/>
      <c r="BWT28" s="61"/>
      <c r="BWU28" s="61"/>
      <c r="BWV28" s="61"/>
      <c r="BWW28" s="61"/>
      <c r="BWX28" s="61"/>
      <c r="BWY28" s="61"/>
      <c r="BWZ28" s="61"/>
      <c r="BXA28" s="61"/>
      <c r="BXB28" s="61"/>
      <c r="BXC28" s="61"/>
      <c r="BXD28" s="61"/>
      <c r="BXE28" s="61"/>
      <c r="BXF28" s="61"/>
      <c r="BXG28" s="61"/>
      <c r="BXH28" s="61"/>
      <c r="BXI28" s="61"/>
      <c r="BXJ28" s="61"/>
      <c r="BXK28" s="61"/>
      <c r="BXL28" s="61"/>
      <c r="BXM28" s="61"/>
      <c r="BXN28" s="61"/>
      <c r="BXO28" s="61"/>
      <c r="BXP28" s="61"/>
      <c r="BXQ28" s="61"/>
      <c r="BXR28" s="61"/>
      <c r="BXS28" s="61"/>
      <c r="BXT28" s="61"/>
      <c r="BXU28" s="61"/>
      <c r="BXV28" s="61"/>
      <c r="BXW28" s="61"/>
      <c r="BXX28" s="61"/>
      <c r="BXY28" s="61"/>
      <c r="BXZ28" s="61"/>
      <c r="BYA28" s="61"/>
      <c r="BYB28" s="61"/>
      <c r="BYC28" s="61"/>
      <c r="BYD28" s="61"/>
      <c r="BYE28" s="61"/>
      <c r="BYF28" s="61"/>
      <c r="BYG28" s="61"/>
      <c r="BYH28" s="61"/>
      <c r="BYI28" s="61"/>
      <c r="BYJ28" s="61"/>
      <c r="BYK28" s="61"/>
      <c r="BYL28" s="61"/>
      <c r="BYM28" s="61"/>
      <c r="BYN28" s="61"/>
      <c r="BYO28" s="61"/>
      <c r="BYP28" s="61"/>
      <c r="BYQ28" s="61"/>
      <c r="BYR28" s="61"/>
      <c r="BYS28" s="61"/>
      <c r="BYT28" s="61"/>
      <c r="BYU28" s="61"/>
      <c r="BYV28" s="61"/>
      <c r="BYW28" s="61"/>
      <c r="BYX28" s="61"/>
      <c r="BYY28" s="61"/>
      <c r="BYZ28" s="61"/>
      <c r="BZA28" s="61"/>
      <c r="BZB28" s="61"/>
      <c r="BZC28" s="61"/>
      <c r="BZD28" s="61"/>
      <c r="BZE28" s="61"/>
      <c r="BZF28" s="61"/>
      <c r="BZG28" s="61"/>
      <c r="BZH28" s="61"/>
      <c r="BZI28" s="61"/>
      <c r="BZJ28" s="61"/>
      <c r="BZK28" s="61"/>
      <c r="BZL28" s="61"/>
      <c r="BZM28" s="61"/>
      <c r="BZN28" s="61"/>
      <c r="BZO28" s="61"/>
      <c r="BZP28" s="61"/>
      <c r="BZQ28" s="61"/>
      <c r="BZR28" s="61"/>
      <c r="BZS28" s="61"/>
      <c r="BZT28" s="61"/>
      <c r="BZU28" s="61"/>
      <c r="BZV28" s="61"/>
      <c r="BZW28" s="61"/>
      <c r="BZX28" s="61"/>
      <c r="BZY28" s="61"/>
      <c r="BZZ28" s="61"/>
      <c r="CAA28" s="61"/>
      <c r="CAB28" s="61"/>
      <c r="CAC28" s="61"/>
      <c r="CAD28" s="61"/>
      <c r="CAE28" s="61"/>
      <c r="CAF28" s="61"/>
      <c r="CAG28" s="61"/>
      <c r="CAH28" s="61"/>
      <c r="CAI28" s="61"/>
      <c r="CAJ28" s="61"/>
      <c r="CAK28" s="61"/>
      <c r="CAL28" s="61"/>
      <c r="CAM28" s="61"/>
      <c r="CAN28" s="61"/>
      <c r="CAO28" s="61"/>
      <c r="CAP28" s="61"/>
      <c r="CAQ28" s="61"/>
      <c r="CAR28" s="61"/>
      <c r="CAS28" s="61"/>
      <c r="CAT28" s="61"/>
      <c r="CAU28" s="61"/>
      <c r="CAV28" s="61"/>
      <c r="CAW28" s="61"/>
      <c r="CAX28" s="61"/>
      <c r="CAY28" s="61"/>
      <c r="CAZ28" s="61"/>
      <c r="CBA28" s="61"/>
      <c r="CBB28" s="61"/>
      <c r="CBC28" s="61"/>
      <c r="CBD28" s="61"/>
      <c r="CBE28" s="61"/>
      <c r="CBF28" s="61"/>
      <c r="CBG28" s="61"/>
      <c r="CBH28" s="61"/>
      <c r="CBI28" s="61"/>
      <c r="CBJ28" s="61"/>
      <c r="CBK28" s="61"/>
      <c r="CBL28" s="61"/>
      <c r="CBM28" s="61"/>
      <c r="CBN28" s="61"/>
      <c r="CBO28" s="61"/>
      <c r="CBP28" s="61"/>
      <c r="CBQ28" s="61"/>
      <c r="CBR28" s="61"/>
      <c r="CBS28" s="61"/>
      <c r="CBT28" s="61"/>
      <c r="CBU28" s="61"/>
      <c r="CBV28" s="61"/>
      <c r="CBW28" s="61"/>
      <c r="CBX28" s="61"/>
      <c r="CBY28" s="61"/>
      <c r="CBZ28" s="61"/>
      <c r="CCA28" s="61"/>
      <c r="CCB28" s="61"/>
      <c r="CCC28" s="61"/>
      <c r="CCD28" s="61"/>
      <c r="CCE28" s="61"/>
      <c r="CCF28" s="61"/>
      <c r="CCG28" s="61"/>
      <c r="CCH28" s="61"/>
      <c r="CCI28" s="61"/>
      <c r="CCJ28" s="61"/>
      <c r="CCK28" s="61"/>
      <c r="CCL28" s="61"/>
      <c r="CCM28" s="61"/>
      <c r="CCN28" s="61"/>
      <c r="CCO28" s="61"/>
      <c r="CCP28" s="61"/>
      <c r="CCQ28" s="61"/>
      <c r="CCR28" s="61"/>
      <c r="CCS28" s="61"/>
      <c r="CCT28" s="61"/>
      <c r="CCU28" s="61"/>
      <c r="CCV28" s="61"/>
      <c r="CCW28" s="61"/>
      <c r="CCX28" s="61"/>
      <c r="CCY28" s="61"/>
      <c r="CCZ28" s="61"/>
      <c r="CDA28" s="61"/>
      <c r="CDB28" s="61"/>
      <c r="CDC28" s="61"/>
      <c r="CDD28" s="61"/>
      <c r="CDE28" s="61"/>
      <c r="CDF28" s="61"/>
      <c r="CDG28" s="61"/>
      <c r="CDH28" s="61"/>
      <c r="CDI28" s="61"/>
      <c r="CDJ28" s="61"/>
      <c r="CDK28" s="61"/>
      <c r="CDL28" s="61"/>
      <c r="CDM28" s="61"/>
      <c r="CDN28" s="61"/>
      <c r="CDO28" s="61"/>
      <c r="CDP28" s="61"/>
      <c r="CDQ28" s="61"/>
      <c r="CDR28" s="61"/>
      <c r="CDS28" s="61"/>
      <c r="CDT28" s="61"/>
      <c r="CDU28" s="61"/>
      <c r="CDV28" s="61"/>
      <c r="CDW28" s="61"/>
      <c r="CDX28" s="61"/>
      <c r="CDY28" s="61"/>
      <c r="CDZ28" s="61"/>
      <c r="CEA28" s="61"/>
      <c r="CEB28" s="61"/>
      <c r="CEC28" s="61"/>
      <c r="CED28" s="61"/>
      <c r="CEE28" s="61"/>
      <c r="CEF28" s="61"/>
      <c r="CEG28" s="61"/>
      <c r="CEH28" s="61"/>
      <c r="CEI28" s="61"/>
      <c r="CEJ28" s="61"/>
      <c r="CEK28" s="61"/>
      <c r="CEL28" s="61"/>
      <c r="CEM28" s="61"/>
      <c r="CEN28" s="61"/>
      <c r="CEO28" s="61"/>
      <c r="CEP28" s="61"/>
      <c r="CEQ28" s="61"/>
      <c r="CER28" s="61"/>
      <c r="CES28" s="61"/>
      <c r="CET28" s="61"/>
      <c r="CEU28" s="61"/>
      <c r="CEV28" s="61"/>
      <c r="CEW28" s="61"/>
      <c r="CEX28" s="61"/>
      <c r="CEY28" s="61"/>
      <c r="CEZ28" s="61"/>
      <c r="CFA28" s="61"/>
      <c r="CFB28" s="61"/>
      <c r="CFC28" s="61"/>
      <c r="CFD28" s="61"/>
      <c r="CFE28" s="61"/>
      <c r="CFF28" s="61"/>
      <c r="CFG28" s="61"/>
      <c r="CFH28" s="61"/>
      <c r="CFI28" s="61"/>
      <c r="CFJ28" s="61"/>
      <c r="CFK28" s="61"/>
      <c r="CFL28" s="61"/>
      <c r="CFM28" s="61"/>
      <c r="CFN28" s="61"/>
      <c r="CFO28" s="61"/>
      <c r="CFP28" s="61"/>
      <c r="CFQ28" s="61"/>
      <c r="CFR28" s="61"/>
      <c r="CFS28" s="61"/>
      <c r="CFT28" s="61"/>
      <c r="CFU28" s="61"/>
      <c r="CFV28" s="61"/>
      <c r="CFW28" s="61"/>
      <c r="CFX28" s="61"/>
      <c r="CFY28" s="61"/>
      <c r="CFZ28" s="61"/>
      <c r="CGA28" s="61"/>
      <c r="CGB28" s="61"/>
      <c r="CGC28" s="61"/>
      <c r="CGD28" s="61"/>
      <c r="CGE28" s="61"/>
      <c r="CGF28" s="61"/>
      <c r="CGG28" s="61"/>
      <c r="CGH28" s="61"/>
      <c r="CGI28" s="61"/>
      <c r="CGJ28" s="61"/>
      <c r="CGK28" s="61"/>
      <c r="CGL28" s="61"/>
      <c r="CGM28" s="61"/>
      <c r="CGN28" s="61"/>
      <c r="CGO28" s="61"/>
      <c r="CGP28" s="61"/>
      <c r="CGQ28" s="61"/>
      <c r="CGR28" s="61"/>
      <c r="CGS28" s="61"/>
      <c r="CGT28" s="61"/>
      <c r="CGU28" s="61"/>
      <c r="CGV28" s="61"/>
      <c r="CGW28" s="61"/>
      <c r="CGX28" s="61"/>
      <c r="CGY28" s="61"/>
      <c r="CGZ28" s="61"/>
      <c r="CHA28" s="61"/>
      <c r="CHB28" s="61"/>
      <c r="CHC28" s="61"/>
      <c r="CHD28" s="61"/>
      <c r="CHE28" s="61"/>
      <c r="CHF28" s="61"/>
      <c r="CHG28" s="61"/>
      <c r="CHH28" s="61"/>
      <c r="CHI28" s="61"/>
      <c r="CHJ28" s="61"/>
      <c r="CHK28" s="61"/>
      <c r="CHL28" s="61"/>
      <c r="CHM28" s="61"/>
      <c r="CHN28" s="61"/>
      <c r="CHO28" s="61"/>
      <c r="CHP28" s="61"/>
      <c r="CHQ28" s="61"/>
      <c r="CHR28" s="61"/>
      <c r="CHS28" s="61"/>
      <c r="CHT28" s="61"/>
      <c r="CHU28" s="61"/>
      <c r="CHV28" s="61"/>
      <c r="CHW28" s="61"/>
      <c r="CHX28" s="61"/>
      <c r="CHY28" s="61"/>
      <c r="CHZ28" s="61"/>
      <c r="CIA28" s="61"/>
      <c r="CIB28" s="61"/>
      <c r="CIC28" s="61"/>
      <c r="CID28" s="61"/>
      <c r="CIE28" s="61"/>
      <c r="CIF28" s="61"/>
      <c r="CIG28" s="61"/>
      <c r="CIH28" s="61"/>
      <c r="CII28" s="61"/>
      <c r="CIJ28" s="61"/>
      <c r="CIK28" s="61"/>
      <c r="CIL28" s="61"/>
      <c r="CIM28" s="61"/>
      <c r="CIN28" s="61"/>
      <c r="CIO28" s="61"/>
      <c r="CIP28" s="61"/>
      <c r="CIQ28" s="61"/>
      <c r="CIR28" s="61"/>
      <c r="CIS28" s="61"/>
      <c r="CIT28" s="61"/>
      <c r="CIU28" s="61"/>
      <c r="CIV28" s="61"/>
      <c r="CIW28" s="61"/>
      <c r="CIX28" s="61"/>
      <c r="CIY28" s="61"/>
      <c r="CIZ28" s="61"/>
      <c r="CJA28" s="61"/>
      <c r="CJB28" s="61"/>
      <c r="CJC28" s="61"/>
      <c r="CJD28" s="61"/>
      <c r="CJE28" s="61"/>
      <c r="CJF28" s="61"/>
      <c r="CJG28" s="61"/>
      <c r="CJH28" s="61"/>
      <c r="CJI28" s="61"/>
      <c r="CJJ28" s="61"/>
      <c r="CJK28" s="61"/>
      <c r="CJL28" s="61"/>
      <c r="CJM28" s="61"/>
      <c r="CJN28" s="61"/>
      <c r="CJO28" s="61"/>
      <c r="CJP28" s="61"/>
      <c r="CJQ28" s="61"/>
      <c r="CJR28" s="61"/>
      <c r="CJS28" s="61"/>
      <c r="CJT28" s="61"/>
      <c r="CJU28" s="61"/>
      <c r="CJV28" s="61"/>
      <c r="CJW28" s="61"/>
      <c r="CJX28" s="61"/>
      <c r="CJY28" s="61"/>
      <c r="CJZ28" s="61"/>
      <c r="CKA28" s="61"/>
      <c r="CKB28" s="61"/>
      <c r="CKC28" s="61"/>
      <c r="CKD28" s="61"/>
      <c r="CKE28" s="61"/>
      <c r="CKF28" s="61"/>
      <c r="CKG28" s="61"/>
      <c r="CKH28" s="61"/>
      <c r="CKI28" s="61"/>
      <c r="CKJ28" s="61"/>
      <c r="CKK28" s="61"/>
      <c r="CKL28" s="61"/>
      <c r="CKM28" s="61"/>
      <c r="CKN28" s="61"/>
      <c r="CKO28" s="61"/>
      <c r="CKP28" s="61"/>
      <c r="CKQ28" s="61"/>
      <c r="CKR28" s="61"/>
      <c r="CKS28" s="61"/>
      <c r="CKT28" s="61"/>
      <c r="CKU28" s="61"/>
      <c r="CKV28" s="61"/>
      <c r="CKW28" s="61"/>
      <c r="CKX28" s="61"/>
      <c r="CKY28" s="61"/>
      <c r="CKZ28" s="61"/>
      <c r="CLA28" s="61"/>
      <c r="CLB28" s="61"/>
      <c r="CLC28" s="61"/>
      <c r="CLD28" s="61"/>
      <c r="CLE28" s="61"/>
      <c r="CLF28" s="61"/>
      <c r="CLG28" s="61"/>
      <c r="CLH28" s="61"/>
      <c r="CLI28" s="61"/>
      <c r="CLJ28" s="61"/>
      <c r="CLK28" s="61"/>
      <c r="CLL28" s="61"/>
      <c r="CLM28" s="61"/>
      <c r="CLN28" s="61"/>
      <c r="CLO28" s="61"/>
      <c r="CLP28" s="61"/>
      <c r="CLQ28" s="61"/>
      <c r="CLR28" s="61"/>
      <c r="CLS28" s="61"/>
      <c r="CLT28" s="61"/>
      <c r="CLU28" s="61"/>
      <c r="CLV28" s="61"/>
      <c r="CLW28" s="61"/>
      <c r="CLX28" s="61"/>
      <c r="CLY28" s="61"/>
      <c r="CLZ28" s="61"/>
      <c r="CMA28" s="61"/>
      <c r="CMB28" s="61"/>
      <c r="CMC28" s="61"/>
      <c r="CMD28" s="61"/>
      <c r="CME28" s="61"/>
      <c r="CMF28" s="61"/>
      <c r="CMG28" s="61"/>
      <c r="CMH28" s="61"/>
      <c r="CMI28" s="61"/>
      <c r="CMJ28" s="61"/>
      <c r="CMK28" s="61"/>
      <c r="CML28" s="61"/>
      <c r="CMM28" s="61"/>
      <c r="CMN28" s="61"/>
      <c r="CMO28" s="61"/>
      <c r="CMP28" s="61"/>
      <c r="CMQ28" s="61"/>
      <c r="CMR28" s="61"/>
      <c r="CMS28" s="61"/>
      <c r="CMT28" s="61"/>
      <c r="CMU28" s="61"/>
      <c r="CMV28" s="61"/>
      <c r="CMW28" s="61"/>
      <c r="CMX28" s="61"/>
      <c r="CMY28" s="61"/>
      <c r="CMZ28" s="61"/>
      <c r="CNA28" s="61"/>
      <c r="CNB28" s="61"/>
      <c r="CNC28" s="61"/>
      <c r="CND28" s="61"/>
      <c r="CNE28" s="61"/>
      <c r="CNF28" s="61"/>
      <c r="CNG28" s="61"/>
      <c r="CNH28" s="61"/>
      <c r="CNI28" s="61"/>
      <c r="CNJ28" s="61"/>
      <c r="CNK28" s="61"/>
      <c r="CNL28" s="61"/>
      <c r="CNM28" s="61"/>
      <c r="CNN28" s="61"/>
      <c r="CNO28" s="61"/>
      <c r="CNP28" s="61"/>
      <c r="CNQ28" s="61"/>
      <c r="CNR28" s="61"/>
      <c r="CNS28" s="61"/>
      <c r="CNT28" s="61"/>
      <c r="CNU28" s="61"/>
      <c r="CNV28" s="61"/>
      <c r="CNW28" s="61"/>
      <c r="CNX28" s="61"/>
      <c r="CNY28" s="61"/>
      <c r="CNZ28" s="61"/>
      <c r="COA28" s="61"/>
      <c r="COB28" s="61"/>
      <c r="COC28" s="61"/>
      <c r="COD28" s="61"/>
      <c r="COE28" s="61"/>
      <c r="COF28" s="61"/>
      <c r="COG28" s="61"/>
      <c r="COH28" s="61"/>
      <c r="COI28" s="61"/>
      <c r="COJ28" s="61"/>
      <c r="COK28" s="61"/>
      <c r="COL28" s="61"/>
      <c r="COM28" s="61"/>
      <c r="CON28" s="61"/>
      <c r="COO28" s="61"/>
      <c r="COP28" s="61"/>
      <c r="COQ28" s="61"/>
      <c r="COR28" s="61"/>
      <c r="COS28" s="61"/>
      <c r="COT28" s="61"/>
      <c r="COU28" s="61"/>
      <c r="COV28" s="61"/>
      <c r="COW28" s="61"/>
      <c r="COX28" s="61"/>
      <c r="COY28" s="61"/>
      <c r="COZ28" s="61"/>
      <c r="CPA28" s="61"/>
      <c r="CPB28" s="61"/>
      <c r="CPC28" s="61"/>
      <c r="CPD28" s="61"/>
      <c r="CPE28" s="61"/>
      <c r="CPF28" s="61"/>
      <c r="CPG28" s="61"/>
      <c r="CPH28" s="61"/>
      <c r="CPI28" s="61"/>
      <c r="CPJ28" s="61"/>
      <c r="CPK28" s="61"/>
      <c r="CPL28" s="61"/>
      <c r="CPM28" s="61"/>
      <c r="CPN28" s="61"/>
      <c r="CPO28" s="61"/>
      <c r="CPP28" s="61"/>
      <c r="CPQ28" s="61"/>
      <c r="CPR28" s="61"/>
      <c r="CPS28" s="61"/>
      <c r="CPT28" s="61"/>
      <c r="CPU28" s="61"/>
      <c r="CPV28" s="61"/>
      <c r="CPW28" s="61"/>
      <c r="CPX28" s="61"/>
      <c r="CPY28" s="61"/>
      <c r="CPZ28" s="61"/>
      <c r="CQA28" s="61"/>
      <c r="CQB28" s="61"/>
      <c r="CQC28" s="61"/>
      <c r="CQD28" s="61"/>
      <c r="CQE28" s="61"/>
      <c r="CQF28" s="61"/>
      <c r="CQG28" s="61"/>
      <c r="CQH28" s="61"/>
      <c r="CQI28" s="61"/>
      <c r="CQJ28" s="61"/>
      <c r="CQK28" s="61"/>
      <c r="CQL28" s="61"/>
      <c r="CQM28" s="61"/>
      <c r="CQN28" s="61"/>
      <c r="CQO28" s="61"/>
      <c r="CQP28" s="61"/>
      <c r="CQQ28" s="61"/>
      <c r="CQR28" s="61"/>
      <c r="CQS28" s="61"/>
      <c r="CQT28" s="61"/>
      <c r="CQU28" s="61"/>
      <c r="CQV28" s="61"/>
      <c r="CQW28" s="61"/>
      <c r="CQX28" s="61"/>
      <c r="CQY28" s="61"/>
      <c r="CQZ28" s="61"/>
      <c r="CRA28" s="61"/>
      <c r="CRB28" s="61"/>
      <c r="CRC28" s="61"/>
      <c r="CRD28" s="61"/>
      <c r="CRE28" s="61"/>
      <c r="CRF28" s="61"/>
      <c r="CRG28" s="61"/>
      <c r="CRH28" s="61"/>
      <c r="CRI28" s="61"/>
      <c r="CRJ28" s="61"/>
      <c r="CRK28" s="61"/>
      <c r="CRL28" s="61"/>
      <c r="CRM28" s="61"/>
      <c r="CRN28" s="61"/>
      <c r="CRO28" s="61"/>
      <c r="CRP28" s="61"/>
      <c r="CRQ28" s="61"/>
      <c r="CRR28" s="61"/>
      <c r="CRS28" s="61"/>
      <c r="CRT28" s="61"/>
      <c r="CRU28" s="61"/>
      <c r="CRV28" s="61"/>
      <c r="CRW28" s="61"/>
      <c r="CRX28" s="61"/>
      <c r="CRY28" s="61"/>
      <c r="CRZ28" s="61"/>
      <c r="CSA28" s="61"/>
      <c r="CSB28" s="61"/>
      <c r="CSC28" s="61"/>
      <c r="CSD28" s="61"/>
      <c r="CSE28" s="61"/>
      <c r="CSF28" s="61"/>
      <c r="CSG28" s="61"/>
      <c r="CSH28" s="61"/>
      <c r="CSI28" s="61"/>
      <c r="CSJ28" s="61"/>
      <c r="CSK28" s="61"/>
      <c r="CSL28" s="61"/>
      <c r="CSM28" s="61"/>
      <c r="CSN28" s="61"/>
      <c r="CSO28" s="61"/>
      <c r="CSP28" s="61"/>
      <c r="CSQ28" s="61"/>
      <c r="CSR28" s="61"/>
      <c r="CSS28" s="61"/>
      <c r="CST28" s="61"/>
      <c r="CSU28" s="61"/>
      <c r="CSV28" s="61"/>
      <c r="CSW28" s="61"/>
      <c r="CSX28" s="61"/>
      <c r="CSY28" s="61"/>
      <c r="CSZ28" s="61"/>
      <c r="CTA28" s="61"/>
      <c r="CTB28" s="61"/>
      <c r="CTC28" s="61"/>
      <c r="CTD28" s="61"/>
      <c r="CTE28" s="61"/>
      <c r="CTF28" s="61"/>
      <c r="CTG28" s="61"/>
      <c r="CTH28" s="61"/>
      <c r="CTI28" s="61"/>
      <c r="CTJ28" s="61"/>
      <c r="CTK28" s="61"/>
      <c r="CTL28" s="61"/>
      <c r="CTM28" s="61"/>
      <c r="CTN28" s="61"/>
      <c r="CTO28" s="61"/>
      <c r="CTP28" s="61"/>
      <c r="CTQ28" s="61"/>
      <c r="CTR28" s="61"/>
      <c r="CTS28" s="61"/>
      <c r="CTT28" s="61"/>
      <c r="CTU28" s="61"/>
      <c r="CTV28" s="61"/>
      <c r="CTW28" s="61"/>
      <c r="CTX28" s="61"/>
      <c r="CTY28" s="61"/>
      <c r="CTZ28" s="61"/>
      <c r="CUA28" s="61"/>
      <c r="CUB28" s="61"/>
      <c r="CUC28" s="61"/>
      <c r="CUD28" s="61"/>
      <c r="CUE28" s="61"/>
      <c r="CUF28" s="61"/>
      <c r="CUG28" s="61"/>
      <c r="CUH28" s="61"/>
      <c r="CUI28" s="61"/>
      <c r="CUJ28" s="61"/>
      <c r="CUK28" s="61"/>
      <c r="CUL28" s="61"/>
      <c r="CUM28" s="61"/>
      <c r="CUN28" s="61"/>
      <c r="CUO28" s="61"/>
      <c r="CUP28" s="61"/>
      <c r="CUQ28" s="61"/>
      <c r="CUR28" s="61"/>
      <c r="CUS28" s="61"/>
      <c r="CUT28" s="61"/>
      <c r="CUU28" s="61"/>
      <c r="CUV28" s="61"/>
      <c r="CUW28" s="61"/>
      <c r="CUX28" s="61"/>
      <c r="CUY28" s="61"/>
      <c r="CUZ28" s="61"/>
      <c r="CVA28" s="61"/>
      <c r="CVB28" s="61"/>
      <c r="CVC28" s="61"/>
      <c r="CVD28" s="61"/>
      <c r="CVE28" s="61"/>
      <c r="CVF28" s="61"/>
      <c r="CVG28" s="61"/>
      <c r="CVH28" s="61"/>
      <c r="CVI28" s="61"/>
      <c r="CVJ28" s="61"/>
      <c r="CVK28" s="61"/>
      <c r="CVL28" s="61"/>
      <c r="CVM28" s="61"/>
      <c r="CVN28" s="61"/>
      <c r="CVO28" s="61"/>
      <c r="CVP28" s="61"/>
      <c r="CVQ28" s="61"/>
      <c r="CVR28" s="61"/>
      <c r="CVS28" s="61"/>
      <c r="CVT28" s="61"/>
      <c r="CVU28" s="61"/>
      <c r="CVV28" s="61"/>
      <c r="CVW28" s="61"/>
      <c r="CVX28" s="61"/>
      <c r="CVY28" s="61"/>
      <c r="CVZ28" s="61"/>
      <c r="CWA28" s="61"/>
      <c r="CWB28" s="61"/>
      <c r="CWC28" s="61"/>
      <c r="CWD28" s="61"/>
      <c r="CWE28" s="61"/>
      <c r="CWF28" s="61"/>
      <c r="CWG28" s="61"/>
      <c r="CWH28" s="61"/>
      <c r="CWI28" s="61"/>
      <c r="CWJ28" s="61"/>
      <c r="CWK28" s="61"/>
      <c r="CWL28" s="61"/>
      <c r="CWM28" s="61"/>
      <c r="CWN28" s="61"/>
      <c r="CWO28" s="61"/>
      <c r="CWP28" s="61"/>
      <c r="CWQ28" s="61"/>
      <c r="CWR28" s="61"/>
      <c r="CWS28" s="61"/>
      <c r="CWT28" s="61"/>
      <c r="CWU28" s="61"/>
      <c r="CWV28" s="61"/>
      <c r="CWW28" s="61"/>
      <c r="CWX28" s="61"/>
      <c r="CWY28" s="61"/>
      <c r="CWZ28" s="61"/>
      <c r="CXA28" s="61"/>
      <c r="CXB28" s="61"/>
      <c r="CXC28" s="61"/>
      <c r="CXD28" s="61"/>
      <c r="CXE28" s="61"/>
      <c r="CXF28" s="61"/>
      <c r="CXG28" s="61"/>
      <c r="CXH28" s="61"/>
      <c r="CXI28" s="61"/>
      <c r="CXJ28" s="61"/>
      <c r="CXK28" s="61"/>
      <c r="CXL28" s="61"/>
      <c r="CXM28" s="61"/>
      <c r="CXN28" s="61"/>
      <c r="CXO28" s="61"/>
      <c r="CXP28" s="61"/>
      <c r="CXQ28" s="61"/>
      <c r="CXR28" s="61"/>
      <c r="CXS28" s="61"/>
      <c r="CXT28" s="61"/>
      <c r="CXU28" s="61"/>
      <c r="CXV28" s="61"/>
      <c r="CXW28" s="61"/>
      <c r="CXX28" s="61"/>
      <c r="CXY28" s="61"/>
      <c r="CXZ28" s="61"/>
      <c r="CYA28" s="61"/>
      <c r="CYB28" s="61"/>
      <c r="CYC28" s="61"/>
      <c r="CYD28" s="61"/>
      <c r="CYE28" s="61"/>
      <c r="CYF28" s="61"/>
      <c r="CYG28" s="61"/>
      <c r="CYH28" s="61"/>
      <c r="CYI28" s="61"/>
      <c r="CYJ28" s="61"/>
      <c r="CYK28" s="61"/>
      <c r="CYL28" s="61"/>
      <c r="CYM28" s="61"/>
      <c r="CYN28" s="61"/>
      <c r="CYO28" s="61"/>
      <c r="CYP28" s="61"/>
      <c r="CYQ28" s="61"/>
      <c r="CYR28" s="61"/>
      <c r="CYS28" s="61"/>
      <c r="CYT28" s="61"/>
      <c r="CYU28" s="61"/>
      <c r="CYV28" s="61"/>
      <c r="CYW28" s="61"/>
      <c r="CYX28" s="61"/>
      <c r="CYY28" s="61"/>
      <c r="CYZ28" s="61"/>
      <c r="CZA28" s="61"/>
      <c r="CZB28" s="61"/>
      <c r="CZC28" s="61"/>
      <c r="CZD28" s="61"/>
      <c r="CZE28" s="61"/>
      <c r="CZF28" s="61"/>
      <c r="CZG28" s="61"/>
      <c r="CZH28" s="61"/>
      <c r="CZI28" s="61"/>
      <c r="CZJ28" s="61"/>
      <c r="CZK28" s="61"/>
      <c r="CZL28" s="61"/>
      <c r="CZM28" s="61"/>
      <c r="CZN28" s="61"/>
      <c r="CZO28" s="61"/>
      <c r="CZP28" s="61"/>
      <c r="CZQ28" s="61"/>
      <c r="CZR28" s="61"/>
      <c r="CZS28" s="61"/>
      <c r="CZT28" s="61"/>
      <c r="CZU28" s="61"/>
      <c r="CZV28" s="61"/>
      <c r="CZW28" s="61"/>
      <c r="CZX28" s="61"/>
      <c r="CZY28" s="61"/>
      <c r="CZZ28" s="61"/>
      <c r="DAA28" s="61"/>
      <c r="DAB28" s="61"/>
      <c r="DAC28" s="61"/>
      <c r="DAD28" s="61"/>
      <c r="DAE28" s="61"/>
      <c r="DAF28" s="61"/>
      <c r="DAG28" s="61"/>
      <c r="DAH28" s="61"/>
      <c r="DAI28" s="61"/>
      <c r="DAJ28" s="61"/>
      <c r="DAK28" s="61"/>
      <c r="DAL28" s="61"/>
      <c r="DAM28" s="61"/>
      <c r="DAN28" s="61"/>
      <c r="DAO28" s="61"/>
      <c r="DAP28" s="61"/>
      <c r="DAQ28" s="61"/>
      <c r="DAR28" s="61"/>
      <c r="DAS28" s="61"/>
      <c r="DAT28" s="61"/>
      <c r="DAU28" s="61"/>
      <c r="DAV28" s="61"/>
      <c r="DAW28" s="61"/>
      <c r="DAX28" s="61"/>
      <c r="DAY28" s="61"/>
      <c r="DAZ28" s="61"/>
      <c r="DBA28" s="61"/>
      <c r="DBB28" s="61"/>
      <c r="DBC28" s="61"/>
      <c r="DBD28" s="61"/>
      <c r="DBE28" s="61"/>
      <c r="DBF28" s="61"/>
      <c r="DBG28" s="61"/>
      <c r="DBH28" s="61"/>
      <c r="DBI28" s="61"/>
      <c r="DBJ28" s="61"/>
      <c r="DBK28" s="61"/>
      <c r="DBL28" s="61"/>
      <c r="DBM28" s="61"/>
      <c r="DBN28" s="61"/>
      <c r="DBO28" s="61"/>
      <c r="DBP28" s="61"/>
      <c r="DBQ28" s="61"/>
      <c r="DBR28" s="61"/>
      <c r="DBS28" s="61"/>
      <c r="DBT28" s="61"/>
      <c r="DBU28" s="61"/>
      <c r="DBV28" s="61"/>
      <c r="DBW28" s="61"/>
      <c r="DBX28" s="61"/>
      <c r="DBY28" s="61"/>
      <c r="DBZ28" s="61"/>
      <c r="DCA28" s="61"/>
      <c r="DCB28" s="61"/>
      <c r="DCC28" s="61"/>
      <c r="DCD28" s="61"/>
      <c r="DCE28" s="61"/>
      <c r="DCF28" s="61"/>
      <c r="DCG28" s="61"/>
      <c r="DCH28" s="61"/>
      <c r="DCI28" s="61"/>
      <c r="DCJ28" s="61"/>
      <c r="DCK28" s="61"/>
      <c r="DCL28" s="61"/>
      <c r="DCM28" s="61"/>
      <c r="DCN28" s="61"/>
      <c r="DCO28" s="61"/>
      <c r="DCP28" s="61"/>
      <c r="DCQ28" s="61"/>
      <c r="DCR28" s="61"/>
      <c r="DCS28" s="61"/>
      <c r="DCT28" s="61"/>
      <c r="DCU28" s="61"/>
      <c r="DCV28" s="61"/>
      <c r="DCW28" s="61"/>
      <c r="DCX28" s="61"/>
      <c r="DCY28" s="61"/>
      <c r="DCZ28" s="61"/>
      <c r="DDA28" s="61"/>
      <c r="DDB28" s="61"/>
      <c r="DDC28" s="61"/>
      <c r="DDD28" s="61"/>
      <c r="DDE28" s="61"/>
      <c r="DDF28" s="61"/>
      <c r="DDG28" s="61"/>
      <c r="DDH28" s="61"/>
      <c r="DDI28" s="61"/>
      <c r="DDJ28" s="61"/>
      <c r="DDK28" s="61"/>
      <c r="DDL28" s="61"/>
      <c r="DDM28" s="61"/>
      <c r="DDN28" s="61"/>
      <c r="DDO28" s="61"/>
      <c r="DDP28" s="61"/>
      <c r="DDQ28" s="61"/>
      <c r="DDR28" s="61"/>
      <c r="DDS28" s="61"/>
      <c r="DDT28" s="61"/>
      <c r="DDU28" s="61"/>
      <c r="DDV28" s="61"/>
      <c r="DDW28" s="61"/>
      <c r="DDX28" s="61"/>
      <c r="DDY28" s="61"/>
      <c r="DDZ28" s="61"/>
      <c r="DEA28" s="61"/>
      <c r="DEB28" s="61"/>
      <c r="DEC28" s="61"/>
      <c r="DED28" s="61"/>
      <c r="DEE28" s="61"/>
      <c r="DEF28" s="61"/>
      <c r="DEG28" s="61"/>
      <c r="DEH28" s="61"/>
      <c r="DEI28" s="61"/>
      <c r="DEJ28" s="61"/>
      <c r="DEK28" s="61"/>
      <c r="DEL28" s="61"/>
      <c r="DEM28" s="61"/>
      <c r="DEN28" s="61"/>
      <c r="DEO28" s="61"/>
      <c r="DEP28" s="61"/>
      <c r="DEQ28" s="61"/>
      <c r="DER28" s="61"/>
      <c r="DES28" s="61"/>
      <c r="DET28" s="61"/>
      <c r="DEU28" s="61"/>
      <c r="DEV28" s="61"/>
      <c r="DEW28" s="61"/>
      <c r="DEX28" s="61"/>
      <c r="DEY28" s="61"/>
      <c r="DEZ28" s="61"/>
      <c r="DFA28" s="61"/>
      <c r="DFB28" s="61"/>
      <c r="DFC28" s="61"/>
      <c r="DFD28" s="61"/>
      <c r="DFE28" s="61"/>
      <c r="DFF28" s="61"/>
      <c r="DFG28" s="61"/>
      <c r="DFH28" s="61"/>
      <c r="DFI28" s="61"/>
      <c r="DFJ28" s="61"/>
      <c r="DFK28" s="61"/>
      <c r="DFL28" s="61"/>
      <c r="DFM28" s="61"/>
      <c r="DFN28" s="61"/>
      <c r="DFO28" s="61"/>
      <c r="DFP28" s="61"/>
      <c r="DFQ28" s="61"/>
      <c r="DFR28" s="61"/>
      <c r="DFS28" s="61"/>
      <c r="DFT28" s="61"/>
      <c r="DFU28" s="61"/>
      <c r="DFV28" s="61"/>
      <c r="DFW28" s="61"/>
      <c r="DFX28" s="61"/>
      <c r="DFY28" s="61"/>
      <c r="DFZ28" s="61"/>
      <c r="DGA28" s="61"/>
      <c r="DGB28" s="61"/>
      <c r="DGC28" s="61"/>
      <c r="DGD28" s="61"/>
      <c r="DGE28" s="61"/>
      <c r="DGF28" s="61"/>
      <c r="DGG28" s="61"/>
      <c r="DGH28" s="61"/>
      <c r="DGI28" s="61"/>
      <c r="DGJ28" s="61"/>
      <c r="DGK28" s="61"/>
      <c r="DGL28" s="61"/>
      <c r="DGM28" s="61"/>
      <c r="DGN28" s="61"/>
      <c r="DGO28" s="61"/>
      <c r="DGP28" s="61"/>
      <c r="DGQ28" s="61"/>
      <c r="DGR28" s="61"/>
      <c r="DGS28" s="61"/>
      <c r="DGT28" s="61"/>
      <c r="DGU28" s="61"/>
      <c r="DGV28" s="61"/>
      <c r="DGW28" s="61"/>
      <c r="DGX28" s="61"/>
      <c r="DGY28" s="61"/>
      <c r="DGZ28" s="61"/>
      <c r="DHA28" s="61"/>
      <c r="DHB28" s="61"/>
      <c r="DHC28" s="61"/>
      <c r="DHD28" s="61"/>
      <c r="DHE28" s="61"/>
      <c r="DHF28" s="61"/>
      <c r="DHG28" s="61"/>
      <c r="DHH28" s="61"/>
      <c r="DHI28" s="61"/>
      <c r="DHJ28" s="61"/>
      <c r="DHK28" s="61"/>
      <c r="DHL28" s="61"/>
      <c r="DHM28" s="61"/>
      <c r="DHN28" s="61"/>
      <c r="DHO28" s="61"/>
      <c r="DHP28" s="61"/>
      <c r="DHQ28" s="61"/>
      <c r="DHR28" s="61"/>
      <c r="DHS28" s="61"/>
      <c r="DHT28" s="61"/>
      <c r="DHU28" s="61"/>
      <c r="DHV28" s="61"/>
      <c r="DHW28" s="61"/>
      <c r="DHX28" s="61"/>
      <c r="DHY28" s="61"/>
      <c r="DHZ28" s="61"/>
      <c r="DIA28" s="61"/>
      <c r="DIB28" s="61"/>
      <c r="DIC28" s="61"/>
      <c r="DID28" s="61"/>
      <c r="DIE28" s="61"/>
      <c r="DIF28" s="61"/>
      <c r="DIG28" s="61"/>
      <c r="DIH28" s="61"/>
      <c r="DII28" s="61"/>
      <c r="DIJ28" s="61"/>
      <c r="DIK28" s="61"/>
      <c r="DIL28" s="61"/>
      <c r="DIM28" s="61"/>
      <c r="DIN28" s="61"/>
      <c r="DIO28" s="61"/>
      <c r="DIP28" s="61"/>
      <c r="DIQ28" s="61"/>
      <c r="DIR28" s="61"/>
      <c r="DIS28" s="61"/>
      <c r="DIT28" s="61"/>
      <c r="DIU28" s="61"/>
      <c r="DIV28" s="61"/>
      <c r="DIW28" s="61"/>
      <c r="DIX28" s="61"/>
      <c r="DIY28" s="61"/>
      <c r="DIZ28" s="61"/>
      <c r="DJA28" s="61"/>
      <c r="DJB28" s="61"/>
      <c r="DJC28" s="61"/>
      <c r="DJD28" s="61"/>
      <c r="DJE28" s="61"/>
      <c r="DJF28" s="61"/>
      <c r="DJG28" s="61"/>
      <c r="DJH28" s="61"/>
      <c r="DJI28" s="61"/>
      <c r="DJJ28" s="61"/>
      <c r="DJK28" s="61"/>
      <c r="DJL28" s="61"/>
      <c r="DJM28" s="61"/>
      <c r="DJN28" s="61"/>
      <c r="DJO28" s="61"/>
      <c r="DJP28" s="61"/>
      <c r="DJQ28" s="61"/>
      <c r="DJR28" s="61"/>
      <c r="DJS28" s="61"/>
      <c r="DJT28" s="61"/>
      <c r="DJU28" s="61"/>
      <c r="DJV28" s="61"/>
      <c r="DJW28" s="61"/>
      <c r="DJX28" s="61"/>
      <c r="DJY28" s="61"/>
      <c r="DJZ28" s="61"/>
      <c r="DKA28" s="61"/>
      <c r="DKB28" s="61"/>
      <c r="DKC28" s="61"/>
      <c r="DKD28" s="61"/>
      <c r="DKE28" s="61"/>
      <c r="DKF28" s="61"/>
      <c r="DKG28" s="61"/>
      <c r="DKH28" s="61"/>
      <c r="DKI28" s="61"/>
      <c r="DKJ28" s="61"/>
      <c r="DKK28" s="61"/>
      <c r="DKL28" s="61"/>
      <c r="DKM28" s="61"/>
      <c r="DKN28" s="61"/>
      <c r="DKO28" s="61"/>
      <c r="DKP28" s="61"/>
      <c r="DKQ28" s="61"/>
      <c r="DKR28" s="61"/>
      <c r="DKS28" s="61"/>
      <c r="DKT28" s="61"/>
      <c r="DKU28" s="61"/>
      <c r="DKV28" s="61"/>
      <c r="DKW28" s="61"/>
      <c r="DKX28" s="61"/>
      <c r="DKY28" s="61"/>
      <c r="DKZ28" s="61"/>
      <c r="DLA28" s="61"/>
      <c r="DLB28" s="61"/>
      <c r="DLC28" s="61"/>
      <c r="DLD28" s="61"/>
      <c r="DLE28" s="61"/>
      <c r="DLF28" s="61"/>
      <c r="DLG28" s="61"/>
      <c r="DLH28" s="61"/>
      <c r="DLI28" s="61"/>
      <c r="DLJ28" s="61"/>
      <c r="DLK28" s="61"/>
      <c r="DLL28" s="61"/>
      <c r="DLM28" s="61"/>
      <c r="DLN28" s="61"/>
      <c r="DLO28" s="61"/>
      <c r="DLP28" s="61"/>
      <c r="DLQ28" s="61"/>
      <c r="DLR28" s="61"/>
      <c r="DLS28" s="61"/>
      <c r="DLT28" s="61"/>
      <c r="DLU28" s="61"/>
      <c r="DLV28" s="61"/>
      <c r="DLW28" s="61"/>
      <c r="DLX28" s="61"/>
      <c r="DLY28" s="61"/>
      <c r="DLZ28" s="61"/>
      <c r="DMA28" s="61"/>
      <c r="DMB28" s="61"/>
      <c r="DMC28" s="61"/>
      <c r="DMD28" s="61"/>
      <c r="DME28" s="61"/>
      <c r="DMF28" s="61"/>
      <c r="DMG28" s="61"/>
      <c r="DMH28" s="61"/>
      <c r="DMI28" s="61"/>
      <c r="DMJ28" s="61"/>
      <c r="DMK28" s="61"/>
      <c r="DML28" s="61"/>
      <c r="DMM28" s="61"/>
      <c r="DMN28" s="61"/>
      <c r="DMO28" s="61"/>
      <c r="DMP28" s="61"/>
      <c r="DMQ28" s="61"/>
      <c r="DMR28" s="61"/>
      <c r="DMS28" s="61"/>
      <c r="DMT28" s="61"/>
      <c r="DMU28" s="61"/>
      <c r="DMV28" s="61"/>
      <c r="DMW28" s="61"/>
      <c r="DMX28" s="61"/>
      <c r="DMY28" s="61"/>
      <c r="DMZ28" s="61"/>
      <c r="DNA28" s="61"/>
      <c r="DNB28" s="61"/>
      <c r="DNC28" s="61"/>
      <c r="DND28" s="61"/>
      <c r="DNE28" s="61"/>
      <c r="DNF28" s="61"/>
      <c r="DNG28" s="61"/>
      <c r="DNH28" s="61"/>
      <c r="DNI28" s="61"/>
      <c r="DNJ28" s="61"/>
      <c r="DNK28" s="61"/>
      <c r="DNL28" s="61"/>
      <c r="DNM28" s="61"/>
      <c r="DNN28" s="61"/>
      <c r="DNO28" s="61"/>
      <c r="DNP28" s="61"/>
      <c r="DNQ28" s="61"/>
      <c r="DNR28" s="61"/>
      <c r="DNS28" s="61"/>
      <c r="DNT28" s="61"/>
      <c r="DNU28" s="61"/>
      <c r="DNV28" s="61"/>
      <c r="DNW28" s="61"/>
      <c r="DNX28" s="61"/>
      <c r="DNY28" s="61"/>
      <c r="DNZ28" s="61"/>
      <c r="DOA28" s="61"/>
      <c r="DOB28" s="61"/>
      <c r="DOC28" s="61"/>
      <c r="DOD28" s="61"/>
      <c r="DOE28" s="61"/>
      <c r="DOF28" s="61"/>
      <c r="DOG28" s="61"/>
      <c r="DOH28" s="61"/>
      <c r="DOI28" s="61"/>
      <c r="DOJ28" s="61"/>
      <c r="DOK28" s="61"/>
      <c r="DOL28" s="61"/>
      <c r="DOM28" s="61"/>
      <c r="DON28" s="61"/>
      <c r="DOO28" s="61"/>
      <c r="DOP28" s="61"/>
      <c r="DOQ28" s="61"/>
      <c r="DOR28" s="61"/>
      <c r="DOS28" s="61"/>
      <c r="DOT28" s="61"/>
      <c r="DOU28" s="61"/>
      <c r="DOV28" s="61"/>
      <c r="DOW28" s="61"/>
      <c r="DOX28" s="61"/>
      <c r="DOY28" s="61"/>
      <c r="DOZ28" s="61"/>
      <c r="DPA28" s="61"/>
      <c r="DPB28" s="61"/>
      <c r="DPC28" s="61"/>
      <c r="DPD28" s="61"/>
      <c r="DPE28" s="61"/>
      <c r="DPF28" s="61"/>
      <c r="DPG28" s="61"/>
      <c r="DPH28" s="61"/>
      <c r="DPI28" s="61"/>
      <c r="DPJ28" s="61"/>
      <c r="DPK28" s="61"/>
      <c r="DPL28" s="61"/>
      <c r="DPM28" s="61"/>
      <c r="DPN28" s="61"/>
      <c r="DPO28" s="61"/>
      <c r="DPP28" s="61"/>
      <c r="DPQ28" s="61"/>
      <c r="DPR28" s="61"/>
      <c r="DPS28" s="61"/>
      <c r="DPT28" s="61"/>
      <c r="DPU28" s="61"/>
      <c r="DPV28" s="61"/>
      <c r="DPW28" s="61"/>
      <c r="DPX28" s="61"/>
      <c r="DPY28" s="61"/>
      <c r="DPZ28" s="61"/>
      <c r="DQA28" s="61"/>
      <c r="DQB28" s="61"/>
      <c r="DQC28" s="61"/>
      <c r="DQD28" s="61"/>
      <c r="DQE28" s="61"/>
      <c r="DQF28" s="61"/>
      <c r="DQG28" s="61"/>
      <c r="DQH28" s="61"/>
      <c r="DQI28" s="61"/>
      <c r="DQJ28" s="61"/>
      <c r="DQK28" s="61"/>
      <c r="DQL28" s="61"/>
      <c r="DQM28" s="61"/>
      <c r="DQN28" s="61"/>
      <c r="DQO28" s="61"/>
      <c r="DQP28" s="61"/>
      <c r="DQQ28" s="61"/>
      <c r="DQR28" s="61"/>
      <c r="DQS28" s="61"/>
      <c r="DQT28" s="61"/>
      <c r="DQU28" s="61"/>
      <c r="DQV28" s="61"/>
      <c r="DQW28" s="61"/>
      <c r="DQX28" s="61"/>
      <c r="DQY28" s="61"/>
      <c r="DQZ28" s="61"/>
      <c r="DRA28" s="61"/>
      <c r="DRB28" s="61"/>
      <c r="DRC28" s="61"/>
      <c r="DRD28" s="61"/>
      <c r="DRE28" s="61"/>
      <c r="DRF28" s="61"/>
      <c r="DRG28" s="61"/>
      <c r="DRH28" s="61"/>
      <c r="DRI28" s="61"/>
      <c r="DRJ28" s="61"/>
      <c r="DRK28" s="61"/>
      <c r="DRL28" s="61"/>
      <c r="DRM28" s="61"/>
      <c r="DRN28" s="61"/>
      <c r="DRO28" s="61"/>
      <c r="DRP28" s="61"/>
      <c r="DRQ28" s="61"/>
      <c r="DRR28" s="61"/>
      <c r="DRS28" s="61"/>
      <c r="DRT28" s="61"/>
      <c r="DRU28" s="61"/>
      <c r="DRV28" s="61"/>
      <c r="DRW28" s="61"/>
      <c r="DRX28" s="61"/>
      <c r="DRY28" s="61"/>
      <c r="DRZ28" s="61"/>
      <c r="DSA28" s="61"/>
      <c r="DSB28" s="61"/>
      <c r="DSC28" s="61"/>
      <c r="DSD28" s="61"/>
      <c r="DSE28" s="61"/>
      <c r="DSF28" s="61"/>
      <c r="DSG28" s="61"/>
      <c r="DSH28" s="61"/>
      <c r="DSI28" s="61"/>
      <c r="DSJ28" s="61"/>
      <c r="DSK28" s="61"/>
      <c r="DSL28" s="61"/>
      <c r="DSM28" s="61"/>
      <c r="DSN28" s="61"/>
      <c r="DSO28" s="61"/>
      <c r="DSP28" s="61"/>
      <c r="DSQ28" s="61"/>
      <c r="DSR28" s="61"/>
      <c r="DSS28" s="61"/>
      <c r="DST28" s="61"/>
      <c r="DSU28" s="61"/>
      <c r="DSV28" s="61"/>
      <c r="DSW28" s="61"/>
      <c r="DSX28" s="61"/>
      <c r="DSY28" s="61"/>
      <c r="DSZ28" s="61"/>
      <c r="DTA28" s="61"/>
      <c r="DTB28" s="61"/>
      <c r="DTC28" s="61"/>
      <c r="DTD28" s="61"/>
      <c r="DTE28" s="61"/>
      <c r="DTF28" s="61"/>
      <c r="DTG28" s="61"/>
      <c r="DTH28" s="61"/>
      <c r="DTI28" s="61"/>
      <c r="DTJ28" s="61"/>
      <c r="DTK28" s="61"/>
      <c r="DTL28" s="61"/>
      <c r="DTM28" s="61"/>
      <c r="DTN28" s="61"/>
      <c r="DTO28" s="61"/>
      <c r="DTP28" s="61"/>
      <c r="DTQ28" s="61"/>
      <c r="DTR28" s="61"/>
      <c r="DTS28" s="61"/>
      <c r="DTT28" s="61"/>
      <c r="DTU28" s="61"/>
      <c r="DTV28" s="61"/>
      <c r="DTW28" s="61"/>
      <c r="DTX28" s="61"/>
      <c r="DTY28" s="61"/>
      <c r="DTZ28" s="61"/>
      <c r="DUA28" s="61"/>
      <c r="DUB28" s="61"/>
      <c r="DUC28" s="61"/>
      <c r="DUD28" s="61"/>
      <c r="DUE28" s="61"/>
      <c r="DUF28" s="61"/>
      <c r="DUG28" s="61"/>
      <c r="DUH28" s="61"/>
      <c r="DUI28" s="61"/>
      <c r="DUJ28" s="61"/>
      <c r="DUK28" s="61"/>
      <c r="DUL28" s="61"/>
      <c r="DUM28" s="61"/>
      <c r="DUN28" s="61"/>
      <c r="DUO28" s="61"/>
      <c r="DUP28" s="61"/>
      <c r="DUQ28" s="61"/>
      <c r="DUR28" s="61"/>
      <c r="DUS28" s="61"/>
      <c r="DUT28" s="61"/>
      <c r="DUU28" s="61"/>
      <c r="DUV28" s="61"/>
      <c r="DUW28" s="61"/>
      <c r="DUX28" s="61"/>
      <c r="DUY28" s="61"/>
      <c r="DUZ28" s="61"/>
      <c r="DVA28" s="61"/>
      <c r="DVB28" s="61"/>
      <c r="DVC28" s="61"/>
      <c r="DVD28" s="61"/>
      <c r="DVE28" s="61"/>
      <c r="DVF28" s="61"/>
      <c r="DVG28" s="61"/>
      <c r="DVH28" s="61"/>
      <c r="DVI28" s="61"/>
      <c r="DVJ28" s="61"/>
      <c r="DVK28" s="61"/>
      <c r="DVL28" s="61"/>
      <c r="DVM28" s="61"/>
      <c r="DVN28" s="61"/>
      <c r="DVO28" s="61"/>
      <c r="DVP28" s="61"/>
      <c r="DVQ28" s="61"/>
      <c r="DVR28" s="61"/>
      <c r="DVS28" s="61"/>
      <c r="DVT28" s="61"/>
      <c r="DVU28" s="61"/>
      <c r="DVV28" s="61"/>
      <c r="DVW28" s="61"/>
      <c r="DVX28" s="61"/>
      <c r="DVY28" s="61"/>
      <c r="DVZ28" s="61"/>
      <c r="DWA28" s="61"/>
      <c r="DWB28" s="61"/>
      <c r="DWC28" s="61"/>
      <c r="DWD28" s="61"/>
      <c r="DWE28" s="61"/>
      <c r="DWF28" s="61"/>
      <c r="DWG28" s="61"/>
      <c r="DWH28" s="61"/>
      <c r="DWI28" s="61"/>
      <c r="DWJ28" s="61"/>
      <c r="DWK28" s="61"/>
      <c r="DWL28" s="61"/>
      <c r="DWM28" s="61"/>
      <c r="DWN28" s="61"/>
      <c r="DWO28" s="61"/>
      <c r="DWP28" s="61"/>
      <c r="DWQ28" s="61"/>
      <c r="DWR28" s="61"/>
      <c r="DWS28" s="61"/>
      <c r="DWT28" s="61"/>
      <c r="DWU28" s="61"/>
      <c r="DWV28" s="61"/>
      <c r="DWW28" s="61"/>
      <c r="DWX28" s="61"/>
      <c r="DWY28" s="61"/>
      <c r="DWZ28" s="61"/>
      <c r="DXA28" s="61"/>
      <c r="DXB28" s="61"/>
      <c r="DXC28" s="61"/>
      <c r="DXD28" s="61"/>
      <c r="DXE28" s="61"/>
      <c r="DXF28" s="61"/>
      <c r="DXG28" s="61"/>
      <c r="DXH28" s="61"/>
      <c r="DXI28" s="61"/>
      <c r="DXJ28" s="61"/>
      <c r="DXK28" s="61"/>
      <c r="DXL28" s="61"/>
      <c r="DXM28" s="61"/>
      <c r="DXN28" s="61"/>
      <c r="DXO28" s="61"/>
      <c r="DXP28" s="61"/>
      <c r="DXQ28" s="61"/>
      <c r="DXR28" s="61"/>
      <c r="DXS28" s="61"/>
      <c r="DXT28" s="61"/>
      <c r="DXU28" s="61"/>
      <c r="DXV28" s="61"/>
      <c r="DXW28" s="61"/>
      <c r="DXX28" s="61"/>
      <c r="DXY28" s="61"/>
      <c r="DXZ28" s="61"/>
      <c r="DYA28" s="61"/>
      <c r="DYB28" s="61"/>
      <c r="DYC28" s="61"/>
      <c r="DYD28" s="61"/>
      <c r="DYE28" s="61"/>
      <c r="DYF28" s="61"/>
      <c r="DYG28" s="61"/>
      <c r="DYH28" s="61"/>
      <c r="DYI28" s="61"/>
      <c r="DYJ28" s="61"/>
      <c r="DYK28" s="61"/>
      <c r="DYL28" s="61"/>
      <c r="DYM28" s="61"/>
      <c r="DYN28" s="61"/>
      <c r="DYO28" s="61"/>
      <c r="DYP28" s="61"/>
      <c r="DYQ28" s="61"/>
      <c r="DYR28" s="61"/>
      <c r="DYS28" s="61"/>
      <c r="DYT28" s="61"/>
      <c r="DYU28" s="61"/>
      <c r="DYV28" s="61"/>
      <c r="DYW28" s="61"/>
      <c r="DYX28" s="61"/>
      <c r="DYY28" s="61"/>
      <c r="DYZ28" s="61"/>
      <c r="DZA28" s="61"/>
      <c r="DZB28" s="61"/>
      <c r="DZC28" s="61"/>
      <c r="DZD28" s="61"/>
      <c r="DZE28" s="61"/>
      <c r="DZF28" s="61"/>
      <c r="DZG28" s="61"/>
      <c r="DZH28" s="61"/>
      <c r="DZI28" s="61"/>
      <c r="DZJ28" s="61"/>
      <c r="DZK28" s="61"/>
      <c r="DZL28" s="61"/>
      <c r="DZM28" s="61"/>
      <c r="DZN28" s="61"/>
      <c r="DZO28" s="61"/>
      <c r="DZP28" s="61"/>
      <c r="DZQ28" s="61"/>
      <c r="DZR28" s="61"/>
      <c r="DZS28" s="61"/>
      <c r="DZT28" s="61"/>
      <c r="DZU28" s="61"/>
      <c r="DZV28" s="61"/>
      <c r="DZW28" s="61"/>
      <c r="DZX28" s="61"/>
      <c r="DZY28" s="61"/>
      <c r="DZZ28" s="61"/>
      <c r="EAA28" s="61"/>
      <c r="EAB28" s="61"/>
      <c r="EAC28" s="61"/>
      <c r="EAD28" s="61"/>
      <c r="EAE28" s="61"/>
      <c r="EAF28" s="61"/>
      <c r="EAG28" s="61"/>
      <c r="EAH28" s="61"/>
      <c r="EAI28" s="61"/>
      <c r="EAJ28" s="61"/>
      <c r="EAK28" s="61"/>
      <c r="EAL28" s="61"/>
      <c r="EAM28" s="61"/>
      <c r="EAN28" s="61"/>
      <c r="EAO28" s="61"/>
      <c r="EAP28" s="61"/>
      <c r="EAQ28" s="61"/>
      <c r="EAR28" s="61"/>
      <c r="EAS28" s="61"/>
      <c r="EAT28" s="61"/>
      <c r="EAU28" s="61"/>
      <c r="EAV28" s="61"/>
      <c r="EAW28" s="61"/>
      <c r="EAX28" s="61"/>
      <c r="EAY28" s="61"/>
      <c r="EAZ28" s="61"/>
      <c r="EBA28" s="61"/>
      <c r="EBB28" s="61"/>
      <c r="EBC28" s="61"/>
      <c r="EBD28" s="61"/>
      <c r="EBE28" s="61"/>
      <c r="EBF28" s="61"/>
      <c r="EBG28" s="61"/>
      <c r="EBH28" s="61"/>
      <c r="EBI28" s="61"/>
      <c r="EBJ28" s="61"/>
      <c r="EBK28" s="61"/>
      <c r="EBL28" s="61"/>
      <c r="EBM28" s="61"/>
      <c r="EBN28" s="61"/>
      <c r="EBO28" s="61"/>
      <c r="EBP28" s="61"/>
      <c r="EBQ28" s="61"/>
      <c r="EBR28" s="61"/>
      <c r="EBS28" s="61"/>
      <c r="EBT28" s="61"/>
      <c r="EBU28" s="61"/>
      <c r="EBV28" s="61"/>
      <c r="EBW28" s="61"/>
      <c r="EBX28" s="61"/>
      <c r="EBY28" s="61"/>
      <c r="EBZ28" s="61"/>
      <c r="ECA28" s="61"/>
      <c r="ECB28" s="61"/>
      <c r="ECC28" s="61"/>
      <c r="ECD28" s="61"/>
      <c r="ECE28" s="61"/>
      <c r="ECF28" s="61"/>
      <c r="ECG28" s="61"/>
      <c r="ECH28" s="61"/>
      <c r="ECI28" s="61"/>
      <c r="ECJ28" s="61"/>
      <c r="ECK28" s="61"/>
      <c r="ECL28" s="61"/>
      <c r="ECM28" s="61"/>
      <c r="ECN28" s="61"/>
      <c r="ECO28" s="61"/>
      <c r="ECP28" s="61"/>
      <c r="ECQ28" s="61"/>
      <c r="ECR28" s="61"/>
      <c r="ECS28" s="61"/>
      <c r="ECT28" s="61"/>
      <c r="ECU28" s="61"/>
      <c r="ECV28" s="61"/>
      <c r="ECW28" s="61"/>
      <c r="ECX28" s="61"/>
      <c r="ECY28" s="61"/>
      <c r="ECZ28" s="61"/>
      <c r="EDA28" s="61"/>
      <c r="EDB28" s="61"/>
      <c r="EDC28" s="61"/>
      <c r="EDD28" s="61"/>
      <c r="EDE28" s="61"/>
      <c r="EDF28" s="61"/>
      <c r="EDG28" s="61"/>
      <c r="EDH28" s="61"/>
      <c r="EDI28" s="61"/>
      <c r="EDJ28" s="61"/>
      <c r="EDK28" s="61"/>
      <c r="EDL28" s="61"/>
      <c r="EDM28" s="61"/>
      <c r="EDN28" s="61"/>
      <c r="EDO28" s="61"/>
      <c r="EDP28" s="61"/>
      <c r="EDQ28" s="61"/>
      <c r="EDR28" s="61"/>
      <c r="EDS28" s="61"/>
      <c r="EDT28" s="61"/>
      <c r="EDU28" s="61"/>
      <c r="EDV28" s="61"/>
      <c r="EDW28" s="61"/>
      <c r="EDX28" s="61"/>
      <c r="EDY28" s="61"/>
      <c r="EDZ28" s="61"/>
      <c r="EEA28" s="61"/>
      <c r="EEB28" s="61"/>
      <c r="EEC28" s="61"/>
      <c r="EED28" s="61"/>
      <c r="EEE28" s="61"/>
      <c r="EEF28" s="61"/>
      <c r="EEG28" s="61"/>
      <c r="EEH28" s="61"/>
      <c r="EEI28" s="61"/>
      <c r="EEJ28" s="61"/>
      <c r="EEK28" s="61"/>
      <c r="EEL28" s="61"/>
      <c r="EEM28" s="61"/>
      <c r="EEN28" s="61"/>
      <c r="EEO28" s="61"/>
      <c r="EEP28" s="61"/>
      <c r="EEQ28" s="61"/>
      <c r="EER28" s="61"/>
      <c r="EES28" s="61"/>
      <c r="EET28" s="61"/>
      <c r="EEU28" s="61"/>
      <c r="EEV28" s="61"/>
      <c r="EEW28" s="61"/>
      <c r="EEX28" s="61"/>
      <c r="EEY28" s="61"/>
      <c r="EEZ28" s="61"/>
      <c r="EFA28" s="61"/>
      <c r="EFB28" s="61"/>
      <c r="EFC28" s="61"/>
      <c r="EFD28" s="61"/>
      <c r="EFE28" s="61"/>
      <c r="EFF28" s="61"/>
      <c r="EFG28" s="61"/>
      <c r="EFH28" s="61"/>
      <c r="EFI28" s="61"/>
      <c r="EFJ28" s="61"/>
      <c r="EFK28" s="61"/>
      <c r="EFL28" s="61"/>
      <c r="EFM28" s="61"/>
      <c r="EFN28" s="61"/>
      <c r="EFO28" s="61"/>
      <c r="EFP28" s="61"/>
      <c r="EFQ28" s="61"/>
      <c r="EFR28" s="61"/>
      <c r="EFS28" s="61"/>
      <c r="EFT28" s="61"/>
      <c r="EFU28" s="61"/>
      <c r="EFV28" s="61"/>
      <c r="EFW28" s="61"/>
      <c r="EFX28" s="61"/>
      <c r="EFY28" s="61"/>
      <c r="EFZ28" s="61"/>
      <c r="EGA28" s="61"/>
      <c r="EGB28" s="61"/>
      <c r="EGC28" s="61"/>
      <c r="EGD28" s="61"/>
      <c r="EGE28" s="61"/>
      <c r="EGF28" s="61"/>
      <c r="EGG28" s="61"/>
      <c r="EGH28" s="61"/>
      <c r="EGI28" s="61"/>
      <c r="EGJ28" s="61"/>
      <c r="EGK28" s="61"/>
      <c r="EGL28" s="61"/>
      <c r="EGM28" s="61"/>
      <c r="EGN28" s="61"/>
      <c r="EGO28" s="61"/>
      <c r="EGP28" s="61"/>
      <c r="EGQ28" s="61"/>
      <c r="EGR28" s="61"/>
      <c r="EGS28" s="61"/>
      <c r="EGT28" s="61"/>
      <c r="EGU28" s="61"/>
      <c r="EGV28" s="61"/>
      <c r="EGW28" s="61"/>
      <c r="EGX28" s="61"/>
      <c r="EGY28" s="61"/>
      <c r="EGZ28" s="61"/>
      <c r="EHA28" s="61"/>
      <c r="EHB28" s="61"/>
      <c r="EHC28" s="61"/>
      <c r="EHD28" s="61"/>
      <c r="EHE28" s="61"/>
      <c r="EHF28" s="61"/>
      <c r="EHG28" s="61"/>
      <c r="EHH28" s="61"/>
      <c r="EHI28" s="61"/>
      <c r="EHJ28" s="61"/>
      <c r="EHK28" s="61"/>
      <c r="EHL28" s="61"/>
      <c r="EHM28" s="61"/>
      <c r="EHN28" s="61"/>
      <c r="EHO28" s="61"/>
      <c r="EHP28" s="61"/>
      <c r="EHQ28" s="61"/>
      <c r="EHR28" s="61"/>
      <c r="EHS28" s="61"/>
      <c r="EHT28" s="61"/>
      <c r="EHU28" s="61"/>
      <c r="EHV28" s="61"/>
      <c r="EHW28" s="61"/>
      <c r="EHX28" s="61"/>
      <c r="EHY28" s="61"/>
      <c r="EHZ28" s="61"/>
      <c r="EIA28" s="61"/>
      <c r="EIB28" s="61"/>
      <c r="EIC28" s="61"/>
      <c r="EID28" s="61"/>
      <c r="EIE28" s="61"/>
      <c r="EIF28" s="61"/>
      <c r="EIG28" s="61"/>
      <c r="EIH28" s="61"/>
      <c r="EII28" s="61"/>
      <c r="EIJ28" s="61"/>
      <c r="EIK28" s="61"/>
      <c r="EIL28" s="61"/>
      <c r="EIM28" s="61"/>
      <c r="EIN28" s="61"/>
      <c r="EIO28" s="61"/>
      <c r="EIP28" s="61"/>
      <c r="EIQ28" s="61"/>
      <c r="EIR28" s="61"/>
      <c r="EIS28" s="61"/>
      <c r="EIT28" s="61"/>
      <c r="EIU28" s="61"/>
      <c r="EIV28" s="61"/>
      <c r="EIW28" s="61"/>
      <c r="EIX28" s="61"/>
      <c r="EIY28" s="61"/>
      <c r="EIZ28" s="61"/>
      <c r="EJA28" s="61"/>
      <c r="EJB28" s="61"/>
      <c r="EJC28" s="61"/>
      <c r="EJD28" s="61"/>
      <c r="EJE28" s="61"/>
      <c r="EJF28" s="61"/>
      <c r="EJG28" s="61"/>
      <c r="EJH28" s="61"/>
      <c r="EJI28" s="61"/>
      <c r="EJJ28" s="61"/>
      <c r="EJK28" s="61"/>
      <c r="EJL28" s="61"/>
      <c r="EJM28" s="61"/>
      <c r="EJN28" s="61"/>
      <c r="EJO28" s="61"/>
      <c r="EJP28" s="61"/>
      <c r="EJQ28" s="61"/>
      <c r="EJR28" s="61"/>
      <c r="EJS28" s="61"/>
      <c r="EJT28" s="61"/>
      <c r="EJU28" s="61"/>
      <c r="EJV28" s="61"/>
      <c r="EJW28" s="61"/>
      <c r="EJX28" s="61"/>
      <c r="EJY28" s="61"/>
      <c r="EJZ28" s="61"/>
      <c r="EKA28" s="61"/>
      <c r="EKB28" s="61"/>
      <c r="EKC28" s="61"/>
      <c r="EKD28" s="61"/>
      <c r="EKE28" s="61"/>
      <c r="EKF28" s="61"/>
      <c r="EKG28" s="61"/>
      <c r="EKH28" s="61"/>
      <c r="EKI28" s="61"/>
      <c r="EKJ28" s="61"/>
      <c r="EKK28" s="61"/>
      <c r="EKL28" s="61"/>
      <c r="EKM28" s="61"/>
      <c r="EKN28" s="61"/>
      <c r="EKO28" s="61"/>
      <c r="EKP28" s="61"/>
      <c r="EKQ28" s="61"/>
      <c r="EKR28" s="61"/>
      <c r="EKS28" s="61"/>
      <c r="EKT28" s="61"/>
      <c r="EKU28" s="61"/>
      <c r="EKV28" s="61"/>
      <c r="EKW28" s="61"/>
      <c r="EKX28" s="61"/>
      <c r="EKY28" s="61"/>
      <c r="EKZ28" s="61"/>
      <c r="ELA28" s="61"/>
      <c r="ELB28" s="61"/>
      <c r="ELC28" s="61"/>
      <c r="ELD28" s="61"/>
      <c r="ELE28" s="61"/>
      <c r="ELF28" s="61"/>
      <c r="ELG28" s="61"/>
      <c r="ELH28" s="61"/>
      <c r="ELI28" s="61"/>
      <c r="ELJ28" s="61"/>
      <c r="ELK28" s="61"/>
      <c r="ELL28" s="61"/>
      <c r="ELM28" s="61"/>
      <c r="ELN28" s="61"/>
      <c r="ELO28" s="61"/>
      <c r="ELP28" s="61"/>
      <c r="ELQ28" s="61"/>
      <c r="ELR28" s="61"/>
      <c r="ELS28" s="61"/>
      <c r="ELT28" s="61"/>
      <c r="ELU28" s="61"/>
      <c r="ELV28" s="61"/>
      <c r="ELW28" s="61"/>
      <c r="ELX28" s="61"/>
      <c r="ELY28" s="61"/>
      <c r="ELZ28" s="61"/>
      <c r="EMA28" s="61"/>
      <c r="EMB28" s="61"/>
      <c r="EMC28" s="61"/>
      <c r="EMD28" s="61"/>
      <c r="EME28" s="61"/>
      <c r="EMF28" s="61"/>
      <c r="EMG28" s="61"/>
      <c r="EMH28" s="61"/>
      <c r="EMI28" s="61"/>
      <c r="EMJ28" s="61"/>
      <c r="EMK28" s="61"/>
      <c r="EML28" s="61"/>
      <c r="EMM28" s="61"/>
      <c r="EMN28" s="61"/>
      <c r="EMO28" s="61"/>
      <c r="EMP28" s="61"/>
      <c r="EMQ28" s="61"/>
      <c r="EMR28" s="61"/>
      <c r="EMS28" s="61"/>
      <c r="EMT28" s="61"/>
      <c r="EMU28" s="61"/>
      <c r="EMV28" s="61"/>
      <c r="EMW28" s="61"/>
      <c r="EMX28" s="61"/>
      <c r="EMY28" s="61"/>
      <c r="EMZ28" s="61"/>
      <c r="ENA28" s="61"/>
      <c r="ENB28" s="61"/>
      <c r="ENC28" s="61"/>
      <c r="END28" s="61"/>
      <c r="ENE28" s="61"/>
      <c r="ENF28" s="61"/>
      <c r="ENG28" s="61"/>
      <c r="ENH28" s="61"/>
      <c r="ENI28" s="61"/>
      <c r="ENJ28" s="61"/>
      <c r="ENK28" s="61"/>
      <c r="ENL28" s="61"/>
      <c r="ENM28" s="61"/>
      <c r="ENN28" s="61"/>
      <c r="ENO28" s="61"/>
      <c r="ENP28" s="61"/>
      <c r="ENQ28" s="61"/>
      <c r="ENR28" s="61"/>
      <c r="ENS28" s="61"/>
      <c r="ENT28" s="61"/>
      <c r="ENU28" s="61"/>
      <c r="ENV28" s="61"/>
      <c r="ENW28" s="61"/>
      <c r="ENX28" s="61"/>
      <c r="ENY28" s="61"/>
      <c r="ENZ28" s="61"/>
      <c r="EOA28" s="61"/>
      <c r="EOB28" s="61"/>
      <c r="EOC28" s="61"/>
      <c r="EOD28" s="61"/>
      <c r="EOE28" s="61"/>
      <c r="EOF28" s="61"/>
      <c r="EOG28" s="61"/>
      <c r="EOH28" s="61"/>
      <c r="EOI28" s="61"/>
      <c r="EOJ28" s="61"/>
      <c r="EOK28" s="61"/>
      <c r="EOL28" s="61"/>
      <c r="EOM28" s="61"/>
      <c r="EON28" s="61"/>
      <c r="EOO28" s="61"/>
      <c r="EOP28" s="61"/>
      <c r="EOQ28" s="61"/>
      <c r="EOR28" s="61"/>
      <c r="EOS28" s="61"/>
      <c r="EOT28" s="61"/>
      <c r="EOU28" s="61"/>
      <c r="EOV28" s="61"/>
      <c r="EOW28" s="61"/>
      <c r="EOX28" s="61"/>
      <c r="EOY28" s="61"/>
      <c r="EOZ28" s="61"/>
      <c r="EPA28" s="61"/>
      <c r="EPB28" s="61"/>
      <c r="EPC28" s="61"/>
      <c r="EPD28" s="61"/>
      <c r="EPE28" s="61"/>
      <c r="EPF28" s="61"/>
      <c r="EPG28" s="61"/>
      <c r="EPH28" s="61"/>
      <c r="EPI28" s="61"/>
      <c r="EPJ28" s="61"/>
      <c r="EPK28" s="61"/>
      <c r="EPL28" s="61"/>
      <c r="EPM28" s="61"/>
      <c r="EPN28" s="61"/>
      <c r="EPO28" s="61"/>
      <c r="EPP28" s="61"/>
      <c r="EPQ28" s="61"/>
      <c r="EPR28" s="61"/>
      <c r="EPS28" s="61"/>
      <c r="EPT28" s="61"/>
      <c r="EPU28" s="61"/>
      <c r="EPV28" s="61"/>
      <c r="EPW28" s="61"/>
      <c r="EPX28" s="61"/>
      <c r="EPY28" s="61"/>
      <c r="EPZ28" s="61"/>
      <c r="EQA28" s="61"/>
      <c r="EQB28" s="61"/>
      <c r="EQC28" s="61"/>
      <c r="EQD28" s="61"/>
      <c r="EQE28" s="61"/>
      <c r="EQF28" s="61"/>
      <c r="EQG28" s="61"/>
      <c r="EQH28" s="61"/>
      <c r="EQI28" s="61"/>
      <c r="EQJ28" s="61"/>
      <c r="EQK28" s="61"/>
      <c r="EQL28" s="61"/>
      <c r="EQM28" s="61"/>
      <c r="EQN28" s="61"/>
      <c r="EQO28" s="61"/>
      <c r="EQP28" s="61"/>
      <c r="EQQ28" s="61"/>
      <c r="EQR28" s="61"/>
      <c r="EQS28" s="61"/>
      <c r="EQT28" s="61"/>
      <c r="EQU28" s="61"/>
      <c r="EQV28" s="61"/>
      <c r="EQW28" s="61"/>
      <c r="EQX28" s="61"/>
      <c r="EQY28" s="61"/>
      <c r="EQZ28" s="61"/>
      <c r="ERA28" s="61"/>
      <c r="ERB28" s="61"/>
      <c r="ERC28" s="61"/>
      <c r="ERD28" s="61"/>
      <c r="ERE28" s="61"/>
      <c r="ERF28" s="61"/>
      <c r="ERG28" s="61"/>
      <c r="ERH28" s="61"/>
      <c r="ERI28" s="61"/>
      <c r="ERJ28" s="61"/>
      <c r="ERK28" s="61"/>
      <c r="ERL28" s="61"/>
      <c r="ERM28" s="61"/>
      <c r="ERN28" s="61"/>
      <c r="ERO28" s="61"/>
      <c r="ERP28" s="61"/>
      <c r="ERQ28" s="61"/>
      <c r="ERR28" s="61"/>
      <c r="ERS28" s="61"/>
      <c r="ERT28" s="61"/>
      <c r="ERU28" s="61"/>
      <c r="ERV28" s="61"/>
      <c r="ERW28" s="61"/>
      <c r="ERX28" s="61"/>
      <c r="ERY28" s="61"/>
      <c r="ERZ28" s="61"/>
      <c r="ESA28" s="61"/>
      <c r="ESB28" s="61"/>
      <c r="ESC28" s="61"/>
      <c r="ESD28" s="61"/>
      <c r="ESE28" s="61"/>
      <c r="ESF28" s="61"/>
      <c r="ESG28" s="61"/>
      <c r="ESH28" s="61"/>
      <c r="ESI28" s="61"/>
      <c r="ESJ28" s="61"/>
      <c r="ESK28" s="61"/>
      <c r="ESL28" s="61"/>
      <c r="ESM28" s="61"/>
      <c r="ESN28" s="61"/>
      <c r="ESO28" s="61"/>
      <c r="ESP28" s="61"/>
      <c r="ESQ28" s="61"/>
      <c r="ESR28" s="61"/>
      <c r="ESS28" s="61"/>
      <c r="EST28" s="61"/>
      <c r="ESU28" s="61"/>
      <c r="ESV28" s="61"/>
      <c r="ESW28" s="61"/>
      <c r="ESX28" s="61"/>
      <c r="ESY28" s="61"/>
      <c r="ESZ28" s="61"/>
      <c r="ETA28" s="61"/>
      <c r="ETB28" s="61"/>
      <c r="ETC28" s="61"/>
      <c r="ETD28" s="61"/>
      <c r="ETE28" s="61"/>
      <c r="ETF28" s="61"/>
      <c r="ETG28" s="61"/>
      <c r="ETH28" s="61"/>
      <c r="ETI28" s="61"/>
      <c r="ETJ28" s="61"/>
      <c r="ETK28" s="61"/>
      <c r="ETL28" s="61"/>
      <c r="ETM28" s="61"/>
      <c r="ETN28" s="61"/>
      <c r="ETO28" s="61"/>
      <c r="ETP28" s="61"/>
      <c r="ETQ28" s="61"/>
      <c r="ETR28" s="61"/>
      <c r="ETS28" s="61"/>
      <c r="ETT28" s="61"/>
      <c r="ETU28" s="61"/>
      <c r="ETV28" s="61"/>
      <c r="ETW28" s="61"/>
      <c r="ETX28" s="61"/>
      <c r="ETY28" s="61"/>
      <c r="ETZ28" s="61"/>
      <c r="EUA28" s="61"/>
      <c r="EUB28" s="61"/>
      <c r="EUC28" s="61"/>
      <c r="EUD28" s="61"/>
      <c r="EUE28" s="61"/>
      <c r="EUF28" s="61"/>
      <c r="EUG28" s="61"/>
      <c r="EUH28" s="61"/>
      <c r="EUI28" s="61"/>
      <c r="EUJ28" s="61"/>
      <c r="EUK28" s="61"/>
      <c r="EUL28" s="61"/>
      <c r="EUM28" s="61"/>
      <c r="EUN28" s="61"/>
      <c r="EUO28" s="61"/>
      <c r="EUP28" s="61"/>
      <c r="EUQ28" s="61"/>
      <c r="EUR28" s="61"/>
      <c r="EUS28" s="61"/>
      <c r="EUT28" s="61"/>
      <c r="EUU28" s="61"/>
      <c r="EUV28" s="61"/>
      <c r="EUW28" s="61"/>
      <c r="EUX28" s="61"/>
      <c r="EUY28" s="61"/>
      <c r="EUZ28" s="61"/>
      <c r="EVA28" s="61"/>
      <c r="EVB28" s="61"/>
      <c r="EVC28" s="61"/>
      <c r="EVD28" s="61"/>
      <c r="EVE28" s="61"/>
      <c r="EVF28" s="61"/>
      <c r="EVG28" s="61"/>
      <c r="EVH28" s="61"/>
      <c r="EVI28" s="61"/>
      <c r="EVJ28" s="61"/>
      <c r="EVK28" s="61"/>
      <c r="EVL28" s="61"/>
      <c r="EVM28" s="61"/>
      <c r="EVN28" s="61"/>
      <c r="EVO28" s="61"/>
      <c r="EVP28" s="61"/>
      <c r="EVQ28" s="61"/>
      <c r="EVR28" s="61"/>
      <c r="EVS28" s="61"/>
      <c r="EVT28" s="61"/>
      <c r="EVU28" s="61"/>
      <c r="EVV28" s="61"/>
      <c r="EVW28" s="61"/>
      <c r="EVX28" s="61"/>
      <c r="EVY28" s="61"/>
      <c r="EVZ28" s="61"/>
      <c r="EWA28" s="61"/>
      <c r="EWB28" s="61"/>
      <c r="EWC28" s="61"/>
      <c r="EWD28" s="61"/>
      <c r="EWE28" s="61"/>
      <c r="EWF28" s="61"/>
      <c r="EWG28" s="61"/>
      <c r="EWH28" s="61"/>
      <c r="EWI28" s="61"/>
      <c r="EWJ28" s="61"/>
      <c r="EWK28" s="61"/>
      <c r="EWL28" s="61"/>
      <c r="EWM28" s="61"/>
      <c r="EWN28" s="61"/>
      <c r="EWO28" s="61"/>
      <c r="EWP28" s="61"/>
      <c r="EWQ28" s="61"/>
      <c r="EWR28" s="61"/>
      <c r="EWS28" s="61"/>
      <c r="EWT28" s="61"/>
      <c r="EWU28" s="61"/>
      <c r="EWV28" s="61"/>
      <c r="EWW28" s="61"/>
      <c r="EWX28" s="61"/>
      <c r="EWY28" s="61"/>
      <c r="EWZ28" s="61"/>
      <c r="EXA28" s="61"/>
      <c r="EXB28" s="61"/>
      <c r="EXC28" s="61"/>
      <c r="EXD28" s="61"/>
      <c r="EXE28" s="61"/>
      <c r="EXF28" s="61"/>
      <c r="EXG28" s="61"/>
      <c r="EXH28" s="61"/>
      <c r="EXI28" s="61"/>
      <c r="EXJ28" s="61"/>
      <c r="EXK28" s="61"/>
      <c r="EXL28" s="61"/>
      <c r="EXM28" s="61"/>
      <c r="EXN28" s="61"/>
      <c r="EXO28" s="61"/>
      <c r="EXP28" s="61"/>
      <c r="EXQ28" s="61"/>
      <c r="EXR28" s="61"/>
      <c r="EXS28" s="61"/>
      <c r="EXT28" s="61"/>
      <c r="EXU28" s="61"/>
      <c r="EXV28" s="61"/>
      <c r="EXW28" s="61"/>
      <c r="EXX28" s="61"/>
      <c r="EXY28" s="61"/>
      <c r="EXZ28" s="61"/>
      <c r="EYA28" s="61"/>
      <c r="EYB28" s="61"/>
      <c r="EYC28" s="61"/>
      <c r="EYD28" s="61"/>
      <c r="EYE28" s="61"/>
      <c r="EYF28" s="61"/>
      <c r="EYG28" s="61"/>
      <c r="EYH28" s="61"/>
      <c r="EYI28" s="61"/>
      <c r="EYJ28" s="61"/>
      <c r="EYK28" s="61"/>
      <c r="EYL28" s="61"/>
      <c r="EYM28" s="61"/>
      <c r="EYN28" s="61"/>
      <c r="EYO28" s="61"/>
      <c r="EYP28" s="61"/>
      <c r="EYQ28" s="61"/>
      <c r="EYR28" s="61"/>
      <c r="EYS28" s="61"/>
      <c r="EYT28" s="61"/>
      <c r="EYU28" s="61"/>
      <c r="EYV28" s="61"/>
      <c r="EYW28" s="61"/>
      <c r="EYX28" s="61"/>
      <c r="EYY28" s="61"/>
      <c r="EYZ28" s="61"/>
      <c r="EZA28" s="61"/>
      <c r="EZB28" s="61"/>
      <c r="EZC28" s="61"/>
      <c r="EZD28" s="61"/>
      <c r="EZE28" s="61"/>
      <c r="EZF28" s="61"/>
      <c r="EZG28" s="61"/>
      <c r="EZH28" s="61"/>
      <c r="EZI28" s="61"/>
      <c r="EZJ28" s="61"/>
      <c r="EZK28" s="61"/>
      <c r="EZL28" s="61"/>
      <c r="EZM28" s="61"/>
      <c r="EZN28" s="61"/>
      <c r="EZO28" s="61"/>
      <c r="EZP28" s="61"/>
      <c r="EZQ28" s="61"/>
      <c r="EZR28" s="61"/>
      <c r="EZS28" s="61"/>
      <c r="EZT28" s="61"/>
      <c r="EZU28" s="61"/>
      <c r="EZV28" s="61"/>
      <c r="EZW28" s="61"/>
      <c r="EZX28" s="61"/>
      <c r="EZY28" s="61"/>
      <c r="EZZ28" s="61"/>
      <c r="FAA28" s="61"/>
      <c r="FAB28" s="61"/>
      <c r="FAC28" s="61"/>
      <c r="FAD28" s="61"/>
      <c r="FAE28" s="61"/>
      <c r="FAF28" s="61"/>
      <c r="FAG28" s="61"/>
      <c r="FAH28" s="61"/>
      <c r="FAI28" s="61"/>
      <c r="FAJ28" s="61"/>
      <c r="FAK28" s="61"/>
      <c r="FAL28" s="61"/>
      <c r="FAM28" s="61"/>
      <c r="FAN28" s="61"/>
      <c r="FAO28" s="61"/>
      <c r="FAP28" s="61"/>
      <c r="FAQ28" s="61"/>
      <c r="FAR28" s="61"/>
      <c r="FAS28" s="61"/>
      <c r="FAT28" s="61"/>
      <c r="FAU28" s="61"/>
      <c r="FAV28" s="61"/>
      <c r="FAW28" s="61"/>
      <c r="FAX28" s="61"/>
      <c r="FAY28" s="61"/>
      <c r="FAZ28" s="61"/>
      <c r="FBA28" s="61"/>
      <c r="FBB28" s="61"/>
      <c r="FBC28" s="61"/>
      <c r="FBD28" s="61"/>
      <c r="FBE28" s="61"/>
      <c r="FBF28" s="61"/>
      <c r="FBG28" s="61"/>
      <c r="FBH28" s="61"/>
      <c r="FBI28" s="61"/>
      <c r="FBJ28" s="61"/>
      <c r="FBK28" s="61"/>
      <c r="FBL28" s="61"/>
      <c r="FBM28" s="61"/>
      <c r="FBN28" s="61"/>
      <c r="FBO28" s="61"/>
      <c r="FBP28" s="61"/>
      <c r="FBQ28" s="61"/>
      <c r="FBR28" s="61"/>
      <c r="FBS28" s="61"/>
      <c r="FBT28" s="61"/>
      <c r="FBU28" s="61"/>
      <c r="FBV28" s="61"/>
      <c r="FBW28" s="61"/>
      <c r="FBX28" s="61"/>
      <c r="FBY28" s="61"/>
      <c r="FBZ28" s="61"/>
      <c r="FCA28" s="61"/>
      <c r="FCB28" s="61"/>
      <c r="FCC28" s="61"/>
      <c r="FCD28" s="61"/>
      <c r="FCE28" s="61"/>
      <c r="FCF28" s="61"/>
      <c r="FCG28" s="61"/>
      <c r="FCH28" s="61"/>
      <c r="FCI28" s="61"/>
      <c r="FCJ28" s="61"/>
      <c r="FCK28" s="61"/>
      <c r="FCL28" s="61"/>
      <c r="FCM28" s="61"/>
      <c r="FCN28" s="61"/>
      <c r="FCO28" s="61"/>
      <c r="FCP28" s="61"/>
      <c r="FCQ28" s="61"/>
      <c r="FCR28" s="61"/>
      <c r="FCS28" s="61"/>
      <c r="FCT28" s="61"/>
      <c r="FCU28" s="61"/>
      <c r="FCV28" s="61"/>
      <c r="FCW28" s="61"/>
      <c r="FCX28" s="61"/>
      <c r="FCY28" s="61"/>
      <c r="FCZ28" s="61"/>
      <c r="FDA28" s="61"/>
      <c r="FDB28" s="61"/>
      <c r="FDC28" s="61"/>
      <c r="FDD28" s="61"/>
      <c r="FDE28" s="61"/>
      <c r="FDF28" s="61"/>
      <c r="FDG28" s="61"/>
      <c r="FDH28" s="61"/>
      <c r="FDI28" s="61"/>
      <c r="FDJ28" s="61"/>
      <c r="FDK28" s="61"/>
      <c r="FDL28" s="61"/>
      <c r="FDM28" s="61"/>
      <c r="FDN28" s="61"/>
      <c r="FDO28" s="61"/>
      <c r="FDP28" s="61"/>
      <c r="FDQ28" s="61"/>
      <c r="FDR28" s="61"/>
      <c r="FDS28" s="61"/>
      <c r="FDT28" s="61"/>
      <c r="FDU28" s="61"/>
      <c r="FDV28" s="61"/>
      <c r="FDW28" s="61"/>
      <c r="FDX28" s="61"/>
      <c r="FDY28" s="61"/>
      <c r="FDZ28" s="61"/>
      <c r="FEA28" s="61"/>
      <c r="FEB28" s="61"/>
      <c r="FEC28" s="61"/>
      <c r="FED28" s="61"/>
      <c r="FEE28" s="61"/>
      <c r="FEF28" s="61"/>
      <c r="FEG28" s="61"/>
      <c r="FEH28" s="61"/>
      <c r="FEI28" s="61"/>
      <c r="FEJ28" s="61"/>
      <c r="FEK28" s="61"/>
      <c r="FEL28" s="61"/>
      <c r="FEM28" s="61"/>
      <c r="FEN28" s="61"/>
      <c r="FEO28" s="61"/>
      <c r="FEP28" s="61"/>
      <c r="FEQ28" s="61"/>
      <c r="FER28" s="61"/>
      <c r="FES28" s="61"/>
      <c r="FET28" s="61"/>
      <c r="FEU28" s="61"/>
      <c r="FEV28" s="61"/>
      <c r="FEW28" s="61"/>
      <c r="FEX28" s="61"/>
      <c r="FEY28" s="61"/>
      <c r="FEZ28" s="61"/>
      <c r="FFA28" s="61"/>
      <c r="FFB28" s="61"/>
      <c r="FFC28" s="61"/>
      <c r="FFD28" s="61"/>
      <c r="FFE28" s="61"/>
      <c r="FFF28" s="61"/>
      <c r="FFG28" s="61"/>
      <c r="FFH28" s="61"/>
      <c r="FFI28" s="61"/>
      <c r="FFJ28" s="61"/>
      <c r="FFK28" s="61"/>
      <c r="FFL28" s="61"/>
      <c r="FFM28" s="61"/>
      <c r="FFN28" s="61"/>
      <c r="FFO28" s="61"/>
      <c r="FFP28" s="61"/>
      <c r="FFQ28" s="61"/>
      <c r="FFR28" s="61"/>
      <c r="FFS28" s="61"/>
      <c r="FFT28" s="61"/>
      <c r="FFU28" s="61"/>
      <c r="FFV28" s="61"/>
      <c r="FFW28" s="61"/>
      <c r="FFX28" s="61"/>
      <c r="FFY28" s="61"/>
      <c r="FFZ28" s="61"/>
      <c r="FGA28" s="61"/>
      <c r="FGB28" s="61"/>
      <c r="FGC28" s="61"/>
      <c r="FGD28" s="61"/>
      <c r="FGE28" s="61"/>
      <c r="FGF28" s="61"/>
      <c r="FGG28" s="61"/>
      <c r="FGH28" s="61"/>
      <c r="FGI28" s="61"/>
      <c r="FGJ28" s="61"/>
      <c r="FGK28" s="61"/>
      <c r="FGL28" s="61"/>
      <c r="FGM28" s="61"/>
      <c r="FGN28" s="61"/>
      <c r="FGO28" s="61"/>
      <c r="FGP28" s="61"/>
      <c r="FGQ28" s="61"/>
      <c r="FGR28" s="61"/>
      <c r="FGS28" s="61"/>
      <c r="FGT28" s="61"/>
      <c r="FGU28" s="61"/>
      <c r="FGV28" s="61"/>
      <c r="FGW28" s="61"/>
      <c r="FGX28" s="61"/>
      <c r="FGY28" s="61"/>
      <c r="FGZ28" s="61"/>
      <c r="FHA28" s="61"/>
      <c r="FHB28" s="61"/>
      <c r="FHC28" s="61"/>
      <c r="FHD28" s="61"/>
      <c r="FHE28" s="61"/>
      <c r="FHF28" s="61"/>
      <c r="FHG28" s="61"/>
      <c r="FHH28" s="61"/>
      <c r="FHI28" s="61"/>
      <c r="FHJ28" s="61"/>
      <c r="FHK28" s="61"/>
      <c r="FHL28" s="61"/>
      <c r="FHM28" s="61"/>
      <c r="FHN28" s="61"/>
      <c r="FHO28" s="61"/>
      <c r="FHP28" s="61"/>
      <c r="FHQ28" s="61"/>
      <c r="FHR28" s="61"/>
      <c r="FHS28" s="61"/>
      <c r="FHT28" s="61"/>
      <c r="FHU28" s="61"/>
      <c r="FHV28" s="61"/>
      <c r="FHW28" s="61"/>
      <c r="FHX28" s="61"/>
      <c r="FHY28" s="61"/>
      <c r="FHZ28" s="61"/>
      <c r="FIA28" s="61"/>
      <c r="FIB28" s="61"/>
      <c r="FIC28" s="61"/>
      <c r="FID28" s="61"/>
      <c r="FIE28" s="61"/>
      <c r="FIF28" s="61"/>
      <c r="FIG28" s="61"/>
      <c r="FIH28" s="61"/>
      <c r="FII28" s="61"/>
      <c r="FIJ28" s="61"/>
      <c r="FIK28" s="61"/>
      <c r="FIL28" s="61"/>
      <c r="FIM28" s="61"/>
      <c r="FIN28" s="61"/>
      <c r="FIO28" s="61"/>
      <c r="FIP28" s="61"/>
      <c r="FIQ28" s="61"/>
      <c r="FIR28" s="61"/>
      <c r="FIS28" s="61"/>
      <c r="FIT28" s="61"/>
      <c r="FIU28" s="61"/>
      <c r="FIV28" s="61"/>
      <c r="FIW28" s="61"/>
      <c r="FIX28" s="61"/>
      <c r="FIY28" s="61"/>
      <c r="FIZ28" s="61"/>
      <c r="FJA28" s="61"/>
      <c r="FJB28" s="61"/>
      <c r="FJC28" s="61"/>
      <c r="FJD28" s="61"/>
      <c r="FJE28" s="61"/>
      <c r="FJF28" s="61"/>
      <c r="FJG28" s="61"/>
      <c r="FJH28" s="61"/>
      <c r="FJI28" s="61"/>
      <c r="FJJ28" s="61"/>
      <c r="FJK28" s="61"/>
      <c r="FJL28" s="61"/>
      <c r="FJM28" s="61"/>
      <c r="FJN28" s="61"/>
      <c r="FJO28" s="61"/>
      <c r="FJP28" s="61"/>
      <c r="FJQ28" s="61"/>
      <c r="FJR28" s="61"/>
      <c r="FJS28" s="61"/>
      <c r="FJT28" s="61"/>
      <c r="FJU28" s="61"/>
      <c r="FJV28" s="61"/>
      <c r="FJW28" s="61"/>
      <c r="FJX28" s="61"/>
      <c r="FJY28" s="61"/>
      <c r="FJZ28" s="61"/>
      <c r="FKA28" s="61"/>
      <c r="FKB28" s="61"/>
      <c r="FKC28" s="61"/>
      <c r="FKD28" s="61"/>
      <c r="FKE28" s="61"/>
      <c r="FKF28" s="61"/>
      <c r="FKG28" s="61"/>
      <c r="FKH28" s="61"/>
      <c r="FKI28" s="61"/>
      <c r="FKJ28" s="61"/>
      <c r="FKK28" s="61"/>
      <c r="FKL28" s="61"/>
      <c r="FKM28" s="61"/>
      <c r="FKN28" s="61"/>
      <c r="FKO28" s="61"/>
      <c r="FKP28" s="61"/>
      <c r="FKQ28" s="61"/>
      <c r="FKR28" s="61"/>
      <c r="FKS28" s="61"/>
      <c r="FKT28" s="61"/>
      <c r="FKU28" s="61"/>
      <c r="FKV28" s="61"/>
      <c r="FKW28" s="61"/>
      <c r="FKX28" s="61"/>
      <c r="FKY28" s="61"/>
      <c r="FKZ28" s="61"/>
      <c r="FLA28" s="61"/>
      <c r="FLB28" s="61"/>
      <c r="FLC28" s="61"/>
      <c r="FLD28" s="61"/>
      <c r="FLE28" s="61"/>
      <c r="FLF28" s="61"/>
      <c r="FLG28" s="61"/>
      <c r="FLH28" s="61"/>
      <c r="FLI28" s="61"/>
      <c r="FLJ28" s="61"/>
      <c r="FLK28" s="61"/>
      <c r="FLL28" s="61"/>
      <c r="FLM28" s="61"/>
      <c r="FLN28" s="61"/>
      <c r="FLO28" s="61"/>
      <c r="FLP28" s="61"/>
      <c r="FLQ28" s="61"/>
      <c r="FLR28" s="61"/>
      <c r="FLS28" s="61"/>
      <c r="FLT28" s="61"/>
      <c r="FLU28" s="61"/>
      <c r="FLV28" s="61"/>
      <c r="FLW28" s="61"/>
      <c r="FLX28" s="61"/>
      <c r="FLY28" s="61"/>
      <c r="FLZ28" s="61"/>
      <c r="FMA28" s="61"/>
      <c r="FMB28" s="61"/>
      <c r="FMC28" s="61"/>
      <c r="FMD28" s="61"/>
      <c r="FME28" s="61"/>
      <c r="FMF28" s="61"/>
      <c r="FMG28" s="61"/>
      <c r="FMH28" s="61"/>
      <c r="FMI28" s="61"/>
      <c r="FMJ28" s="61"/>
      <c r="FMK28" s="61"/>
      <c r="FML28" s="61"/>
      <c r="FMM28" s="61"/>
      <c r="FMN28" s="61"/>
      <c r="FMO28" s="61"/>
      <c r="FMP28" s="61"/>
      <c r="FMQ28" s="61"/>
      <c r="FMR28" s="61"/>
      <c r="FMS28" s="61"/>
      <c r="FMT28" s="61"/>
      <c r="FMU28" s="61"/>
      <c r="FMV28" s="61"/>
      <c r="FMW28" s="61"/>
      <c r="FMX28" s="61"/>
      <c r="FMY28" s="61"/>
      <c r="FMZ28" s="61"/>
      <c r="FNA28" s="61"/>
      <c r="FNB28" s="61"/>
      <c r="FNC28" s="61"/>
      <c r="FND28" s="61"/>
      <c r="FNE28" s="61"/>
      <c r="FNF28" s="61"/>
      <c r="FNG28" s="61"/>
      <c r="FNH28" s="61"/>
      <c r="FNI28" s="61"/>
      <c r="FNJ28" s="61"/>
      <c r="FNK28" s="61"/>
      <c r="FNL28" s="61"/>
      <c r="FNM28" s="61"/>
      <c r="FNN28" s="61"/>
      <c r="FNO28" s="61"/>
      <c r="FNP28" s="61"/>
      <c r="FNQ28" s="61"/>
      <c r="FNR28" s="61"/>
      <c r="FNS28" s="61"/>
      <c r="FNT28" s="61"/>
      <c r="FNU28" s="61"/>
      <c r="FNV28" s="61"/>
      <c r="FNW28" s="61"/>
      <c r="FNX28" s="61"/>
      <c r="FNY28" s="61"/>
      <c r="FNZ28" s="61"/>
      <c r="FOA28" s="61"/>
      <c r="FOB28" s="61"/>
      <c r="FOC28" s="61"/>
      <c r="FOD28" s="61"/>
      <c r="FOE28" s="61"/>
      <c r="FOF28" s="61"/>
      <c r="FOG28" s="61"/>
      <c r="FOH28" s="61"/>
      <c r="FOI28" s="61"/>
      <c r="FOJ28" s="61"/>
      <c r="FOK28" s="61"/>
      <c r="FOL28" s="61"/>
      <c r="FOM28" s="61"/>
      <c r="FON28" s="61"/>
      <c r="FOO28" s="61"/>
      <c r="FOP28" s="61"/>
      <c r="FOQ28" s="61"/>
      <c r="FOR28" s="61"/>
      <c r="FOS28" s="61"/>
      <c r="FOT28" s="61"/>
      <c r="FOU28" s="61"/>
      <c r="FOV28" s="61"/>
      <c r="FOW28" s="61"/>
      <c r="FOX28" s="61"/>
      <c r="FOY28" s="61"/>
      <c r="FOZ28" s="61"/>
      <c r="FPA28" s="61"/>
      <c r="FPB28" s="61"/>
      <c r="FPC28" s="61"/>
      <c r="FPD28" s="61"/>
      <c r="FPE28" s="61"/>
      <c r="FPF28" s="61"/>
      <c r="FPG28" s="61"/>
      <c r="FPH28" s="61"/>
      <c r="FPI28" s="61"/>
      <c r="FPJ28" s="61"/>
      <c r="FPK28" s="61"/>
      <c r="FPL28" s="61"/>
      <c r="FPM28" s="61"/>
      <c r="FPN28" s="61"/>
      <c r="FPO28" s="61"/>
      <c r="FPP28" s="61"/>
      <c r="FPQ28" s="61"/>
      <c r="FPR28" s="61"/>
      <c r="FPS28" s="61"/>
      <c r="FPT28" s="61"/>
      <c r="FPU28" s="61"/>
      <c r="FPV28" s="61"/>
      <c r="FPW28" s="61"/>
      <c r="FPX28" s="61"/>
      <c r="FPY28" s="61"/>
      <c r="FPZ28" s="61"/>
      <c r="FQA28" s="61"/>
      <c r="FQB28" s="61"/>
      <c r="FQC28" s="61"/>
      <c r="FQD28" s="61"/>
      <c r="FQE28" s="61"/>
      <c r="FQF28" s="61"/>
      <c r="FQG28" s="61"/>
      <c r="FQH28" s="61"/>
      <c r="FQI28" s="61"/>
      <c r="FQJ28" s="61"/>
      <c r="FQK28" s="61"/>
      <c r="FQL28" s="61"/>
      <c r="FQM28" s="61"/>
      <c r="FQN28" s="61"/>
      <c r="FQO28" s="61"/>
      <c r="FQP28" s="61"/>
      <c r="FQQ28" s="61"/>
      <c r="FQR28" s="61"/>
      <c r="FQS28" s="61"/>
      <c r="FQT28" s="61"/>
      <c r="FQU28" s="61"/>
      <c r="FQV28" s="61"/>
      <c r="FQW28" s="61"/>
      <c r="FQX28" s="61"/>
      <c r="FQY28" s="61"/>
      <c r="FQZ28" s="61"/>
      <c r="FRA28" s="61"/>
      <c r="FRB28" s="61"/>
      <c r="FRC28" s="61"/>
      <c r="FRD28" s="61"/>
      <c r="FRE28" s="61"/>
      <c r="FRF28" s="61"/>
      <c r="FRG28" s="61"/>
      <c r="FRH28" s="61"/>
      <c r="FRI28" s="61"/>
      <c r="FRJ28" s="61"/>
      <c r="FRK28" s="61"/>
      <c r="FRL28" s="61"/>
      <c r="FRM28" s="61"/>
      <c r="FRN28" s="61"/>
      <c r="FRO28" s="61"/>
      <c r="FRP28" s="61"/>
      <c r="FRQ28" s="61"/>
      <c r="FRR28" s="61"/>
      <c r="FRS28" s="61"/>
      <c r="FRT28" s="61"/>
      <c r="FRU28" s="61"/>
      <c r="FRV28" s="61"/>
      <c r="FRW28" s="61"/>
      <c r="FRX28" s="61"/>
      <c r="FRY28" s="61"/>
      <c r="FRZ28" s="61"/>
      <c r="FSA28" s="61"/>
      <c r="FSB28" s="61"/>
      <c r="FSC28" s="61"/>
      <c r="FSD28" s="61"/>
      <c r="FSE28" s="61"/>
      <c r="FSF28" s="61"/>
      <c r="FSG28" s="61"/>
      <c r="FSH28" s="61"/>
      <c r="FSI28" s="61"/>
      <c r="FSJ28" s="61"/>
      <c r="FSK28" s="61"/>
      <c r="FSL28" s="61"/>
      <c r="FSM28" s="61"/>
      <c r="FSN28" s="61"/>
      <c r="FSO28" s="61"/>
      <c r="FSP28" s="61"/>
      <c r="FSQ28" s="61"/>
      <c r="FSR28" s="61"/>
      <c r="FSS28" s="61"/>
      <c r="FST28" s="61"/>
      <c r="FSU28" s="61"/>
      <c r="FSV28" s="61"/>
      <c r="FSW28" s="61"/>
      <c r="FSX28" s="61"/>
      <c r="FSY28" s="61"/>
      <c r="FSZ28" s="61"/>
      <c r="FTA28" s="61"/>
      <c r="FTB28" s="61"/>
      <c r="FTC28" s="61"/>
      <c r="FTD28" s="61"/>
      <c r="FTE28" s="61"/>
      <c r="FTF28" s="61"/>
      <c r="FTG28" s="61"/>
      <c r="FTH28" s="61"/>
      <c r="FTI28" s="61"/>
      <c r="FTJ28" s="61"/>
      <c r="FTK28" s="61"/>
      <c r="FTL28" s="61"/>
      <c r="FTM28" s="61"/>
      <c r="FTN28" s="61"/>
      <c r="FTO28" s="61"/>
      <c r="FTP28" s="61"/>
      <c r="FTQ28" s="61"/>
      <c r="FTR28" s="61"/>
      <c r="FTS28" s="61"/>
      <c r="FTT28" s="61"/>
      <c r="FTU28" s="61"/>
      <c r="FTV28" s="61"/>
      <c r="FTW28" s="61"/>
      <c r="FTX28" s="61"/>
      <c r="FTY28" s="61"/>
      <c r="FTZ28" s="61"/>
      <c r="FUA28" s="61"/>
      <c r="FUB28" s="61"/>
      <c r="FUC28" s="61"/>
      <c r="FUD28" s="61"/>
      <c r="FUE28" s="61"/>
      <c r="FUF28" s="61"/>
      <c r="FUG28" s="61"/>
      <c r="FUH28" s="61"/>
      <c r="FUI28" s="61"/>
      <c r="FUJ28" s="61"/>
      <c r="FUK28" s="61"/>
      <c r="FUL28" s="61"/>
      <c r="FUM28" s="61"/>
      <c r="FUN28" s="61"/>
      <c r="FUO28" s="61"/>
      <c r="FUP28" s="61"/>
      <c r="FUQ28" s="61"/>
      <c r="FUR28" s="61"/>
      <c r="FUS28" s="61"/>
      <c r="FUT28" s="61"/>
      <c r="FUU28" s="61"/>
      <c r="FUV28" s="61"/>
      <c r="FUW28" s="61"/>
      <c r="FUX28" s="61"/>
      <c r="FUY28" s="61"/>
      <c r="FUZ28" s="61"/>
      <c r="FVA28" s="61"/>
      <c r="FVB28" s="61"/>
      <c r="FVC28" s="61"/>
      <c r="FVD28" s="61"/>
      <c r="FVE28" s="61"/>
      <c r="FVF28" s="61"/>
      <c r="FVG28" s="61"/>
      <c r="FVH28" s="61"/>
      <c r="FVI28" s="61"/>
      <c r="FVJ28" s="61"/>
      <c r="FVK28" s="61"/>
      <c r="FVL28" s="61"/>
      <c r="FVM28" s="61"/>
      <c r="FVN28" s="61"/>
      <c r="FVO28" s="61"/>
      <c r="FVP28" s="61"/>
      <c r="FVQ28" s="61"/>
      <c r="FVR28" s="61"/>
      <c r="FVS28" s="61"/>
      <c r="FVT28" s="61"/>
      <c r="FVU28" s="61"/>
      <c r="FVV28" s="61"/>
      <c r="FVW28" s="61"/>
      <c r="FVX28" s="61"/>
      <c r="FVY28" s="61"/>
      <c r="FVZ28" s="61"/>
      <c r="FWA28" s="61"/>
      <c r="FWB28" s="61"/>
      <c r="FWC28" s="61"/>
      <c r="FWD28" s="61"/>
      <c r="FWE28" s="61"/>
      <c r="FWF28" s="61"/>
      <c r="FWG28" s="61"/>
      <c r="FWH28" s="61"/>
      <c r="FWI28" s="61"/>
      <c r="FWJ28" s="61"/>
      <c r="FWK28" s="61"/>
      <c r="FWL28" s="61"/>
      <c r="FWM28" s="61"/>
      <c r="FWN28" s="61"/>
      <c r="FWO28" s="61"/>
      <c r="FWP28" s="61"/>
      <c r="FWQ28" s="61"/>
      <c r="FWR28" s="61"/>
      <c r="FWS28" s="61"/>
      <c r="FWT28" s="61"/>
      <c r="FWU28" s="61"/>
      <c r="FWV28" s="61"/>
      <c r="FWW28" s="61"/>
      <c r="FWX28" s="61"/>
      <c r="FWY28" s="61"/>
      <c r="FWZ28" s="61"/>
      <c r="FXA28" s="61"/>
      <c r="FXB28" s="61"/>
      <c r="FXC28" s="61"/>
      <c r="FXD28" s="61"/>
      <c r="FXE28" s="61"/>
      <c r="FXF28" s="61"/>
      <c r="FXG28" s="61"/>
      <c r="FXH28" s="61"/>
      <c r="FXI28" s="61"/>
      <c r="FXJ28" s="61"/>
      <c r="FXK28" s="61"/>
      <c r="FXL28" s="61"/>
      <c r="FXM28" s="61"/>
      <c r="FXN28" s="61"/>
      <c r="FXO28" s="61"/>
      <c r="FXP28" s="61"/>
      <c r="FXQ28" s="61"/>
      <c r="FXR28" s="61"/>
      <c r="FXS28" s="61"/>
      <c r="FXT28" s="61"/>
      <c r="FXU28" s="61"/>
      <c r="FXV28" s="61"/>
      <c r="FXW28" s="61"/>
      <c r="FXX28" s="61"/>
      <c r="FXY28" s="61"/>
      <c r="FXZ28" s="61"/>
      <c r="FYA28" s="61"/>
      <c r="FYB28" s="61"/>
      <c r="FYC28" s="61"/>
      <c r="FYD28" s="61"/>
      <c r="FYE28" s="61"/>
      <c r="FYF28" s="61"/>
      <c r="FYG28" s="61"/>
      <c r="FYH28" s="61"/>
      <c r="FYI28" s="61"/>
      <c r="FYJ28" s="61"/>
      <c r="FYK28" s="61"/>
      <c r="FYL28" s="61"/>
      <c r="FYM28" s="61"/>
      <c r="FYN28" s="61"/>
      <c r="FYO28" s="61"/>
      <c r="FYP28" s="61"/>
      <c r="FYQ28" s="61"/>
      <c r="FYR28" s="61"/>
      <c r="FYS28" s="61"/>
      <c r="FYT28" s="61"/>
      <c r="FYU28" s="61"/>
      <c r="FYV28" s="61"/>
      <c r="FYW28" s="61"/>
      <c r="FYX28" s="61"/>
      <c r="FYY28" s="61"/>
      <c r="FYZ28" s="61"/>
      <c r="FZA28" s="61"/>
      <c r="FZB28" s="61"/>
      <c r="FZC28" s="61"/>
      <c r="FZD28" s="61"/>
      <c r="FZE28" s="61"/>
      <c r="FZF28" s="61"/>
      <c r="FZG28" s="61"/>
      <c r="FZH28" s="61"/>
      <c r="FZI28" s="61"/>
      <c r="FZJ28" s="61"/>
      <c r="FZK28" s="61"/>
      <c r="FZL28" s="61"/>
      <c r="FZM28" s="61"/>
      <c r="FZN28" s="61"/>
      <c r="FZO28" s="61"/>
      <c r="FZP28" s="61"/>
      <c r="FZQ28" s="61"/>
      <c r="FZR28" s="61"/>
      <c r="FZS28" s="61"/>
      <c r="FZT28" s="61"/>
      <c r="FZU28" s="61"/>
      <c r="FZV28" s="61"/>
      <c r="FZW28" s="61"/>
      <c r="FZX28" s="61"/>
      <c r="FZY28" s="61"/>
      <c r="FZZ28" s="61"/>
      <c r="GAA28" s="61"/>
      <c r="GAB28" s="61"/>
      <c r="GAC28" s="61"/>
      <c r="GAD28" s="61"/>
      <c r="GAE28" s="61"/>
      <c r="GAF28" s="61"/>
      <c r="GAG28" s="61"/>
      <c r="GAH28" s="61"/>
      <c r="GAI28" s="61"/>
      <c r="GAJ28" s="61"/>
      <c r="GAK28" s="61"/>
      <c r="GAL28" s="61"/>
      <c r="GAM28" s="61"/>
      <c r="GAN28" s="61"/>
      <c r="GAO28" s="61"/>
      <c r="GAP28" s="61"/>
      <c r="GAQ28" s="61"/>
      <c r="GAR28" s="61"/>
      <c r="GAS28" s="61"/>
      <c r="GAT28" s="61"/>
      <c r="GAU28" s="61"/>
      <c r="GAV28" s="61"/>
      <c r="GAW28" s="61"/>
      <c r="GAX28" s="61"/>
      <c r="GAY28" s="61"/>
      <c r="GAZ28" s="61"/>
      <c r="GBA28" s="61"/>
      <c r="GBB28" s="61"/>
      <c r="GBC28" s="61"/>
      <c r="GBD28" s="61"/>
      <c r="GBE28" s="61"/>
      <c r="GBF28" s="61"/>
      <c r="GBG28" s="61"/>
      <c r="GBH28" s="61"/>
      <c r="GBI28" s="61"/>
      <c r="GBJ28" s="61"/>
      <c r="GBK28" s="61"/>
      <c r="GBL28" s="61"/>
      <c r="GBM28" s="61"/>
      <c r="GBN28" s="61"/>
      <c r="GBO28" s="61"/>
      <c r="GBP28" s="61"/>
      <c r="GBQ28" s="61"/>
      <c r="GBR28" s="61"/>
      <c r="GBS28" s="61"/>
      <c r="GBT28" s="61"/>
      <c r="GBU28" s="61"/>
      <c r="GBV28" s="61"/>
      <c r="GBW28" s="61"/>
      <c r="GBX28" s="61"/>
      <c r="GBY28" s="61"/>
      <c r="GBZ28" s="61"/>
      <c r="GCA28" s="61"/>
      <c r="GCB28" s="61"/>
      <c r="GCC28" s="61"/>
      <c r="GCD28" s="61"/>
      <c r="GCE28" s="61"/>
      <c r="GCF28" s="61"/>
      <c r="GCG28" s="61"/>
      <c r="GCH28" s="61"/>
      <c r="GCI28" s="61"/>
      <c r="GCJ28" s="61"/>
      <c r="GCK28" s="61"/>
      <c r="GCL28" s="61"/>
      <c r="GCM28" s="61"/>
      <c r="GCN28" s="61"/>
      <c r="GCO28" s="61"/>
      <c r="GCP28" s="61"/>
      <c r="GCQ28" s="61"/>
      <c r="GCR28" s="61"/>
      <c r="GCS28" s="61"/>
      <c r="GCT28" s="61"/>
      <c r="GCU28" s="61"/>
      <c r="GCV28" s="61"/>
      <c r="GCW28" s="61"/>
      <c r="GCX28" s="61"/>
      <c r="GCY28" s="61"/>
      <c r="GCZ28" s="61"/>
      <c r="GDA28" s="61"/>
      <c r="GDB28" s="61"/>
      <c r="GDC28" s="61"/>
      <c r="GDD28" s="61"/>
      <c r="GDE28" s="61"/>
      <c r="GDF28" s="61"/>
      <c r="GDG28" s="61"/>
      <c r="GDH28" s="61"/>
      <c r="GDI28" s="61"/>
      <c r="GDJ28" s="61"/>
      <c r="GDK28" s="61"/>
      <c r="GDL28" s="61"/>
      <c r="GDM28" s="61"/>
      <c r="GDN28" s="61"/>
      <c r="GDO28" s="61"/>
      <c r="GDP28" s="61"/>
      <c r="GDQ28" s="61"/>
      <c r="GDR28" s="61"/>
      <c r="GDS28" s="61"/>
      <c r="GDT28" s="61"/>
      <c r="GDU28" s="61"/>
      <c r="GDV28" s="61"/>
      <c r="GDW28" s="61"/>
      <c r="GDX28" s="61"/>
      <c r="GDY28" s="61"/>
      <c r="GDZ28" s="61"/>
      <c r="GEA28" s="61"/>
      <c r="GEB28" s="61"/>
      <c r="GEC28" s="61"/>
      <c r="GED28" s="61"/>
      <c r="GEE28" s="61"/>
      <c r="GEF28" s="61"/>
      <c r="GEG28" s="61"/>
      <c r="GEH28" s="61"/>
      <c r="GEI28" s="61"/>
      <c r="GEJ28" s="61"/>
      <c r="GEK28" s="61"/>
      <c r="GEL28" s="61"/>
      <c r="GEM28" s="61"/>
      <c r="GEN28" s="61"/>
      <c r="GEO28" s="61"/>
      <c r="GEP28" s="61"/>
      <c r="GEQ28" s="61"/>
      <c r="GER28" s="61"/>
      <c r="GES28" s="61"/>
      <c r="GET28" s="61"/>
      <c r="GEU28" s="61"/>
      <c r="GEV28" s="61"/>
      <c r="GEW28" s="61"/>
      <c r="GEX28" s="61"/>
      <c r="GEY28" s="61"/>
      <c r="GEZ28" s="61"/>
      <c r="GFA28" s="61"/>
      <c r="GFB28" s="61"/>
      <c r="GFC28" s="61"/>
      <c r="GFD28" s="61"/>
      <c r="GFE28" s="61"/>
      <c r="GFF28" s="61"/>
      <c r="GFG28" s="61"/>
      <c r="GFH28" s="61"/>
      <c r="GFI28" s="61"/>
      <c r="GFJ28" s="61"/>
      <c r="GFK28" s="61"/>
      <c r="GFL28" s="61"/>
      <c r="GFM28" s="61"/>
      <c r="GFN28" s="61"/>
      <c r="GFO28" s="61"/>
      <c r="GFP28" s="61"/>
      <c r="GFQ28" s="61"/>
      <c r="GFR28" s="61"/>
      <c r="GFS28" s="61"/>
      <c r="GFT28" s="61"/>
      <c r="GFU28" s="61"/>
      <c r="GFV28" s="61"/>
      <c r="GFW28" s="61"/>
      <c r="GFX28" s="61"/>
      <c r="GFY28" s="61"/>
      <c r="GFZ28" s="61"/>
      <c r="GGA28" s="61"/>
      <c r="GGB28" s="61"/>
      <c r="GGC28" s="61"/>
      <c r="GGD28" s="61"/>
      <c r="GGE28" s="61"/>
      <c r="GGF28" s="61"/>
      <c r="GGG28" s="61"/>
      <c r="GGH28" s="61"/>
      <c r="GGI28" s="61"/>
      <c r="GGJ28" s="61"/>
      <c r="GGK28" s="61"/>
      <c r="GGL28" s="61"/>
      <c r="GGM28" s="61"/>
      <c r="GGN28" s="61"/>
      <c r="GGO28" s="61"/>
      <c r="GGP28" s="61"/>
      <c r="GGQ28" s="61"/>
      <c r="GGR28" s="61"/>
      <c r="GGS28" s="61"/>
      <c r="GGT28" s="61"/>
      <c r="GGU28" s="61"/>
      <c r="GGV28" s="61"/>
      <c r="GGW28" s="61"/>
      <c r="GGX28" s="61"/>
      <c r="GGY28" s="61"/>
      <c r="GGZ28" s="61"/>
      <c r="GHA28" s="61"/>
      <c r="GHB28" s="61"/>
      <c r="GHC28" s="61"/>
      <c r="GHD28" s="61"/>
      <c r="GHE28" s="61"/>
      <c r="GHF28" s="61"/>
      <c r="GHG28" s="61"/>
      <c r="GHH28" s="61"/>
      <c r="GHI28" s="61"/>
      <c r="GHJ28" s="61"/>
      <c r="GHK28" s="61"/>
      <c r="GHL28" s="61"/>
      <c r="GHM28" s="61"/>
      <c r="GHN28" s="61"/>
      <c r="GHO28" s="61"/>
      <c r="GHP28" s="61"/>
      <c r="GHQ28" s="61"/>
      <c r="GHR28" s="61"/>
      <c r="GHS28" s="61"/>
      <c r="GHT28" s="61"/>
      <c r="GHU28" s="61"/>
      <c r="GHV28" s="61"/>
      <c r="GHW28" s="61"/>
      <c r="GHX28" s="61"/>
      <c r="GHY28" s="61"/>
      <c r="GHZ28" s="61"/>
      <c r="GIA28" s="61"/>
      <c r="GIB28" s="61"/>
      <c r="GIC28" s="61"/>
      <c r="GID28" s="61"/>
      <c r="GIE28" s="61"/>
      <c r="GIF28" s="61"/>
      <c r="GIG28" s="61"/>
      <c r="GIH28" s="61"/>
      <c r="GII28" s="61"/>
      <c r="GIJ28" s="61"/>
      <c r="GIK28" s="61"/>
      <c r="GIL28" s="61"/>
      <c r="GIM28" s="61"/>
      <c r="GIN28" s="61"/>
      <c r="GIO28" s="61"/>
      <c r="GIP28" s="61"/>
      <c r="GIQ28" s="61"/>
      <c r="GIR28" s="61"/>
      <c r="GIS28" s="61"/>
      <c r="GIT28" s="61"/>
      <c r="GIU28" s="61"/>
      <c r="GIV28" s="61"/>
      <c r="GIW28" s="61"/>
      <c r="GIX28" s="61"/>
      <c r="GIY28" s="61"/>
      <c r="GIZ28" s="61"/>
      <c r="GJA28" s="61"/>
      <c r="GJB28" s="61"/>
      <c r="GJC28" s="61"/>
      <c r="GJD28" s="61"/>
      <c r="GJE28" s="61"/>
      <c r="GJF28" s="61"/>
      <c r="GJG28" s="61"/>
      <c r="GJH28" s="61"/>
      <c r="GJI28" s="61"/>
      <c r="GJJ28" s="61"/>
      <c r="GJK28" s="61"/>
      <c r="GJL28" s="61"/>
      <c r="GJM28" s="61"/>
      <c r="GJN28" s="61"/>
      <c r="GJO28" s="61"/>
      <c r="GJP28" s="61"/>
      <c r="GJQ28" s="61"/>
      <c r="GJR28" s="61"/>
      <c r="GJS28" s="61"/>
      <c r="GJT28" s="61"/>
      <c r="GJU28" s="61"/>
      <c r="GJV28" s="61"/>
      <c r="GJW28" s="61"/>
      <c r="GJX28" s="61"/>
      <c r="GJY28" s="61"/>
      <c r="GJZ28" s="61"/>
      <c r="GKA28" s="61"/>
      <c r="GKB28" s="61"/>
      <c r="GKC28" s="61"/>
      <c r="GKD28" s="61"/>
      <c r="GKE28" s="61"/>
      <c r="GKF28" s="61"/>
      <c r="GKG28" s="61"/>
      <c r="GKH28" s="61"/>
      <c r="GKI28" s="61"/>
      <c r="GKJ28" s="61"/>
      <c r="GKK28" s="61"/>
      <c r="GKL28" s="61"/>
      <c r="GKM28" s="61"/>
      <c r="GKN28" s="61"/>
      <c r="GKO28" s="61"/>
      <c r="GKP28" s="61"/>
      <c r="GKQ28" s="61"/>
      <c r="GKR28" s="61"/>
      <c r="GKS28" s="61"/>
      <c r="GKT28" s="61"/>
      <c r="GKU28" s="61"/>
      <c r="GKV28" s="61"/>
      <c r="GKW28" s="61"/>
      <c r="GKX28" s="61"/>
      <c r="GKY28" s="61"/>
      <c r="GKZ28" s="61"/>
      <c r="GLA28" s="61"/>
      <c r="GLB28" s="61"/>
      <c r="GLC28" s="61"/>
      <c r="GLD28" s="61"/>
      <c r="GLE28" s="61"/>
      <c r="GLF28" s="61"/>
      <c r="GLG28" s="61"/>
      <c r="GLH28" s="61"/>
      <c r="GLI28" s="61"/>
      <c r="GLJ28" s="61"/>
      <c r="GLK28" s="61"/>
      <c r="GLL28" s="61"/>
      <c r="GLM28" s="61"/>
      <c r="GLN28" s="61"/>
      <c r="GLO28" s="61"/>
      <c r="GLP28" s="61"/>
      <c r="GLQ28" s="61"/>
      <c r="GLR28" s="61"/>
      <c r="GLS28" s="61"/>
      <c r="GLT28" s="61"/>
      <c r="GLU28" s="61"/>
      <c r="GLV28" s="61"/>
      <c r="GLW28" s="61"/>
      <c r="GLX28" s="61"/>
      <c r="GLY28" s="61"/>
      <c r="GLZ28" s="61"/>
      <c r="GMA28" s="61"/>
      <c r="GMB28" s="61"/>
      <c r="GMC28" s="61"/>
      <c r="GMD28" s="61"/>
      <c r="GME28" s="61"/>
      <c r="GMF28" s="61"/>
      <c r="GMG28" s="61"/>
      <c r="GMH28" s="61"/>
      <c r="GMI28" s="61"/>
      <c r="GMJ28" s="61"/>
      <c r="GMK28" s="61"/>
      <c r="GML28" s="61"/>
      <c r="GMM28" s="61"/>
      <c r="GMN28" s="61"/>
      <c r="GMO28" s="61"/>
      <c r="GMP28" s="61"/>
      <c r="GMQ28" s="61"/>
      <c r="GMR28" s="61"/>
      <c r="GMS28" s="61"/>
      <c r="GMT28" s="61"/>
      <c r="GMU28" s="61"/>
      <c r="GMV28" s="61"/>
      <c r="GMW28" s="61"/>
      <c r="GMX28" s="61"/>
      <c r="GMY28" s="61"/>
      <c r="GMZ28" s="61"/>
      <c r="GNA28" s="61"/>
      <c r="GNB28" s="61"/>
      <c r="GNC28" s="61"/>
      <c r="GND28" s="61"/>
      <c r="GNE28" s="61"/>
      <c r="GNF28" s="61"/>
      <c r="GNG28" s="61"/>
      <c r="GNH28" s="61"/>
      <c r="GNI28" s="61"/>
      <c r="GNJ28" s="61"/>
      <c r="GNK28" s="61"/>
      <c r="GNL28" s="61"/>
      <c r="GNM28" s="61"/>
      <c r="GNN28" s="61"/>
      <c r="GNO28" s="61"/>
      <c r="GNP28" s="61"/>
      <c r="GNQ28" s="61"/>
      <c r="GNR28" s="61"/>
      <c r="GNS28" s="61"/>
      <c r="GNT28" s="61"/>
      <c r="GNU28" s="61"/>
      <c r="GNV28" s="61"/>
      <c r="GNW28" s="61"/>
      <c r="GNX28" s="61"/>
      <c r="GNY28" s="61"/>
      <c r="GNZ28" s="61"/>
      <c r="GOA28" s="61"/>
      <c r="GOB28" s="61"/>
      <c r="GOC28" s="61"/>
      <c r="GOD28" s="61"/>
      <c r="GOE28" s="61"/>
      <c r="GOF28" s="61"/>
      <c r="GOG28" s="61"/>
      <c r="GOH28" s="61"/>
      <c r="GOI28" s="61"/>
      <c r="GOJ28" s="61"/>
      <c r="GOK28" s="61"/>
      <c r="GOL28" s="61"/>
      <c r="GOM28" s="61"/>
      <c r="GON28" s="61"/>
      <c r="GOO28" s="61"/>
      <c r="GOP28" s="61"/>
      <c r="GOQ28" s="61"/>
      <c r="GOR28" s="61"/>
      <c r="GOS28" s="61"/>
      <c r="GOT28" s="61"/>
      <c r="GOU28" s="61"/>
      <c r="GOV28" s="61"/>
      <c r="GOW28" s="61"/>
      <c r="GOX28" s="61"/>
      <c r="GOY28" s="61"/>
      <c r="GOZ28" s="61"/>
      <c r="GPA28" s="61"/>
      <c r="GPB28" s="61"/>
      <c r="GPC28" s="61"/>
      <c r="GPD28" s="61"/>
      <c r="GPE28" s="61"/>
      <c r="GPF28" s="61"/>
      <c r="GPG28" s="61"/>
      <c r="GPH28" s="61"/>
      <c r="GPI28" s="61"/>
      <c r="GPJ28" s="61"/>
      <c r="GPK28" s="61"/>
      <c r="GPL28" s="61"/>
      <c r="GPM28" s="61"/>
      <c r="GPN28" s="61"/>
      <c r="GPO28" s="61"/>
      <c r="GPP28" s="61"/>
      <c r="GPQ28" s="61"/>
      <c r="GPR28" s="61"/>
      <c r="GPS28" s="61"/>
      <c r="GPT28" s="61"/>
      <c r="GPU28" s="61"/>
      <c r="GPV28" s="61"/>
      <c r="GPW28" s="61"/>
      <c r="GPX28" s="61"/>
      <c r="GPY28" s="61"/>
      <c r="GPZ28" s="61"/>
      <c r="GQA28" s="61"/>
      <c r="GQB28" s="61"/>
      <c r="GQC28" s="61"/>
      <c r="GQD28" s="61"/>
      <c r="GQE28" s="61"/>
      <c r="GQF28" s="61"/>
      <c r="GQG28" s="61"/>
      <c r="GQH28" s="61"/>
      <c r="GQI28" s="61"/>
      <c r="GQJ28" s="61"/>
      <c r="GQK28" s="61"/>
      <c r="GQL28" s="61"/>
      <c r="GQM28" s="61"/>
      <c r="GQN28" s="61"/>
      <c r="GQO28" s="61"/>
      <c r="GQP28" s="61"/>
      <c r="GQQ28" s="61"/>
      <c r="GQR28" s="61"/>
      <c r="GQS28" s="61"/>
      <c r="GQT28" s="61"/>
      <c r="GQU28" s="61"/>
      <c r="GQV28" s="61"/>
      <c r="GQW28" s="61"/>
      <c r="GQX28" s="61"/>
      <c r="GQY28" s="61"/>
      <c r="GQZ28" s="61"/>
      <c r="GRA28" s="61"/>
      <c r="GRB28" s="61"/>
      <c r="GRC28" s="61"/>
      <c r="GRD28" s="61"/>
      <c r="GRE28" s="61"/>
      <c r="GRF28" s="61"/>
      <c r="GRG28" s="61"/>
      <c r="GRH28" s="61"/>
      <c r="GRI28" s="61"/>
      <c r="GRJ28" s="61"/>
      <c r="GRK28" s="61"/>
      <c r="GRL28" s="61"/>
      <c r="GRM28" s="61"/>
      <c r="GRN28" s="61"/>
      <c r="GRO28" s="61"/>
      <c r="GRP28" s="61"/>
      <c r="GRQ28" s="61"/>
      <c r="GRR28" s="61"/>
      <c r="GRS28" s="61"/>
      <c r="GRT28" s="61"/>
      <c r="GRU28" s="61"/>
      <c r="GRV28" s="61"/>
      <c r="GRW28" s="61"/>
      <c r="GRX28" s="61"/>
      <c r="GRY28" s="61"/>
      <c r="GRZ28" s="61"/>
      <c r="GSA28" s="61"/>
      <c r="GSB28" s="61"/>
      <c r="GSC28" s="61"/>
      <c r="GSD28" s="61"/>
      <c r="GSE28" s="61"/>
      <c r="GSF28" s="61"/>
      <c r="GSG28" s="61"/>
      <c r="GSH28" s="61"/>
      <c r="GSI28" s="61"/>
      <c r="GSJ28" s="61"/>
      <c r="GSK28" s="61"/>
      <c r="GSL28" s="61"/>
      <c r="GSM28" s="61"/>
      <c r="GSN28" s="61"/>
      <c r="GSO28" s="61"/>
      <c r="GSP28" s="61"/>
      <c r="GSQ28" s="61"/>
      <c r="GSR28" s="61"/>
      <c r="GSS28" s="61"/>
      <c r="GST28" s="61"/>
      <c r="GSU28" s="61"/>
      <c r="GSV28" s="61"/>
      <c r="GSW28" s="61"/>
      <c r="GSX28" s="61"/>
      <c r="GSY28" s="61"/>
      <c r="GSZ28" s="61"/>
      <c r="GTA28" s="61"/>
      <c r="GTB28" s="61"/>
      <c r="GTC28" s="61"/>
      <c r="GTD28" s="61"/>
      <c r="GTE28" s="61"/>
      <c r="GTF28" s="61"/>
      <c r="GTG28" s="61"/>
      <c r="GTH28" s="61"/>
      <c r="GTI28" s="61"/>
      <c r="GTJ28" s="61"/>
      <c r="GTK28" s="61"/>
      <c r="GTL28" s="61"/>
      <c r="GTM28" s="61"/>
      <c r="GTN28" s="61"/>
      <c r="GTO28" s="61"/>
      <c r="GTP28" s="61"/>
      <c r="GTQ28" s="61"/>
      <c r="GTR28" s="61"/>
      <c r="GTS28" s="61"/>
      <c r="GTT28" s="61"/>
      <c r="GTU28" s="61"/>
      <c r="GTV28" s="61"/>
      <c r="GTW28" s="61"/>
      <c r="GTX28" s="61"/>
      <c r="GTY28" s="61"/>
      <c r="GTZ28" s="61"/>
      <c r="GUA28" s="61"/>
      <c r="GUB28" s="61"/>
      <c r="GUC28" s="61"/>
      <c r="GUD28" s="61"/>
      <c r="GUE28" s="61"/>
      <c r="GUF28" s="61"/>
      <c r="GUG28" s="61"/>
      <c r="GUH28" s="61"/>
      <c r="GUI28" s="61"/>
      <c r="GUJ28" s="61"/>
      <c r="GUK28" s="61"/>
      <c r="GUL28" s="61"/>
      <c r="GUM28" s="61"/>
      <c r="GUN28" s="61"/>
      <c r="GUO28" s="61"/>
      <c r="GUP28" s="61"/>
      <c r="GUQ28" s="61"/>
      <c r="GUR28" s="61"/>
      <c r="GUS28" s="61"/>
      <c r="GUT28" s="61"/>
      <c r="GUU28" s="61"/>
      <c r="GUV28" s="61"/>
      <c r="GUW28" s="61"/>
      <c r="GUX28" s="61"/>
      <c r="GUY28" s="61"/>
      <c r="GUZ28" s="61"/>
      <c r="GVA28" s="61"/>
      <c r="GVB28" s="61"/>
      <c r="GVC28" s="61"/>
      <c r="GVD28" s="61"/>
      <c r="GVE28" s="61"/>
      <c r="GVF28" s="61"/>
      <c r="GVG28" s="61"/>
      <c r="GVH28" s="61"/>
      <c r="GVI28" s="61"/>
      <c r="GVJ28" s="61"/>
      <c r="GVK28" s="61"/>
      <c r="GVL28" s="61"/>
      <c r="GVM28" s="61"/>
      <c r="GVN28" s="61"/>
      <c r="GVO28" s="61"/>
      <c r="GVP28" s="61"/>
      <c r="GVQ28" s="61"/>
      <c r="GVR28" s="61"/>
      <c r="GVS28" s="61"/>
      <c r="GVT28" s="61"/>
      <c r="GVU28" s="61"/>
      <c r="GVV28" s="61"/>
      <c r="GVW28" s="61"/>
      <c r="GVX28" s="61"/>
      <c r="GVY28" s="61"/>
      <c r="GVZ28" s="61"/>
      <c r="GWA28" s="61"/>
      <c r="GWB28" s="61"/>
      <c r="GWC28" s="61"/>
      <c r="GWD28" s="61"/>
      <c r="GWE28" s="61"/>
      <c r="GWF28" s="61"/>
      <c r="GWG28" s="61"/>
      <c r="GWH28" s="61"/>
      <c r="GWI28" s="61"/>
      <c r="GWJ28" s="61"/>
      <c r="GWK28" s="61"/>
      <c r="GWL28" s="61"/>
      <c r="GWM28" s="61"/>
      <c r="GWN28" s="61"/>
      <c r="GWO28" s="61"/>
      <c r="GWP28" s="61"/>
      <c r="GWQ28" s="61"/>
      <c r="GWR28" s="61"/>
      <c r="GWS28" s="61"/>
      <c r="GWT28" s="61"/>
      <c r="GWU28" s="61"/>
      <c r="GWV28" s="61"/>
      <c r="GWW28" s="61"/>
      <c r="GWX28" s="61"/>
      <c r="GWY28" s="61"/>
      <c r="GWZ28" s="61"/>
      <c r="GXA28" s="61"/>
      <c r="GXB28" s="61"/>
      <c r="GXC28" s="61"/>
      <c r="GXD28" s="61"/>
      <c r="GXE28" s="61"/>
      <c r="GXF28" s="61"/>
      <c r="GXG28" s="61"/>
      <c r="GXH28" s="61"/>
      <c r="GXI28" s="61"/>
      <c r="GXJ28" s="61"/>
      <c r="GXK28" s="61"/>
      <c r="GXL28" s="61"/>
      <c r="GXM28" s="61"/>
      <c r="GXN28" s="61"/>
      <c r="GXO28" s="61"/>
      <c r="GXP28" s="61"/>
      <c r="GXQ28" s="61"/>
      <c r="GXR28" s="61"/>
      <c r="GXS28" s="61"/>
      <c r="GXT28" s="61"/>
      <c r="GXU28" s="61"/>
      <c r="GXV28" s="61"/>
      <c r="GXW28" s="61"/>
      <c r="GXX28" s="61"/>
      <c r="GXY28" s="61"/>
      <c r="GXZ28" s="61"/>
      <c r="GYA28" s="61"/>
      <c r="GYB28" s="61"/>
      <c r="GYC28" s="61"/>
      <c r="GYD28" s="61"/>
      <c r="GYE28" s="61"/>
      <c r="GYF28" s="61"/>
      <c r="GYG28" s="61"/>
      <c r="GYH28" s="61"/>
      <c r="GYI28" s="61"/>
      <c r="GYJ28" s="61"/>
      <c r="GYK28" s="61"/>
      <c r="GYL28" s="61"/>
      <c r="GYM28" s="61"/>
      <c r="GYN28" s="61"/>
      <c r="GYO28" s="61"/>
      <c r="GYP28" s="61"/>
      <c r="GYQ28" s="61"/>
      <c r="GYR28" s="61"/>
      <c r="GYS28" s="61"/>
      <c r="GYT28" s="61"/>
      <c r="GYU28" s="61"/>
      <c r="GYV28" s="61"/>
      <c r="GYW28" s="61"/>
      <c r="GYX28" s="61"/>
      <c r="GYY28" s="61"/>
      <c r="GYZ28" s="61"/>
      <c r="GZA28" s="61"/>
      <c r="GZB28" s="61"/>
      <c r="GZC28" s="61"/>
      <c r="GZD28" s="61"/>
      <c r="GZE28" s="61"/>
      <c r="GZF28" s="61"/>
      <c r="GZG28" s="61"/>
      <c r="GZH28" s="61"/>
      <c r="GZI28" s="61"/>
      <c r="GZJ28" s="61"/>
      <c r="GZK28" s="61"/>
      <c r="GZL28" s="61"/>
      <c r="GZM28" s="61"/>
      <c r="GZN28" s="61"/>
      <c r="GZO28" s="61"/>
      <c r="GZP28" s="61"/>
      <c r="GZQ28" s="61"/>
      <c r="GZR28" s="61"/>
      <c r="GZS28" s="61"/>
      <c r="GZT28" s="61"/>
      <c r="GZU28" s="61"/>
      <c r="GZV28" s="61"/>
      <c r="GZW28" s="61"/>
      <c r="GZX28" s="61"/>
      <c r="GZY28" s="61"/>
      <c r="GZZ28" s="61"/>
      <c r="HAA28" s="61"/>
      <c r="HAB28" s="61"/>
      <c r="HAC28" s="61"/>
      <c r="HAD28" s="61"/>
      <c r="HAE28" s="61"/>
      <c r="HAF28" s="61"/>
      <c r="HAG28" s="61"/>
      <c r="HAH28" s="61"/>
      <c r="HAI28" s="61"/>
      <c r="HAJ28" s="61"/>
      <c r="HAK28" s="61"/>
      <c r="HAL28" s="61"/>
      <c r="HAM28" s="61"/>
      <c r="HAN28" s="61"/>
      <c r="HAO28" s="61"/>
      <c r="HAP28" s="61"/>
      <c r="HAQ28" s="61"/>
      <c r="HAR28" s="61"/>
      <c r="HAS28" s="61"/>
      <c r="HAT28" s="61"/>
      <c r="HAU28" s="61"/>
      <c r="HAV28" s="61"/>
      <c r="HAW28" s="61"/>
      <c r="HAX28" s="61"/>
      <c r="HAY28" s="61"/>
      <c r="HAZ28" s="61"/>
      <c r="HBA28" s="61"/>
      <c r="HBB28" s="61"/>
      <c r="HBC28" s="61"/>
      <c r="HBD28" s="61"/>
      <c r="HBE28" s="61"/>
      <c r="HBF28" s="61"/>
      <c r="HBG28" s="61"/>
      <c r="HBH28" s="61"/>
      <c r="HBI28" s="61"/>
      <c r="HBJ28" s="61"/>
      <c r="HBK28" s="61"/>
      <c r="HBL28" s="61"/>
      <c r="HBM28" s="61"/>
      <c r="HBN28" s="61"/>
      <c r="HBO28" s="61"/>
      <c r="HBP28" s="61"/>
      <c r="HBQ28" s="61"/>
      <c r="HBR28" s="61"/>
      <c r="HBS28" s="61"/>
      <c r="HBT28" s="61"/>
      <c r="HBU28" s="61"/>
      <c r="HBV28" s="61"/>
      <c r="HBW28" s="61"/>
      <c r="HBX28" s="61"/>
      <c r="HBY28" s="61"/>
      <c r="HBZ28" s="61"/>
      <c r="HCA28" s="61"/>
      <c r="HCB28" s="61"/>
      <c r="HCC28" s="61"/>
      <c r="HCD28" s="61"/>
      <c r="HCE28" s="61"/>
      <c r="HCF28" s="61"/>
      <c r="HCG28" s="61"/>
      <c r="HCH28" s="61"/>
      <c r="HCI28" s="61"/>
      <c r="HCJ28" s="61"/>
      <c r="HCK28" s="61"/>
      <c r="HCL28" s="61"/>
      <c r="HCM28" s="61"/>
      <c r="HCN28" s="61"/>
      <c r="HCO28" s="61"/>
      <c r="HCP28" s="61"/>
      <c r="HCQ28" s="61"/>
      <c r="HCR28" s="61"/>
      <c r="HCS28" s="61"/>
      <c r="HCT28" s="61"/>
      <c r="HCU28" s="61"/>
      <c r="HCV28" s="61"/>
      <c r="HCW28" s="61"/>
      <c r="HCX28" s="61"/>
      <c r="HCY28" s="61"/>
      <c r="HCZ28" s="61"/>
      <c r="HDA28" s="61"/>
      <c r="HDB28" s="61"/>
      <c r="HDC28" s="61"/>
      <c r="HDD28" s="61"/>
      <c r="HDE28" s="61"/>
      <c r="HDF28" s="61"/>
      <c r="HDG28" s="61"/>
      <c r="HDH28" s="61"/>
      <c r="HDI28" s="61"/>
      <c r="HDJ28" s="61"/>
      <c r="HDK28" s="61"/>
      <c r="HDL28" s="61"/>
      <c r="HDM28" s="61"/>
      <c r="HDN28" s="61"/>
      <c r="HDO28" s="61"/>
      <c r="HDP28" s="61"/>
      <c r="HDQ28" s="61"/>
      <c r="HDR28" s="61"/>
      <c r="HDS28" s="61"/>
      <c r="HDT28" s="61"/>
      <c r="HDU28" s="61"/>
      <c r="HDV28" s="61"/>
      <c r="HDW28" s="61"/>
      <c r="HDX28" s="61"/>
      <c r="HDY28" s="61"/>
      <c r="HDZ28" s="61"/>
      <c r="HEA28" s="61"/>
      <c r="HEB28" s="61"/>
      <c r="HEC28" s="61"/>
      <c r="HED28" s="61"/>
      <c r="HEE28" s="61"/>
      <c r="HEF28" s="61"/>
      <c r="HEG28" s="61"/>
      <c r="HEH28" s="61"/>
      <c r="HEI28" s="61"/>
      <c r="HEJ28" s="61"/>
      <c r="HEK28" s="61"/>
      <c r="HEL28" s="61"/>
      <c r="HEM28" s="61"/>
      <c r="HEN28" s="61"/>
      <c r="HEO28" s="61"/>
      <c r="HEP28" s="61"/>
      <c r="HEQ28" s="61"/>
      <c r="HER28" s="61"/>
      <c r="HES28" s="61"/>
      <c r="HET28" s="61"/>
      <c r="HEU28" s="61"/>
      <c r="HEV28" s="61"/>
      <c r="HEW28" s="61"/>
      <c r="HEX28" s="61"/>
      <c r="HEY28" s="61"/>
      <c r="HEZ28" s="61"/>
      <c r="HFA28" s="61"/>
      <c r="HFB28" s="61"/>
      <c r="HFC28" s="61"/>
      <c r="HFD28" s="61"/>
      <c r="HFE28" s="61"/>
      <c r="HFF28" s="61"/>
      <c r="HFG28" s="61"/>
      <c r="HFH28" s="61"/>
      <c r="HFI28" s="61"/>
      <c r="HFJ28" s="61"/>
      <c r="HFK28" s="61"/>
      <c r="HFL28" s="61"/>
      <c r="HFM28" s="61"/>
      <c r="HFN28" s="61"/>
      <c r="HFO28" s="61"/>
      <c r="HFP28" s="61"/>
      <c r="HFQ28" s="61"/>
      <c r="HFR28" s="61"/>
      <c r="HFS28" s="61"/>
      <c r="HFT28" s="61"/>
      <c r="HFU28" s="61"/>
      <c r="HFV28" s="61"/>
      <c r="HFW28" s="61"/>
      <c r="HFX28" s="61"/>
      <c r="HFY28" s="61"/>
      <c r="HFZ28" s="61"/>
      <c r="HGA28" s="61"/>
      <c r="HGB28" s="61"/>
      <c r="HGC28" s="61"/>
      <c r="HGD28" s="61"/>
      <c r="HGE28" s="61"/>
      <c r="HGF28" s="61"/>
      <c r="HGG28" s="61"/>
      <c r="HGH28" s="61"/>
      <c r="HGI28" s="61"/>
      <c r="HGJ28" s="61"/>
      <c r="HGK28" s="61"/>
      <c r="HGL28" s="61"/>
      <c r="HGM28" s="61"/>
      <c r="HGN28" s="61"/>
      <c r="HGO28" s="61"/>
      <c r="HGP28" s="61"/>
      <c r="HGQ28" s="61"/>
      <c r="HGR28" s="61"/>
      <c r="HGS28" s="61"/>
      <c r="HGT28" s="61"/>
      <c r="HGU28" s="61"/>
      <c r="HGV28" s="61"/>
      <c r="HGW28" s="61"/>
      <c r="HGX28" s="61"/>
      <c r="HGY28" s="61"/>
      <c r="HGZ28" s="61"/>
      <c r="HHA28" s="61"/>
      <c r="HHB28" s="61"/>
      <c r="HHC28" s="61"/>
      <c r="HHD28" s="61"/>
      <c r="HHE28" s="61"/>
      <c r="HHF28" s="61"/>
      <c r="HHG28" s="61"/>
      <c r="HHH28" s="61"/>
      <c r="HHI28" s="61"/>
      <c r="HHJ28" s="61"/>
      <c r="HHK28" s="61"/>
      <c r="HHL28" s="61"/>
      <c r="HHM28" s="61"/>
      <c r="HHN28" s="61"/>
      <c r="HHO28" s="61"/>
      <c r="HHP28" s="61"/>
      <c r="HHQ28" s="61"/>
      <c r="HHR28" s="61"/>
      <c r="HHS28" s="61"/>
      <c r="HHT28" s="61"/>
      <c r="HHU28" s="61"/>
      <c r="HHV28" s="61"/>
      <c r="HHW28" s="61"/>
      <c r="HHX28" s="61"/>
      <c r="HHY28" s="61"/>
      <c r="HHZ28" s="61"/>
      <c r="HIA28" s="61"/>
      <c r="HIB28" s="61"/>
      <c r="HIC28" s="61"/>
      <c r="HID28" s="61"/>
      <c r="HIE28" s="61"/>
      <c r="HIF28" s="61"/>
      <c r="HIG28" s="61"/>
      <c r="HIH28" s="61"/>
      <c r="HII28" s="61"/>
      <c r="HIJ28" s="61"/>
      <c r="HIK28" s="61"/>
      <c r="HIL28" s="61"/>
      <c r="HIM28" s="61"/>
      <c r="HIN28" s="61"/>
      <c r="HIO28" s="61"/>
      <c r="HIP28" s="61"/>
      <c r="HIQ28" s="61"/>
      <c r="HIR28" s="61"/>
      <c r="HIS28" s="61"/>
      <c r="HIT28" s="61"/>
      <c r="HIU28" s="61"/>
      <c r="HIV28" s="61"/>
      <c r="HIW28" s="61"/>
      <c r="HIX28" s="61"/>
      <c r="HIY28" s="61"/>
      <c r="HIZ28" s="61"/>
      <c r="HJA28" s="61"/>
      <c r="HJB28" s="61"/>
      <c r="HJC28" s="61"/>
      <c r="HJD28" s="61"/>
      <c r="HJE28" s="61"/>
      <c r="HJF28" s="61"/>
      <c r="HJG28" s="61"/>
      <c r="HJH28" s="61"/>
      <c r="HJI28" s="61"/>
      <c r="HJJ28" s="61"/>
      <c r="HJK28" s="61"/>
      <c r="HJL28" s="61"/>
      <c r="HJM28" s="61"/>
      <c r="HJN28" s="61"/>
      <c r="HJO28" s="61"/>
      <c r="HJP28" s="61"/>
      <c r="HJQ28" s="61"/>
      <c r="HJR28" s="61"/>
      <c r="HJS28" s="61"/>
      <c r="HJT28" s="61"/>
      <c r="HJU28" s="61"/>
      <c r="HJV28" s="61"/>
      <c r="HJW28" s="61"/>
      <c r="HJX28" s="61"/>
      <c r="HJY28" s="61"/>
      <c r="HJZ28" s="61"/>
      <c r="HKA28" s="61"/>
      <c r="HKB28" s="61"/>
      <c r="HKC28" s="61"/>
      <c r="HKD28" s="61"/>
      <c r="HKE28" s="61"/>
      <c r="HKF28" s="61"/>
      <c r="HKG28" s="61"/>
      <c r="HKH28" s="61"/>
      <c r="HKI28" s="61"/>
      <c r="HKJ28" s="61"/>
      <c r="HKK28" s="61"/>
      <c r="HKL28" s="61"/>
      <c r="HKM28" s="61"/>
      <c r="HKN28" s="61"/>
      <c r="HKO28" s="61"/>
      <c r="HKP28" s="61"/>
      <c r="HKQ28" s="61"/>
      <c r="HKR28" s="61"/>
      <c r="HKS28" s="61"/>
      <c r="HKT28" s="61"/>
      <c r="HKU28" s="61"/>
      <c r="HKV28" s="61"/>
      <c r="HKW28" s="61"/>
      <c r="HKX28" s="61"/>
      <c r="HKY28" s="61"/>
      <c r="HKZ28" s="61"/>
      <c r="HLA28" s="61"/>
      <c r="HLB28" s="61"/>
      <c r="HLC28" s="61"/>
      <c r="HLD28" s="61"/>
      <c r="HLE28" s="61"/>
      <c r="HLF28" s="61"/>
      <c r="HLG28" s="61"/>
      <c r="HLH28" s="61"/>
      <c r="HLI28" s="61"/>
      <c r="HLJ28" s="61"/>
      <c r="HLK28" s="61"/>
      <c r="HLL28" s="61"/>
      <c r="HLM28" s="61"/>
      <c r="HLN28" s="61"/>
      <c r="HLO28" s="61"/>
      <c r="HLP28" s="61"/>
      <c r="HLQ28" s="61"/>
      <c r="HLR28" s="61"/>
      <c r="HLS28" s="61"/>
      <c r="HLT28" s="61"/>
      <c r="HLU28" s="61"/>
      <c r="HLV28" s="61"/>
      <c r="HLW28" s="61"/>
      <c r="HLX28" s="61"/>
      <c r="HLY28" s="61"/>
      <c r="HLZ28" s="61"/>
      <c r="HMA28" s="61"/>
      <c r="HMB28" s="61"/>
      <c r="HMC28" s="61"/>
      <c r="HMD28" s="61"/>
      <c r="HME28" s="61"/>
      <c r="HMF28" s="61"/>
      <c r="HMG28" s="61"/>
      <c r="HMH28" s="61"/>
      <c r="HMI28" s="61"/>
      <c r="HMJ28" s="61"/>
      <c r="HMK28" s="61"/>
      <c r="HML28" s="61"/>
      <c r="HMM28" s="61"/>
      <c r="HMN28" s="61"/>
      <c r="HMO28" s="61"/>
      <c r="HMP28" s="61"/>
      <c r="HMQ28" s="61"/>
      <c r="HMR28" s="61"/>
      <c r="HMS28" s="61"/>
      <c r="HMT28" s="61"/>
      <c r="HMU28" s="61"/>
      <c r="HMV28" s="61"/>
      <c r="HMW28" s="61"/>
      <c r="HMX28" s="61"/>
      <c r="HMY28" s="61"/>
      <c r="HMZ28" s="61"/>
      <c r="HNA28" s="61"/>
      <c r="HNB28" s="61"/>
      <c r="HNC28" s="61"/>
      <c r="HND28" s="61"/>
      <c r="HNE28" s="61"/>
      <c r="HNF28" s="61"/>
      <c r="HNG28" s="61"/>
      <c r="HNH28" s="61"/>
      <c r="HNI28" s="61"/>
      <c r="HNJ28" s="61"/>
      <c r="HNK28" s="61"/>
      <c r="HNL28" s="61"/>
      <c r="HNM28" s="61"/>
      <c r="HNN28" s="61"/>
      <c r="HNO28" s="61"/>
      <c r="HNP28" s="61"/>
      <c r="HNQ28" s="61"/>
      <c r="HNR28" s="61"/>
      <c r="HNS28" s="61"/>
      <c r="HNT28" s="61"/>
      <c r="HNU28" s="61"/>
      <c r="HNV28" s="61"/>
      <c r="HNW28" s="61"/>
      <c r="HNX28" s="61"/>
      <c r="HNY28" s="61"/>
      <c r="HNZ28" s="61"/>
      <c r="HOA28" s="61"/>
      <c r="HOB28" s="61"/>
      <c r="HOC28" s="61"/>
      <c r="HOD28" s="61"/>
      <c r="HOE28" s="61"/>
      <c r="HOF28" s="61"/>
      <c r="HOG28" s="61"/>
      <c r="HOH28" s="61"/>
      <c r="HOI28" s="61"/>
      <c r="HOJ28" s="61"/>
      <c r="HOK28" s="61"/>
      <c r="HOL28" s="61"/>
      <c r="HOM28" s="61"/>
      <c r="HON28" s="61"/>
      <c r="HOO28" s="61"/>
      <c r="HOP28" s="61"/>
      <c r="HOQ28" s="61"/>
      <c r="HOR28" s="61"/>
      <c r="HOS28" s="61"/>
      <c r="HOT28" s="61"/>
      <c r="HOU28" s="61"/>
      <c r="HOV28" s="61"/>
      <c r="HOW28" s="61"/>
      <c r="HOX28" s="61"/>
      <c r="HOY28" s="61"/>
      <c r="HOZ28" s="61"/>
      <c r="HPA28" s="61"/>
      <c r="HPB28" s="61"/>
      <c r="HPC28" s="61"/>
      <c r="HPD28" s="61"/>
      <c r="HPE28" s="61"/>
      <c r="HPF28" s="61"/>
      <c r="HPG28" s="61"/>
      <c r="HPH28" s="61"/>
      <c r="HPI28" s="61"/>
      <c r="HPJ28" s="61"/>
      <c r="HPK28" s="61"/>
      <c r="HPL28" s="61"/>
      <c r="HPM28" s="61"/>
      <c r="HPN28" s="61"/>
      <c r="HPO28" s="61"/>
      <c r="HPP28" s="61"/>
      <c r="HPQ28" s="61"/>
      <c r="HPR28" s="61"/>
      <c r="HPS28" s="61"/>
      <c r="HPT28" s="61"/>
      <c r="HPU28" s="61"/>
      <c r="HPV28" s="61"/>
      <c r="HPW28" s="61"/>
      <c r="HPX28" s="61"/>
      <c r="HPY28" s="61"/>
      <c r="HPZ28" s="61"/>
      <c r="HQA28" s="61"/>
      <c r="HQB28" s="61"/>
      <c r="HQC28" s="61"/>
      <c r="HQD28" s="61"/>
      <c r="HQE28" s="61"/>
      <c r="HQF28" s="61"/>
      <c r="HQG28" s="61"/>
      <c r="HQH28" s="61"/>
      <c r="HQI28" s="61"/>
      <c r="HQJ28" s="61"/>
      <c r="HQK28" s="61"/>
      <c r="HQL28" s="61"/>
      <c r="HQM28" s="61"/>
      <c r="HQN28" s="61"/>
      <c r="HQO28" s="61"/>
      <c r="HQP28" s="61"/>
      <c r="HQQ28" s="61"/>
      <c r="HQR28" s="61"/>
      <c r="HQS28" s="61"/>
      <c r="HQT28" s="61"/>
      <c r="HQU28" s="61"/>
      <c r="HQV28" s="61"/>
      <c r="HQW28" s="61"/>
      <c r="HQX28" s="61"/>
      <c r="HQY28" s="61"/>
      <c r="HQZ28" s="61"/>
      <c r="HRA28" s="61"/>
      <c r="HRB28" s="61"/>
      <c r="HRC28" s="61"/>
      <c r="HRD28" s="61"/>
      <c r="HRE28" s="61"/>
      <c r="HRF28" s="61"/>
      <c r="HRG28" s="61"/>
      <c r="HRH28" s="61"/>
      <c r="HRI28" s="61"/>
      <c r="HRJ28" s="61"/>
      <c r="HRK28" s="61"/>
      <c r="HRL28" s="61"/>
      <c r="HRM28" s="61"/>
      <c r="HRN28" s="61"/>
      <c r="HRO28" s="61"/>
      <c r="HRP28" s="61"/>
      <c r="HRQ28" s="61"/>
      <c r="HRR28" s="61"/>
      <c r="HRS28" s="61"/>
      <c r="HRT28" s="61"/>
      <c r="HRU28" s="61"/>
      <c r="HRV28" s="61"/>
      <c r="HRW28" s="61"/>
      <c r="HRX28" s="61"/>
      <c r="HRY28" s="61"/>
      <c r="HRZ28" s="61"/>
      <c r="HSA28" s="61"/>
      <c r="HSB28" s="61"/>
      <c r="HSC28" s="61"/>
      <c r="HSD28" s="61"/>
      <c r="HSE28" s="61"/>
      <c r="HSF28" s="61"/>
      <c r="HSG28" s="61"/>
      <c r="HSH28" s="61"/>
      <c r="HSI28" s="61"/>
      <c r="HSJ28" s="61"/>
      <c r="HSK28" s="61"/>
      <c r="HSL28" s="61"/>
      <c r="HSM28" s="61"/>
      <c r="HSN28" s="61"/>
      <c r="HSO28" s="61"/>
      <c r="HSP28" s="61"/>
      <c r="HSQ28" s="61"/>
      <c r="HSR28" s="61"/>
      <c r="HSS28" s="61"/>
      <c r="HST28" s="61"/>
      <c r="HSU28" s="61"/>
      <c r="HSV28" s="61"/>
      <c r="HSW28" s="61"/>
      <c r="HSX28" s="61"/>
      <c r="HSY28" s="61"/>
      <c r="HSZ28" s="61"/>
      <c r="HTA28" s="61"/>
      <c r="HTB28" s="61"/>
      <c r="HTC28" s="61"/>
      <c r="HTD28" s="61"/>
      <c r="HTE28" s="61"/>
      <c r="HTF28" s="61"/>
      <c r="HTG28" s="61"/>
      <c r="HTH28" s="61"/>
      <c r="HTI28" s="61"/>
      <c r="HTJ28" s="61"/>
      <c r="HTK28" s="61"/>
      <c r="HTL28" s="61"/>
      <c r="HTM28" s="61"/>
      <c r="HTN28" s="61"/>
      <c r="HTO28" s="61"/>
      <c r="HTP28" s="61"/>
      <c r="HTQ28" s="61"/>
      <c r="HTR28" s="61"/>
      <c r="HTS28" s="61"/>
      <c r="HTT28" s="61"/>
      <c r="HTU28" s="61"/>
      <c r="HTV28" s="61"/>
      <c r="HTW28" s="61"/>
      <c r="HTX28" s="61"/>
      <c r="HTY28" s="61"/>
      <c r="HTZ28" s="61"/>
      <c r="HUA28" s="61"/>
      <c r="HUB28" s="61"/>
      <c r="HUC28" s="61"/>
      <c r="HUD28" s="61"/>
      <c r="HUE28" s="61"/>
      <c r="HUF28" s="61"/>
      <c r="HUG28" s="61"/>
      <c r="HUH28" s="61"/>
      <c r="HUI28" s="61"/>
      <c r="HUJ28" s="61"/>
      <c r="HUK28" s="61"/>
      <c r="HUL28" s="61"/>
      <c r="HUM28" s="61"/>
      <c r="HUN28" s="61"/>
      <c r="HUO28" s="61"/>
      <c r="HUP28" s="61"/>
      <c r="HUQ28" s="61"/>
      <c r="HUR28" s="61"/>
      <c r="HUS28" s="61"/>
      <c r="HUT28" s="61"/>
      <c r="HUU28" s="61"/>
      <c r="HUV28" s="61"/>
      <c r="HUW28" s="61"/>
      <c r="HUX28" s="61"/>
      <c r="HUY28" s="61"/>
      <c r="HUZ28" s="61"/>
      <c r="HVA28" s="61"/>
      <c r="HVB28" s="61"/>
      <c r="HVC28" s="61"/>
      <c r="HVD28" s="61"/>
      <c r="HVE28" s="61"/>
      <c r="HVF28" s="61"/>
      <c r="HVG28" s="61"/>
      <c r="HVH28" s="61"/>
      <c r="HVI28" s="61"/>
      <c r="HVJ28" s="61"/>
      <c r="HVK28" s="61"/>
      <c r="HVL28" s="61"/>
      <c r="HVM28" s="61"/>
      <c r="HVN28" s="61"/>
      <c r="HVO28" s="61"/>
      <c r="HVP28" s="61"/>
      <c r="HVQ28" s="61"/>
      <c r="HVR28" s="61"/>
      <c r="HVS28" s="61"/>
      <c r="HVT28" s="61"/>
      <c r="HVU28" s="61"/>
      <c r="HVV28" s="61"/>
      <c r="HVW28" s="61"/>
      <c r="HVX28" s="61"/>
      <c r="HVY28" s="61"/>
      <c r="HVZ28" s="61"/>
      <c r="HWA28" s="61"/>
      <c r="HWB28" s="61"/>
      <c r="HWC28" s="61"/>
      <c r="HWD28" s="61"/>
      <c r="HWE28" s="61"/>
      <c r="HWF28" s="61"/>
      <c r="HWG28" s="61"/>
      <c r="HWH28" s="61"/>
      <c r="HWI28" s="61"/>
      <c r="HWJ28" s="61"/>
      <c r="HWK28" s="61"/>
      <c r="HWL28" s="61"/>
      <c r="HWM28" s="61"/>
      <c r="HWN28" s="61"/>
      <c r="HWO28" s="61"/>
      <c r="HWP28" s="61"/>
      <c r="HWQ28" s="61"/>
      <c r="HWR28" s="61"/>
      <c r="HWS28" s="61"/>
      <c r="HWT28" s="61"/>
      <c r="HWU28" s="61"/>
      <c r="HWV28" s="61"/>
      <c r="HWW28" s="61"/>
      <c r="HWX28" s="61"/>
      <c r="HWY28" s="61"/>
      <c r="HWZ28" s="61"/>
      <c r="HXA28" s="61"/>
      <c r="HXB28" s="61"/>
      <c r="HXC28" s="61"/>
      <c r="HXD28" s="61"/>
      <c r="HXE28" s="61"/>
      <c r="HXF28" s="61"/>
      <c r="HXG28" s="61"/>
      <c r="HXH28" s="61"/>
      <c r="HXI28" s="61"/>
      <c r="HXJ28" s="61"/>
      <c r="HXK28" s="61"/>
      <c r="HXL28" s="61"/>
      <c r="HXM28" s="61"/>
      <c r="HXN28" s="61"/>
      <c r="HXO28" s="61"/>
      <c r="HXP28" s="61"/>
      <c r="HXQ28" s="61"/>
      <c r="HXR28" s="61"/>
      <c r="HXS28" s="61"/>
      <c r="HXT28" s="61"/>
      <c r="HXU28" s="61"/>
      <c r="HXV28" s="61"/>
      <c r="HXW28" s="61"/>
      <c r="HXX28" s="61"/>
      <c r="HXY28" s="61"/>
      <c r="HXZ28" s="61"/>
      <c r="HYA28" s="61"/>
      <c r="HYB28" s="61"/>
      <c r="HYC28" s="61"/>
      <c r="HYD28" s="61"/>
      <c r="HYE28" s="61"/>
      <c r="HYF28" s="61"/>
      <c r="HYG28" s="61"/>
      <c r="HYH28" s="61"/>
      <c r="HYI28" s="61"/>
      <c r="HYJ28" s="61"/>
      <c r="HYK28" s="61"/>
      <c r="HYL28" s="61"/>
      <c r="HYM28" s="61"/>
      <c r="HYN28" s="61"/>
      <c r="HYO28" s="61"/>
      <c r="HYP28" s="61"/>
      <c r="HYQ28" s="61"/>
      <c r="HYR28" s="61"/>
      <c r="HYS28" s="61"/>
      <c r="HYT28" s="61"/>
      <c r="HYU28" s="61"/>
      <c r="HYV28" s="61"/>
      <c r="HYW28" s="61"/>
      <c r="HYX28" s="61"/>
      <c r="HYY28" s="61"/>
      <c r="HYZ28" s="61"/>
      <c r="HZA28" s="61"/>
      <c r="HZB28" s="61"/>
      <c r="HZC28" s="61"/>
      <c r="HZD28" s="61"/>
      <c r="HZE28" s="61"/>
      <c r="HZF28" s="61"/>
      <c r="HZG28" s="61"/>
      <c r="HZH28" s="61"/>
      <c r="HZI28" s="61"/>
      <c r="HZJ28" s="61"/>
      <c r="HZK28" s="61"/>
      <c r="HZL28" s="61"/>
      <c r="HZM28" s="61"/>
      <c r="HZN28" s="61"/>
      <c r="HZO28" s="61"/>
      <c r="HZP28" s="61"/>
      <c r="HZQ28" s="61"/>
      <c r="HZR28" s="61"/>
      <c r="HZS28" s="61"/>
      <c r="HZT28" s="61"/>
      <c r="HZU28" s="61"/>
      <c r="HZV28" s="61"/>
      <c r="HZW28" s="61"/>
      <c r="HZX28" s="61"/>
      <c r="HZY28" s="61"/>
      <c r="HZZ28" s="61"/>
      <c r="IAA28" s="61"/>
      <c r="IAB28" s="61"/>
      <c r="IAC28" s="61"/>
      <c r="IAD28" s="61"/>
      <c r="IAE28" s="61"/>
      <c r="IAF28" s="61"/>
      <c r="IAG28" s="61"/>
      <c r="IAH28" s="61"/>
      <c r="IAI28" s="61"/>
      <c r="IAJ28" s="61"/>
      <c r="IAK28" s="61"/>
      <c r="IAL28" s="61"/>
      <c r="IAM28" s="61"/>
      <c r="IAN28" s="61"/>
      <c r="IAO28" s="61"/>
      <c r="IAP28" s="61"/>
      <c r="IAQ28" s="61"/>
      <c r="IAR28" s="61"/>
      <c r="IAS28" s="61"/>
      <c r="IAT28" s="61"/>
      <c r="IAU28" s="61"/>
      <c r="IAV28" s="61"/>
      <c r="IAW28" s="61"/>
      <c r="IAX28" s="61"/>
      <c r="IAY28" s="61"/>
      <c r="IAZ28" s="61"/>
      <c r="IBA28" s="61"/>
      <c r="IBB28" s="61"/>
      <c r="IBC28" s="61"/>
      <c r="IBD28" s="61"/>
      <c r="IBE28" s="61"/>
      <c r="IBF28" s="61"/>
      <c r="IBG28" s="61"/>
      <c r="IBH28" s="61"/>
      <c r="IBI28" s="61"/>
      <c r="IBJ28" s="61"/>
      <c r="IBK28" s="61"/>
      <c r="IBL28" s="61"/>
      <c r="IBM28" s="61"/>
      <c r="IBN28" s="61"/>
      <c r="IBO28" s="61"/>
      <c r="IBP28" s="61"/>
      <c r="IBQ28" s="61"/>
      <c r="IBR28" s="61"/>
      <c r="IBS28" s="61"/>
      <c r="IBT28" s="61"/>
      <c r="IBU28" s="61"/>
      <c r="IBV28" s="61"/>
      <c r="IBW28" s="61"/>
      <c r="IBX28" s="61"/>
      <c r="IBY28" s="61"/>
      <c r="IBZ28" s="61"/>
      <c r="ICA28" s="61"/>
      <c r="ICB28" s="61"/>
      <c r="ICC28" s="61"/>
      <c r="ICD28" s="61"/>
      <c r="ICE28" s="61"/>
      <c r="ICF28" s="61"/>
      <c r="ICG28" s="61"/>
      <c r="ICH28" s="61"/>
      <c r="ICI28" s="61"/>
      <c r="ICJ28" s="61"/>
      <c r="ICK28" s="61"/>
      <c r="ICL28" s="61"/>
      <c r="ICM28" s="61"/>
      <c r="ICN28" s="61"/>
      <c r="ICO28" s="61"/>
      <c r="ICP28" s="61"/>
      <c r="ICQ28" s="61"/>
      <c r="ICR28" s="61"/>
      <c r="ICS28" s="61"/>
      <c r="ICT28" s="61"/>
      <c r="ICU28" s="61"/>
      <c r="ICV28" s="61"/>
      <c r="ICW28" s="61"/>
      <c r="ICX28" s="61"/>
      <c r="ICY28" s="61"/>
      <c r="ICZ28" s="61"/>
      <c r="IDA28" s="61"/>
      <c r="IDB28" s="61"/>
      <c r="IDC28" s="61"/>
      <c r="IDD28" s="61"/>
      <c r="IDE28" s="61"/>
      <c r="IDF28" s="61"/>
      <c r="IDG28" s="61"/>
      <c r="IDH28" s="61"/>
      <c r="IDI28" s="61"/>
      <c r="IDJ28" s="61"/>
      <c r="IDK28" s="61"/>
      <c r="IDL28" s="61"/>
      <c r="IDM28" s="61"/>
      <c r="IDN28" s="61"/>
      <c r="IDO28" s="61"/>
      <c r="IDP28" s="61"/>
      <c r="IDQ28" s="61"/>
      <c r="IDR28" s="61"/>
      <c r="IDS28" s="61"/>
      <c r="IDT28" s="61"/>
      <c r="IDU28" s="61"/>
      <c r="IDV28" s="61"/>
      <c r="IDW28" s="61"/>
      <c r="IDX28" s="61"/>
      <c r="IDY28" s="61"/>
      <c r="IDZ28" s="61"/>
      <c r="IEA28" s="61"/>
      <c r="IEB28" s="61"/>
      <c r="IEC28" s="61"/>
      <c r="IED28" s="61"/>
      <c r="IEE28" s="61"/>
      <c r="IEF28" s="61"/>
      <c r="IEG28" s="61"/>
      <c r="IEH28" s="61"/>
      <c r="IEI28" s="61"/>
      <c r="IEJ28" s="61"/>
      <c r="IEK28" s="61"/>
      <c r="IEL28" s="61"/>
      <c r="IEM28" s="61"/>
      <c r="IEN28" s="61"/>
      <c r="IEO28" s="61"/>
      <c r="IEP28" s="61"/>
      <c r="IEQ28" s="61"/>
      <c r="IER28" s="61"/>
      <c r="IES28" s="61"/>
      <c r="IET28" s="61"/>
      <c r="IEU28" s="61"/>
      <c r="IEV28" s="61"/>
      <c r="IEW28" s="61"/>
      <c r="IEX28" s="61"/>
      <c r="IEY28" s="61"/>
      <c r="IEZ28" s="61"/>
      <c r="IFA28" s="61"/>
      <c r="IFB28" s="61"/>
      <c r="IFC28" s="61"/>
      <c r="IFD28" s="61"/>
      <c r="IFE28" s="61"/>
      <c r="IFF28" s="61"/>
      <c r="IFG28" s="61"/>
      <c r="IFH28" s="61"/>
      <c r="IFI28" s="61"/>
      <c r="IFJ28" s="61"/>
      <c r="IFK28" s="61"/>
      <c r="IFL28" s="61"/>
      <c r="IFM28" s="61"/>
      <c r="IFN28" s="61"/>
      <c r="IFO28" s="61"/>
      <c r="IFP28" s="61"/>
      <c r="IFQ28" s="61"/>
      <c r="IFR28" s="61"/>
      <c r="IFS28" s="61"/>
      <c r="IFT28" s="61"/>
      <c r="IFU28" s="61"/>
      <c r="IFV28" s="61"/>
      <c r="IFW28" s="61"/>
      <c r="IFX28" s="61"/>
      <c r="IFY28" s="61"/>
      <c r="IFZ28" s="61"/>
      <c r="IGA28" s="61"/>
      <c r="IGB28" s="61"/>
      <c r="IGC28" s="61"/>
      <c r="IGD28" s="61"/>
      <c r="IGE28" s="61"/>
      <c r="IGF28" s="61"/>
      <c r="IGG28" s="61"/>
      <c r="IGH28" s="61"/>
      <c r="IGI28" s="61"/>
      <c r="IGJ28" s="61"/>
      <c r="IGK28" s="61"/>
      <c r="IGL28" s="61"/>
      <c r="IGM28" s="61"/>
      <c r="IGN28" s="61"/>
      <c r="IGO28" s="61"/>
      <c r="IGP28" s="61"/>
      <c r="IGQ28" s="61"/>
      <c r="IGR28" s="61"/>
      <c r="IGS28" s="61"/>
      <c r="IGT28" s="61"/>
      <c r="IGU28" s="61"/>
      <c r="IGV28" s="61"/>
      <c r="IGW28" s="61"/>
      <c r="IGX28" s="61"/>
      <c r="IGY28" s="61"/>
      <c r="IGZ28" s="61"/>
      <c r="IHA28" s="61"/>
      <c r="IHB28" s="61"/>
      <c r="IHC28" s="61"/>
      <c r="IHD28" s="61"/>
      <c r="IHE28" s="61"/>
      <c r="IHF28" s="61"/>
      <c r="IHG28" s="61"/>
      <c r="IHH28" s="61"/>
      <c r="IHI28" s="61"/>
      <c r="IHJ28" s="61"/>
      <c r="IHK28" s="61"/>
      <c r="IHL28" s="61"/>
      <c r="IHM28" s="61"/>
      <c r="IHN28" s="61"/>
      <c r="IHO28" s="61"/>
      <c r="IHP28" s="61"/>
      <c r="IHQ28" s="61"/>
      <c r="IHR28" s="61"/>
      <c r="IHS28" s="61"/>
      <c r="IHT28" s="61"/>
      <c r="IHU28" s="61"/>
      <c r="IHV28" s="61"/>
      <c r="IHW28" s="61"/>
      <c r="IHX28" s="61"/>
      <c r="IHY28" s="61"/>
      <c r="IHZ28" s="61"/>
      <c r="IIA28" s="61"/>
      <c r="IIB28" s="61"/>
      <c r="IIC28" s="61"/>
      <c r="IID28" s="61"/>
      <c r="IIE28" s="61"/>
      <c r="IIF28" s="61"/>
      <c r="IIG28" s="61"/>
      <c r="IIH28" s="61"/>
      <c r="III28" s="61"/>
      <c r="IIJ28" s="61"/>
      <c r="IIK28" s="61"/>
      <c r="IIL28" s="61"/>
      <c r="IIM28" s="61"/>
      <c r="IIN28" s="61"/>
      <c r="IIO28" s="61"/>
      <c r="IIP28" s="61"/>
      <c r="IIQ28" s="61"/>
      <c r="IIR28" s="61"/>
      <c r="IIS28" s="61"/>
      <c r="IIT28" s="61"/>
      <c r="IIU28" s="61"/>
      <c r="IIV28" s="61"/>
      <c r="IIW28" s="61"/>
      <c r="IIX28" s="61"/>
      <c r="IIY28" s="61"/>
      <c r="IIZ28" s="61"/>
      <c r="IJA28" s="61"/>
      <c r="IJB28" s="61"/>
      <c r="IJC28" s="61"/>
      <c r="IJD28" s="61"/>
      <c r="IJE28" s="61"/>
      <c r="IJF28" s="61"/>
      <c r="IJG28" s="61"/>
      <c r="IJH28" s="61"/>
      <c r="IJI28" s="61"/>
      <c r="IJJ28" s="61"/>
      <c r="IJK28" s="61"/>
      <c r="IJL28" s="61"/>
      <c r="IJM28" s="61"/>
      <c r="IJN28" s="61"/>
      <c r="IJO28" s="61"/>
      <c r="IJP28" s="61"/>
      <c r="IJQ28" s="61"/>
      <c r="IJR28" s="61"/>
      <c r="IJS28" s="61"/>
      <c r="IJT28" s="61"/>
      <c r="IJU28" s="61"/>
      <c r="IJV28" s="61"/>
      <c r="IJW28" s="61"/>
      <c r="IJX28" s="61"/>
      <c r="IJY28" s="61"/>
      <c r="IJZ28" s="61"/>
      <c r="IKA28" s="61"/>
      <c r="IKB28" s="61"/>
      <c r="IKC28" s="61"/>
      <c r="IKD28" s="61"/>
      <c r="IKE28" s="61"/>
      <c r="IKF28" s="61"/>
      <c r="IKG28" s="61"/>
      <c r="IKH28" s="61"/>
      <c r="IKI28" s="61"/>
      <c r="IKJ28" s="61"/>
      <c r="IKK28" s="61"/>
      <c r="IKL28" s="61"/>
      <c r="IKM28" s="61"/>
      <c r="IKN28" s="61"/>
      <c r="IKO28" s="61"/>
      <c r="IKP28" s="61"/>
      <c r="IKQ28" s="61"/>
      <c r="IKR28" s="61"/>
      <c r="IKS28" s="61"/>
      <c r="IKT28" s="61"/>
      <c r="IKU28" s="61"/>
      <c r="IKV28" s="61"/>
      <c r="IKW28" s="61"/>
      <c r="IKX28" s="61"/>
      <c r="IKY28" s="61"/>
      <c r="IKZ28" s="61"/>
      <c r="ILA28" s="61"/>
      <c r="ILB28" s="61"/>
      <c r="ILC28" s="61"/>
      <c r="ILD28" s="61"/>
      <c r="ILE28" s="61"/>
      <c r="ILF28" s="61"/>
      <c r="ILG28" s="61"/>
      <c r="ILH28" s="61"/>
      <c r="ILI28" s="61"/>
      <c r="ILJ28" s="61"/>
      <c r="ILK28" s="61"/>
      <c r="ILL28" s="61"/>
      <c r="ILM28" s="61"/>
      <c r="ILN28" s="61"/>
      <c r="ILO28" s="61"/>
      <c r="ILP28" s="61"/>
      <c r="ILQ28" s="61"/>
      <c r="ILR28" s="61"/>
      <c r="ILS28" s="61"/>
      <c r="ILT28" s="61"/>
      <c r="ILU28" s="61"/>
      <c r="ILV28" s="61"/>
      <c r="ILW28" s="61"/>
      <c r="ILX28" s="61"/>
      <c r="ILY28" s="61"/>
      <c r="ILZ28" s="61"/>
      <c r="IMA28" s="61"/>
      <c r="IMB28" s="61"/>
      <c r="IMC28" s="61"/>
      <c r="IMD28" s="61"/>
      <c r="IME28" s="61"/>
      <c r="IMF28" s="61"/>
      <c r="IMG28" s="61"/>
      <c r="IMH28" s="61"/>
      <c r="IMI28" s="61"/>
      <c r="IMJ28" s="61"/>
      <c r="IMK28" s="61"/>
      <c r="IML28" s="61"/>
      <c r="IMM28" s="61"/>
      <c r="IMN28" s="61"/>
      <c r="IMO28" s="61"/>
      <c r="IMP28" s="61"/>
      <c r="IMQ28" s="61"/>
      <c r="IMR28" s="61"/>
      <c r="IMS28" s="61"/>
      <c r="IMT28" s="61"/>
      <c r="IMU28" s="61"/>
      <c r="IMV28" s="61"/>
      <c r="IMW28" s="61"/>
      <c r="IMX28" s="61"/>
      <c r="IMY28" s="61"/>
      <c r="IMZ28" s="61"/>
      <c r="INA28" s="61"/>
      <c r="INB28" s="61"/>
      <c r="INC28" s="61"/>
      <c r="IND28" s="61"/>
      <c r="INE28" s="61"/>
      <c r="INF28" s="61"/>
      <c r="ING28" s="61"/>
      <c r="INH28" s="61"/>
      <c r="INI28" s="61"/>
      <c r="INJ28" s="61"/>
      <c r="INK28" s="61"/>
      <c r="INL28" s="61"/>
      <c r="INM28" s="61"/>
      <c r="INN28" s="61"/>
      <c r="INO28" s="61"/>
      <c r="INP28" s="61"/>
      <c r="INQ28" s="61"/>
      <c r="INR28" s="61"/>
      <c r="INS28" s="61"/>
      <c r="INT28" s="61"/>
      <c r="INU28" s="61"/>
      <c r="INV28" s="61"/>
      <c r="INW28" s="61"/>
      <c r="INX28" s="61"/>
      <c r="INY28" s="61"/>
      <c r="INZ28" s="61"/>
      <c r="IOA28" s="61"/>
      <c r="IOB28" s="61"/>
      <c r="IOC28" s="61"/>
      <c r="IOD28" s="61"/>
      <c r="IOE28" s="61"/>
      <c r="IOF28" s="61"/>
      <c r="IOG28" s="61"/>
      <c r="IOH28" s="61"/>
      <c r="IOI28" s="61"/>
      <c r="IOJ28" s="61"/>
      <c r="IOK28" s="61"/>
      <c r="IOL28" s="61"/>
      <c r="IOM28" s="61"/>
      <c r="ION28" s="61"/>
      <c r="IOO28" s="61"/>
      <c r="IOP28" s="61"/>
      <c r="IOQ28" s="61"/>
      <c r="IOR28" s="61"/>
      <c r="IOS28" s="61"/>
      <c r="IOT28" s="61"/>
      <c r="IOU28" s="61"/>
      <c r="IOV28" s="61"/>
      <c r="IOW28" s="61"/>
      <c r="IOX28" s="61"/>
      <c r="IOY28" s="61"/>
      <c r="IOZ28" s="61"/>
      <c r="IPA28" s="61"/>
      <c r="IPB28" s="61"/>
      <c r="IPC28" s="61"/>
      <c r="IPD28" s="61"/>
      <c r="IPE28" s="61"/>
      <c r="IPF28" s="61"/>
      <c r="IPG28" s="61"/>
      <c r="IPH28" s="61"/>
      <c r="IPI28" s="61"/>
      <c r="IPJ28" s="61"/>
      <c r="IPK28" s="61"/>
      <c r="IPL28" s="61"/>
      <c r="IPM28" s="61"/>
      <c r="IPN28" s="61"/>
      <c r="IPO28" s="61"/>
      <c r="IPP28" s="61"/>
      <c r="IPQ28" s="61"/>
      <c r="IPR28" s="61"/>
      <c r="IPS28" s="61"/>
      <c r="IPT28" s="61"/>
      <c r="IPU28" s="61"/>
      <c r="IPV28" s="61"/>
      <c r="IPW28" s="61"/>
      <c r="IPX28" s="61"/>
      <c r="IPY28" s="61"/>
      <c r="IPZ28" s="61"/>
      <c r="IQA28" s="61"/>
      <c r="IQB28" s="61"/>
      <c r="IQC28" s="61"/>
      <c r="IQD28" s="61"/>
      <c r="IQE28" s="61"/>
      <c r="IQF28" s="61"/>
      <c r="IQG28" s="61"/>
      <c r="IQH28" s="61"/>
      <c r="IQI28" s="61"/>
      <c r="IQJ28" s="61"/>
      <c r="IQK28" s="61"/>
      <c r="IQL28" s="61"/>
      <c r="IQM28" s="61"/>
      <c r="IQN28" s="61"/>
      <c r="IQO28" s="61"/>
      <c r="IQP28" s="61"/>
      <c r="IQQ28" s="61"/>
      <c r="IQR28" s="61"/>
      <c r="IQS28" s="61"/>
      <c r="IQT28" s="61"/>
      <c r="IQU28" s="61"/>
      <c r="IQV28" s="61"/>
      <c r="IQW28" s="61"/>
      <c r="IQX28" s="61"/>
      <c r="IQY28" s="61"/>
      <c r="IQZ28" s="61"/>
      <c r="IRA28" s="61"/>
      <c r="IRB28" s="61"/>
      <c r="IRC28" s="61"/>
      <c r="IRD28" s="61"/>
      <c r="IRE28" s="61"/>
      <c r="IRF28" s="61"/>
      <c r="IRG28" s="61"/>
      <c r="IRH28" s="61"/>
      <c r="IRI28" s="61"/>
      <c r="IRJ28" s="61"/>
      <c r="IRK28" s="61"/>
      <c r="IRL28" s="61"/>
      <c r="IRM28" s="61"/>
      <c r="IRN28" s="61"/>
      <c r="IRO28" s="61"/>
      <c r="IRP28" s="61"/>
      <c r="IRQ28" s="61"/>
      <c r="IRR28" s="61"/>
      <c r="IRS28" s="61"/>
      <c r="IRT28" s="61"/>
      <c r="IRU28" s="61"/>
      <c r="IRV28" s="61"/>
      <c r="IRW28" s="61"/>
      <c r="IRX28" s="61"/>
      <c r="IRY28" s="61"/>
      <c r="IRZ28" s="61"/>
      <c r="ISA28" s="61"/>
      <c r="ISB28" s="61"/>
      <c r="ISC28" s="61"/>
      <c r="ISD28" s="61"/>
      <c r="ISE28" s="61"/>
      <c r="ISF28" s="61"/>
      <c r="ISG28" s="61"/>
      <c r="ISH28" s="61"/>
      <c r="ISI28" s="61"/>
      <c r="ISJ28" s="61"/>
      <c r="ISK28" s="61"/>
      <c r="ISL28" s="61"/>
      <c r="ISM28" s="61"/>
      <c r="ISN28" s="61"/>
      <c r="ISO28" s="61"/>
      <c r="ISP28" s="61"/>
      <c r="ISQ28" s="61"/>
      <c r="ISR28" s="61"/>
      <c r="ISS28" s="61"/>
      <c r="IST28" s="61"/>
      <c r="ISU28" s="61"/>
      <c r="ISV28" s="61"/>
      <c r="ISW28" s="61"/>
      <c r="ISX28" s="61"/>
      <c r="ISY28" s="61"/>
      <c r="ISZ28" s="61"/>
      <c r="ITA28" s="61"/>
      <c r="ITB28" s="61"/>
      <c r="ITC28" s="61"/>
      <c r="ITD28" s="61"/>
      <c r="ITE28" s="61"/>
      <c r="ITF28" s="61"/>
      <c r="ITG28" s="61"/>
      <c r="ITH28" s="61"/>
      <c r="ITI28" s="61"/>
      <c r="ITJ28" s="61"/>
      <c r="ITK28" s="61"/>
      <c r="ITL28" s="61"/>
      <c r="ITM28" s="61"/>
      <c r="ITN28" s="61"/>
      <c r="ITO28" s="61"/>
      <c r="ITP28" s="61"/>
      <c r="ITQ28" s="61"/>
      <c r="ITR28" s="61"/>
      <c r="ITS28" s="61"/>
      <c r="ITT28" s="61"/>
      <c r="ITU28" s="61"/>
      <c r="ITV28" s="61"/>
      <c r="ITW28" s="61"/>
      <c r="ITX28" s="61"/>
      <c r="ITY28" s="61"/>
      <c r="ITZ28" s="61"/>
      <c r="IUA28" s="61"/>
      <c r="IUB28" s="61"/>
      <c r="IUC28" s="61"/>
      <c r="IUD28" s="61"/>
      <c r="IUE28" s="61"/>
      <c r="IUF28" s="61"/>
      <c r="IUG28" s="61"/>
      <c r="IUH28" s="61"/>
      <c r="IUI28" s="61"/>
      <c r="IUJ28" s="61"/>
      <c r="IUK28" s="61"/>
      <c r="IUL28" s="61"/>
      <c r="IUM28" s="61"/>
      <c r="IUN28" s="61"/>
      <c r="IUO28" s="61"/>
      <c r="IUP28" s="61"/>
      <c r="IUQ28" s="61"/>
      <c r="IUR28" s="61"/>
      <c r="IUS28" s="61"/>
      <c r="IUT28" s="61"/>
      <c r="IUU28" s="61"/>
      <c r="IUV28" s="61"/>
      <c r="IUW28" s="61"/>
      <c r="IUX28" s="61"/>
      <c r="IUY28" s="61"/>
      <c r="IUZ28" s="61"/>
      <c r="IVA28" s="61"/>
      <c r="IVB28" s="61"/>
      <c r="IVC28" s="61"/>
      <c r="IVD28" s="61"/>
      <c r="IVE28" s="61"/>
      <c r="IVF28" s="61"/>
      <c r="IVG28" s="61"/>
      <c r="IVH28" s="61"/>
      <c r="IVI28" s="61"/>
      <c r="IVJ28" s="61"/>
      <c r="IVK28" s="61"/>
      <c r="IVL28" s="61"/>
      <c r="IVM28" s="61"/>
      <c r="IVN28" s="61"/>
      <c r="IVO28" s="61"/>
      <c r="IVP28" s="61"/>
      <c r="IVQ28" s="61"/>
      <c r="IVR28" s="61"/>
      <c r="IVS28" s="61"/>
      <c r="IVT28" s="61"/>
      <c r="IVU28" s="61"/>
      <c r="IVV28" s="61"/>
      <c r="IVW28" s="61"/>
      <c r="IVX28" s="61"/>
      <c r="IVY28" s="61"/>
      <c r="IVZ28" s="61"/>
      <c r="IWA28" s="61"/>
      <c r="IWB28" s="61"/>
      <c r="IWC28" s="61"/>
      <c r="IWD28" s="61"/>
      <c r="IWE28" s="61"/>
      <c r="IWF28" s="61"/>
      <c r="IWG28" s="61"/>
      <c r="IWH28" s="61"/>
      <c r="IWI28" s="61"/>
      <c r="IWJ28" s="61"/>
      <c r="IWK28" s="61"/>
      <c r="IWL28" s="61"/>
      <c r="IWM28" s="61"/>
      <c r="IWN28" s="61"/>
      <c r="IWO28" s="61"/>
      <c r="IWP28" s="61"/>
      <c r="IWQ28" s="61"/>
      <c r="IWR28" s="61"/>
      <c r="IWS28" s="61"/>
      <c r="IWT28" s="61"/>
      <c r="IWU28" s="61"/>
      <c r="IWV28" s="61"/>
      <c r="IWW28" s="61"/>
      <c r="IWX28" s="61"/>
      <c r="IWY28" s="61"/>
      <c r="IWZ28" s="61"/>
      <c r="IXA28" s="61"/>
      <c r="IXB28" s="61"/>
      <c r="IXC28" s="61"/>
      <c r="IXD28" s="61"/>
      <c r="IXE28" s="61"/>
      <c r="IXF28" s="61"/>
      <c r="IXG28" s="61"/>
      <c r="IXH28" s="61"/>
      <c r="IXI28" s="61"/>
      <c r="IXJ28" s="61"/>
      <c r="IXK28" s="61"/>
      <c r="IXL28" s="61"/>
      <c r="IXM28" s="61"/>
      <c r="IXN28" s="61"/>
      <c r="IXO28" s="61"/>
      <c r="IXP28" s="61"/>
      <c r="IXQ28" s="61"/>
      <c r="IXR28" s="61"/>
      <c r="IXS28" s="61"/>
      <c r="IXT28" s="61"/>
      <c r="IXU28" s="61"/>
      <c r="IXV28" s="61"/>
      <c r="IXW28" s="61"/>
      <c r="IXX28" s="61"/>
      <c r="IXY28" s="61"/>
      <c r="IXZ28" s="61"/>
      <c r="IYA28" s="61"/>
      <c r="IYB28" s="61"/>
      <c r="IYC28" s="61"/>
      <c r="IYD28" s="61"/>
      <c r="IYE28" s="61"/>
      <c r="IYF28" s="61"/>
      <c r="IYG28" s="61"/>
      <c r="IYH28" s="61"/>
      <c r="IYI28" s="61"/>
      <c r="IYJ28" s="61"/>
      <c r="IYK28" s="61"/>
      <c r="IYL28" s="61"/>
      <c r="IYM28" s="61"/>
      <c r="IYN28" s="61"/>
      <c r="IYO28" s="61"/>
      <c r="IYP28" s="61"/>
      <c r="IYQ28" s="61"/>
      <c r="IYR28" s="61"/>
      <c r="IYS28" s="61"/>
      <c r="IYT28" s="61"/>
      <c r="IYU28" s="61"/>
      <c r="IYV28" s="61"/>
      <c r="IYW28" s="61"/>
      <c r="IYX28" s="61"/>
      <c r="IYY28" s="61"/>
      <c r="IYZ28" s="61"/>
      <c r="IZA28" s="61"/>
      <c r="IZB28" s="61"/>
      <c r="IZC28" s="61"/>
      <c r="IZD28" s="61"/>
      <c r="IZE28" s="61"/>
      <c r="IZF28" s="61"/>
      <c r="IZG28" s="61"/>
      <c r="IZH28" s="61"/>
      <c r="IZI28" s="61"/>
      <c r="IZJ28" s="61"/>
      <c r="IZK28" s="61"/>
      <c r="IZL28" s="61"/>
      <c r="IZM28" s="61"/>
      <c r="IZN28" s="61"/>
      <c r="IZO28" s="61"/>
      <c r="IZP28" s="61"/>
      <c r="IZQ28" s="61"/>
      <c r="IZR28" s="61"/>
      <c r="IZS28" s="61"/>
      <c r="IZT28" s="61"/>
      <c r="IZU28" s="61"/>
      <c r="IZV28" s="61"/>
      <c r="IZW28" s="61"/>
      <c r="IZX28" s="61"/>
      <c r="IZY28" s="61"/>
      <c r="IZZ28" s="61"/>
      <c r="JAA28" s="61"/>
      <c r="JAB28" s="61"/>
      <c r="JAC28" s="61"/>
      <c r="JAD28" s="61"/>
      <c r="JAE28" s="61"/>
      <c r="JAF28" s="61"/>
      <c r="JAG28" s="61"/>
      <c r="JAH28" s="61"/>
      <c r="JAI28" s="61"/>
      <c r="JAJ28" s="61"/>
      <c r="JAK28" s="61"/>
      <c r="JAL28" s="61"/>
      <c r="JAM28" s="61"/>
      <c r="JAN28" s="61"/>
      <c r="JAO28" s="61"/>
      <c r="JAP28" s="61"/>
      <c r="JAQ28" s="61"/>
      <c r="JAR28" s="61"/>
      <c r="JAS28" s="61"/>
      <c r="JAT28" s="61"/>
      <c r="JAU28" s="61"/>
      <c r="JAV28" s="61"/>
      <c r="JAW28" s="61"/>
      <c r="JAX28" s="61"/>
      <c r="JAY28" s="61"/>
      <c r="JAZ28" s="61"/>
      <c r="JBA28" s="61"/>
      <c r="JBB28" s="61"/>
      <c r="JBC28" s="61"/>
      <c r="JBD28" s="61"/>
      <c r="JBE28" s="61"/>
      <c r="JBF28" s="61"/>
      <c r="JBG28" s="61"/>
      <c r="JBH28" s="61"/>
      <c r="JBI28" s="61"/>
      <c r="JBJ28" s="61"/>
      <c r="JBK28" s="61"/>
      <c r="JBL28" s="61"/>
      <c r="JBM28" s="61"/>
      <c r="JBN28" s="61"/>
      <c r="JBO28" s="61"/>
      <c r="JBP28" s="61"/>
      <c r="JBQ28" s="61"/>
      <c r="JBR28" s="61"/>
      <c r="JBS28" s="61"/>
      <c r="JBT28" s="61"/>
      <c r="JBU28" s="61"/>
      <c r="JBV28" s="61"/>
      <c r="JBW28" s="61"/>
      <c r="JBX28" s="61"/>
      <c r="JBY28" s="61"/>
      <c r="JBZ28" s="61"/>
      <c r="JCA28" s="61"/>
      <c r="JCB28" s="61"/>
      <c r="JCC28" s="61"/>
      <c r="JCD28" s="61"/>
      <c r="JCE28" s="61"/>
      <c r="JCF28" s="61"/>
      <c r="JCG28" s="61"/>
      <c r="JCH28" s="61"/>
      <c r="JCI28" s="61"/>
      <c r="JCJ28" s="61"/>
      <c r="JCK28" s="61"/>
      <c r="JCL28" s="61"/>
      <c r="JCM28" s="61"/>
      <c r="JCN28" s="61"/>
      <c r="JCO28" s="61"/>
      <c r="JCP28" s="61"/>
      <c r="JCQ28" s="61"/>
      <c r="JCR28" s="61"/>
      <c r="JCS28" s="61"/>
      <c r="JCT28" s="61"/>
      <c r="JCU28" s="61"/>
      <c r="JCV28" s="61"/>
      <c r="JCW28" s="61"/>
      <c r="JCX28" s="61"/>
      <c r="JCY28" s="61"/>
      <c r="JCZ28" s="61"/>
      <c r="JDA28" s="61"/>
      <c r="JDB28" s="61"/>
      <c r="JDC28" s="61"/>
      <c r="JDD28" s="61"/>
      <c r="JDE28" s="61"/>
      <c r="JDF28" s="61"/>
      <c r="JDG28" s="61"/>
      <c r="JDH28" s="61"/>
      <c r="JDI28" s="61"/>
      <c r="JDJ28" s="61"/>
      <c r="JDK28" s="61"/>
      <c r="JDL28" s="61"/>
      <c r="JDM28" s="61"/>
      <c r="JDN28" s="61"/>
      <c r="JDO28" s="61"/>
      <c r="JDP28" s="61"/>
      <c r="JDQ28" s="61"/>
      <c r="JDR28" s="61"/>
      <c r="JDS28" s="61"/>
      <c r="JDT28" s="61"/>
      <c r="JDU28" s="61"/>
      <c r="JDV28" s="61"/>
      <c r="JDW28" s="61"/>
      <c r="JDX28" s="61"/>
      <c r="JDY28" s="61"/>
      <c r="JDZ28" s="61"/>
      <c r="JEA28" s="61"/>
      <c r="JEB28" s="61"/>
      <c r="JEC28" s="61"/>
      <c r="JED28" s="61"/>
      <c r="JEE28" s="61"/>
      <c r="JEF28" s="61"/>
      <c r="JEG28" s="61"/>
      <c r="JEH28" s="61"/>
      <c r="JEI28" s="61"/>
      <c r="JEJ28" s="61"/>
      <c r="JEK28" s="61"/>
      <c r="JEL28" s="61"/>
      <c r="JEM28" s="61"/>
      <c r="JEN28" s="61"/>
      <c r="JEO28" s="61"/>
      <c r="JEP28" s="61"/>
      <c r="JEQ28" s="61"/>
      <c r="JER28" s="61"/>
      <c r="JES28" s="61"/>
      <c r="JET28" s="61"/>
      <c r="JEU28" s="61"/>
      <c r="JEV28" s="61"/>
      <c r="JEW28" s="61"/>
      <c r="JEX28" s="61"/>
      <c r="JEY28" s="61"/>
      <c r="JEZ28" s="61"/>
      <c r="JFA28" s="61"/>
      <c r="JFB28" s="61"/>
      <c r="JFC28" s="61"/>
      <c r="JFD28" s="61"/>
      <c r="JFE28" s="61"/>
      <c r="JFF28" s="61"/>
      <c r="JFG28" s="61"/>
      <c r="JFH28" s="61"/>
      <c r="JFI28" s="61"/>
      <c r="JFJ28" s="61"/>
      <c r="JFK28" s="61"/>
      <c r="JFL28" s="61"/>
      <c r="JFM28" s="61"/>
      <c r="JFN28" s="61"/>
      <c r="JFO28" s="61"/>
      <c r="JFP28" s="61"/>
      <c r="JFQ28" s="61"/>
      <c r="JFR28" s="61"/>
      <c r="JFS28" s="61"/>
      <c r="JFT28" s="61"/>
      <c r="JFU28" s="61"/>
      <c r="JFV28" s="61"/>
      <c r="JFW28" s="61"/>
      <c r="JFX28" s="61"/>
      <c r="JFY28" s="61"/>
      <c r="JFZ28" s="61"/>
      <c r="JGA28" s="61"/>
      <c r="JGB28" s="61"/>
      <c r="JGC28" s="61"/>
      <c r="JGD28" s="61"/>
      <c r="JGE28" s="61"/>
      <c r="JGF28" s="61"/>
      <c r="JGG28" s="61"/>
      <c r="JGH28" s="61"/>
      <c r="JGI28" s="61"/>
      <c r="JGJ28" s="61"/>
      <c r="JGK28" s="61"/>
      <c r="JGL28" s="61"/>
      <c r="JGM28" s="61"/>
      <c r="JGN28" s="61"/>
      <c r="JGO28" s="61"/>
      <c r="JGP28" s="61"/>
      <c r="JGQ28" s="61"/>
      <c r="JGR28" s="61"/>
      <c r="JGS28" s="61"/>
      <c r="JGT28" s="61"/>
      <c r="JGU28" s="61"/>
      <c r="JGV28" s="61"/>
      <c r="JGW28" s="61"/>
      <c r="JGX28" s="61"/>
      <c r="JGY28" s="61"/>
      <c r="JGZ28" s="61"/>
      <c r="JHA28" s="61"/>
      <c r="JHB28" s="61"/>
      <c r="JHC28" s="61"/>
      <c r="JHD28" s="61"/>
      <c r="JHE28" s="61"/>
      <c r="JHF28" s="61"/>
      <c r="JHG28" s="61"/>
      <c r="JHH28" s="61"/>
      <c r="JHI28" s="61"/>
      <c r="JHJ28" s="61"/>
      <c r="JHK28" s="61"/>
      <c r="JHL28" s="61"/>
      <c r="JHM28" s="61"/>
      <c r="JHN28" s="61"/>
      <c r="JHO28" s="61"/>
      <c r="JHP28" s="61"/>
      <c r="JHQ28" s="61"/>
      <c r="JHR28" s="61"/>
      <c r="JHS28" s="61"/>
      <c r="JHT28" s="61"/>
      <c r="JHU28" s="61"/>
      <c r="JHV28" s="61"/>
      <c r="JHW28" s="61"/>
      <c r="JHX28" s="61"/>
      <c r="JHY28" s="61"/>
      <c r="JHZ28" s="61"/>
      <c r="JIA28" s="61"/>
      <c r="JIB28" s="61"/>
      <c r="JIC28" s="61"/>
      <c r="JID28" s="61"/>
      <c r="JIE28" s="61"/>
      <c r="JIF28" s="61"/>
      <c r="JIG28" s="61"/>
      <c r="JIH28" s="61"/>
      <c r="JII28" s="61"/>
      <c r="JIJ28" s="61"/>
      <c r="JIK28" s="61"/>
      <c r="JIL28" s="61"/>
      <c r="JIM28" s="61"/>
      <c r="JIN28" s="61"/>
      <c r="JIO28" s="61"/>
      <c r="JIP28" s="61"/>
      <c r="JIQ28" s="61"/>
      <c r="JIR28" s="61"/>
      <c r="JIS28" s="61"/>
      <c r="JIT28" s="61"/>
      <c r="JIU28" s="61"/>
      <c r="JIV28" s="61"/>
      <c r="JIW28" s="61"/>
      <c r="JIX28" s="61"/>
      <c r="JIY28" s="61"/>
      <c r="JIZ28" s="61"/>
      <c r="JJA28" s="61"/>
      <c r="JJB28" s="61"/>
      <c r="JJC28" s="61"/>
      <c r="JJD28" s="61"/>
      <c r="JJE28" s="61"/>
      <c r="JJF28" s="61"/>
      <c r="JJG28" s="61"/>
      <c r="JJH28" s="61"/>
      <c r="JJI28" s="61"/>
      <c r="JJJ28" s="61"/>
      <c r="JJK28" s="61"/>
      <c r="JJL28" s="61"/>
      <c r="JJM28" s="61"/>
      <c r="JJN28" s="61"/>
      <c r="JJO28" s="61"/>
      <c r="JJP28" s="61"/>
      <c r="JJQ28" s="61"/>
      <c r="JJR28" s="61"/>
      <c r="JJS28" s="61"/>
      <c r="JJT28" s="61"/>
      <c r="JJU28" s="61"/>
      <c r="JJV28" s="61"/>
      <c r="JJW28" s="61"/>
      <c r="JJX28" s="61"/>
      <c r="JJY28" s="61"/>
      <c r="JJZ28" s="61"/>
      <c r="JKA28" s="61"/>
      <c r="JKB28" s="61"/>
      <c r="JKC28" s="61"/>
      <c r="JKD28" s="61"/>
      <c r="JKE28" s="61"/>
      <c r="JKF28" s="61"/>
      <c r="JKG28" s="61"/>
      <c r="JKH28" s="61"/>
      <c r="JKI28" s="61"/>
      <c r="JKJ28" s="61"/>
      <c r="JKK28" s="61"/>
      <c r="JKL28" s="61"/>
      <c r="JKM28" s="61"/>
      <c r="JKN28" s="61"/>
      <c r="JKO28" s="61"/>
      <c r="JKP28" s="61"/>
      <c r="JKQ28" s="61"/>
      <c r="JKR28" s="61"/>
      <c r="JKS28" s="61"/>
      <c r="JKT28" s="61"/>
      <c r="JKU28" s="61"/>
      <c r="JKV28" s="61"/>
      <c r="JKW28" s="61"/>
      <c r="JKX28" s="61"/>
      <c r="JKY28" s="61"/>
      <c r="JKZ28" s="61"/>
      <c r="JLA28" s="61"/>
      <c r="JLB28" s="61"/>
      <c r="JLC28" s="61"/>
      <c r="JLD28" s="61"/>
      <c r="JLE28" s="61"/>
      <c r="JLF28" s="61"/>
      <c r="JLG28" s="61"/>
      <c r="JLH28" s="61"/>
      <c r="JLI28" s="61"/>
      <c r="JLJ28" s="61"/>
      <c r="JLK28" s="61"/>
      <c r="JLL28" s="61"/>
      <c r="JLM28" s="61"/>
      <c r="JLN28" s="61"/>
      <c r="JLO28" s="61"/>
      <c r="JLP28" s="61"/>
      <c r="JLQ28" s="61"/>
      <c r="JLR28" s="61"/>
      <c r="JLS28" s="61"/>
      <c r="JLT28" s="61"/>
      <c r="JLU28" s="61"/>
      <c r="JLV28" s="61"/>
      <c r="JLW28" s="61"/>
      <c r="JLX28" s="61"/>
      <c r="JLY28" s="61"/>
      <c r="JLZ28" s="61"/>
      <c r="JMA28" s="61"/>
      <c r="JMB28" s="61"/>
      <c r="JMC28" s="61"/>
      <c r="JMD28" s="61"/>
      <c r="JME28" s="61"/>
      <c r="JMF28" s="61"/>
      <c r="JMG28" s="61"/>
      <c r="JMH28" s="61"/>
      <c r="JMI28" s="61"/>
      <c r="JMJ28" s="61"/>
      <c r="JMK28" s="61"/>
      <c r="JML28" s="61"/>
      <c r="JMM28" s="61"/>
      <c r="JMN28" s="61"/>
      <c r="JMO28" s="61"/>
      <c r="JMP28" s="61"/>
      <c r="JMQ28" s="61"/>
      <c r="JMR28" s="61"/>
      <c r="JMS28" s="61"/>
      <c r="JMT28" s="61"/>
      <c r="JMU28" s="61"/>
      <c r="JMV28" s="61"/>
      <c r="JMW28" s="61"/>
      <c r="JMX28" s="61"/>
      <c r="JMY28" s="61"/>
      <c r="JMZ28" s="61"/>
      <c r="JNA28" s="61"/>
      <c r="JNB28" s="61"/>
      <c r="JNC28" s="61"/>
      <c r="JND28" s="61"/>
      <c r="JNE28" s="61"/>
      <c r="JNF28" s="61"/>
      <c r="JNG28" s="61"/>
      <c r="JNH28" s="61"/>
      <c r="JNI28" s="61"/>
      <c r="JNJ28" s="61"/>
      <c r="JNK28" s="61"/>
      <c r="JNL28" s="61"/>
      <c r="JNM28" s="61"/>
      <c r="JNN28" s="61"/>
      <c r="JNO28" s="61"/>
      <c r="JNP28" s="61"/>
      <c r="JNQ28" s="61"/>
      <c r="JNR28" s="61"/>
      <c r="JNS28" s="61"/>
      <c r="JNT28" s="61"/>
      <c r="JNU28" s="61"/>
      <c r="JNV28" s="61"/>
      <c r="JNW28" s="61"/>
      <c r="JNX28" s="61"/>
      <c r="JNY28" s="61"/>
      <c r="JNZ28" s="61"/>
      <c r="JOA28" s="61"/>
      <c r="JOB28" s="61"/>
      <c r="JOC28" s="61"/>
      <c r="JOD28" s="61"/>
      <c r="JOE28" s="61"/>
      <c r="JOF28" s="61"/>
      <c r="JOG28" s="61"/>
      <c r="JOH28" s="61"/>
      <c r="JOI28" s="61"/>
      <c r="JOJ28" s="61"/>
      <c r="JOK28" s="61"/>
      <c r="JOL28" s="61"/>
      <c r="JOM28" s="61"/>
      <c r="JON28" s="61"/>
      <c r="JOO28" s="61"/>
      <c r="JOP28" s="61"/>
      <c r="JOQ28" s="61"/>
      <c r="JOR28" s="61"/>
      <c r="JOS28" s="61"/>
      <c r="JOT28" s="61"/>
      <c r="JOU28" s="61"/>
      <c r="JOV28" s="61"/>
      <c r="JOW28" s="61"/>
      <c r="JOX28" s="61"/>
      <c r="JOY28" s="61"/>
      <c r="JOZ28" s="61"/>
      <c r="JPA28" s="61"/>
      <c r="JPB28" s="61"/>
      <c r="JPC28" s="61"/>
      <c r="JPD28" s="61"/>
      <c r="JPE28" s="61"/>
      <c r="JPF28" s="61"/>
      <c r="JPG28" s="61"/>
      <c r="JPH28" s="61"/>
      <c r="JPI28" s="61"/>
      <c r="JPJ28" s="61"/>
      <c r="JPK28" s="61"/>
      <c r="JPL28" s="61"/>
      <c r="JPM28" s="61"/>
      <c r="JPN28" s="61"/>
      <c r="JPO28" s="61"/>
      <c r="JPP28" s="61"/>
      <c r="JPQ28" s="61"/>
      <c r="JPR28" s="61"/>
      <c r="JPS28" s="61"/>
      <c r="JPT28" s="61"/>
      <c r="JPU28" s="61"/>
      <c r="JPV28" s="61"/>
      <c r="JPW28" s="61"/>
      <c r="JPX28" s="61"/>
      <c r="JPY28" s="61"/>
      <c r="JPZ28" s="61"/>
      <c r="JQA28" s="61"/>
      <c r="JQB28" s="61"/>
      <c r="JQC28" s="61"/>
      <c r="JQD28" s="61"/>
      <c r="JQE28" s="61"/>
      <c r="JQF28" s="61"/>
      <c r="JQG28" s="61"/>
      <c r="JQH28" s="61"/>
      <c r="JQI28" s="61"/>
      <c r="JQJ28" s="61"/>
      <c r="JQK28" s="61"/>
      <c r="JQL28" s="61"/>
      <c r="JQM28" s="61"/>
      <c r="JQN28" s="61"/>
      <c r="JQO28" s="61"/>
      <c r="JQP28" s="61"/>
      <c r="JQQ28" s="61"/>
      <c r="JQR28" s="61"/>
      <c r="JQS28" s="61"/>
      <c r="JQT28" s="61"/>
      <c r="JQU28" s="61"/>
      <c r="JQV28" s="61"/>
      <c r="JQW28" s="61"/>
      <c r="JQX28" s="61"/>
      <c r="JQY28" s="61"/>
      <c r="JQZ28" s="61"/>
      <c r="JRA28" s="61"/>
      <c r="JRB28" s="61"/>
      <c r="JRC28" s="61"/>
      <c r="JRD28" s="61"/>
      <c r="JRE28" s="61"/>
      <c r="JRF28" s="61"/>
      <c r="JRG28" s="61"/>
      <c r="JRH28" s="61"/>
      <c r="JRI28" s="61"/>
      <c r="JRJ28" s="61"/>
      <c r="JRK28" s="61"/>
      <c r="JRL28" s="61"/>
      <c r="JRM28" s="61"/>
      <c r="JRN28" s="61"/>
      <c r="JRO28" s="61"/>
      <c r="JRP28" s="61"/>
      <c r="JRQ28" s="61"/>
      <c r="JRR28" s="61"/>
      <c r="JRS28" s="61"/>
      <c r="JRT28" s="61"/>
      <c r="JRU28" s="61"/>
      <c r="JRV28" s="61"/>
      <c r="JRW28" s="61"/>
      <c r="JRX28" s="61"/>
      <c r="JRY28" s="61"/>
      <c r="JRZ28" s="61"/>
      <c r="JSA28" s="61"/>
      <c r="JSB28" s="61"/>
      <c r="JSC28" s="61"/>
      <c r="JSD28" s="61"/>
      <c r="JSE28" s="61"/>
      <c r="JSF28" s="61"/>
      <c r="JSG28" s="61"/>
      <c r="JSH28" s="61"/>
      <c r="JSI28" s="61"/>
      <c r="JSJ28" s="61"/>
      <c r="JSK28" s="61"/>
      <c r="JSL28" s="61"/>
      <c r="JSM28" s="61"/>
      <c r="JSN28" s="61"/>
      <c r="JSO28" s="61"/>
      <c r="JSP28" s="61"/>
      <c r="JSQ28" s="61"/>
      <c r="JSR28" s="61"/>
      <c r="JSS28" s="61"/>
      <c r="JST28" s="61"/>
      <c r="JSU28" s="61"/>
      <c r="JSV28" s="61"/>
      <c r="JSW28" s="61"/>
      <c r="JSX28" s="61"/>
      <c r="JSY28" s="61"/>
      <c r="JSZ28" s="61"/>
      <c r="JTA28" s="61"/>
      <c r="JTB28" s="61"/>
      <c r="JTC28" s="61"/>
      <c r="JTD28" s="61"/>
      <c r="JTE28" s="61"/>
      <c r="JTF28" s="61"/>
      <c r="JTG28" s="61"/>
      <c r="JTH28" s="61"/>
      <c r="JTI28" s="61"/>
      <c r="JTJ28" s="61"/>
      <c r="JTK28" s="61"/>
      <c r="JTL28" s="61"/>
      <c r="JTM28" s="61"/>
      <c r="JTN28" s="61"/>
      <c r="JTO28" s="61"/>
      <c r="JTP28" s="61"/>
      <c r="JTQ28" s="61"/>
      <c r="JTR28" s="61"/>
      <c r="JTS28" s="61"/>
      <c r="JTT28" s="61"/>
      <c r="JTU28" s="61"/>
      <c r="JTV28" s="61"/>
      <c r="JTW28" s="61"/>
      <c r="JTX28" s="61"/>
      <c r="JTY28" s="61"/>
      <c r="JTZ28" s="61"/>
      <c r="JUA28" s="61"/>
      <c r="JUB28" s="61"/>
      <c r="JUC28" s="61"/>
      <c r="JUD28" s="61"/>
      <c r="JUE28" s="61"/>
      <c r="JUF28" s="61"/>
      <c r="JUG28" s="61"/>
      <c r="JUH28" s="61"/>
      <c r="JUI28" s="61"/>
      <c r="JUJ28" s="61"/>
      <c r="JUK28" s="61"/>
      <c r="JUL28" s="61"/>
      <c r="JUM28" s="61"/>
      <c r="JUN28" s="61"/>
      <c r="JUO28" s="61"/>
      <c r="JUP28" s="61"/>
      <c r="JUQ28" s="61"/>
      <c r="JUR28" s="61"/>
      <c r="JUS28" s="61"/>
      <c r="JUT28" s="61"/>
      <c r="JUU28" s="61"/>
      <c r="JUV28" s="61"/>
      <c r="JUW28" s="61"/>
      <c r="JUX28" s="61"/>
      <c r="JUY28" s="61"/>
      <c r="JUZ28" s="61"/>
      <c r="JVA28" s="61"/>
      <c r="JVB28" s="61"/>
      <c r="JVC28" s="61"/>
      <c r="JVD28" s="61"/>
      <c r="JVE28" s="61"/>
      <c r="JVF28" s="61"/>
      <c r="JVG28" s="61"/>
      <c r="JVH28" s="61"/>
      <c r="JVI28" s="61"/>
      <c r="JVJ28" s="61"/>
      <c r="JVK28" s="61"/>
      <c r="JVL28" s="61"/>
      <c r="JVM28" s="61"/>
      <c r="JVN28" s="61"/>
      <c r="JVO28" s="61"/>
      <c r="JVP28" s="61"/>
      <c r="JVQ28" s="61"/>
      <c r="JVR28" s="61"/>
      <c r="JVS28" s="61"/>
      <c r="JVT28" s="61"/>
      <c r="JVU28" s="61"/>
      <c r="JVV28" s="61"/>
      <c r="JVW28" s="61"/>
      <c r="JVX28" s="61"/>
      <c r="JVY28" s="61"/>
      <c r="JVZ28" s="61"/>
      <c r="JWA28" s="61"/>
      <c r="JWB28" s="61"/>
      <c r="JWC28" s="61"/>
      <c r="JWD28" s="61"/>
      <c r="JWE28" s="61"/>
      <c r="JWF28" s="61"/>
      <c r="JWG28" s="61"/>
      <c r="JWH28" s="61"/>
      <c r="JWI28" s="61"/>
      <c r="JWJ28" s="61"/>
      <c r="JWK28" s="61"/>
      <c r="JWL28" s="61"/>
      <c r="JWM28" s="61"/>
      <c r="JWN28" s="61"/>
      <c r="JWO28" s="61"/>
      <c r="JWP28" s="61"/>
      <c r="JWQ28" s="61"/>
      <c r="JWR28" s="61"/>
      <c r="JWS28" s="61"/>
      <c r="JWT28" s="61"/>
      <c r="JWU28" s="61"/>
      <c r="JWV28" s="61"/>
      <c r="JWW28" s="61"/>
      <c r="JWX28" s="61"/>
      <c r="JWY28" s="61"/>
      <c r="JWZ28" s="61"/>
      <c r="JXA28" s="61"/>
      <c r="JXB28" s="61"/>
      <c r="JXC28" s="61"/>
      <c r="JXD28" s="61"/>
      <c r="JXE28" s="61"/>
      <c r="JXF28" s="61"/>
      <c r="JXG28" s="61"/>
      <c r="JXH28" s="61"/>
      <c r="JXI28" s="61"/>
      <c r="JXJ28" s="61"/>
      <c r="JXK28" s="61"/>
      <c r="JXL28" s="61"/>
      <c r="JXM28" s="61"/>
      <c r="JXN28" s="61"/>
      <c r="JXO28" s="61"/>
      <c r="JXP28" s="61"/>
      <c r="JXQ28" s="61"/>
      <c r="JXR28" s="61"/>
      <c r="JXS28" s="61"/>
      <c r="JXT28" s="61"/>
      <c r="JXU28" s="61"/>
      <c r="JXV28" s="61"/>
      <c r="JXW28" s="61"/>
      <c r="JXX28" s="61"/>
      <c r="JXY28" s="61"/>
      <c r="JXZ28" s="61"/>
      <c r="JYA28" s="61"/>
      <c r="JYB28" s="61"/>
      <c r="JYC28" s="61"/>
      <c r="JYD28" s="61"/>
      <c r="JYE28" s="61"/>
      <c r="JYF28" s="61"/>
      <c r="JYG28" s="61"/>
      <c r="JYH28" s="61"/>
      <c r="JYI28" s="61"/>
      <c r="JYJ28" s="61"/>
      <c r="JYK28" s="61"/>
      <c r="JYL28" s="61"/>
      <c r="JYM28" s="61"/>
      <c r="JYN28" s="61"/>
      <c r="JYO28" s="61"/>
      <c r="JYP28" s="61"/>
      <c r="JYQ28" s="61"/>
      <c r="JYR28" s="61"/>
      <c r="JYS28" s="61"/>
      <c r="JYT28" s="61"/>
      <c r="JYU28" s="61"/>
      <c r="JYV28" s="61"/>
      <c r="JYW28" s="61"/>
      <c r="JYX28" s="61"/>
      <c r="JYY28" s="61"/>
      <c r="JYZ28" s="61"/>
      <c r="JZA28" s="61"/>
      <c r="JZB28" s="61"/>
      <c r="JZC28" s="61"/>
      <c r="JZD28" s="61"/>
      <c r="JZE28" s="61"/>
      <c r="JZF28" s="61"/>
      <c r="JZG28" s="61"/>
      <c r="JZH28" s="61"/>
      <c r="JZI28" s="61"/>
      <c r="JZJ28" s="61"/>
      <c r="JZK28" s="61"/>
      <c r="JZL28" s="61"/>
      <c r="JZM28" s="61"/>
      <c r="JZN28" s="61"/>
      <c r="JZO28" s="61"/>
      <c r="JZP28" s="61"/>
      <c r="JZQ28" s="61"/>
      <c r="JZR28" s="61"/>
      <c r="JZS28" s="61"/>
      <c r="JZT28" s="61"/>
      <c r="JZU28" s="61"/>
      <c r="JZV28" s="61"/>
      <c r="JZW28" s="61"/>
      <c r="JZX28" s="61"/>
      <c r="JZY28" s="61"/>
      <c r="JZZ28" s="61"/>
      <c r="KAA28" s="61"/>
      <c r="KAB28" s="61"/>
      <c r="KAC28" s="61"/>
      <c r="KAD28" s="61"/>
      <c r="KAE28" s="61"/>
      <c r="KAF28" s="61"/>
      <c r="KAG28" s="61"/>
      <c r="KAH28" s="61"/>
      <c r="KAI28" s="61"/>
      <c r="KAJ28" s="61"/>
      <c r="KAK28" s="61"/>
      <c r="KAL28" s="61"/>
      <c r="KAM28" s="61"/>
      <c r="KAN28" s="61"/>
      <c r="KAO28" s="61"/>
      <c r="KAP28" s="61"/>
      <c r="KAQ28" s="61"/>
      <c r="KAR28" s="61"/>
      <c r="KAS28" s="61"/>
      <c r="KAT28" s="61"/>
      <c r="KAU28" s="61"/>
      <c r="KAV28" s="61"/>
      <c r="KAW28" s="61"/>
      <c r="KAX28" s="61"/>
      <c r="KAY28" s="61"/>
      <c r="KAZ28" s="61"/>
      <c r="KBA28" s="61"/>
      <c r="KBB28" s="61"/>
      <c r="KBC28" s="61"/>
      <c r="KBD28" s="61"/>
      <c r="KBE28" s="61"/>
      <c r="KBF28" s="61"/>
      <c r="KBG28" s="61"/>
      <c r="KBH28" s="61"/>
      <c r="KBI28" s="61"/>
      <c r="KBJ28" s="61"/>
      <c r="KBK28" s="61"/>
      <c r="KBL28" s="61"/>
      <c r="KBM28" s="61"/>
      <c r="KBN28" s="61"/>
      <c r="KBO28" s="61"/>
      <c r="KBP28" s="61"/>
      <c r="KBQ28" s="61"/>
      <c r="KBR28" s="61"/>
      <c r="KBS28" s="61"/>
      <c r="KBT28" s="61"/>
      <c r="KBU28" s="61"/>
      <c r="KBV28" s="61"/>
      <c r="KBW28" s="61"/>
      <c r="KBX28" s="61"/>
      <c r="KBY28" s="61"/>
      <c r="KBZ28" s="61"/>
      <c r="KCA28" s="61"/>
      <c r="KCB28" s="61"/>
      <c r="KCC28" s="61"/>
      <c r="KCD28" s="61"/>
      <c r="KCE28" s="61"/>
      <c r="KCF28" s="61"/>
      <c r="KCG28" s="61"/>
      <c r="KCH28" s="61"/>
      <c r="KCI28" s="61"/>
      <c r="KCJ28" s="61"/>
      <c r="KCK28" s="61"/>
      <c r="KCL28" s="61"/>
      <c r="KCM28" s="61"/>
      <c r="KCN28" s="61"/>
      <c r="KCO28" s="61"/>
      <c r="KCP28" s="61"/>
      <c r="KCQ28" s="61"/>
      <c r="KCR28" s="61"/>
      <c r="KCS28" s="61"/>
      <c r="KCT28" s="61"/>
      <c r="KCU28" s="61"/>
      <c r="KCV28" s="61"/>
      <c r="KCW28" s="61"/>
      <c r="KCX28" s="61"/>
      <c r="KCY28" s="61"/>
      <c r="KCZ28" s="61"/>
      <c r="KDA28" s="61"/>
      <c r="KDB28" s="61"/>
      <c r="KDC28" s="61"/>
      <c r="KDD28" s="61"/>
      <c r="KDE28" s="61"/>
      <c r="KDF28" s="61"/>
      <c r="KDG28" s="61"/>
      <c r="KDH28" s="61"/>
      <c r="KDI28" s="61"/>
      <c r="KDJ28" s="61"/>
      <c r="KDK28" s="61"/>
      <c r="KDL28" s="61"/>
      <c r="KDM28" s="61"/>
      <c r="KDN28" s="61"/>
      <c r="KDO28" s="61"/>
      <c r="KDP28" s="61"/>
      <c r="KDQ28" s="61"/>
      <c r="KDR28" s="61"/>
      <c r="KDS28" s="61"/>
      <c r="KDT28" s="61"/>
      <c r="KDU28" s="61"/>
      <c r="KDV28" s="61"/>
      <c r="KDW28" s="61"/>
      <c r="KDX28" s="61"/>
      <c r="KDY28" s="61"/>
      <c r="KDZ28" s="61"/>
      <c r="KEA28" s="61"/>
      <c r="KEB28" s="61"/>
      <c r="KEC28" s="61"/>
      <c r="KED28" s="61"/>
      <c r="KEE28" s="61"/>
      <c r="KEF28" s="61"/>
      <c r="KEG28" s="61"/>
      <c r="KEH28" s="61"/>
      <c r="KEI28" s="61"/>
      <c r="KEJ28" s="61"/>
      <c r="KEK28" s="61"/>
      <c r="KEL28" s="61"/>
      <c r="KEM28" s="61"/>
      <c r="KEN28" s="61"/>
      <c r="KEO28" s="61"/>
      <c r="KEP28" s="61"/>
      <c r="KEQ28" s="61"/>
      <c r="KER28" s="61"/>
      <c r="KES28" s="61"/>
      <c r="KET28" s="61"/>
      <c r="KEU28" s="61"/>
      <c r="KEV28" s="61"/>
      <c r="KEW28" s="61"/>
      <c r="KEX28" s="61"/>
      <c r="KEY28" s="61"/>
      <c r="KEZ28" s="61"/>
      <c r="KFA28" s="61"/>
      <c r="KFB28" s="61"/>
      <c r="KFC28" s="61"/>
      <c r="KFD28" s="61"/>
      <c r="KFE28" s="61"/>
      <c r="KFF28" s="61"/>
      <c r="KFG28" s="61"/>
      <c r="KFH28" s="61"/>
      <c r="KFI28" s="61"/>
      <c r="KFJ28" s="61"/>
      <c r="KFK28" s="61"/>
      <c r="KFL28" s="61"/>
      <c r="KFM28" s="61"/>
      <c r="KFN28" s="61"/>
      <c r="KFO28" s="61"/>
      <c r="KFP28" s="61"/>
      <c r="KFQ28" s="61"/>
      <c r="KFR28" s="61"/>
      <c r="KFS28" s="61"/>
      <c r="KFT28" s="61"/>
      <c r="KFU28" s="61"/>
      <c r="KFV28" s="61"/>
      <c r="KFW28" s="61"/>
      <c r="KFX28" s="61"/>
      <c r="KFY28" s="61"/>
      <c r="KFZ28" s="61"/>
      <c r="KGA28" s="61"/>
      <c r="KGB28" s="61"/>
      <c r="KGC28" s="61"/>
      <c r="KGD28" s="61"/>
      <c r="KGE28" s="61"/>
      <c r="KGF28" s="61"/>
      <c r="KGG28" s="61"/>
      <c r="KGH28" s="61"/>
      <c r="KGI28" s="61"/>
      <c r="KGJ28" s="61"/>
      <c r="KGK28" s="61"/>
      <c r="KGL28" s="61"/>
      <c r="KGM28" s="61"/>
      <c r="KGN28" s="61"/>
      <c r="KGO28" s="61"/>
      <c r="KGP28" s="61"/>
      <c r="KGQ28" s="61"/>
      <c r="KGR28" s="61"/>
      <c r="KGS28" s="61"/>
      <c r="KGT28" s="61"/>
      <c r="KGU28" s="61"/>
      <c r="KGV28" s="61"/>
      <c r="KGW28" s="61"/>
      <c r="KGX28" s="61"/>
      <c r="KGY28" s="61"/>
      <c r="KGZ28" s="61"/>
      <c r="KHA28" s="61"/>
      <c r="KHB28" s="61"/>
      <c r="KHC28" s="61"/>
      <c r="KHD28" s="61"/>
      <c r="KHE28" s="61"/>
      <c r="KHF28" s="61"/>
      <c r="KHG28" s="61"/>
      <c r="KHH28" s="61"/>
      <c r="KHI28" s="61"/>
      <c r="KHJ28" s="61"/>
      <c r="KHK28" s="61"/>
      <c r="KHL28" s="61"/>
      <c r="KHM28" s="61"/>
      <c r="KHN28" s="61"/>
      <c r="KHO28" s="61"/>
      <c r="KHP28" s="61"/>
      <c r="KHQ28" s="61"/>
      <c r="KHR28" s="61"/>
      <c r="KHS28" s="61"/>
      <c r="KHT28" s="61"/>
      <c r="KHU28" s="61"/>
      <c r="KHV28" s="61"/>
      <c r="KHW28" s="61"/>
      <c r="KHX28" s="61"/>
      <c r="KHY28" s="61"/>
      <c r="KHZ28" s="61"/>
      <c r="KIA28" s="61"/>
      <c r="KIB28" s="61"/>
      <c r="KIC28" s="61"/>
      <c r="KID28" s="61"/>
      <c r="KIE28" s="61"/>
      <c r="KIF28" s="61"/>
      <c r="KIG28" s="61"/>
      <c r="KIH28" s="61"/>
      <c r="KII28" s="61"/>
      <c r="KIJ28" s="61"/>
      <c r="KIK28" s="61"/>
      <c r="KIL28" s="61"/>
      <c r="KIM28" s="61"/>
      <c r="KIN28" s="61"/>
      <c r="KIO28" s="61"/>
      <c r="KIP28" s="61"/>
      <c r="KIQ28" s="61"/>
      <c r="KIR28" s="61"/>
      <c r="KIS28" s="61"/>
      <c r="KIT28" s="61"/>
      <c r="KIU28" s="61"/>
      <c r="KIV28" s="61"/>
      <c r="KIW28" s="61"/>
      <c r="KIX28" s="61"/>
      <c r="KIY28" s="61"/>
      <c r="KIZ28" s="61"/>
      <c r="KJA28" s="61"/>
      <c r="KJB28" s="61"/>
      <c r="KJC28" s="61"/>
      <c r="KJD28" s="61"/>
      <c r="KJE28" s="61"/>
      <c r="KJF28" s="61"/>
      <c r="KJG28" s="61"/>
      <c r="KJH28" s="61"/>
      <c r="KJI28" s="61"/>
      <c r="KJJ28" s="61"/>
      <c r="KJK28" s="61"/>
      <c r="KJL28" s="61"/>
      <c r="KJM28" s="61"/>
      <c r="KJN28" s="61"/>
      <c r="KJO28" s="61"/>
      <c r="KJP28" s="61"/>
      <c r="KJQ28" s="61"/>
      <c r="KJR28" s="61"/>
      <c r="KJS28" s="61"/>
      <c r="KJT28" s="61"/>
      <c r="KJU28" s="61"/>
      <c r="KJV28" s="61"/>
      <c r="KJW28" s="61"/>
      <c r="KJX28" s="61"/>
      <c r="KJY28" s="61"/>
      <c r="KJZ28" s="61"/>
      <c r="KKA28" s="61"/>
      <c r="KKB28" s="61"/>
      <c r="KKC28" s="61"/>
      <c r="KKD28" s="61"/>
      <c r="KKE28" s="61"/>
      <c r="KKF28" s="61"/>
      <c r="KKG28" s="61"/>
      <c r="KKH28" s="61"/>
      <c r="KKI28" s="61"/>
      <c r="KKJ28" s="61"/>
      <c r="KKK28" s="61"/>
      <c r="KKL28" s="61"/>
      <c r="KKM28" s="61"/>
      <c r="KKN28" s="61"/>
      <c r="KKO28" s="61"/>
      <c r="KKP28" s="61"/>
      <c r="KKQ28" s="61"/>
      <c r="KKR28" s="61"/>
      <c r="KKS28" s="61"/>
      <c r="KKT28" s="61"/>
      <c r="KKU28" s="61"/>
      <c r="KKV28" s="61"/>
      <c r="KKW28" s="61"/>
      <c r="KKX28" s="61"/>
      <c r="KKY28" s="61"/>
      <c r="KKZ28" s="61"/>
      <c r="KLA28" s="61"/>
      <c r="KLB28" s="61"/>
      <c r="KLC28" s="61"/>
      <c r="KLD28" s="61"/>
      <c r="KLE28" s="61"/>
      <c r="KLF28" s="61"/>
      <c r="KLG28" s="61"/>
      <c r="KLH28" s="61"/>
      <c r="KLI28" s="61"/>
      <c r="KLJ28" s="61"/>
      <c r="KLK28" s="61"/>
      <c r="KLL28" s="61"/>
      <c r="KLM28" s="61"/>
      <c r="KLN28" s="61"/>
      <c r="KLO28" s="61"/>
      <c r="KLP28" s="61"/>
      <c r="KLQ28" s="61"/>
      <c r="KLR28" s="61"/>
      <c r="KLS28" s="61"/>
      <c r="KLT28" s="61"/>
      <c r="KLU28" s="61"/>
      <c r="KLV28" s="61"/>
      <c r="KLW28" s="61"/>
      <c r="KLX28" s="61"/>
      <c r="KLY28" s="61"/>
      <c r="KLZ28" s="61"/>
      <c r="KMA28" s="61"/>
      <c r="KMB28" s="61"/>
      <c r="KMC28" s="61"/>
      <c r="KMD28" s="61"/>
      <c r="KME28" s="61"/>
      <c r="KMF28" s="61"/>
      <c r="KMG28" s="61"/>
      <c r="KMH28" s="61"/>
      <c r="KMI28" s="61"/>
      <c r="KMJ28" s="61"/>
      <c r="KMK28" s="61"/>
      <c r="KML28" s="61"/>
      <c r="KMM28" s="61"/>
      <c r="KMN28" s="61"/>
      <c r="KMO28" s="61"/>
      <c r="KMP28" s="61"/>
      <c r="KMQ28" s="61"/>
      <c r="KMR28" s="61"/>
      <c r="KMS28" s="61"/>
      <c r="KMT28" s="61"/>
      <c r="KMU28" s="61"/>
      <c r="KMV28" s="61"/>
      <c r="KMW28" s="61"/>
      <c r="KMX28" s="61"/>
      <c r="KMY28" s="61"/>
      <c r="KMZ28" s="61"/>
      <c r="KNA28" s="61"/>
      <c r="KNB28" s="61"/>
      <c r="KNC28" s="61"/>
      <c r="KND28" s="61"/>
      <c r="KNE28" s="61"/>
      <c r="KNF28" s="61"/>
      <c r="KNG28" s="61"/>
      <c r="KNH28" s="61"/>
      <c r="KNI28" s="61"/>
      <c r="KNJ28" s="61"/>
      <c r="KNK28" s="61"/>
      <c r="KNL28" s="61"/>
      <c r="KNM28" s="61"/>
      <c r="KNN28" s="61"/>
      <c r="KNO28" s="61"/>
      <c r="KNP28" s="61"/>
      <c r="KNQ28" s="61"/>
      <c r="KNR28" s="61"/>
      <c r="KNS28" s="61"/>
      <c r="KNT28" s="61"/>
      <c r="KNU28" s="61"/>
      <c r="KNV28" s="61"/>
      <c r="KNW28" s="61"/>
      <c r="KNX28" s="61"/>
      <c r="KNY28" s="61"/>
      <c r="KNZ28" s="61"/>
      <c r="KOA28" s="61"/>
      <c r="KOB28" s="61"/>
      <c r="KOC28" s="61"/>
      <c r="KOD28" s="61"/>
      <c r="KOE28" s="61"/>
      <c r="KOF28" s="61"/>
      <c r="KOG28" s="61"/>
      <c r="KOH28" s="61"/>
      <c r="KOI28" s="61"/>
      <c r="KOJ28" s="61"/>
      <c r="KOK28" s="61"/>
      <c r="KOL28" s="61"/>
      <c r="KOM28" s="61"/>
      <c r="KON28" s="61"/>
      <c r="KOO28" s="61"/>
      <c r="KOP28" s="61"/>
      <c r="KOQ28" s="61"/>
      <c r="KOR28" s="61"/>
      <c r="KOS28" s="61"/>
      <c r="KOT28" s="61"/>
      <c r="KOU28" s="61"/>
      <c r="KOV28" s="61"/>
      <c r="KOW28" s="61"/>
      <c r="KOX28" s="61"/>
      <c r="KOY28" s="61"/>
      <c r="KOZ28" s="61"/>
      <c r="KPA28" s="61"/>
      <c r="KPB28" s="61"/>
      <c r="KPC28" s="61"/>
      <c r="KPD28" s="61"/>
      <c r="KPE28" s="61"/>
      <c r="KPF28" s="61"/>
      <c r="KPG28" s="61"/>
      <c r="KPH28" s="61"/>
      <c r="KPI28" s="61"/>
      <c r="KPJ28" s="61"/>
      <c r="KPK28" s="61"/>
      <c r="KPL28" s="61"/>
      <c r="KPM28" s="61"/>
      <c r="KPN28" s="61"/>
      <c r="KPO28" s="61"/>
      <c r="KPP28" s="61"/>
      <c r="KPQ28" s="61"/>
      <c r="KPR28" s="61"/>
      <c r="KPS28" s="61"/>
      <c r="KPT28" s="61"/>
      <c r="KPU28" s="61"/>
      <c r="KPV28" s="61"/>
      <c r="KPW28" s="61"/>
      <c r="KPX28" s="61"/>
      <c r="KPY28" s="61"/>
      <c r="KPZ28" s="61"/>
      <c r="KQA28" s="61"/>
      <c r="KQB28" s="61"/>
      <c r="KQC28" s="61"/>
      <c r="KQD28" s="61"/>
      <c r="KQE28" s="61"/>
      <c r="KQF28" s="61"/>
      <c r="KQG28" s="61"/>
      <c r="KQH28" s="61"/>
      <c r="KQI28" s="61"/>
      <c r="KQJ28" s="61"/>
      <c r="KQK28" s="61"/>
      <c r="KQL28" s="61"/>
      <c r="KQM28" s="61"/>
      <c r="KQN28" s="61"/>
      <c r="KQO28" s="61"/>
      <c r="KQP28" s="61"/>
      <c r="KQQ28" s="61"/>
      <c r="KQR28" s="61"/>
      <c r="KQS28" s="61"/>
      <c r="KQT28" s="61"/>
      <c r="KQU28" s="61"/>
      <c r="KQV28" s="61"/>
      <c r="KQW28" s="61"/>
      <c r="KQX28" s="61"/>
      <c r="KQY28" s="61"/>
      <c r="KQZ28" s="61"/>
      <c r="KRA28" s="61"/>
      <c r="KRB28" s="61"/>
      <c r="KRC28" s="61"/>
      <c r="KRD28" s="61"/>
      <c r="KRE28" s="61"/>
      <c r="KRF28" s="61"/>
      <c r="KRG28" s="61"/>
      <c r="KRH28" s="61"/>
      <c r="KRI28" s="61"/>
      <c r="KRJ28" s="61"/>
      <c r="KRK28" s="61"/>
      <c r="KRL28" s="61"/>
      <c r="KRM28" s="61"/>
      <c r="KRN28" s="61"/>
      <c r="KRO28" s="61"/>
      <c r="KRP28" s="61"/>
      <c r="KRQ28" s="61"/>
      <c r="KRR28" s="61"/>
      <c r="KRS28" s="61"/>
      <c r="KRT28" s="61"/>
      <c r="KRU28" s="61"/>
      <c r="KRV28" s="61"/>
      <c r="KRW28" s="61"/>
      <c r="KRX28" s="61"/>
      <c r="KRY28" s="61"/>
      <c r="KRZ28" s="61"/>
      <c r="KSA28" s="61"/>
      <c r="KSB28" s="61"/>
      <c r="KSC28" s="61"/>
      <c r="KSD28" s="61"/>
      <c r="KSE28" s="61"/>
      <c r="KSF28" s="61"/>
      <c r="KSG28" s="61"/>
      <c r="KSH28" s="61"/>
      <c r="KSI28" s="61"/>
      <c r="KSJ28" s="61"/>
      <c r="KSK28" s="61"/>
      <c r="KSL28" s="61"/>
      <c r="KSM28" s="61"/>
      <c r="KSN28" s="61"/>
      <c r="KSO28" s="61"/>
      <c r="KSP28" s="61"/>
      <c r="KSQ28" s="61"/>
      <c r="KSR28" s="61"/>
      <c r="KSS28" s="61"/>
      <c r="KST28" s="61"/>
      <c r="KSU28" s="61"/>
      <c r="KSV28" s="61"/>
      <c r="KSW28" s="61"/>
      <c r="KSX28" s="61"/>
      <c r="KSY28" s="61"/>
      <c r="KSZ28" s="61"/>
      <c r="KTA28" s="61"/>
      <c r="KTB28" s="61"/>
      <c r="KTC28" s="61"/>
      <c r="KTD28" s="61"/>
      <c r="KTE28" s="61"/>
      <c r="KTF28" s="61"/>
      <c r="KTG28" s="61"/>
      <c r="KTH28" s="61"/>
      <c r="KTI28" s="61"/>
      <c r="KTJ28" s="61"/>
      <c r="KTK28" s="61"/>
      <c r="KTL28" s="61"/>
      <c r="KTM28" s="61"/>
      <c r="KTN28" s="61"/>
      <c r="KTO28" s="61"/>
      <c r="KTP28" s="61"/>
      <c r="KTQ28" s="61"/>
      <c r="KTR28" s="61"/>
      <c r="KTS28" s="61"/>
      <c r="KTT28" s="61"/>
      <c r="KTU28" s="61"/>
      <c r="KTV28" s="61"/>
      <c r="KTW28" s="61"/>
      <c r="KTX28" s="61"/>
      <c r="KTY28" s="61"/>
      <c r="KTZ28" s="61"/>
      <c r="KUA28" s="61"/>
      <c r="KUB28" s="61"/>
      <c r="KUC28" s="61"/>
      <c r="KUD28" s="61"/>
      <c r="KUE28" s="61"/>
      <c r="KUF28" s="61"/>
      <c r="KUG28" s="61"/>
      <c r="KUH28" s="61"/>
      <c r="KUI28" s="61"/>
      <c r="KUJ28" s="61"/>
      <c r="KUK28" s="61"/>
      <c r="KUL28" s="61"/>
      <c r="KUM28" s="61"/>
      <c r="KUN28" s="61"/>
      <c r="KUO28" s="61"/>
      <c r="KUP28" s="61"/>
      <c r="KUQ28" s="61"/>
      <c r="KUR28" s="61"/>
      <c r="KUS28" s="61"/>
      <c r="KUT28" s="61"/>
      <c r="KUU28" s="61"/>
      <c r="KUV28" s="61"/>
      <c r="KUW28" s="61"/>
      <c r="KUX28" s="61"/>
      <c r="KUY28" s="61"/>
      <c r="KUZ28" s="61"/>
      <c r="KVA28" s="61"/>
      <c r="KVB28" s="61"/>
      <c r="KVC28" s="61"/>
      <c r="KVD28" s="61"/>
      <c r="KVE28" s="61"/>
      <c r="KVF28" s="61"/>
      <c r="KVG28" s="61"/>
      <c r="KVH28" s="61"/>
      <c r="KVI28" s="61"/>
      <c r="KVJ28" s="61"/>
      <c r="KVK28" s="61"/>
      <c r="KVL28" s="61"/>
      <c r="KVM28" s="61"/>
      <c r="KVN28" s="61"/>
      <c r="KVO28" s="61"/>
      <c r="KVP28" s="61"/>
      <c r="KVQ28" s="61"/>
      <c r="KVR28" s="61"/>
      <c r="KVS28" s="61"/>
      <c r="KVT28" s="61"/>
      <c r="KVU28" s="61"/>
      <c r="KVV28" s="61"/>
      <c r="KVW28" s="61"/>
      <c r="KVX28" s="61"/>
      <c r="KVY28" s="61"/>
      <c r="KVZ28" s="61"/>
      <c r="KWA28" s="61"/>
      <c r="KWB28" s="61"/>
      <c r="KWC28" s="61"/>
      <c r="KWD28" s="61"/>
      <c r="KWE28" s="61"/>
      <c r="KWF28" s="61"/>
      <c r="KWG28" s="61"/>
      <c r="KWH28" s="61"/>
      <c r="KWI28" s="61"/>
      <c r="KWJ28" s="61"/>
      <c r="KWK28" s="61"/>
      <c r="KWL28" s="61"/>
      <c r="KWM28" s="61"/>
      <c r="KWN28" s="61"/>
      <c r="KWO28" s="61"/>
      <c r="KWP28" s="61"/>
      <c r="KWQ28" s="61"/>
      <c r="KWR28" s="61"/>
      <c r="KWS28" s="61"/>
      <c r="KWT28" s="61"/>
      <c r="KWU28" s="61"/>
      <c r="KWV28" s="61"/>
      <c r="KWW28" s="61"/>
      <c r="KWX28" s="61"/>
      <c r="KWY28" s="61"/>
      <c r="KWZ28" s="61"/>
      <c r="KXA28" s="61"/>
      <c r="KXB28" s="61"/>
      <c r="KXC28" s="61"/>
      <c r="KXD28" s="61"/>
      <c r="KXE28" s="61"/>
      <c r="KXF28" s="61"/>
      <c r="KXG28" s="61"/>
      <c r="KXH28" s="61"/>
      <c r="KXI28" s="61"/>
      <c r="KXJ28" s="61"/>
      <c r="KXK28" s="61"/>
      <c r="KXL28" s="61"/>
      <c r="KXM28" s="61"/>
      <c r="KXN28" s="61"/>
      <c r="KXO28" s="61"/>
      <c r="KXP28" s="61"/>
      <c r="KXQ28" s="61"/>
      <c r="KXR28" s="61"/>
      <c r="KXS28" s="61"/>
      <c r="KXT28" s="61"/>
      <c r="KXU28" s="61"/>
      <c r="KXV28" s="61"/>
      <c r="KXW28" s="61"/>
      <c r="KXX28" s="61"/>
      <c r="KXY28" s="61"/>
      <c r="KXZ28" s="61"/>
      <c r="KYA28" s="61"/>
      <c r="KYB28" s="61"/>
      <c r="KYC28" s="61"/>
      <c r="KYD28" s="61"/>
      <c r="KYE28" s="61"/>
      <c r="KYF28" s="61"/>
      <c r="KYG28" s="61"/>
      <c r="KYH28" s="61"/>
      <c r="KYI28" s="61"/>
      <c r="KYJ28" s="61"/>
      <c r="KYK28" s="61"/>
      <c r="KYL28" s="61"/>
      <c r="KYM28" s="61"/>
      <c r="KYN28" s="61"/>
      <c r="KYO28" s="61"/>
      <c r="KYP28" s="61"/>
      <c r="KYQ28" s="61"/>
      <c r="KYR28" s="61"/>
      <c r="KYS28" s="61"/>
      <c r="KYT28" s="61"/>
      <c r="KYU28" s="61"/>
      <c r="KYV28" s="61"/>
      <c r="KYW28" s="61"/>
      <c r="KYX28" s="61"/>
      <c r="KYY28" s="61"/>
      <c r="KYZ28" s="61"/>
      <c r="KZA28" s="61"/>
      <c r="KZB28" s="61"/>
      <c r="KZC28" s="61"/>
      <c r="KZD28" s="61"/>
      <c r="KZE28" s="61"/>
      <c r="KZF28" s="61"/>
      <c r="KZG28" s="61"/>
      <c r="KZH28" s="61"/>
      <c r="KZI28" s="61"/>
      <c r="KZJ28" s="61"/>
      <c r="KZK28" s="61"/>
      <c r="KZL28" s="61"/>
      <c r="KZM28" s="61"/>
      <c r="KZN28" s="61"/>
      <c r="KZO28" s="61"/>
      <c r="KZP28" s="61"/>
      <c r="KZQ28" s="61"/>
      <c r="KZR28" s="61"/>
      <c r="KZS28" s="61"/>
      <c r="KZT28" s="61"/>
      <c r="KZU28" s="61"/>
      <c r="KZV28" s="61"/>
      <c r="KZW28" s="61"/>
      <c r="KZX28" s="61"/>
      <c r="KZY28" s="61"/>
      <c r="KZZ28" s="61"/>
      <c r="LAA28" s="61"/>
      <c r="LAB28" s="61"/>
      <c r="LAC28" s="61"/>
      <c r="LAD28" s="61"/>
      <c r="LAE28" s="61"/>
      <c r="LAF28" s="61"/>
      <c r="LAG28" s="61"/>
      <c r="LAH28" s="61"/>
      <c r="LAI28" s="61"/>
      <c r="LAJ28" s="61"/>
      <c r="LAK28" s="61"/>
      <c r="LAL28" s="61"/>
      <c r="LAM28" s="61"/>
      <c r="LAN28" s="61"/>
      <c r="LAO28" s="61"/>
      <c r="LAP28" s="61"/>
      <c r="LAQ28" s="61"/>
      <c r="LAR28" s="61"/>
      <c r="LAS28" s="61"/>
      <c r="LAT28" s="61"/>
      <c r="LAU28" s="61"/>
      <c r="LAV28" s="61"/>
      <c r="LAW28" s="61"/>
      <c r="LAX28" s="61"/>
      <c r="LAY28" s="61"/>
      <c r="LAZ28" s="61"/>
      <c r="LBA28" s="61"/>
      <c r="LBB28" s="61"/>
      <c r="LBC28" s="61"/>
      <c r="LBD28" s="61"/>
      <c r="LBE28" s="61"/>
      <c r="LBF28" s="61"/>
      <c r="LBG28" s="61"/>
      <c r="LBH28" s="61"/>
      <c r="LBI28" s="61"/>
      <c r="LBJ28" s="61"/>
      <c r="LBK28" s="61"/>
      <c r="LBL28" s="61"/>
      <c r="LBM28" s="61"/>
      <c r="LBN28" s="61"/>
      <c r="LBO28" s="61"/>
      <c r="LBP28" s="61"/>
      <c r="LBQ28" s="61"/>
      <c r="LBR28" s="61"/>
      <c r="LBS28" s="61"/>
      <c r="LBT28" s="61"/>
      <c r="LBU28" s="61"/>
      <c r="LBV28" s="61"/>
      <c r="LBW28" s="61"/>
      <c r="LBX28" s="61"/>
      <c r="LBY28" s="61"/>
      <c r="LBZ28" s="61"/>
      <c r="LCA28" s="61"/>
      <c r="LCB28" s="61"/>
      <c r="LCC28" s="61"/>
      <c r="LCD28" s="61"/>
      <c r="LCE28" s="61"/>
      <c r="LCF28" s="61"/>
      <c r="LCG28" s="61"/>
      <c r="LCH28" s="61"/>
      <c r="LCI28" s="61"/>
      <c r="LCJ28" s="61"/>
      <c r="LCK28" s="61"/>
      <c r="LCL28" s="61"/>
      <c r="LCM28" s="61"/>
      <c r="LCN28" s="61"/>
      <c r="LCO28" s="61"/>
      <c r="LCP28" s="61"/>
      <c r="LCQ28" s="61"/>
      <c r="LCR28" s="61"/>
      <c r="LCS28" s="61"/>
      <c r="LCT28" s="61"/>
      <c r="LCU28" s="61"/>
      <c r="LCV28" s="61"/>
      <c r="LCW28" s="61"/>
      <c r="LCX28" s="61"/>
      <c r="LCY28" s="61"/>
      <c r="LCZ28" s="61"/>
      <c r="LDA28" s="61"/>
      <c r="LDB28" s="61"/>
      <c r="LDC28" s="61"/>
      <c r="LDD28" s="61"/>
      <c r="LDE28" s="61"/>
      <c r="LDF28" s="61"/>
      <c r="LDG28" s="61"/>
      <c r="LDH28" s="61"/>
      <c r="LDI28" s="61"/>
      <c r="LDJ28" s="61"/>
      <c r="LDK28" s="61"/>
      <c r="LDL28" s="61"/>
      <c r="LDM28" s="61"/>
      <c r="LDN28" s="61"/>
      <c r="LDO28" s="61"/>
      <c r="LDP28" s="61"/>
      <c r="LDQ28" s="61"/>
      <c r="LDR28" s="61"/>
      <c r="LDS28" s="61"/>
      <c r="LDT28" s="61"/>
      <c r="LDU28" s="61"/>
      <c r="LDV28" s="61"/>
      <c r="LDW28" s="61"/>
      <c r="LDX28" s="61"/>
      <c r="LDY28" s="61"/>
      <c r="LDZ28" s="61"/>
      <c r="LEA28" s="61"/>
      <c r="LEB28" s="61"/>
      <c r="LEC28" s="61"/>
      <c r="LED28" s="61"/>
      <c r="LEE28" s="61"/>
      <c r="LEF28" s="61"/>
      <c r="LEG28" s="61"/>
      <c r="LEH28" s="61"/>
      <c r="LEI28" s="61"/>
      <c r="LEJ28" s="61"/>
      <c r="LEK28" s="61"/>
      <c r="LEL28" s="61"/>
      <c r="LEM28" s="61"/>
      <c r="LEN28" s="61"/>
      <c r="LEO28" s="61"/>
      <c r="LEP28" s="61"/>
      <c r="LEQ28" s="61"/>
      <c r="LER28" s="61"/>
      <c r="LES28" s="61"/>
      <c r="LET28" s="61"/>
      <c r="LEU28" s="61"/>
      <c r="LEV28" s="61"/>
      <c r="LEW28" s="61"/>
      <c r="LEX28" s="61"/>
      <c r="LEY28" s="61"/>
      <c r="LEZ28" s="61"/>
      <c r="LFA28" s="61"/>
      <c r="LFB28" s="61"/>
      <c r="LFC28" s="61"/>
      <c r="LFD28" s="61"/>
      <c r="LFE28" s="61"/>
      <c r="LFF28" s="61"/>
      <c r="LFG28" s="61"/>
      <c r="LFH28" s="61"/>
      <c r="LFI28" s="61"/>
      <c r="LFJ28" s="61"/>
      <c r="LFK28" s="61"/>
      <c r="LFL28" s="61"/>
      <c r="LFM28" s="61"/>
      <c r="LFN28" s="61"/>
      <c r="LFO28" s="61"/>
      <c r="LFP28" s="61"/>
      <c r="LFQ28" s="61"/>
      <c r="LFR28" s="61"/>
      <c r="LFS28" s="61"/>
      <c r="LFT28" s="61"/>
      <c r="LFU28" s="61"/>
      <c r="LFV28" s="61"/>
      <c r="LFW28" s="61"/>
      <c r="LFX28" s="61"/>
      <c r="LFY28" s="61"/>
      <c r="LFZ28" s="61"/>
      <c r="LGA28" s="61"/>
      <c r="LGB28" s="61"/>
      <c r="LGC28" s="61"/>
      <c r="LGD28" s="61"/>
      <c r="LGE28" s="61"/>
      <c r="LGF28" s="61"/>
      <c r="LGG28" s="61"/>
      <c r="LGH28" s="61"/>
      <c r="LGI28" s="61"/>
      <c r="LGJ28" s="61"/>
      <c r="LGK28" s="61"/>
      <c r="LGL28" s="61"/>
      <c r="LGM28" s="61"/>
      <c r="LGN28" s="61"/>
      <c r="LGO28" s="61"/>
      <c r="LGP28" s="61"/>
      <c r="LGQ28" s="61"/>
      <c r="LGR28" s="61"/>
      <c r="LGS28" s="61"/>
      <c r="LGT28" s="61"/>
      <c r="LGU28" s="61"/>
      <c r="LGV28" s="61"/>
      <c r="LGW28" s="61"/>
      <c r="LGX28" s="61"/>
      <c r="LGY28" s="61"/>
      <c r="LGZ28" s="61"/>
      <c r="LHA28" s="61"/>
      <c r="LHB28" s="61"/>
      <c r="LHC28" s="61"/>
      <c r="LHD28" s="61"/>
      <c r="LHE28" s="61"/>
      <c r="LHF28" s="61"/>
      <c r="LHG28" s="61"/>
      <c r="LHH28" s="61"/>
      <c r="LHI28" s="61"/>
      <c r="LHJ28" s="61"/>
      <c r="LHK28" s="61"/>
      <c r="LHL28" s="61"/>
      <c r="LHM28" s="61"/>
      <c r="LHN28" s="61"/>
      <c r="LHO28" s="61"/>
      <c r="LHP28" s="61"/>
      <c r="LHQ28" s="61"/>
      <c r="LHR28" s="61"/>
      <c r="LHS28" s="61"/>
      <c r="LHT28" s="61"/>
      <c r="LHU28" s="61"/>
      <c r="LHV28" s="61"/>
      <c r="LHW28" s="61"/>
      <c r="LHX28" s="61"/>
      <c r="LHY28" s="61"/>
      <c r="LHZ28" s="61"/>
      <c r="LIA28" s="61"/>
      <c r="LIB28" s="61"/>
      <c r="LIC28" s="61"/>
      <c r="LID28" s="61"/>
      <c r="LIE28" s="61"/>
      <c r="LIF28" s="61"/>
      <c r="LIG28" s="61"/>
      <c r="LIH28" s="61"/>
      <c r="LII28" s="61"/>
      <c r="LIJ28" s="61"/>
      <c r="LIK28" s="61"/>
      <c r="LIL28" s="61"/>
      <c r="LIM28" s="61"/>
      <c r="LIN28" s="61"/>
      <c r="LIO28" s="61"/>
      <c r="LIP28" s="61"/>
      <c r="LIQ28" s="61"/>
      <c r="LIR28" s="61"/>
      <c r="LIS28" s="61"/>
      <c r="LIT28" s="61"/>
      <c r="LIU28" s="61"/>
      <c r="LIV28" s="61"/>
      <c r="LIW28" s="61"/>
      <c r="LIX28" s="61"/>
      <c r="LIY28" s="61"/>
      <c r="LIZ28" s="61"/>
      <c r="LJA28" s="61"/>
      <c r="LJB28" s="61"/>
      <c r="LJC28" s="61"/>
      <c r="LJD28" s="61"/>
      <c r="LJE28" s="61"/>
      <c r="LJF28" s="61"/>
      <c r="LJG28" s="61"/>
      <c r="LJH28" s="61"/>
      <c r="LJI28" s="61"/>
      <c r="LJJ28" s="61"/>
      <c r="LJK28" s="61"/>
      <c r="LJL28" s="61"/>
      <c r="LJM28" s="61"/>
      <c r="LJN28" s="61"/>
      <c r="LJO28" s="61"/>
      <c r="LJP28" s="61"/>
      <c r="LJQ28" s="61"/>
      <c r="LJR28" s="61"/>
      <c r="LJS28" s="61"/>
      <c r="LJT28" s="61"/>
      <c r="LJU28" s="61"/>
      <c r="LJV28" s="61"/>
      <c r="LJW28" s="61"/>
      <c r="LJX28" s="61"/>
      <c r="LJY28" s="61"/>
      <c r="LJZ28" s="61"/>
      <c r="LKA28" s="61"/>
      <c r="LKB28" s="61"/>
      <c r="LKC28" s="61"/>
      <c r="LKD28" s="61"/>
      <c r="LKE28" s="61"/>
      <c r="LKF28" s="61"/>
      <c r="LKG28" s="61"/>
      <c r="LKH28" s="61"/>
      <c r="LKI28" s="61"/>
      <c r="LKJ28" s="61"/>
      <c r="LKK28" s="61"/>
      <c r="LKL28" s="61"/>
      <c r="LKM28" s="61"/>
      <c r="LKN28" s="61"/>
      <c r="LKO28" s="61"/>
      <c r="LKP28" s="61"/>
      <c r="LKQ28" s="61"/>
      <c r="LKR28" s="61"/>
      <c r="LKS28" s="61"/>
      <c r="LKT28" s="61"/>
      <c r="LKU28" s="61"/>
      <c r="LKV28" s="61"/>
      <c r="LKW28" s="61"/>
      <c r="LKX28" s="61"/>
      <c r="LKY28" s="61"/>
      <c r="LKZ28" s="61"/>
      <c r="LLA28" s="61"/>
      <c r="LLB28" s="61"/>
      <c r="LLC28" s="61"/>
      <c r="LLD28" s="61"/>
      <c r="LLE28" s="61"/>
      <c r="LLF28" s="61"/>
      <c r="LLG28" s="61"/>
      <c r="LLH28" s="61"/>
      <c r="LLI28" s="61"/>
      <c r="LLJ28" s="61"/>
      <c r="LLK28" s="61"/>
      <c r="LLL28" s="61"/>
      <c r="LLM28" s="61"/>
      <c r="LLN28" s="61"/>
      <c r="LLO28" s="61"/>
      <c r="LLP28" s="61"/>
      <c r="LLQ28" s="61"/>
      <c r="LLR28" s="61"/>
      <c r="LLS28" s="61"/>
      <c r="LLT28" s="61"/>
      <c r="LLU28" s="61"/>
      <c r="LLV28" s="61"/>
      <c r="LLW28" s="61"/>
      <c r="LLX28" s="61"/>
      <c r="LLY28" s="61"/>
      <c r="LLZ28" s="61"/>
      <c r="LMA28" s="61"/>
      <c r="LMB28" s="61"/>
      <c r="LMC28" s="61"/>
      <c r="LMD28" s="61"/>
      <c r="LME28" s="61"/>
      <c r="LMF28" s="61"/>
      <c r="LMG28" s="61"/>
      <c r="LMH28" s="61"/>
      <c r="LMI28" s="61"/>
      <c r="LMJ28" s="61"/>
      <c r="LMK28" s="61"/>
      <c r="LML28" s="61"/>
      <c r="LMM28" s="61"/>
      <c r="LMN28" s="61"/>
      <c r="LMO28" s="61"/>
      <c r="LMP28" s="61"/>
      <c r="LMQ28" s="61"/>
      <c r="LMR28" s="61"/>
      <c r="LMS28" s="61"/>
      <c r="LMT28" s="61"/>
      <c r="LMU28" s="61"/>
      <c r="LMV28" s="61"/>
      <c r="LMW28" s="61"/>
      <c r="LMX28" s="61"/>
      <c r="LMY28" s="61"/>
      <c r="LMZ28" s="61"/>
      <c r="LNA28" s="61"/>
      <c r="LNB28" s="61"/>
      <c r="LNC28" s="61"/>
      <c r="LND28" s="61"/>
      <c r="LNE28" s="61"/>
      <c r="LNF28" s="61"/>
      <c r="LNG28" s="61"/>
      <c r="LNH28" s="61"/>
      <c r="LNI28" s="61"/>
      <c r="LNJ28" s="61"/>
      <c r="LNK28" s="61"/>
      <c r="LNL28" s="61"/>
      <c r="LNM28" s="61"/>
      <c r="LNN28" s="61"/>
      <c r="LNO28" s="61"/>
      <c r="LNP28" s="61"/>
      <c r="LNQ28" s="61"/>
      <c r="LNR28" s="61"/>
      <c r="LNS28" s="61"/>
      <c r="LNT28" s="61"/>
      <c r="LNU28" s="61"/>
      <c r="LNV28" s="61"/>
      <c r="LNW28" s="61"/>
      <c r="LNX28" s="61"/>
      <c r="LNY28" s="61"/>
      <c r="LNZ28" s="61"/>
      <c r="LOA28" s="61"/>
      <c r="LOB28" s="61"/>
      <c r="LOC28" s="61"/>
      <c r="LOD28" s="61"/>
      <c r="LOE28" s="61"/>
      <c r="LOF28" s="61"/>
      <c r="LOG28" s="61"/>
      <c r="LOH28" s="61"/>
      <c r="LOI28" s="61"/>
      <c r="LOJ28" s="61"/>
      <c r="LOK28" s="61"/>
      <c r="LOL28" s="61"/>
      <c r="LOM28" s="61"/>
      <c r="LON28" s="61"/>
      <c r="LOO28" s="61"/>
      <c r="LOP28" s="61"/>
      <c r="LOQ28" s="61"/>
      <c r="LOR28" s="61"/>
      <c r="LOS28" s="61"/>
      <c r="LOT28" s="61"/>
      <c r="LOU28" s="61"/>
      <c r="LOV28" s="61"/>
      <c r="LOW28" s="61"/>
      <c r="LOX28" s="61"/>
      <c r="LOY28" s="61"/>
      <c r="LOZ28" s="61"/>
      <c r="LPA28" s="61"/>
      <c r="LPB28" s="61"/>
      <c r="LPC28" s="61"/>
      <c r="LPD28" s="61"/>
      <c r="LPE28" s="61"/>
      <c r="LPF28" s="61"/>
      <c r="LPG28" s="61"/>
      <c r="LPH28" s="61"/>
      <c r="LPI28" s="61"/>
      <c r="LPJ28" s="61"/>
      <c r="LPK28" s="61"/>
      <c r="LPL28" s="61"/>
      <c r="LPM28" s="61"/>
      <c r="LPN28" s="61"/>
      <c r="LPO28" s="61"/>
      <c r="LPP28" s="61"/>
      <c r="LPQ28" s="61"/>
      <c r="LPR28" s="61"/>
      <c r="LPS28" s="61"/>
      <c r="LPT28" s="61"/>
      <c r="LPU28" s="61"/>
      <c r="LPV28" s="61"/>
      <c r="LPW28" s="61"/>
      <c r="LPX28" s="61"/>
      <c r="LPY28" s="61"/>
      <c r="LPZ28" s="61"/>
      <c r="LQA28" s="61"/>
      <c r="LQB28" s="61"/>
      <c r="LQC28" s="61"/>
      <c r="LQD28" s="61"/>
      <c r="LQE28" s="61"/>
      <c r="LQF28" s="61"/>
      <c r="LQG28" s="61"/>
      <c r="LQH28" s="61"/>
      <c r="LQI28" s="61"/>
      <c r="LQJ28" s="61"/>
      <c r="LQK28" s="61"/>
      <c r="LQL28" s="61"/>
      <c r="LQM28" s="61"/>
      <c r="LQN28" s="61"/>
      <c r="LQO28" s="61"/>
      <c r="LQP28" s="61"/>
      <c r="LQQ28" s="61"/>
      <c r="LQR28" s="61"/>
      <c r="LQS28" s="61"/>
      <c r="LQT28" s="61"/>
      <c r="LQU28" s="61"/>
      <c r="LQV28" s="61"/>
      <c r="LQW28" s="61"/>
      <c r="LQX28" s="61"/>
      <c r="LQY28" s="61"/>
      <c r="LQZ28" s="61"/>
      <c r="LRA28" s="61"/>
      <c r="LRB28" s="61"/>
      <c r="LRC28" s="61"/>
      <c r="LRD28" s="61"/>
      <c r="LRE28" s="61"/>
      <c r="LRF28" s="61"/>
      <c r="LRG28" s="61"/>
      <c r="LRH28" s="61"/>
      <c r="LRI28" s="61"/>
      <c r="LRJ28" s="61"/>
      <c r="LRK28" s="61"/>
      <c r="LRL28" s="61"/>
      <c r="LRM28" s="61"/>
      <c r="LRN28" s="61"/>
      <c r="LRO28" s="61"/>
      <c r="LRP28" s="61"/>
      <c r="LRQ28" s="61"/>
      <c r="LRR28" s="61"/>
      <c r="LRS28" s="61"/>
      <c r="LRT28" s="61"/>
      <c r="LRU28" s="61"/>
      <c r="LRV28" s="61"/>
      <c r="LRW28" s="61"/>
      <c r="LRX28" s="61"/>
      <c r="LRY28" s="61"/>
      <c r="LRZ28" s="61"/>
      <c r="LSA28" s="61"/>
      <c r="LSB28" s="61"/>
      <c r="LSC28" s="61"/>
      <c r="LSD28" s="61"/>
      <c r="LSE28" s="61"/>
      <c r="LSF28" s="61"/>
      <c r="LSG28" s="61"/>
      <c r="LSH28" s="61"/>
      <c r="LSI28" s="61"/>
      <c r="LSJ28" s="61"/>
      <c r="LSK28" s="61"/>
      <c r="LSL28" s="61"/>
      <c r="LSM28" s="61"/>
      <c r="LSN28" s="61"/>
      <c r="LSO28" s="61"/>
      <c r="LSP28" s="61"/>
      <c r="LSQ28" s="61"/>
      <c r="LSR28" s="61"/>
      <c r="LSS28" s="61"/>
      <c r="LST28" s="61"/>
      <c r="LSU28" s="61"/>
      <c r="LSV28" s="61"/>
      <c r="LSW28" s="61"/>
      <c r="LSX28" s="61"/>
      <c r="LSY28" s="61"/>
      <c r="LSZ28" s="61"/>
      <c r="LTA28" s="61"/>
      <c r="LTB28" s="61"/>
      <c r="LTC28" s="61"/>
      <c r="LTD28" s="61"/>
      <c r="LTE28" s="61"/>
      <c r="LTF28" s="61"/>
      <c r="LTG28" s="61"/>
      <c r="LTH28" s="61"/>
      <c r="LTI28" s="61"/>
      <c r="LTJ28" s="61"/>
      <c r="LTK28" s="61"/>
      <c r="LTL28" s="61"/>
      <c r="LTM28" s="61"/>
      <c r="LTN28" s="61"/>
      <c r="LTO28" s="61"/>
      <c r="LTP28" s="61"/>
      <c r="LTQ28" s="61"/>
      <c r="LTR28" s="61"/>
      <c r="LTS28" s="61"/>
      <c r="LTT28" s="61"/>
      <c r="LTU28" s="61"/>
      <c r="LTV28" s="61"/>
      <c r="LTW28" s="61"/>
      <c r="LTX28" s="61"/>
      <c r="LTY28" s="61"/>
      <c r="LTZ28" s="61"/>
      <c r="LUA28" s="61"/>
      <c r="LUB28" s="61"/>
      <c r="LUC28" s="61"/>
      <c r="LUD28" s="61"/>
      <c r="LUE28" s="61"/>
      <c r="LUF28" s="61"/>
      <c r="LUG28" s="61"/>
      <c r="LUH28" s="61"/>
      <c r="LUI28" s="61"/>
      <c r="LUJ28" s="61"/>
      <c r="LUK28" s="61"/>
      <c r="LUL28" s="61"/>
      <c r="LUM28" s="61"/>
      <c r="LUN28" s="61"/>
      <c r="LUO28" s="61"/>
      <c r="LUP28" s="61"/>
      <c r="LUQ28" s="61"/>
      <c r="LUR28" s="61"/>
      <c r="LUS28" s="61"/>
      <c r="LUT28" s="61"/>
      <c r="LUU28" s="61"/>
      <c r="LUV28" s="61"/>
      <c r="LUW28" s="61"/>
      <c r="LUX28" s="61"/>
      <c r="LUY28" s="61"/>
      <c r="LUZ28" s="61"/>
      <c r="LVA28" s="61"/>
      <c r="LVB28" s="61"/>
      <c r="LVC28" s="61"/>
      <c r="LVD28" s="61"/>
      <c r="LVE28" s="61"/>
      <c r="LVF28" s="61"/>
      <c r="LVG28" s="61"/>
      <c r="LVH28" s="61"/>
      <c r="LVI28" s="61"/>
      <c r="LVJ28" s="61"/>
      <c r="LVK28" s="61"/>
      <c r="LVL28" s="61"/>
      <c r="LVM28" s="61"/>
      <c r="LVN28" s="61"/>
      <c r="LVO28" s="61"/>
      <c r="LVP28" s="61"/>
      <c r="LVQ28" s="61"/>
      <c r="LVR28" s="61"/>
      <c r="LVS28" s="61"/>
      <c r="LVT28" s="61"/>
      <c r="LVU28" s="61"/>
      <c r="LVV28" s="61"/>
      <c r="LVW28" s="61"/>
      <c r="LVX28" s="61"/>
      <c r="LVY28" s="61"/>
      <c r="LVZ28" s="61"/>
      <c r="LWA28" s="61"/>
      <c r="LWB28" s="61"/>
      <c r="LWC28" s="61"/>
      <c r="LWD28" s="61"/>
      <c r="LWE28" s="61"/>
      <c r="LWF28" s="61"/>
      <c r="LWG28" s="61"/>
      <c r="LWH28" s="61"/>
      <c r="LWI28" s="61"/>
      <c r="LWJ28" s="61"/>
      <c r="LWK28" s="61"/>
      <c r="LWL28" s="61"/>
      <c r="LWM28" s="61"/>
      <c r="LWN28" s="61"/>
      <c r="LWO28" s="61"/>
      <c r="LWP28" s="61"/>
      <c r="LWQ28" s="61"/>
      <c r="LWR28" s="61"/>
      <c r="LWS28" s="61"/>
      <c r="LWT28" s="61"/>
      <c r="LWU28" s="61"/>
      <c r="LWV28" s="61"/>
      <c r="LWW28" s="61"/>
      <c r="LWX28" s="61"/>
      <c r="LWY28" s="61"/>
      <c r="LWZ28" s="61"/>
      <c r="LXA28" s="61"/>
      <c r="LXB28" s="61"/>
      <c r="LXC28" s="61"/>
      <c r="LXD28" s="61"/>
      <c r="LXE28" s="61"/>
      <c r="LXF28" s="61"/>
      <c r="LXG28" s="61"/>
      <c r="LXH28" s="61"/>
      <c r="LXI28" s="61"/>
      <c r="LXJ28" s="61"/>
      <c r="LXK28" s="61"/>
      <c r="LXL28" s="61"/>
      <c r="LXM28" s="61"/>
      <c r="LXN28" s="61"/>
      <c r="LXO28" s="61"/>
      <c r="LXP28" s="61"/>
      <c r="LXQ28" s="61"/>
      <c r="LXR28" s="61"/>
      <c r="LXS28" s="61"/>
      <c r="LXT28" s="61"/>
      <c r="LXU28" s="61"/>
      <c r="LXV28" s="61"/>
      <c r="LXW28" s="61"/>
      <c r="LXX28" s="61"/>
      <c r="LXY28" s="61"/>
      <c r="LXZ28" s="61"/>
      <c r="LYA28" s="61"/>
      <c r="LYB28" s="61"/>
      <c r="LYC28" s="61"/>
      <c r="LYD28" s="61"/>
      <c r="LYE28" s="61"/>
      <c r="LYF28" s="61"/>
      <c r="LYG28" s="61"/>
      <c r="LYH28" s="61"/>
      <c r="LYI28" s="61"/>
      <c r="LYJ28" s="61"/>
      <c r="LYK28" s="61"/>
      <c r="LYL28" s="61"/>
      <c r="LYM28" s="61"/>
      <c r="LYN28" s="61"/>
      <c r="LYO28" s="61"/>
      <c r="LYP28" s="61"/>
      <c r="LYQ28" s="61"/>
      <c r="LYR28" s="61"/>
      <c r="LYS28" s="61"/>
      <c r="LYT28" s="61"/>
      <c r="LYU28" s="61"/>
      <c r="LYV28" s="61"/>
      <c r="LYW28" s="61"/>
      <c r="LYX28" s="61"/>
      <c r="LYY28" s="61"/>
      <c r="LYZ28" s="61"/>
      <c r="LZA28" s="61"/>
      <c r="LZB28" s="61"/>
      <c r="LZC28" s="61"/>
      <c r="LZD28" s="61"/>
      <c r="LZE28" s="61"/>
      <c r="LZF28" s="61"/>
      <c r="LZG28" s="61"/>
      <c r="LZH28" s="61"/>
      <c r="LZI28" s="61"/>
      <c r="LZJ28" s="61"/>
      <c r="LZK28" s="61"/>
      <c r="LZL28" s="61"/>
      <c r="LZM28" s="61"/>
      <c r="LZN28" s="61"/>
      <c r="LZO28" s="61"/>
      <c r="LZP28" s="61"/>
      <c r="LZQ28" s="61"/>
      <c r="LZR28" s="61"/>
      <c r="LZS28" s="61"/>
      <c r="LZT28" s="61"/>
      <c r="LZU28" s="61"/>
      <c r="LZV28" s="61"/>
      <c r="LZW28" s="61"/>
      <c r="LZX28" s="61"/>
      <c r="LZY28" s="61"/>
      <c r="LZZ28" s="61"/>
      <c r="MAA28" s="61"/>
      <c r="MAB28" s="61"/>
      <c r="MAC28" s="61"/>
      <c r="MAD28" s="61"/>
      <c r="MAE28" s="61"/>
      <c r="MAF28" s="61"/>
      <c r="MAG28" s="61"/>
      <c r="MAH28" s="61"/>
      <c r="MAI28" s="61"/>
      <c r="MAJ28" s="61"/>
      <c r="MAK28" s="61"/>
      <c r="MAL28" s="61"/>
      <c r="MAM28" s="61"/>
      <c r="MAN28" s="61"/>
      <c r="MAO28" s="61"/>
      <c r="MAP28" s="61"/>
      <c r="MAQ28" s="61"/>
      <c r="MAR28" s="61"/>
      <c r="MAS28" s="61"/>
      <c r="MAT28" s="61"/>
      <c r="MAU28" s="61"/>
      <c r="MAV28" s="61"/>
      <c r="MAW28" s="61"/>
      <c r="MAX28" s="61"/>
      <c r="MAY28" s="61"/>
      <c r="MAZ28" s="61"/>
      <c r="MBA28" s="61"/>
      <c r="MBB28" s="61"/>
      <c r="MBC28" s="61"/>
      <c r="MBD28" s="61"/>
      <c r="MBE28" s="61"/>
      <c r="MBF28" s="61"/>
      <c r="MBG28" s="61"/>
      <c r="MBH28" s="61"/>
      <c r="MBI28" s="61"/>
      <c r="MBJ28" s="61"/>
      <c r="MBK28" s="61"/>
      <c r="MBL28" s="61"/>
      <c r="MBM28" s="61"/>
      <c r="MBN28" s="61"/>
      <c r="MBO28" s="61"/>
      <c r="MBP28" s="61"/>
      <c r="MBQ28" s="61"/>
      <c r="MBR28" s="61"/>
      <c r="MBS28" s="61"/>
      <c r="MBT28" s="61"/>
      <c r="MBU28" s="61"/>
      <c r="MBV28" s="61"/>
      <c r="MBW28" s="61"/>
      <c r="MBX28" s="61"/>
      <c r="MBY28" s="61"/>
      <c r="MBZ28" s="61"/>
      <c r="MCA28" s="61"/>
      <c r="MCB28" s="61"/>
      <c r="MCC28" s="61"/>
      <c r="MCD28" s="61"/>
      <c r="MCE28" s="61"/>
      <c r="MCF28" s="61"/>
      <c r="MCG28" s="61"/>
      <c r="MCH28" s="61"/>
      <c r="MCI28" s="61"/>
      <c r="MCJ28" s="61"/>
      <c r="MCK28" s="61"/>
      <c r="MCL28" s="61"/>
      <c r="MCM28" s="61"/>
      <c r="MCN28" s="61"/>
      <c r="MCO28" s="61"/>
      <c r="MCP28" s="61"/>
      <c r="MCQ28" s="61"/>
      <c r="MCR28" s="61"/>
      <c r="MCS28" s="61"/>
      <c r="MCT28" s="61"/>
      <c r="MCU28" s="61"/>
      <c r="MCV28" s="61"/>
      <c r="MCW28" s="61"/>
      <c r="MCX28" s="61"/>
      <c r="MCY28" s="61"/>
      <c r="MCZ28" s="61"/>
      <c r="MDA28" s="61"/>
      <c r="MDB28" s="61"/>
      <c r="MDC28" s="61"/>
      <c r="MDD28" s="61"/>
      <c r="MDE28" s="61"/>
      <c r="MDF28" s="61"/>
      <c r="MDG28" s="61"/>
      <c r="MDH28" s="61"/>
      <c r="MDI28" s="61"/>
      <c r="MDJ28" s="61"/>
      <c r="MDK28" s="61"/>
      <c r="MDL28" s="61"/>
      <c r="MDM28" s="61"/>
      <c r="MDN28" s="61"/>
      <c r="MDO28" s="61"/>
      <c r="MDP28" s="61"/>
      <c r="MDQ28" s="61"/>
      <c r="MDR28" s="61"/>
      <c r="MDS28" s="61"/>
      <c r="MDT28" s="61"/>
      <c r="MDU28" s="61"/>
      <c r="MDV28" s="61"/>
      <c r="MDW28" s="61"/>
      <c r="MDX28" s="61"/>
      <c r="MDY28" s="61"/>
      <c r="MDZ28" s="61"/>
      <c r="MEA28" s="61"/>
      <c r="MEB28" s="61"/>
      <c r="MEC28" s="61"/>
      <c r="MED28" s="61"/>
      <c r="MEE28" s="61"/>
      <c r="MEF28" s="61"/>
      <c r="MEG28" s="61"/>
      <c r="MEH28" s="61"/>
      <c r="MEI28" s="61"/>
      <c r="MEJ28" s="61"/>
      <c r="MEK28" s="61"/>
      <c r="MEL28" s="61"/>
      <c r="MEM28" s="61"/>
      <c r="MEN28" s="61"/>
      <c r="MEO28" s="61"/>
      <c r="MEP28" s="61"/>
      <c r="MEQ28" s="61"/>
      <c r="MER28" s="61"/>
      <c r="MES28" s="61"/>
      <c r="MET28" s="61"/>
      <c r="MEU28" s="61"/>
      <c r="MEV28" s="61"/>
      <c r="MEW28" s="61"/>
      <c r="MEX28" s="61"/>
      <c r="MEY28" s="61"/>
      <c r="MEZ28" s="61"/>
      <c r="MFA28" s="61"/>
      <c r="MFB28" s="61"/>
      <c r="MFC28" s="61"/>
      <c r="MFD28" s="61"/>
      <c r="MFE28" s="61"/>
      <c r="MFF28" s="61"/>
      <c r="MFG28" s="61"/>
      <c r="MFH28" s="61"/>
      <c r="MFI28" s="61"/>
      <c r="MFJ28" s="61"/>
      <c r="MFK28" s="61"/>
      <c r="MFL28" s="61"/>
      <c r="MFM28" s="61"/>
      <c r="MFN28" s="61"/>
      <c r="MFO28" s="61"/>
      <c r="MFP28" s="61"/>
      <c r="MFQ28" s="61"/>
      <c r="MFR28" s="61"/>
      <c r="MFS28" s="61"/>
      <c r="MFT28" s="61"/>
      <c r="MFU28" s="61"/>
      <c r="MFV28" s="61"/>
      <c r="MFW28" s="61"/>
      <c r="MFX28" s="61"/>
      <c r="MFY28" s="61"/>
      <c r="MFZ28" s="61"/>
      <c r="MGA28" s="61"/>
      <c r="MGB28" s="61"/>
      <c r="MGC28" s="61"/>
      <c r="MGD28" s="61"/>
      <c r="MGE28" s="61"/>
      <c r="MGF28" s="61"/>
      <c r="MGG28" s="61"/>
      <c r="MGH28" s="61"/>
      <c r="MGI28" s="61"/>
      <c r="MGJ28" s="61"/>
      <c r="MGK28" s="61"/>
      <c r="MGL28" s="61"/>
      <c r="MGM28" s="61"/>
      <c r="MGN28" s="61"/>
      <c r="MGO28" s="61"/>
      <c r="MGP28" s="61"/>
      <c r="MGQ28" s="61"/>
      <c r="MGR28" s="61"/>
      <c r="MGS28" s="61"/>
      <c r="MGT28" s="61"/>
      <c r="MGU28" s="61"/>
      <c r="MGV28" s="61"/>
      <c r="MGW28" s="61"/>
      <c r="MGX28" s="61"/>
      <c r="MGY28" s="61"/>
      <c r="MGZ28" s="61"/>
      <c r="MHA28" s="61"/>
      <c r="MHB28" s="61"/>
      <c r="MHC28" s="61"/>
      <c r="MHD28" s="61"/>
      <c r="MHE28" s="61"/>
      <c r="MHF28" s="61"/>
      <c r="MHG28" s="61"/>
      <c r="MHH28" s="61"/>
      <c r="MHI28" s="61"/>
      <c r="MHJ28" s="61"/>
      <c r="MHK28" s="61"/>
      <c r="MHL28" s="61"/>
      <c r="MHM28" s="61"/>
      <c r="MHN28" s="61"/>
      <c r="MHO28" s="61"/>
      <c r="MHP28" s="61"/>
      <c r="MHQ28" s="61"/>
      <c r="MHR28" s="61"/>
      <c r="MHS28" s="61"/>
      <c r="MHT28" s="61"/>
      <c r="MHU28" s="61"/>
      <c r="MHV28" s="61"/>
      <c r="MHW28" s="61"/>
      <c r="MHX28" s="61"/>
      <c r="MHY28" s="61"/>
      <c r="MHZ28" s="61"/>
      <c r="MIA28" s="61"/>
      <c r="MIB28" s="61"/>
      <c r="MIC28" s="61"/>
      <c r="MID28" s="61"/>
      <c r="MIE28" s="61"/>
      <c r="MIF28" s="61"/>
      <c r="MIG28" s="61"/>
      <c r="MIH28" s="61"/>
      <c r="MII28" s="61"/>
      <c r="MIJ28" s="61"/>
      <c r="MIK28" s="61"/>
      <c r="MIL28" s="61"/>
      <c r="MIM28" s="61"/>
      <c r="MIN28" s="61"/>
      <c r="MIO28" s="61"/>
      <c r="MIP28" s="61"/>
      <c r="MIQ28" s="61"/>
      <c r="MIR28" s="61"/>
      <c r="MIS28" s="61"/>
      <c r="MIT28" s="61"/>
      <c r="MIU28" s="61"/>
      <c r="MIV28" s="61"/>
      <c r="MIW28" s="61"/>
      <c r="MIX28" s="61"/>
      <c r="MIY28" s="61"/>
      <c r="MIZ28" s="61"/>
      <c r="MJA28" s="61"/>
      <c r="MJB28" s="61"/>
      <c r="MJC28" s="61"/>
      <c r="MJD28" s="61"/>
      <c r="MJE28" s="61"/>
      <c r="MJF28" s="61"/>
      <c r="MJG28" s="61"/>
      <c r="MJH28" s="61"/>
      <c r="MJI28" s="61"/>
      <c r="MJJ28" s="61"/>
      <c r="MJK28" s="61"/>
      <c r="MJL28" s="61"/>
      <c r="MJM28" s="61"/>
      <c r="MJN28" s="61"/>
      <c r="MJO28" s="61"/>
      <c r="MJP28" s="61"/>
      <c r="MJQ28" s="61"/>
      <c r="MJR28" s="61"/>
      <c r="MJS28" s="61"/>
      <c r="MJT28" s="61"/>
      <c r="MJU28" s="61"/>
      <c r="MJV28" s="61"/>
      <c r="MJW28" s="61"/>
      <c r="MJX28" s="61"/>
      <c r="MJY28" s="61"/>
      <c r="MJZ28" s="61"/>
      <c r="MKA28" s="61"/>
      <c r="MKB28" s="61"/>
      <c r="MKC28" s="61"/>
      <c r="MKD28" s="61"/>
      <c r="MKE28" s="61"/>
      <c r="MKF28" s="61"/>
      <c r="MKG28" s="61"/>
      <c r="MKH28" s="61"/>
      <c r="MKI28" s="61"/>
      <c r="MKJ28" s="61"/>
      <c r="MKK28" s="61"/>
      <c r="MKL28" s="61"/>
      <c r="MKM28" s="61"/>
      <c r="MKN28" s="61"/>
      <c r="MKO28" s="61"/>
      <c r="MKP28" s="61"/>
      <c r="MKQ28" s="61"/>
      <c r="MKR28" s="61"/>
      <c r="MKS28" s="61"/>
      <c r="MKT28" s="61"/>
      <c r="MKU28" s="61"/>
      <c r="MKV28" s="61"/>
      <c r="MKW28" s="61"/>
      <c r="MKX28" s="61"/>
      <c r="MKY28" s="61"/>
      <c r="MKZ28" s="61"/>
      <c r="MLA28" s="61"/>
      <c r="MLB28" s="61"/>
      <c r="MLC28" s="61"/>
      <c r="MLD28" s="61"/>
      <c r="MLE28" s="61"/>
      <c r="MLF28" s="61"/>
      <c r="MLG28" s="61"/>
      <c r="MLH28" s="61"/>
      <c r="MLI28" s="61"/>
      <c r="MLJ28" s="61"/>
      <c r="MLK28" s="61"/>
      <c r="MLL28" s="61"/>
      <c r="MLM28" s="61"/>
      <c r="MLN28" s="61"/>
      <c r="MLO28" s="61"/>
      <c r="MLP28" s="61"/>
      <c r="MLQ28" s="61"/>
      <c r="MLR28" s="61"/>
      <c r="MLS28" s="61"/>
      <c r="MLT28" s="61"/>
      <c r="MLU28" s="61"/>
      <c r="MLV28" s="61"/>
      <c r="MLW28" s="61"/>
      <c r="MLX28" s="61"/>
      <c r="MLY28" s="61"/>
      <c r="MLZ28" s="61"/>
      <c r="MMA28" s="61"/>
      <c r="MMB28" s="61"/>
      <c r="MMC28" s="61"/>
      <c r="MMD28" s="61"/>
      <c r="MME28" s="61"/>
      <c r="MMF28" s="61"/>
      <c r="MMG28" s="61"/>
      <c r="MMH28" s="61"/>
      <c r="MMI28" s="61"/>
      <c r="MMJ28" s="61"/>
      <c r="MMK28" s="61"/>
      <c r="MML28" s="61"/>
      <c r="MMM28" s="61"/>
      <c r="MMN28" s="61"/>
      <c r="MMO28" s="61"/>
      <c r="MMP28" s="61"/>
      <c r="MMQ28" s="61"/>
      <c r="MMR28" s="61"/>
      <c r="MMS28" s="61"/>
      <c r="MMT28" s="61"/>
      <c r="MMU28" s="61"/>
      <c r="MMV28" s="61"/>
      <c r="MMW28" s="61"/>
      <c r="MMX28" s="61"/>
      <c r="MMY28" s="61"/>
      <c r="MMZ28" s="61"/>
      <c r="MNA28" s="61"/>
      <c r="MNB28" s="61"/>
      <c r="MNC28" s="61"/>
      <c r="MND28" s="61"/>
      <c r="MNE28" s="61"/>
      <c r="MNF28" s="61"/>
      <c r="MNG28" s="61"/>
      <c r="MNH28" s="61"/>
      <c r="MNI28" s="61"/>
      <c r="MNJ28" s="61"/>
      <c r="MNK28" s="61"/>
      <c r="MNL28" s="61"/>
      <c r="MNM28" s="61"/>
      <c r="MNN28" s="61"/>
      <c r="MNO28" s="61"/>
      <c r="MNP28" s="61"/>
      <c r="MNQ28" s="61"/>
      <c r="MNR28" s="61"/>
      <c r="MNS28" s="61"/>
      <c r="MNT28" s="61"/>
      <c r="MNU28" s="61"/>
      <c r="MNV28" s="61"/>
      <c r="MNW28" s="61"/>
      <c r="MNX28" s="61"/>
      <c r="MNY28" s="61"/>
      <c r="MNZ28" s="61"/>
      <c r="MOA28" s="61"/>
      <c r="MOB28" s="61"/>
      <c r="MOC28" s="61"/>
      <c r="MOD28" s="61"/>
      <c r="MOE28" s="61"/>
      <c r="MOF28" s="61"/>
      <c r="MOG28" s="61"/>
      <c r="MOH28" s="61"/>
      <c r="MOI28" s="61"/>
      <c r="MOJ28" s="61"/>
      <c r="MOK28" s="61"/>
      <c r="MOL28" s="61"/>
      <c r="MOM28" s="61"/>
      <c r="MON28" s="61"/>
      <c r="MOO28" s="61"/>
      <c r="MOP28" s="61"/>
      <c r="MOQ28" s="61"/>
      <c r="MOR28" s="61"/>
      <c r="MOS28" s="61"/>
      <c r="MOT28" s="61"/>
      <c r="MOU28" s="61"/>
      <c r="MOV28" s="61"/>
      <c r="MOW28" s="61"/>
      <c r="MOX28" s="61"/>
      <c r="MOY28" s="61"/>
      <c r="MOZ28" s="61"/>
      <c r="MPA28" s="61"/>
      <c r="MPB28" s="61"/>
      <c r="MPC28" s="61"/>
      <c r="MPD28" s="61"/>
      <c r="MPE28" s="61"/>
      <c r="MPF28" s="61"/>
      <c r="MPG28" s="61"/>
      <c r="MPH28" s="61"/>
      <c r="MPI28" s="61"/>
      <c r="MPJ28" s="61"/>
      <c r="MPK28" s="61"/>
      <c r="MPL28" s="61"/>
      <c r="MPM28" s="61"/>
      <c r="MPN28" s="61"/>
      <c r="MPO28" s="61"/>
      <c r="MPP28" s="61"/>
      <c r="MPQ28" s="61"/>
      <c r="MPR28" s="61"/>
      <c r="MPS28" s="61"/>
      <c r="MPT28" s="61"/>
      <c r="MPU28" s="61"/>
      <c r="MPV28" s="61"/>
      <c r="MPW28" s="61"/>
      <c r="MPX28" s="61"/>
      <c r="MPY28" s="61"/>
      <c r="MPZ28" s="61"/>
      <c r="MQA28" s="61"/>
      <c r="MQB28" s="61"/>
      <c r="MQC28" s="61"/>
      <c r="MQD28" s="61"/>
      <c r="MQE28" s="61"/>
      <c r="MQF28" s="61"/>
      <c r="MQG28" s="61"/>
      <c r="MQH28" s="61"/>
      <c r="MQI28" s="61"/>
      <c r="MQJ28" s="61"/>
      <c r="MQK28" s="61"/>
      <c r="MQL28" s="61"/>
      <c r="MQM28" s="61"/>
      <c r="MQN28" s="61"/>
      <c r="MQO28" s="61"/>
      <c r="MQP28" s="61"/>
      <c r="MQQ28" s="61"/>
      <c r="MQR28" s="61"/>
      <c r="MQS28" s="61"/>
      <c r="MQT28" s="61"/>
      <c r="MQU28" s="61"/>
      <c r="MQV28" s="61"/>
      <c r="MQW28" s="61"/>
      <c r="MQX28" s="61"/>
      <c r="MQY28" s="61"/>
      <c r="MQZ28" s="61"/>
      <c r="MRA28" s="61"/>
      <c r="MRB28" s="61"/>
      <c r="MRC28" s="61"/>
      <c r="MRD28" s="61"/>
      <c r="MRE28" s="61"/>
      <c r="MRF28" s="61"/>
      <c r="MRG28" s="61"/>
      <c r="MRH28" s="61"/>
      <c r="MRI28" s="61"/>
      <c r="MRJ28" s="61"/>
      <c r="MRK28" s="61"/>
      <c r="MRL28" s="61"/>
      <c r="MRM28" s="61"/>
      <c r="MRN28" s="61"/>
      <c r="MRO28" s="61"/>
      <c r="MRP28" s="61"/>
      <c r="MRQ28" s="61"/>
      <c r="MRR28" s="61"/>
      <c r="MRS28" s="61"/>
      <c r="MRT28" s="61"/>
      <c r="MRU28" s="61"/>
      <c r="MRV28" s="61"/>
      <c r="MRW28" s="61"/>
      <c r="MRX28" s="61"/>
      <c r="MRY28" s="61"/>
      <c r="MRZ28" s="61"/>
      <c r="MSA28" s="61"/>
      <c r="MSB28" s="61"/>
      <c r="MSC28" s="61"/>
      <c r="MSD28" s="61"/>
      <c r="MSE28" s="61"/>
      <c r="MSF28" s="61"/>
      <c r="MSG28" s="61"/>
      <c r="MSH28" s="61"/>
      <c r="MSI28" s="61"/>
      <c r="MSJ28" s="61"/>
      <c r="MSK28" s="61"/>
      <c r="MSL28" s="61"/>
      <c r="MSM28" s="61"/>
      <c r="MSN28" s="61"/>
      <c r="MSO28" s="61"/>
      <c r="MSP28" s="61"/>
      <c r="MSQ28" s="61"/>
      <c r="MSR28" s="61"/>
      <c r="MSS28" s="61"/>
      <c r="MST28" s="61"/>
      <c r="MSU28" s="61"/>
      <c r="MSV28" s="61"/>
      <c r="MSW28" s="61"/>
      <c r="MSX28" s="61"/>
      <c r="MSY28" s="61"/>
      <c r="MSZ28" s="61"/>
      <c r="MTA28" s="61"/>
      <c r="MTB28" s="61"/>
      <c r="MTC28" s="61"/>
      <c r="MTD28" s="61"/>
      <c r="MTE28" s="61"/>
      <c r="MTF28" s="61"/>
      <c r="MTG28" s="61"/>
      <c r="MTH28" s="61"/>
      <c r="MTI28" s="61"/>
      <c r="MTJ28" s="61"/>
      <c r="MTK28" s="61"/>
      <c r="MTL28" s="61"/>
      <c r="MTM28" s="61"/>
      <c r="MTN28" s="61"/>
      <c r="MTO28" s="61"/>
      <c r="MTP28" s="61"/>
      <c r="MTQ28" s="61"/>
      <c r="MTR28" s="61"/>
      <c r="MTS28" s="61"/>
      <c r="MTT28" s="61"/>
      <c r="MTU28" s="61"/>
      <c r="MTV28" s="61"/>
      <c r="MTW28" s="61"/>
      <c r="MTX28" s="61"/>
      <c r="MTY28" s="61"/>
      <c r="MTZ28" s="61"/>
      <c r="MUA28" s="61"/>
      <c r="MUB28" s="61"/>
      <c r="MUC28" s="61"/>
      <c r="MUD28" s="61"/>
      <c r="MUE28" s="61"/>
      <c r="MUF28" s="61"/>
      <c r="MUG28" s="61"/>
      <c r="MUH28" s="61"/>
      <c r="MUI28" s="61"/>
      <c r="MUJ28" s="61"/>
      <c r="MUK28" s="61"/>
      <c r="MUL28" s="61"/>
      <c r="MUM28" s="61"/>
      <c r="MUN28" s="61"/>
      <c r="MUO28" s="61"/>
      <c r="MUP28" s="61"/>
      <c r="MUQ28" s="61"/>
      <c r="MUR28" s="61"/>
      <c r="MUS28" s="61"/>
      <c r="MUT28" s="61"/>
      <c r="MUU28" s="61"/>
      <c r="MUV28" s="61"/>
      <c r="MUW28" s="61"/>
      <c r="MUX28" s="61"/>
      <c r="MUY28" s="61"/>
      <c r="MUZ28" s="61"/>
      <c r="MVA28" s="61"/>
      <c r="MVB28" s="61"/>
      <c r="MVC28" s="61"/>
      <c r="MVD28" s="61"/>
      <c r="MVE28" s="61"/>
      <c r="MVF28" s="61"/>
      <c r="MVG28" s="61"/>
      <c r="MVH28" s="61"/>
      <c r="MVI28" s="61"/>
      <c r="MVJ28" s="61"/>
      <c r="MVK28" s="61"/>
      <c r="MVL28" s="61"/>
      <c r="MVM28" s="61"/>
      <c r="MVN28" s="61"/>
      <c r="MVO28" s="61"/>
      <c r="MVP28" s="61"/>
      <c r="MVQ28" s="61"/>
      <c r="MVR28" s="61"/>
      <c r="MVS28" s="61"/>
      <c r="MVT28" s="61"/>
      <c r="MVU28" s="61"/>
      <c r="MVV28" s="61"/>
      <c r="MVW28" s="61"/>
      <c r="MVX28" s="61"/>
      <c r="MVY28" s="61"/>
      <c r="MVZ28" s="61"/>
      <c r="MWA28" s="61"/>
      <c r="MWB28" s="61"/>
      <c r="MWC28" s="61"/>
      <c r="MWD28" s="61"/>
      <c r="MWE28" s="61"/>
      <c r="MWF28" s="61"/>
      <c r="MWG28" s="61"/>
      <c r="MWH28" s="61"/>
      <c r="MWI28" s="61"/>
      <c r="MWJ28" s="61"/>
      <c r="MWK28" s="61"/>
      <c r="MWL28" s="61"/>
      <c r="MWM28" s="61"/>
      <c r="MWN28" s="61"/>
      <c r="MWO28" s="61"/>
      <c r="MWP28" s="61"/>
      <c r="MWQ28" s="61"/>
      <c r="MWR28" s="61"/>
      <c r="MWS28" s="61"/>
      <c r="MWT28" s="61"/>
      <c r="MWU28" s="61"/>
      <c r="MWV28" s="61"/>
      <c r="MWW28" s="61"/>
      <c r="MWX28" s="61"/>
      <c r="MWY28" s="61"/>
      <c r="MWZ28" s="61"/>
      <c r="MXA28" s="61"/>
      <c r="MXB28" s="61"/>
      <c r="MXC28" s="61"/>
      <c r="MXD28" s="61"/>
      <c r="MXE28" s="61"/>
      <c r="MXF28" s="61"/>
      <c r="MXG28" s="61"/>
      <c r="MXH28" s="61"/>
      <c r="MXI28" s="61"/>
      <c r="MXJ28" s="61"/>
      <c r="MXK28" s="61"/>
      <c r="MXL28" s="61"/>
      <c r="MXM28" s="61"/>
      <c r="MXN28" s="61"/>
      <c r="MXO28" s="61"/>
      <c r="MXP28" s="61"/>
      <c r="MXQ28" s="61"/>
      <c r="MXR28" s="61"/>
      <c r="MXS28" s="61"/>
      <c r="MXT28" s="61"/>
      <c r="MXU28" s="61"/>
      <c r="MXV28" s="61"/>
      <c r="MXW28" s="61"/>
      <c r="MXX28" s="61"/>
      <c r="MXY28" s="61"/>
      <c r="MXZ28" s="61"/>
      <c r="MYA28" s="61"/>
      <c r="MYB28" s="61"/>
      <c r="MYC28" s="61"/>
      <c r="MYD28" s="61"/>
      <c r="MYE28" s="61"/>
      <c r="MYF28" s="61"/>
      <c r="MYG28" s="61"/>
      <c r="MYH28" s="61"/>
      <c r="MYI28" s="61"/>
      <c r="MYJ28" s="61"/>
      <c r="MYK28" s="61"/>
      <c r="MYL28" s="61"/>
      <c r="MYM28" s="61"/>
      <c r="MYN28" s="61"/>
      <c r="MYO28" s="61"/>
      <c r="MYP28" s="61"/>
      <c r="MYQ28" s="61"/>
      <c r="MYR28" s="61"/>
      <c r="MYS28" s="61"/>
      <c r="MYT28" s="61"/>
      <c r="MYU28" s="61"/>
      <c r="MYV28" s="61"/>
      <c r="MYW28" s="61"/>
      <c r="MYX28" s="61"/>
      <c r="MYY28" s="61"/>
      <c r="MYZ28" s="61"/>
      <c r="MZA28" s="61"/>
      <c r="MZB28" s="61"/>
      <c r="MZC28" s="61"/>
      <c r="MZD28" s="61"/>
      <c r="MZE28" s="61"/>
      <c r="MZF28" s="61"/>
      <c r="MZG28" s="61"/>
      <c r="MZH28" s="61"/>
      <c r="MZI28" s="61"/>
      <c r="MZJ28" s="61"/>
      <c r="MZK28" s="61"/>
      <c r="MZL28" s="61"/>
      <c r="MZM28" s="61"/>
      <c r="MZN28" s="61"/>
      <c r="MZO28" s="61"/>
      <c r="MZP28" s="61"/>
      <c r="MZQ28" s="61"/>
      <c r="MZR28" s="61"/>
      <c r="MZS28" s="61"/>
      <c r="MZT28" s="61"/>
      <c r="MZU28" s="61"/>
      <c r="MZV28" s="61"/>
      <c r="MZW28" s="61"/>
      <c r="MZX28" s="61"/>
      <c r="MZY28" s="61"/>
      <c r="MZZ28" s="61"/>
      <c r="NAA28" s="61"/>
      <c r="NAB28" s="61"/>
      <c r="NAC28" s="61"/>
      <c r="NAD28" s="61"/>
      <c r="NAE28" s="61"/>
      <c r="NAF28" s="61"/>
      <c r="NAG28" s="61"/>
      <c r="NAH28" s="61"/>
      <c r="NAI28" s="61"/>
      <c r="NAJ28" s="61"/>
      <c r="NAK28" s="61"/>
      <c r="NAL28" s="61"/>
      <c r="NAM28" s="61"/>
      <c r="NAN28" s="61"/>
      <c r="NAO28" s="61"/>
      <c r="NAP28" s="61"/>
      <c r="NAQ28" s="61"/>
      <c r="NAR28" s="61"/>
      <c r="NAS28" s="61"/>
      <c r="NAT28" s="61"/>
      <c r="NAU28" s="61"/>
      <c r="NAV28" s="61"/>
      <c r="NAW28" s="61"/>
      <c r="NAX28" s="61"/>
      <c r="NAY28" s="61"/>
      <c r="NAZ28" s="61"/>
      <c r="NBA28" s="61"/>
      <c r="NBB28" s="61"/>
      <c r="NBC28" s="61"/>
      <c r="NBD28" s="61"/>
      <c r="NBE28" s="61"/>
      <c r="NBF28" s="61"/>
      <c r="NBG28" s="61"/>
      <c r="NBH28" s="61"/>
      <c r="NBI28" s="61"/>
      <c r="NBJ28" s="61"/>
      <c r="NBK28" s="61"/>
      <c r="NBL28" s="61"/>
      <c r="NBM28" s="61"/>
      <c r="NBN28" s="61"/>
      <c r="NBO28" s="61"/>
      <c r="NBP28" s="61"/>
      <c r="NBQ28" s="61"/>
      <c r="NBR28" s="61"/>
      <c r="NBS28" s="61"/>
      <c r="NBT28" s="61"/>
      <c r="NBU28" s="61"/>
      <c r="NBV28" s="61"/>
      <c r="NBW28" s="61"/>
      <c r="NBX28" s="61"/>
      <c r="NBY28" s="61"/>
      <c r="NBZ28" s="61"/>
      <c r="NCA28" s="61"/>
      <c r="NCB28" s="61"/>
      <c r="NCC28" s="61"/>
      <c r="NCD28" s="61"/>
      <c r="NCE28" s="61"/>
      <c r="NCF28" s="61"/>
      <c r="NCG28" s="61"/>
      <c r="NCH28" s="61"/>
      <c r="NCI28" s="61"/>
      <c r="NCJ28" s="61"/>
      <c r="NCK28" s="61"/>
      <c r="NCL28" s="61"/>
      <c r="NCM28" s="61"/>
      <c r="NCN28" s="61"/>
      <c r="NCO28" s="61"/>
      <c r="NCP28" s="61"/>
      <c r="NCQ28" s="61"/>
      <c r="NCR28" s="61"/>
      <c r="NCS28" s="61"/>
      <c r="NCT28" s="61"/>
      <c r="NCU28" s="61"/>
      <c r="NCV28" s="61"/>
      <c r="NCW28" s="61"/>
      <c r="NCX28" s="61"/>
      <c r="NCY28" s="61"/>
      <c r="NCZ28" s="61"/>
      <c r="NDA28" s="61"/>
      <c r="NDB28" s="61"/>
      <c r="NDC28" s="61"/>
      <c r="NDD28" s="61"/>
      <c r="NDE28" s="61"/>
      <c r="NDF28" s="61"/>
      <c r="NDG28" s="61"/>
      <c r="NDH28" s="61"/>
      <c r="NDI28" s="61"/>
      <c r="NDJ28" s="61"/>
      <c r="NDK28" s="61"/>
      <c r="NDL28" s="61"/>
      <c r="NDM28" s="61"/>
      <c r="NDN28" s="61"/>
      <c r="NDO28" s="61"/>
      <c r="NDP28" s="61"/>
      <c r="NDQ28" s="61"/>
      <c r="NDR28" s="61"/>
      <c r="NDS28" s="61"/>
      <c r="NDT28" s="61"/>
      <c r="NDU28" s="61"/>
      <c r="NDV28" s="61"/>
      <c r="NDW28" s="61"/>
      <c r="NDX28" s="61"/>
      <c r="NDY28" s="61"/>
      <c r="NDZ28" s="61"/>
      <c r="NEA28" s="61"/>
      <c r="NEB28" s="61"/>
      <c r="NEC28" s="61"/>
      <c r="NED28" s="61"/>
      <c r="NEE28" s="61"/>
      <c r="NEF28" s="61"/>
      <c r="NEG28" s="61"/>
      <c r="NEH28" s="61"/>
      <c r="NEI28" s="61"/>
      <c r="NEJ28" s="61"/>
      <c r="NEK28" s="61"/>
      <c r="NEL28" s="61"/>
      <c r="NEM28" s="61"/>
      <c r="NEN28" s="61"/>
      <c r="NEO28" s="61"/>
      <c r="NEP28" s="61"/>
      <c r="NEQ28" s="61"/>
      <c r="NER28" s="61"/>
      <c r="NES28" s="61"/>
      <c r="NET28" s="61"/>
      <c r="NEU28" s="61"/>
      <c r="NEV28" s="61"/>
      <c r="NEW28" s="61"/>
      <c r="NEX28" s="61"/>
      <c r="NEY28" s="61"/>
      <c r="NEZ28" s="61"/>
      <c r="NFA28" s="61"/>
      <c r="NFB28" s="61"/>
      <c r="NFC28" s="61"/>
      <c r="NFD28" s="61"/>
      <c r="NFE28" s="61"/>
      <c r="NFF28" s="61"/>
      <c r="NFG28" s="61"/>
      <c r="NFH28" s="61"/>
      <c r="NFI28" s="61"/>
      <c r="NFJ28" s="61"/>
      <c r="NFK28" s="61"/>
      <c r="NFL28" s="61"/>
      <c r="NFM28" s="61"/>
      <c r="NFN28" s="61"/>
      <c r="NFO28" s="61"/>
      <c r="NFP28" s="61"/>
      <c r="NFQ28" s="61"/>
      <c r="NFR28" s="61"/>
      <c r="NFS28" s="61"/>
      <c r="NFT28" s="61"/>
      <c r="NFU28" s="61"/>
      <c r="NFV28" s="61"/>
      <c r="NFW28" s="61"/>
      <c r="NFX28" s="61"/>
      <c r="NFY28" s="61"/>
      <c r="NFZ28" s="61"/>
      <c r="NGA28" s="61"/>
      <c r="NGB28" s="61"/>
      <c r="NGC28" s="61"/>
      <c r="NGD28" s="61"/>
      <c r="NGE28" s="61"/>
      <c r="NGF28" s="61"/>
      <c r="NGG28" s="61"/>
      <c r="NGH28" s="61"/>
      <c r="NGI28" s="61"/>
      <c r="NGJ28" s="61"/>
      <c r="NGK28" s="61"/>
      <c r="NGL28" s="61"/>
      <c r="NGM28" s="61"/>
      <c r="NGN28" s="61"/>
      <c r="NGO28" s="61"/>
      <c r="NGP28" s="61"/>
      <c r="NGQ28" s="61"/>
      <c r="NGR28" s="61"/>
      <c r="NGS28" s="61"/>
      <c r="NGT28" s="61"/>
      <c r="NGU28" s="61"/>
      <c r="NGV28" s="61"/>
      <c r="NGW28" s="61"/>
      <c r="NGX28" s="61"/>
      <c r="NGY28" s="61"/>
      <c r="NGZ28" s="61"/>
      <c r="NHA28" s="61"/>
      <c r="NHB28" s="61"/>
      <c r="NHC28" s="61"/>
      <c r="NHD28" s="61"/>
      <c r="NHE28" s="61"/>
      <c r="NHF28" s="61"/>
      <c r="NHG28" s="61"/>
      <c r="NHH28" s="61"/>
      <c r="NHI28" s="61"/>
      <c r="NHJ28" s="61"/>
      <c r="NHK28" s="61"/>
      <c r="NHL28" s="61"/>
      <c r="NHM28" s="61"/>
      <c r="NHN28" s="61"/>
      <c r="NHO28" s="61"/>
      <c r="NHP28" s="61"/>
      <c r="NHQ28" s="61"/>
      <c r="NHR28" s="61"/>
      <c r="NHS28" s="61"/>
      <c r="NHT28" s="61"/>
      <c r="NHU28" s="61"/>
      <c r="NHV28" s="61"/>
      <c r="NHW28" s="61"/>
      <c r="NHX28" s="61"/>
      <c r="NHY28" s="61"/>
      <c r="NHZ28" s="61"/>
      <c r="NIA28" s="61"/>
      <c r="NIB28" s="61"/>
      <c r="NIC28" s="61"/>
      <c r="NID28" s="61"/>
      <c r="NIE28" s="61"/>
      <c r="NIF28" s="61"/>
      <c r="NIG28" s="61"/>
      <c r="NIH28" s="61"/>
      <c r="NII28" s="61"/>
      <c r="NIJ28" s="61"/>
      <c r="NIK28" s="61"/>
      <c r="NIL28" s="61"/>
      <c r="NIM28" s="61"/>
      <c r="NIN28" s="61"/>
      <c r="NIO28" s="61"/>
      <c r="NIP28" s="61"/>
      <c r="NIQ28" s="61"/>
      <c r="NIR28" s="61"/>
      <c r="NIS28" s="61"/>
      <c r="NIT28" s="61"/>
      <c r="NIU28" s="61"/>
      <c r="NIV28" s="61"/>
      <c r="NIW28" s="61"/>
      <c r="NIX28" s="61"/>
      <c r="NIY28" s="61"/>
      <c r="NIZ28" s="61"/>
      <c r="NJA28" s="61"/>
      <c r="NJB28" s="61"/>
      <c r="NJC28" s="61"/>
      <c r="NJD28" s="61"/>
      <c r="NJE28" s="61"/>
      <c r="NJF28" s="61"/>
      <c r="NJG28" s="61"/>
      <c r="NJH28" s="61"/>
      <c r="NJI28" s="61"/>
      <c r="NJJ28" s="61"/>
      <c r="NJK28" s="61"/>
      <c r="NJL28" s="61"/>
      <c r="NJM28" s="61"/>
      <c r="NJN28" s="61"/>
      <c r="NJO28" s="61"/>
      <c r="NJP28" s="61"/>
      <c r="NJQ28" s="61"/>
      <c r="NJR28" s="61"/>
      <c r="NJS28" s="61"/>
      <c r="NJT28" s="61"/>
      <c r="NJU28" s="61"/>
      <c r="NJV28" s="61"/>
      <c r="NJW28" s="61"/>
      <c r="NJX28" s="61"/>
      <c r="NJY28" s="61"/>
      <c r="NJZ28" s="61"/>
      <c r="NKA28" s="61"/>
      <c r="NKB28" s="61"/>
      <c r="NKC28" s="61"/>
      <c r="NKD28" s="61"/>
      <c r="NKE28" s="61"/>
      <c r="NKF28" s="61"/>
      <c r="NKG28" s="61"/>
      <c r="NKH28" s="61"/>
      <c r="NKI28" s="61"/>
      <c r="NKJ28" s="61"/>
      <c r="NKK28" s="61"/>
      <c r="NKL28" s="61"/>
      <c r="NKM28" s="61"/>
      <c r="NKN28" s="61"/>
      <c r="NKO28" s="61"/>
      <c r="NKP28" s="61"/>
      <c r="NKQ28" s="61"/>
      <c r="NKR28" s="61"/>
      <c r="NKS28" s="61"/>
      <c r="NKT28" s="61"/>
      <c r="NKU28" s="61"/>
      <c r="NKV28" s="61"/>
      <c r="NKW28" s="61"/>
      <c r="NKX28" s="61"/>
      <c r="NKY28" s="61"/>
      <c r="NKZ28" s="61"/>
      <c r="NLA28" s="61"/>
      <c r="NLB28" s="61"/>
      <c r="NLC28" s="61"/>
      <c r="NLD28" s="61"/>
      <c r="NLE28" s="61"/>
      <c r="NLF28" s="61"/>
      <c r="NLG28" s="61"/>
      <c r="NLH28" s="61"/>
      <c r="NLI28" s="61"/>
      <c r="NLJ28" s="61"/>
      <c r="NLK28" s="61"/>
      <c r="NLL28" s="61"/>
      <c r="NLM28" s="61"/>
      <c r="NLN28" s="61"/>
      <c r="NLO28" s="61"/>
      <c r="NLP28" s="61"/>
      <c r="NLQ28" s="61"/>
      <c r="NLR28" s="61"/>
      <c r="NLS28" s="61"/>
      <c r="NLT28" s="61"/>
      <c r="NLU28" s="61"/>
      <c r="NLV28" s="61"/>
      <c r="NLW28" s="61"/>
      <c r="NLX28" s="61"/>
      <c r="NLY28" s="61"/>
      <c r="NLZ28" s="61"/>
      <c r="NMA28" s="61"/>
      <c r="NMB28" s="61"/>
      <c r="NMC28" s="61"/>
      <c r="NMD28" s="61"/>
      <c r="NME28" s="61"/>
      <c r="NMF28" s="61"/>
      <c r="NMG28" s="61"/>
      <c r="NMH28" s="61"/>
      <c r="NMI28" s="61"/>
      <c r="NMJ28" s="61"/>
      <c r="NMK28" s="61"/>
      <c r="NML28" s="61"/>
      <c r="NMM28" s="61"/>
      <c r="NMN28" s="61"/>
      <c r="NMO28" s="61"/>
      <c r="NMP28" s="61"/>
      <c r="NMQ28" s="61"/>
      <c r="NMR28" s="61"/>
      <c r="NMS28" s="61"/>
      <c r="NMT28" s="61"/>
      <c r="NMU28" s="61"/>
      <c r="NMV28" s="61"/>
      <c r="NMW28" s="61"/>
      <c r="NMX28" s="61"/>
      <c r="NMY28" s="61"/>
      <c r="NMZ28" s="61"/>
      <c r="NNA28" s="61"/>
      <c r="NNB28" s="61"/>
      <c r="NNC28" s="61"/>
      <c r="NND28" s="61"/>
      <c r="NNE28" s="61"/>
      <c r="NNF28" s="61"/>
      <c r="NNG28" s="61"/>
      <c r="NNH28" s="61"/>
      <c r="NNI28" s="61"/>
      <c r="NNJ28" s="61"/>
      <c r="NNK28" s="61"/>
      <c r="NNL28" s="61"/>
      <c r="NNM28" s="61"/>
      <c r="NNN28" s="61"/>
      <c r="NNO28" s="61"/>
      <c r="NNP28" s="61"/>
      <c r="NNQ28" s="61"/>
      <c r="NNR28" s="61"/>
      <c r="NNS28" s="61"/>
      <c r="NNT28" s="61"/>
      <c r="NNU28" s="61"/>
      <c r="NNV28" s="61"/>
      <c r="NNW28" s="61"/>
      <c r="NNX28" s="61"/>
      <c r="NNY28" s="61"/>
      <c r="NNZ28" s="61"/>
      <c r="NOA28" s="61"/>
      <c r="NOB28" s="61"/>
      <c r="NOC28" s="61"/>
      <c r="NOD28" s="61"/>
      <c r="NOE28" s="61"/>
      <c r="NOF28" s="61"/>
      <c r="NOG28" s="61"/>
      <c r="NOH28" s="61"/>
      <c r="NOI28" s="61"/>
      <c r="NOJ28" s="61"/>
      <c r="NOK28" s="61"/>
      <c r="NOL28" s="61"/>
      <c r="NOM28" s="61"/>
      <c r="NON28" s="61"/>
      <c r="NOO28" s="61"/>
      <c r="NOP28" s="61"/>
      <c r="NOQ28" s="61"/>
      <c r="NOR28" s="61"/>
      <c r="NOS28" s="61"/>
      <c r="NOT28" s="61"/>
      <c r="NOU28" s="61"/>
      <c r="NOV28" s="61"/>
      <c r="NOW28" s="61"/>
      <c r="NOX28" s="61"/>
      <c r="NOY28" s="61"/>
      <c r="NOZ28" s="61"/>
      <c r="NPA28" s="61"/>
      <c r="NPB28" s="61"/>
      <c r="NPC28" s="61"/>
      <c r="NPD28" s="61"/>
      <c r="NPE28" s="61"/>
      <c r="NPF28" s="61"/>
      <c r="NPG28" s="61"/>
      <c r="NPH28" s="61"/>
      <c r="NPI28" s="61"/>
      <c r="NPJ28" s="61"/>
      <c r="NPK28" s="61"/>
      <c r="NPL28" s="61"/>
      <c r="NPM28" s="61"/>
      <c r="NPN28" s="61"/>
      <c r="NPO28" s="61"/>
      <c r="NPP28" s="61"/>
      <c r="NPQ28" s="61"/>
      <c r="NPR28" s="61"/>
      <c r="NPS28" s="61"/>
      <c r="NPT28" s="61"/>
      <c r="NPU28" s="61"/>
      <c r="NPV28" s="61"/>
      <c r="NPW28" s="61"/>
      <c r="NPX28" s="61"/>
      <c r="NPY28" s="61"/>
      <c r="NPZ28" s="61"/>
      <c r="NQA28" s="61"/>
      <c r="NQB28" s="61"/>
      <c r="NQC28" s="61"/>
      <c r="NQD28" s="61"/>
      <c r="NQE28" s="61"/>
      <c r="NQF28" s="61"/>
      <c r="NQG28" s="61"/>
      <c r="NQH28" s="61"/>
      <c r="NQI28" s="61"/>
      <c r="NQJ28" s="61"/>
      <c r="NQK28" s="61"/>
      <c r="NQL28" s="61"/>
      <c r="NQM28" s="61"/>
      <c r="NQN28" s="61"/>
      <c r="NQO28" s="61"/>
      <c r="NQP28" s="61"/>
      <c r="NQQ28" s="61"/>
      <c r="NQR28" s="61"/>
      <c r="NQS28" s="61"/>
      <c r="NQT28" s="61"/>
      <c r="NQU28" s="61"/>
      <c r="NQV28" s="61"/>
      <c r="NQW28" s="61"/>
      <c r="NQX28" s="61"/>
      <c r="NQY28" s="61"/>
      <c r="NQZ28" s="61"/>
      <c r="NRA28" s="61"/>
      <c r="NRB28" s="61"/>
      <c r="NRC28" s="61"/>
      <c r="NRD28" s="61"/>
      <c r="NRE28" s="61"/>
      <c r="NRF28" s="61"/>
      <c r="NRG28" s="61"/>
      <c r="NRH28" s="61"/>
      <c r="NRI28" s="61"/>
      <c r="NRJ28" s="61"/>
      <c r="NRK28" s="61"/>
      <c r="NRL28" s="61"/>
      <c r="NRM28" s="61"/>
      <c r="NRN28" s="61"/>
      <c r="NRO28" s="61"/>
      <c r="NRP28" s="61"/>
      <c r="NRQ28" s="61"/>
      <c r="NRR28" s="61"/>
      <c r="NRS28" s="61"/>
      <c r="NRT28" s="61"/>
      <c r="NRU28" s="61"/>
      <c r="NRV28" s="61"/>
      <c r="NRW28" s="61"/>
      <c r="NRX28" s="61"/>
      <c r="NRY28" s="61"/>
      <c r="NRZ28" s="61"/>
      <c r="NSA28" s="61"/>
      <c r="NSB28" s="61"/>
      <c r="NSC28" s="61"/>
      <c r="NSD28" s="61"/>
      <c r="NSE28" s="61"/>
      <c r="NSF28" s="61"/>
      <c r="NSG28" s="61"/>
      <c r="NSH28" s="61"/>
      <c r="NSI28" s="61"/>
      <c r="NSJ28" s="61"/>
      <c r="NSK28" s="61"/>
      <c r="NSL28" s="61"/>
      <c r="NSM28" s="61"/>
      <c r="NSN28" s="61"/>
      <c r="NSO28" s="61"/>
      <c r="NSP28" s="61"/>
      <c r="NSQ28" s="61"/>
      <c r="NSR28" s="61"/>
      <c r="NSS28" s="61"/>
      <c r="NST28" s="61"/>
      <c r="NSU28" s="61"/>
      <c r="NSV28" s="61"/>
      <c r="NSW28" s="61"/>
      <c r="NSX28" s="61"/>
      <c r="NSY28" s="61"/>
      <c r="NSZ28" s="61"/>
      <c r="NTA28" s="61"/>
      <c r="NTB28" s="61"/>
      <c r="NTC28" s="61"/>
      <c r="NTD28" s="61"/>
      <c r="NTE28" s="61"/>
      <c r="NTF28" s="61"/>
      <c r="NTG28" s="61"/>
      <c r="NTH28" s="61"/>
      <c r="NTI28" s="61"/>
      <c r="NTJ28" s="61"/>
      <c r="NTK28" s="61"/>
      <c r="NTL28" s="61"/>
      <c r="NTM28" s="61"/>
      <c r="NTN28" s="61"/>
      <c r="NTO28" s="61"/>
      <c r="NTP28" s="61"/>
      <c r="NTQ28" s="61"/>
      <c r="NTR28" s="61"/>
      <c r="NTS28" s="61"/>
      <c r="NTT28" s="61"/>
      <c r="NTU28" s="61"/>
      <c r="NTV28" s="61"/>
      <c r="NTW28" s="61"/>
      <c r="NTX28" s="61"/>
      <c r="NTY28" s="61"/>
      <c r="NTZ28" s="61"/>
      <c r="NUA28" s="61"/>
      <c r="NUB28" s="61"/>
      <c r="NUC28" s="61"/>
      <c r="NUD28" s="61"/>
      <c r="NUE28" s="61"/>
      <c r="NUF28" s="61"/>
      <c r="NUG28" s="61"/>
      <c r="NUH28" s="61"/>
      <c r="NUI28" s="61"/>
      <c r="NUJ28" s="61"/>
      <c r="NUK28" s="61"/>
      <c r="NUL28" s="61"/>
      <c r="NUM28" s="61"/>
      <c r="NUN28" s="61"/>
      <c r="NUO28" s="61"/>
      <c r="NUP28" s="61"/>
      <c r="NUQ28" s="61"/>
      <c r="NUR28" s="61"/>
      <c r="NUS28" s="61"/>
      <c r="NUT28" s="61"/>
      <c r="NUU28" s="61"/>
      <c r="NUV28" s="61"/>
      <c r="NUW28" s="61"/>
      <c r="NUX28" s="61"/>
      <c r="NUY28" s="61"/>
      <c r="NUZ28" s="61"/>
      <c r="NVA28" s="61"/>
      <c r="NVB28" s="61"/>
      <c r="NVC28" s="61"/>
      <c r="NVD28" s="61"/>
      <c r="NVE28" s="61"/>
      <c r="NVF28" s="61"/>
      <c r="NVG28" s="61"/>
      <c r="NVH28" s="61"/>
      <c r="NVI28" s="61"/>
      <c r="NVJ28" s="61"/>
      <c r="NVK28" s="61"/>
      <c r="NVL28" s="61"/>
      <c r="NVM28" s="61"/>
      <c r="NVN28" s="61"/>
      <c r="NVO28" s="61"/>
      <c r="NVP28" s="61"/>
      <c r="NVQ28" s="61"/>
      <c r="NVR28" s="61"/>
      <c r="NVS28" s="61"/>
      <c r="NVT28" s="61"/>
      <c r="NVU28" s="61"/>
      <c r="NVV28" s="61"/>
      <c r="NVW28" s="61"/>
      <c r="NVX28" s="61"/>
      <c r="NVY28" s="61"/>
      <c r="NVZ28" s="61"/>
      <c r="NWA28" s="61"/>
      <c r="NWB28" s="61"/>
      <c r="NWC28" s="61"/>
      <c r="NWD28" s="61"/>
      <c r="NWE28" s="61"/>
      <c r="NWF28" s="61"/>
      <c r="NWG28" s="61"/>
      <c r="NWH28" s="61"/>
      <c r="NWI28" s="61"/>
      <c r="NWJ28" s="61"/>
      <c r="NWK28" s="61"/>
      <c r="NWL28" s="61"/>
      <c r="NWM28" s="61"/>
      <c r="NWN28" s="61"/>
      <c r="NWO28" s="61"/>
      <c r="NWP28" s="61"/>
      <c r="NWQ28" s="61"/>
      <c r="NWR28" s="61"/>
      <c r="NWS28" s="61"/>
      <c r="NWT28" s="61"/>
      <c r="NWU28" s="61"/>
      <c r="NWV28" s="61"/>
      <c r="NWW28" s="61"/>
      <c r="NWX28" s="61"/>
      <c r="NWY28" s="61"/>
      <c r="NWZ28" s="61"/>
      <c r="NXA28" s="61"/>
      <c r="NXB28" s="61"/>
      <c r="NXC28" s="61"/>
      <c r="NXD28" s="61"/>
      <c r="NXE28" s="61"/>
      <c r="NXF28" s="61"/>
      <c r="NXG28" s="61"/>
      <c r="NXH28" s="61"/>
      <c r="NXI28" s="61"/>
      <c r="NXJ28" s="61"/>
      <c r="NXK28" s="61"/>
      <c r="NXL28" s="61"/>
      <c r="NXM28" s="61"/>
      <c r="NXN28" s="61"/>
      <c r="NXO28" s="61"/>
      <c r="NXP28" s="61"/>
      <c r="NXQ28" s="61"/>
      <c r="NXR28" s="61"/>
      <c r="NXS28" s="61"/>
      <c r="NXT28" s="61"/>
      <c r="NXU28" s="61"/>
      <c r="NXV28" s="61"/>
      <c r="NXW28" s="61"/>
      <c r="NXX28" s="61"/>
      <c r="NXY28" s="61"/>
      <c r="NXZ28" s="61"/>
      <c r="NYA28" s="61"/>
      <c r="NYB28" s="61"/>
      <c r="NYC28" s="61"/>
      <c r="NYD28" s="61"/>
      <c r="NYE28" s="61"/>
      <c r="NYF28" s="61"/>
      <c r="NYG28" s="61"/>
      <c r="NYH28" s="61"/>
      <c r="NYI28" s="61"/>
      <c r="NYJ28" s="61"/>
      <c r="NYK28" s="61"/>
      <c r="NYL28" s="61"/>
      <c r="NYM28" s="61"/>
      <c r="NYN28" s="61"/>
      <c r="NYO28" s="61"/>
      <c r="NYP28" s="61"/>
      <c r="NYQ28" s="61"/>
      <c r="NYR28" s="61"/>
      <c r="NYS28" s="61"/>
      <c r="NYT28" s="61"/>
      <c r="NYU28" s="61"/>
      <c r="NYV28" s="61"/>
      <c r="NYW28" s="61"/>
      <c r="NYX28" s="61"/>
      <c r="NYY28" s="61"/>
      <c r="NYZ28" s="61"/>
      <c r="NZA28" s="61"/>
      <c r="NZB28" s="61"/>
      <c r="NZC28" s="61"/>
      <c r="NZD28" s="61"/>
      <c r="NZE28" s="61"/>
      <c r="NZF28" s="61"/>
      <c r="NZG28" s="61"/>
      <c r="NZH28" s="61"/>
      <c r="NZI28" s="61"/>
      <c r="NZJ28" s="61"/>
      <c r="NZK28" s="61"/>
      <c r="NZL28" s="61"/>
      <c r="NZM28" s="61"/>
      <c r="NZN28" s="61"/>
      <c r="NZO28" s="61"/>
      <c r="NZP28" s="61"/>
      <c r="NZQ28" s="61"/>
      <c r="NZR28" s="61"/>
      <c r="NZS28" s="61"/>
      <c r="NZT28" s="61"/>
      <c r="NZU28" s="61"/>
      <c r="NZV28" s="61"/>
      <c r="NZW28" s="61"/>
      <c r="NZX28" s="61"/>
      <c r="NZY28" s="61"/>
      <c r="NZZ28" s="61"/>
      <c r="OAA28" s="61"/>
      <c r="OAB28" s="61"/>
      <c r="OAC28" s="61"/>
      <c r="OAD28" s="61"/>
      <c r="OAE28" s="61"/>
      <c r="OAF28" s="61"/>
      <c r="OAG28" s="61"/>
      <c r="OAH28" s="61"/>
      <c r="OAI28" s="61"/>
      <c r="OAJ28" s="61"/>
      <c r="OAK28" s="61"/>
      <c r="OAL28" s="61"/>
      <c r="OAM28" s="61"/>
      <c r="OAN28" s="61"/>
      <c r="OAO28" s="61"/>
      <c r="OAP28" s="61"/>
      <c r="OAQ28" s="61"/>
      <c r="OAR28" s="61"/>
      <c r="OAS28" s="61"/>
      <c r="OAT28" s="61"/>
      <c r="OAU28" s="61"/>
      <c r="OAV28" s="61"/>
      <c r="OAW28" s="61"/>
      <c r="OAX28" s="61"/>
      <c r="OAY28" s="61"/>
      <c r="OAZ28" s="61"/>
      <c r="OBA28" s="61"/>
      <c r="OBB28" s="61"/>
      <c r="OBC28" s="61"/>
      <c r="OBD28" s="61"/>
      <c r="OBE28" s="61"/>
      <c r="OBF28" s="61"/>
      <c r="OBG28" s="61"/>
      <c r="OBH28" s="61"/>
      <c r="OBI28" s="61"/>
      <c r="OBJ28" s="61"/>
      <c r="OBK28" s="61"/>
      <c r="OBL28" s="61"/>
      <c r="OBM28" s="61"/>
      <c r="OBN28" s="61"/>
      <c r="OBO28" s="61"/>
      <c r="OBP28" s="61"/>
      <c r="OBQ28" s="61"/>
      <c r="OBR28" s="61"/>
      <c r="OBS28" s="61"/>
      <c r="OBT28" s="61"/>
      <c r="OBU28" s="61"/>
      <c r="OBV28" s="61"/>
      <c r="OBW28" s="61"/>
      <c r="OBX28" s="61"/>
      <c r="OBY28" s="61"/>
      <c r="OBZ28" s="61"/>
      <c r="OCA28" s="61"/>
      <c r="OCB28" s="61"/>
      <c r="OCC28" s="61"/>
      <c r="OCD28" s="61"/>
      <c r="OCE28" s="61"/>
      <c r="OCF28" s="61"/>
      <c r="OCG28" s="61"/>
      <c r="OCH28" s="61"/>
      <c r="OCI28" s="61"/>
      <c r="OCJ28" s="61"/>
      <c r="OCK28" s="61"/>
      <c r="OCL28" s="61"/>
      <c r="OCM28" s="61"/>
      <c r="OCN28" s="61"/>
      <c r="OCO28" s="61"/>
      <c r="OCP28" s="61"/>
      <c r="OCQ28" s="61"/>
      <c r="OCR28" s="61"/>
      <c r="OCS28" s="61"/>
      <c r="OCT28" s="61"/>
      <c r="OCU28" s="61"/>
      <c r="OCV28" s="61"/>
      <c r="OCW28" s="61"/>
      <c r="OCX28" s="61"/>
      <c r="OCY28" s="61"/>
      <c r="OCZ28" s="61"/>
      <c r="ODA28" s="61"/>
      <c r="ODB28" s="61"/>
      <c r="ODC28" s="61"/>
      <c r="ODD28" s="61"/>
      <c r="ODE28" s="61"/>
      <c r="ODF28" s="61"/>
      <c r="ODG28" s="61"/>
      <c r="ODH28" s="61"/>
      <c r="ODI28" s="61"/>
      <c r="ODJ28" s="61"/>
      <c r="ODK28" s="61"/>
      <c r="ODL28" s="61"/>
      <c r="ODM28" s="61"/>
      <c r="ODN28" s="61"/>
      <c r="ODO28" s="61"/>
      <c r="ODP28" s="61"/>
      <c r="ODQ28" s="61"/>
      <c r="ODR28" s="61"/>
      <c r="ODS28" s="61"/>
      <c r="ODT28" s="61"/>
      <c r="ODU28" s="61"/>
      <c r="ODV28" s="61"/>
      <c r="ODW28" s="61"/>
      <c r="ODX28" s="61"/>
      <c r="ODY28" s="61"/>
      <c r="ODZ28" s="61"/>
      <c r="OEA28" s="61"/>
      <c r="OEB28" s="61"/>
      <c r="OEC28" s="61"/>
      <c r="OED28" s="61"/>
      <c r="OEE28" s="61"/>
      <c r="OEF28" s="61"/>
      <c r="OEG28" s="61"/>
      <c r="OEH28" s="61"/>
      <c r="OEI28" s="61"/>
      <c r="OEJ28" s="61"/>
      <c r="OEK28" s="61"/>
      <c r="OEL28" s="61"/>
      <c r="OEM28" s="61"/>
      <c r="OEN28" s="61"/>
      <c r="OEO28" s="61"/>
      <c r="OEP28" s="61"/>
      <c r="OEQ28" s="61"/>
      <c r="OER28" s="61"/>
      <c r="OES28" s="61"/>
      <c r="OET28" s="61"/>
      <c r="OEU28" s="61"/>
      <c r="OEV28" s="61"/>
      <c r="OEW28" s="61"/>
      <c r="OEX28" s="61"/>
      <c r="OEY28" s="61"/>
      <c r="OEZ28" s="61"/>
      <c r="OFA28" s="61"/>
      <c r="OFB28" s="61"/>
      <c r="OFC28" s="61"/>
      <c r="OFD28" s="61"/>
      <c r="OFE28" s="61"/>
      <c r="OFF28" s="61"/>
      <c r="OFG28" s="61"/>
      <c r="OFH28" s="61"/>
      <c r="OFI28" s="61"/>
      <c r="OFJ28" s="61"/>
      <c r="OFK28" s="61"/>
      <c r="OFL28" s="61"/>
      <c r="OFM28" s="61"/>
      <c r="OFN28" s="61"/>
      <c r="OFO28" s="61"/>
      <c r="OFP28" s="61"/>
      <c r="OFQ28" s="61"/>
      <c r="OFR28" s="61"/>
      <c r="OFS28" s="61"/>
      <c r="OFT28" s="61"/>
      <c r="OFU28" s="61"/>
      <c r="OFV28" s="61"/>
      <c r="OFW28" s="61"/>
      <c r="OFX28" s="61"/>
      <c r="OFY28" s="61"/>
      <c r="OFZ28" s="61"/>
      <c r="OGA28" s="61"/>
      <c r="OGB28" s="61"/>
      <c r="OGC28" s="61"/>
      <c r="OGD28" s="61"/>
      <c r="OGE28" s="61"/>
      <c r="OGF28" s="61"/>
      <c r="OGG28" s="61"/>
      <c r="OGH28" s="61"/>
      <c r="OGI28" s="61"/>
      <c r="OGJ28" s="61"/>
      <c r="OGK28" s="61"/>
      <c r="OGL28" s="61"/>
      <c r="OGM28" s="61"/>
      <c r="OGN28" s="61"/>
      <c r="OGO28" s="61"/>
      <c r="OGP28" s="61"/>
      <c r="OGQ28" s="61"/>
      <c r="OGR28" s="61"/>
      <c r="OGS28" s="61"/>
      <c r="OGT28" s="61"/>
      <c r="OGU28" s="61"/>
      <c r="OGV28" s="61"/>
      <c r="OGW28" s="61"/>
      <c r="OGX28" s="61"/>
      <c r="OGY28" s="61"/>
      <c r="OGZ28" s="61"/>
      <c r="OHA28" s="61"/>
      <c r="OHB28" s="61"/>
      <c r="OHC28" s="61"/>
      <c r="OHD28" s="61"/>
      <c r="OHE28" s="61"/>
      <c r="OHF28" s="61"/>
      <c r="OHG28" s="61"/>
      <c r="OHH28" s="61"/>
      <c r="OHI28" s="61"/>
      <c r="OHJ28" s="61"/>
      <c r="OHK28" s="61"/>
      <c r="OHL28" s="61"/>
      <c r="OHM28" s="61"/>
      <c r="OHN28" s="61"/>
      <c r="OHO28" s="61"/>
      <c r="OHP28" s="61"/>
      <c r="OHQ28" s="61"/>
      <c r="OHR28" s="61"/>
      <c r="OHS28" s="61"/>
      <c r="OHT28" s="61"/>
      <c r="OHU28" s="61"/>
      <c r="OHV28" s="61"/>
      <c r="OHW28" s="61"/>
      <c r="OHX28" s="61"/>
      <c r="OHY28" s="61"/>
      <c r="OHZ28" s="61"/>
      <c r="OIA28" s="61"/>
      <c r="OIB28" s="61"/>
      <c r="OIC28" s="61"/>
      <c r="OID28" s="61"/>
      <c r="OIE28" s="61"/>
      <c r="OIF28" s="61"/>
      <c r="OIG28" s="61"/>
      <c r="OIH28" s="61"/>
      <c r="OII28" s="61"/>
      <c r="OIJ28" s="61"/>
      <c r="OIK28" s="61"/>
      <c r="OIL28" s="61"/>
      <c r="OIM28" s="61"/>
      <c r="OIN28" s="61"/>
      <c r="OIO28" s="61"/>
      <c r="OIP28" s="61"/>
      <c r="OIQ28" s="61"/>
      <c r="OIR28" s="61"/>
      <c r="OIS28" s="61"/>
      <c r="OIT28" s="61"/>
      <c r="OIU28" s="61"/>
      <c r="OIV28" s="61"/>
      <c r="OIW28" s="61"/>
      <c r="OIX28" s="61"/>
      <c r="OIY28" s="61"/>
      <c r="OIZ28" s="61"/>
      <c r="OJA28" s="61"/>
      <c r="OJB28" s="61"/>
      <c r="OJC28" s="61"/>
      <c r="OJD28" s="61"/>
      <c r="OJE28" s="61"/>
      <c r="OJF28" s="61"/>
      <c r="OJG28" s="61"/>
      <c r="OJH28" s="61"/>
      <c r="OJI28" s="61"/>
      <c r="OJJ28" s="61"/>
      <c r="OJK28" s="61"/>
      <c r="OJL28" s="61"/>
      <c r="OJM28" s="61"/>
      <c r="OJN28" s="61"/>
      <c r="OJO28" s="61"/>
      <c r="OJP28" s="61"/>
      <c r="OJQ28" s="61"/>
      <c r="OJR28" s="61"/>
      <c r="OJS28" s="61"/>
      <c r="OJT28" s="61"/>
      <c r="OJU28" s="61"/>
      <c r="OJV28" s="61"/>
      <c r="OJW28" s="61"/>
      <c r="OJX28" s="61"/>
      <c r="OJY28" s="61"/>
      <c r="OJZ28" s="61"/>
      <c r="OKA28" s="61"/>
      <c r="OKB28" s="61"/>
      <c r="OKC28" s="61"/>
      <c r="OKD28" s="61"/>
      <c r="OKE28" s="61"/>
      <c r="OKF28" s="61"/>
      <c r="OKG28" s="61"/>
      <c r="OKH28" s="61"/>
      <c r="OKI28" s="61"/>
      <c r="OKJ28" s="61"/>
      <c r="OKK28" s="61"/>
      <c r="OKL28" s="61"/>
      <c r="OKM28" s="61"/>
      <c r="OKN28" s="61"/>
      <c r="OKO28" s="61"/>
      <c r="OKP28" s="61"/>
      <c r="OKQ28" s="61"/>
      <c r="OKR28" s="61"/>
      <c r="OKS28" s="61"/>
      <c r="OKT28" s="61"/>
      <c r="OKU28" s="61"/>
      <c r="OKV28" s="61"/>
      <c r="OKW28" s="61"/>
      <c r="OKX28" s="61"/>
      <c r="OKY28" s="61"/>
      <c r="OKZ28" s="61"/>
      <c r="OLA28" s="61"/>
      <c r="OLB28" s="61"/>
      <c r="OLC28" s="61"/>
      <c r="OLD28" s="61"/>
      <c r="OLE28" s="61"/>
      <c r="OLF28" s="61"/>
      <c r="OLG28" s="61"/>
      <c r="OLH28" s="61"/>
      <c r="OLI28" s="61"/>
      <c r="OLJ28" s="61"/>
      <c r="OLK28" s="61"/>
      <c r="OLL28" s="61"/>
      <c r="OLM28" s="61"/>
      <c r="OLN28" s="61"/>
      <c r="OLO28" s="61"/>
      <c r="OLP28" s="61"/>
      <c r="OLQ28" s="61"/>
      <c r="OLR28" s="61"/>
      <c r="OLS28" s="61"/>
      <c r="OLT28" s="61"/>
      <c r="OLU28" s="61"/>
      <c r="OLV28" s="61"/>
      <c r="OLW28" s="61"/>
      <c r="OLX28" s="61"/>
      <c r="OLY28" s="61"/>
      <c r="OLZ28" s="61"/>
      <c r="OMA28" s="61"/>
      <c r="OMB28" s="61"/>
      <c r="OMC28" s="61"/>
      <c r="OMD28" s="61"/>
      <c r="OME28" s="61"/>
      <c r="OMF28" s="61"/>
      <c r="OMG28" s="61"/>
      <c r="OMH28" s="61"/>
      <c r="OMI28" s="61"/>
      <c r="OMJ28" s="61"/>
      <c r="OMK28" s="61"/>
      <c r="OML28" s="61"/>
      <c r="OMM28" s="61"/>
      <c r="OMN28" s="61"/>
      <c r="OMO28" s="61"/>
      <c r="OMP28" s="61"/>
      <c r="OMQ28" s="61"/>
      <c r="OMR28" s="61"/>
      <c r="OMS28" s="61"/>
      <c r="OMT28" s="61"/>
      <c r="OMU28" s="61"/>
      <c r="OMV28" s="61"/>
      <c r="OMW28" s="61"/>
      <c r="OMX28" s="61"/>
      <c r="OMY28" s="61"/>
      <c r="OMZ28" s="61"/>
      <c r="ONA28" s="61"/>
      <c r="ONB28" s="61"/>
      <c r="ONC28" s="61"/>
      <c r="OND28" s="61"/>
      <c r="ONE28" s="61"/>
      <c r="ONF28" s="61"/>
      <c r="ONG28" s="61"/>
      <c r="ONH28" s="61"/>
      <c r="ONI28" s="61"/>
      <c r="ONJ28" s="61"/>
      <c r="ONK28" s="61"/>
      <c r="ONL28" s="61"/>
      <c r="ONM28" s="61"/>
      <c r="ONN28" s="61"/>
      <c r="ONO28" s="61"/>
      <c r="ONP28" s="61"/>
      <c r="ONQ28" s="61"/>
      <c r="ONR28" s="61"/>
      <c r="ONS28" s="61"/>
      <c r="ONT28" s="61"/>
      <c r="ONU28" s="61"/>
      <c r="ONV28" s="61"/>
      <c r="ONW28" s="61"/>
      <c r="ONX28" s="61"/>
      <c r="ONY28" s="61"/>
      <c r="ONZ28" s="61"/>
      <c r="OOA28" s="61"/>
      <c r="OOB28" s="61"/>
      <c r="OOC28" s="61"/>
      <c r="OOD28" s="61"/>
      <c r="OOE28" s="61"/>
      <c r="OOF28" s="61"/>
      <c r="OOG28" s="61"/>
      <c r="OOH28" s="61"/>
      <c r="OOI28" s="61"/>
      <c r="OOJ28" s="61"/>
      <c r="OOK28" s="61"/>
      <c r="OOL28" s="61"/>
      <c r="OOM28" s="61"/>
      <c r="OON28" s="61"/>
      <c r="OOO28" s="61"/>
      <c r="OOP28" s="61"/>
      <c r="OOQ28" s="61"/>
      <c r="OOR28" s="61"/>
      <c r="OOS28" s="61"/>
      <c r="OOT28" s="61"/>
      <c r="OOU28" s="61"/>
      <c r="OOV28" s="61"/>
      <c r="OOW28" s="61"/>
      <c r="OOX28" s="61"/>
      <c r="OOY28" s="61"/>
      <c r="OOZ28" s="61"/>
      <c r="OPA28" s="61"/>
      <c r="OPB28" s="61"/>
      <c r="OPC28" s="61"/>
      <c r="OPD28" s="61"/>
      <c r="OPE28" s="61"/>
      <c r="OPF28" s="61"/>
      <c r="OPG28" s="61"/>
      <c r="OPH28" s="61"/>
      <c r="OPI28" s="61"/>
      <c r="OPJ28" s="61"/>
      <c r="OPK28" s="61"/>
      <c r="OPL28" s="61"/>
      <c r="OPM28" s="61"/>
      <c r="OPN28" s="61"/>
      <c r="OPO28" s="61"/>
      <c r="OPP28" s="61"/>
      <c r="OPQ28" s="61"/>
      <c r="OPR28" s="61"/>
      <c r="OPS28" s="61"/>
      <c r="OPT28" s="61"/>
      <c r="OPU28" s="61"/>
      <c r="OPV28" s="61"/>
      <c r="OPW28" s="61"/>
      <c r="OPX28" s="61"/>
      <c r="OPY28" s="61"/>
      <c r="OPZ28" s="61"/>
      <c r="OQA28" s="61"/>
      <c r="OQB28" s="61"/>
      <c r="OQC28" s="61"/>
      <c r="OQD28" s="61"/>
      <c r="OQE28" s="61"/>
      <c r="OQF28" s="61"/>
      <c r="OQG28" s="61"/>
      <c r="OQH28" s="61"/>
      <c r="OQI28" s="61"/>
      <c r="OQJ28" s="61"/>
      <c r="OQK28" s="61"/>
      <c r="OQL28" s="61"/>
      <c r="OQM28" s="61"/>
      <c r="OQN28" s="61"/>
      <c r="OQO28" s="61"/>
      <c r="OQP28" s="61"/>
      <c r="OQQ28" s="61"/>
      <c r="OQR28" s="61"/>
      <c r="OQS28" s="61"/>
      <c r="OQT28" s="61"/>
      <c r="OQU28" s="61"/>
      <c r="OQV28" s="61"/>
      <c r="OQW28" s="61"/>
      <c r="OQX28" s="61"/>
      <c r="OQY28" s="61"/>
      <c r="OQZ28" s="61"/>
      <c r="ORA28" s="61"/>
      <c r="ORB28" s="61"/>
      <c r="ORC28" s="61"/>
      <c r="ORD28" s="61"/>
      <c r="ORE28" s="61"/>
      <c r="ORF28" s="61"/>
      <c r="ORG28" s="61"/>
      <c r="ORH28" s="61"/>
      <c r="ORI28" s="61"/>
      <c r="ORJ28" s="61"/>
      <c r="ORK28" s="61"/>
      <c r="ORL28" s="61"/>
      <c r="ORM28" s="61"/>
      <c r="ORN28" s="61"/>
      <c r="ORO28" s="61"/>
      <c r="ORP28" s="61"/>
      <c r="ORQ28" s="61"/>
      <c r="ORR28" s="61"/>
      <c r="ORS28" s="61"/>
      <c r="ORT28" s="61"/>
      <c r="ORU28" s="61"/>
      <c r="ORV28" s="61"/>
      <c r="ORW28" s="61"/>
      <c r="ORX28" s="61"/>
      <c r="ORY28" s="61"/>
      <c r="ORZ28" s="61"/>
      <c r="OSA28" s="61"/>
      <c r="OSB28" s="61"/>
      <c r="OSC28" s="61"/>
      <c r="OSD28" s="61"/>
      <c r="OSE28" s="61"/>
      <c r="OSF28" s="61"/>
      <c r="OSG28" s="61"/>
      <c r="OSH28" s="61"/>
      <c r="OSI28" s="61"/>
      <c r="OSJ28" s="61"/>
      <c r="OSK28" s="61"/>
      <c r="OSL28" s="61"/>
      <c r="OSM28" s="61"/>
      <c r="OSN28" s="61"/>
      <c r="OSO28" s="61"/>
      <c r="OSP28" s="61"/>
      <c r="OSQ28" s="61"/>
      <c r="OSR28" s="61"/>
      <c r="OSS28" s="61"/>
      <c r="OST28" s="61"/>
      <c r="OSU28" s="61"/>
      <c r="OSV28" s="61"/>
      <c r="OSW28" s="61"/>
      <c r="OSX28" s="61"/>
      <c r="OSY28" s="61"/>
      <c r="OSZ28" s="61"/>
      <c r="OTA28" s="61"/>
      <c r="OTB28" s="61"/>
      <c r="OTC28" s="61"/>
      <c r="OTD28" s="61"/>
      <c r="OTE28" s="61"/>
      <c r="OTF28" s="61"/>
      <c r="OTG28" s="61"/>
      <c r="OTH28" s="61"/>
      <c r="OTI28" s="61"/>
      <c r="OTJ28" s="61"/>
      <c r="OTK28" s="61"/>
      <c r="OTL28" s="61"/>
      <c r="OTM28" s="61"/>
      <c r="OTN28" s="61"/>
      <c r="OTO28" s="61"/>
      <c r="OTP28" s="61"/>
      <c r="OTQ28" s="61"/>
      <c r="OTR28" s="61"/>
      <c r="OTS28" s="61"/>
      <c r="OTT28" s="61"/>
      <c r="OTU28" s="61"/>
      <c r="OTV28" s="61"/>
      <c r="OTW28" s="61"/>
      <c r="OTX28" s="61"/>
      <c r="OTY28" s="61"/>
      <c r="OTZ28" s="61"/>
      <c r="OUA28" s="61"/>
      <c r="OUB28" s="61"/>
      <c r="OUC28" s="61"/>
      <c r="OUD28" s="61"/>
      <c r="OUE28" s="61"/>
      <c r="OUF28" s="61"/>
      <c r="OUG28" s="61"/>
      <c r="OUH28" s="61"/>
      <c r="OUI28" s="61"/>
      <c r="OUJ28" s="61"/>
      <c r="OUK28" s="61"/>
      <c r="OUL28" s="61"/>
      <c r="OUM28" s="61"/>
      <c r="OUN28" s="61"/>
      <c r="OUO28" s="61"/>
      <c r="OUP28" s="61"/>
      <c r="OUQ28" s="61"/>
      <c r="OUR28" s="61"/>
      <c r="OUS28" s="61"/>
      <c r="OUT28" s="61"/>
      <c r="OUU28" s="61"/>
      <c r="OUV28" s="61"/>
      <c r="OUW28" s="61"/>
      <c r="OUX28" s="61"/>
      <c r="OUY28" s="61"/>
      <c r="OUZ28" s="61"/>
      <c r="OVA28" s="61"/>
      <c r="OVB28" s="61"/>
      <c r="OVC28" s="61"/>
      <c r="OVD28" s="61"/>
      <c r="OVE28" s="61"/>
      <c r="OVF28" s="61"/>
      <c r="OVG28" s="61"/>
      <c r="OVH28" s="61"/>
      <c r="OVI28" s="61"/>
      <c r="OVJ28" s="61"/>
      <c r="OVK28" s="61"/>
      <c r="OVL28" s="61"/>
      <c r="OVM28" s="61"/>
      <c r="OVN28" s="61"/>
      <c r="OVO28" s="61"/>
      <c r="OVP28" s="61"/>
      <c r="OVQ28" s="61"/>
      <c r="OVR28" s="61"/>
      <c r="OVS28" s="61"/>
      <c r="OVT28" s="61"/>
      <c r="OVU28" s="61"/>
      <c r="OVV28" s="61"/>
      <c r="OVW28" s="61"/>
      <c r="OVX28" s="61"/>
      <c r="OVY28" s="61"/>
      <c r="OVZ28" s="61"/>
      <c r="OWA28" s="61"/>
      <c r="OWB28" s="61"/>
      <c r="OWC28" s="61"/>
      <c r="OWD28" s="61"/>
      <c r="OWE28" s="61"/>
      <c r="OWF28" s="61"/>
      <c r="OWG28" s="61"/>
      <c r="OWH28" s="61"/>
      <c r="OWI28" s="61"/>
      <c r="OWJ28" s="61"/>
      <c r="OWK28" s="61"/>
      <c r="OWL28" s="61"/>
      <c r="OWM28" s="61"/>
      <c r="OWN28" s="61"/>
      <c r="OWO28" s="61"/>
      <c r="OWP28" s="61"/>
      <c r="OWQ28" s="61"/>
      <c r="OWR28" s="61"/>
      <c r="OWS28" s="61"/>
      <c r="OWT28" s="61"/>
      <c r="OWU28" s="61"/>
      <c r="OWV28" s="61"/>
      <c r="OWW28" s="61"/>
      <c r="OWX28" s="61"/>
      <c r="OWY28" s="61"/>
      <c r="OWZ28" s="61"/>
      <c r="OXA28" s="61"/>
      <c r="OXB28" s="61"/>
      <c r="OXC28" s="61"/>
      <c r="OXD28" s="61"/>
      <c r="OXE28" s="61"/>
      <c r="OXF28" s="61"/>
      <c r="OXG28" s="61"/>
      <c r="OXH28" s="61"/>
      <c r="OXI28" s="61"/>
      <c r="OXJ28" s="61"/>
      <c r="OXK28" s="61"/>
      <c r="OXL28" s="61"/>
      <c r="OXM28" s="61"/>
      <c r="OXN28" s="61"/>
      <c r="OXO28" s="61"/>
      <c r="OXP28" s="61"/>
      <c r="OXQ28" s="61"/>
      <c r="OXR28" s="61"/>
      <c r="OXS28" s="61"/>
      <c r="OXT28" s="61"/>
      <c r="OXU28" s="61"/>
      <c r="OXV28" s="61"/>
      <c r="OXW28" s="61"/>
      <c r="OXX28" s="61"/>
      <c r="OXY28" s="61"/>
      <c r="OXZ28" s="61"/>
      <c r="OYA28" s="61"/>
      <c r="OYB28" s="61"/>
      <c r="OYC28" s="61"/>
      <c r="OYD28" s="61"/>
      <c r="OYE28" s="61"/>
      <c r="OYF28" s="61"/>
      <c r="OYG28" s="61"/>
      <c r="OYH28" s="61"/>
      <c r="OYI28" s="61"/>
      <c r="OYJ28" s="61"/>
      <c r="OYK28" s="61"/>
      <c r="OYL28" s="61"/>
      <c r="OYM28" s="61"/>
      <c r="OYN28" s="61"/>
      <c r="OYO28" s="61"/>
      <c r="OYP28" s="61"/>
      <c r="OYQ28" s="61"/>
      <c r="OYR28" s="61"/>
      <c r="OYS28" s="61"/>
      <c r="OYT28" s="61"/>
      <c r="OYU28" s="61"/>
      <c r="OYV28" s="61"/>
      <c r="OYW28" s="61"/>
      <c r="OYX28" s="61"/>
      <c r="OYY28" s="61"/>
      <c r="OYZ28" s="61"/>
      <c r="OZA28" s="61"/>
      <c r="OZB28" s="61"/>
      <c r="OZC28" s="61"/>
      <c r="OZD28" s="61"/>
      <c r="OZE28" s="61"/>
      <c r="OZF28" s="61"/>
      <c r="OZG28" s="61"/>
      <c r="OZH28" s="61"/>
      <c r="OZI28" s="61"/>
      <c r="OZJ28" s="61"/>
      <c r="OZK28" s="61"/>
      <c r="OZL28" s="61"/>
      <c r="OZM28" s="61"/>
      <c r="OZN28" s="61"/>
      <c r="OZO28" s="61"/>
      <c r="OZP28" s="61"/>
      <c r="OZQ28" s="61"/>
      <c r="OZR28" s="61"/>
      <c r="OZS28" s="61"/>
      <c r="OZT28" s="61"/>
      <c r="OZU28" s="61"/>
      <c r="OZV28" s="61"/>
      <c r="OZW28" s="61"/>
      <c r="OZX28" s="61"/>
      <c r="OZY28" s="61"/>
      <c r="OZZ28" s="61"/>
      <c r="PAA28" s="61"/>
      <c r="PAB28" s="61"/>
      <c r="PAC28" s="61"/>
      <c r="PAD28" s="61"/>
      <c r="PAE28" s="61"/>
      <c r="PAF28" s="61"/>
      <c r="PAG28" s="61"/>
      <c r="PAH28" s="61"/>
      <c r="PAI28" s="61"/>
      <c r="PAJ28" s="61"/>
      <c r="PAK28" s="61"/>
      <c r="PAL28" s="61"/>
      <c r="PAM28" s="61"/>
      <c r="PAN28" s="61"/>
      <c r="PAO28" s="61"/>
      <c r="PAP28" s="61"/>
      <c r="PAQ28" s="61"/>
      <c r="PAR28" s="61"/>
      <c r="PAS28" s="61"/>
      <c r="PAT28" s="61"/>
      <c r="PAU28" s="61"/>
      <c r="PAV28" s="61"/>
      <c r="PAW28" s="61"/>
      <c r="PAX28" s="61"/>
      <c r="PAY28" s="61"/>
      <c r="PAZ28" s="61"/>
      <c r="PBA28" s="61"/>
      <c r="PBB28" s="61"/>
      <c r="PBC28" s="61"/>
      <c r="PBD28" s="61"/>
      <c r="PBE28" s="61"/>
      <c r="PBF28" s="61"/>
      <c r="PBG28" s="61"/>
      <c r="PBH28" s="61"/>
      <c r="PBI28" s="61"/>
      <c r="PBJ28" s="61"/>
      <c r="PBK28" s="61"/>
      <c r="PBL28" s="61"/>
      <c r="PBM28" s="61"/>
      <c r="PBN28" s="61"/>
      <c r="PBO28" s="61"/>
      <c r="PBP28" s="61"/>
      <c r="PBQ28" s="61"/>
      <c r="PBR28" s="61"/>
      <c r="PBS28" s="61"/>
      <c r="PBT28" s="61"/>
      <c r="PBU28" s="61"/>
      <c r="PBV28" s="61"/>
      <c r="PBW28" s="61"/>
      <c r="PBX28" s="61"/>
      <c r="PBY28" s="61"/>
      <c r="PBZ28" s="61"/>
      <c r="PCA28" s="61"/>
      <c r="PCB28" s="61"/>
      <c r="PCC28" s="61"/>
      <c r="PCD28" s="61"/>
      <c r="PCE28" s="61"/>
      <c r="PCF28" s="61"/>
      <c r="PCG28" s="61"/>
      <c r="PCH28" s="61"/>
      <c r="PCI28" s="61"/>
      <c r="PCJ28" s="61"/>
      <c r="PCK28" s="61"/>
      <c r="PCL28" s="61"/>
      <c r="PCM28" s="61"/>
      <c r="PCN28" s="61"/>
      <c r="PCO28" s="61"/>
      <c r="PCP28" s="61"/>
      <c r="PCQ28" s="61"/>
      <c r="PCR28" s="61"/>
      <c r="PCS28" s="61"/>
      <c r="PCT28" s="61"/>
      <c r="PCU28" s="61"/>
      <c r="PCV28" s="61"/>
      <c r="PCW28" s="61"/>
      <c r="PCX28" s="61"/>
      <c r="PCY28" s="61"/>
      <c r="PCZ28" s="61"/>
      <c r="PDA28" s="61"/>
      <c r="PDB28" s="61"/>
      <c r="PDC28" s="61"/>
      <c r="PDD28" s="61"/>
      <c r="PDE28" s="61"/>
      <c r="PDF28" s="61"/>
      <c r="PDG28" s="61"/>
      <c r="PDH28" s="61"/>
      <c r="PDI28" s="61"/>
      <c r="PDJ28" s="61"/>
      <c r="PDK28" s="61"/>
      <c r="PDL28" s="61"/>
      <c r="PDM28" s="61"/>
      <c r="PDN28" s="61"/>
      <c r="PDO28" s="61"/>
      <c r="PDP28" s="61"/>
      <c r="PDQ28" s="61"/>
      <c r="PDR28" s="61"/>
      <c r="PDS28" s="61"/>
      <c r="PDT28" s="61"/>
      <c r="PDU28" s="61"/>
      <c r="PDV28" s="61"/>
      <c r="PDW28" s="61"/>
      <c r="PDX28" s="61"/>
      <c r="PDY28" s="61"/>
      <c r="PDZ28" s="61"/>
      <c r="PEA28" s="61"/>
      <c r="PEB28" s="61"/>
      <c r="PEC28" s="61"/>
      <c r="PED28" s="61"/>
      <c r="PEE28" s="61"/>
      <c r="PEF28" s="61"/>
      <c r="PEG28" s="61"/>
      <c r="PEH28" s="61"/>
      <c r="PEI28" s="61"/>
      <c r="PEJ28" s="61"/>
      <c r="PEK28" s="61"/>
      <c r="PEL28" s="61"/>
      <c r="PEM28" s="61"/>
      <c r="PEN28" s="61"/>
      <c r="PEO28" s="61"/>
      <c r="PEP28" s="61"/>
      <c r="PEQ28" s="61"/>
      <c r="PER28" s="61"/>
      <c r="PES28" s="61"/>
      <c r="PET28" s="61"/>
      <c r="PEU28" s="61"/>
      <c r="PEV28" s="61"/>
      <c r="PEW28" s="61"/>
      <c r="PEX28" s="61"/>
      <c r="PEY28" s="61"/>
      <c r="PEZ28" s="61"/>
      <c r="PFA28" s="61"/>
      <c r="PFB28" s="61"/>
      <c r="PFC28" s="61"/>
      <c r="PFD28" s="61"/>
      <c r="PFE28" s="61"/>
      <c r="PFF28" s="61"/>
      <c r="PFG28" s="61"/>
      <c r="PFH28" s="61"/>
      <c r="PFI28" s="61"/>
      <c r="PFJ28" s="61"/>
      <c r="PFK28" s="61"/>
      <c r="PFL28" s="61"/>
      <c r="PFM28" s="61"/>
      <c r="PFN28" s="61"/>
      <c r="PFO28" s="61"/>
      <c r="PFP28" s="61"/>
      <c r="PFQ28" s="61"/>
      <c r="PFR28" s="61"/>
      <c r="PFS28" s="61"/>
      <c r="PFT28" s="61"/>
      <c r="PFU28" s="61"/>
      <c r="PFV28" s="61"/>
      <c r="PFW28" s="61"/>
      <c r="PFX28" s="61"/>
      <c r="PFY28" s="61"/>
      <c r="PFZ28" s="61"/>
      <c r="PGA28" s="61"/>
      <c r="PGB28" s="61"/>
      <c r="PGC28" s="61"/>
      <c r="PGD28" s="61"/>
      <c r="PGE28" s="61"/>
      <c r="PGF28" s="61"/>
      <c r="PGG28" s="61"/>
      <c r="PGH28" s="61"/>
      <c r="PGI28" s="61"/>
      <c r="PGJ28" s="61"/>
      <c r="PGK28" s="61"/>
      <c r="PGL28" s="61"/>
      <c r="PGM28" s="61"/>
      <c r="PGN28" s="61"/>
      <c r="PGO28" s="61"/>
      <c r="PGP28" s="61"/>
      <c r="PGQ28" s="61"/>
      <c r="PGR28" s="61"/>
      <c r="PGS28" s="61"/>
      <c r="PGT28" s="61"/>
      <c r="PGU28" s="61"/>
      <c r="PGV28" s="61"/>
      <c r="PGW28" s="61"/>
      <c r="PGX28" s="61"/>
      <c r="PGY28" s="61"/>
      <c r="PGZ28" s="61"/>
      <c r="PHA28" s="61"/>
      <c r="PHB28" s="61"/>
      <c r="PHC28" s="61"/>
      <c r="PHD28" s="61"/>
      <c r="PHE28" s="61"/>
      <c r="PHF28" s="61"/>
      <c r="PHG28" s="61"/>
      <c r="PHH28" s="61"/>
      <c r="PHI28" s="61"/>
      <c r="PHJ28" s="61"/>
      <c r="PHK28" s="61"/>
      <c r="PHL28" s="61"/>
      <c r="PHM28" s="61"/>
      <c r="PHN28" s="61"/>
      <c r="PHO28" s="61"/>
      <c r="PHP28" s="61"/>
      <c r="PHQ28" s="61"/>
      <c r="PHR28" s="61"/>
      <c r="PHS28" s="61"/>
      <c r="PHT28" s="61"/>
      <c r="PHU28" s="61"/>
      <c r="PHV28" s="61"/>
      <c r="PHW28" s="61"/>
      <c r="PHX28" s="61"/>
      <c r="PHY28" s="61"/>
      <c r="PHZ28" s="61"/>
      <c r="PIA28" s="61"/>
      <c r="PIB28" s="61"/>
      <c r="PIC28" s="61"/>
      <c r="PID28" s="61"/>
      <c r="PIE28" s="61"/>
      <c r="PIF28" s="61"/>
      <c r="PIG28" s="61"/>
      <c r="PIH28" s="61"/>
      <c r="PII28" s="61"/>
      <c r="PIJ28" s="61"/>
      <c r="PIK28" s="61"/>
      <c r="PIL28" s="61"/>
      <c r="PIM28" s="61"/>
      <c r="PIN28" s="61"/>
      <c r="PIO28" s="61"/>
      <c r="PIP28" s="61"/>
      <c r="PIQ28" s="61"/>
      <c r="PIR28" s="61"/>
      <c r="PIS28" s="61"/>
      <c r="PIT28" s="61"/>
      <c r="PIU28" s="61"/>
      <c r="PIV28" s="61"/>
      <c r="PIW28" s="61"/>
      <c r="PIX28" s="61"/>
      <c r="PIY28" s="61"/>
      <c r="PIZ28" s="61"/>
      <c r="PJA28" s="61"/>
      <c r="PJB28" s="61"/>
      <c r="PJC28" s="61"/>
      <c r="PJD28" s="61"/>
      <c r="PJE28" s="61"/>
      <c r="PJF28" s="61"/>
      <c r="PJG28" s="61"/>
      <c r="PJH28" s="61"/>
      <c r="PJI28" s="61"/>
      <c r="PJJ28" s="61"/>
      <c r="PJK28" s="61"/>
      <c r="PJL28" s="61"/>
      <c r="PJM28" s="61"/>
      <c r="PJN28" s="61"/>
      <c r="PJO28" s="61"/>
      <c r="PJP28" s="61"/>
      <c r="PJQ28" s="61"/>
      <c r="PJR28" s="61"/>
      <c r="PJS28" s="61"/>
      <c r="PJT28" s="61"/>
      <c r="PJU28" s="61"/>
      <c r="PJV28" s="61"/>
      <c r="PJW28" s="61"/>
      <c r="PJX28" s="61"/>
      <c r="PJY28" s="61"/>
      <c r="PJZ28" s="61"/>
      <c r="PKA28" s="61"/>
      <c r="PKB28" s="61"/>
      <c r="PKC28" s="61"/>
      <c r="PKD28" s="61"/>
      <c r="PKE28" s="61"/>
      <c r="PKF28" s="61"/>
      <c r="PKG28" s="61"/>
      <c r="PKH28" s="61"/>
      <c r="PKI28" s="61"/>
      <c r="PKJ28" s="61"/>
      <c r="PKK28" s="61"/>
      <c r="PKL28" s="61"/>
      <c r="PKM28" s="61"/>
      <c r="PKN28" s="61"/>
      <c r="PKO28" s="61"/>
      <c r="PKP28" s="61"/>
      <c r="PKQ28" s="61"/>
      <c r="PKR28" s="61"/>
      <c r="PKS28" s="61"/>
      <c r="PKT28" s="61"/>
      <c r="PKU28" s="61"/>
      <c r="PKV28" s="61"/>
      <c r="PKW28" s="61"/>
      <c r="PKX28" s="61"/>
      <c r="PKY28" s="61"/>
      <c r="PKZ28" s="61"/>
      <c r="PLA28" s="61"/>
      <c r="PLB28" s="61"/>
      <c r="PLC28" s="61"/>
      <c r="PLD28" s="61"/>
      <c r="PLE28" s="61"/>
      <c r="PLF28" s="61"/>
      <c r="PLG28" s="61"/>
      <c r="PLH28" s="61"/>
      <c r="PLI28" s="61"/>
      <c r="PLJ28" s="61"/>
      <c r="PLK28" s="61"/>
      <c r="PLL28" s="61"/>
      <c r="PLM28" s="61"/>
      <c r="PLN28" s="61"/>
      <c r="PLO28" s="61"/>
      <c r="PLP28" s="61"/>
      <c r="PLQ28" s="61"/>
      <c r="PLR28" s="61"/>
      <c r="PLS28" s="61"/>
      <c r="PLT28" s="61"/>
      <c r="PLU28" s="61"/>
      <c r="PLV28" s="61"/>
      <c r="PLW28" s="61"/>
      <c r="PLX28" s="61"/>
      <c r="PLY28" s="61"/>
      <c r="PLZ28" s="61"/>
      <c r="PMA28" s="61"/>
      <c r="PMB28" s="61"/>
      <c r="PMC28" s="61"/>
      <c r="PMD28" s="61"/>
      <c r="PME28" s="61"/>
      <c r="PMF28" s="61"/>
      <c r="PMG28" s="61"/>
      <c r="PMH28" s="61"/>
      <c r="PMI28" s="61"/>
      <c r="PMJ28" s="61"/>
      <c r="PMK28" s="61"/>
      <c r="PML28" s="61"/>
      <c r="PMM28" s="61"/>
      <c r="PMN28" s="61"/>
      <c r="PMO28" s="61"/>
      <c r="PMP28" s="61"/>
      <c r="PMQ28" s="61"/>
      <c r="PMR28" s="61"/>
      <c r="PMS28" s="61"/>
      <c r="PMT28" s="61"/>
      <c r="PMU28" s="61"/>
      <c r="PMV28" s="61"/>
      <c r="PMW28" s="61"/>
      <c r="PMX28" s="61"/>
      <c r="PMY28" s="61"/>
      <c r="PMZ28" s="61"/>
      <c r="PNA28" s="61"/>
      <c r="PNB28" s="61"/>
      <c r="PNC28" s="61"/>
      <c r="PND28" s="61"/>
      <c r="PNE28" s="61"/>
      <c r="PNF28" s="61"/>
      <c r="PNG28" s="61"/>
      <c r="PNH28" s="61"/>
      <c r="PNI28" s="61"/>
      <c r="PNJ28" s="61"/>
      <c r="PNK28" s="61"/>
      <c r="PNL28" s="61"/>
      <c r="PNM28" s="61"/>
      <c r="PNN28" s="61"/>
      <c r="PNO28" s="61"/>
      <c r="PNP28" s="61"/>
      <c r="PNQ28" s="61"/>
      <c r="PNR28" s="61"/>
      <c r="PNS28" s="61"/>
      <c r="PNT28" s="61"/>
      <c r="PNU28" s="61"/>
      <c r="PNV28" s="61"/>
      <c r="PNW28" s="61"/>
      <c r="PNX28" s="61"/>
      <c r="PNY28" s="61"/>
      <c r="PNZ28" s="61"/>
      <c r="POA28" s="61"/>
      <c r="POB28" s="61"/>
      <c r="POC28" s="61"/>
      <c r="POD28" s="61"/>
      <c r="POE28" s="61"/>
      <c r="POF28" s="61"/>
      <c r="POG28" s="61"/>
      <c r="POH28" s="61"/>
      <c r="POI28" s="61"/>
      <c r="POJ28" s="61"/>
      <c r="POK28" s="61"/>
      <c r="POL28" s="61"/>
      <c r="POM28" s="61"/>
      <c r="PON28" s="61"/>
      <c r="POO28" s="61"/>
      <c r="POP28" s="61"/>
      <c r="POQ28" s="61"/>
      <c r="POR28" s="61"/>
      <c r="POS28" s="61"/>
      <c r="POT28" s="61"/>
      <c r="POU28" s="61"/>
      <c r="POV28" s="61"/>
      <c r="POW28" s="61"/>
      <c r="POX28" s="61"/>
      <c r="POY28" s="61"/>
      <c r="POZ28" s="61"/>
      <c r="PPA28" s="61"/>
      <c r="PPB28" s="61"/>
      <c r="PPC28" s="61"/>
      <c r="PPD28" s="61"/>
      <c r="PPE28" s="61"/>
      <c r="PPF28" s="61"/>
      <c r="PPG28" s="61"/>
      <c r="PPH28" s="61"/>
      <c r="PPI28" s="61"/>
      <c r="PPJ28" s="61"/>
      <c r="PPK28" s="61"/>
      <c r="PPL28" s="61"/>
      <c r="PPM28" s="61"/>
      <c r="PPN28" s="61"/>
      <c r="PPO28" s="61"/>
      <c r="PPP28" s="61"/>
      <c r="PPQ28" s="61"/>
      <c r="PPR28" s="61"/>
      <c r="PPS28" s="61"/>
      <c r="PPT28" s="61"/>
      <c r="PPU28" s="61"/>
      <c r="PPV28" s="61"/>
      <c r="PPW28" s="61"/>
      <c r="PPX28" s="61"/>
      <c r="PPY28" s="61"/>
      <c r="PPZ28" s="61"/>
      <c r="PQA28" s="61"/>
      <c r="PQB28" s="61"/>
      <c r="PQC28" s="61"/>
      <c r="PQD28" s="61"/>
      <c r="PQE28" s="61"/>
      <c r="PQF28" s="61"/>
      <c r="PQG28" s="61"/>
      <c r="PQH28" s="61"/>
      <c r="PQI28" s="61"/>
      <c r="PQJ28" s="61"/>
      <c r="PQK28" s="61"/>
      <c r="PQL28" s="61"/>
      <c r="PQM28" s="61"/>
      <c r="PQN28" s="61"/>
      <c r="PQO28" s="61"/>
      <c r="PQP28" s="61"/>
      <c r="PQQ28" s="61"/>
      <c r="PQR28" s="61"/>
      <c r="PQS28" s="61"/>
      <c r="PQT28" s="61"/>
      <c r="PQU28" s="61"/>
      <c r="PQV28" s="61"/>
      <c r="PQW28" s="61"/>
      <c r="PQX28" s="61"/>
      <c r="PQY28" s="61"/>
      <c r="PQZ28" s="61"/>
      <c r="PRA28" s="61"/>
      <c r="PRB28" s="61"/>
      <c r="PRC28" s="61"/>
      <c r="PRD28" s="61"/>
      <c r="PRE28" s="61"/>
      <c r="PRF28" s="61"/>
      <c r="PRG28" s="61"/>
      <c r="PRH28" s="61"/>
      <c r="PRI28" s="61"/>
      <c r="PRJ28" s="61"/>
      <c r="PRK28" s="61"/>
      <c r="PRL28" s="61"/>
      <c r="PRM28" s="61"/>
      <c r="PRN28" s="61"/>
      <c r="PRO28" s="61"/>
      <c r="PRP28" s="61"/>
      <c r="PRQ28" s="61"/>
      <c r="PRR28" s="61"/>
      <c r="PRS28" s="61"/>
      <c r="PRT28" s="61"/>
      <c r="PRU28" s="61"/>
      <c r="PRV28" s="61"/>
      <c r="PRW28" s="61"/>
      <c r="PRX28" s="61"/>
      <c r="PRY28" s="61"/>
      <c r="PRZ28" s="61"/>
      <c r="PSA28" s="61"/>
      <c r="PSB28" s="61"/>
      <c r="PSC28" s="61"/>
      <c r="PSD28" s="61"/>
      <c r="PSE28" s="61"/>
      <c r="PSF28" s="61"/>
      <c r="PSG28" s="61"/>
      <c r="PSH28" s="61"/>
      <c r="PSI28" s="61"/>
      <c r="PSJ28" s="61"/>
      <c r="PSK28" s="61"/>
      <c r="PSL28" s="61"/>
      <c r="PSM28" s="61"/>
      <c r="PSN28" s="61"/>
      <c r="PSO28" s="61"/>
      <c r="PSP28" s="61"/>
      <c r="PSQ28" s="61"/>
      <c r="PSR28" s="61"/>
      <c r="PSS28" s="61"/>
      <c r="PST28" s="61"/>
      <c r="PSU28" s="61"/>
      <c r="PSV28" s="61"/>
      <c r="PSW28" s="61"/>
      <c r="PSX28" s="61"/>
      <c r="PSY28" s="61"/>
      <c r="PSZ28" s="61"/>
      <c r="PTA28" s="61"/>
      <c r="PTB28" s="61"/>
      <c r="PTC28" s="61"/>
      <c r="PTD28" s="61"/>
      <c r="PTE28" s="61"/>
      <c r="PTF28" s="61"/>
      <c r="PTG28" s="61"/>
      <c r="PTH28" s="61"/>
      <c r="PTI28" s="61"/>
      <c r="PTJ28" s="61"/>
      <c r="PTK28" s="61"/>
      <c r="PTL28" s="61"/>
      <c r="PTM28" s="61"/>
      <c r="PTN28" s="61"/>
      <c r="PTO28" s="61"/>
      <c r="PTP28" s="61"/>
      <c r="PTQ28" s="61"/>
      <c r="PTR28" s="61"/>
      <c r="PTS28" s="61"/>
      <c r="PTT28" s="61"/>
      <c r="PTU28" s="61"/>
      <c r="PTV28" s="61"/>
      <c r="PTW28" s="61"/>
      <c r="PTX28" s="61"/>
      <c r="PTY28" s="61"/>
      <c r="PTZ28" s="61"/>
      <c r="PUA28" s="61"/>
      <c r="PUB28" s="61"/>
      <c r="PUC28" s="61"/>
      <c r="PUD28" s="61"/>
      <c r="PUE28" s="61"/>
      <c r="PUF28" s="61"/>
      <c r="PUG28" s="61"/>
      <c r="PUH28" s="61"/>
      <c r="PUI28" s="61"/>
      <c r="PUJ28" s="61"/>
      <c r="PUK28" s="61"/>
      <c r="PUL28" s="61"/>
      <c r="PUM28" s="61"/>
      <c r="PUN28" s="61"/>
      <c r="PUO28" s="61"/>
      <c r="PUP28" s="61"/>
      <c r="PUQ28" s="61"/>
      <c r="PUR28" s="61"/>
      <c r="PUS28" s="61"/>
      <c r="PUT28" s="61"/>
      <c r="PUU28" s="61"/>
      <c r="PUV28" s="61"/>
      <c r="PUW28" s="61"/>
      <c r="PUX28" s="61"/>
      <c r="PUY28" s="61"/>
      <c r="PUZ28" s="61"/>
      <c r="PVA28" s="61"/>
      <c r="PVB28" s="61"/>
      <c r="PVC28" s="61"/>
      <c r="PVD28" s="61"/>
      <c r="PVE28" s="61"/>
      <c r="PVF28" s="61"/>
      <c r="PVG28" s="61"/>
      <c r="PVH28" s="61"/>
      <c r="PVI28" s="61"/>
      <c r="PVJ28" s="61"/>
      <c r="PVK28" s="61"/>
      <c r="PVL28" s="61"/>
      <c r="PVM28" s="61"/>
      <c r="PVN28" s="61"/>
      <c r="PVO28" s="61"/>
      <c r="PVP28" s="61"/>
      <c r="PVQ28" s="61"/>
      <c r="PVR28" s="61"/>
      <c r="PVS28" s="61"/>
      <c r="PVT28" s="61"/>
      <c r="PVU28" s="61"/>
      <c r="PVV28" s="61"/>
      <c r="PVW28" s="61"/>
      <c r="PVX28" s="61"/>
      <c r="PVY28" s="61"/>
      <c r="PVZ28" s="61"/>
      <c r="PWA28" s="61"/>
      <c r="PWB28" s="61"/>
      <c r="PWC28" s="61"/>
      <c r="PWD28" s="61"/>
      <c r="PWE28" s="61"/>
      <c r="PWF28" s="61"/>
      <c r="PWG28" s="61"/>
      <c r="PWH28" s="61"/>
      <c r="PWI28" s="61"/>
      <c r="PWJ28" s="61"/>
      <c r="PWK28" s="61"/>
      <c r="PWL28" s="61"/>
      <c r="PWM28" s="61"/>
      <c r="PWN28" s="61"/>
      <c r="PWO28" s="61"/>
      <c r="PWP28" s="61"/>
      <c r="PWQ28" s="61"/>
      <c r="PWR28" s="61"/>
      <c r="PWS28" s="61"/>
      <c r="PWT28" s="61"/>
      <c r="PWU28" s="61"/>
      <c r="PWV28" s="61"/>
      <c r="PWW28" s="61"/>
      <c r="PWX28" s="61"/>
      <c r="PWY28" s="61"/>
      <c r="PWZ28" s="61"/>
      <c r="PXA28" s="61"/>
      <c r="PXB28" s="61"/>
      <c r="PXC28" s="61"/>
      <c r="PXD28" s="61"/>
      <c r="PXE28" s="61"/>
      <c r="PXF28" s="61"/>
      <c r="PXG28" s="61"/>
      <c r="PXH28" s="61"/>
      <c r="PXI28" s="61"/>
      <c r="PXJ28" s="61"/>
      <c r="PXK28" s="61"/>
      <c r="PXL28" s="61"/>
      <c r="PXM28" s="61"/>
      <c r="PXN28" s="61"/>
      <c r="PXO28" s="61"/>
      <c r="PXP28" s="61"/>
      <c r="PXQ28" s="61"/>
      <c r="PXR28" s="61"/>
      <c r="PXS28" s="61"/>
      <c r="PXT28" s="61"/>
      <c r="PXU28" s="61"/>
      <c r="PXV28" s="61"/>
      <c r="PXW28" s="61"/>
      <c r="PXX28" s="61"/>
      <c r="PXY28" s="61"/>
      <c r="PXZ28" s="61"/>
      <c r="PYA28" s="61"/>
      <c r="PYB28" s="61"/>
      <c r="PYC28" s="61"/>
      <c r="PYD28" s="61"/>
      <c r="PYE28" s="61"/>
      <c r="PYF28" s="61"/>
      <c r="PYG28" s="61"/>
      <c r="PYH28" s="61"/>
      <c r="PYI28" s="61"/>
      <c r="PYJ28" s="61"/>
      <c r="PYK28" s="61"/>
      <c r="PYL28" s="61"/>
      <c r="PYM28" s="61"/>
      <c r="PYN28" s="61"/>
      <c r="PYO28" s="61"/>
      <c r="PYP28" s="61"/>
      <c r="PYQ28" s="61"/>
      <c r="PYR28" s="61"/>
      <c r="PYS28" s="61"/>
      <c r="PYT28" s="61"/>
      <c r="PYU28" s="61"/>
      <c r="PYV28" s="61"/>
      <c r="PYW28" s="61"/>
      <c r="PYX28" s="61"/>
      <c r="PYY28" s="61"/>
      <c r="PYZ28" s="61"/>
      <c r="PZA28" s="61"/>
      <c r="PZB28" s="61"/>
      <c r="PZC28" s="61"/>
      <c r="PZD28" s="61"/>
      <c r="PZE28" s="61"/>
      <c r="PZF28" s="61"/>
      <c r="PZG28" s="61"/>
      <c r="PZH28" s="61"/>
      <c r="PZI28" s="61"/>
      <c r="PZJ28" s="61"/>
      <c r="PZK28" s="61"/>
      <c r="PZL28" s="61"/>
      <c r="PZM28" s="61"/>
      <c r="PZN28" s="61"/>
      <c r="PZO28" s="61"/>
      <c r="PZP28" s="61"/>
      <c r="PZQ28" s="61"/>
      <c r="PZR28" s="61"/>
      <c r="PZS28" s="61"/>
      <c r="PZT28" s="61"/>
      <c r="PZU28" s="61"/>
      <c r="PZV28" s="61"/>
      <c r="PZW28" s="61"/>
      <c r="PZX28" s="61"/>
      <c r="PZY28" s="61"/>
      <c r="PZZ28" s="61"/>
      <c r="QAA28" s="61"/>
      <c r="QAB28" s="61"/>
      <c r="QAC28" s="61"/>
      <c r="QAD28" s="61"/>
      <c r="QAE28" s="61"/>
      <c r="QAF28" s="61"/>
      <c r="QAG28" s="61"/>
      <c r="QAH28" s="61"/>
      <c r="QAI28" s="61"/>
      <c r="QAJ28" s="61"/>
      <c r="QAK28" s="61"/>
      <c r="QAL28" s="61"/>
      <c r="QAM28" s="61"/>
      <c r="QAN28" s="61"/>
      <c r="QAO28" s="61"/>
      <c r="QAP28" s="61"/>
      <c r="QAQ28" s="61"/>
      <c r="QAR28" s="61"/>
      <c r="QAS28" s="61"/>
      <c r="QAT28" s="61"/>
      <c r="QAU28" s="61"/>
      <c r="QAV28" s="61"/>
      <c r="QAW28" s="61"/>
      <c r="QAX28" s="61"/>
      <c r="QAY28" s="61"/>
      <c r="QAZ28" s="61"/>
      <c r="QBA28" s="61"/>
      <c r="QBB28" s="61"/>
      <c r="QBC28" s="61"/>
      <c r="QBD28" s="61"/>
      <c r="QBE28" s="61"/>
      <c r="QBF28" s="61"/>
      <c r="QBG28" s="61"/>
      <c r="QBH28" s="61"/>
      <c r="QBI28" s="61"/>
      <c r="QBJ28" s="61"/>
      <c r="QBK28" s="61"/>
      <c r="QBL28" s="61"/>
      <c r="QBM28" s="61"/>
      <c r="QBN28" s="61"/>
      <c r="QBO28" s="61"/>
      <c r="QBP28" s="61"/>
      <c r="QBQ28" s="61"/>
      <c r="QBR28" s="61"/>
      <c r="QBS28" s="61"/>
      <c r="QBT28" s="61"/>
      <c r="QBU28" s="61"/>
      <c r="QBV28" s="61"/>
      <c r="QBW28" s="61"/>
      <c r="QBX28" s="61"/>
      <c r="QBY28" s="61"/>
      <c r="QBZ28" s="61"/>
      <c r="QCA28" s="61"/>
      <c r="QCB28" s="61"/>
      <c r="QCC28" s="61"/>
      <c r="QCD28" s="61"/>
      <c r="QCE28" s="61"/>
      <c r="QCF28" s="61"/>
      <c r="QCG28" s="61"/>
      <c r="QCH28" s="61"/>
      <c r="QCI28" s="61"/>
      <c r="QCJ28" s="61"/>
      <c r="QCK28" s="61"/>
      <c r="QCL28" s="61"/>
      <c r="QCM28" s="61"/>
      <c r="QCN28" s="61"/>
      <c r="QCO28" s="61"/>
      <c r="QCP28" s="61"/>
      <c r="QCQ28" s="61"/>
      <c r="QCR28" s="61"/>
      <c r="QCS28" s="61"/>
      <c r="QCT28" s="61"/>
      <c r="QCU28" s="61"/>
      <c r="QCV28" s="61"/>
      <c r="QCW28" s="61"/>
      <c r="QCX28" s="61"/>
      <c r="QCY28" s="61"/>
      <c r="QCZ28" s="61"/>
      <c r="QDA28" s="61"/>
      <c r="QDB28" s="61"/>
      <c r="QDC28" s="61"/>
      <c r="QDD28" s="61"/>
      <c r="QDE28" s="61"/>
      <c r="QDF28" s="61"/>
      <c r="QDG28" s="61"/>
      <c r="QDH28" s="61"/>
      <c r="QDI28" s="61"/>
      <c r="QDJ28" s="61"/>
      <c r="QDK28" s="61"/>
      <c r="QDL28" s="61"/>
      <c r="QDM28" s="61"/>
      <c r="QDN28" s="61"/>
      <c r="QDO28" s="61"/>
      <c r="QDP28" s="61"/>
      <c r="QDQ28" s="61"/>
      <c r="QDR28" s="61"/>
      <c r="QDS28" s="61"/>
      <c r="QDT28" s="61"/>
      <c r="QDU28" s="61"/>
      <c r="QDV28" s="61"/>
      <c r="QDW28" s="61"/>
      <c r="QDX28" s="61"/>
      <c r="QDY28" s="61"/>
      <c r="QDZ28" s="61"/>
      <c r="QEA28" s="61"/>
      <c r="QEB28" s="61"/>
      <c r="QEC28" s="61"/>
      <c r="QED28" s="61"/>
      <c r="QEE28" s="61"/>
      <c r="QEF28" s="61"/>
      <c r="QEG28" s="61"/>
      <c r="QEH28" s="61"/>
      <c r="QEI28" s="61"/>
      <c r="QEJ28" s="61"/>
      <c r="QEK28" s="61"/>
      <c r="QEL28" s="61"/>
      <c r="QEM28" s="61"/>
      <c r="QEN28" s="61"/>
      <c r="QEO28" s="61"/>
      <c r="QEP28" s="61"/>
      <c r="QEQ28" s="61"/>
      <c r="QER28" s="61"/>
      <c r="QES28" s="61"/>
      <c r="QET28" s="61"/>
      <c r="QEU28" s="61"/>
      <c r="QEV28" s="61"/>
      <c r="QEW28" s="61"/>
      <c r="QEX28" s="61"/>
      <c r="QEY28" s="61"/>
      <c r="QEZ28" s="61"/>
      <c r="QFA28" s="61"/>
      <c r="QFB28" s="61"/>
      <c r="QFC28" s="61"/>
      <c r="QFD28" s="61"/>
      <c r="QFE28" s="61"/>
      <c r="QFF28" s="61"/>
      <c r="QFG28" s="61"/>
      <c r="QFH28" s="61"/>
      <c r="QFI28" s="61"/>
      <c r="QFJ28" s="61"/>
      <c r="QFK28" s="61"/>
      <c r="QFL28" s="61"/>
      <c r="QFM28" s="61"/>
      <c r="QFN28" s="61"/>
      <c r="QFO28" s="61"/>
      <c r="QFP28" s="61"/>
      <c r="QFQ28" s="61"/>
      <c r="QFR28" s="61"/>
      <c r="QFS28" s="61"/>
      <c r="QFT28" s="61"/>
      <c r="QFU28" s="61"/>
      <c r="QFV28" s="61"/>
      <c r="QFW28" s="61"/>
      <c r="QFX28" s="61"/>
      <c r="QFY28" s="61"/>
      <c r="QFZ28" s="61"/>
      <c r="QGA28" s="61"/>
      <c r="QGB28" s="61"/>
      <c r="QGC28" s="61"/>
      <c r="QGD28" s="61"/>
      <c r="QGE28" s="61"/>
      <c r="QGF28" s="61"/>
      <c r="QGG28" s="61"/>
      <c r="QGH28" s="61"/>
      <c r="QGI28" s="61"/>
      <c r="QGJ28" s="61"/>
      <c r="QGK28" s="61"/>
      <c r="QGL28" s="61"/>
      <c r="QGM28" s="61"/>
      <c r="QGN28" s="61"/>
      <c r="QGO28" s="61"/>
      <c r="QGP28" s="61"/>
      <c r="QGQ28" s="61"/>
      <c r="QGR28" s="61"/>
      <c r="QGS28" s="61"/>
      <c r="QGT28" s="61"/>
      <c r="QGU28" s="61"/>
      <c r="QGV28" s="61"/>
      <c r="QGW28" s="61"/>
      <c r="QGX28" s="61"/>
      <c r="QGY28" s="61"/>
      <c r="QGZ28" s="61"/>
      <c r="QHA28" s="61"/>
      <c r="QHB28" s="61"/>
      <c r="QHC28" s="61"/>
      <c r="QHD28" s="61"/>
      <c r="QHE28" s="61"/>
      <c r="QHF28" s="61"/>
      <c r="QHG28" s="61"/>
      <c r="QHH28" s="61"/>
      <c r="QHI28" s="61"/>
      <c r="QHJ28" s="61"/>
      <c r="QHK28" s="61"/>
      <c r="QHL28" s="61"/>
      <c r="QHM28" s="61"/>
      <c r="QHN28" s="61"/>
      <c r="QHO28" s="61"/>
      <c r="QHP28" s="61"/>
      <c r="QHQ28" s="61"/>
      <c r="QHR28" s="61"/>
      <c r="QHS28" s="61"/>
      <c r="QHT28" s="61"/>
      <c r="QHU28" s="61"/>
      <c r="QHV28" s="61"/>
      <c r="QHW28" s="61"/>
      <c r="QHX28" s="61"/>
      <c r="QHY28" s="61"/>
      <c r="QHZ28" s="61"/>
      <c r="QIA28" s="61"/>
      <c r="QIB28" s="61"/>
      <c r="QIC28" s="61"/>
      <c r="QID28" s="61"/>
      <c r="QIE28" s="61"/>
      <c r="QIF28" s="61"/>
      <c r="QIG28" s="61"/>
      <c r="QIH28" s="61"/>
      <c r="QII28" s="61"/>
      <c r="QIJ28" s="61"/>
      <c r="QIK28" s="61"/>
      <c r="QIL28" s="61"/>
      <c r="QIM28" s="61"/>
      <c r="QIN28" s="61"/>
      <c r="QIO28" s="61"/>
      <c r="QIP28" s="61"/>
      <c r="QIQ28" s="61"/>
      <c r="QIR28" s="61"/>
      <c r="QIS28" s="61"/>
      <c r="QIT28" s="61"/>
      <c r="QIU28" s="61"/>
      <c r="QIV28" s="61"/>
      <c r="QIW28" s="61"/>
      <c r="QIX28" s="61"/>
      <c r="QIY28" s="61"/>
      <c r="QIZ28" s="61"/>
      <c r="QJA28" s="61"/>
      <c r="QJB28" s="61"/>
      <c r="QJC28" s="61"/>
      <c r="QJD28" s="61"/>
      <c r="QJE28" s="61"/>
      <c r="QJF28" s="61"/>
      <c r="QJG28" s="61"/>
      <c r="QJH28" s="61"/>
      <c r="QJI28" s="61"/>
      <c r="QJJ28" s="61"/>
      <c r="QJK28" s="61"/>
      <c r="QJL28" s="61"/>
      <c r="QJM28" s="61"/>
      <c r="QJN28" s="61"/>
      <c r="QJO28" s="61"/>
      <c r="QJP28" s="61"/>
      <c r="QJQ28" s="61"/>
      <c r="QJR28" s="61"/>
      <c r="QJS28" s="61"/>
      <c r="QJT28" s="61"/>
      <c r="QJU28" s="61"/>
      <c r="QJV28" s="61"/>
      <c r="QJW28" s="61"/>
      <c r="QJX28" s="61"/>
      <c r="QJY28" s="61"/>
      <c r="QJZ28" s="61"/>
      <c r="QKA28" s="61"/>
      <c r="QKB28" s="61"/>
      <c r="QKC28" s="61"/>
      <c r="QKD28" s="61"/>
      <c r="QKE28" s="61"/>
      <c r="QKF28" s="61"/>
      <c r="QKG28" s="61"/>
      <c r="QKH28" s="61"/>
      <c r="QKI28" s="61"/>
      <c r="QKJ28" s="61"/>
      <c r="QKK28" s="61"/>
      <c r="QKL28" s="61"/>
      <c r="QKM28" s="61"/>
      <c r="QKN28" s="61"/>
      <c r="QKO28" s="61"/>
      <c r="QKP28" s="61"/>
      <c r="QKQ28" s="61"/>
      <c r="QKR28" s="61"/>
      <c r="QKS28" s="61"/>
      <c r="QKT28" s="61"/>
      <c r="QKU28" s="61"/>
      <c r="QKV28" s="61"/>
      <c r="QKW28" s="61"/>
      <c r="QKX28" s="61"/>
      <c r="QKY28" s="61"/>
      <c r="QKZ28" s="61"/>
      <c r="QLA28" s="61"/>
      <c r="QLB28" s="61"/>
      <c r="QLC28" s="61"/>
      <c r="QLD28" s="61"/>
      <c r="QLE28" s="61"/>
      <c r="QLF28" s="61"/>
      <c r="QLG28" s="61"/>
      <c r="QLH28" s="61"/>
      <c r="QLI28" s="61"/>
      <c r="QLJ28" s="61"/>
      <c r="QLK28" s="61"/>
      <c r="QLL28" s="61"/>
      <c r="QLM28" s="61"/>
      <c r="QLN28" s="61"/>
      <c r="QLO28" s="61"/>
      <c r="QLP28" s="61"/>
      <c r="QLQ28" s="61"/>
      <c r="QLR28" s="61"/>
      <c r="QLS28" s="61"/>
      <c r="QLT28" s="61"/>
      <c r="QLU28" s="61"/>
      <c r="QLV28" s="61"/>
      <c r="QLW28" s="61"/>
      <c r="QLX28" s="61"/>
      <c r="QLY28" s="61"/>
      <c r="QLZ28" s="61"/>
      <c r="QMA28" s="61"/>
      <c r="QMB28" s="61"/>
      <c r="QMC28" s="61"/>
      <c r="QMD28" s="61"/>
      <c r="QME28" s="61"/>
      <c r="QMF28" s="61"/>
      <c r="QMG28" s="61"/>
      <c r="QMH28" s="61"/>
      <c r="QMI28" s="61"/>
      <c r="QMJ28" s="61"/>
      <c r="QMK28" s="61"/>
      <c r="QML28" s="61"/>
      <c r="QMM28" s="61"/>
      <c r="QMN28" s="61"/>
      <c r="QMO28" s="61"/>
      <c r="QMP28" s="61"/>
      <c r="QMQ28" s="61"/>
      <c r="QMR28" s="61"/>
      <c r="QMS28" s="61"/>
      <c r="QMT28" s="61"/>
      <c r="QMU28" s="61"/>
      <c r="QMV28" s="61"/>
      <c r="QMW28" s="61"/>
      <c r="QMX28" s="61"/>
      <c r="QMY28" s="61"/>
      <c r="QMZ28" s="61"/>
      <c r="QNA28" s="61"/>
      <c r="QNB28" s="61"/>
      <c r="QNC28" s="61"/>
      <c r="QND28" s="61"/>
      <c r="QNE28" s="61"/>
      <c r="QNF28" s="61"/>
      <c r="QNG28" s="61"/>
      <c r="QNH28" s="61"/>
      <c r="QNI28" s="61"/>
      <c r="QNJ28" s="61"/>
      <c r="QNK28" s="61"/>
      <c r="QNL28" s="61"/>
      <c r="QNM28" s="61"/>
      <c r="QNN28" s="61"/>
      <c r="QNO28" s="61"/>
      <c r="QNP28" s="61"/>
      <c r="QNQ28" s="61"/>
      <c r="QNR28" s="61"/>
      <c r="QNS28" s="61"/>
      <c r="QNT28" s="61"/>
      <c r="QNU28" s="61"/>
      <c r="QNV28" s="61"/>
      <c r="QNW28" s="61"/>
      <c r="QNX28" s="61"/>
      <c r="QNY28" s="61"/>
      <c r="QNZ28" s="61"/>
      <c r="QOA28" s="61"/>
      <c r="QOB28" s="61"/>
      <c r="QOC28" s="61"/>
      <c r="QOD28" s="61"/>
      <c r="QOE28" s="61"/>
      <c r="QOF28" s="61"/>
      <c r="QOG28" s="61"/>
      <c r="QOH28" s="61"/>
      <c r="QOI28" s="61"/>
      <c r="QOJ28" s="61"/>
      <c r="QOK28" s="61"/>
      <c r="QOL28" s="61"/>
      <c r="QOM28" s="61"/>
      <c r="QON28" s="61"/>
      <c r="QOO28" s="61"/>
      <c r="QOP28" s="61"/>
      <c r="QOQ28" s="61"/>
      <c r="QOR28" s="61"/>
      <c r="QOS28" s="61"/>
      <c r="QOT28" s="61"/>
      <c r="QOU28" s="61"/>
      <c r="QOV28" s="61"/>
      <c r="QOW28" s="61"/>
      <c r="QOX28" s="61"/>
      <c r="QOY28" s="61"/>
      <c r="QOZ28" s="61"/>
      <c r="QPA28" s="61"/>
      <c r="QPB28" s="61"/>
      <c r="QPC28" s="61"/>
      <c r="QPD28" s="61"/>
      <c r="QPE28" s="61"/>
      <c r="QPF28" s="61"/>
      <c r="QPG28" s="61"/>
      <c r="QPH28" s="61"/>
      <c r="QPI28" s="61"/>
      <c r="QPJ28" s="61"/>
      <c r="QPK28" s="61"/>
      <c r="QPL28" s="61"/>
      <c r="QPM28" s="61"/>
      <c r="QPN28" s="61"/>
      <c r="QPO28" s="61"/>
      <c r="QPP28" s="61"/>
      <c r="QPQ28" s="61"/>
      <c r="QPR28" s="61"/>
      <c r="QPS28" s="61"/>
      <c r="QPT28" s="61"/>
      <c r="QPU28" s="61"/>
      <c r="QPV28" s="61"/>
      <c r="QPW28" s="61"/>
      <c r="QPX28" s="61"/>
      <c r="QPY28" s="61"/>
      <c r="QPZ28" s="61"/>
      <c r="QQA28" s="61"/>
      <c r="QQB28" s="61"/>
      <c r="QQC28" s="61"/>
      <c r="QQD28" s="61"/>
      <c r="QQE28" s="61"/>
      <c r="QQF28" s="61"/>
      <c r="QQG28" s="61"/>
      <c r="QQH28" s="61"/>
      <c r="QQI28" s="61"/>
      <c r="QQJ28" s="61"/>
      <c r="QQK28" s="61"/>
      <c r="QQL28" s="61"/>
      <c r="QQM28" s="61"/>
      <c r="QQN28" s="61"/>
      <c r="QQO28" s="61"/>
      <c r="QQP28" s="61"/>
      <c r="QQQ28" s="61"/>
      <c r="QQR28" s="61"/>
      <c r="QQS28" s="61"/>
      <c r="QQT28" s="61"/>
      <c r="QQU28" s="61"/>
      <c r="QQV28" s="61"/>
      <c r="QQW28" s="61"/>
      <c r="QQX28" s="61"/>
      <c r="QQY28" s="61"/>
      <c r="QQZ28" s="61"/>
      <c r="QRA28" s="61"/>
      <c r="QRB28" s="61"/>
      <c r="QRC28" s="61"/>
      <c r="QRD28" s="61"/>
      <c r="QRE28" s="61"/>
      <c r="QRF28" s="61"/>
      <c r="QRG28" s="61"/>
      <c r="QRH28" s="61"/>
      <c r="QRI28" s="61"/>
      <c r="QRJ28" s="61"/>
      <c r="QRK28" s="61"/>
      <c r="QRL28" s="61"/>
      <c r="QRM28" s="61"/>
      <c r="QRN28" s="61"/>
      <c r="QRO28" s="61"/>
      <c r="QRP28" s="61"/>
      <c r="QRQ28" s="61"/>
      <c r="QRR28" s="61"/>
      <c r="QRS28" s="61"/>
      <c r="QRT28" s="61"/>
      <c r="QRU28" s="61"/>
      <c r="QRV28" s="61"/>
      <c r="QRW28" s="61"/>
      <c r="QRX28" s="61"/>
      <c r="QRY28" s="61"/>
      <c r="QRZ28" s="61"/>
      <c r="QSA28" s="61"/>
      <c r="QSB28" s="61"/>
      <c r="QSC28" s="61"/>
      <c r="QSD28" s="61"/>
      <c r="QSE28" s="61"/>
      <c r="QSF28" s="61"/>
      <c r="QSG28" s="61"/>
      <c r="QSH28" s="61"/>
      <c r="QSI28" s="61"/>
      <c r="QSJ28" s="61"/>
      <c r="QSK28" s="61"/>
      <c r="QSL28" s="61"/>
      <c r="QSM28" s="61"/>
      <c r="QSN28" s="61"/>
      <c r="QSO28" s="61"/>
      <c r="QSP28" s="61"/>
      <c r="QSQ28" s="61"/>
      <c r="QSR28" s="61"/>
      <c r="QSS28" s="61"/>
      <c r="QST28" s="61"/>
      <c r="QSU28" s="61"/>
      <c r="QSV28" s="61"/>
      <c r="QSW28" s="61"/>
      <c r="QSX28" s="61"/>
      <c r="QSY28" s="61"/>
      <c r="QSZ28" s="61"/>
      <c r="QTA28" s="61"/>
      <c r="QTB28" s="61"/>
      <c r="QTC28" s="61"/>
      <c r="QTD28" s="61"/>
      <c r="QTE28" s="61"/>
      <c r="QTF28" s="61"/>
      <c r="QTG28" s="61"/>
      <c r="QTH28" s="61"/>
      <c r="QTI28" s="61"/>
      <c r="QTJ28" s="61"/>
      <c r="QTK28" s="61"/>
      <c r="QTL28" s="61"/>
      <c r="QTM28" s="61"/>
      <c r="QTN28" s="61"/>
      <c r="QTO28" s="61"/>
      <c r="QTP28" s="61"/>
      <c r="QTQ28" s="61"/>
      <c r="QTR28" s="61"/>
      <c r="QTS28" s="61"/>
      <c r="QTT28" s="61"/>
      <c r="QTU28" s="61"/>
      <c r="QTV28" s="61"/>
      <c r="QTW28" s="61"/>
      <c r="QTX28" s="61"/>
      <c r="QTY28" s="61"/>
      <c r="QTZ28" s="61"/>
      <c r="QUA28" s="61"/>
      <c r="QUB28" s="61"/>
      <c r="QUC28" s="61"/>
      <c r="QUD28" s="61"/>
      <c r="QUE28" s="61"/>
      <c r="QUF28" s="61"/>
      <c r="QUG28" s="61"/>
      <c r="QUH28" s="61"/>
      <c r="QUI28" s="61"/>
      <c r="QUJ28" s="61"/>
      <c r="QUK28" s="61"/>
      <c r="QUL28" s="61"/>
      <c r="QUM28" s="61"/>
      <c r="QUN28" s="61"/>
      <c r="QUO28" s="61"/>
      <c r="QUP28" s="61"/>
      <c r="QUQ28" s="61"/>
      <c r="QUR28" s="61"/>
      <c r="QUS28" s="61"/>
      <c r="QUT28" s="61"/>
      <c r="QUU28" s="61"/>
      <c r="QUV28" s="61"/>
      <c r="QUW28" s="61"/>
      <c r="QUX28" s="61"/>
      <c r="QUY28" s="61"/>
      <c r="QUZ28" s="61"/>
      <c r="QVA28" s="61"/>
      <c r="QVB28" s="61"/>
      <c r="QVC28" s="61"/>
      <c r="QVD28" s="61"/>
      <c r="QVE28" s="61"/>
      <c r="QVF28" s="61"/>
      <c r="QVG28" s="61"/>
      <c r="QVH28" s="61"/>
      <c r="QVI28" s="61"/>
      <c r="QVJ28" s="61"/>
      <c r="QVK28" s="61"/>
      <c r="QVL28" s="61"/>
      <c r="QVM28" s="61"/>
      <c r="QVN28" s="61"/>
      <c r="QVO28" s="61"/>
      <c r="QVP28" s="61"/>
      <c r="QVQ28" s="61"/>
      <c r="QVR28" s="61"/>
      <c r="QVS28" s="61"/>
      <c r="QVT28" s="61"/>
      <c r="QVU28" s="61"/>
      <c r="QVV28" s="61"/>
      <c r="QVW28" s="61"/>
      <c r="QVX28" s="61"/>
      <c r="QVY28" s="61"/>
      <c r="QVZ28" s="61"/>
      <c r="QWA28" s="61"/>
      <c r="QWB28" s="61"/>
      <c r="QWC28" s="61"/>
      <c r="QWD28" s="61"/>
      <c r="QWE28" s="61"/>
      <c r="QWF28" s="61"/>
      <c r="QWG28" s="61"/>
      <c r="QWH28" s="61"/>
      <c r="QWI28" s="61"/>
      <c r="QWJ28" s="61"/>
      <c r="QWK28" s="61"/>
      <c r="QWL28" s="61"/>
      <c r="QWM28" s="61"/>
      <c r="QWN28" s="61"/>
      <c r="QWO28" s="61"/>
      <c r="QWP28" s="61"/>
      <c r="QWQ28" s="61"/>
      <c r="QWR28" s="61"/>
      <c r="QWS28" s="61"/>
      <c r="QWT28" s="61"/>
      <c r="QWU28" s="61"/>
      <c r="QWV28" s="61"/>
      <c r="QWW28" s="61"/>
      <c r="QWX28" s="61"/>
      <c r="QWY28" s="61"/>
      <c r="QWZ28" s="61"/>
      <c r="QXA28" s="61"/>
      <c r="QXB28" s="61"/>
      <c r="QXC28" s="61"/>
      <c r="QXD28" s="61"/>
      <c r="QXE28" s="61"/>
      <c r="QXF28" s="61"/>
      <c r="QXG28" s="61"/>
      <c r="QXH28" s="61"/>
      <c r="QXI28" s="61"/>
      <c r="QXJ28" s="61"/>
      <c r="QXK28" s="61"/>
      <c r="QXL28" s="61"/>
      <c r="QXM28" s="61"/>
      <c r="QXN28" s="61"/>
      <c r="QXO28" s="61"/>
      <c r="QXP28" s="61"/>
      <c r="QXQ28" s="61"/>
      <c r="QXR28" s="61"/>
      <c r="QXS28" s="61"/>
      <c r="QXT28" s="61"/>
      <c r="QXU28" s="61"/>
      <c r="QXV28" s="61"/>
      <c r="QXW28" s="61"/>
      <c r="QXX28" s="61"/>
      <c r="QXY28" s="61"/>
      <c r="QXZ28" s="61"/>
      <c r="QYA28" s="61"/>
      <c r="QYB28" s="61"/>
      <c r="QYC28" s="61"/>
      <c r="QYD28" s="61"/>
      <c r="QYE28" s="61"/>
      <c r="QYF28" s="61"/>
      <c r="QYG28" s="61"/>
      <c r="QYH28" s="61"/>
      <c r="QYI28" s="61"/>
      <c r="QYJ28" s="61"/>
      <c r="QYK28" s="61"/>
      <c r="QYL28" s="61"/>
      <c r="QYM28" s="61"/>
      <c r="QYN28" s="61"/>
      <c r="QYO28" s="61"/>
      <c r="QYP28" s="61"/>
      <c r="QYQ28" s="61"/>
      <c r="QYR28" s="61"/>
      <c r="QYS28" s="61"/>
      <c r="QYT28" s="61"/>
      <c r="QYU28" s="61"/>
      <c r="QYV28" s="61"/>
      <c r="QYW28" s="61"/>
      <c r="QYX28" s="61"/>
      <c r="QYY28" s="61"/>
      <c r="QYZ28" s="61"/>
      <c r="QZA28" s="61"/>
      <c r="QZB28" s="61"/>
      <c r="QZC28" s="61"/>
      <c r="QZD28" s="61"/>
      <c r="QZE28" s="61"/>
      <c r="QZF28" s="61"/>
      <c r="QZG28" s="61"/>
      <c r="QZH28" s="61"/>
      <c r="QZI28" s="61"/>
      <c r="QZJ28" s="61"/>
      <c r="QZK28" s="61"/>
      <c r="QZL28" s="61"/>
      <c r="QZM28" s="61"/>
      <c r="QZN28" s="61"/>
      <c r="QZO28" s="61"/>
      <c r="QZP28" s="61"/>
      <c r="QZQ28" s="61"/>
      <c r="QZR28" s="61"/>
      <c r="QZS28" s="61"/>
      <c r="QZT28" s="61"/>
      <c r="QZU28" s="61"/>
      <c r="QZV28" s="61"/>
      <c r="QZW28" s="61"/>
      <c r="QZX28" s="61"/>
      <c r="QZY28" s="61"/>
      <c r="QZZ28" s="61"/>
      <c r="RAA28" s="61"/>
      <c r="RAB28" s="61"/>
      <c r="RAC28" s="61"/>
      <c r="RAD28" s="61"/>
      <c r="RAE28" s="61"/>
      <c r="RAF28" s="61"/>
      <c r="RAG28" s="61"/>
      <c r="RAH28" s="61"/>
      <c r="RAI28" s="61"/>
      <c r="RAJ28" s="61"/>
      <c r="RAK28" s="61"/>
      <c r="RAL28" s="61"/>
      <c r="RAM28" s="61"/>
      <c r="RAN28" s="61"/>
      <c r="RAO28" s="61"/>
      <c r="RAP28" s="61"/>
      <c r="RAQ28" s="61"/>
      <c r="RAR28" s="61"/>
      <c r="RAS28" s="61"/>
      <c r="RAT28" s="61"/>
      <c r="RAU28" s="61"/>
      <c r="RAV28" s="61"/>
      <c r="RAW28" s="61"/>
      <c r="RAX28" s="61"/>
      <c r="RAY28" s="61"/>
      <c r="RAZ28" s="61"/>
      <c r="RBA28" s="61"/>
      <c r="RBB28" s="61"/>
      <c r="RBC28" s="61"/>
      <c r="RBD28" s="61"/>
      <c r="RBE28" s="61"/>
      <c r="RBF28" s="61"/>
      <c r="RBG28" s="61"/>
      <c r="RBH28" s="61"/>
      <c r="RBI28" s="61"/>
      <c r="RBJ28" s="61"/>
      <c r="RBK28" s="61"/>
      <c r="RBL28" s="61"/>
      <c r="RBM28" s="61"/>
      <c r="RBN28" s="61"/>
      <c r="RBO28" s="61"/>
      <c r="RBP28" s="61"/>
      <c r="RBQ28" s="61"/>
      <c r="RBR28" s="61"/>
      <c r="RBS28" s="61"/>
      <c r="RBT28" s="61"/>
      <c r="RBU28" s="61"/>
      <c r="RBV28" s="61"/>
      <c r="RBW28" s="61"/>
      <c r="RBX28" s="61"/>
      <c r="RBY28" s="61"/>
      <c r="RBZ28" s="61"/>
      <c r="RCA28" s="61"/>
      <c r="RCB28" s="61"/>
      <c r="RCC28" s="61"/>
      <c r="RCD28" s="61"/>
      <c r="RCE28" s="61"/>
      <c r="RCF28" s="61"/>
      <c r="RCG28" s="61"/>
      <c r="RCH28" s="61"/>
      <c r="RCI28" s="61"/>
      <c r="RCJ28" s="61"/>
      <c r="RCK28" s="61"/>
      <c r="RCL28" s="61"/>
      <c r="RCM28" s="61"/>
      <c r="RCN28" s="61"/>
      <c r="RCO28" s="61"/>
      <c r="RCP28" s="61"/>
      <c r="RCQ28" s="61"/>
      <c r="RCR28" s="61"/>
      <c r="RCS28" s="61"/>
      <c r="RCT28" s="61"/>
      <c r="RCU28" s="61"/>
      <c r="RCV28" s="61"/>
      <c r="RCW28" s="61"/>
      <c r="RCX28" s="61"/>
      <c r="RCY28" s="61"/>
      <c r="RCZ28" s="61"/>
      <c r="RDA28" s="61"/>
      <c r="RDB28" s="61"/>
      <c r="RDC28" s="61"/>
      <c r="RDD28" s="61"/>
      <c r="RDE28" s="61"/>
      <c r="RDF28" s="61"/>
      <c r="RDG28" s="61"/>
      <c r="RDH28" s="61"/>
      <c r="RDI28" s="61"/>
      <c r="RDJ28" s="61"/>
      <c r="RDK28" s="61"/>
      <c r="RDL28" s="61"/>
      <c r="RDM28" s="61"/>
      <c r="RDN28" s="61"/>
      <c r="RDO28" s="61"/>
      <c r="RDP28" s="61"/>
      <c r="RDQ28" s="61"/>
      <c r="RDR28" s="61"/>
      <c r="RDS28" s="61"/>
      <c r="RDT28" s="61"/>
      <c r="RDU28" s="61"/>
      <c r="RDV28" s="61"/>
      <c r="RDW28" s="61"/>
      <c r="RDX28" s="61"/>
      <c r="RDY28" s="61"/>
      <c r="RDZ28" s="61"/>
      <c r="REA28" s="61"/>
      <c r="REB28" s="61"/>
      <c r="REC28" s="61"/>
      <c r="RED28" s="61"/>
      <c r="REE28" s="61"/>
      <c r="REF28" s="61"/>
      <c r="REG28" s="61"/>
      <c r="REH28" s="61"/>
      <c r="REI28" s="61"/>
      <c r="REJ28" s="61"/>
      <c r="REK28" s="61"/>
      <c r="REL28" s="61"/>
      <c r="REM28" s="61"/>
      <c r="REN28" s="61"/>
      <c r="REO28" s="61"/>
      <c r="REP28" s="61"/>
      <c r="REQ28" s="61"/>
      <c r="RER28" s="61"/>
      <c r="RES28" s="61"/>
      <c r="RET28" s="61"/>
      <c r="REU28" s="61"/>
      <c r="REV28" s="61"/>
      <c r="REW28" s="61"/>
      <c r="REX28" s="61"/>
      <c r="REY28" s="61"/>
      <c r="REZ28" s="61"/>
      <c r="RFA28" s="61"/>
      <c r="RFB28" s="61"/>
      <c r="RFC28" s="61"/>
      <c r="RFD28" s="61"/>
      <c r="RFE28" s="61"/>
      <c r="RFF28" s="61"/>
      <c r="RFG28" s="61"/>
      <c r="RFH28" s="61"/>
      <c r="RFI28" s="61"/>
      <c r="RFJ28" s="61"/>
      <c r="RFK28" s="61"/>
      <c r="RFL28" s="61"/>
      <c r="RFM28" s="61"/>
      <c r="RFN28" s="61"/>
      <c r="RFO28" s="61"/>
      <c r="RFP28" s="61"/>
      <c r="RFQ28" s="61"/>
      <c r="RFR28" s="61"/>
      <c r="RFS28" s="61"/>
      <c r="RFT28" s="61"/>
      <c r="RFU28" s="61"/>
      <c r="RFV28" s="61"/>
      <c r="RFW28" s="61"/>
      <c r="RFX28" s="61"/>
      <c r="RFY28" s="61"/>
      <c r="RFZ28" s="61"/>
      <c r="RGA28" s="61"/>
      <c r="RGB28" s="61"/>
      <c r="RGC28" s="61"/>
      <c r="RGD28" s="61"/>
      <c r="RGE28" s="61"/>
      <c r="RGF28" s="61"/>
      <c r="RGG28" s="61"/>
      <c r="RGH28" s="61"/>
      <c r="RGI28" s="61"/>
      <c r="RGJ28" s="61"/>
      <c r="RGK28" s="61"/>
      <c r="RGL28" s="61"/>
      <c r="RGM28" s="61"/>
      <c r="RGN28" s="61"/>
      <c r="RGO28" s="61"/>
      <c r="RGP28" s="61"/>
      <c r="RGQ28" s="61"/>
      <c r="RGR28" s="61"/>
      <c r="RGS28" s="61"/>
      <c r="RGT28" s="61"/>
      <c r="RGU28" s="61"/>
      <c r="RGV28" s="61"/>
      <c r="RGW28" s="61"/>
      <c r="RGX28" s="61"/>
      <c r="RGY28" s="61"/>
      <c r="RGZ28" s="61"/>
      <c r="RHA28" s="61"/>
      <c r="RHB28" s="61"/>
      <c r="RHC28" s="61"/>
      <c r="RHD28" s="61"/>
      <c r="RHE28" s="61"/>
      <c r="RHF28" s="61"/>
      <c r="RHG28" s="61"/>
      <c r="RHH28" s="61"/>
      <c r="RHI28" s="61"/>
      <c r="RHJ28" s="61"/>
      <c r="RHK28" s="61"/>
      <c r="RHL28" s="61"/>
      <c r="RHM28" s="61"/>
      <c r="RHN28" s="61"/>
      <c r="RHO28" s="61"/>
      <c r="RHP28" s="61"/>
      <c r="RHQ28" s="61"/>
      <c r="RHR28" s="61"/>
      <c r="RHS28" s="61"/>
      <c r="RHT28" s="61"/>
      <c r="RHU28" s="61"/>
      <c r="RHV28" s="61"/>
      <c r="RHW28" s="61"/>
      <c r="RHX28" s="61"/>
      <c r="RHY28" s="61"/>
      <c r="RHZ28" s="61"/>
      <c r="RIA28" s="61"/>
      <c r="RIB28" s="61"/>
      <c r="RIC28" s="61"/>
      <c r="RID28" s="61"/>
      <c r="RIE28" s="61"/>
      <c r="RIF28" s="61"/>
      <c r="RIG28" s="61"/>
      <c r="RIH28" s="61"/>
      <c r="RII28" s="61"/>
      <c r="RIJ28" s="61"/>
      <c r="RIK28" s="61"/>
      <c r="RIL28" s="61"/>
      <c r="RIM28" s="61"/>
      <c r="RIN28" s="61"/>
      <c r="RIO28" s="61"/>
      <c r="RIP28" s="61"/>
      <c r="RIQ28" s="61"/>
      <c r="RIR28" s="61"/>
      <c r="RIS28" s="61"/>
      <c r="RIT28" s="61"/>
      <c r="RIU28" s="61"/>
      <c r="RIV28" s="61"/>
      <c r="RIW28" s="61"/>
      <c r="RIX28" s="61"/>
      <c r="RIY28" s="61"/>
      <c r="RIZ28" s="61"/>
      <c r="RJA28" s="61"/>
      <c r="RJB28" s="61"/>
      <c r="RJC28" s="61"/>
      <c r="RJD28" s="61"/>
      <c r="RJE28" s="61"/>
      <c r="RJF28" s="61"/>
      <c r="RJG28" s="61"/>
      <c r="RJH28" s="61"/>
      <c r="RJI28" s="61"/>
      <c r="RJJ28" s="61"/>
      <c r="RJK28" s="61"/>
      <c r="RJL28" s="61"/>
      <c r="RJM28" s="61"/>
      <c r="RJN28" s="61"/>
      <c r="RJO28" s="61"/>
      <c r="RJP28" s="61"/>
      <c r="RJQ28" s="61"/>
      <c r="RJR28" s="61"/>
      <c r="RJS28" s="61"/>
      <c r="RJT28" s="61"/>
      <c r="RJU28" s="61"/>
      <c r="RJV28" s="61"/>
      <c r="RJW28" s="61"/>
      <c r="RJX28" s="61"/>
      <c r="RJY28" s="61"/>
      <c r="RJZ28" s="61"/>
      <c r="RKA28" s="61"/>
      <c r="RKB28" s="61"/>
      <c r="RKC28" s="61"/>
      <c r="RKD28" s="61"/>
      <c r="RKE28" s="61"/>
      <c r="RKF28" s="61"/>
      <c r="RKG28" s="61"/>
      <c r="RKH28" s="61"/>
      <c r="RKI28" s="61"/>
      <c r="RKJ28" s="61"/>
      <c r="RKK28" s="61"/>
      <c r="RKL28" s="61"/>
      <c r="RKM28" s="61"/>
      <c r="RKN28" s="61"/>
      <c r="RKO28" s="61"/>
      <c r="RKP28" s="61"/>
      <c r="RKQ28" s="61"/>
      <c r="RKR28" s="61"/>
      <c r="RKS28" s="61"/>
      <c r="RKT28" s="61"/>
      <c r="RKU28" s="61"/>
      <c r="RKV28" s="61"/>
      <c r="RKW28" s="61"/>
      <c r="RKX28" s="61"/>
      <c r="RKY28" s="61"/>
      <c r="RKZ28" s="61"/>
      <c r="RLA28" s="61"/>
      <c r="RLB28" s="61"/>
      <c r="RLC28" s="61"/>
      <c r="RLD28" s="61"/>
      <c r="RLE28" s="61"/>
      <c r="RLF28" s="61"/>
      <c r="RLG28" s="61"/>
      <c r="RLH28" s="61"/>
      <c r="RLI28" s="61"/>
      <c r="RLJ28" s="61"/>
      <c r="RLK28" s="61"/>
      <c r="RLL28" s="61"/>
      <c r="RLM28" s="61"/>
      <c r="RLN28" s="61"/>
      <c r="RLO28" s="61"/>
      <c r="RLP28" s="61"/>
      <c r="RLQ28" s="61"/>
      <c r="RLR28" s="61"/>
      <c r="RLS28" s="61"/>
      <c r="RLT28" s="61"/>
      <c r="RLU28" s="61"/>
      <c r="RLV28" s="61"/>
      <c r="RLW28" s="61"/>
      <c r="RLX28" s="61"/>
      <c r="RLY28" s="61"/>
      <c r="RLZ28" s="61"/>
      <c r="RMA28" s="61"/>
      <c r="RMB28" s="61"/>
      <c r="RMC28" s="61"/>
      <c r="RMD28" s="61"/>
      <c r="RME28" s="61"/>
      <c r="RMF28" s="61"/>
      <c r="RMG28" s="61"/>
      <c r="RMH28" s="61"/>
      <c r="RMI28" s="61"/>
      <c r="RMJ28" s="61"/>
      <c r="RMK28" s="61"/>
      <c r="RML28" s="61"/>
      <c r="RMM28" s="61"/>
      <c r="RMN28" s="61"/>
      <c r="RMO28" s="61"/>
      <c r="RMP28" s="61"/>
      <c r="RMQ28" s="61"/>
      <c r="RMR28" s="61"/>
      <c r="RMS28" s="61"/>
      <c r="RMT28" s="61"/>
      <c r="RMU28" s="61"/>
      <c r="RMV28" s="61"/>
      <c r="RMW28" s="61"/>
      <c r="RMX28" s="61"/>
      <c r="RMY28" s="61"/>
      <c r="RMZ28" s="61"/>
      <c r="RNA28" s="61"/>
      <c r="RNB28" s="61"/>
      <c r="RNC28" s="61"/>
      <c r="RND28" s="61"/>
      <c r="RNE28" s="61"/>
      <c r="RNF28" s="61"/>
      <c r="RNG28" s="61"/>
      <c r="RNH28" s="61"/>
      <c r="RNI28" s="61"/>
      <c r="RNJ28" s="61"/>
      <c r="RNK28" s="61"/>
      <c r="RNL28" s="61"/>
      <c r="RNM28" s="61"/>
      <c r="RNN28" s="61"/>
      <c r="RNO28" s="61"/>
      <c r="RNP28" s="61"/>
      <c r="RNQ28" s="61"/>
      <c r="RNR28" s="61"/>
      <c r="RNS28" s="61"/>
      <c r="RNT28" s="61"/>
      <c r="RNU28" s="61"/>
      <c r="RNV28" s="61"/>
      <c r="RNW28" s="61"/>
      <c r="RNX28" s="61"/>
      <c r="RNY28" s="61"/>
      <c r="RNZ28" s="61"/>
      <c r="ROA28" s="61"/>
      <c r="ROB28" s="61"/>
      <c r="ROC28" s="61"/>
      <c r="ROD28" s="61"/>
      <c r="ROE28" s="61"/>
      <c r="ROF28" s="61"/>
      <c r="ROG28" s="61"/>
      <c r="ROH28" s="61"/>
      <c r="ROI28" s="61"/>
      <c r="ROJ28" s="61"/>
      <c r="ROK28" s="61"/>
      <c r="ROL28" s="61"/>
      <c r="ROM28" s="61"/>
      <c r="RON28" s="61"/>
      <c r="ROO28" s="61"/>
      <c r="ROP28" s="61"/>
      <c r="ROQ28" s="61"/>
      <c r="ROR28" s="61"/>
      <c r="ROS28" s="61"/>
      <c r="ROT28" s="61"/>
      <c r="ROU28" s="61"/>
      <c r="ROV28" s="61"/>
      <c r="ROW28" s="61"/>
      <c r="ROX28" s="61"/>
      <c r="ROY28" s="61"/>
      <c r="ROZ28" s="61"/>
      <c r="RPA28" s="61"/>
      <c r="RPB28" s="61"/>
      <c r="RPC28" s="61"/>
      <c r="RPD28" s="61"/>
      <c r="RPE28" s="61"/>
      <c r="RPF28" s="61"/>
      <c r="RPG28" s="61"/>
      <c r="RPH28" s="61"/>
      <c r="RPI28" s="61"/>
      <c r="RPJ28" s="61"/>
      <c r="RPK28" s="61"/>
      <c r="RPL28" s="61"/>
      <c r="RPM28" s="61"/>
      <c r="RPN28" s="61"/>
      <c r="RPO28" s="61"/>
      <c r="RPP28" s="61"/>
      <c r="RPQ28" s="61"/>
      <c r="RPR28" s="61"/>
      <c r="RPS28" s="61"/>
      <c r="RPT28" s="61"/>
      <c r="RPU28" s="61"/>
      <c r="RPV28" s="61"/>
      <c r="RPW28" s="61"/>
      <c r="RPX28" s="61"/>
      <c r="RPY28" s="61"/>
      <c r="RPZ28" s="61"/>
      <c r="RQA28" s="61"/>
      <c r="RQB28" s="61"/>
      <c r="RQC28" s="61"/>
      <c r="RQD28" s="61"/>
      <c r="RQE28" s="61"/>
      <c r="RQF28" s="61"/>
      <c r="RQG28" s="61"/>
      <c r="RQH28" s="61"/>
      <c r="RQI28" s="61"/>
      <c r="RQJ28" s="61"/>
      <c r="RQK28" s="61"/>
      <c r="RQL28" s="61"/>
      <c r="RQM28" s="61"/>
      <c r="RQN28" s="61"/>
      <c r="RQO28" s="61"/>
      <c r="RQP28" s="61"/>
      <c r="RQQ28" s="61"/>
      <c r="RQR28" s="61"/>
      <c r="RQS28" s="61"/>
      <c r="RQT28" s="61"/>
      <c r="RQU28" s="61"/>
      <c r="RQV28" s="61"/>
      <c r="RQW28" s="61"/>
      <c r="RQX28" s="61"/>
      <c r="RQY28" s="61"/>
      <c r="RQZ28" s="61"/>
      <c r="RRA28" s="61"/>
      <c r="RRB28" s="61"/>
      <c r="RRC28" s="61"/>
      <c r="RRD28" s="61"/>
      <c r="RRE28" s="61"/>
      <c r="RRF28" s="61"/>
      <c r="RRG28" s="61"/>
      <c r="RRH28" s="61"/>
      <c r="RRI28" s="61"/>
      <c r="RRJ28" s="61"/>
      <c r="RRK28" s="61"/>
      <c r="RRL28" s="61"/>
      <c r="RRM28" s="61"/>
      <c r="RRN28" s="61"/>
      <c r="RRO28" s="61"/>
      <c r="RRP28" s="61"/>
      <c r="RRQ28" s="61"/>
      <c r="RRR28" s="61"/>
      <c r="RRS28" s="61"/>
      <c r="RRT28" s="61"/>
      <c r="RRU28" s="61"/>
      <c r="RRV28" s="61"/>
      <c r="RRW28" s="61"/>
      <c r="RRX28" s="61"/>
      <c r="RRY28" s="61"/>
      <c r="RRZ28" s="61"/>
      <c r="RSA28" s="61"/>
      <c r="RSB28" s="61"/>
      <c r="RSC28" s="61"/>
      <c r="RSD28" s="61"/>
      <c r="RSE28" s="61"/>
      <c r="RSF28" s="61"/>
      <c r="RSG28" s="61"/>
      <c r="RSH28" s="61"/>
      <c r="RSI28" s="61"/>
      <c r="RSJ28" s="61"/>
      <c r="RSK28" s="61"/>
      <c r="RSL28" s="61"/>
      <c r="RSM28" s="61"/>
      <c r="RSN28" s="61"/>
      <c r="RSO28" s="61"/>
      <c r="RSP28" s="61"/>
      <c r="RSQ28" s="61"/>
      <c r="RSR28" s="61"/>
      <c r="RSS28" s="61"/>
      <c r="RST28" s="61"/>
      <c r="RSU28" s="61"/>
      <c r="RSV28" s="61"/>
      <c r="RSW28" s="61"/>
      <c r="RSX28" s="61"/>
      <c r="RSY28" s="61"/>
      <c r="RSZ28" s="61"/>
      <c r="RTA28" s="61"/>
      <c r="RTB28" s="61"/>
      <c r="RTC28" s="61"/>
      <c r="RTD28" s="61"/>
      <c r="RTE28" s="61"/>
      <c r="RTF28" s="61"/>
      <c r="RTG28" s="61"/>
      <c r="RTH28" s="61"/>
      <c r="RTI28" s="61"/>
      <c r="RTJ28" s="61"/>
      <c r="RTK28" s="61"/>
      <c r="RTL28" s="61"/>
      <c r="RTM28" s="61"/>
      <c r="RTN28" s="61"/>
      <c r="RTO28" s="61"/>
      <c r="RTP28" s="61"/>
      <c r="RTQ28" s="61"/>
      <c r="RTR28" s="61"/>
      <c r="RTS28" s="61"/>
      <c r="RTT28" s="61"/>
      <c r="RTU28" s="61"/>
      <c r="RTV28" s="61"/>
      <c r="RTW28" s="61"/>
      <c r="RTX28" s="61"/>
      <c r="RTY28" s="61"/>
      <c r="RTZ28" s="61"/>
      <c r="RUA28" s="61"/>
      <c r="RUB28" s="61"/>
      <c r="RUC28" s="61"/>
      <c r="RUD28" s="61"/>
      <c r="RUE28" s="61"/>
      <c r="RUF28" s="61"/>
      <c r="RUG28" s="61"/>
      <c r="RUH28" s="61"/>
      <c r="RUI28" s="61"/>
      <c r="RUJ28" s="61"/>
      <c r="RUK28" s="61"/>
      <c r="RUL28" s="61"/>
      <c r="RUM28" s="61"/>
      <c r="RUN28" s="61"/>
      <c r="RUO28" s="61"/>
      <c r="RUP28" s="61"/>
      <c r="RUQ28" s="61"/>
      <c r="RUR28" s="61"/>
      <c r="RUS28" s="61"/>
      <c r="RUT28" s="61"/>
      <c r="RUU28" s="61"/>
      <c r="RUV28" s="61"/>
      <c r="RUW28" s="61"/>
      <c r="RUX28" s="61"/>
      <c r="RUY28" s="61"/>
      <c r="RUZ28" s="61"/>
      <c r="RVA28" s="61"/>
      <c r="RVB28" s="61"/>
      <c r="RVC28" s="61"/>
      <c r="RVD28" s="61"/>
      <c r="RVE28" s="61"/>
      <c r="RVF28" s="61"/>
      <c r="RVG28" s="61"/>
      <c r="RVH28" s="61"/>
      <c r="RVI28" s="61"/>
      <c r="RVJ28" s="61"/>
      <c r="RVK28" s="61"/>
      <c r="RVL28" s="61"/>
      <c r="RVM28" s="61"/>
      <c r="RVN28" s="61"/>
      <c r="RVO28" s="61"/>
      <c r="RVP28" s="61"/>
      <c r="RVQ28" s="61"/>
      <c r="RVR28" s="61"/>
      <c r="RVS28" s="61"/>
      <c r="RVT28" s="61"/>
      <c r="RVU28" s="61"/>
      <c r="RVV28" s="61"/>
      <c r="RVW28" s="61"/>
      <c r="RVX28" s="61"/>
      <c r="RVY28" s="61"/>
      <c r="RVZ28" s="61"/>
      <c r="RWA28" s="61"/>
      <c r="RWB28" s="61"/>
      <c r="RWC28" s="61"/>
      <c r="RWD28" s="61"/>
      <c r="RWE28" s="61"/>
      <c r="RWF28" s="61"/>
      <c r="RWG28" s="61"/>
      <c r="RWH28" s="61"/>
      <c r="RWI28" s="61"/>
      <c r="RWJ28" s="61"/>
      <c r="RWK28" s="61"/>
      <c r="RWL28" s="61"/>
      <c r="RWM28" s="61"/>
      <c r="RWN28" s="61"/>
      <c r="RWO28" s="61"/>
      <c r="RWP28" s="61"/>
      <c r="RWQ28" s="61"/>
      <c r="RWR28" s="61"/>
      <c r="RWS28" s="61"/>
      <c r="RWT28" s="61"/>
      <c r="RWU28" s="61"/>
      <c r="RWV28" s="61"/>
      <c r="RWW28" s="61"/>
      <c r="RWX28" s="61"/>
      <c r="RWY28" s="61"/>
      <c r="RWZ28" s="61"/>
      <c r="RXA28" s="61"/>
      <c r="RXB28" s="61"/>
      <c r="RXC28" s="61"/>
      <c r="RXD28" s="61"/>
      <c r="RXE28" s="61"/>
      <c r="RXF28" s="61"/>
      <c r="RXG28" s="61"/>
      <c r="RXH28" s="61"/>
      <c r="RXI28" s="61"/>
      <c r="RXJ28" s="61"/>
      <c r="RXK28" s="61"/>
      <c r="RXL28" s="61"/>
      <c r="RXM28" s="61"/>
      <c r="RXN28" s="61"/>
      <c r="RXO28" s="61"/>
      <c r="RXP28" s="61"/>
      <c r="RXQ28" s="61"/>
      <c r="RXR28" s="61"/>
      <c r="RXS28" s="61"/>
      <c r="RXT28" s="61"/>
      <c r="RXU28" s="61"/>
      <c r="RXV28" s="61"/>
      <c r="RXW28" s="61"/>
      <c r="RXX28" s="61"/>
      <c r="RXY28" s="61"/>
      <c r="RXZ28" s="61"/>
      <c r="RYA28" s="61"/>
      <c r="RYB28" s="61"/>
      <c r="RYC28" s="61"/>
      <c r="RYD28" s="61"/>
      <c r="RYE28" s="61"/>
      <c r="RYF28" s="61"/>
      <c r="RYG28" s="61"/>
      <c r="RYH28" s="61"/>
      <c r="RYI28" s="61"/>
      <c r="RYJ28" s="61"/>
      <c r="RYK28" s="61"/>
      <c r="RYL28" s="61"/>
      <c r="RYM28" s="61"/>
      <c r="RYN28" s="61"/>
      <c r="RYO28" s="61"/>
      <c r="RYP28" s="61"/>
      <c r="RYQ28" s="61"/>
      <c r="RYR28" s="61"/>
      <c r="RYS28" s="61"/>
      <c r="RYT28" s="61"/>
      <c r="RYU28" s="61"/>
      <c r="RYV28" s="61"/>
      <c r="RYW28" s="61"/>
      <c r="RYX28" s="61"/>
      <c r="RYY28" s="61"/>
      <c r="RYZ28" s="61"/>
      <c r="RZA28" s="61"/>
      <c r="RZB28" s="61"/>
      <c r="RZC28" s="61"/>
      <c r="RZD28" s="61"/>
      <c r="RZE28" s="61"/>
      <c r="RZF28" s="61"/>
      <c r="RZG28" s="61"/>
      <c r="RZH28" s="61"/>
      <c r="RZI28" s="61"/>
      <c r="RZJ28" s="61"/>
      <c r="RZK28" s="61"/>
      <c r="RZL28" s="61"/>
      <c r="RZM28" s="61"/>
      <c r="RZN28" s="61"/>
      <c r="RZO28" s="61"/>
      <c r="RZP28" s="61"/>
      <c r="RZQ28" s="61"/>
      <c r="RZR28" s="61"/>
      <c r="RZS28" s="61"/>
      <c r="RZT28" s="61"/>
      <c r="RZU28" s="61"/>
      <c r="RZV28" s="61"/>
      <c r="RZW28" s="61"/>
      <c r="RZX28" s="61"/>
      <c r="RZY28" s="61"/>
      <c r="RZZ28" s="61"/>
      <c r="SAA28" s="61"/>
      <c r="SAB28" s="61"/>
      <c r="SAC28" s="61"/>
      <c r="SAD28" s="61"/>
      <c r="SAE28" s="61"/>
      <c r="SAF28" s="61"/>
      <c r="SAG28" s="61"/>
      <c r="SAH28" s="61"/>
      <c r="SAI28" s="61"/>
      <c r="SAJ28" s="61"/>
      <c r="SAK28" s="61"/>
      <c r="SAL28" s="61"/>
      <c r="SAM28" s="61"/>
      <c r="SAN28" s="61"/>
      <c r="SAO28" s="61"/>
      <c r="SAP28" s="61"/>
      <c r="SAQ28" s="61"/>
      <c r="SAR28" s="61"/>
      <c r="SAS28" s="61"/>
      <c r="SAT28" s="61"/>
      <c r="SAU28" s="61"/>
      <c r="SAV28" s="61"/>
      <c r="SAW28" s="61"/>
      <c r="SAX28" s="61"/>
      <c r="SAY28" s="61"/>
      <c r="SAZ28" s="61"/>
      <c r="SBA28" s="61"/>
      <c r="SBB28" s="61"/>
      <c r="SBC28" s="61"/>
      <c r="SBD28" s="61"/>
      <c r="SBE28" s="61"/>
      <c r="SBF28" s="61"/>
      <c r="SBG28" s="61"/>
      <c r="SBH28" s="61"/>
      <c r="SBI28" s="61"/>
      <c r="SBJ28" s="61"/>
      <c r="SBK28" s="61"/>
      <c r="SBL28" s="61"/>
      <c r="SBM28" s="61"/>
      <c r="SBN28" s="61"/>
      <c r="SBO28" s="61"/>
      <c r="SBP28" s="61"/>
      <c r="SBQ28" s="61"/>
      <c r="SBR28" s="61"/>
      <c r="SBS28" s="61"/>
      <c r="SBT28" s="61"/>
      <c r="SBU28" s="61"/>
      <c r="SBV28" s="61"/>
      <c r="SBW28" s="61"/>
      <c r="SBX28" s="61"/>
      <c r="SBY28" s="61"/>
      <c r="SBZ28" s="61"/>
      <c r="SCA28" s="61"/>
      <c r="SCB28" s="61"/>
      <c r="SCC28" s="61"/>
      <c r="SCD28" s="61"/>
      <c r="SCE28" s="61"/>
      <c r="SCF28" s="61"/>
      <c r="SCG28" s="61"/>
      <c r="SCH28" s="61"/>
      <c r="SCI28" s="61"/>
      <c r="SCJ28" s="61"/>
      <c r="SCK28" s="61"/>
      <c r="SCL28" s="61"/>
      <c r="SCM28" s="61"/>
      <c r="SCN28" s="61"/>
      <c r="SCO28" s="61"/>
      <c r="SCP28" s="61"/>
      <c r="SCQ28" s="61"/>
      <c r="SCR28" s="61"/>
      <c r="SCS28" s="61"/>
      <c r="SCT28" s="61"/>
      <c r="SCU28" s="61"/>
      <c r="SCV28" s="61"/>
      <c r="SCW28" s="61"/>
      <c r="SCX28" s="61"/>
      <c r="SCY28" s="61"/>
      <c r="SCZ28" s="61"/>
      <c r="SDA28" s="61"/>
      <c r="SDB28" s="61"/>
      <c r="SDC28" s="61"/>
      <c r="SDD28" s="61"/>
      <c r="SDE28" s="61"/>
      <c r="SDF28" s="61"/>
      <c r="SDG28" s="61"/>
      <c r="SDH28" s="61"/>
      <c r="SDI28" s="61"/>
      <c r="SDJ28" s="61"/>
      <c r="SDK28" s="61"/>
      <c r="SDL28" s="61"/>
      <c r="SDM28" s="61"/>
      <c r="SDN28" s="61"/>
      <c r="SDO28" s="61"/>
      <c r="SDP28" s="61"/>
      <c r="SDQ28" s="61"/>
      <c r="SDR28" s="61"/>
      <c r="SDS28" s="61"/>
      <c r="SDT28" s="61"/>
      <c r="SDU28" s="61"/>
      <c r="SDV28" s="61"/>
      <c r="SDW28" s="61"/>
      <c r="SDX28" s="61"/>
      <c r="SDY28" s="61"/>
      <c r="SDZ28" s="61"/>
      <c r="SEA28" s="61"/>
      <c r="SEB28" s="61"/>
      <c r="SEC28" s="61"/>
      <c r="SED28" s="61"/>
      <c r="SEE28" s="61"/>
      <c r="SEF28" s="61"/>
      <c r="SEG28" s="61"/>
      <c r="SEH28" s="61"/>
      <c r="SEI28" s="61"/>
      <c r="SEJ28" s="61"/>
      <c r="SEK28" s="61"/>
      <c r="SEL28" s="61"/>
      <c r="SEM28" s="61"/>
      <c r="SEN28" s="61"/>
      <c r="SEO28" s="61"/>
      <c r="SEP28" s="61"/>
      <c r="SEQ28" s="61"/>
      <c r="SER28" s="61"/>
      <c r="SES28" s="61"/>
      <c r="SET28" s="61"/>
      <c r="SEU28" s="61"/>
      <c r="SEV28" s="61"/>
      <c r="SEW28" s="61"/>
      <c r="SEX28" s="61"/>
      <c r="SEY28" s="61"/>
      <c r="SEZ28" s="61"/>
      <c r="SFA28" s="61"/>
      <c r="SFB28" s="61"/>
      <c r="SFC28" s="61"/>
      <c r="SFD28" s="61"/>
      <c r="SFE28" s="61"/>
      <c r="SFF28" s="61"/>
      <c r="SFG28" s="61"/>
      <c r="SFH28" s="61"/>
      <c r="SFI28" s="61"/>
      <c r="SFJ28" s="61"/>
      <c r="SFK28" s="61"/>
      <c r="SFL28" s="61"/>
      <c r="SFM28" s="61"/>
      <c r="SFN28" s="61"/>
      <c r="SFO28" s="61"/>
      <c r="SFP28" s="61"/>
      <c r="SFQ28" s="61"/>
      <c r="SFR28" s="61"/>
      <c r="SFS28" s="61"/>
      <c r="SFT28" s="61"/>
      <c r="SFU28" s="61"/>
      <c r="SFV28" s="61"/>
      <c r="SFW28" s="61"/>
      <c r="SFX28" s="61"/>
      <c r="SFY28" s="61"/>
      <c r="SFZ28" s="61"/>
      <c r="SGA28" s="61"/>
      <c r="SGB28" s="61"/>
      <c r="SGC28" s="61"/>
      <c r="SGD28" s="61"/>
      <c r="SGE28" s="61"/>
      <c r="SGF28" s="61"/>
      <c r="SGG28" s="61"/>
      <c r="SGH28" s="61"/>
      <c r="SGI28" s="61"/>
      <c r="SGJ28" s="61"/>
      <c r="SGK28" s="61"/>
      <c r="SGL28" s="61"/>
      <c r="SGM28" s="61"/>
      <c r="SGN28" s="61"/>
      <c r="SGO28" s="61"/>
      <c r="SGP28" s="61"/>
      <c r="SGQ28" s="61"/>
      <c r="SGR28" s="61"/>
      <c r="SGS28" s="61"/>
      <c r="SGT28" s="61"/>
      <c r="SGU28" s="61"/>
      <c r="SGV28" s="61"/>
      <c r="SGW28" s="61"/>
      <c r="SGX28" s="61"/>
      <c r="SGY28" s="61"/>
      <c r="SGZ28" s="61"/>
      <c r="SHA28" s="61"/>
      <c r="SHB28" s="61"/>
      <c r="SHC28" s="61"/>
      <c r="SHD28" s="61"/>
      <c r="SHE28" s="61"/>
      <c r="SHF28" s="61"/>
      <c r="SHG28" s="61"/>
      <c r="SHH28" s="61"/>
      <c r="SHI28" s="61"/>
      <c r="SHJ28" s="61"/>
      <c r="SHK28" s="61"/>
      <c r="SHL28" s="61"/>
      <c r="SHM28" s="61"/>
      <c r="SHN28" s="61"/>
      <c r="SHO28" s="61"/>
      <c r="SHP28" s="61"/>
      <c r="SHQ28" s="61"/>
      <c r="SHR28" s="61"/>
      <c r="SHS28" s="61"/>
      <c r="SHT28" s="61"/>
      <c r="SHU28" s="61"/>
      <c r="SHV28" s="61"/>
      <c r="SHW28" s="61"/>
      <c r="SHX28" s="61"/>
      <c r="SHY28" s="61"/>
      <c r="SHZ28" s="61"/>
      <c r="SIA28" s="61"/>
      <c r="SIB28" s="61"/>
      <c r="SIC28" s="61"/>
      <c r="SID28" s="61"/>
      <c r="SIE28" s="61"/>
      <c r="SIF28" s="61"/>
      <c r="SIG28" s="61"/>
      <c r="SIH28" s="61"/>
      <c r="SII28" s="61"/>
      <c r="SIJ28" s="61"/>
      <c r="SIK28" s="61"/>
      <c r="SIL28" s="61"/>
      <c r="SIM28" s="61"/>
      <c r="SIN28" s="61"/>
      <c r="SIO28" s="61"/>
      <c r="SIP28" s="61"/>
      <c r="SIQ28" s="61"/>
      <c r="SIR28" s="61"/>
      <c r="SIS28" s="61"/>
      <c r="SIT28" s="61"/>
      <c r="SIU28" s="61"/>
      <c r="SIV28" s="61"/>
      <c r="SIW28" s="61"/>
      <c r="SIX28" s="61"/>
      <c r="SIY28" s="61"/>
      <c r="SIZ28" s="61"/>
      <c r="SJA28" s="61"/>
      <c r="SJB28" s="61"/>
      <c r="SJC28" s="61"/>
      <c r="SJD28" s="61"/>
      <c r="SJE28" s="61"/>
      <c r="SJF28" s="61"/>
      <c r="SJG28" s="61"/>
      <c r="SJH28" s="61"/>
      <c r="SJI28" s="61"/>
      <c r="SJJ28" s="61"/>
      <c r="SJK28" s="61"/>
      <c r="SJL28" s="61"/>
      <c r="SJM28" s="61"/>
      <c r="SJN28" s="61"/>
      <c r="SJO28" s="61"/>
      <c r="SJP28" s="61"/>
      <c r="SJQ28" s="61"/>
      <c r="SJR28" s="61"/>
      <c r="SJS28" s="61"/>
      <c r="SJT28" s="61"/>
      <c r="SJU28" s="61"/>
      <c r="SJV28" s="61"/>
      <c r="SJW28" s="61"/>
      <c r="SJX28" s="61"/>
      <c r="SJY28" s="61"/>
      <c r="SJZ28" s="61"/>
      <c r="SKA28" s="61"/>
      <c r="SKB28" s="61"/>
      <c r="SKC28" s="61"/>
      <c r="SKD28" s="61"/>
      <c r="SKE28" s="61"/>
      <c r="SKF28" s="61"/>
      <c r="SKG28" s="61"/>
      <c r="SKH28" s="61"/>
      <c r="SKI28" s="61"/>
      <c r="SKJ28" s="61"/>
      <c r="SKK28" s="61"/>
      <c r="SKL28" s="61"/>
      <c r="SKM28" s="61"/>
      <c r="SKN28" s="61"/>
      <c r="SKO28" s="61"/>
      <c r="SKP28" s="61"/>
      <c r="SKQ28" s="61"/>
      <c r="SKR28" s="61"/>
      <c r="SKS28" s="61"/>
      <c r="SKT28" s="61"/>
      <c r="SKU28" s="61"/>
      <c r="SKV28" s="61"/>
      <c r="SKW28" s="61"/>
      <c r="SKX28" s="61"/>
      <c r="SKY28" s="61"/>
      <c r="SKZ28" s="61"/>
      <c r="SLA28" s="61"/>
      <c r="SLB28" s="61"/>
      <c r="SLC28" s="61"/>
      <c r="SLD28" s="61"/>
      <c r="SLE28" s="61"/>
      <c r="SLF28" s="61"/>
      <c r="SLG28" s="61"/>
      <c r="SLH28" s="61"/>
      <c r="SLI28" s="61"/>
      <c r="SLJ28" s="61"/>
      <c r="SLK28" s="61"/>
      <c r="SLL28" s="61"/>
      <c r="SLM28" s="61"/>
      <c r="SLN28" s="61"/>
      <c r="SLO28" s="61"/>
      <c r="SLP28" s="61"/>
      <c r="SLQ28" s="61"/>
      <c r="SLR28" s="61"/>
      <c r="SLS28" s="61"/>
      <c r="SLT28" s="61"/>
      <c r="SLU28" s="61"/>
      <c r="SLV28" s="61"/>
      <c r="SLW28" s="61"/>
      <c r="SLX28" s="61"/>
      <c r="SLY28" s="61"/>
      <c r="SLZ28" s="61"/>
      <c r="SMA28" s="61"/>
      <c r="SMB28" s="61"/>
      <c r="SMC28" s="61"/>
      <c r="SMD28" s="61"/>
      <c r="SME28" s="61"/>
      <c r="SMF28" s="61"/>
      <c r="SMG28" s="61"/>
      <c r="SMH28" s="61"/>
      <c r="SMI28" s="61"/>
      <c r="SMJ28" s="61"/>
      <c r="SMK28" s="61"/>
      <c r="SML28" s="61"/>
      <c r="SMM28" s="61"/>
      <c r="SMN28" s="61"/>
      <c r="SMO28" s="61"/>
      <c r="SMP28" s="61"/>
      <c r="SMQ28" s="61"/>
      <c r="SMR28" s="61"/>
      <c r="SMS28" s="61"/>
      <c r="SMT28" s="61"/>
      <c r="SMU28" s="61"/>
      <c r="SMV28" s="61"/>
      <c r="SMW28" s="61"/>
      <c r="SMX28" s="61"/>
      <c r="SMY28" s="61"/>
      <c r="SMZ28" s="61"/>
      <c r="SNA28" s="61"/>
      <c r="SNB28" s="61"/>
      <c r="SNC28" s="61"/>
      <c r="SND28" s="61"/>
      <c r="SNE28" s="61"/>
      <c r="SNF28" s="61"/>
      <c r="SNG28" s="61"/>
      <c r="SNH28" s="61"/>
      <c r="SNI28" s="61"/>
      <c r="SNJ28" s="61"/>
      <c r="SNK28" s="61"/>
      <c r="SNL28" s="61"/>
      <c r="SNM28" s="61"/>
      <c r="SNN28" s="61"/>
      <c r="SNO28" s="61"/>
      <c r="SNP28" s="61"/>
      <c r="SNQ28" s="61"/>
      <c r="SNR28" s="61"/>
      <c r="SNS28" s="61"/>
      <c r="SNT28" s="61"/>
      <c r="SNU28" s="61"/>
      <c r="SNV28" s="61"/>
      <c r="SNW28" s="61"/>
      <c r="SNX28" s="61"/>
      <c r="SNY28" s="61"/>
      <c r="SNZ28" s="61"/>
      <c r="SOA28" s="61"/>
      <c r="SOB28" s="61"/>
      <c r="SOC28" s="61"/>
      <c r="SOD28" s="61"/>
      <c r="SOE28" s="61"/>
      <c r="SOF28" s="61"/>
      <c r="SOG28" s="61"/>
      <c r="SOH28" s="61"/>
      <c r="SOI28" s="61"/>
      <c r="SOJ28" s="61"/>
      <c r="SOK28" s="61"/>
      <c r="SOL28" s="61"/>
      <c r="SOM28" s="61"/>
      <c r="SON28" s="61"/>
      <c r="SOO28" s="61"/>
      <c r="SOP28" s="61"/>
      <c r="SOQ28" s="61"/>
      <c r="SOR28" s="61"/>
      <c r="SOS28" s="61"/>
      <c r="SOT28" s="61"/>
      <c r="SOU28" s="61"/>
      <c r="SOV28" s="61"/>
      <c r="SOW28" s="61"/>
      <c r="SOX28" s="61"/>
      <c r="SOY28" s="61"/>
      <c r="SOZ28" s="61"/>
      <c r="SPA28" s="61"/>
      <c r="SPB28" s="61"/>
      <c r="SPC28" s="61"/>
      <c r="SPD28" s="61"/>
      <c r="SPE28" s="61"/>
      <c r="SPF28" s="61"/>
      <c r="SPG28" s="61"/>
      <c r="SPH28" s="61"/>
      <c r="SPI28" s="61"/>
      <c r="SPJ28" s="61"/>
      <c r="SPK28" s="61"/>
      <c r="SPL28" s="61"/>
      <c r="SPM28" s="61"/>
      <c r="SPN28" s="61"/>
      <c r="SPO28" s="61"/>
      <c r="SPP28" s="61"/>
      <c r="SPQ28" s="61"/>
      <c r="SPR28" s="61"/>
      <c r="SPS28" s="61"/>
      <c r="SPT28" s="61"/>
      <c r="SPU28" s="61"/>
      <c r="SPV28" s="61"/>
      <c r="SPW28" s="61"/>
      <c r="SPX28" s="61"/>
      <c r="SPY28" s="61"/>
      <c r="SPZ28" s="61"/>
      <c r="SQA28" s="61"/>
      <c r="SQB28" s="61"/>
      <c r="SQC28" s="61"/>
      <c r="SQD28" s="61"/>
      <c r="SQE28" s="61"/>
      <c r="SQF28" s="61"/>
      <c r="SQG28" s="61"/>
      <c r="SQH28" s="61"/>
      <c r="SQI28" s="61"/>
      <c r="SQJ28" s="61"/>
      <c r="SQK28" s="61"/>
      <c r="SQL28" s="61"/>
      <c r="SQM28" s="61"/>
      <c r="SQN28" s="61"/>
      <c r="SQO28" s="61"/>
      <c r="SQP28" s="61"/>
      <c r="SQQ28" s="61"/>
      <c r="SQR28" s="61"/>
      <c r="SQS28" s="61"/>
      <c r="SQT28" s="61"/>
      <c r="SQU28" s="61"/>
      <c r="SQV28" s="61"/>
      <c r="SQW28" s="61"/>
      <c r="SQX28" s="61"/>
      <c r="SQY28" s="61"/>
      <c r="SQZ28" s="61"/>
      <c r="SRA28" s="61"/>
      <c r="SRB28" s="61"/>
      <c r="SRC28" s="61"/>
      <c r="SRD28" s="61"/>
      <c r="SRE28" s="61"/>
      <c r="SRF28" s="61"/>
      <c r="SRG28" s="61"/>
      <c r="SRH28" s="61"/>
      <c r="SRI28" s="61"/>
      <c r="SRJ28" s="61"/>
      <c r="SRK28" s="61"/>
      <c r="SRL28" s="61"/>
      <c r="SRM28" s="61"/>
      <c r="SRN28" s="61"/>
      <c r="SRO28" s="61"/>
      <c r="SRP28" s="61"/>
      <c r="SRQ28" s="61"/>
      <c r="SRR28" s="61"/>
      <c r="SRS28" s="61"/>
      <c r="SRT28" s="61"/>
      <c r="SRU28" s="61"/>
      <c r="SRV28" s="61"/>
      <c r="SRW28" s="61"/>
      <c r="SRX28" s="61"/>
      <c r="SRY28" s="61"/>
      <c r="SRZ28" s="61"/>
      <c r="SSA28" s="61"/>
      <c r="SSB28" s="61"/>
      <c r="SSC28" s="61"/>
      <c r="SSD28" s="61"/>
      <c r="SSE28" s="61"/>
      <c r="SSF28" s="61"/>
      <c r="SSG28" s="61"/>
      <c r="SSH28" s="61"/>
      <c r="SSI28" s="61"/>
      <c r="SSJ28" s="61"/>
      <c r="SSK28" s="61"/>
      <c r="SSL28" s="61"/>
      <c r="SSM28" s="61"/>
      <c r="SSN28" s="61"/>
      <c r="SSO28" s="61"/>
      <c r="SSP28" s="61"/>
      <c r="SSQ28" s="61"/>
      <c r="SSR28" s="61"/>
      <c r="SSS28" s="61"/>
      <c r="SST28" s="61"/>
      <c r="SSU28" s="61"/>
      <c r="SSV28" s="61"/>
      <c r="SSW28" s="61"/>
      <c r="SSX28" s="61"/>
      <c r="SSY28" s="61"/>
      <c r="SSZ28" s="61"/>
      <c r="STA28" s="61"/>
      <c r="STB28" s="61"/>
      <c r="STC28" s="61"/>
      <c r="STD28" s="61"/>
      <c r="STE28" s="61"/>
      <c r="STF28" s="61"/>
      <c r="STG28" s="61"/>
      <c r="STH28" s="61"/>
      <c r="STI28" s="61"/>
      <c r="STJ28" s="61"/>
      <c r="STK28" s="61"/>
      <c r="STL28" s="61"/>
      <c r="STM28" s="61"/>
      <c r="STN28" s="61"/>
      <c r="STO28" s="61"/>
      <c r="STP28" s="61"/>
      <c r="STQ28" s="61"/>
      <c r="STR28" s="61"/>
      <c r="STS28" s="61"/>
      <c r="STT28" s="61"/>
      <c r="STU28" s="61"/>
      <c r="STV28" s="61"/>
      <c r="STW28" s="61"/>
      <c r="STX28" s="61"/>
      <c r="STY28" s="61"/>
      <c r="STZ28" s="61"/>
      <c r="SUA28" s="61"/>
      <c r="SUB28" s="61"/>
      <c r="SUC28" s="61"/>
      <c r="SUD28" s="61"/>
      <c r="SUE28" s="61"/>
      <c r="SUF28" s="61"/>
      <c r="SUG28" s="61"/>
      <c r="SUH28" s="61"/>
      <c r="SUI28" s="61"/>
      <c r="SUJ28" s="61"/>
      <c r="SUK28" s="61"/>
      <c r="SUL28" s="61"/>
      <c r="SUM28" s="61"/>
      <c r="SUN28" s="61"/>
      <c r="SUO28" s="61"/>
      <c r="SUP28" s="61"/>
      <c r="SUQ28" s="61"/>
      <c r="SUR28" s="61"/>
      <c r="SUS28" s="61"/>
      <c r="SUT28" s="61"/>
      <c r="SUU28" s="61"/>
      <c r="SUV28" s="61"/>
      <c r="SUW28" s="61"/>
      <c r="SUX28" s="61"/>
      <c r="SUY28" s="61"/>
      <c r="SUZ28" s="61"/>
      <c r="SVA28" s="61"/>
      <c r="SVB28" s="61"/>
      <c r="SVC28" s="61"/>
      <c r="SVD28" s="61"/>
      <c r="SVE28" s="61"/>
      <c r="SVF28" s="61"/>
      <c r="SVG28" s="61"/>
      <c r="SVH28" s="61"/>
      <c r="SVI28" s="61"/>
      <c r="SVJ28" s="61"/>
      <c r="SVK28" s="61"/>
      <c r="SVL28" s="61"/>
      <c r="SVM28" s="61"/>
      <c r="SVN28" s="61"/>
      <c r="SVO28" s="61"/>
      <c r="SVP28" s="61"/>
      <c r="SVQ28" s="61"/>
      <c r="SVR28" s="61"/>
      <c r="SVS28" s="61"/>
      <c r="SVT28" s="61"/>
      <c r="SVU28" s="61"/>
      <c r="SVV28" s="61"/>
      <c r="SVW28" s="61"/>
      <c r="SVX28" s="61"/>
      <c r="SVY28" s="61"/>
      <c r="SVZ28" s="61"/>
      <c r="SWA28" s="61"/>
      <c r="SWB28" s="61"/>
      <c r="SWC28" s="61"/>
      <c r="SWD28" s="61"/>
      <c r="SWE28" s="61"/>
      <c r="SWF28" s="61"/>
      <c r="SWG28" s="61"/>
      <c r="SWH28" s="61"/>
      <c r="SWI28" s="61"/>
      <c r="SWJ28" s="61"/>
      <c r="SWK28" s="61"/>
      <c r="SWL28" s="61"/>
      <c r="SWM28" s="61"/>
      <c r="SWN28" s="61"/>
      <c r="SWO28" s="61"/>
      <c r="SWP28" s="61"/>
      <c r="SWQ28" s="61"/>
      <c r="SWR28" s="61"/>
      <c r="SWS28" s="61"/>
      <c r="SWT28" s="61"/>
      <c r="SWU28" s="61"/>
      <c r="SWV28" s="61"/>
      <c r="SWW28" s="61"/>
      <c r="SWX28" s="61"/>
      <c r="SWY28" s="61"/>
      <c r="SWZ28" s="61"/>
      <c r="SXA28" s="61"/>
      <c r="SXB28" s="61"/>
      <c r="SXC28" s="61"/>
      <c r="SXD28" s="61"/>
      <c r="SXE28" s="61"/>
      <c r="SXF28" s="61"/>
      <c r="SXG28" s="61"/>
      <c r="SXH28" s="61"/>
      <c r="SXI28" s="61"/>
      <c r="SXJ28" s="61"/>
      <c r="SXK28" s="61"/>
      <c r="SXL28" s="61"/>
      <c r="SXM28" s="61"/>
      <c r="SXN28" s="61"/>
      <c r="SXO28" s="61"/>
      <c r="SXP28" s="61"/>
      <c r="SXQ28" s="61"/>
      <c r="SXR28" s="61"/>
      <c r="SXS28" s="61"/>
      <c r="SXT28" s="61"/>
      <c r="SXU28" s="61"/>
      <c r="SXV28" s="61"/>
      <c r="SXW28" s="61"/>
      <c r="SXX28" s="61"/>
      <c r="SXY28" s="61"/>
      <c r="SXZ28" s="61"/>
      <c r="SYA28" s="61"/>
      <c r="SYB28" s="61"/>
      <c r="SYC28" s="61"/>
      <c r="SYD28" s="61"/>
      <c r="SYE28" s="61"/>
      <c r="SYF28" s="61"/>
      <c r="SYG28" s="61"/>
      <c r="SYH28" s="61"/>
      <c r="SYI28" s="61"/>
      <c r="SYJ28" s="61"/>
      <c r="SYK28" s="61"/>
      <c r="SYL28" s="61"/>
      <c r="SYM28" s="61"/>
      <c r="SYN28" s="61"/>
      <c r="SYO28" s="61"/>
      <c r="SYP28" s="61"/>
      <c r="SYQ28" s="61"/>
      <c r="SYR28" s="61"/>
      <c r="SYS28" s="61"/>
      <c r="SYT28" s="61"/>
      <c r="SYU28" s="61"/>
      <c r="SYV28" s="61"/>
      <c r="SYW28" s="61"/>
      <c r="SYX28" s="61"/>
      <c r="SYY28" s="61"/>
      <c r="SYZ28" s="61"/>
      <c r="SZA28" s="61"/>
      <c r="SZB28" s="61"/>
      <c r="SZC28" s="61"/>
      <c r="SZD28" s="61"/>
      <c r="SZE28" s="61"/>
      <c r="SZF28" s="61"/>
      <c r="SZG28" s="61"/>
      <c r="SZH28" s="61"/>
      <c r="SZI28" s="61"/>
      <c r="SZJ28" s="61"/>
      <c r="SZK28" s="61"/>
      <c r="SZL28" s="61"/>
      <c r="SZM28" s="61"/>
      <c r="SZN28" s="61"/>
      <c r="SZO28" s="61"/>
      <c r="SZP28" s="61"/>
      <c r="SZQ28" s="61"/>
      <c r="SZR28" s="61"/>
      <c r="SZS28" s="61"/>
      <c r="SZT28" s="61"/>
      <c r="SZU28" s="61"/>
      <c r="SZV28" s="61"/>
      <c r="SZW28" s="61"/>
      <c r="SZX28" s="61"/>
      <c r="SZY28" s="61"/>
      <c r="SZZ28" s="61"/>
      <c r="TAA28" s="61"/>
      <c r="TAB28" s="61"/>
      <c r="TAC28" s="61"/>
      <c r="TAD28" s="61"/>
      <c r="TAE28" s="61"/>
      <c r="TAF28" s="61"/>
      <c r="TAG28" s="61"/>
      <c r="TAH28" s="61"/>
      <c r="TAI28" s="61"/>
      <c r="TAJ28" s="61"/>
      <c r="TAK28" s="61"/>
      <c r="TAL28" s="61"/>
      <c r="TAM28" s="61"/>
      <c r="TAN28" s="61"/>
      <c r="TAO28" s="61"/>
      <c r="TAP28" s="61"/>
      <c r="TAQ28" s="61"/>
      <c r="TAR28" s="61"/>
      <c r="TAS28" s="61"/>
      <c r="TAT28" s="61"/>
      <c r="TAU28" s="61"/>
      <c r="TAV28" s="61"/>
      <c r="TAW28" s="61"/>
      <c r="TAX28" s="61"/>
      <c r="TAY28" s="61"/>
      <c r="TAZ28" s="61"/>
      <c r="TBA28" s="61"/>
      <c r="TBB28" s="61"/>
      <c r="TBC28" s="61"/>
      <c r="TBD28" s="61"/>
      <c r="TBE28" s="61"/>
      <c r="TBF28" s="61"/>
      <c r="TBG28" s="61"/>
      <c r="TBH28" s="61"/>
      <c r="TBI28" s="61"/>
      <c r="TBJ28" s="61"/>
      <c r="TBK28" s="61"/>
      <c r="TBL28" s="61"/>
      <c r="TBM28" s="61"/>
      <c r="TBN28" s="61"/>
      <c r="TBO28" s="61"/>
      <c r="TBP28" s="61"/>
      <c r="TBQ28" s="61"/>
      <c r="TBR28" s="61"/>
      <c r="TBS28" s="61"/>
      <c r="TBT28" s="61"/>
      <c r="TBU28" s="61"/>
      <c r="TBV28" s="61"/>
      <c r="TBW28" s="61"/>
      <c r="TBX28" s="61"/>
      <c r="TBY28" s="61"/>
      <c r="TBZ28" s="61"/>
      <c r="TCA28" s="61"/>
      <c r="TCB28" s="61"/>
      <c r="TCC28" s="61"/>
      <c r="TCD28" s="61"/>
      <c r="TCE28" s="61"/>
      <c r="TCF28" s="61"/>
      <c r="TCG28" s="61"/>
      <c r="TCH28" s="61"/>
      <c r="TCI28" s="61"/>
      <c r="TCJ28" s="61"/>
      <c r="TCK28" s="61"/>
      <c r="TCL28" s="61"/>
      <c r="TCM28" s="61"/>
      <c r="TCN28" s="61"/>
      <c r="TCO28" s="61"/>
      <c r="TCP28" s="61"/>
      <c r="TCQ28" s="61"/>
      <c r="TCR28" s="61"/>
      <c r="TCS28" s="61"/>
      <c r="TCT28" s="61"/>
      <c r="TCU28" s="61"/>
      <c r="TCV28" s="61"/>
      <c r="TCW28" s="61"/>
      <c r="TCX28" s="61"/>
      <c r="TCY28" s="61"/>
      <c r="TCZ28" s="61"/>
      <c r="TDA28" s="61"/>
      <c r="TDB28" s="61"/>
      <c r="TDC28" s="61"/>
      <c r="TDD28" s="61"/>
      <c r="TDE28" s="61"/>
      <c r="TDF28" s="61"/>
      <c r="TDG28" s="61"/>
      <c r="TDH28" s="61"/>
      <c r="TDI28" s="61"/>
      <c r="TDJ28" s="61"/>
      <c r="TDK28" s="61"/>
      <c r="TDL28" s="61"/>
      <c r="TDM28" s="61"/>
      <c r="TDN28" s="61"/>
      <c r="TDO28" s="61"/>
      <c r="TDP28" s="61"/>
      <c r="TDQ28" s="61"/>
      <c r="TDR28" s="61"/>
      <c r="TDS28" s="61"/>
      <c r="TDT28" s="61"/>
      <c r="TDU28" s="61"/>
      <c r="TDV28" s="61"/>
      <c r="TDW28" s="61"/>
      <c r="TDX28" s="61"/>
      <c r="TDY28" s="61"/>
      <c r="TDZ28" s="61"/>
      <c r="TEA28" s="61"/>
      <c r="TEB28" s="61"/>
      <c r="TEC28" s="61"/>
      <c r="TED28" s="61"/>
      <c r="TEE28" s="61"/>
      <c r="TEF28" s="61"/>
      <c r="TEG28" s="61"/>
      <c r="TEH28" s="61"/>
      <c r="TEI28" s="61"/>
      <c r="TEJ28" s="61"/>
      <c r="TEK28" s="61"/>
      <c r="TEL28" s="61"/>
      <c r="TEM28" s="61"/>
      <c r="TEN28" s="61"/>
      <c r="TEO28" s="61"/>
      <c r="TEP28" s="61"/>
      <c r="TEQ28" s="61"/>
      <c r="TER28" s="61"/>
      <c r="TES28" s="61"/>
      <c r="TET28" s="61"/>
      <c r="TEU28" s="61"/>
      <c r="TEV28" s="61"/>
      <c r="TEW28" s="61"/>
      <c r="TEX28" s="61"/>
      <c r="TEY28" s="61"/>
      <c r="TEZ28" s="61"/>
      <c r="TFA28" s="61"/>
      <c r="TFB28" s="61"/>
      <c r="TFC28" s="61"/>
      <c r="TFD28" s="61"/>
      <c r="TFE28" s="61"/>
      <c r="TFF28" s="61"/>
      <c r="TFG28" s="61"/>
      <c r="TFH28" s="61"/>
      <c r="TFI28" s="61"/>
      <c r="TFJ28" s="61"/>
      <c r="TFK28" s="61"/>
      <c r="TFL28" s="61"/>
      <c r="TFM28" s="61"/>
      <c r="TFN28" s="61"/>
      <c r="TFO28" s="61"/>
      <c r="TFP28" s="61"/>
      <c r="TFQ28" s="61"/>
      <c r="TFR28" s="61"/>
      <c r="TFS28" s="61"/>
      <c r="TFT28" s="61"/>
      <c r="TFU28" s="61"/>
      <c r="TFV28" s="61"/>
      <c r="TFW28" s="61"/>
      <c r="TFX28" s="61"/>
      <c r="TFY28" s="61"/>
      <c r="TFZ28" s="61"/>
      <c r="TGA28" s="61"/>
      <c r="TGB28" s="61"/>
      <c r="TGC28" s="61"/>
      <c r="TGD28" s="61"/>
      <c r="TGE28" s="61"/>
      <c r="TGF28" s="61"/>
      <c r="TGG28" s="61"/>
      <c r="TGH28" s="61"/>
      <c r="TGI28" s="61"/>
      <c r="TGJ28" s="61"/>
      <c r="TGK28" s="61"/>
      <c r="TGL28" s="61"/>
      <c r="TGM28" s="61"/>
      <c r="TGN28" s="61"/>
      <c r="TGO28" s="61"/>
      <c r="TGP28" s="61"/>
      <c r="TGQ28" s="61"/>
      <c r="TGR28" s="61"/>
      <c r="TGS28" s="61"/>
      <c r="TGT28" s="61"/>
      <c r="TGU28" s="61"/>
      <c r="TGV28" s="61"/>
      <c r="TGW28" s="61"/>
      <c r="TGX28" s="61"/>
      <c r="TGY28" s="61"/>
      <c r="TGZ28" s="61"/>
      <c r="THA28" s="61"/>
      <c r="THB28" s="61"/>
      <c r="THC28" s="61"/>
      <c r="THD28" s="61"/>
      <c r="THE28" s="61"/>
      <c r="THF28" s="61"/>
      <c r="THG28" s="61"/>
      <c r="THH28" s="61"/>
      <c r="THI28" s="61"/>
      <c r="THJ28" s="61"/>
      <c r="THK28" s="61"/>
      <c r="THL28" s="61"/>
      <c r="THM28" s="61"/>
      <c r="THN28" s="61"/>
      <c r="THO28" s="61"/>
      <c r="THP28" s="61"/>
      <c r="THQ28" s="61"/>
      <c r="THR28" s="61"/>
      <c r="THS28" s="61"/>
      <c r="THT28" s="61"/>
      <c r="THU28" s="61"/>
      <c r="THV28" s="61"/>
      <c r="THW28" s="61"/>
      <c r="THX28" s="61"/>
      <c r="THY28" s="61"/>
      <c r="THZ28" s="61"/>
      <c r="TIA28" s="61"/>
      <c r="TIB28" s="61"/>
      <c r="TIC28" s="61"/>
      <c r="TID28" s="61"/>
      <c r="TIE28" s="61"/>
      <c r="TIF28" s="61"/>
      <c r="TIG28" s="61"/>
      <c r="TIH28" s="61"/>
      <c r="TII28" s="61"/>
      <c r="TIJ28" s="61"/>
      <c r="TIK28" s="61"/>
      <c r="TIL28" s="61"/>
      <c r="TIM28" s="61"/>
      <c r="TIN28" s="61"/>
      <c r="TIO28" s="61"/>
      <c r="TIP28" s="61"/>
      <c r="TIQ28" s="61"/>
      <c r="TIR28" s="61"/>
      <c r="TIS28" s="61"/>
      <c r="TIT28" s="61"/>
      <c r="TIU28" s="61"/>
      <c r="TIV28" s="61"/>
      <c r="TIW28" s="61"/>
      <c r="TIX28" s="61"/>
      <c r="TIY28" s="61"/>
      <c r="TIZ28" s="61"/>
      <c r="TJA28" s="61"/>
      <c r="TJB28" s="61"/>
      <c r="TJC28" s="61"/>
      <c r="TJD28" s="61"/>
      <c r="TJE28" s="61"/>
      <c r="TJF28" s="61"/>
      <c r="TJG28" s="61"/>
      <c r="TJH28" s="61"/>
      <c r="TJI28" s="61"/>
      <c r="TJJ28" s="61"/>
      <c r="TJK28" s="61"/>
      <c r="TJL28" s="61"/>
      <c r="TJM28" s="61"/>
      <c r="TJN28" s="61"/>
      <c r="TJO28" s="61"/>
      <c r="TJP28" s="61"/>
      <c r="TJQ28" s="61"/>
      <c r="TJR28" s="61"/>
      <c r="TJS28" s="61"/>
      <c r="TJT28" s="61"/>
      <c r="TJU28" s="61"/>
      <c r="TJV28" s="61"/>
      <c r="TJW28" s="61"/>
      <c r="TJX28" s="61"/>
      <c r="TJY28" s="61"/>
      <c r="TJZ28" s="61"/>
      <c r="TKA28" s="61"/>
      <c r="TKB28" s="61"/>
      <c r="TKC28" s="61"/>
      <c r="TKD28" s="61"/>
      <c r="TKE28" s="61"/>
      <c r="TKF28" s="61"/>
      <c r="TKG28" s="61"/>
      <c r="TKH28" s="61"/>
      <c r="TKI28" s="61"/>
      <c r="TKJ28" s="61"/>
      <c r="TKK28" s="61"/>
      <c r="TKL28" s="61"/>
      <c r="TKM28" s="61"/>
      <c r="TKN28" s="61"/>
      <c r="TKO28" s="61"/>
      <c r="TKP28" s="61"/>
      <c r="TKQ28" s="61"/>
      <c r="TKR28" s="61"/>
      <c r="TKS28" s="61"/>
      <c r="TKT28" s="61"/>
      <c r="TKU28" s="61"/>
      <c r="TKV28" s="61"/>
      <c r="TKW28" s="61"/>
      <c r="TKX28" s="61"/>
      <c r="TKY28" s="61"/>
      <c r="TKZ28" s="61"/>
      <c r="TLA28" s="61"/>
      <c r="TLB28" s="61"/>
      <c r="TLC28" s="61"/>
      <c r="TLD28" s="61"/>
      <c r="TLE28" s="61"/>
      <c r="TLF28" s="61"/>
      <c r="TLG28" s="61"/>
      <c r="TLH28" s="61"/>
      <c r="TLI28" s="61"/>
      <c r="TLJ28" s="61"/>
      <c r="TLK28" s="61"/>
      <c r="TLL28" s="61"/>
      <c r="TLM28" s="61"/>
      <c r="TLN28" s="61"/>
      <c r="TLO28" s="61"/>
      <c r="TLP28" s="61"/>
      <c r="TLQ28" s="61"/>
      <c r="TLR28" s="61"/>
      <c r="TLS28" s="61"/>
      <c r="TLT28" s="61"/>
      <c r="TLU28" s="61"/>
      <c r="TLV28" s="61"/>
      <c r="TLW28" s="61"/>
      <c r="TLX28" s="61"/>
      <c r="TLY28" s="61"/>
      <c r="TLZ28" s="61"/>
      <c r="TMA28" s="61"/>
      <c r="TMB28" s="61"/>
      <c r="TMC28" s="61"/>
      <c r="TMD28" s="61"/>
      <c r="TME28" s="61"/>
      <c r="TMF28" s="61"/>
      <c r="TMG28" s="61"/>
      <c r="TMH28" s="61"/>
      <c r="TMI28" s="61"/>
      <c r="TMJ28" s="61"/>
      <c r="TMK28" s="61"/>
      <c r="TML28" s="61"/>
      <c r="TMM28" s="61"/>
      <c r="TMN28" s="61"/>
      <c r="TMO28" s="61"/>
      <c r="TMP28" s="61"/>
      <c r="TMQ28" s="61"/>
      <c r="TMR28" s="61"/>
      <c r="TMS28" s="61"/>
      <c r="TMT28" s="61"/>
      <c r="TMU28" s="61"/>
      <c r="TMV28" s="61"/>
      <c r="TMW28" s="61"/>
      <c r="TMX28" s="61"/>
      <c r="TMY28" s="61"/>
      <c r="TMZ28" s="61"/>
      <c r="TNA28" s="61"/>
      <c r="TNB28" s="61"/>
      <c r="TNC28" s="61"/>
      <c r="TND28" s="61"/>
      <c r="TNE28" s="61"/>
      <c r="TNF28" s="61"/>
      <c r="TNG28" s="61"/>
      <c r="TNH28" s="61"/>
      <c r="TNI28" s="61"/>
      <c r="TNJ28" s="61"/>
      <c r="TNK28" s="61"/>
      <c r="TNL28" s="61"/>
      <c r="TNM28" s="61"/>
      <c r="TNN28" s="61"/>
      <c r="TNO28" s="61"/>
      <c r="TNP28" s="61"/>
      <c r="TNQ28" s="61"/>
      <c r="TNR28" s="61"/>
      <c r="TNS28" s="61"/>
      <c r="TNT28" s="61"/>
      <c r="TNU28" s="61"/>
      <c r="TNV28" s="61"/>
      <c r="TNW28" s="61"/>
      <c r="TNX28" s="61"/>
      <c r="TNY28" s="61"/>
      <c r="TNZ28" s="61"/>
      <c r="TOA28" s="61"/>
      <c r="TOB28" s="61"/>
      <c r="TOC28" s="61"/>
      <c r="TOD28" s="61"/>
      <c r="TOE28" s="61"/>
      <c r="TOF28" s="61"/>
      <c r="TOG28" s="61"/>
      <c r="TOH28" s="61"/>
      <c r="TOI28" s="61"/>
      <c r="TOJ28" s="61"/>
      <c r="TOK28" s="61"/>
      <c r="TOL28" s="61"/>
      <c r="TOM28" s="61"/>
      <c r="TON28" s="61"/>
      <c r="TOO28" s="61"/>
      <c r="TOP28" s="61"/>
      <c r="TOQ28" s="61"/>
      <c r="TOR28" s="61"/>
      <c r="TOS28" s="61"/>
      <c r="TOT28" s="61"/>
      <c r="TOU28" s="61"/>
      <c r="TOV28" s="61"/>
      <c r="TOW28" s="61"/>
      <c r="TOX28" s="61"/>
      <c r="TOY28" s="61"/>
      <c r="TOZ28" s="61"/>
      <c r="TPA28" s="61"/>
      <c r="TPB28" s="61"/>
      <c r="TPC28" s="61"/>
      <c r="TPD28" s="61"/>
      <c r="TPE28" s="61"/>
      <c r="TPF28" s="61"/>
      <c r="TPG28" s="61"/>
      <c r="TPH28" s="61"/>
      <c r="TPI28" s="61"/>
      <c r="TPJ28" s="61"/>
      <c r="TPK28" s="61"/>
      <c r="TPL28" s="61"/>
      <c r="TPM28" s="61"/>
      <c r="TPN28" s="61"/>
      <c r="TPO28" s="61"/>
      <c r="TPP28" s="61"/>
      <c r="TPQ28" s="61"/>
      <c r="TPR28" s="61"/>
      <c r="TPS28" s="61"/>
      <c r="TPT28" s="61"/>
      <c r="TPU28" s="61"/>
      <c r="TPV28" s="61"/>
      <c r="TPW28" s="61"/>
      <c r="TPX28" s="61"/>
      <c r="TPY28" s="61"/>
      <c r="TPZ28" s="61"/>
      <c r="TQA28" s="61"/>
      <c r="TQB28" s="61"/>
      <c r="TQC28" s="61"/>
      <c r="TQD28" s="61"/>
      <c r="TQE28" s="61"/>
      <c r="TQF28" s="61"/>
      <c r="TQG28" s="61"/>
      <c r="TQH28" s="61"/>
      <c r="TQI28" s="61"/>
      <c r="TQJ28" s="61"/>
      <c r="TQK28" s="61"/>
      <c r="TQL28" s="61"/>
      <c r="TQM28" s="61"/>
      <c r="TQN28" s="61"/>
      <c r="TQO28" s="61"/>
      <c r="TQP28" s="61"/>
      <c r="TQQ28" s="61"/>
      <c r="TQR28" s="61"/>
      <c r="TQS28" s="61"/>
      <c r="TQT28" s="61"/>
      <c r="TQU28" s="61"/>
      <c r="TQV28" s="61"/>
      <c r="TQW28" s="61"/>
      <c r="TQX28" s="61"/>
      <c r="TQY28" s="61"/>
      <c r="TQZ28" s="61"/>
      <c r="TRA28" s="61"/>
      <c r="TRB28" s="61"/>
      <c r="TRC28" s="61"/>
      <c r="TRD28" s="61"/>
      <c r="TRE28" s="61"/>
      <c r="TRF28" s="61"/>
      <c r="TRG28" s="61"/>
      <c r="TRH28" s="61"/>
      <c r="TRI28" s="61"/>
      <c r="TRJ28" s="61"/>
      <c r="TRK28" s="61"/>
      <c r="TRL28" s="61"/>
      <c r="TRM28" s="61"/>
      <c r="TRN28" s="61"/>
      <c r="TRO28" s="61"/>
      <c r="TRP28" s="61"/>
      <c r="TRQ28" s="61"/>
      <c r="TRR28" s="61"/>
      <c r="TRS28" s="61"/>
      <c r="TRT28" s="61"/>
      <c r="TRU28" s="61"/>
      <c r="TRV28" s="61"/>
      <c r="TRW28" s="61"/>
      <c r="TRX28" s="61"/>
      <c r="TRY28" s="61"/>
      <c r="TRZ28" s="61"/>
      <c r="TSA28" s="61"/>
      <c r="TSB28" s="61"/>
      <c r="TSC28" s="61"/>
      <c r="TSD28" s="61"/>
      <c r="TSE28" s="61"/>
      <c r="TSF28" s="61"/>
      <c r="TSG28" s="61"/>
      <c r="TSH28" s="61"/>
      <c r="TSI28" s="61"/>
      <c r="TSJ28" s="61"/>
      <c r="TSK28" s="61"/>
      <c r="TSL28" s="61"/>
      <c r="TSM28" s="61"/>
      <c r="TSN28" s="61"/>
      <c r="TSO28" s="61"/>
      <c r="TSP28" s="61"/>
      <c r="TSQ28" s="61"/>
      <c r="TSR28" s="61"/>
      <c r="TSS28" s="61"/>
      <c r="TST28" s="61"/>
      <c r="TSU28" s="61"/>
      <c r="TSV28" s="61"/>
      <c r="TSW28" s="61"/>
      <c r="TSX28" s="61"/>
      <c r="TSY28" s="61"/>
      <c r="TSZ28" s="61"/>
      <c r="TTA28" s="61"/>
      <c r="TTB28" s="61"/>
      <c r="TTC28" s="61"/>
      <c r="TTD28" s="61"/>
      <c r="TTE28" s="61"/>
      <c r="TTF28" s="61"/>
      <c r="TTG28" s="61"/>
      <c r="TTH28" s="61"/>
      <c r="TTI28" s="61"/>
      <c r="TTJ28" s="61"/>
      <c r="TTK28" s="61"/>
      <c r="TTL28" s="61"/>
      <c r="TTM28" s="61"/>
      <c r="TTN28" s="61"/>
      <c r="TTO28" s="61"/>
      <c r="TTP28" s="61"/>
      <c r="TTQ28" s="61"/>
      <c r="TTR28" s="61"/>
      <c r="TTS28" s="61"/>
      <c r="TTT28" s="61"/>
      <c r="TTU28" s="61"/>
      <c r="TTV28" s="61"/>
      <c r="TTW28" s="61"/>
      <c r="TTX28" s="61"/>
      <c r="TTY28" s="61"/>
      <c r="TTZ28" s="61"/>
      <c r="TUA28" s="61"/>
      <c r="TUB28" s="61"/>
      <c r="TUC28" s="61"/>
      <c r="TUD28" s="61"/>
      <c r="TUE28" s="61"/>
      <c r="TUF28" s="61"/>
      <c r="TUG28" s="61"/>
      <c r="TUH28" s="61"/>
      <c r="TUI28" s="61"/>
      <c r="TUJ28" s="61"/>
      <c r="TUK28" s="61"/>
      <c r="TUL28" s="61"/>
      <c r="TUM28" s="61"/>
      <c r="TUN28" s="61"/>
      <c r="TUO28" s="61"/>
      <c r="TUP28" s="61"/>
      <c r="TUQ28" s="61"/>
      <c r="TUR28" s="61"/>
      <c r="TUS28" s="61"/>
      <c r="TUT28" s="61"/>
      <c r="TUU28" s="61"/>
      <c r="TUV28" s="61"/>
      <c r="TUW28" s="61"/>
      <c r="TUX28" s="61"/>
      <c r="TUY28" s="61"/>
      <c r="TUZ28" s="61"/>
      <c r="TVA28" s="61"/>
      <c r="TVB28" s="61"/>
      <c r="TVC28" s="61"/>
      <c r="TVD28" s="61"/>
      <c r="TVE28" s="61"/>
      <c r="TVF28" s="61"/>
      <c r="TVG28" s="61"/>
      <c r="TVH28" s="61"/>
      <c r="TVI28" s="61"/>
      <c r="TVJ28" s="61"/>
      <c r="TVK28" s="61"/>
      <c r="TVL28" s="61"/>
      <c r="TVM28" s="61"/>
      <c r="TVN28" s="61"/>
      <c r="TVO28" s="61"/>
      <c r="TVP28" s="61"/>
      <c r="TVQ28" s="61"/>
      <c r="TVR28" s="61"/>
      <c r="TVS28" s="61"/>
      <c r="TVT28" s="61"/>
      <c r="TVU28" s="61"/>
      <c r="TVV28" s="61"/>
      <c r="TVW28" s="61"/>
      <c r="TVX28" s="61"/>
      <c r="TVY28" s="61"/>
      <c r="TVZ28" s="61"/>
      <c r="TWA28" s="61"/>
      <c r="TWB28" s="61"/>
      <c r="TWC28" s="61"/>
      <c r="TWD28" s="61"/>
      <c r="TWE28" s="61"/>
      <c r="TWF28" s="61"/>
      <c r="TWG28" s="61"/>
      <c r="TWH28" s="61"/>
      <c r="TWI28" s="61"/>
      <c r="TWJ28" s="61"/>
      <c r="TWK28" s="61"/>
      <c r="TWL28" s="61"/>
      <c r="TWM28" s="61"/>
      <c r="TWN28" s="61"/>
      <c r="TWO28" s="61"/>
      <c r="TWP28" s="61"/>
      <c r="TWQ28" s="61"/>
      <c r="TWR28" s="61"/>
      <c r="TWS28" s="61"/>
      <c r="TWT28" s="61"/>
      <c r="TWU28" s="61"/>
      <c r="TWV28" s="61"/>
      <c r="TWW28" s="61"/>
      <c r="TWX28" s="61"/>
      <c r="TWY28" s="61"/>
      <c r="TWZ28" s="61"/>
      <c r="TXA28" s="61"/>
      <c r="TXB28" s="61"/>
      <c r="TXC28" s="61"/>
      <c r="TXD28" s="61"/>
      <c r="TXE28" s="61"/>
      <c r="TXF28" s="61"/>
      <c r="TXG28" s="61"/>
      <c r="TXH28" s="61"/>
      <c r="TXI28" s="61"/>
      <c r="TXJ28" s="61"/>
      <c r="TXK28" s="61"/>
      <c r="TXL28" s="61"/>
      <c r="TXM28" s="61"/>
      <c r="TXN28" s="61"/>
      <c r="TXO28" s="61"/>
      <c r="TXP28" s="61"/>
      <c r="TXQ28" s="61"/>
      <c r="TXR28" s="61"/>
      <c r="TXS28" s="61"/>
      <c r="TXT28" s="61"/>
      <c r="TXU28" s="61"/>
      <c r="TXV28" s="61"/>
      <c r="TXW28" s="61"/>
      <c r="TXX28" s="61"/>
      <c r="TXY28" s="61"/>
      <c r="TXZ28" s="61"/>
      <c r="TYA28" s="61"/>
      <c r="TYB28" s="61"/>
      <c r="TYC28" s="61"/>
      <c r="TYD28" s="61"/>
      <c r="TYE28" s="61"/>
      <c r="TYF28" s="61"/>
      <c r="TYG28" s="61"/>
      <c r="TYH28" s="61"/>
      <c r="TYI28" s="61"/>
      <c r="TYJ28" s="61"/>
      <c r="TYK28" s="61"/>
      <c r="TYL28" s="61"/>
      <c r="TYM28" s="61"/>
      <c r="TYN28" s="61"/>
      <c r="TYO28" s="61"/>
      <c r="TYP28" s="61"/>
      <c r="TYQ28" s="61"/>
      <c r="TYR28" s="61"/>
      <c r="TYS28" s="61"/>
      <c r="TYT28" s="61"/>
      <c r="TYU28" s="61"/>
      <c r="TYV28" s="61"/>
      <c r="TYW28" s="61"/>
      <c r="TYX28" s="61"/>
      <c r="TYY28" s="61"/>
      <c r="TYZ28" s="61"/>
      <c r="TZA28" s="61"/>
      <c r="TZB28" s="61"/>
      <c r="TZC28" s="61"/>
      <c r="TZD28" s="61"/>
      <c r="TZE28" s="61"/>
      <c r="TZF28" s="61"/>
      <c r="TZG28" s="61"/>
      <c r="TZH28" s="61"/>
      <c r="TZI28" s="61"/>
      <c r="TZJ28" s="61"/>
      <c r="TZK28" s="61"/>
      <c r="TZL28" s="61"/>
      <c r="TZM28" s="61"/>
      <c r="TZN28" s="61"/>
      <c r="TZO28" s="61"/>
      <c r="TZP28" s="61"/>
      <c r="TZQ28" s="61"/>
      <c r="TZR28" s="61"/>
      <c r="TZS28" s="61"/>
      <c r="TZT28" s="61"/>
      <c r="TZU28" s="61"/>
      <c r="TZV28" s="61"/>
      <c r="TZW28" s="61"/>
      <c r="TZX28" s="61"/>
      <c r="TZY28" s="61"/>
      <c r="TZZ28" s="61"/>
      <c r="UAA28" s="61"/>
      <c r="UAB28" s="61"/>
      <c r="UAC28" s="61"/>
      <c r="UAD28" s="61"/>
      <c r="UAE28" s="61"/>
      <c r="UAF28" s="61"/>
      <c r="UAG28" s="61"/>
      <c r="UAH28" s="61"/>
      <c r="UAI28" s="61"/>
      <c r="UAJ28" s="61"/>
      <c r="UAK28" s="61"/>
      <c r="UAL28" s="61"/>
      <c r="UAM28" s="61"/>
      <c r="UAN28" s="61"/>
      <c r="UAO28" s="61"/>
      <c r="UAP28" s="61"/>
      <c r="UAQ28" s="61"/>
      <c r="UAR28" s="61"/>
      <c r="UAS28" s="61"/>
      <c r="UAT28" s="61"/>
      <c r="UAU28" s="61"/>
      <c r="UAV28" s="61"/>
      <c r="UAW28" s="61"/>
      <c r="UAX28" s="61"/>
      <c r="UAY28" s="61"/>
      <c r="UAZ28" s="61"/>
      <c r="UBA28" s="61"/>
      <c r="UBB28" s="61"/>
      <c r="UBC28" s="61"/>
      <c r="UBD28" s="61"/>
      <c r="UBE28" s="61"/>
      <c r="UBF28" s="61"/>
      <c r="UBG28" s="61"/>
      <c r="UBH28" s="61"/>
      <c r="UBI28" s="61"/>
      <c r="UBJ28" s="61"/>
      <c r="UBK28" s="61"/>
      <c r="UBL28" s="61"/>
      <c r="UBM28" s="61"/>
      <c r="UBN28" s="61"/>
      <c r="UBO28" s="61"/>
      <c r="UBP28" s="61"/>
      <c r="UBQ28" s="61"/>
      <c r="UBR28" s="61"/>
      <c r="UBS28" s="61"/>
      <c r="UBT28" s="61"/>
      <c r="UBU28" s="61"/>
      <c r="UBV28" s="61"/>
      <c r="UBW28" s="61"/>
      <c r="UBX28" s="61"/>
      <c r="UBY28" s="61"/>
      <c r="UBZ28" s="61"/>
      <c r="UCA28" s="61"/>
      <c r="UCB28" s="61"/>
      <c r="UCC28" s="61"/>
      <c r="UCD28" s="61"/>
      <c r="UCE28" s="61"/>
      <c r="UCF28" s="61"/>
      <c r="UCG28" s="61"/>
      <c r="UCH28" s="61"/>
      <c r="UCI28" s="61"/>
      <c r="UCJ28" s="61"/>
      <c r="UCK28" s="61"/>
      <c r="UCL28" s="61"/>
      <c r="UCM28" s="61"/>
      <c r="UCN28" s="61"/>
      <c r="UCO28" s="61"/>
      <c r="UCP28" s="61"/>
      <c r="UCQ28" s="61"/>
      <c r="UCR28" s="61"/>
      <c r="UCS28" s="61"/>
      <c r="UCT28" s="61"/>
      <c r="UCU28" s="61"/>
      <c r="UCV28" s="61"/>
      <c r="UCW28" s="61"/>
      <c r="UCX28" s="61"/>
      <c r="UCY28" s="61"/>
      <c r="UCZ28" s="61"/>
      <c r="UDA28" s="61"/>
      <c r="UDB28" s="61"/>
      <c r="UDC28" s="61"/>
      <c r="UDD28" s="61"/>
      <c r="UDE28" s="61"/>
      <c r="UDF28" s="61"/>
      <c r="UDG28" s="61"/>
      <c r="UDH28" s="61"/>
      <c r="UDI28" s="61"/>
      <c r="UDJ28" s="61"/>
      <c r="UDK28" s="61"/>
      <c r="UDL28" s="61"/>
      <c r="UDM28" s="61"/>
      <c r="UDN28" s="61"/>
      <c r="UDO28" s="61"/>
      <c r="UDP28" s="61"/>
      <c r="UDQ28" s="61"/>
      <c r="UDR28" s="61"/>
      <c r="UDS28" s="61"/>
      <c r="UDT28" s="61"/>
      <c r="UDU28" s="61"/>
      <c r="UDV28" s="61"/>
      <c r="UDW28" s="61"/>
      <c r="UDX28" s="61"/>
      <c r="UDY28" s="61"/>
      <c r="UDZ28" s="61"/>
      <c r="UEA28" s="61"/>
      <c r="UEB28" s="61"/>
      <c r="UEC28" s="61"/>
      <c r="UED28" s="61"/>
      <c r="UEE28" s="61"/>
      <c r="UEF28" s="61"/>
      <c r="UEG28" s="61"/>
      <c r="UEH28" s="61"/>
      <c r="UEI28" s="61"/>
      <c r="UEJ28" s="61"/>
      <c r="UEK28" s="61"/>
      <c r="UEL28" s="61"/>
      <c r="UEM28" s="61"/>
      <c r="UEN28" s="61"/>
      <c r="UEO28" s="61"/>
      <c r="UEP28" s="61"/>
      <c r="UEQ28" s="61"/>
      <c r="UER28" s="61"/>
      <c r="UES28" s="61"/>
      <c r="UET28" s="61"/>
      <c r="UEU28" s="61"/>
      <c r="UEV28" s="61"/>
      <c r="UEW28" s="61"/>
      <c r="UEX28" s="61"/>
      <c r="UEY28" s="61"/>
      <c r="UEZ28" s="61"/>
      <c r="UFA28" s="61"/>
      <c r="UFB28" s="61"/>
      <c r="UFC28" s="61"/>
      <c r="UFD28" s="61"/>
      <c r="UFE28" s="61"/>
      <c r="UFF28" s="61"/>
      <c r="UFG28" s="61"/>
      <c r="UFH28" s="61"/>
      <c r="UFI28" s="61"/>
      <c r="UFJ28" s="61"/>
      <c r="UFK28" s="61"/>
      <c r="UFL28" s="61"/>
      <c r="UFM28" s="61"/>
      <c r="UFN28" s="61"/>
      <c r="UFO28" s="61"/>
      <c r="UFP28" s="61"/>
      <c r="UFQ28" s="61"/>
      <c r="UFR28" s="61"/>
      <c r="UFS28" s="61"/>
      <c r="UFT28" s="61"/>
      <c r="UFU28" s="61"/>
      <c r="UFV28" s="61"/>
      <c r="UFW28" s="61"/>
      <c r="UFX28" s="61"/>
      <c r="UFY28" s="61"/>
      <c r="UFZ28" s="61"/>
      <c r="UGA28" s="61"/>
      <c r="UGB28" s="61"/>
      <c r="UGC28" s="61"/>
      <c r="UGD28" s="61"/>
      <c r="UGE28" s="61"/>
      <c r="UGF28" s="61"/>
      <c r="UGG28" s="61"/>
      <c r="UGH28" s="61"/>
      <c r="UGI28" s="61"/>
      <c r="UGJ28" s="61"/>
      <c r="UGK28" s="61"/>
      <c r="UGL28" s="61"/>
      <c r="UGM28" s="61"/>
      <c r="UGN28" s="61"/>
      <c r="UGO28" s="61"/>
      <c r="UGP28" s="61"/>
      <c r="UGQ28" s="61"/>
      <c r="UGR28" s="61"/>
      <c r="UGS28" s="61"/>
      <c r="UGT28" s="61"/>
      <c r="UGU28" s="61"/>
      <c r="UGV28" s="61"/>
      <c r="UGW28" s="61"/>
      <c r="UGX28" s="61"/>
      <c r="UGY28" s="61"/>
      <c r="UGZ28" s="61"/>
      <c r="UHA28" s="61"/>
      <c r="UHB28" s="61"/>
      <c r="UHC28" s="61"/>
      <c r="UHD28" s="61"/>
      <c r="UHE28" s="61"/>
      <c r="UHF28" s="61"/>
      <c r="UHG28" s="61"/>
      <c r="UHH28" s="61"/>
      <c r="UHI28" s="61"/>
      <c r="UHJ28" s="61"/>
      <c r="UHK28" s="61"/>
      <c r="UHL28" s="61"/>
      <c r="UHM28" s="61"/>
      <c r="UHN28" s="61"/>
      <c r="UHO28" s="61"/>
      <c r="UHP28" s="61"/>
      <c r="UHQ28" s="61"/>
      <c r="UHR28" s="61"/>
      <c r="UHS28" s="61"/>
      <c r="UHT28" s="61"/>
      <c r="UHU28" s="61"/>
      <c r="UHV28" s="61"/>
      <c r="UHW28" s="61"/>
      <c r="UHX28" s="61"/>
      <c r="UHY28" s="61"/>
      <c r="UHZ28" s="61"/>
      <c r="UIA28" s="61"/>
      <c r="UIB28" s="61"/>
      <c r="UIC28" s="61"/>
      <c r="UID28" s="61"/>
      <c r="UIE28" s="61"/>
      <c r="UIF28" s="61"/>
      <c r="UIG28" s="61"/>
      <c r="UIH28" s="61"/>
      <c r="UII28" s="61"/>
      <c r="UIJ28" s="61"/>
      <c r="UIK28" s="61"/>
      <c r="UIL28" s="61"/>
      <c r="UIM28" s="61"/>
      <c r="UIN28" s="61"/>
      <c r="UIO28" s="61"/>
      <c r="UIP28" s="61"/>
      <c r="UIQ28" s="61"/>
      <c r="UIR28" s="61"/>
      <c r="UIS28" s="61"/>
      <c r="UIT28" s="61"/>
      <c r="UIU28" s="61"/>
      <c r="UIV28" s="61"/>
      <c r="UIW28" s="61"/>
      <c r="UIX28" s="61"/>
      <c r="UIY28" s="61"/>
      <c r="UIZ28" s="61"/>
      <c r="UJA28" s="61"/>
      <c r="UJB28" s="61"/>
      <c r="UJC28" s="61"/>
      <c r="UJD28" s="61"/>
      <c r="UJE28" s="61"/>
      <c r="UJF28" s="61"/>
      <c r="UJG28" s="61"/>
      <c r="UJH28" s="61"/>
      <c r="UJI28" s="61"/>
      <c r="UJJ28" s="61"/>
      <c r="UJK28" s="61"/>
      <c r="UJL28" s="61"/>
      <c r="UJM28" s="61"/>
      <c r="UJN28" s="61"/>
      <c r="UJO28" s="61"/>
      <c r="UJP28" s="61"/>
      <c r="UJQ28" s="61"/>
      <c r="UJR28" s="61"/>
      <c r="UJS28" s="61"/>
      <c r="UJT28" s="61"/>
      <c r="UJU28" s="61"/>
      <c r="UJV28" s="61"/>
      <c r="UJW28" s="61"/>
      <c r="UJX28" s="61"/>
      <c r="UJY28" s="61"/>
      <c r="UJZ28" s="61"/>
      <c r="UKA28" s="61"/>
      <c r="UKB28" s="61"/>
      <c r="UKC28" s="61"/>
      <c r="UKD28" s="61"/>
      <c r="UKE28" s="61"/>
      <c r="UKF28" s="61"/>
      <c r="UKG28" s="61"/>
      <c r="UKH28" s="61"/>
      <c r="UKI28" s="61"/>
      <c r="UKJ28" s="61"/>
      <c r="UKK28" s="61"/>
      <c r="UKL28" s="61"/>
      <c r="UKM28" s="61"/>
      <c r="UKN28" s="61"/>
      <c r="UKO28" s="61"/>
      <c r="UKP28" s="61"/>
      <c r="UKQ28" s="61"/>
      <c r="UKR28" s="61"/>
      <c r="UKS28" s="61"/>
      <c r="UKT28" s="61"/>
      <c r="UKU28" s="61"/>
      <c r="UKV28" s="61"/>
      <c r="UKW28" s="61"/>
      <c r="UKX28" s="61"/>
      <c r="UKY28" s="61"/>
      <c r="UKZ28" s="61"/>
      <c r="ULA28" s="61"/>
      <c r="ULB28" s="61"/>
      <c r="ULC28" s="61"/>
      <c r="ULD28" s="61"/>
      <c r="ULE28" s="61"/>
      <c r="ULF28" s="61"/>
      <c r="ULG28" s="61"/>
      <c r="ULH28" s="61"/>
      <c r="ULI28" s="61"/>
      <c r="ULJ28" s="61"/>
      <c r="ULK28" s="61"/>
      <c r="ULL28" s="61"/>
      <c r="ULM28" s="61"/>
      <c r="ULN28" s="61"/>
      <c r="ULO28" s="61"/>
      <c r="ULP28" s="61"/>
      <c r="ULQ28" s="61"/>
      <c r="ULR28" s="61"/>
      <c r="ULS28" s="61"/>
      <c r="ULT28" s="61"/>
      <c r="ULU28" s="61"/>
      <c r="ULV28" s="61"/>
      <c r="ULW28" s="61"/>
      <c r="ULX28" s="61"/>
      <c r="ULY28" s="61"/>
      <c r="ULZ28" s="61"/>
      <c r="UMA28" s="61"/>
      <c r="UMB28" s="61"/>
      <c r="UMC28" s="61"/>
      <c r="UMD28" s="61"/>
      <c r="UME28" s="61"/>
      <c r="UMF28" s="61"/>
      <c r="UMG28" s="61"/>
      <c r="UMH28" s="61"/>
      <c r="UMI28" s="61"/>
      <c r="UMJ28" s="61"/>
      <c r="UMK28" s="61"/>
      <c r="UML28" s="61"/>
      <c r="UMM28" s="61"/>
      <c r="UMN28" s="61"/>
      <c r="UMO28" s="61"/>
      <c r="UMP28" s="61"/>
      <c r="UMQ28" s="61"/>
      <c r="UMR28" s="61"/>
      <c r="UMS28" s="61"/>
      <c r="UMT28" s="61"/>
      <c r="UMU28" s="61"/>
      <c r="UMV28" s="61"/>
      <c r="UMW28" s="61"/>
      <c r="UMX28" s="61"/>
      <c r="UMY28" s="61"/>
      <c r="UMZ28" s="61"/>
      <c r="UNA28" s="61"/>
      <c r="UNB28" s="61"/>
      <c r="UNC28" s="61"/>
      <c r="UND28" s="61"/>
      <c r="UNE28" s="61"/>
      <c r="UNF28" s="61"/>
      <c r="UNG28" s="61"/>
      <c r="UNH28" s="61"/>
      <c r="UNI28" s="61"/>
      <c r="UNJ28" s="61"/>
      <c r="UNK28" s="61"/>
      <c r="UNL28" s="61"/>
      <c r="UNM28" s="61"/>
      <c r="UNN28" s="61"/>
      <c r="UNO28" s="61"/>
      <c r="UNP28" s="61"/>
      <c r="UNQ28" s="61"/>
      <c r="UNR28" s="61"/>
      <c r="UNS28" s="61"/>
      <c r="UNT28" s="61"/>
      <c r="UNU28" s="61"/>
      <c r="UNV28" s="61"/>
      <c r="UNW28" s="61"/>
      <c r="UNX28" s="61"/>
      <c r="UNY28" s="61"/>
      <c r="UNZ28" s="61"/>
      <c r="UOA28" s="61"/>
      <c r="UOB28" s="61"/>
      <c r="UOC28" s="61"/>
      <c r="UOD28" s="61"/>
      <c r="UOE28" s="61"/>
      <c r="UOF28" s="61"/>
      <c r="UOG28" s="61"/>
      <c r="UOH28" s="61"/>
      <c r="UOI28" s="61"/>
      <c r="UOJ28" s="61"/>
      <c r="UOK28" s="61"/>
      <c r="UOL28" s="61"/>
      <c r="UOM28" s="61"/>
      <c r="UON28" s="61"/>
      <c r="UOO28" s="61"/>
      <c r="UOP28" s="61"/>
      <c r="UOQ28" s="61"/>
      <c r="UOR28" s="61"/>
      <c r="UOS28" s="61"/>
      <c r="UOT28" s="61"/>
      <c r="UOU28" s="61"/>
      <c r="UOV28" s="61"/>
      <c r="UOW28" s="61"/>
      <c r="UOX28" s="61"/>
      <c r="UOY28" s="61"/>
      <c r="UOZ28" s="61"/>
      <c r="UPA28" s="61"/>
      <c r="UPB28" s="61"/>
      <c r="UPC28" s="61"/>
      <c r="UPD28" s="61"/>
      <c r="UPE28" s="61"/>
      <c r="UPF28" s="61"/>
      <c r="UPG28" s="61"/>
      <c r="UPH28" s="61"/>
      <c r="UPI28" s="61"/>
      <c r="UPJ28" s="61"/>
      <c r="UPK28" s="61"/>
      <c r="UPL28" s="61"/>
      <c r="UPM28" s="61"/>
      <c r="UPN28" s="61"/>
      <c r="UPO28" s="61"/>
      <c r="UPP28" s="61"/>
      <c r="UPQ28" s="61"/>
      <c r="UPR28" s="61"/>
      <c r="UPS28" s="61"/>
      <c r="UPT28" s="61"/>
      <c r="UPU28" s="61"/>
      <c r="UPV28" s="61"/>
      <c r="UPW28" s="61"/>
      <c r="UPX28" s="61"/>
      <c r="UPY28" s="61"/>
      <c r="UPZ28" s="61"/>
      <c r="UQA28" s="61"/>
      <c r="UQB28" s="61"/>
      <c r="UQC28" s="61"/>
      <c r="UQD28" s="61"/>
      <c r="UQE28" s="61"/>
      <c r="UQF28" s="61"/>
      <c r="UQG28" s="61"/>
      <c r="UQH28" s="61"/>
      <c r="UQI28" s="61"/>
      <c r="UQJ28" s="61"/>
      <c r="UQK28" s="61"/>
      <c r="UQL28" s="61"/>
      <c r="UQM28" s="61"/>
      <c r="UQN28" s="61"/>
      <c r="UQO28" s="61"/>
      <c r="UQP28" s="61"/>
      <c r="UQQ28" s="61"/>
      <c r="UQR28" s="61"/>
      <c r="UQS28" s="61"/>
      <c r="UQT28" s="61"/>
      <c r="UQU28" s="61"/>
      <c r="UQV28" s="61"/>
      <c r="UQW28" s="61"/>
      <c r="UQX28" s="61"/>
      <c r="UQY28" s="61"/>
      <c r="UQZ28" s="61"/>
      <c r="URA28" s="61"/>
      <c r="URB28" s="61"/>
      <c r="URC28" s="61"/>
      <c r="URD28" s="61"/>
      <c r="URE28" s="61"/>
      <c r="URF28" s="61"/>
      <c r="URG28" s="61"/>
      <c r="URH28" s="61"/>
      <c r="URI28" s="61"/>
      <c r="URJ28" s="61"/>
      <c r="URK28" s="61"/>
      <c r="URL28" s="61"/>
      <c r="URM28" s="61"/>
      <c r="URN28" s="61"/>
      <c r="URO28" s="61"/>
      <c r="URP28" s="61"/>
      <c r="URQ28" s="61"/>
      <c r="URR28" s="61"/>
      <c r="URS28" s="61"/>
      <c r="URT28" s="61"/>
      <c r="URU28" s="61"/>
      <c r="URV28" s="61"/>
      <c r="URW28" s="61"/>
      <c r="URX28" s="61"/>
      <c r="URY28" s="61"/>
      <c r="URZ28" s="61"/>
      <c r="USA28" s="61"/>
      <c r="USB28" s="61"/>
      <c r="USC28" s="61"/>
      <c r="USD28" s="61"/>
      <c r="USE28" s="61"/>
      <c r="USF28" s="61"/>
      <c r="USG28" s="61"/>
      <c r="USH28" s="61"/>
      <c r="USI28" s="61"/>
      <c r="USJ28" s="61"/>
      <c r="USK28" s="61"/>
      <c r="USL28" s="61"/>
      <c r="USM28" s="61"/>
      <c r="USN28" s="61"/>
      <c r="USO28" s="61"/>
      <c r="USP28" s="61"/>
      <c r="USQ28" s="61"/>
      <c r="USR28" s="61"/>
      <c r="USS28" s="61"/>
      <c r="UST28" s="61"/>
      <c r="USU28" s="61"/>
      <c r="USV28" s="61"/>
      <c r="USW28" s="61"/>
      <c r="USX28" s="61"/>
      <c r="USY28" s="61"/>
      <c r="USZ28" s="61"/>
      <c r="UTA28" s="61"/>
      <c r="UTB28" s="61"/>
      <c r="UTC28" s="61"/>
      <c r="UTD28" s="61"/>
      <c r="UTE28" s="61"/>
      <c r="UTF28" s="61"/>
      <c r="UTG28" s="61"/>
      <c r="UTH28" s="61"/>
      <c r="UTI28" s="61"/>
      <c r="UTJ28" s="61"/>
      <c r="UTK28" s="61"/>
      <c r="UTL28" s="61"/>
      <c r="UTM28" s="61"/>
      <c r="UTN28" s="61"/>
      <c r="UTO28" s="61"/>
      <c r="UTP28" s="61"/>
      <c r="UTQ28" s="61"/>
      <c r="UTR28" s="61"/>
      <c r="UTS28" s="61"/>
      <c r="UTT28" s="61"/>
      <c r="UTU28" s="61"/>
      <c r="UTV28" s="61"/>
      <c r="UTW28" s="61"/>
      <c r="UTX28" s="61"/>
      <c r="UTY28" s="61"/>
      <c r="UTZ28" s="61"/>
      <c r="UUA28" s="61"/>
      <c r="UUB28" s="61"/>
      <c r="UUC28" s="61"/>
      <c r="UUD28" s="61"/>
      <c r="UUE28" s="61"/>
      <c r="UUF28" s="61"/>
      <c r="UUG28" s="61"/>
      <c r="UUH28" s="61"/>
      <c r="UUI28" s="61"/>
      <c r="UUJ28" s="61"/>
      <c r="UUK28" s="61"/>
      <c r="UUL28" s="61"/>
      <c r="UUM28" s="61"/>
      <c r="UUN28" s="61"/>
      <c r="UUO28" s="61"/>
      <c r="UUP28" s="61"/>
      <c r="UUQ28" s="61"/>
      <c r="UUR28" s="61"/>
      <c r="UUS28" s="61"/>
      <c r="UUT28" s="61"/>
      <c r="UUU28" s="61"/>
      <c r="UUV28" s="61"/>
      <c r="UUW28" s="61"/>
      <c r="UUX28" s="61"/>
      <c r="UUY28" s="61"/>
      <c r="UUZ28" s="61"/>
      <c r="UVA28" s="61"/>
      <c r="UVB28" s="61"/>
      <c r="UVC28" s="61"/>
      <c r="UVD28" s="61"/>
      <c r="UVE28" s="61"/>
      <c r="UVF28" s="61"/>
      <c r="UVG28" s="61"/>
      <c r="UVH28" s="61"/>
      <c r="UVI28" s="61"/>
      <c r="UVJ28" s="61"/>
      <c r="UVK28" s="61"/>
      <c r="UVL28" s="61"/>
      <c r="UVM28" s="61"/>
      <c r="UVN28" s="61"/>
      <c r="UVO28" s="61"/>
      <c r="UVP28" s="61"/>
      <c r="UVQ28" s="61"/>
      <c r="UVR28" s="61"/>
      <c r="UVS28" s="61"/>
      <c r="UVT28" s="61"/>
      <c r="UVU28" s="61"/>
      <c r="UVV28" s="61"/>
      <c r="UVW28" s="61"/>
      <c r="UVX28" s="61"/>
      <c r="UVY28" s="61"/>
      <c r="UVZ28" s="61"/>
      <c r="UWA28" s="61"/>
      <c r="UWB28" s="61"/>
      <c r="UWC28" s="61"/>
      <c r="UWD28" s="61"/>
      <c r="UWE28" s="61"/>
      <c r="UWF28" s="61"/>
      <c r="UWG28" s="61"/>
      <c r="UWH28" s="61"/>
      <c r="UWI28" s="61"/>
      <c r="UWJ28" s="61"/>
      <c r="UWK28" s="61"/>
      <c r="UWL28" s="61"/>
      <c r="UWM28" s="61"/>
      <c r="UWN28" s="61"/>
      <c r="UWO28" s="61"/>
      <c r="UWP28" s="61"/>
      <c r="UWQ28" s="61"/>
      <c r="UWR28" s="61"/>
      <c r="UWS28" s="61"/>
      <c r="UWT28" s="61"/>
      <c r="UWU28" s="61"/>
      <c r="UWV28" s="61"/>
      <c r="UWW28" s="61"/>
      <c r="UWX28" s="61"/>
      <c r="UWY28" s="61"/>
      <c r="UWZ28" s="61"/>
      <c r="UXA28" s="61"/>
      <c r="UXB28" s="61"/>
      <c r="UXC28" s="61"/>
      <c r="UXD28" s="61"/>
      <c r="UXE28" s="61"/>
      <c r="UXF28" s="61"/>
      <c r="UXG28" s="61"/>
      <c r="UXH28" s="61"/>
      <c r="UXI28" s="61"/>
      <c r="UXJ28" s="61"/>
      <c r="UXK28" s="61"/>
      <c r="UXL28" s="61"/>
      <c r="UXM28" s="61"/>
      <c r="UXN28" s="61"/>
      <c r="UXO28" s="61"/>
      <c r="UXP28" s="61"/>
      <c r="UXQ28" s="61"/>
      <c r="UXR28" s="61"/>
      <c r="UXS28" s="61"/>
      <c r="UXT28" s="61"/>
      <c r="UXU28" s="61"/>
      <c r="UXV28" s="61"/>
      <c r="UXW28" s="61"/>
      <c r="UXX28" s="61"/>
      <c r="UXY28" s="61"/>
      <c r="UXZ28" s="61"/>
      <c r="UYA28" s="61"/>
      <c r="UYB28" s="61"/>
      <c r="UYC28" s="61"/>
      <c r="UYD28" s="61"/>
      <c r="UYE28" s="61"/>
      <c r="UYF28" s="61"/>
      <c r="UYG28" s="61"/>
      <c r="UYH28" s="61"/>
      <c r="UYI28" s="61"/>
      <c r="UYJ28" s="61"/>
      <c r="UYK28" s="61"/>
      <c r="UYL28" s="61"/>
      <c r="UYM28" s="61"/>
      <c r="UYN28" s="61"/>
      <c r="UYO28" s="61"/>
      <c r="UYP28" s="61"/>
      <c r="UYQ28" s="61"/>
      <c r="UYR28" s="61"/>
      <c r="UYS28" s="61"/>
      <c r="UYT28" s="61"/>
      <c r="UYU28" s="61"/>
      <c r="UYV28" s="61"/>
      <c r="UYW28" s="61"/>
      <c r="UYX28" s="61"/>
      <c r="UYY28" s="61"/>
      <c r="UYZ28" s="61"/>
      <c r="UZA28" s="61"/>
      <c r="UZB28" s="61"/>
      <c r="UZC28" s="61"/>
      <c r="UZD28" s="61"/>
      <c r="UZE28" s="61"/>
      <c r="UZF28" s="61"/>
      <c r="UZG28" s="61"/>
      <c r="UZH28" s="61"/>
      <c r="UZI28" s="61"/>
      <c r="UZJ28" s="61"/>
      <c r="UZK28" s="61"/>
      <c r="UZL28" s="61"/>
      <c r="UZM28" s="61"/>
      <c r="UZN28" s="61"/>
      <c r="UZO28" s="61"/>
      <c r="UZP28" s="61"/>
      <c r="UZQ28" s="61"/>
      <c r="UZR28" s="61"/>
      <c r="UZS28" s="61"/>
      <c r="UZT28" s="61"/>
      <c r="UZU28" s="61"/>
      <c r="UZV28" s="61"/>
      <c r="UZW28" s="61"/>
      <c r="UZX28" s="61"/>
      <c r="UZY28" s="61"/>
      <c r="UZZ28" s="61"/>
      <c r="VAA28" s="61"/>
      <c r="VAB28" s="61"/>
      <c r="VAC28" s="61"/>
      <c r="VAD28" s="61"/>
      <c r="VAE28" s="61"/>
      <c r="VAF28" s="61"/>
      <c r="VAG28" s="61"/>
      <c r="VAH28" s="61"/>
      <c r="VAI28" s="61"/>
      <c r="VAJ28" s="61"/>
      <c r="VAK28" s="61"/>
      <c r="VAL28" s="61"/>
      <c r="VAM28" s="61"/>
      <c r="VAN28" s="61"/>
      <c r="VAO28" s="61"/>
      <c r="VAP28" s="61"/>
      <c r="VAQ28" s="61"/>
      <c r="VAR28" s="61"/>
      <c r="VAS28" s="61"/>
      <c r="VAT28" s="61"/>
      <c r="VAU28" s="61"/>
      <c r="VAV28" s="61"/>
      <c r="VAW28" s="61"/>
      <c r="VAX28" s="61"/>
      <c r="VAY28" s="61"/>
      <c r="VAZ28" s="61"/>
      <c r="VBA28" s="61"/>
      <c r="VBB28" s="61"/>
      <c r="VBC28" s="61"/>
      <c r="VBD28" s="61"/>
      <c r="VBE28" s="61"/>
      <c r="VBF28" s="61"/>
      <c r="VBG28" s="61"/>
      <c r="VBH28" s="61"/>
      <c r="VBI28" s="61"/>
      <c r="VBJ28" s="61"/>
      <c r="VBK28" s="61"/>
      <c r="VBL28" s="61"/>
      <c r="VBM28" s="61"/>
      <c r="VBN28" s="61"/>
      <c r="VBO28" s="61"/>
      <c r="VBP28" s="61"/>
      <c r="VBQ28" s="61"/>
      <c r="VBR28" s="61"/>
      <c r="VBS28" s="61"/>
      <c r="VBT28" s="61"/>
      <c r="VBU28" s="61"/>
      <c r="VBV28" s="61"/>
      <c r="VBW28" s="61"/>
      <c r="VBX28" s="61"/>
      <c r="VBY28" s="61"/>
      <c r="VBZ28" s="61"/>
      <c r="VCA28" s="61"/>
      <c r="VCB28" s="61"/>
      <c r="VCC28" s="61"/>
      <c r="VCD28" s="61"/>
      <c r="VCE28" s="61"/>
      <c r="VCF28" s="61"/>
      <c r="VCG28" s="61"/>
      <c r="VCH28" s="61"/>
      <c r="VCI28" s="61"/>
      <c r="VCJ28" s="61"/>
      <c r="VCK28" s="61"/>
      <c r="VCL28" s="61"/>
      <c r="VCM28" s="61"/>
      <c r="VCN28" s="61"/>
      <c r="VCO28" s="61"/>
      <c r="VCP28" s="61"/>
      <c r="VCQ28" s="61"/>
      <c r="VCR28" s="61"/>
      <c r="VCS28" s="61"/>
      <c r="VCT28" s="61"/>
      <c r="VCU28" s="61"/>
      <c r="VCV28" s="61"/>
      <c r="VCW28" s="61"/>
      <c r="VCX28" s="61"/>
      <c r="VCY28" s="61"/>
      <c r="VCZ28" s="61"/>
      <c r="VDA28" s="61"/>
      <c r="VDB28" s="61"/>
      <c r="VDC28" s="61"/>
      <c r="VDD28" s="61"/>
      <c r="VDE28" s="61"/>
      <c r="VDF28" s="61"/>
      <c r="VDG28" s="61"/>
      <c r="VDH28" s="61"/>
      <c r="VDI28" s="61"/>
      <c r="VDJ28" s="61"/>
      <c r="VDK28" s="61"/>
      <c r="VDL28" s="61"/>
      <c r="VDM28" s="61"/>
      <c r="VDN28" s="61"/>
      <c r="VDO28" s="61"/>
      <c r="VDP28" s="61"/>
      <c r="VDQ28" s="61"/>
      <c r="VDR28" s="61"/>
      <c r="VDS28" s="61"/>
      <c r="VDT28" s="61"/>
      <c r="VDU28" s="61"/>
      <c r="VDV28" s="61"/>
      <c r="VDW28" s="61"/>
      <c r="VDX28" s="61"/>
      <c r="VDY28" s="61"/>
      <c r="VDZ28" s="61"/>
      <c r="VEA28" s="61"/>
      <c r="VEB28" s="61"/>
      <c r="VEC28" s="61"/>
      <c r="VED28" s="61"/>
      <c r="VEE28" s="61"/>
      <c r="VEF28" s="61"/>
      <c r="VEG28" s="61"/>
      <c r="VEH28" s="61"/>
      <c r="VEI28" s="61"/>
      <c r="VEJ28" s="61"/>
      <c r="VEK28" s="61"/>
      <c r="VEL28" s="61"/>
      <c r="VEM28" s="61"/>
      <c r="VEN28" s="61"/>
      <c r="VEO28" s="61"/>
      <c r="VEP28" s="61"/>
      <c r="VEQ28" s="61"/>
      <c r="VER28" s="61"/>
      <c r="VES28" s="61"/>
      <c r="VET28" s="61"/>
      <c r="VEU28" s="61"/>
      <c r="VEV28" s="61"/>
      <c r="VEW28" s="61"/>
      <c r="VEX28" s="61"/>
      <c r="VEY28" s="61"/>
      <c r="VEZ28" s="61"/>
      <c r="VFA28" s="61"/>
      <c r="VFB28" s="61"/>
      <c r="VFC28" s="61"/>
      <c r="VFD28" s="61"/>
      <c r="VFE28" s="61"/>
      <c r="VFF28" s="61"/>
      <c r="VFG28" s="61"/>
      <c r="VFH28" s="61"/>
      <c r="VFI28" s="61"/>
      <c r="VFJ28" s="61"/>
      <c r="VFK28" s="61"/>
      <c r="VFL28" s="61"/>
      <c r="VFM28" s="61"/>
      <c r="VFN28" s="61"/>
      <c r="VFO28" s="61"/>
      <c r="VFP28" s="61"/>
      <c r="VFQ28" s="61"/>
      <c r="VFR28" s="61"/>
      <c r="VFS28" s="61"/>
      <c r="VFT28" s="61"/>
      <c r="VFU28" s="61"/>
      <c r="VFV28" s="61"/>
      <c r="VFW28" s="61"/>
      <c r="VFX28" s="61"/>
      <c r="VFY28" s="61"/>
      <c r="VFZ28" s="61"/>
      <c r="VGA28" s="61"/>
      <c r="VGB28" s="61"/>
      <c r="VGC28" s="61"/>
      <c r="VGD28" s="61"/>
      <c r="VGE28" s="61"/>
      <c r="VGF28" s="61"/>
      <c r="VGG28" s="61"/>
      <c r="VGH28" s="61"/>
      <c r="VGI28" s="61"/>
      <c r="VGJ28" s="61"/>
      <c r="VGK28" s="61"/>
      <c r="VGL28" s="61"/>
      <c r="VGM28" s="61"/>
      <c r="VGN28" s="61"/>
      <c r="VGO28" s="61"/>
      <c r="VGP28" s="61"/>
      <c r="VGQ28" s="61"/>
      <c r="VGR28" s="61"/>
      <c r="VGS28" s="61"/>
      <c r="VGT28" s="61"/>
      <c r="VGU28" s="61"/>
      <c r="VGV28" s="61"/>
      <c r="VGW28" s="61"/>
      <c r="VGX28" s="61"/>
      <c r="VGY28" s="61"/>
      <c r="VGZ28" s="61"/>
      <c r="VHA28" s="61"/>
      <c r="VHB28" s="61"/>
      <c r="VHC28" s="61"/>
      <c r="VHD28" s="61"/>
      <c r="VHE28" s="61"/>
      <c r="VHF28" s="61"/>
      <c r="VHG28" s="61"/>
      <c r="VHH28" s="61"/>
      <c r="VHI28" s="61"/>
      <c r="VHJ28" s="61"/>
      <c r="VHK28" s="61"/>
      <c r="VHL28" s="61"/>
      <c r="VHM28" s="61"/>
      <c r="VHN28" s="61"/>
      <c r="VHO28" s="61"/>
      <c r="VHP28" s="61"/>
      <c r="VHQ28" s="61"/>
      <c r="VHR28" s="61"/>
      <c r="VHS28" s="61"/>
      <c r="VHT28" s="61"/>
      <c r="VHU28" s="61"/>
      <c r="VHV28" s="61"/>
      <c r="VHW28" s="61"/>
      <c r="VHX28" s="61"/>
      <c r="VHY28" s="61"/>
      <c r="VHZ28" s="61"/>
      <c r="VIA28" s="61"/>
      <c r="VIB28" s="61"/>
      <c r="VIC28" s="61"/>
      <c r="VID28" s="61"/>
      <c r="VIE28" s="61"/>
      <c r="VIF28" s="61"/>
      <c r="VIG28" s="61"/>
      <c r="VIH28" s="61"/>
      <c r="VII28" s="61"/>
      <c r="VIJ28" s="61"/>
      <c r="VIK28" s="61"/>
      <c r="VIL28" s="61"/>
      <c r="VIM28" s="61"/>
      <c r="VIN28" s="61"/>
      <c r="VIO28" s="61"/>
      <c r="VIP28" s="61"/>
      <c r="VIQ28" s="61"/>
      <c r="VIR28" s="61"/>
      <c r="VIS28" s="61"/>
      <c r="VIT28" s="61"/>
      <c r="VIU28" s="61"/>
      <c r="VIV28" s="61"/>
      <c r="VIW28" s="61"/>
      <c r="VIX28" s="61"/>
      <c r="VIY28" s="61"/>
      <c r="VIZ28" s="61"/>
      <c r="VJA28" s="61"/>
      <c r="VJB28" s="61"/>
      <c r="VJC28" s="61"/>
      <c r="VJD28" s="61"/>
      <c r="VJE28" s="61"/>
      <c r="VJF28" s="61"/>
      <c r="VJG28" s="61"/>
      <c r="VJH28" s="61"/>
      <c r="VJI28" s="61"/>
      <c r="VJJ28" s="61"/>
      <c r="VJK28" s="61"/>
      <c r="VJL28" s="61"/>
      <c r="VJM28" s="61"/>
      <c r="VJN28" s="61"/>
      <c r="VJO28" s="61"/>
      <c r="VJP28" s="61"/>
      <c r="VJQ28" s="61"/>
      <c r="VJR28" s="61"/>
      <c r="VJS28" s="61"/>
      <c r="VJT28" s="61"/>
      <c r="VJU28" s="61"/>
      <c r="VJV28" s="61"/>
      <c r="VJW28" s="61"/>
      <c r="VJX28" s="61"/>
      <c r="VJY28" s="61"/>
      <c r="VJZ28" s="61"/>
      <c r="VKA28" s="61"/>
      <c r="VKB28" s="61"/>
      <c r="VKC28" s="61"/>
      <c r="VKD28" s="61"/>
      <c r="VKE28" s="61"/>
      <c r="VKF28" s="61"/>
      <c r="VKG28" s="61"/>
      <c r="VKH28" s="61"/>
      <c r="VKI28" s="61"/>
      <c r="VKJ28" s="61"/>
      <c r="VKK28" s="61"/>
      <c r="VKL28" s="61"/>
      <c r="VKM28" s="61"/>
      <c r="VKN28" s="61"/>
      <c r="VKO28" s="61"/>
      <c r="VKP28" s="61"/>
      <c r="VKQ28" s="61"/>
      <c r="VKR28" s="61"/>
      <c r="VKS28" s="61"/>
      <c r="VKT28" s="61"/>
      <c r="VKU28" s="61"/>
      <c r="VKV28" s="61"/>
      <c r="VKW28" s="61"/>
      <c r="VKX28" s="61"/>
      <c r="VKY28" s="61"/>
      <c r="VKZ28" s="61"/>
      <c r="VLA28" s="61"/>
      <c r="VLB28" s="61"/>
      <c r="VLC28" s="61"/>
      <c r="VLD28" s="61"/>
      <c r="VLE28" s="61"/>
      <c r="VLF28" s="61"/>
      <c r="VLG28" s="61"/>
      <c r="VLH28" s="61"/>
      <c r="VLI28" s="61"/>
      <c r="VLJ28" s="61"/>
      <c r="VLK28" s="61"/>
      <c r="VLL28" s="61"/>
      <c r="VLM28" s="61"/>
      <c r="VLN28" s="61"/>
      <c r="VLO28" s="61"/>
      <c r="VLP28" s="61"/>
      <c r="VLQ28" s="61"/>
      <c r="VLR28" s="61"/>
      <c r="VLS28" s="61"/>
      <c r="VLT28" s="61"/>
      <c r="VLU28" s="61"/>
      <c r="VLV28" s="61"/>
      <c r="VLW28" s="61"/>
      <c r="VLX28" s="61"/>
      <c r="VLY28" s="61"/>
      <c r="VLZ28" s="61"/>
      <c r="VMA28" s="61"/>
      <c r="VMB28" s="61"/>
      <c r="VMC28" s="61"/>
      <c r="VMD28" s="61"/>
      <c r="VME28" s="61"/>
      <c r="VMF28" s="61"/>
      <c r="VMG28" s="61"/>
      <c r="VMH28" s="61"/>
      <c r="VMI28" s="61"/>
      <c r="VMJ28" s="61"/>
      <c r="VMK28" s="61"/>
      <c r="VML28" s="61"/>
      <c r="VMM28" s="61"/>
      <c r="VMN28" s="61"/>
      <c r="VMO28" s="61"/>
      <c r="VMP28" s="61"/>
      <c r="VMQ28" s="61"/>
      <c r="VMR28" s="61"/>
      <c r="VMS28" s="61"/>
      <c r="VMT28" s="61"/>
      <c r="VMU28" s="61"/>
      <c r="VMV28" s="61"/>
      <c r="VMW28" s="61"/>
      <c r="VMX28" s="61"/>
      <c r="VMY28" s="61"/>
      <c r="VMZ28" s="61"/>
      <c r="VNA28" s="61"/>
      <c r="VNB28" s="61"/>
      <c r="VNC28" s="61"/>
      <c r="VND28" s="61"/>
      <c r="VNE28" s="61"/>
      <c r="VNF28" s="61"/>
      <c r="VNG28" s="61"/>
      <c r="VNH28" s="61"/>
      <c r="VNI28" s="61"/>
      <c r="VNJ28" s="61"/>
      <c r="VNK28" s="61"/>
      <c r="VNL28" s="61"/>
      <c r="VNM28" s="61"/>
      <c r="VNN28" s="61"/>
      <c r="VNO28" s="61"/>
      <c r="VNP28" s="61"/>
      <c r="VNQ28" s="61"/>
      <c r="VNR28" s="61"/>
      <c r="VNS28" s="61"/>
      <c r="VNT28" s="61"/>
      <c r="VNU28" s="61"/>
      <c r="VNV28" s="61"/>
      <c r="VNW28" s="61"/>
      <c r="VNX28" s="61"/>
      <c r="VNY28" s="61"/>
      <c r="VNZ28" s="61"/>
      <c r="VOA28" s="61"/>
      <c r="VOB28" s="61"/>
      <c r="VOC28" s="61"/>
      <c r="VOD28" s="61"/>
      <c r="VOE28" s="61"/>
      <c r="VOF28" s="61"/>
      <c r="VOG28" s="61"/>
      <c r="VOH28" s="61"/>
      <c r="VOI28" s="61"/>
      <c r="VOJ28" s="61"/>
      <c r="VOK28" s="61"/>
      <c r="VOL28" s="61"/>
      <c r="VOM28" s="61"/>
      <c r="VON28" s="61"/>
      <c r="VOO28" s="61"/>
      <c r="VOP28" s="61"/>
      <c r="VOQ28" s="61"/>
      <c r="VOR28" s="61"/>
      <c r="VOS28" s="61"/>
      <c r="VOT28" s="61"/>
      <c r="VOU28" s="61"/>
      <c r="VOV28" s="61"/>
      <c r="VOW28" s="61"/>
      <c r="VOX28" s="61"/>
      <c r="VOY28" s="61"/>
      <c r="VOZ28" s="61"/>
      <c r="VPA28" s="61"/>
      <c r="VPB28" s="61"/>
      <c r="VPC28" s="61"/>
      <c r="VPD28" s="61"/>
      <c r="VPE28" s="61"/>
      <c r="VPF28" s="61"/>
      <c r="VPG28" s="61"/>
      <c r="VPH28" s="61"/>
      <c r="VPI28" s="61"/>
      <c r="VPJ28" s="61"/>
      <c r="VPK28" s="61"/>
      <c r="VPL28" s="61"/>
      <c r="VPM28" s="61"/>
      <c r="VPN28" s="61"/>
      <c r="VPO28" s="61"/>
      <c r="VPP28" s="61"/>
      <c r="VPQ28" s="61"/>
      <c r="VPR28" s="61"/>
      <c r="VPS28" s="61"/>
      <c r="VPT28" s="61"/>
      <c r="VPU28" s="61"/>
      <c r="VPV28" s="61"/>
      <c r="VPW28" s="61"/>
      <c r="VPX28" s="61"/>
      <c r="VPY28" s="61"/>
      <c r="VPZ28" s="61"/>
      <c r="VQA28" s="61"/>
      <c r="VQB28" s="61"/>
      <c r="VQC28" s="61"/>
      <c r="VQD28" s="61"/>
      <c r="VQE28" s="61"/>
      <c r="VQF28" s="61"/>
      <c r="VQG28" s="61"/>
      <c r="VQH28" s="61"/>
      <c r="VQI28" s="61"/>
      <c r="VQJ28" s="61"/>
      <c r="VQK28" s="61"/>
      <c r="VQL28" s="61"/>
      <c r="VQM28" s="61"/>
      <c r="VQN28" s="61"/>
      <c r="VQO28" s="61"/>
      <c r="VQP28" s="61"/>
      <c r="VQQ28" s="61"/>
      <c r="VQR28" s="61"/>
      <c r="VQS28" s="61"/>
      <c r="VQT28" s="61"/>
      <c r="VQU28" s="61"/>
      <c r="VQV28" s="61"/>
      <c r="VQW28" s="61"/>
      <c r="VQX28" s="61"/>
      <c r="VQY28" s="61"/>
      <c r="VQZ28" s="61"/>
      <c r="VRA28" s="61"/>
      <c r="VRB28" s="61"/>
      <c r="VRC28" s="61"/>
      <c r="VRD28" s="61"/>
      <c r="VRE28" s="61"/>
      <c r="VRF28" s="61"/>
      <c r="VRG28" s="61"/>
      <c r="VRH28" s="61"/>
      <c r="VRI28" s="61"/>
      <c r="VRJ28" s="61"/>
      <c r="VRK28" s="61"/>
      <c r="VRL28" s="61"/>
      <c r="VRM28" s="61"/>
      <c r="VRN28" s="61"/>
      <c r="VRO28" s="61"/>
      <c r="VRP28" s="61"/>
      <c r="VRQ28" s="61"/>
      <c r="VRR28" s="61"/>
      <c r="VRS28" s="61"/>
      <c r="VRT28" s="61"/>
      <c r="VRU28" s="61"/>
      <c r="VRV28" s="61"/>
      <c r="VRW28" s="61"/>
      <c r="VRX28" s="61"/>
      <c r="VRY28" s="61"/>
      <c r="VRZ28" s="61"/>
      <c r="VSA28" s="61"/>
      <c r="VSB28" s="61"/>
      <c r="VSC28" s="61"/>
      <c r="VSD28" s="61"/>
      <c r="VSE28" s="61"/>
      <c r="VSF28" s="61"/>
      <c r="VSG28" s="61"/>
      <c r="VSH28" s="61"/>
      <c r="VSI28" s="61"/>
      <c r="VSJ28" s="61"/>
      <c r="VSK28" s="61"/>
      <c r="VSL28" s="61"/>
      <c r="VSM28" s="61"/>
      <c r="VSN28" s="61"/>
      <c r="VSO28" s="61"/>
      <c r="VSP28" s="61"/>
      <c r="VSQ28" s="61"/>
      <c r="VSR28" s="61"/>
      <c r="VSS28" s="61"/>
      <c r="VST28" s="61"/>
      <c r="VSU28" s="61"/>
      <c r="VSV28" s="61"/>
      <c r="VSW28" s="61"/>
      <c r="VSX28" s="61"/>
      <c r="VSY28" s="61"/>
      <c r="VSZ28" s="61"/>
      <c r="VTA28" s="61"/>
      <c r="VTB28" s="61"/>
      <c r="VTC28" s="61"/>
      <c r="VTD28" s="61"/>
      <c r="VTE28" s="61"/>
      <c r="VTF28" s="61"/>
      <c r="VTG28" s="61"/>
      <c r="VTH28" s="61"/>
      <c r="VTI28" s="61"/>
      <c r="VTJ28" s="61"/>
      <c r="VTK28" s="61"/>
      <c r="VTL28" s="61"/>
      <c r="VTM28" s="61"/>
      <c r="VTN28" s="61"/>
      <c r="VTO28" s="61"/>
      <c r="VTP28" s="61"/>
      <c r="VTQ28" s="61"/>
      <c r="VTR28" s="61"/>
      <c r="VTS28" s="61"/>
      <c r="VTT28" s="61"/>
      <c r="VTU28" s="61"/>
      <c r="VTV28" s="61"/>
      <c r="VTW28" s="61"/>
      <c r="VTX28" s="61"/>
      <c r="VTY28" s="61"/>
      <c r="VTZ28" s="61"/>
      <c r="VUA28" s="61"/>
      <c r="VUB28" s="61"/>
      <c r="VUC28" s="61"/>
      <c r="VUD28" s="61"/>
      <c r="VUE28" s="61"/>
      <c r="VUF28" s="61"/>
      <c r="VUG28" s="61"/>
      <c r="VUH28" s="61"/>
      <c r="VUI28" s="61"/>
      <c r="VUJ28" s="61"/>
      <c r="VUK28" s="61"/>
      <c r="VUL28" s="61"/>
      <c r="VUM28" s="61"/>
      <c r="VUN28" s="61"/>
      <c r="VUO28" s="61"/>
      <c r="VUP28" s="61"/>
      <c r="VUQ28" s="61"/>
      <c r="VUR28" s="61"/>
      <c r="VUS28" s="61"/>
      <c r="VUT28" s="61"/>
      <c r="VUU28" s="61"/>
      <c r="VUV28" s="61"/>
      <c r="VUW28" s="61"/>
      <c r="VUX28" s="61"/>
      <c r="VUY28" s="61"/>
      <c r="VUZ28" s="61"/>
      <c r="VVA28" s="61"/>
      <c r="VVB28" s="61"/>
      <c r="VVC28" s="61"/>
      <c r="VVD28" s="61"/>
      <c r="VVE28" s="61"/>
      <c r="VVF28" s="61"/>
      <c r="VVG28" s="61"/>
      <c r="VVH28" s="61"/>
      <c r="VVI28" s="61"/>
      <c r="VVJ28" s="61"/>
      <c r="VVK28" s="61"/>
      <c r="VVL28" s="61"/>
      <c r="VVM28" s="61"/>
      <c r="VVN28" s="61"/>
      <c r="VVO28" s="61"/>
      <c r="VVP28" s="61"/>
      <c r="VVQ28" s="61"/>
      <c r="VVR28" s="61"/>
      <c r="VVS28" s="61"/>
      <c r="VVT28" s="61"/>
      <c r="VVU28" s="61"/>
      <c r="VVV28" s="61"/>
      <c r="VVW28" s="61"/>
      <c r="VVX28" s="61"/>
      <c r="VVY28" s="61"/>
      <c r="VVZ28" s="61"/>
      <c r="VWA28" s="61"/>
      <c r="VWB28" s="61"/>
      <c r="VWC28" s="61"/>
      <c r="VWD28" s="61"/>
      <c r="VWE28" s="61"/>
      <c r="VWF28" s="61"/>
      <c r="VWG28" s="61"/>
      <c r="VWH28" s="61"/>
      <c r="VWI28" s="61"/>
      <c r="VWJ28" s="61"/>
      <c r="VWK28" s="61"/>
      <c r="VWL28" s="61"/>
      <c r="VWM28" s="61"/>
      <c r="VWN28" s="61"/>
      <c r="VWO28" s="61"/>
      <c r="VWP28" s="61"/>
      <c r="VWQ28" s="61"/>
      <c r="VWR28" s="61"/>
      <c r="VWS28" s="61"/>
      <c r="VWT28" s="61"/>
      <c r="VWU28" s="61"/>
      <c r="VWV28" s="61"/>
      <c r="VWW28" s="61"/>
      <c r="VWX28" s="61"/>
      <c r="VWY28" s="61"/>
      <c r="VWZ28" s="61"/>
      <c r="VXA28" s="61"/>
      <c r="VXB28" s="61"/>
      <c r="VXC28" s="61"/>
      <c r="VXD28" s="61"/>
      <c r="VXE28" s="61"/>
      <c r="VXF28" s="61"/>
      <c r="VXG28" s="61"/>
      <c r="VXH28" s="61"/>
      <c r="VXI28" s="61"/>
      <c r="VXJ28" s="61"/>
      <c r="VXK28" s="61"/>
      <c r="VXL28" s="61"/>
      <c r="VXM28" s="61"/>
      <c r="VXN28" s="61"/>
      <c r="VXO28" s="61"/>
      <c r="VXP28" s="61"/>
      <c r="VXQ28" s="61"/>
      <c r="VXR28" s="61"/>
      <c r="VXS28" s="61"/>
      <c r="VXT28" s="61"/>
      <c r="VXU28" s="61"/>
      <c r="VXV28" s="61"/>
      <c r="VXW28" s="61"/>
      <c r="VXX28" s="61"/>
      <c r="VXY28" s="61"/>
      <c r="VXZ28" s="61"/>
      <c r="VYA28" s="61"/>
      <c r="VYB28" s="61"/>
      <c r="VYC28" s="61"/>
      <c r="VYD28" s="61"/>
      <c r="VYE28" s="61"/>
      <c r="VYF28" s="61"/>
      <c r="VYG28" s="61"/>
      <c r="VYH28" s="61"/>
      <c r="VYI28" s="61"/>
      <c r="VYJ28" s="61"/>
      <c r="VYK28" s="61"/>
      <c r="VYL28" s="61"/>
      <c r="VYM28" s="61"/>
      <c r="VYN28" s="61"/>
      <c r="VYO28" s="61"/>
      <c r="VYP28" s="61"/>
      <c r="VYQ28" s="61"/>
      <c r="VYR28" s="61"/>
      <c r="VYS28" s="61"/>
      <c r="VYT28" s="61"/>
      <c r="VYU28" s="61"/>
      <c r="VYV28" s="61"/>
      <c r="VYW28" s="61"/>
      <c r="VYX28" s="61"/>
      <c r="VYY28" s="61"/>
      <c r="VYZ28" s="61"/>
      <c r="VZA28" s="61"/>
      <c r="VZB28" s="61"/>
      <c r="VZC28" s="61"/>
      <c r="VZD28" s="61"/>
      <c r="VZE28" s="61"/>
      <c r="VZF28" s="61"/>
      <c r="VZG28" s="61"/>
      <c r="VZH28" s="61"/>
      <c r="VZI28" s="61"/>
      <c r="VZJ28" s="61"/>
      <c r="VZK28" s="61"/>
      <c r="VZL28" s="61"/>
      <c r="VZM28" s="61"/>
      <c r="VZN28" s="61"/>
      <c r="VZO28" s="61"/>
      <c r="VZP28" s="61"/>
      <c r="VZQ28" s="61"/>
      <c r="VZR28" s="61"/>
      <c r="VZS28" s="61"/>
      <c r="VZT28" s="61"/>
      <c r="VZU28" s="61"/>
      <c r="VZV28" s="61"/>
      <c r="VZW28" s="61"/>
      <c r="VZX28" s="61"/>
      <c r="VZY28" s="61"/>
      <c r="VZZ28" s="61"/>
      <c r="WAA28" s="61"/>
      <c r="WAB28" s="61"/>
      <c r="WAC28" s="61"/>
      <c r="WAD28" s="61"/>
      <c r="WAE28" s="61"/>
      <c r="WAF28" s="61"/>
      <c r="WAG28" s="61"/>
      <c r="WAH28" s="61"/>
      <c r="WAI28" s="61"/>
      <c r="WAJ28" s="61"/>
      <c r="WAK28" s="61"/>
      <c r="WAL28" s="61"/>
      <c r="WAM28" s="61"/>
      <c r="WAN28" s="61"/>
      <c r="WAO28" s="61"/>
      <c r="WAP28" s="61"/>
      <c r="WAQ28" s="61"/>
      <c r="WAR28" s="61"/>
      <c r="WAS28" s="61"/>
      <c r="WAT28" s="61"/>
      <c r="WAU28" s="61"/>
      <c r="WAV28" s="61"/>
      <c r="WAW28" s="61"/>
      <c r="WAX28" s="61"/>
      <c r="WAY28" s="61"/>
      <c r="WAZ28" s="61"/>
      <c r="WBA28" s="61"/>
      <c r="WBB28" s="61"/>
      <c r="WBC28" s="61"/>
      <c r="WBD28" s="61"/>
      <c r="WBE28" s="61"/>
      <c r="WBF28" s="61"/>
      <c r="WBG28" s="61"/>
      <c r="WBH28" s="61"/>
      <c r="WBI28" s="61"/>
      <c r="WBJ28" s="61"/>
      <c r="WBK28" s="61"/>
      <c r="WBL28" s="61"/>
      <c r="WBM28" s="61"/>
      <c r="WBN28" s="61"/>
      <c r="WBO28" s="61"/>
      <c r="WBP28" s="61"/>
      <c r="WBQ28" s="61"/>
      <c r="WBR28" s="61"/>
      <c r="WBS28" s="61"/>
      <c r="WBT28" s="61"/>
      <c r="WBU28" s="61"/>
      <c r="WBV28" s="61"/>
      <c r="WBW28" s="61"/>
      <c r="WBX28" s="61"/>
      <c r="WBY28" s="61"/>
      <c r="WBZ28" s="61"/>
      <c r="WCA28" s="61"/>
      <c r="WCB28" s="61"/>
      <c r="WCC28" s="61"/>
      <c r="WCD28" s="61"/>
      <c r="WCE28" s="61"/>
      <c r="WCF28" s="61"/>
      <c r="WCG28" s="61"/>
      <c r="WCH28" s="61"/>
      <c r="WCI28" s="61"/>
      <c r="WCJ28" s="61"/>
      <c r="WCK28" s="61"/>
      <c r="WCL28" s="61"/>
      <c r="WCM28" s="61"/>
      <c r="WCN28" s="61"/>
      <c r="WCO28" s="61"/>
      <c r="WCP28" s="61"/>
      <c r="WCQ28" s="61"/>
      <c r="WCR28" s="61"/>
      <c r="WCS28" s="61"/>
      <c r="WCT28" s="61"/>
      <c r="WCU28" s="61"/>
      <c r="WCV28" s="61"/>
      <c r="WCW28" s="61"/>
      <c r="WCX28" s="61"/>
      <c r="WCY28" s="61"/>
      <c r="WCZ28" s="61"/>
      <c r="WDA28" s="61"/>
      <c r="WDB28" s="61"/>
      <c r="WDC28" s="61"/>
      <c r="WDD28" s="61"/>
      <c r="WDE28" s="61"/>
      <c r="WDF28" s="61"/>
      <c r="WDG28" s="61"/>
      <c r="WDH28" s="61"/>
      <c r="WDI28" s="61"/>
      <c r="WDJ28" s="61"/>
      <c r="WDK28" s="61"/>
      <c r="WDL28" s="61"/>
      <c r="WDM28" s="61"/>
      <c r="WDN28" s="61"/>
      <c r="WDO28" s="61"/>
      <c r="WDP28" s="61"/>
      <c r="WDQ28" s="61"/>
      <c r="WDR28" s="61"/>
      <c r="WDS28" s="61"/>
      <c r="WDT28" s="61"/>
      <c r="WDU28" s="61"/>
      <c r="WDV28" s="61"/>
      <c r="WDW28" s="61"/>
      <c r="WDX28" s="61"/>
      <c r="WDY28" s="61"/>
      <c r="WDZ28" s="61"/>
      <c r="WEA28" s="61"/>
      <c r="WEB28" s="61"/>
      <c r="WEC28" s="61"/>
      <c r="WED28" s="61"/>
      <c r="WEE28" s="61"/>
      <c r="WEF28" s="61"/>
      <c r="WEG28" s="61"/>
      <c r="WEH28" s="61"/>
      <c r="WEI28" s="61"/>
      <c r="WEJ28" s="61"/>
      <c r="WEK28" s="61"/>
      <c r="WEL28" s="61"/>
      <c r="WEM28" s="61"/>
      <c r="WEN28" s="61"/>
      <c r="WEO28" s="61"/>
      <c r="WEP28" s="61"/>
      <c r="WEQ28" s="61"/>
      <c r="WER28" s="61"/>
      <c r="WES28" s="61"/>
      <c r="WET28" s="61"/>
      <c r="WEU28" s="61"/>
      <c r="WEV28" s="61"/>
      <c r="WEW28" s="61"/>
      <c r="WEX28" s="61"/>
      <c r="WEY28" s="61"/>
      <c r="WEZ28" s="61"/>
      <c r="WFA28" s="61"/>
      <c r="WFB28" s="61"/>
      <c r="WFC28" s="61"/>
      <c r="WFD28" s="61"/>
      <c r="WFE28" s="61"/>
      <c r="WFF28" s="61"/>
      <c r="WFG28" s="61"/>
      <c r="WFH28" s="61"/>
      <c r="WFI28" s="61"/>
      <c r="WFJ28" s="61"/>
      <c r="WFK28" s="61"/>
      <c r="WFL28" s="61"/>
      <c r="WFM28" s="61"/>
      <c r="WFN28" s="61"/>
      <c r="WFO28" s="61"/>
      <c r="WFP28" s="61"/>
      <c r="WFQ28" s="61"/>
      <c r="WFR28" s="61"/>
      <c r="WFS28" s="61"/>
      <c r="WFT28" s="61"/>
      <c r="WFU28" s="61"/>
      <c r="WFV28" s="61"/>
      <c r="WFW28" s="61"/>
      <c r="WFX28" s="61"/>
      <c r="WFY28" s="61"/>
      <c r="WFZ28" s="61"/>
      <c r="WGA28" s="61"/>
      <c r="WGB28" s="61"/>
      <c r="WGC28" s="61"/>
      <c r="WGD28" s="61"/>
      <c r="WGE28" s="61"/>
      <c r="WGF28" s="61"/>
      <c r="WGG28" s="61"/>
      <c r="WGH28" s="61"/>
      <c r="WGI28" s="61"/>
      <c r="WGJ28" s="61"/>
      <c r="WGK28" s="61"/>
      <c r="WGL28" s="61"/>
      <c r="WGM28" s="61"/>
      <c r="WGN28" s="61"/>
      <c r="WGO28" s="61"/>
      <c r="WGP28" s="61"/>
      <c r="WGQ28" s="61"/>
      <c r="WGR28" s="61"/>
      <c r="WGS28" s="61"/>
      <c r="WGT28" s="61"/>
      <c r="WGU28" s="61"/>
      <c r="WGV28" s="61"/>
      <c r="WGW28" s="61"/>
      <c r="WGX28" s="61"/>
      <c r="WGY28" s="61"/>
      <c r="WGZ28" s="61"/>
      <c r="WHA28" s="61"/>
      <c r="WHB28" s="61"/>
      <c r="WHC28" s="61"/>
      <c r="WHD28" s="61"/>
      <c r="WHE28" s="61"/>
      <c r="WHF28" s="61"/>
      <c r="WHG28" s="61"/>
      <c r="WHH28" s="61"/>
      <c r="WHI28" s="61"/>
      <c r="WHJ28" s="61"/>
      <c r="WHK28" s="61"/>
      <c r="WHL28" s="61"/>
      <c r="WHM28" s="61"/>
      <c r="WHN28" s="61"/>
      <c r="WHO28" s="61"/>
      <c r="WHP28" s="61"/>
      <c r="WHQ28" s="61"/>
      <c r="WHR28" s="61"/>
      <c r="WHS28" s="61"/>
      <c r="WHT28" s="61"/>
      <c r="WHU28" s="61"/>
      <c r="WHV28" s="61"/>
      <c r="WHW28" s="61"/>
      <c r="WHX28" s="61"/>
      <c r="WHY28" s="61"/>
      <c r="WHZ28" s="61"/>
      <c r="WIA28" s="61"/>
      <c r="WIB28" s="61"/>
      <c r="WIC28" s="61"/>
      <c r="WID28" s="61"/>
      <c r="WIE28" s="61"/>
      <c r="WIF28" s="61"/>
      <c r="WIG28" s="61"/>
      <c r="WIH28" s="61"/>
      <c r="WII28" s="61"/>
      <c r="WIJ28" s="61"/>
      <c r="WIK28" s="61"/>
      <c r="WIL28" s="61"/>
      <c r="WIM28" s="61"/>
      <c r="WIN28" s="61"/>
      <c r="WIO28" s="61"/>
      <c r="WIP28" s="61"/>
      <c r="WIQ28" s="61"/>
      <c r="WIR28" s="61"/>
      <c r="WIS28" s="61"/>
      <c r="WIT28" s="61"/>
      <c r="WIU28" s="61"/>
      <c r="WIV28" s="61"/>
      <c r="WIW28" s="61"/>
      <c r="WIX28" s="61"/>
      <c r="WIY28" s="61"/>
      <c r="WIZ28" s="61"/>
      <c r="WJA28" s="61"/>
      <c r="WJB28" s="61"/>
      <c r="WJC28" s="61"/>
      <c r="WJD28" s="61"/>
      <c r="WJE28" s="61"/>
      <c r="WJF28" s="61"/>
      <c r="WJG28" s="61"/>
      <c r="WJH28" s="61"/>
      <c r="WJI28" s="61"/>
      <c r="WJJ28" s="61"/>
      <c r="WJK28" s="61"/>
      <c r="WJL28" s="61"/>
      <c r="WJM28" s="61"/>
      <c r="WJN28" s="61"/>
      <c r="WJO28" s="61"/>
      <c r="WJP28" s="61"/>
      <c r="WJQ28" s="61"/>
      <c r="WJR28" s="61"/>
      <c r="WJS28" s="61"/>
      <c r="WJT28" s="61"/>
      <c r="WJU28" s="61"/>
      <c r="WJV28" s="61"/>
      <c r="WJW28" s="61"/>
      <c r="WJX28" s="61"/>
      <c r="WJY28" s="61"/>
      <c r="WJZ28" s="61"/>
      <c r="WKA28" s="61"/>
      <c r="WKB28" s="61"/>
      <c r="WKC28" s="61"/>
      <c r="WKD28" s="61"/>
      <c r="WKE28" s="61"/>
      <c r="WKF28" s="61"/>
      <c r="WKG28" s="61"/>
      <c r="WKH28" s="61"/>
      <c r="WKI28" s="61"/>
      <c r="WKJ28" s="61"/>
      <c r="WKK28" s="61"/>
      <c r="WKL28" s="61"/>
      <c r="WKM28" s="61"/>
      <c r="WKN28" s="61"/>
      <c r="WKO28" s="61"/>
      <c r="WKP28" s="61"/>
      <c r="WKQ28" s="61"/>
      <c r="WKR28" s="61"/>
      <c r="WKS28" s="61"/>
      <c r="WKT28" s="61"/>
      <c r="WKU28" s="61"/>
      <c r="WKV28" s="61"/>
      <c r="WKW28" s="61"/>
      <c r="WKX28" s="61"/>
      <c r="WKY28" s="61"/>
      <c r="WKZ28" s="61"/>
      <c r="WLA28" s="61"/>
      <c r="WLB28" s="61"/>
      <c r="WLC28" s="61"/>
      <c r="WLD28" s="61"/>
      <c r="WLE28" s="61"/>
      <c r="WLF28" s="61"/>
      <c r="WLG28" s="61"/>
      <c r="WLH28" s="61"/>
      <c r="WLI28" s="61"/>
      <c r="WLJ28" s="61"/>
      <c r="WLK28" s="61"/>
      <c r="WLL28" s="61"/>
      <c r="WLM28" s="61"/>
      <c r="WLN28" s="61"/>
      <c r="WLO28" s="61"/>
      <c r="WLP28" s="61"/>
      <c r="WLQ28" s="61"/>
      <c r="WLR28" s="61"/>
      <c r="WLS28" s="61"/>
      <c r="WLT28" s="61"/>
      <c r="WLU28" s="61"/>
      <c r="WLV28" s="61"/>
      <c r="WLW28" s="61"/>
      <c r="WLX28" s="61"/>
      <c r="WLY28" s="61"/>
      <c r="WLZ28" s="61"/>
      <c r="WMA28" s="61"/>
      <c r="WMB28" s="61"/>
      <c r="WMC28" s="61"/>
      <c r="WMD28" s="61"/>
      <c r="WME28" s="61"/>
      <c r="WMF28" s="61"/>
      <c r="WMG28" s="61"/>
      <c r="WMH28" s="61"/>
      <c r="WMI28" s="61"/>
      <c r="WMJ28" s="61"/>
      <c r="WMK28" s="61"/>
      <c r="WML28" s="61"/>
      <c r="WMM28" s="61"/>
      <c r="WMN28" s="61"/>
      <c r="WMO28" s="61"/>
      <c r="WMP28" s="61"/>
      <c r="WMQ28" s="61"/>
      <c r="WMR28" s="61"/>
      <c r="WMS28" s="61"/>
      <c r="WMT28" s="61"/>
      <c r="WMU28" s="61"/>
      <c r="WMV28" s="61"/>
      <c r="WMW28" s="61"/>
      <c r="WMX28" s="61"/>
      <c r="WMY28" s="61"/>
      <c r="WMZ28" s="61"/>
      <c r="WNA28" s="61"/>
      <c r="WNB28" s="61"/>
      <c r="WNC28" s="61"/>
      <c r="WND28" s="61"/>
      <c r="WNE28" s="61"/>
      <c r="WNF28" s="61"/>
      <c r="WNG28" s="61"/>
      <c r="WNH28" s="61"/>
      <c r="WNI28" s="61"/>
      <c r="WNJ28" s="61"/>
      <c r="WNK28" s="61"/>
      <c r="WNL28" s="61"/>
      <c r="WNM28" s="61"/>
      <c r="WNN28" s="61"/>
      <c r="WNO28" s="61"/>
      <c r="WNP28" s="61"/>
      <c r="WNQ28" s="61"/>
      <c r="WNR28" s="61"/>
      <c r="WNS28" s="61"/>
      <c r="WNT28" s="61"/>
      <c r="WNU28" s="61"/>
      <c r="WNV28" s="61"/>
      <c r="WNW28" s="61"/>
      <c r="WNX28" s="61"/>
      <c r="WNY28" s="61"/>
      <c r="WNZ28" s="61"/>
      <c r="WOA28" s="61"/>
      <c r="WOB28" s="61"/>
      <c r="WOC28" s="61"/>
      <c r="WOD28" s="61"/>
      <c r="WOE28" s="61"/>
      <c r="WOF28" s="61"/>
      <c r="WOG28" s="61"/>
      <c r="WOH28" s="61"/>
      <c r="WOI28" s="61"/>
      <c r="WOJ28" s="61"/>
      <c r="WOK28" s="61"/>
      <c r="WOL28" s="61"/>
      <c r="WOM28" s="61"/>
      <c r="WON28" s="61"/>
      <c r="WOO28" s="61"/>
      <c r="WOP28" s="61"/>
      <c r="WOQ28" s="61"/>
      <c r="WOR28" s="61"/>
      <c r="WOS28" s="61"/>
      <c r="WOT28" s="61"/>
      <c r="WOU28" s="61"/>
      <c r="WOV28" s="61"/>
      <c r="WOW28" s="61"/>
      <c r="WOX28" s="61"/>
      <c r="WOY28" s="61"/>
      <c r="WOZ28" s="61"/>
      <c r="WPA28" s="61"/>
      <c r="WPB28" s="61"/>
      <c r="WPC28" s="61"/>
      <c r="WPD28" s="61"/>
      <c r="WPE28" s="61"/>
      <c r="WPF28" s="61"/>
      <c r="WPG28" s="61"/>
      <c r="WPH28" s="61"/>
      <c r="WPI28" s="61"/>
      <c r="WPJ28" s="61"/>
      <c r="WPK28" s="61"/>
      <c r="WPL28" s="61"/>
      <c r="WPM28" s="61"/>
      <c r="WPN28" s="61"/>
      <c r="WPO28" s="61"/>
      <c r="WPP28" s="61"/>
      <c r="WPQ28" s="61"/>
      <c r="WPR28" s="61"/>
      <c r="WPS28" s="61"/>
      <c r="WPT28" s="61"/>
      <c r="WPU28" s="61"/>
      <c r="WPV28" s="61"/>
      <c r="WPW28" s="61"/>
      <c r="WPX28" s="61"/>
      <c r="WPY28" s="61"/>
      <c r="WPZ28" s="61"/>
      <c r="WQA28" s="61"/>
      <c r="WQB28" s="61"/>
      <c r="WQC28" s="61"/>
      <c r="WQD28" s="61"/>
      <c r="WQE28" s="61"/>
      <c r="WQF28" s="61"/>
      <c r="WQG28" s="61"/>
      <c r="WQH28" s="61"/>
      <c r="WQI28" s="61"/>
      <c r="WQJ28" s="61"/>
      <c r="WQK28" s="61"/>
      <c r="WQL28" s="61"/>
      <c r="WQM28" s="61"/>
      <c r="WQN28" s="61"/>
      <c r="WQO28" s="61"/>
      <c r="WQP28" s="61"/>
      <c r="WQQ28" s="61"/>
      <c r="WQR28" s="61"/>
      <c r="WQS28" s="61"/>
      <c r="WQT28" s="61"/>
      <c r="WQU28" s="61"/>
      <c r="WQV28" s="61"/>
      <c r="WQW28" s="61"/>
      <c r="WQX28" s="61"/>
      <c r="WQY28" s="61"/>
      <c r="WQZ28" s="61"/>
      <c r="WRA28" s="61"/>
      <c r="WRB28" s="61"/>
      <c r="WRC28" s="61"/>
      <c r="WRD28" s="61"/>
      <c r="WRE28" s="61"/>
      <c r="WRF28" s="61"/>
      <c r="WRG28" s="61"/>
      <c r="WRH28" s="61"/>
      <c r="WRI28" s="61"/>
      <c r="WRJ28" s="61"/>
      <c r="WRK28" s="61"/>
      <c r="WRL28" s="61"/>
      <c r="WRM28" s="61"/>
      <c r="WRN28" s="61"/>
      <c r="WRO28" s="61"/>
      <c r="WRP28" s="61"/>
      <c r="WRQ28" s="61"/>
      <c r="WRR28" s="61"/>
      <c r="WRS28" s="61"/>
      <c r="WRT28" s="61"/>
      <c r="WRU28" s="61"/>
      <c r="WRV28" s="61"/>
      <c r="WRW28" s="61"/>
      <c r="WRX28" s="61"/>
      <c r="WRY28" s="61"/>
      <c r="WRZ28" s="61"/>
      <c r="WSA28" s="61"/>
      <c r="WSB28" s="61"/>
      <c r="WSC28" s="61"/>
      <c r="WSD28" s="61"/>
      <c r="WSE28" s="61"/>
      <c r="WSF28" s="61"/>
      <c r="WSG28" s="61"/>
      <c r="WSH28" s="61"/>
      <c r="WSI28" s="61"/>
      <c r="WSJ28" s="61"/>
      <c r="WSK28" s="61"/>
      <c r="WSL28" s="61"/>
      <c r="WSM28" s="61"/>
      <c r="WSN28" s="61"/>
      <c r="WSO28" s="61"/>
      <c r="WSP28" s="61"/>
      <c r="WSQ28" s="61"/>
      <c r="WSR28" s="61"/>
      <c r="WSS28" s="61"/>
      <c r="WST28" s="61"/>
      <c r="WSU28" s="61"/>
      <c r="WSV28" s="61"/>
      <c r="WSW28" s="61"/>
      <c r="WSX28" s="61"/>
      <c r="WSY28" s="61"/>
      <c r="WSZ28" s="61"/>
      <c r="WTA28" s="61"/>
      <c r="WTB28" s="61"/>
      <c r="WTC28" s="61"/>
      <c r="WTD28" s="61"/>
      <c r="WTE28" s="61"/>
      <c r="WTF28" s="61"/>
      <c r="WTG28" s="61"/>
      <c r="WTH28" s="61"/>
      <c r="WTI28" s="61"/>
      <c r="WTJ28" s="61"/>
      <c r="WTK28" s="61"/>
      <c r="WTL28" s="61"/>
      <c r="WTM28" s="61"/>
      <c r="WTN28" s="61"/>
      <c r="WTO28" s="61"/>
      <c r="WTP28" s="61"/>
      <c r="WTQ28" s="61"/>
      <c r="WTR28" s="61"/>
      <c r="WTS28" s="61"/>
      <c r="WTT28" s="61"/>
      <c r="WTU28" s="61"/>
      <c r="WTV28" s="61"/>
      <c r="WTW28" s="61"/>
      <c r="WTX28" s="61"/>
      <c r="WTY28" s="61"/>
      <c r="WTZ28" s="61"/>
      <c r="WUA28" s="61"/>
      <c r="WUB28" s="61"/>
      <c r="WUC28" s="61"/>
      <c r="WUD28" s="61"/>
      <c r="WUE28" s="61"/>
      <c r="WUF28" s="61"/>
      <c r="WUG28" s="61"/>
      <c r="WUH28" s="61"/>
      <c r="WUI28" s="61"/>
      <c r="WUJ28" s="61"/>
      <c r="WUK28" s="61"/>
      <c r="WUL28" s="61"/>
      <c r="WUM28" s="61"/>
      <c r="WUN28" s="61"/>
      <c r="WUO28" s="61"/>
      <c r="WUP28" s="61"/>
      <c r="WUQ28" s="61"/>
      <c r="WUR28" s="61"/>
      <c r="WUS28" s="61"/>
      <c r="WUT28" s="61"/>
      <c r="WUU28" s="61"/>
      <c r="WUV28" s="61"/>
      <c r="WUW28" s="61"/>
      <c r="WUX28" s="61"/>
      <c r="WUY28" s="61"/>
      <c r="WUZ28" s="61"/>
      <c r="WVA28" s="61"/>
      <c r="WVB28" s="61"/>
      <c r="WVC28" s="61"/>
      <c r="WVD28" s="61"/>
      <c r="WVE28" s="61"/>
      <c r="WVF28" s="61"/>
      <c r="WVG28" s="61"/>
      <c r="WVH28" s="61"/>
      <c r="WVI28" s="61"/>
      <c r="WVJ28" s="61"/>
      <c r="WVK28" s="61"/>
      <c r="WVL28" s="61"/>
      <c r="WVM28" s="61"/>
      <c r="WVN28" s="61"/>
      <c r="WVO28" s="61"/>
      <c r="WVP28" s="61"/>
      <c r="WVQ28" s="61"/>
      <c r="WVR28" s="61"/>
      <c r="WVS28" s="61"/>
      <c r="WVT28" s="61"/>
      <c r="WVU28" s="61"/>
      <c r="WVV28" s="61"/>
      <c r="WVW28" s="61"/>
      <c r="WVX28" s="61"/>
      <c r="WVY28" s="61"/>
      <c r="WVZ28" s="61"/>
      <c r="WWA28" s="61"/>
      <c r="WWB28" s="61"/>
      <c r="WWC28" s="61"/>
      <c r="WWD28" s="61"/>
      <c r="WWE28" s="61"/>
      <c r="WWF28" s="61"/>
      <c r="WWG28" s="61"/>
      <c r="WWH28" s="61"/>
      <c r="WWI28" s="61"/>
      <c r="WWJ28" s="61"/>
      <c r="WWK28" s="61"/>
      <c r="WWL28" s="61"/>
      <c r="WWM28" s="61"/>
      <c r="WWN28" s="61"/>
      <c r="WWO28" s="61"/>
      <c r="WWP28" s="61"/>
      <c r="WWQ28" s="61"/>
      <c r="WWR28" s="61"/>
      <c r="WWS28" s="61"/>
      <c r="WWT28" s="61"/>
      <c r="WWU28" s="61"/>
      <c r="WWV28" s="61"/>
      <c r="WWW28" s="61"/>
      <c r="WWX28" s="61"/>
      <c r="WWY28" s="61"/>
      <c r="WWZ28" s="61"/>
      <c r="WXA28" s="61"/>
      <c r="WXB28" s="61"/>
      <c r="WXC28" s="61"/>
      <c r="WXD28" s="61"/>
      <c r="WXE28" s="61"/>
      <c r="WXF28" s="61"/>
      <c r="WXG28" s="61"/>
      <c r="WXH28" s="61"/>
      <c r="WXI28" s="61"/>
      <c r="WXJ28" s="61"/>
      <c r="WXK28" s="61"/>
      <c r="WXL28" s="61"/>
      <c r="WXM28" s="61"/>
      <c r="WXN28" s="61"/>
      <c r="WXO28" s="61"/>
      <c r="WXP28" s="61"/>
      <c r="WXQ28" s="61"/>
      <c r="WXR28" s="61"/>
      <c r="WXS28" s="61"/>
      <c r="WXT28" s="61"/>
      <c r="WXU28" s="61"/>
      <c r="WXV28" s="61"/>
      <c r="WXW28" s="61"/>
      <c r="WXX28" s="61"/>
      <c r="WXY28" s="61"/>
      <c r="WXZ28" s="61"/>
      <c r="WYA28" s="61"/>
      <c r="WYB28" s="61"/>
      <c r="WYC28" s="61"/>
      <c r="WYD28" s="61"/>
      <c r="WYE28" s="61"/>
      <c r="WYF28" s="61"/>
      <c r="WYG28" s="61"/>
      <c r="WYH28" s="61"/>
      <c r="WYI28" s="61"/>
      <c r="WYJ28" s="61"/>
      <c r="WYK28" s="61"/>
      <c r="WYL28" s="61"/>
      <c r="WYM28" s="61"/>
      <c r="WYN28" s="61"/>
      <c r="WYO28" s="61"/>
      <c r="WYP28" s="61"/>
      <c r="WYQ28" s="61"/>
      <c r="WYR28" s="61"/>
      <c r="WYS28" s="61"/>
      <c r="WYT28" s="61"/>
      <c r="WYU28" s="61"/>
      <c r="WYV28" s="61"/>
      <c r="WYW28" s="61"/>
      <c r="WYX28" s="61"/>
      <c r="WYY28" s="61"/>
      <c r="WYZ28" s="61"/>
      <c r="WZA28" s="61"/>
      <c r="WZB28" s="61"/>
      <c r="WZC28" s="61"/>
      <c r="WZD28" s="61"/>
      <c r="WZE28" s="61"/>
      <c r="WZF28" s="61"/>
      <c r="WZG28" s="61"/>
      <c r="WZH28" s="61"/>
      <c r="WZI28" s="61"/>
      <c r="WZJ28" s="61"/>
      <c r="WZK28" s="61"/>
      <c r="WZL28" s="61"/>
      <c r="WZM28" s="61"/>
      <c r="WZN28" s="61"/>
      <c r="WZO28" s="61"/>
      <c r="WZP28" s="61"/>
      <c r="WZQ28" s="61"/>
      <c r="WZR28" s="61"/>
      <c r="WZS28" s="61"/>
      <c r="WZT28" s="61"/>
      <c r="WZU28" s="61"/>
      <c r="WZV28" s="61"/>
      <c r="WZW28" s="61"/>
      <c r="WZX28" s="61"/>
      <c r="WZY28" s="61"/>
      <c r="WZZ28" s="61"/>
      <c r="XAA28" s="61"/>
      <c r="XAB28" s="61"/>
      <c r="XAC28" s="61"/>
      <c r="XAD28" s="61"/>
      <c r="XAE28" s="61"/>
      <c r="XAF28" s="61"/>
      <c r="XAG28" s="61"/>
      <c r="XAH28" s="61"/>
      <c r="XAI28" s="61"/>
      <c r="XAJ28" s="61"/>
      <c r="XAK28" s="61"/>
      <c r="XAL28" s="61"/>
      <c r="XAM28" s="61"/>
      <c r="XAN28" s="61"/>
      <c r="XAO28" s="61"/>
      <c r="XAP28" s="61"/>
      <c r="XAQ28" s="61"/>
      <c r="XAR28" s="61"/>
      <c r="XAS28" s="61"/>
      <c r="XAT28" s="61"/>
      <c r="XAU28" s="61"/>
      <c r="XAV28" s="61"/>
      <c r="XAW28" s="61"/>
      <c r="XAX28" s="61"/>
      <c r="XAY28" s="61"/>
      <c r="XAZ28" s="61"/>
      <c r="XBA28" s="61"/>
      <c r="XBB28" s="61"/>
      <c r="XBC28" s="61"/>
      <c r="XBD28" s="61"/>
      <c r="XBE28" s="61"/>
      <c r="XBF28" s="61"/>
      <c r="XBG28" s="61"/>
      <c r="XBH28" s="61"/>
      <c r="XBI28" s="61"/>
      <c r="XBJ28" s="61"/>
      <c r="XBK28" s="61"/>
      <c r="XBL28" s="61"/>
      <c r="XBM28" s="61"/>
      <c r="XBN28" s="61"/>
      <c r="XBO28" s="61"/>
      <c r="XBP28" s="61"/>
      <c r="XBQ28" s="61"/>
      <c r="XBR28" s="61"/>
      <c r="XBS28" s="61"/>
      <c r="XBT28" s="61"/>
      <c r="XBU28" s="61"/>
      <c r="XBV28" s="61"/>
      <c r="XBW28" s="61"/>
      <c r="XBX28" s="61"/>
      <c r="XBY28" s="61"/>
      <c r="XBZ28" s="61"/>
      <c r="XCA28" s="61"/>
      <c r="XCB28" s="61"/>
      <c r="XCC28" s="61"/>
      <c r="XCD28" s="61"/>
      <c r="XCE28" s="61"/>
      <c r="XCF28" s="61"/>
      <c r="XCG28" s="61"/>
      <c r="XCH28" s="61"/>
      <c r="XCI28" s="61"/>
      <c r="XCJ28" s="61"/>
      <c r="XCK28" s="61"/>
      <c r="XCL28" s="61"/>
      <c r="XCM28" s="61"/>
      <c r="XCN28" s="61"/>
      <c r="XCO28" s="61"/>
      <c r="XCP28" s="61"/>
      <c r="XCQ28" s="61"/>
      <c r="XCR28" s="61"/>
      <c r="XCS28" s="61"/>
      <c r="XCT28" s="61"/>
      <c r="XCU28" s="61"/>
      <c r="XCV28" s="61"/>
      <c r="XCW28" s="61"/>
      <c r="XCX28" s="61"/>
      <c r="XCY28" s="61"/>
      <c r="XCZ28" s="61"/>
      <c r="XDA28" s="61"/>
      <c r="XDB28" s="61"/>
      <c r="XDC28" s="61"/>
      <c r="XDD28" s="61"/>
      <c r="XDE28" s="61"/>
      <c r="XDF28" s="61"/>
      <c r="XDG28" s="61"/>
      <c r="XDH28" s="61"/>
      <c r="XDI28" s="61"/>
      <c r="XDJ28" s="61"/>
      <c r="XDK28" s="61"/>
      <c r="XDL28" s="61"/>
      <c r="XDM28" s="61"/>
      <c r="XDN28" s="61"/>
      <c r="XDO28" s="61"/>
      <c r="XDP28" s="61"/>
      <c r="XDQ28" s="61"/>
      <c r="XDR28" s="61"/>
      <c r="XDS28" s="61"/>
      <c r="XDT28" s="61"/>
      <c r="XDU28" s="61"/>
      <c r="XDV28" s="61"/>
      <c r="XDW28" s="61"/>
      <c r="XDX28" s="61"/>
      <c r="XDY28" s="61"/>
      <c r="XDZ28" s="61"/>
      <c r="XEA28" s="61"/>
      <c r="XEB28" s="61"/>
      <c r="XEC28" s="61"/>
      <c r="XED28" s="61"/>
      <c r="XEE28" s="61"/>
      <c r="XEF28" s="61"/>
      <c r="XEG28" s="61"/>
      <c r="XEH28" s="61"/>
      <c r="XEI28" s="61"/>
      <c r="XEJ28" s="61"/>
      <c r="XEK28" s="61"/>
      <c r="XEL28" s="61"/>
      <c r="XEM28" s="61"/>
      <c r="XEN28" s="61"/>
      <c r="XEO28" s="61"/>
      <c r="XEP28" s="61"/>
      <c r="XEQ28" s="61"/>
      <c r="XER28" s="61"/>
      <c r="XES28" s="61"/>
      <c r="XET28" s="61"/>
      <c r="XEU28" s="61"/>
      <c r="XEV28" s="61"/>
      <c r="XEW28" s="61"/>
    </row>
    <row r="29" spans="1:16377" s="497" customFormat="1" ht="15" customHeight="1" thickTop="1" thickBot="1" x14ac:dyDescent="0.35">
      <c r="A29" s="50"/>
      <c r="B29" s="975" t="s">
        <v>258</v>
      </c>
      <c r="C29" s="976"/>
      <c r="D29" s="976"/>
      <c r="E29" s="976"/>
      <c r="F29" s="976"/>
      <c r="G29" s="976"/>
      <c r="H29" s="976"/>
      <c r="I29" s="977"/>
      <c r="J29" s="66"/>
      <c r="K29" s="85"/>
    </row>
    <row r="30" spans="1:16377" s="108" customFormat="1" ht="30" customHeight="1" thickTop="1" thickBot="1" x14ac:dyDescent="0.4">
      <c r="A30" s="107"/>
      <c r="B30" s="978" t="s">
        <v>34</v>
      </c>
      <c r="C30" s="978"/>
      <c r="D30" s="978"/>
      <c r="E30" s="978"/>
      <c r="F30" s="978"/>
      <c r="G30" s="978"/>
      <c r="H30" s="978"/>
      <c r="I30" s="978"/>
      <c r="J30" s="107"/>
      <c r="K30" s="377"/>
    </row>
    <row r="31" spans="1:16377" s="497" customFormat="1" ht="24" customHeight="1" thickTop="1" thickBot="1" x14ac:dyDescent="0.35">
      <c r="A31" s="69"/>
      <c r="B31" s="900" t="s">
        <v>261</v>
      </c>
      <c r="C31" s="901"/>
      <c r="D31" s="979"/>
      <c r="E31" s="420" t="s">
        <v>406</v>
      </c>
      <c r="F31" s="420" t="s">
        <v>72</v>
      </c>
      <c r="G31" s="420" t="s">
        <v>5</v>
      </c>
      <c r="H31" s="420" t="s">
        <v>6</v>
      </c>
      <c r="I31" s="421" t="s">
        <v>7</v>
      </c>
      <c r="J31" s="66"/>
      <c r="K31" s="85"/>
    </row>
    <row r="32" spans="1:16377" s="387" customFormat="1" ht="24" customHeight="1" thickTop="1" thickBot="1" x14ac:dyDescent="0.4">
      <c r="A32" s="383"/>
      <c r="B32" s="873" t="s">
        <v>414</v>
      </c>
      <c r="C32" s="874"/>
      <c r="D32" s="875"/>
      <c r="E32" s="447" t="str">
        <f>IF(AND(ISNUMBER(F32),ISNUMBER(G32)),G32/F32," ")</f>
        <v xml:space="preserve"> </v>
      </c>
      <c r="F32" s="404"/>
      <c r="G32" s="448"/>
      <c r="H32" s="403"/>
      <c r="I32" s="385" t="str">
        <f>IF(OR(ISNUMBER(G32),ISNUMBER(H32)),ROUND(IF(ISNUMBER(G32),G32,0)-IF(ISNUMBER(H32),H32,0),2)," ")</f>
        <v xml:space="preserve"> </v>
      </c>
      <c r="J32" s="384"/>
      <c r="K32" s="386"/>
    </row>
    <row r="33" spans="1:11" s="387" customFormat="1" ht="24" customHeight="1" thickTop="1" thickBot="1" x14ac:dyDescent="0.4">
      <c r="A33" s="383"/>
      <c r="B33" s="873" t="s">
        <v>410</v>
      </c>
      <c r="C33" s="874"/>
      <c r="D33" s="875"/>
      <c r="E33" s="447" t="str">
        <f t="shared" ref="E33:E36" si="0">IF(AND(ISNUMBER(F33),ISNUMBER(G33)),G33/F33," ")</f>
        <v xml:space="preserve"> </v>
      </c>
      <c r="F33" s="404"/>
      <c r="G33" s="448"/>
      <c r="H33" s="403"/>
      <c r="I33" s="385" t="str">
        <f t="shared" ref="I33:I36" si="1">IF(OR(ISNUMBER(G33),ISNUMBER(H33)),ROUND(IF(ISNUMBER(G33),G33,0)-IF(ISNUMBER(H33),H33,0),2)," ")</f>
        <v xml:space="preserve"> </v>
      </c>
      <c r="J33" s="384"/>
      <c r="K33" s="386"/>
    </row>
    <row r="34" spans="1:11" s="387" customFormat="1" ht="24" customHeight="1" thickTop="1" thickBot="1" x14ac:dyDescent="0.4">
      <c r="A34" s="383"/>
      <c r="B34" s="897" t="s">
        <v>265</v>
      </c>
      <c r="C34" s="898"/>
      <c r="D34" s="899"/>
      <c r="E34" s="452" t="str">
        <f t="shared" si="0"/>
        <v xml:space="preserve"> </v>
      </c>
      <c r="F34" s="404"/>
      <c r="G34" s="448"/>
      <c r="H34" s="403"/>
      <c r="I34" s="455" t="str">
        <f t="shared" si="1"/>
        <v xml:space="preserve"> </v>
      </c>
      <c r="J34" s="384"/>
      <c r="K34" s="386"/>
    </row>
    <row r="35" spans="1:11" s="387" customFormat="1" ht="24" customHeight="1" thickTop="1" thickBot="1" x14ac:dyDescent="0.4">
      <c r="A35" s="383"/>
      <c r="B35" s="873" t="s">
        <v>411</v>
      </c>
      <c r="C35" s="874"/>
      <c r="D35" s="875"/>
      <c r="E35" s="447" t="str">
        <f t="shared" si="0"/>
        <v xml:space="preserve"> </v>
      </c>
      <c r="F35" s="404"/>
      <c r="G35" s="448"/>
      <c r="H35" s="403"/>
      <c r="I35" s="465" t="str">
        <f t="shared" si="1"/>
        <v xml:space="preserve"> </v>
      </c>
      <c r="J35" s="384"/>
      <c r="K35" s="386"/>
    </row>
    <row r="36" spans="1:11" s="387" customFormat="1" ht="24" customHeight="1" thickTop="1" thickBot="1" x14ac:dyDescent="0.4">
      <c r="A36" s="383"/>
      <c r="B36" s="873" t="s">
        <v>408</v>
      </c>
      <c r="C36" s="874"/>
      <c r="D36" s="875"/>
      <c r="E36" s="447" t="str">
        <f t="shared" si="0"/>
        <v xml:space="preserve"> </v>
      </c>
      <c r="F36" s="453"/>
      <c r="G36" s="448"/>
      <c r="H36" s="454"/>
      <c r="I36" s="465" t="str">
        <f t="shared" si="1"/>
        <v xml:space="preserve"> </v>
      </c>
      <c r="J36" s="384"/>
      <c r="K36" s="386"/>
    </row>
    <row r="37" spans="1:11" s="497" customFormat="1" ht="24" customHeight="1" thickTop="1" thickBot="1" x14ac:dyDescent="0.35">
      <c r="A37" s="69"/>
      <c r="B37" s="969" t="s">
        <v>296</v>
      </c>
      <c r="C37" s="970"/>
      <c r="D37" s="970"/>
      <c r="E37" s="970"/>
      <c r="F37" s="971"/>
      <c r="G37" s="448"/>
      <c r="H37" s="403"/>
      <c r="I37" s="466" t="str">
        <f>IF(OR(ISNUMBER(G37),ISNUMBER(H37)),ROUND(IF(ISNUMBER(G37),G37,0)-IF(ISNUMBER(H37),H37,0),2),"")</f>
        <v/>
      </c>
      <c r="J37" s="66"/>
      <c r="K37" s="85"/>
    </row>
    <row r="38" spans="1:11" s="497" customFormat="1" ht="24" customHeight="1" thickTop="1" thickBot="1" x14ac:dyDescent="0.35">
      <c r="A38" s="69"/>
      <c r="B38" s="969" t="s">
        <v>297</v>
      </c>
      <c r="C38" s="970"/>
      <c r="D38" s="970"/>
      <c r="E38" s="970"/>
      <c r="F38" s="971"/>
      <c r="G38" s="448"/>
      <c r="H38" s="403"/>
      <c r="I38" s="466" t="str">
        <f>IF(OR(ISNUMBER(G38),ISNUMBER(H38)),ROUND(IF(ISNUMBER(G38),G38,0)-IF(ISNUMBER(H38),H38,0),2),"")</f>
        <v/>
      </c>
      <c r="J38" s="66"/>
      <c r="K38" s="85"/>
    </row>
    <row r="39" spans="1:11" s="497" customFormat="1" ht="24" customHeight="1" thickTop="1" thickBot="1" x14ac:dyDescent="0.35">
      <c r="A39" s="69"/>
      <c r="B39" s="943" t="s">
        <v>196</v>
      </c>
      <c r="C39" s="944"/>
      <c r="D39" s="944"/>
      <c r="E39" s="944"/>
      <c r="F39" s="945"/>
      <c r="G39" s="448"/>
      <c r="H39" s="457"/>
      <c r="I39" s="464" t="str">
        <f>IF(OR(ISNUMBER(G39),ISNUMBER(H39)),ROUND(IF(ISNUMBER(G39),G39,0)-IF(ISNUMBER(H39),H39,0),2),"")</f>
        <v/>
      </c>
      <c r="J39" s="66"/>
      <c r="K39" s="85"/>
    </row>
    <row r="40" spans="1:11" s="387" customFormat="1" ht="24" customHeight="1" thickTop="1" thickBot="1" x14ac:dyDescent="0.4">
      <c r="A40" s="383"/>
      <c r="B40" s="900" t="s">
        <v>262</v>
      </c>
      <c r="C40" s="901"/>
      <c r="D40" s="979"/>
      <c r="E40" s="420" t="s">
        <v>406</v>
      </c>
      <c r="F40" s="420" t="s">
        <v>72</v>
      </c>
      <c r="G40" s="420" t="s">
        <v>5</v>
      </c>
      <c r="H40" s="420" t="s">
        <v>6</v>
      </c>
      <c r="I40" s="421" t="s">
        <v>7</v>
      </c>
      <c r="J40" s="384"/>
      <c r="K40" s="386"/>
    </row>
    <row r="41" spans="1:11" s="387" customFormat="1" ht="27.65" customHeight="1" thickTop="1" thickBot="1" x14ac:dyDescent="0.4">
      <c r="A41" s="383"/>
      <c r="B41" s="880" t="s">
        <v>412</v>
      </c>
      <c r="C41" s="881"/>
      <c r="D41" s="491" t="s">
        <v>413</v>
      </c>
      <c r="E41" s="447" t="str">
        <f t="shared" ref="E41:E46" si="2">IF(AND(ISNUMBER(F41),ISNUMBER(G41)),G41/F41," ")</f>
        <v xml:space="preserve"> </v>
      </c>
      <c r="F41" s="404"/>
      <c r="G41" s="448"/>
      <c r="H41" s="419"/>
      <c r="I41" s="405" t="str">
        <f t="shared" ref="I41:I46" si="3">IF(OR(ISNUMBER(G41),ISNUMBER(H41)),ROUND(IF(ISNUMBER(G41),G41,0)-IF(ISNUMBER(H41),H41,0),2)," ")</f>
        <v xml:space="preserve"> </v>
      </c>
      <c r="J41" s="384"/>
      <c r="K41" s="386"/>
    </row>
    <row r="42" spans="1:11" s="387" customFormat="1" ht="27.65" customHeight="1" thickTop="1" thickBot="1" x14ac:dyDescent="0.4">
      <c r="A42" s="383"/>
      <c r="B42" s="882"/>
      <c r="C42" s="883"/>
      <c r="D42" s="491" t="s">
        <v>409</v>
      </c>
      <c r="E42" s="447" t="str">
        <f t="shared" si="2"/>
        <v xml:space="preserve"> </v>
      </c>
      <c r="F42" s="404"/>
      <c r="G42" s="448"/>
      <c r="H42" s="419"/>
      <c r="I42" s="405" t="str">
        <f t="shared" si="3"/>
        <v xml:space="preserve"> </v>
      </c>
      <c r="J42" s="384"/>
      <c r="K42" s="386"/>
    </row>
    <row r="43" spans="1:11" s="387" customFormat="1" ht="24" customHeight="1" thickTop="1" thickBot="1" x14ac:dyDescent="0.4">
      <c r="A43" s="383"/>
      <c r="B43" s="873" t="s">
        <v>410</v>
      </c>
      <c r="C43" s="874"/>
      <c r="D43" s="875"/>
      <c r="E43" s="447" t="str">
        <f t="shared" si="2"/>
        <v xml:space="preserve"> </v>
      </c>
      <c r="F43" s="404"/>
      <c r="G43" s="448"/>
      <c r="H43" s="419"/>
      <c r="I43" s="405" t="str">
        <f t="shared" si="3"/>
        <v xml:space="preserve"> </v>
      </c>
      <c r="J43" s="384"/>
      <c r="K43" s="386"/>
    </row>
    <row r="44" spans="1:11" s="387" customFormat="1" ht="24" customHeight="1" thickTop="1" thickBot="1" x14ac:dyDescent="0.4">
      <c r="A44" s="383"/>
      <c r="B44" s="873" t="s">
        <v>265</v>
      </c>
      <c r="C44" s="874"/>
      <c r="D44" s="875"/>
      <c r="E44" s="447" t="str">
        <f>IF(AND(ISNUMBER(F44),ISNUMBER(G44)),G44/F44," ")</f>
        <v xml:space="preserve"> </v>
      </c>
      <c r="F44" s="404"/>
      <c r="G44" s="448"/>
      <c r="H44" s="419"/>
      <c r="I44" s="405" t="str">
        <f t="shared" si="3"/>
        <v xml:space="preserve"> </v>
      </c>
      <c r="J44" s="384"/>
      <c r="K44" s="386"/>
    </row>
    <row r="45" spans="1:11" s="387" customFormat="1" ht="24" customHeight="1" thickTop="1" thickBot="1" x14ac:dyDescent="0.4">
      <c r="A45" s="383"/>
      <c r="B45" s="873" t="s">
        <v>411</v>
      </c>
      <c r="C45" s="874"/>
      <c r="D45" s="875"/>
      <c r="E45" s="447" t="str">
        <f t="shared" si="2"/>
        <v xml:space="preserve"> </v>
      </c>
      <c r="F45" s="404"/>
      <c r="G45" s="448"/>
      <c r="H45" s="419"/>
      <c r="I45" s="405" t="str">
        <f t="shared" si="3"/>
        <v xml:space="preserve"> </v>
      </c>
      <c r="J45" s="384"/>
      <c r="K45" s="386"/>
    </row>
    <row r="46" spans="1:11" s="387" customFormat="1" ht="24" customHeight="1" thickTop="1" thickBot="1" x14ac:dyDescent="0.4">
      <c r="A46" s="383"/>
      <c r="B46" s="897" t="s">
        <v>408</v>
      </c>
      <c r="C46" s="898"/>
      <c r="D46" s="899"/>
      <c r="E46" s="452" t="str">
        <f t="shared" si="2"/>
        <v xml:space="preserve"> </v>
      </c>
      <c r="F46" s="453"/>
      <c r="G46" s="448"/>
      <c r="H46" s="459"/>
      <c r="I46" s="460" t="str">
        <f t="shared" si="3"/>
        <v xml:space="preserve"> </v>
      </c>
      <c r="J46" s="384"/>
      <c r="K46" s="386"/>
    </row>
    <row r="47" spans="1:11" s="497" customFormat="1" ht="24" customHeight="1" thickTop="1" thickBot="1" x14ac:dyDescent="0.35">
      <c r="A47" s="69"/>
      <c r="B47" s="862" t="s">
        <v>42</v>
      </c>
      <c r="C47" s="863"/>
      <c r="D47" s="863"/>
      <c r="E47" s="864"/>
      <c r="F47" s="461">
        <f>SUM(F32:F46)</f>
        <v>0</v>
      </c>
      <c r="G47" s="462">
        <f>SUM(G32:G36,G41:G46,G37:G39)</f>
        <v>0</v>
      </c>
      <c r="H47" s="462">
        <f>SUM(H32:H36,H37:H39)</f>
        <v>0</v>
      </c>
      <c r="I47" s="463">
        <f>SUM(I32:I36,I41:I46,I37:I39)</f>
        <v>0</v>
      </c>
      <c r="J47" s="66"/>
      <c r="K47" s="85"/>
    </row>
    <row r="48" spans="1:11" s="497" customFormat="1" ht="7.9" customHeight="1" thickTop="1" thickBot="1" x14ac:dyDescent="0.35">
      <c r="A48" s="323"/>
      <c r="B48" s="451"/>
      <c r="C48" s="451"/>
      <c r="D48" s="451"/>
      <c r="E48" s="451"/>
      <c r="F48" s="467"/>
      <c r="G48" s="468"/>
      <c r="H48" s="468"/>
      <c r="I48" s="468"/>
      <c r="J48" s="66"/>
      <c r="K48" s="85"/>
    </row>
    <row r="49" spans="1:17" s="497" customFormat="1" ht="30" customHeight="1" thickTop="1" thickBot="1" x14ac:dyDescent="0.35">
      <c r="A49" s="69"/>
      <c r="B49" s="968" t="s">
        <v>268</v>
      </c>
      <c r="C49" s="968"/>
      <c r="D49" s="968"/>
      <c r="E49" s="968"/>
      <c r="F49" s="968"/>
      <c r="G49" s="968"/>
      <c r="H49" s="968"/>
      <c r="I49" s="968"/>
      <c r="J49" s="66"/>
      <c r="K49" s="71"/>
      <c r="L49" s="131"/>
      <c r="M49" s="205"/>
      <c r="N49" s="205"/>
      <c r="O49" s="205"/>
      <c r="P49" s="205"/>
      <c r="Q49" s="205"/>
    </row>
    <row r="50" spans="1:17" s="497" customFormat="1" ht="24" customHeight="1" thickTop="1" thickBot="1" x14ac:dyDescent="0.35">
      <c r="A50" s="69"/>
      <c r="B50" s="870" t="s">
        <v>404</v>
      </c>
      <c r="C50" s="871"/>
      <c r="D50" s="871"/>
      <c r="E50" s="871"/>
      <c r="F50" s="872"/>
      <c r="G50" s="422" t="s">
        <v>5</v>
      </c>
      <c r="H50" s="420" t="s">
        <v>6</v>
      </c>
      <c r="I50" s="421" t="s">
        <v>7</v>
      </c>
      <c r="J50" s="66"/>
      <c r="K50" s="85"/>
    </row>
    <row r="51" spans="1:17" s="497" customFormat="1" ht="24" customHeight="1" thickTop="1" thickBot="1" x14ac:dyDescent="0.35">
      <c r="A51" s="69"/>
      <c r="B51" s="400"/>
      <c r="C51" s="414" t="s">
        <v>260</v>
      </c>
      <c r="D51" s="401"/>
      <c r="E51" s="865" t="s">
        <v>12</v>
      </c>
      <c r="F51" s="866"/>
      <c r="G51" s="415"/>
      <c r="H51" s="406"/>
      <c r="I51" s="407" t="str">
        <f>IF(OR(ISNUMBER(G51),ISNUMBER(H51)),ROUND(IF(ISNUMBER(G51),G51,0)-IF(ISNUMBER(H51),H51,0),2)," ")</f>
        <v xml:space="preserve"> </v>
      </c>
      <c r="J51" s="66"/>
      <c r="K51" s="71"/>
      <c r="L51" s="131"/>
      <c r="M51" s="205"/>
      <c r="N51" s="205"/>
      <c r="O51" s="205"/>
      <c r="P51" s="205"/>
      <c r="Q51" s="205"/>
    </row>
    <row r="52" spans="1:17" s="497" customFormat="1" ht="7.9" customHeight="1" thickTop="1" thickBot="1" x14ac:dyDescent="0.35">
      <c r="A52" s="69"/>
      <c r="B52" s="399"/>
      <c r="C52" s="398"/>
      <c r="D52" s="393"/>
      <c r="E52" s="85"/>
      <c r="F52" s="85"/>
      <c r="G52" s="393"/>
      <c r="H52" s="394"/>
      <c r="I52" s="394"/>
      <c r="J52" s="66"/>
      <c r="K52" s="71"/>
      <c r="L52" s="131"/>
      <c r="M52" s="205"/>
      <c r="N52" s="205"/>
      <c r="O52" s="205"/>
      <c r="P52" s="205"/>
      <c r="Q52" s="205"/>
    </row>
    <row r="53" spans="1:17" s="497" customFormat="1" ht="30" customHeight="1" thickTop="1" thickBot="1" x14ac:dyDescent="0.35">
      <c r="A53" s="69"/>
      <c r="B53" s="968" t="s">
        <v>43</v>
      </c>
      <c r="C53" s="968"/>
      <c r="D53" s="968"/>
      <c r="E53" s="968"/>
      <c r="F53" s="968"/>
      <c r="G53" s="968"/>
      <c r="H53" s="968"/>
      <c r="I53" s="968"/>
      <c r="J53" s="66"/>
      <c r="K53" s="71"/>
      <c r="L53" s="131"/>
      <c r="M53" s="205"/>
      <c r="N53" s="205"/>
      <c r="O53" s="205"/>
      <c r="P53" s="205"/>
      <c r="Q53" s="205"/>
    </row>
    <row r="54" spans="1:17" s="497" customFormat="1" ht="24" customHeight="1" thickTop="1" thickBot="1" x14ac:dyDescent="0.35">
      <c r="A54" s="69"/>
      <c r="B54" s="909"/>
      <c r="C54" s="910"/>
      <c r="D54" s="492"/>
      <c r="E54" s="492"/>
      <c r="F54" s="402"/>
      <c r="G54" s="422" t="s">
        <v>5</v>
      </c>
      <c r="H54" s="420" t="s">
        <v>6</v>
      </c>
      <c r="I54" s="421" t="s">
        <v>7</v>
      </c>
      <c r="J54" s="66"/>
      <c r="K54" s="85"/>
    </row>
    <row r="55" spans="1:17" s="497" customFormat="1" ht="24" customHeight="1" thickTop="1" thickBot="1" x14ac:dyDescent="0.35">
      <c r="A55" s="69"/>
      <c r="B55" s="989" t="s">
        <v>160</v>
      </c>
      <c r="C55" s="990"/>
      <c r="D55" s="990"/>
      <c r="E55" s="990"/>
      <c r="F55" s="991"/>
      <c r="G55" s="409"/>
      <c r="H55" s="412"/>
      <c r="I55" s="32" t="str">
        <f>IF(OR(ISNUMBER(G55),ISNUMBER(H55)),ROUND(IF(ISNUMBER(G55),G55,0)-IF(ISNUMBER(H55),H55,0),2)," ")</f>
        <v xml:space="preserve"> </v>
      </c>
      <c r="J55" s="66"/>
      <c r="K55" s="71"/>
      <c r="L55" s="131"/>
      <c r="M55" s="205"/>
      <c r="N55" s="205"/>
      <c r="O55" s="205"/>
      <c r="P55" s="205"/>
      <c r="Q55" s="205"/>
    </row>
    <row r="56" spans="1:17" s="497" customFormat="1" ht="24" customHeight="1" thickTop="1" thickBot="1" x14ac:dyDescent="0.35">
      <c r="A56" s="69"/>
      <c r="B56" s="981" t="s">
        <v>44</v>
      </c>
      <c r="C56" s="982"/>
      <c r="D56" s="982"/>
      <c r="E56" s="982"/>
      <c r="F56" s="983"/>
      <c r="G56" s="410"/>
      <c r="H56" s="413"/>
      <c r="I56" s="32" t="str">
        <f>IF(OR(ISNUMBER(G56),ISNUMBER(H56)),ROUND(IF(ISNUMBER(G56),G56,0)-IF(ISNUMBER(H56),H56,0),2)," ")</f>
        <v xml:space="preserve"> </v>
      </c>
      <c r="J56" s="66"/>
      <c r="K56" s="71"/>
      <c r="L56" s="131"/>
      <c r="M56" s="205"/>
      <c r="N56" s="205"/>
      <c r="O56" s="205"/>
      <c r="P56" s="205"/>
      <c r="Q56" s="205"/>
    </row>
    <row r="57" spans="1:17" s="497" customFormat="1" ht="24" customHeight="1" thickTop="1" thickBot="1" x14ac:dyDescent="0.35">
      <c r="A57" s="69"/>
      <c r="B57" s="885" t="s">
        <v>161</v>
      </c>
      <c r="C57" s="886"/>
      <c r="D57" s="886"/>
      <c r="E57" s="886"/>
      <c r="F57" s="887"/>
      <c r="G57" s="411"/>
      <c r="H57" s="411"/>
      <c r="I57" s="32" t="str">
        <f>IF(OR(ISNUMBER(G57),ISNUMBER(H57)),ROUND(IF(ISNUMBER(G57),G57,0)-IF(ISNUMBER(H57),H57,0),2)," ")</f>
        <v xml:space="preserve"> </v>
      </c>
      <c r="J57" s="66"/>
      <c r="K57" s="71"/>
      <c r="L57" s="131"/>
      <c r="M57" s="205"/>
      <c r="N57" s="205"/>
      <c r="O57" s="205"/>
      <c r="P57" s="205"/>
      <c r="Q57" s="205"/>
    </row>
    <row r="58" spans="1:17" s="497" customFormat="1" ht="24" customHeight="1" thickTop="1" thickBot="1" x14ac:dyDescent="0.35">
      <c r="A58" s="69"/>
      <c r="B58" s="865" t="s">
        <v>264</v>
      </c>
      <c r="C58" s="888"/>
      <c r="D58" s="888"/>
      <c r="E58" s="888"/>
      <c r="F58" s="888"/>
      <c r="G58" s="423">
        <f>SUM(G55:G57)</f>
        <v>0</v>
      </c>
      <c r="H58" s="423">
        <f>SUM(H55:H57)</f>
        <v>0</v>
      </c>
      <c r="I58" s="424">
        <f>SUM(I55:I57)</f>
        <v>0</v>
      </c>
      <c r="J58" s="66"/>
      <c r="K58" s="71"/>
      <c r="L58" s="131"/>
      <c r="M58" s="205"/>
      <c r="N58" s="205"/>
      <c r="O58" s="205"/>
      <c r="P58" s="205"/>
      <c r="Q58" s="205"/>
    </row>
    <row r="59" spans="1:17" s="85" customFormat="1" ht="7.9" customHeight="1" thickTop="1" thickBot="1" x14ac:dyDescent="0.35">
      <c r="A59" s="323"/>
      <c r="B59" s="389"/>
      <c r="C59" s="389"/>
      <c r="D59" s="389"/>
      <c r="E59" s="389"/>
      <c r="F59" s="389"/>
      <c r="G59" s="394"/>
      <c r="H59" s="394"/>
      <c r="I59" s="394"/>
      <c r="J59" s="301"/>
      <c r="K59" s="71"/>
      <c r="L59" s="227"/>
      <c r="M59" s="228"/>
      <c r="N59" s="228"/>
      <c r="O59" s="228"/>
      <c r="P59" s="228"/>
      <c r="Q59" s="228"/>
    </row>
    <row r="60" spans="1:17" s="497" customFormat="1" ht="30" customHeight="1" thickTop="1" thickBot="1" x14ac:dyDescent="0.35">
      <c r="A60" s="69"/>
      <c r="B60" s="980" t="s">
        <v>259</v>
      </c>
      <c r="C60" s="980"/>
      <c r="D60" s="980"/>
      <c r="E60" s="980"/>
      <c r="F60" s="980"/>
      <c r="G60" s="980"/>
      <c r="H60" s="980"/>
      <c r="I60" s="980"/>
      <c r="J60" s="66"/>
      <c r="K60" s="71"/>
      <c r="L60" s="131"/>
      <c r="M60" s="205"/>
      <c r="N60" s="205"/>
      <c r="O60" s="205"/>
      <c r="P60" s="205"/>
      <c r="Q60" s="205"/>
    </row>
    <row r="61" spans="1:17" s="497" customFormat="1" ht="24" customHeight="1" thickTop="1" thickBot="1" x14ac:dyDescent="0.35">
      <c r="A61" s="69"/>
      <c r="B61" s="984"/>
      <c r="C61" s="985"/>
      <c r="D61" s="495"/>
      <c r="E61" s="495"/>
      <c r="F61" s="392"/>
      <c r="G61" s="422" t="s">
        <v>5</v>
      </c>
      <c r="H61" s="425" t="s">
        <v>6</v>
      </c>
      <c r="I61" s="421" t="s">
        <v>7</v>
      </c>
      <c r="J61" s="66"/>
      <c r="K61" s="85"/>
    </row>
    <row r="62" spans="1:17" s="497" customFormat="1" ht="24" customHeight="1" thickTop="1" thickBot="1" x14ac:dyDescent="0.35">
      <c r="A62" s="69"/>
      <c r="B62" s="865" t="s">
        <v>259</v>
      </c>
      <c r="C62" s="888"/>
      <c r="D62" s="888"/>
      <c r="E62" s="888"/>
      <c r="F62" s="866"/>
      <c r="G62" s="415"/>
      <c r="H62" s="401"/>
      <c r="I62" s="407" t="str">
        <f>IF(OR(ISNUMBER(G62),ISNUMBER(H62)),ROUND(IF(ISNUMBER(G62),G62,0)-IF(ISNUMBER(H62),H62,0),2)," ")</f>
        <v xml:space="preserve"> </v>
      </c>
      <c r="J62" s="66"/>
      <c r="K62" s="71"/>
      <c r="L62" s="131"/>
      <c r="M62" s="205"/>
      <c r="N62" s="205"/>
      <c r="O62" s="205"/>
      <c r="P62" s="205"/>
      <c r="Q62" s="205"/>
    </row>
    <row r="63" spans="1:17" s="497" customFormat="1" ht="7.9" customHeight="1" thickTop="1" thickBot="1" x14ac:dyDescent="0.35">
      <c r="A63" s="69"/>
      <c r="B63" s="389"/>
      <c r="C63" s="389"/>
      <c r="D63" s="389"/>
      <c r="E63" s="389"/>
      <c r="F63" s="389"/>
      <c r="G63" s="394"/>
      <c r="H63" s="394"/>
      <c r="I63" s="394"/>
      <c r="J63" s="301"/>
      <c r="K63" s="71"/>
      <c r="L63" s="227"/>
      <c r="M63" s="205"/>
      <c r="N63" s="205"/>
      <c r="O63" s="205"/>
      <c r="P63" s="205"/>
      <c r="Q63" s="205"/>
    </row>
    <row r="64" spans="1:17" s="497" customFormat="1" ht="29.5" customHeight="1" thickTop="1" thickBot="1" x14ac:dyDescent="0.35">
      <c r="A64" s="69"/>
      <c r="B64" s="980" t="s">
        <v>14</v>
      </c>
      <c r="C64" s="980"/>
      <c r="D64" s="980"/>
      <c r="E64" s="980"/>
      <c r="F64" s="980"/>
      <c r="G64" s="980"/>
      <c r="H64" s="980"/>
      <c r="I64" s="980"/>
      <c r="J64" s="66"/>
      <c r="K64" s="71"/>
      <c r="L64" s="131"/>
      <c r="M64" s="205"/>
      <c r="N64" s="205"/>
      <c r="O64" s="205"/>
      <c r="P64" s="205"/>
      <c r="Q64" s="205"/>
    </row>
    <row r="65" spans="1:17" s="497" customFormat="1" ht="24" customHeight="1" thickTop="1" thickBot="1" x14ac:dyDescent="0.35">
      <c r="A65" s="69"/>
      <c r="B65" s="984"/>
      <c r="C65" s="985"/>
      <c r="D65" s="495"/>
      <c r="E65" s="495"/>
      <c r="F65" s="392"/>
      <c r="G65" s="422" t="s">
        <v>5</v>
      </c>
      <c r="H65" s="425" t="s">
        <v>6</v>
      </c>
      <c r="I65" s="421" t="s">
        <v>7</v>
      </c>
      <c r="J65" s="66"/>
      <c r="K65" s="85"/>
    </row>
    <row r="66" spans="1:17" s="497" customFormat="1" ht="24" customHeight="1" thickTop="1" thickBot="1" x14ac:dyDescent="0.35">
      <c r="A66" s="69"/>
      <c r="B66" s="865" t="s">
        <v>14</v>
      </c>
      <c r="C66" s="888"/>
      <c r="D66" s="888"/>
      <c r="E66" s="888"/>
      <c r="F66" s="866"/>
      <c r="G66" s="415"/>
      <c r="H66" s="401"/>
      <c r="I66" s="407" t="str">
        <f t="shared" ref="I66" si="4">IF(OR(ISNUMBER(G66),ISNUMBER(H66)),ROUND(IF(ISNUMBER(G66),G66,0)-IF(ISNUMBER(H66),H66,0),2)," ")</f>
        <v xml:space="preserve"> </v>
      </c>
      <c r="J66" s="66"/>
      <c r="K66" s="71"/>
      <c r="L66" s="131"/>
      <c r="M66" s="205"/>
      <c r="N66" s="205"/>
      <c r="O66" s="205"/>
      <c r="P66" s="205"/>
      <c r="Q66" s="205"/>
    </row>
    <row r="67" spans="1:17" s="497" customFormat="1" ht="24" customHeight="1" thickTop="1" thickBot="1" x14ac:dyDescent="0.35">
      <c r="A67" s="388"/>
      <c r="B67" s="389"/>
      <c r="C67" s="389"/>
      <c r="D67" s="389"/>
      <c r="E67" s="389"/>
      <c r="F67" s="389"/>
      <c r="G67" s="382"/>
      <c r="H67" s="382"/>
      <c r="I67" s="382"/>
      <c r="J67" s="66"/>
      <c r="K67" s="390"/>
      <c r="L67" s="131"/>
      <c r="M67" s="205"/>
      <c r="N67" s="205"/>
      <c r="O67" s="205"/>
      <c r="P67" s="205"/>
      <c r="Q67" s="205"/>
    </row>
    <row r="68" spans="1:17" s="497" customFormat="1" ht="15" customHeight="1" thickTop="1" thickBot="1" x14ac:dyDescent="0.35">
      <c r="A68" s="50"/>
      <c r="B68" s="588" t="s">
        <v>45</v>
      </c>
      <c r="C68" s="589"/>
      <c r="D68" s="589"/>
      <c r="E68" s="589"/>
      <c r="F68" s="589"/>
      <c r="G68" s="589"/>
      <c r="H68" s="589"/>
      <c r="I68" s="590"/>
      <c r="J68" s="66"/>
      <c r="K68" s="85"/>
    </row>
    <row r="69" spans="1:17" s="497" customFormat="1" ht="15" customHeight="1" thickTop="1" thickBot="1" x14ac:dyDescent="0.35">
      <c r="A69" s="53"/>
      <c r="B69" s="992"/>
      <c r="C69" s="993"/>
      <c r="D69" s="993"/>
      <c r="E69" s="993"/>
      <c r="F69" s="993"/>
      <c r="G69" s="993"/>
      <c r="H69" s="993"/>
      <c r="I69" s="994"/>
      <c r="J69" s="62"/>
      <c r="K69" s="85"/>
    </row>
    <row r="70" spans="1:17" s="497" customFormat="1" ht="24" customHeight="1" thickTop="1" thickBot="1" x14ac:dyDescent="0.35">
      <c r="A70" s="69"/>
      <c r="B70" s="924"/>
      <c r="C70" s="925"/>
      <c r="D70" s="925"/>
      <c r="E70" s="925"/>
      <c r="F70" s="926"/>
      <c r="G70" s="426" t="s">
        <v>46</v>
      </c>
      <c r="H70" s="425" t="s">
        <v>6</v>
      </c>
      <c r="I70" s="427" t="s">
        <v>7</v>
      </c>
      <c r="J70" s="66"/>
      <c r="K70" s="85"/>
    </row>
    <row r="71" spans="1:17" s="497" customFormat="1" ht="24" customHeight="1" thickTop="1" thickBot="1" x14ac:dyDescent="0.35">
      <c r="A71" s="69"/>
      <c r="B71" s="918" t="s">
        <v>164</v>
      </c>
      <c r="C71" s="988"/>
      <c r="D71" s="988"/>
      <c r="E71" s="995"/>
      <c r="F71" s="996"/>
      <c r="G71" s="35">
        <f>SUM(G47,G51,G58,G62,G66)</f>
        <v>0</v>
      </c>
      <c r="H71" s="35">
        <f>SUM(H47,H51,H58,H62,H66)</f>
        <v>0</v>
      </c>
      <c r="I71" s="37">
        <f>SUM(I47,I51,I58,I62,I66)</f>
        <v>0</v>
      </c>
      <c r="J71" s="66"/>
      <c r="K71" s="85"/>
    </row>
    <row r="72" spans="1:17" s="497" customFormat="1" ht="24" customHeight="1" thickTop="1" thickBot="1" x14ac:dyDescent="0.35">
      <c r="A72" s="69"/>
      <c r="B72" s="911" t="str">
        <f xml:space="preserve"> "Frais généraux (max : "&amp;Réglages!I16&amp;"% pour l’ensemble du projet)"</f>
        <v>Frais généraux (max : 20% pour l’ensemble du projet)</v>
      </c>
      <c r="C72" s="988"/>
      <c r="D72" s="988"/>
      <c r="E72" s="443"/>
      <c r="F72" s="469" t="s">
        <v>84</v>
      </c>
      <c r="G72" s="36">
        <f>H72</f>
        <v>0</v>
      </c>
      <c r="H72" s="36">
        <f>IF($M$7,(H71)*E72/100,0)</f>
        <v>0</v>
      </c>
      <c r="I72" s="429"/>
      <c r="J72" s="66"/>
      <c r="K72" s="85"/>
    </row>
    <row r="73" spans="1:17" s="497" customFormat="1" ht="24" customHeight="1" thickTop="1" thickBot="1" x14ac:dyDescent="0.35">
      <c r="A73" s="69"/>
      <c r="B73" s="918" t="s">
        <v>53</v>
      </c>
      <c r="C73" s="988"/>
      <c r="D73" s="988"/>
      <c r="E73" s="444"/>
      <c r="F73" s="95" t="s">
        <v>84</v>
      </c>
      <c r="G73" s="35">
        <f>IF($M$8,(G47-G37)*E73/100,0)</f>
        <v>0</v>
      </c>
      <c r="H73" s="428"/>
      <c r="I73" s="33">
        <f>G73</f>
        <v>0</v>
      </c>
      <c r="J73" s="66"/>
      <c r="K73" s="85"/>
    </row>
    <row r="74" spans="1:17" s="497" customFormat="1" ht="24" customHeight="1" thickTop="1" thickBot="1" x14ac:dyDescent="0.35">
      <c r="A74" s="69"/>
      <c r="B74" s="816" t="s">
        <v>8</v>
      </c>
      <c r="C74" s="817"/>
      <c r="D74" s="817"/>
      <c r="E74" s="817"/>
      <c r="F74" s="818"/>
      <c r="G74" s="81">
        <f>G71+G72+G73</f>
        <v>0</v>
      </c>
      <c r="H74" s="81">
        <f>IF($M$7,H71+H72,0)</f>
        <v>0</v>
      </c>
      <c r="I74" s="82">
        <f>I71+I73</f>
        <v>0</v>
      </c>
      <c r="J74" s="66"/>
      <c r="K74" s="85"/>
    </row>
    <row r="75" spans="1:17" s="85" customFormat="1" ht="15" hidden="1" customHeight="1" thickTop="1" thickBot="1" x14ac:dyDescent="0.35">
      <c r="A75" s="234"/>
      <c r="B75" s="235"/>
      <c r="C75" s="236"/>
      <c r="D75" s="116"/>
      <c r="E75" s="116"/>
      <c r="F75" s="117"/>
      <c r="G75" s="117"/>
      <c r="H75" s="237"/>
      <c r="I75" s="117"/>
      <c r="J75" s="238"/>
      <c r="K75" s="239"/>
      <c r="L75" s="227"/>
      <c r="M75" s="228"/>
      <c r="N75" s="228"/>
      <c r="O75" s="228"/>
      <c r="P75" s="228"/>
      <c r="Q75" s="228"/>
    </row>
    <row r="76" spans="1:17" s="85" customFormat="1" ht="21" hidden="1" customHeight="1" thickTop="1" thickBot="1" x14ac:dyDescent="0.35">
      <c r="B76" s="930" t="s">
        <v>417</v>
      </c>
      <c r="C76" s="930"/>
      <c r="D76" s="930"/>
      <c r="E76" s="930"/>
      <c r="F76" s="930"/>
      <c r="G76" s="480"/>
      <c r="H76" s="241">
        <f>SUM(H32)</f>
        <v>0</v>
      </c>
      <c r="I76" s="233" t="s">
        <v>136</v>
      </c>
      <c r="J76" s="231"/>
      <c r="K76" s="231"/>
      <c r="L76" s="231"/>
      <c r="M76" s="231"/>
      <c r="N76" s="228"/>
      <c r="O76" s="228"/>
      <c r="P76" s="228"/>
      <c r="Q76" s="228"/>
    </row>
    <row r="77" spans="1:17" s="85" customFormat="1" ht="21" hidden="1" customHeight="1" thickTop="1" thickBot="1" x14ac:dyDescent="0.35">
      <c r="B77" s="930" t="str">
        <f>"Aide demandée personnels fonctionnaires de recherche / Aide demandée hors frais généraux (max "&amp;Réglages!$I$19&amp;"%) : "</f>
        <v xml:space="preserve">Aide demandée personnels fonctionnaires de recherche / Aide demandée hors frais généraux (max 40%) : </v>
      </c>
      <c r="C77" s="930"/>
      <c r="D77" s="930"/>
      <c r="E77" s="930"/>
      <c r="F77" s="930"/>
      <c r="G77" s="480"/>
      <c r="H77" s="241">
        <f>H76/(H71+0.0001)*100</f>
        <v>0</v>
      </c>
      <c r="I77" s="233" t="s">
        <v>98</v>
      </c>
      <c r="J77" s="232"/>
      <c r="K77" s="231"/>
      <c r="L77" s="231"/>
      <c r="M77" s="231"/>
      <c r="N77" s="228"/>
      <c r="O77" s="228"/>
      <c r="P77" s="228"/>
      <c r="Q77" s="228"/>
    </row>
    <row r="78" spans="1:17" s="85" customFormat="1" ht="13.15" hidden="1" customHeight="1" thickTop="1" x14ac:dyDescent="0.3">
      <c r="B78" s="804" t="s">
        <v>420</v>
      </c>
      <c r="C78" s="804"/>
      <c r="D78" s="804"/>
      <c r="E78" s="804"/>
      <c r="F78" s="804"/>
      <c r="G78" s="481"/>
      <c r="H78" s="475"/>
      <c r="I78" s="477" t="str">
        <f>I32</f>
        <v xml:space="preserve"> </v>
      </c>
      <c r="J78" s="232"/>
      <c r="K78" s="231"/>
      <c r="L78" s="231"/>
      <c r="M78" s="231"/>
      <c r="N78" s="228"/>
      <c r="O78" s="228"/>
      <c r="P78" s="228"/>
      <c r="Q78" s="228"/>
    </row>
    <row r="79" spans="1:17" s="85" customFormat="1" ht="13.15" hidden="1" customHeight="1" x14ac:dyDescent="0.3">
      <c r="B79" s="805" t="s">
        <v>419</v>
      </c>
      <c r="C79" s="805"/>
      <c r="D79" s="805"/>
      <c r="E79" s="805"/>
      <c r="F79" s="805"/>
      <c r="G79" s="482"/>
      <c r="H79" s="476"/>
      <c r="I79" s="478">
        <f>SUM(I41:I42)</f>
        <v>0</v>
      </c>
      <c r="J79" s="232"/>
      <c r="K79" s="231"/>
      <c r="L79" s="472" t="s">
        <v>416</v>
      </c>
      <c r="M79" s="231"/>
      <c r="N79" s="228"/>
      <c r="O79" s="228"/>
      <c r="P79" s="228"/>
      <c r="Q79" s="228"/>
    </row>
    <row r="80" spans="1:17" s="85" customFormat="1" ht="21" hidden="1" customHeight="1" thickBot="1" x14ac:dyDescent="0.35">
      <c r="B80" s="933" t="s">
        <v>415</v>
      </c>
      <c r="C80" s="933"/>
      <c r="D80" s="933"/>
      <c r="E80" s="933"/>
      <c r="F80" s="933"/>
      <c r="G80" s="483"/>
      <c r="H80" s="473"/>
      <c r="I80" s="479">
        <f>SUM(I78:I79)</f>
        <v>0</v>
      </c>
      <c r="J80" s="231"/>
      <c r="K80" s="231"/>
      <c r="L80" s="474" t="str">
        <f>IF(H76+I80=SUM(G32,G41:G42),"ok","erreur")</f>
        <v>ok</v>
      </c>
      <c r="M80" s="231"/>
      <c r="N80" s="228"/>
      <c r="O80" s="228"/>
      <c r="P80" s="228"/>
      <c r="Q80" s="228"/>
    </row>
    <row r="81" spans="1:17" s="85" customFormat="1" ht="29.5" customHeight="1" thickTop="1" thickBot="1" x14ac:dyDescent="0.35">
      <c r="A81" s="225"/>
      <c r="B81" s="226"/>
      <c r="C81" s="39"/>
      <c r="D81" s="40"/>
      <c r="E81" s="40"/>
      <c r="F81" s="41"/>
      <c r="G81" s="240" t="str">
        <f>IF(G77&gt;Réglages!$I$19,"Attention : taux d’aide des personnels fonctionnaires dépassé","")</f>
        <v/>
      </c>
      <c r="H81" s="815" t="str">
        <f>IF(I74&lt;0.1, "Attention : apport obligatoire pour chaque partenaire", "")</f>
        <v>Attention : apport obligatoire pour chaque partenaire</v>
      </c>
      <c r="I81" s="815"/>
      <c r="J81" s="229"/>
      <c r="K81" s="230"/>
      <c r="L81" s="227"/>
      <c r="M81" s="228"/>
      <c r="N81" s="228"/>
      <c r="O81" s="228"/>
      <c r="P81" s="228"/>
      <c r="Q81" s="228"/>
    </row>
    <row r="82" spans="1:17" s="497" customFormat="1" ht="5.5" customHeight="1" thickTop="1" thickBot="1" x14ac:dyDescent="0.35">
      <c r="A82" s="58"/>
      <c r="B82" s="44"/>
      <c r="C82" s="45"/>
      <c r="D82" s="46"/>
      <c r="E82" s="46"/>
      <c r="F82" s="47"/>
      <c r="G82" s="47"/>
      <c r="H82" s="48"/>
      <c r="I82" s="47"/>
      <c r="J82" s="66"/>
      <c r="K82" s="85"/>
    </row>
    <row r="83" spans="1:17" s="497" customFormat="1" ht="15" customHeight="1" thickTop="1" thickBot="1" x14ac:dyDescent="0.35">
      <c r="A83" s="50"/>
      <c r="B83" s="588" t="s">
        <v>95</v>
      </c>
      <c r="C83" s="589"/>
      <c r="D83" s="589"/>
      <c r="E83" s="589"/>
      <c r="F83" s="589"/>
      <c r="G83" s="589"/>
      <c r="H83" s="589"/>
      <c r="I83" s="590"/>
      <c r="J83" s="66"/>
      <c r="K83" s="71"/>
      <c r="L83" s="131"/>
      <c r="M83" s="205"/>
      <c r="N83" s="205"/>
      <c r="O83" s="205"/>
      <c r="P83" s="205"/>
      <c r="Q83" s="205"/>
    </row>
    <row r="84" spans="1:17" s="497" customFormat="1" ht="6.65" customHeight="1" thickTop="1" thickBot="1" x14ac:dyDescent="0.35">
      <c r="A84" s="53"/>
      <c r="B84" s="109"/>
      <c r="C84" s="216"/>
      <c r="D84" s="217"/>
      <c r="E84" s="217"/>
      <c r="F84" s="218"/>
      <c r="G84" s="218"/>
      <c r="H84" s="218"/>
      <c r="I84" s="218"/>
      <c r="J84" s="66"/>
      <c r="K84" s="71"/>
      <c r="L84" s="131"/>
      <c r="M84" s="205"/>
      <c r="N84" s="205"/>
      <c r="O84" s="205"/>
      <c r="P84" s="205"/>
      <c r="Q84" s="205"/>
    </row>
    <row r="85" spans="1:17" s="497" customFormat="1" ht="15" customHeight="1" thickTop="1" thickBot="1" x14ac:dyDescent="0.35">
      <c r="A85" s="72"/>
      <c r="B85" s="889" t="s">
        <v>47</v>
      </c>
      <c r="C85" s="934"/>
      <c r="D85" s="986" t="s">
        <v>48</v>
      </c>
      <c r="E85" s="987"/>
      <c r="F85" s="987"/>
      <c r="G85" s="987"/>
      <c r="H85" s="494" t="s">
        <v>49</v>
      </c>
      <c r="I85" s="83" t="s">
        <v>35</v>
      </c>
      <c r="J85" s="66"/>
      <c r="K85" s="71"/>
      <c r="L85" s="131"/>
      <c r="M85" s="205"/>
      <c r="N85" s="205"/>
      <c r="O85" s="205"/>
      <c r="P85" s="205"/>
      <c r="Q85" s="205"/>
    </row>
    <row r="86" spans="1:17" s="497" customFormat="1" ht="14.65" customHeight="1" thickTop="1" thickBot="1" x14ac:dyDescent="0.35">
      <c r="A86" s="75"/>
      <c r="B86" s="914" t="s">
        <v>149</v>
      </c>
      <c r="C86" s="915"/>
      <c r="D86" s="915"/>
      <c r="E86" s="915"/>
      <c r="F86" s="915"/>
      <c r="G86" s="915"/>
      <c r="H86" s="915"/>
      <c r="I86" s="916"/>
      <c r="J86" s="76"/>
      <c r="K86" s="85"/>
      <c r="L86" s="131"/>
      <c r="M86" s="141"/>
      <c r="N86" s="141"/>
      <c r="O86" s="141"/>
      <c r="P86" s="141"/>
      <c r="Q86" s="141"/>
    </row>
    <row r="87" spans="1:17" s="497" customFormat="1" ht="15" customHeight="1" thickTop="1" thickBot="1" x14ac:dyDescent="0.35">
      <c r="A87" s="69"/>
      <c r="B87" s="199">
        <v>1</v>
      </c>
      <c r="C87" s="493"/>
      <c r="D87" s="935"/>
      <c r="E87" s="936"/>
      <c r="F87" s="936"/>
      <c r="G87" s="936"/>
      <c r="H87" s="114"/>
      <c r="I87" s="115"/>
      <c r="J87" s="66"/>
      <c r="K87" s="71"/>
      <c r="L87" s="131"/>
      <c r="M87" s="205"/>
      <c r="N87" s="205"/>
      <c r="O87" s="205"/>
      <c r="P87" s="205"/>
      <c r="Q87" s="205"/>
    </row>
    <row r="88" spans="1:17" s="497" customFormat="1" ht="15" customHeight="1" thickTop="1" thickBot="1" x14ac:dyDescent="0.35">
      <c r="A88" s="69"/>
      <c r="B88" s="199">
        <v>2</v>
      </c>
      <c r="C88" s="493"/>
      <c r="D88" s="935"/>
      <c r="E88" s="936"/>
      <c r="F88" s="936"/>
      <c r="G88" s="936"/>
      <c r="H88" s="114"/>
      <c r="I88" s="115"/>
      <c r="J88" s="66"/>
      <c r="K88" s="71"/>
      <c r="L88" s="131"/>
      <c r="M88" s="205"/>
      <c r="N88" s="205"/>
      <c r="O88" s="205"/>
      <c r="P88" s="205"/>
      <c r="Q88" s="205"/>
    </row>
    <row r="89" spans="1:17" s="497" customFormat="1" ht="15" customHeight="1" thickTop="1" thickBot="1" x14ac:dyDescent="0.35">
      <c r="A89" s="69"/>
      <c r="B89" s="199">
        <v>3</v>
      </c>
      <c r="C89" s="493" t="s">
        <v>37</v>
      </c>
      <c r="D89" s="935" t="s">
        <v>37</v>
      </c>
      <c r="E89" s="935"/>
      <c r="F89" s="935"/>
      <c r="G89" s="935"/>
      <c r="H89" s="114"/>
      <c r="I89" s="115" t="s">
        <v>37</v>
      </c>
      <c r="J89" s="66"/>
      <c r="K89" s="71"/>
      <c r="L89" s="131"/>
      <c r="M89" s="205"/>
      <c r="N89" s="205"/>
      <c r="O89" s="205"/>
      <c r="P89" s="205"/>
      <c r="Q89" s="205"/>
    </row>
    <row r="90" spans="1:17" s="497" customFormat="1" ht="15" customHeight="1" thickTop="1" thickBot="1" x14ac:dyDescent="0.35">
      <c r="A90" s="69"/>
      <c r="B90" s="199">
        <v>4</v>
      </c>
      <c r="C90" s="493" t="s">
        <v>37</v>
      </c>
      <c r="D90" s="935" t="s">
        <v>37</v>
      </c>
      <c r="E90" s="935"/>
      <c r="F90" s="935"/>
      <c r="G90" s="935"/>
      <c r="H90" s="114" t="s">
        <v>37</v>
      </c>
      <c r="I90" s="115" t="s">
        <v>37</v>
      </c>
      <c r="J90" s="66"/>
      <c r="K90" s="71"/>
      <c r="L90" s="131"/>
      <c r="M90" s="205"/>
      <c r="N90" s="205"/>
      <c r="O90" s="205"/>
      <c r="P90" s="205"/>
      <c r="Q90" s="205"/>
    </row>
    <row r="91" spans="1:17" s="497" customFormat="1" ht="15" customHeight="1" thickTop="1" thickBot="1" x14ac:dyDescent="0.35">
      <c r="A91" s="69"/>
      <c r="B91" s="199">
        <v>5</v>
      </c>
      <c r="C91" s="493" t="s">
        <v>37</v>
      </c>
      <c r="D91" s="935" t="s">
        <v>37</v>
      </c>
      <c r="E91" s="935"/>
      <c r="F91" s="935"/>
      <c r="G91" s="935"/>
      <c r="H91" s="114" t="s">
        <v>37</v>
      </c>
      <c r="I91" s="115" t="s">
        <v>37</v>
      </c>
      <c r="J91" s="66"/>
      <c r="K91" s="71"/>
      <c r="L91" s="131"/>
      <c r="M91" s="205"/>
      <c r="N91" s="205"/>
      <c r="O91" s="205"/>
      <c r="P91" s="205"/>
      <c r="Q91" s="205"/>
    </row>
    <row r="92" spans="1:17" s="497" customFormat="1" ht="15" customHeight="1" thickTop="1" thickBot="1" x14ac:dyDescent="0.35">
      <c r="A92" s="69"/>
      <c r="B92" s="816" t="s">
        <v>151</v>
      </c>
      <c r="C92" s="817"/>
      <c r="D92" s="817"/>
      <c r="E92" s="817"/>
      <c r="F92" s="817"/>
      <c r="G92" s="818"/>
      <c r="H92" s="70">
        <f>SUM(H87:H91)</f>
        <v>0</v>
      </c>
      <c r="I92" s="84">
        <f>SUM(I87:I91)</f>
        <v>0</v>
      </c>
      <c r="J92" s="66"/>
      <c r="K92" s="71"/>
      <c r="L92" s="131"/>
      <c r="M92" s="205"/>
      <c r="N92" s="205"/>
      <c r="O92" s="205"/>
      <c r="P92" s="205"/>
      <c r="Q92" s="205"/>
    </row>
    <row r="93" spans="1:17" s="497" customFormat="1" ht="15.4" customHeight="1" thickTop="1" thickBot="1" x14ac:dyDescent="0.35">
      <c r="A93" s="75"/>
      <c r="B93" s="914" t="s">
        <v>150</v>
      </c>
      <c r="C93" s="915"/>
      <c r="D93" s="915"/>
      <c r="E93" s="915"/>
      <c r="F93" s="915"/>
      <c r="G93" s="915"/>
      <c r="H93" s="915"/>
      <c r="I93" s="916"/>
      <c r="J93" s="76"/>
      <c r="K93" s="85"/>
      <c r="L93" s="131"/>
      <c r="M93" s="141"/>
      <c r="N93" s="141"/>
      <c r="O93" s="141"/>
      <c r="P93" s="141"/>
      <c r="Q93" s="141"/>
    </row>
    <row r="94" spans="1:17" s="497" customFormat="1" ht="15" customHeight="1" thickTop="1" thickBot="1" x14ac:dyDescent="0.35">
      <c r="A94" s="69"/>
      <c r="B94" s="199">
        <v>1</v>
      </c>
      <c r="C94" s="493"/>
      <c r="D94" s="935"/>
      <c r="E94" s="936"/>
      <c r="F94" s="936"/>
      <c r="G94" s="936"/>
      <c r="H94" s="114"/>
      <c r="I94" s="115"/>
      <c r="J94" s="66"/>
      <c r="K94" s="71"/>
      <c r="L94" s="131"/>
      <c r="M94" s="205"/>
      <c r="N94" s="205"/>
      <c r="O94" s="205"/>
      <c r="P94" s="205"/>
      <c r="Q94" s="205"/>
    </row>
    <row r="95" spans="1:17" s="497" customFormat="1" ht="15" customHeight="1" thickTop="1" thickBot="1" x14ac:dyDescent="0.35">
      <c r="A95" s="69"/>
      <c r="B95" s="199">
        <v>2</v>
      </c>
      <c r="C95" s="493"/>
      <c r="D95" s="935"/>
      <c r="E95" s="936"/>
      <c r="F95" s="936"/>
      <c r="G95" s="936"/>
      <c r="H95" s="114"/>
      <c r="I95" s="115"/>
      <c r="J95" s="66"/>
      <c r="K95" s="71"/>
      <c r="L95" s="131"/>
      <c r="M95" s="205"/>
      <c r="N95" s="205"/>
      <c r="O95" s="205"/>
      <c r="P95" s="205"/>
      <c r="Q95" s="205"/>
    </row>
    <row r="96" spans="1:17" s="497" customFormat="1" ht="15" customHeight="1" thickTop="1" thickBot="1" x14ac:dyDescent="0.35">
      <c r="A96" s="69"/>
      <c r="B96" s="199">
        <v>3</v>
      </c>
      <c r="C96" s="493" t="s">
        <v>37</v>
      </c>
      <c r="D96" s="935" t="s">
        <v>37</v>
      </c>
      <c r="E96" s="935"/>
      <c r="F96" s="935"/>
      <c r="G96" s="935"/>
      <c r="H96" s="114"/>
      <c r="I96" s="115" t="s">
        <v>37</v>
      </c>
      <c r="J96" s="66"/>
      <c r="K96" s="71"/>
      <c r="L96" s="131"/>
      <c r="M96" s="205"/>
      <c r="N96" s="205"/>
      <c r="O96" s="205"/>
      <c r="P96" s="205"/>
      <c r="Q96" s="205"/>
    </row>
    <row r="97" spans="1:17" s="497" customFormat="1" ht="15" customHeight="1" thickTop="1" thickBot="1" x14ac:dyDescent="0.35">
      <c r="A97" s="69"/>
      <c r="B97" s="816" t="s">
        <v>152</v>
      </c>
      <c r="C97" s="817"/>
      <c r="D97" s="817"/>
      <c r="E97" s="817"/>
      <c r="F97" s="817"/>
      <c r="G97" s="818"/>
      <c r="H97" s="70">
        <f>SUM(H94:H96)</f>
        <v>0</v>
      </c>
      <c r="I97" s="84">
        <f>SUM(I94:I96)</f>
        <v>0</v>
      </c>
      <c r="J97" s="66"/>
      <c r="K97" s="71"/>
      <c r="L97" s="131"/>
      <c r="M97" s="205"/>
      <c r="N97" s="205"/>
      <c r="O97" s="205"/>
      <c r="P97" s="205"/>
      <c r="Q97" s="205"/>
    </row>
    <row r="98" spans="1:17" s="497" customFormat="1" ht="15" customHeight="1" thickTop="1" thickBot="1" x14ac:dyDescent="0.35">
      <c r="A98" s="69"/>
      <c r="B98" s="816" t="s">
        <v>177</v>
      </c>
      <c r="C98" s="817"/>
      <c r="D98" s="817"/>
      <c r="E98" s="817"/>
      <c r="F98" s="817"/>
      <c r="G98" s="818"/>
      <c r="H98" s="70">
        <f>H92+H97</f>
        <v>0</v>
      </c>
      <c r="I98" s="84">
        <f>I92+I97</f>
        <v>0</v>
      </c>
      <c r="J98" s="66"/>
      <c r="K98" s="71"/>
      <c r="L98" s="131"/>
      <c r="M98" s="205"/>
      <c r="N98" s="205"/>
      <c r="O98" s="205"/>
      <c r="P98" s="205"/>
      <c r="Q98" s="205"/>
    </row>
    <row r="99" spans="1:17" s="497" customFormat="1" ht="15" customHeight="1" thickTop="1" thickBot="1" x14ac:dyDescent="0.35">
      <c r="A99" s="58"/>
      <c r="B99" s="49"/>
      <c r="C99" s="47"/>
      <c r="D99" s="47"/>
      <c r="E99" s="47"/>
      <c r="F99" s="47"/>
      <c r="G99" s="47"/>
      <c r="H99" s="47"/>
      <c r="I99" s="47"/>
      <c r="J99" s="62"/>
      <c r="K99" s="85"/>
    </row>
    <row r="100" spans="1:17" s="497" customFormat="1" ht="15" customHeight="1" thickTop="1" thickBot="1" x14ac:dyDescent="0.35">
      <c r="A100" s="50"/>
      <c r="B100" s="588" t="s">
        <v>50</v>
      </c>
      <c r="C100" s="589"/>
      <c r="D100" s="589"/>
      <c r="E100" s="589"/>
      <c r="F100" s="589"/>
      <c r="G100" s="589"/>
      <c r="H100" s="589"/>
      <c r="I100" s="590"/>
      <c r="J100" s="66"/>
      <c r="K100" s="85"/>
    </row>
    <row r="101" spans="1:17" s="497" customFormat="1" ht="15" customHeight="1" thickTop="1" thickBot="1" x14ac:dyDescent="0.35">
      <c r="A101" s="53"/>
      <c r="B101" s="57"/>
      <c r="C101" s="57"/>
      <c r="D101" s="57"/>
      <c r="E101" s="57"/>
      <c r="F101" s="57"/>
      <c r="G101" s="57"/>
      <c r="H101" s="57"/>
      <c r="I101" s="57"/>
      <c r="J101" s="62"/>
      <c r="K101" s="85"/>
    </row>
    <row r="102" spans="1:17" s="497" customFormat="1" ht="15" customHeight="1" thickTop="1" thickBot="1" x14ac:dyDescent="0.35">
      <c r="A102" s="74"/>
      <c r="B102" s="734"/>
      <c r="C102" s="735"/>
      <c r="D102" s="735"/>
      <c r="E102" s="735"/>
      <c r="F102" s="735"/>
      <c r="G102" s="735"/>
      <c r="H102" s="735"/>
      <c r="I102" s="736"/>
      <c r="J102" s="66"/>
      <c r="K102" s="85"/>
    </row>
    <row r="103" spans="1:17" s="497" customFormat="1" ht="15" customHeight="1" thickTop="1" thickBot="1" x14ac:dyDescent="0.35">
      <c r="A103" s="74"/>
      <c r="B103" s="835"/>
      <c r="C103" s="836"/>
      <c r="D103" s="836"/>
      <c r="E103" s="836"/>
      <c r="F103" s="836"/>
      <c r="G103" s="836"/>
      <c r="H103" s="836"/>
      <c r="I103" s="837"/>
      <c r="J103" s="66"/>
      <c r="K103" s="85"/>
    </row>
    <row r="104" spans="1:17" s="497" customFormat="1" ht="15" customHeight="1" thickTop="1" thickBot="1" x14ac:dyDescent="0.35">
      <c r="A104" s="74"/>
      <c r="B104" s="835"/>
      <c r="C104" s="836"/>
      <c r="D104" s="836"/>
      <c r="E104" s="836"/>
      <c r="F104" s="836"/>
      <c r="G104" s="836"/>
      <c r="H104" s="836"/>
      <c r="I104" s="837"/>
      <c r="J104" s="66"/>
      <c r="K104" s="85"/>
    </row>
    <row r="105" spans="1:17" s="497" customFormat="1" ht="15" customHeight="1" thickTop="1" thickBot="1" x14ac:dyDescent="0.35">
      <c r="A105" s="74"/>
      <c r="B105" s="835"/>
      <c r="C105" s="836"/>
      <c r="D105" s="836"/>
      <c r="E105" s="836"/>
      <c r="F105" s="836"/>
      <c r="G105" s="836"/>
      <c r="H105" s="836"/>
      <c r="I105" s="837"/>
      <c r="J105" s="66"/>
      <c r="K105" s="85"/>
    </row>
    <row r="106" spans="1:17" s="497" customFormat="1" ht="15" customHeight="1" thickTop="1" thickBot="1" x14ac:dyDescent="0.35">
      <c r="A106" s="74"/>
      <c r="B106" s="835"/>
      <c r="C106" s="836"/>
      <c r="D106" s="836"/>
      <c r="E106" s="836"/>
      <c r="F106" s="836"/>
      <c r="G106" s="836"/>
      <c r="H106" s="836"/>
      <c r="I106" s="837"/>
      <c r="J106" s="66"/>
      <c r="K106" s="85"/>
    </row>
    <row r="107" spans="1:17" s="497" customFormat="1" ht="15" customHeight="1" thickTop="1" thickBot="1" x14ac:dyDescent="0.35">
      <c r="A107" s="74"/>
      <c r="B107" s="835"/>
      <c r="C107" s="836"/>
      <c r="D107" s="836"/>
      <c r="E107" s="836"/>
      <c r="F107" s="836"/>
      <c r="G107" s="836"/>
      <c r="H107" s="836"/>
      <c r="I107" s="837"/>
      <c r="J107" s="66"/>
      <c r="K107" s="85"/>
    </row>
    <row r="108" spans="1:17" s="497" customFormat="1" ht="15" customHeight="1" thickTop="1" thickBot="1" x14ac:dyDescent="0.35">
      <c r="A108" s="74"/>
      <c r="B108" s="838"/>
      <c r="C108" s="839"/>
      <c r="D108" s="839"/>
      <c r="E108" s="839"/>
      <c r="F108" s="839"/>
      <c r="G108" s="839"/>
      <c r="H108" s="839"/>
      <c r="I108" s="840"/>
      <c r="J108" s="66"/>
      <c r="K108" s="85"/>
    </row>
    <row r="109" spans="1:17" ht="15" customHeight="1" thickTop="1" thickBot="1" x14ac:dyDescent="0.3">
      <c r="A109" s="77"/>
      <c r="B109" s="844" t="s">
        <v>51</v>
      </c>
      <c r="C109" s="937"/>
      <c r="D109" s="937"/>
      <c r="E109" s="937"/>
      <c r="F109" s="937"/>
      <c r="G109" s="937"/>
      <c r="H109" s="937"/>
      <c r="I109" s="937"/>
      <c r="J109" s="78"/>
    </row>
    <row r="110" spans="1:17" ht="15" customHeight="1" thickTop="1" thickBot="1" x14ac:dyDescent="0.3">
      <c r="A110" s="77"/>
      <c r="B110" s="938"/>
      <c r="C110" s="939"/>
      <c r="D110" s="939"/>
      <c r="E110" s="939"/>
      <c r="F110" s="939"/>
      <c r="G110" s="939"/>
      <c r="H110" s="939"/>
      <c r="I110" s="939"/>
      <c r="J110" s="78"/>
    </row>
    <row r="111" spans="1:17" ht="15" customHeight="1" thickTop="1" thickBot="1" x14ac:dyDescent="0.3">
      <c r="A111" s="79"/>
      <c r="B111" s="938"/>
      <c r="C111" s="937"/>
      <c r="D111" s="937"/>
      <c r="E111" s="937"/>
      <c r="F111" s="937"/>
      <c r="G111" s="937"/>
      <c r="H111" s="937"/>
      <c r="I111" s="937"/>
      <c r="J111" s="78"/>
    </row>
    <row r="112" spans="1:17" customFormat="1" ht="15" customHeight="1" thickTop="1" x14ac:dyDescent="0.35">
      <c r="A112" s="17"/>
      <c r="B112" s="848" t="s">
        <v>237</v>
      </c>
      <c r="C112" s="848"/>
      <c r="D112" s="848"/>
      <c r="E112" s="848"/>
      <c r="F112" s="848"/>
      <c r="G112" s="848"/>
      <c r="H112" s="848"/>
      <c r="I112" s="848"/>
      <c r="J112" s="848"/>
      <c r="K112" s="88"/>
      <c r="L112" s="498"/>
      <c r="M112" s="498"/>
      <c r="N112" s="498"/>
      <c r="O112" s="271"/>
    </row>
    <row r="113" spans="1:15" customFormat="1" ht="14.5" x14ac:dyDescent="0.35">
      <c r="A113" s="17"/>
      <c r="B113" s="848"/>
      <c r="C113" s="848"/>
      <c r="D113" s="848"/>
      <c r="E113" s="848"/>
      <c r="F113" s="848"/>
      <c r="G113" s="848"/>
      <c r="H113" s="848"/>
      <c r="I113" s="848"/>
      <c r="J113" s="848"/>
      <c r="K113" s="88"/>
      <c r="L113" s="498"/>
      <c r="M113" s="498"/>
      <c r="N113" s="498"/>
      <c r="O113" s="271"/>
    </row>
    <row r="114" spans="1:15" customFormat="1" ht="10.9" customHeight="1" x14ac:dyDescent="0.35">
      <c r="A114" s="17"/>
      <c r="B114" s="17"/>
      <c r="C114" s="17"/>
      <c r="D114" s="17"/>
      <c r="E114" s="17"/>
      <c r="F114" s="17"/>
      <c r="G114" s="17"/>
      <c r="H114" s="17"/>
      <c r="I114" s="17"/>
      <c r="J114" s="17"/>
      <c r="K114" s="17"/>
      <c r="L114" s="17"/>
      <c r="M114" s="17"/>
      <c r="N114" s="17"/>
      <c r="O114" s="271"/>
    </row>
    <row r="115" spans="1:15" customFormat="1" ht="31.15" customHeight="1" x14ac:dyDescent="0.35">
      <c r="A115" s="17"/>
      <c r="B115" s="851" t="s">
        <v>266</v>
      </c>
      <c r="C115" s="851"/>
      <c r="D115" s="851"/>
      <c r="E115" s="851"/>
      <c r="F115" s="851"/>
      <c r="G115" s="851"/>
      <c r="H115" s="851"/>
      <c r="I115" s="851"/>
      <c r="J115" s="371"/>
      <c r="K115" s="371"/>
      <c r="L115" s="371"/>
      <c r="M115" s="371"/>
      <c r="N115" s="371"/>
      <c r="O115" s="271"/>
    </row>
    <row r="116" spans="1:15" customFormat="1" ht="9.65" customHeight="1" x14ac:dyDescent="0.35">
      <c r="A116" s="17"/>
      <c r="B116" s="375"/>
      <c r="C116" s="376"/>
      <c r="D116" s="376"/>
      <c r="E116" s="376"/>
      <c r="F116" s="376"/>
      <c r="G116" s="376"/>
      <c r="H116" s="376"/>
      <c r="I116" s="376"/>
      <c r="J116" s="376"/>
      <c r="K116" s="376"/>
      <c r="L116" s="376"/>
      <c r="M116" s="376"/>
      <c r="N116" s="376"/>
      <c r="O116" s="271"/>
    </row>
    <row r="117" spans="1:15" customFormat="1" ht="33" customHeight="1" x14ac:dyDescent="0.35">
      <c r="A117" s="17"/>
      <c r="B117" s="811" t="s">
        <v>267</v>
      </c>
      <c r="C117" s="811"/>
      <c r="D117" s="811"/>
      <c r="E117" s="811"/>
      <c r="F117" s="811"/>
      <c r="G117" s="811"/>
      <c r="H117" s="811"/>
      <c r="I117" s="811"/>
      <c r="J117" s="371"/>
      <c r="K117" s="371"/>
      <c r="L117" s="371"/>
      <c r="M117" s="371"/>
      <c r="N117" s="371"/>
      <c r="O117" s="271"/>
    </row>
    <row r="118" spans="1:15" customFormat="1" ht="33" customHeight="1" x14ac:dyDescent="0.35">
      <c r="A118" s="17"/>
      <c r="B118" s="850" t="s">
        <v>263</v>
      </c>
      <c r="C118" s="850"/>
      <c r="D118" s="850"/>
      <c r="E118" s="850"/>
      <c r="F118" s="850"/>
      <c r="G118" s="850"/>
      <c r="H118" s="850"/>
      <c r="I118" s="850"/>
      <c r="J118" s="371"/>
      <c r="K118" s="371"/>
      <c r="L118" s="371"/>
      <c r="M118" s="371"/>
      <c r="N118" s="371"/>
      <c r="O118" s="271"/>
    </row>
    <row r="119" spans="1:15" customFormat="1" ht="33" customHeight="1" x14ac:dyDescent="0.35">
      <c r="A119" s="17"/>
      <c r="B119" s="811" t="s">
        <v>250</v>
      </c>
      <c r="C119" s="811"/>
      <c r="D119" s="811"/>
      <c r="E119" s="811"/>
      <c r="F119" s="811"/>
      <c r="G119" s="811"/>
      <c r="H119" s="811"/>
      <c r="I119" s="811"/>
      <c r="J119" s="371"/>
      <c r="K119" s="371"/>
      <c r="L119" s="371"/>
      <c r="M119" s="371"/>
      <c r="N119" s="371"/>
      <c r="O119" s="271"/>
    </row>
    <row r="120" spans="1:15" customFormat="1" ht="21.4" customHeight="1" x14ac:dyDescent="0.35">
      <c r="A120" s="17"/>
      <c r="B120" s="811" t="s">
        <v>251</v>
      </c>
      <c r="C120" s="811"/>
      <c r="D120" s="811"/>
      <c r="E120" s="811"/>
      <c r="F120" s="811"/>
      <c r="G120" s="811"/>
      <c r="H120" s="811"/>
      <c r="I120" s="811"/>
      <c r="J120" s="372"/>
      <c r="K120" s="372"/>
      <c r="L120" s="372"/>
      <c r="M120" s="372"/>
      <c r="N120" s="372"/>
      <c r="O120" s="271"/>
    </row>
    <row r="121" spans="1:15" customFormat="1" ht="45.4" customHeight="1" x14ac:dyDescent="0.35">
      <c r="A121" s="17"/>
      <c r="B121" s="811" t="s">
        <v>235</v>
      </c>
      <c r="C121" s="811"/>
      <c r="D121" s="811"/>
      <c r="E121" s="811"/>
      <c r="F121" s="811"/>
      <c r="G121" s="811"/>
      <c r="H121" s="811"/>
      <c r="I121" s="811"/>
      <c r="J121" s="371"/>
      <c r="K121" s="371"/>
      <c r="L121" s="371"/>
      <c r="M121" s="371"/>
      <c r="N121" s="371"/>
      <c r="O121" s="271"/>
    </row>
    <row r="122" spans="1:15" s="374" customFormat="1" ht="19.899999999999999" customHeight="1" thickBot="1" x14ac:dyDescent="0.4">
      <c r="A122" s="372"/>
      <c r="B122" s="852" t="s">
        <v>236</v>
      </c>
      <c r="C122" s="852"/>
      <c r="D122" s="852"/>
      <c r="E122" s="852"/>
      <c r="F122" s="852"/>
      <c r="G122" s="852"/>
      <c r="H122" s="852"/>
      <c r="I122" s="852"/>
      <c r="J122" s="372"/>
      <c r="K122" s="372"/>
      <c r="L122" s="372"/>
      <c r="M122" s="372"/>
      <c r="N122" s="372"/>
      <c r="O122" s="373"/>
    </row>
    <row r="123" spans="1:15" ht="12" customHeight="1" thickTop="1" thickBot="1" x14ac:dyDescent="0.3">
      <c r="A123" s="58"/>
      <c r="B123" s="58"/>
      <c r="C123" s="64"/>
      <c r="D123" s="64"/>
      <c r="E123" s="58"/>
      <c r="F123" s="58"/>
      <c r="G123" s="58"/>
      <c r="H123" s="58"/>
      <c r="I123" s="58"/>
      <c r="J123" s="58"/>
    </row>
    <row r="124" spans="1:15" ht="13.5" customHeight="1" thickTop="1" thickBot="1" x14ac:dyDescent="0.3">
      <c r="A124" s="58"/>
      <c r="B124" s="110"/>
      <c r="C124" s="38"/>
      <c r="D124" s="672" t="s">
        <v>182</v>
      </c>
      <c r="E124" s="673"/>
      <c r="F124" s="673"/>
      <c r="G124" s="674"/>
      <c r="H124" s="38"/>
      <c r="I124" s="38"/>
      <c r="J124" s="58"/>
    </row>
    <row r="125" spans="1:15" ht="13" thickTop="1" thickBot="1" x14ac:dyDescent="0.3">
      <c r="A125" s="58"/>
      <c r="B125" s="110"/>
      <c r="C125" s="38"/>
      <c r="D125" s="612" t="s">
        <v>2</v>
      </c>
      <c r="E125" s="613"/>
      <c r="F125" s="620" t="s">
        <v>1</v>
      </c>
      <c r="G125" s="621"/>
      <c r="H125" s="38"/>
      <c r="I125" s="38"/>
      <c r="J125" s="58"/>
    </row>
    <row r="126" spans="1:15" ht="21" customHeight="1" thickTop="1" thickBot="1" x14ac:dyDescent="0.3">
      <c r="A126" s="58"/>
      <c r="B126" s="110"/>
      <c r="C126" s="38"/>
      <c r="D126" s="626" t="str">
        <f>IF(D$17="","",D$17)</f>
        <v/>
      </c>
      <c r="E126" s="627"/>
      <c r="F126" s="628" t="str">
        <f>IF(D$16="","",D$16)</f>
        <v/>
      </c>
      <c r="G126" s="629"/>
      <c r="H126" s="38"/>
      <c r="I126" s="38"/>
      <c r="J126" s="111"/>
    </row>
    <row r="127" spans="1:15" ht="13" thickTop="1" thickBot="1" x14ac:dyDescent="0.3">
      <c r="A127" s="58"/>
      <c r="B127" s="110"/>
      <c r="C127" s="38"/>
      <c r="D127" s="607" t="s">
        <v>28</v>
      </c>
      <c r="E127" s="608"/>
      <c r="F127" s="608"/>
      <c r="G127" s="611"/>
      <c r="H127" s="38"/>
      <c r="I127" s="38"/>
      <c r="J127" s="111"/>
    </row>
    <row r="128" spans="1:15" ht="13" thickTop="1" thickBot="1" x14ac:dyDescent="0.3">
      <c r="A128" s="58"/>
      <c r="B128" s="110"/>
      <c r="C128" s="38"/>
      <c r="D128" s="622" t="str">
        <f>IF(D$18="","",D$18)</f>
        <v/>
      </c>
      <c r="E128" s="623"/>
      <c r="F128" s="623"/>
      <c r="G128" s="625"/>
      <c r="H128" s="38"/>
      <c r="I128" s="38"/>
      <c r="J128" s="111"/>
    </row>
    <row r="129" spans="1:13" ht="16.5" customHeight="1" thickTop="1" thickBot="1" x14ac:dyDescent="0.3">
      <c r="A129" s="58"/>
      <c r="B129" s="110"/>
      <c r="C129" s="38"/>
      <c r="D129" s="49"/>
      <c r="E129" s="49"/>
      <c r="F129" s="49"/>
      <c r="G129" s="49"/>
      <c r="H129" s="38"/>
      <c r="I129" s="38"/>
      <c r="J129" s="111"/>
    </row>
    <row r="130" spans="1:13" ht="13.5" customHeight="1" thickTop="1" thickBot="1" x14ac:dyDescent="0.3">
      <c r="A130" s="58"/>
      <c r="B130" s="110"/>
      <c r="C130" s="38"/>
      <c r="D130" s="630" t="s">
        <v>233</v>
      </c>
      <c r="E130" s="631"/>
      <c r="F130" s="631"/>
      <c r="G130" s="632"/>
      <c r="H130" s="38"/>
      <c r="I130" s="38"/>
      <c r="J130" s="58"/>
    </row>
    <row r="131" spans="1:13" ht="16.5" customHeight="1" thickTop="1" thickBot="1" x14ac:dyDescent="0.3">
      <c r="A131" s="58"/>
      <c r="B131" s="110"/>
      <c r="C131" s="38"/>
      <c r="D131" s="340"/>
      <c r="E131" s="341"/>
      <c r="F131" s="341"/>
      <c r="G131" s="342"/>
      <c r="H131" s="38"/>
      <c r="I131" s="38"/>
      <c r="J131" s="58"/>
    </row>
    <row r="132" spans="1:13" ht="16.5" customHeight="1" thickTop="1" thickBot="1" x14ac:dyDescent="0.3">
      <c r="A132" s="58"/>
      <c r="B132" s="110"/>
      <c r="C132" s="38"/>
      <c r="D132" s="343"/>
      <c r="E132" s="344"/>
      <c r="F132" s="344"/>
      <c r="G132" s="345"/>
      <c r="H132" s="38"/>
      <c r="I132" s="38"/>
      <c r="J132" s="58"/>
    </row>
    <row r="133" spans="1:13" ht="16.5" customHeight="1" thickTop="1" thickBot="1" x14ac:dyDescent="0.3">
      <c r="A133" s="58"/>
      <c r="B133" s="110"/>
      <c r="C133" s="38"/>
      <c r="D133" s="343"/>
      <c r="E133" s="344"/>
      <c r="F133" s="344"/>
      <c r="G133" s="345"/>
      <c r="H133" s="38"/>
      <c r="I133" s="38"/>
      <c r="J133" s="58"/>
    </row>
    <row r="134" spans="1:13" ht="16.5" customHeight="1" thickTop="1" thickBot="1" x14ac:dyDescent="0.3">
      <c r="A134" s="58"/>
      <c r="B134" s="110"/>
      <c r="C134" s="38"/>
      <c r="D134" s="343"/>
      <c r="E134" s="344"/>
      <c r="F134" s="344"/>
      <c r="G134" s="345"/>
      <c r="H134" s="38"/>
      <c r="I134" s="38"/>
      <c r="J134" s="58"/>
    </row>
    <row r="135" spans="1:13" ht="16.5" customHeight="1" thickTop="1" thickBot="1" x14ac:dyDescent="0.3">
      <c r="A135" s="58"/>
      <c r="B135" s="110"/>
      <c r="C135" s="38"/>
      <c r="D135" s="343"/>
      <c r="E135" s="344"/>
      <c r="F135" s="344"/>
      <c r="G135" s="345"/>
      <c r="H135" s="38"/>
      <c r="I135" s="38"/>
      <c r="J135" s="58"/>
    </row>
    <row r="136" spans="1:13" ht="16.5" customHeight="1" thickTop="1" thickBot="1" x14ac:dyDescent="0.3">
      <c r="A136" s="64"/>
      <c r="B136" s="110"/>
      <c r="C136" s="38"/>
      <c r="D136" s="346"/>
      <c r="E136" s="347"/>
      <c r="F136" s="347"/>
      <c r="G136" s="348"/>
      <c r="H136" s="38"/>
      <c r="I136" s="38"/>
      <c r="J136" s="58"/>
    </row>
    <row r="137" spans="1:13" ht="12.5" thickTop="1" x14ac:dyDescent="0.25">
      <c r="A137" s="68"/>
      <c r="B137" s="470"/>
      <c r="C137" s="853" t="str">
        <f xml:space="preserve"> "Projet : "&amp;H2</f>
        <v xml:space="preserve">Projet : </v>
      </c>
      <c r="D137" s="854"/>
      <c r="E137" s="854"/>
      <c r="F137" s="854"/>
      <c r="G137" s="854"/>
      <c r="H137" s="854"/>
      <c r="I137" s="855"/>
      <c r="J137" s="68"/>
    </row>
    <row r="138" spans="1:13" s="88" customFormat="1" ht="12" x14ac:dyDescent="0.25">
      <c r="C138" s="854" t="str">
        <f>H3&amp; " - Nom établissement : "&amp;D7</f>
        <v xml:space="preserve">Part16 - Nom établissement : </v>
      </c>
      <c r="D138" s="854"/>
      <c r="E138" s="854"/>
      <c r="F138" s="854"/>
      <c r="G138" s="854"/>
      <c r="H138" s="854"/>
      <c r="I138" s="854"/>
      <c r="J138" s="89"/>
      <c r="L138" s="498"/>
    </row>
    <row r="139" spans="1:13" ht="15" customHeight="1" x14ac:dyDescent="0.25">
      <c r="A139" s="471"/>
      <c r="B139" s="88"/>
      <c r="C139" s="848" t="s">
        <v>231</v>
      </c>
      <c r="D139" s="848"/>
      <c r="E139" s="848"/>
      <c r="F139" s="848"/>
      <c r="G139" s="848"/>
      <c r="H139" s="848"/>
      <c r="I139" s="848"/>
      <c r="J139" s="849"/>
    </row>
    <row r="140" spans="1:13" s="88" customFormat="1" ht="46.5" customHeight="1" x14ac:dyDescent="0.25">
      <c r="A140" s="38"/>
      <c r="B140" s="38"/>
      <c r="C140" s="847" t="s">
        <v>425</v>
      </c>
      <c r="D140" s="847"/>
      <c r="E140" s="847"/>
      <c r="F140" s="847"/>
      <c r="G140" s="847"/>
      <c r="H140" s="847"/>
      <c r="I140" s="847"/>
      <c r="J140" s="847"/>
      <c r="L140" s="498"/>
      <c r="M140" s="498"/>
    </row>
    <row r="141" spans="1:13" s="88" customFormat="1" ht="50.5" customHeight="1" x14ac:dyDescent="0.25">
      <c r="C141" s="496" t="s">
        <v>199</v>
      </c>
      <c r="D141" s="244" t="s">
        <v>197</v>
      </c>
      <c r="E141" s="940" t="s">
        <v>198</v>
      </c>
      <c r="F141" s="940"/>
      <c r="G141" s="827" t="s">
        <v>234</v>
      </c>
      <c r="H141" s="828"/>
      <c r="I141" s="828"/>
      <c r="J141" s="829"/>
      <c r="L141" s="434" t="s">
        <v>275</v>
      </c>
      <c r="M141" s="431"/>
    </row>
    <row r="142" spans="1:13" s="88" customFormat="1" ht="37.9" customHeight="1" x14ac:dyDescent="0.25">
      <c r="C142" s="245" t="str">
        <f>D7&amp;" 
("&amp;D9&amp;")"</f>
        <v xml:space="preserve"> 
()</v>
      </c>
      <c r="D142" s="245" t="str">
        <f>IF(D8="","Étab de la fiche",D8)</f>
        <v>Étab de la fiche</v>
      </c>
      <c r="E142" s="941" t="str">
        <f>IF(D10="","",""&amp;D10)</f>
        <v/>
      </c>
      <c r="F142" s="942"/>
      <c r="G142" s="827"/>
      <c r="H142" s="828"/>
      <c r="I142" s="828"/>
      <c r="J142" s="829"/>
      <c r="L142" s="433">
        <v>1</v>
      </c>
      <c r="M142" s="435" t="s">
        <v>202</v>
      </c>
    </row>
    <row r="143" spans="1:13" s="88" customFormat="1" ht="59.5" customHeight="1" x14ac:dyDescent="0.25">
      <c r="C143" s="246"/>
      <c r="D143" s="246"/>
      <c r="E143" s="806"/>
      <c r="F143" s="807"/>
      <c r="G143" s="808" t="s">
        <v>252</v>
      </c>
      <c r="H143" s="809"/>
      <c r="I143" s="809"/>
      <c r="J143" s="810"/>
      <c r="L143" s="433">
        <v>1</v>
      </c>
      <c r="M143" s="435" t="s">
        <v>203</v>
      </c>
    </row>
    <row r="144" spans="1:13" s="88" customFormat="1" ht="59.5" customHeight="1" x14ac:dyDescent="0.25">
      <c r="C144" s="246"/>
      <c r="D144" s="246"/>
      <c r="E144" s="806"/>
      <c r="F144" s="807"/>
      <c r="G144" s="808" t="s">
        <v>252</v>
      </c>
      <c r="H144" s="809"/>
      <c r="I144" s="809"/>
      <c r="J144" s="810"/>
      <c r="L144" s="433">
        <v>1</v>
      </c>
      <c r="M144" s="435" t="s">
        <v>204</v>
      </c>
    </row>
    <row r="145" spans="3:13" s="88" customFormat="1" ht="59.5" customHeight="1" x14ac:dyDescent="0.25">
      <c r="C145" s="246"/>
      <c r="D145" s="246"/>
      <c r="E145" s="806"/>
      <c r="F145" s="807"/>
      <c r="G145" s="808" t="s">
        <v>252</v>
      </c>
      <c r="H145" s="809"/>
      <c r="I145" s="809"/>
      <c r="J145" s="810"/>
      <c r="L145" s="433">
        <v>1</v>
      </c>
      <c r="M145" s="435" t="s">
        <v>205</v>
      </c>
    </row>
    <row r="146" spans="3:13" s="88" customFormat="1" ht="59.5" customHeight="1" x14ac:dyDescent="0.25">
      <c r="C146" s="246"/>
      <c r="D146" s="246"/>
      <c r="E146" s="806"/>
      <c r="F146" s="807"/>
      <c r="G146" s="808" t="s">
        <v>252</v>
      </c>
      <c r="H146" s="809"/>
      <c r="I146" s="809"/>
      <c r="J146" s="810"/>
      <c r="L146" s="433">
        <v>1</v>
      </c>
      <c r="M146" s="435" t="s">
        <v>206</v>
      </c>
    </row>
    <row r="147" spans="3:13" s="88" customFormat="1" ht="59.5" customHeight="1" x14ac:dyDescent="0.25">
      <c r="C147" s="246"/>
      <c r="D147" s="246"/>
      <c r="E147" s="806"/>
      <c r="F147" s="807"/>
      <c r="G147" s="808" t="s">
        <v>252</v>
      </c>
      <c r="H147" s="809"/>
      <c r="I147" s="809"/>
      <c r="J147" s="810"/>
      <c r="L147" s="433">
        <v>1</v>
      </c>
      <c r="M147" s="435" t="s">
        <v>207</v>
      </c>
    </row>
    <row r="148" spans="3:13" s="88" customFormat="1" ht="59.5" customHeight="1" x14ac:dyDescent="0.25">
      <c r="C148" s="246"/>
      <c r="D148" s="246"/>
      <c r="E148" s="806"/>
      <c r="F148" s="807"/>
      <c r="G148" s="808" t="s">
        <v>252</v>
      </c>
      <c r="H148" s="809"/>
      <c r="I148" s="809"/>
      <c r="J148" s="810"/>
      <c r="L148" s="433">
        <v>1</v>
      </c>
      <c r="M148" s="435" t="s">
        <v>208</v>
      </c>
    </row>
    <row r="149" spans="3:13" s="88" customFormat="1" ht="59.5" customHeight="1" x14ac:dyDescent="0.25">
      <c r="C149" s="246"/>
      <c r="D149" s="246"/>
      <c r="E149" s="806"/>
      <c r="F149" s="807"/>
      <c r="G149" s="808" t="s">
        <v>252</v>
      </c>
      <c r="H149" s="809"/>
      <c r="I149" s="809"/>
      <c r="J149" s="810"/>
      <c r="L149" s="432">
        <v>1</v>
      </c>
      <c r="M149" s="435" t="s">
        <v>209</v>
      </c>
    </row>
    <row r="150" spans="3:13" s="88" customFormat="1" ht="10.5" x14ac:dyDescent="0.25">
      <c r="J150" s="89"/>
      <c r="L150" s="432">
        <v>1</v>
      </c>
      <c r="M150" s="436" t="s">
        <v>276</v>
      </c>
    </row>
    <row r="151" spans="3:13" s="88" customFormat="1" ht="10.5" x14ac:dyDescent="0.25">
      <c r="J151" s="89"/>
      <c r="L151" s="498"/>
      <c r="M151" s="498"/>
    </row>
    <row r="152" spans="3:13" s="88" customFormat="1" ht="10.5" hidden="1" x14ac:dyDescent="0.25">
      <c r="J152" s="89"/>
      <c r="L152" s="498"/>
    </row>
    <row r="153" spans="3:13" s="88" customFormat="1" ht="10.5" hidden="1" x14ac:dyDescent="0.25">
      <c r="J153" s="89"/>
      <c r="L153" s="498"/>
    </row>
    <row r="154" spans="3:13" s="88" customFormat="1" ht="10.5" hidden="1" x14ac:dyDescent="0.25">
      <c r="J154" s="89"/>
    </row>
    <row r="155" spans="3:13" s="88" customFormat="1" ht="10.5" hidden="1" x14ac:dyDescent="0.25">
      <c r="J155" s="89"/>
    </row>
    <row r="156" spans="3:13" s="88" customFormat="1" ht="10.5" hidden="1" x14ac:dyDescent="0.25">
      <c r="J156" s="89"/>
    </row>
    <row r="157" spans="3:13" s="88" customFormat="1" ht="10.5" hidden="1" x14ac:dyDescent="0.25">
      <c r="J157" s="89"/>
    </row>
    <row r="158" spans="3:13" s="88" customFormat="1" ht="10.5" hidden="1" x14ac:dyDescent="0.25">
      <c r="J158" s="89"/>
    </row>
    <row r="159" spans="3:13" s="88" customFormat="1" ht="10.5" hidden="1" x14ac:dyDescent="0.25">
      <c r="J159" s="89"/>
    </row>
    <row r="160" spans="3:13" s="88" customFormat="1" ht="10.5" hidden="1" x14ac:dyDescent="0.25">
      <c r="J160" s="89"/>
    </row>
    <row r="161" spans="10:10" s="88" customFormat="1" ht="10.5" hidden="1" x14ac:dyDescent="0.25">
      <c r="J161" s="89"/>
    </row>
    <row r="162" spans="10:10" s="88" customFormat="1" ht="10.5" hidden="1" x14ac:dyDescent="0.25">
      <c r="J162" s="89"/>
    </row>
    <row r="163" spans="10:10" s="88" customFormat="1" ht="10.5" hidden="1" x14ac:dyDescent="0.25">
      <c r="J163" s="89"/>
    </row>
    <row r="164" spans="10:10" s="88" customFormat="1" ht="10.5" hidden="1" x14ac:dyDescent="0.25">
      <c r="J164" s="89"/>
    </row>
    <row r="165" spans="10:10" s="88" customFormat="1" ht="10.5" hidden="1" x14ac:dyDescent="0.25">
      <c r="J165" s="89"/>
    </row>
    <row r="166" spans="10:10" s="88" customFormat="1" ht="10.5" hidden="1" x14ac:dyDescent="0.25">
      <c r="J166" s="89"/>
    </row>
    <row r="167" spans="10:10" s="88" customFormat="1" ht="10.5" hidden="1" x14ac:dyDescent="0.25">
      <c r="J167" s="89"/>
    </row>
    <row r="168" spans="10:10" s="88" customFormat="1" ht="10.5" hidden="1" x14ac:dyDescent="0.25">
      <c r="J168" s="89"/>
    </row>
    <row r="169" spans="10:10" s="88" customFormat="1" ht="10.5" hidden="1" x14ac:dyDescent="0.25">
      <c r="J169" s="89"/>
    </row>
    <row r="170" spans="10:10" s="88" customFormat="1" ht="10.5" hidden="1" x14ac:dyDescent="0.25">
      <c r="J170" s="89"/>
    </row>
    <row r="171" spans="10:10" s="88" customFormat="1" ht="10.5" hidden="1" x14ac:dyDescent="0.25">
      <c r="J171" s="89"/>
    </row>
    <row r="172" spans="10:10" s="88" customFormat="1" ht="10.5" hidden="1" x14ac:dyDescent="0.25">
      <c r="J172" s="89"/>
    </row>
    <row r="173" spans="10:10" s="88" customFormat="1" ht="10.5" hidden="1" x14ac:dyDescent="0.25">
      <c r="J173" s="89"/>
    </row>
    <row r="174" spans="10:10" s="88" customFormat="1" ht="10.5" hidden="1" x14ac:dyDescent="0.25">
      <c r="J174" s="89"/>
    </row>
    <row r="175" spans="10:10" s="88" customFormat="1" ht="10.5" hidden="1" x14ac:dyDescent="0.25">
      <c r="J175" s="89"/>
    </row>
    <row r="176" spans="10:10" s="88" customFormat="1" ht="10.5" hidden="1" x14ac:dyDescent="0.25">
      <c r="J176" s="89"/>
    </row>
    <row r="177" spans="10:10" s="88" customFormat="1" ht="10.5" hidden="1" x14ac:dyDescent="0.25">
      <c r="J177" s="89"/>
    </row>
    <row r="178" spans="10:10" s="88" customFormat="1" ht="10.5" hidden="1" x14ac:dyDescent="0.25">
      <c r="J178" s="89"/>
    </row>
    <row r="179" spans="10:10" ht="10.5" hidden="1" x14ac:dyDescent="0.25"/>
    <row r="180" spans="10:10" ht="10.5" hidden="1" x14ac:dyDescent="0.25"/>
    <row r="181" spans="10:10" ht="10.5" hidden="1" x14ac:dyDescent="0.25"/>
    <row r="182" spans="10:10" ht="10.5" hidden="1" x14ac:dyDescent="0.25"/>
    <row r="183" spans="10:10" ht="10.5" hidden="1" x14ac:dyDescent="0.25"/>
    <row r="184" spans="10:10" ht="10.5" hidden="1" x14ac:dyDescent="0.25"/>
    <row r="185" spans="10:10" ht="10.5" hidden="1" x14ac:dyDescent="0.25"/>
    <row r="186" spans="10:10" ht="10.5" hidden="1" x14ac:dyDescent="0.25"/>
    <row r="187" spans="10:10" ht="10.5" hidden="1" x14ac:dyDescent="0.25"/>
    <row r="188" spans="10:10" ht="10.5" hidden="1" x14ac:dyDescent="0.25"/>
    <row r="189" spans="10:10" ht="10.5" hidden="1" x14ac:dyDescent="0.25"/>
    <row r="190" spans="10:10" ht="10.5" hidden="1" x14ac:dyDescent="0.25"/>
    <row r="191" spans="10:10" ht="10.5" hidden="1" x14ac:dyDescent="0.25"/>
    <row r="192" spans="10:10" ht="10.5" hidden="1" x14ac:dyDescent="0.25"/>
    <row r="193" ht="10.5" hidden="1" x14ac:dyDescent="0.25"/>
    <row r="194" ht="10.5" hidden="1" x14ac:dyDescent="0.25"/>
    <row r="195" ht="10.5" hidden="1" x14ac:dyDescent="0.25"/>
    <row r="196" ht="10.5" hidden="1" x14ac:dyDescent="0.25"/>
    <row r="197" ht="10.5" hidden="1" x14ac:dyDescent="0.25"/>
    <row r="198" ht="10.5" hidden="1" x14ac:dyDescent="0.25"/>
    <row r="199" ht="10.5" hidden="1" x14ac:dyDescent="0.25"/>
    <row r="200" ht="10.5" hidden="1" x14ac:dyDescent="0.25"/>
    <row r="201" ht="10.5" hidden="1" x14ac:dyDescent="0.25"/>
    <row r="202" ht="10.5" hidden="1" x14ac:dyDescent="0.25"/>
    <row r="203" ht="10.5" hidden="1" x14ac:dyDescent="0.25"/>
    <row r="204" ht="10.5" hidden="1" x14ac:dyDescent="0.25"/>
    <row r="205" ht="10.5" hidden="1" x14ac:dyDescent="0.25"/>
    <row r="206" ht="10.5" hidden="1" x14ac:dyDescent="0.25"/>
    <row r="207" ht="10.5" hidden="1" x14ac:dyDescent="0.25"/>
    <row r="208" ht="10.5" hidden="1" x14ac:dyDescent="0.25"/>
    <row r="209" ht="10.5" hidden="1" x14ac:dyDescent="0.25"/>
    <row r="210" ht="10.5" hidden="1" x14ac:dyDescent="0.25"/>
    <row r="211" ht="10.5" hidden="1" x14ac:dyDescent="0.25"/>
    <row r="212" ht="10.5" hidden="1" x14ac:dyDescent="0.25"/>
    <row r="213" ht="10.5" hidden="1" x14ac:dyDescent="0.25"/>
    <row r="214" ht="10.5" hidden="1" x14ac:dyDescent="0.25"/>
    <row r="215" ht="10.5" hidden="1" x14ac:dyDescent="0.25"/>
    <row r="216" ht="10.5" hidden="1" x14ac:dyDescent="0.25"/>
    <row r="217" ht="10.5" hidden="1" x14ac:dyDescent="0.25"/>
    <row r="218" ht="10.5" hidden="1" x14ac:dyDescent="0.25"/>
    <row r="219" ht="10.5" hidden="1" x14ac:dyDescent="0.25"/>
    <row r="220" ht="10.5" hidden="1" x14ac:dyDescent="0.25"/>
    <row r="221" ht="10.5" hidden="1" x14ac:dyDescent="0.25"/>
    <row r="222" ht="10.5" hidden="1" x14ac:dyDescent="0.25"/>
    <row r="223" ht="10.5" hidden="1" x14ac:dyDescent="0.25"/>
    <row r="224" ht="10.5" hidden="1" x14ac:dyDescent="0.25"/>
    <row r="225" ht="10.5" hidden="1" x14ac:dyDescent="0.25"/>
    <row r="226" ht="10.5" hidden="1" x14ac:dyDescent="0.25"/>
    <row r="227" ht="10.5" hidden="1" x14ac:dyDescent="0.25"/>
    <row r="228" ht="10.5" hidden="1" x14ac:dyDescent="0.25"/>
    <row r="229" ht="10.5" hidden="1" x14ac:dyDescent="0.25"/>
    <row r="230" ht="10.5" hidden="1" x14ac:dyDescent="0.25"/>
    <row r="231" ht="10.5" hidden="1" x14ac:dyDescent="0.25"/>
    <row r="232" ht="10.5" hidden="1" x14ac:dyDescent="0.25"/>
    <row r="233" ht="10.5" hidden="1" x14ac:dyDescent="0.25"/>
    <row r="234" ht="10.5" hidden="1" x14ac:dyDescent="0.25"/>
    <row r="235" ht="10.5" hidden="1" x14ac:dyDescent="0.25"/>
    <row r="236" ht="10.5" hidden="1" x14ac:dyDescent="0.25"/>
    <row r="237" ht="10.5" hidden="1" x14ac:dyDescent="0.25"/>
    <row r="238" ht="10.5" hidden="1" x14ac:dyDescent="0.25"/>
    <row r="239" ht="10.5" hidden="1" x14ac:dyDescent="0.25"/>
    <row r="240" ht="10.5" hidden="1" x14ac:dyDescent="0.25"/>
    <row r="241" ht="10.5" hidden="1" x14ac:dyDescent="0.25"/>
    <row r="242" ht="10.5" hidden="1" x14ac:dyDescent="0.25"/>
    <row r="243" ht="10.5" hidden="1" x14ac:dyDescent="0.25"/>
    <row r="244" ht="10.5" hidden="1" x14ac:dyDescent="0.25"/>
    <row r="245" ht="10.5" hidden="1" x14ac:dyDescent="0.25"/>
    <row r="246" ht="10.5" hidden="1" x14ac:dyDescent="0.25"/>
    <row r="247" ht="10.5" hidden="1" x14ac:dyDescent="0.25"/>
    <row r="248" ht="10.5" hidden="1" x14ac:dyDescent="0.25"/>
    <row r="249" ht="10.5" hidden="1" x14ac:dyDescent="0.25"/>
    <row r="250" ht="10.5" hidden="1" x14ac:dyDescent="0.25"/>
    <row r="251" ht="10.5" hidden="1" x14ac:dyDescent="0.25"/>
    <row r="252" ht="10.5" hidden="1" x14ac:dyDescent="0.25"/>
    <row r="253" ht="10.5" hidden="1" x14ac:dyDescent="0.25"/>
    <row r="254" ht="10.5" hidden="1" x14ac:dyDescent="0.25"/>
    <row r="255" ht="10.5" hidden="1" x14ac:dyDescent="0.25"/>
    <row r="256" ht="10.5" hidden="1" x14ac:dyDescent="0.25"/>
    <row r="257" ht="10.5" hidden="1" x14ac:dyDescent="0.25"/>
    <row r="258" ht="10.5" hidden="1" x14ac:dyDescent="0.25"/>
    <row r="259" ht="10.5" hidden="1" x14ac:dyDescent="0.25"/>
    <row r="260" ht="10.5" hidden="1" x14ac:dyDescent="0.25"/>
    <row r="261" ht="10.5" hidden="1" x14ac:dyDescent="0.25"/>
    <row r="262" ht="10.5" hidden="1" x14ac:dyDescent="0.25"/>
    <row r="263" ht="10.5" hidden="1" x14ac:dyDescent="0.25"/>
    <row r="264" ht="10.5" hidden="1" x14ac:dyDescent="0.25"/>
    <row r="265" ht="10.5" hidden="1" x14ac:dyDescent="0.25"/>
    <row r="266" ht="10.5" hidden="1" x14ac:dyDescent="0.25"/>
    <row r="267" ht="10.5" hidden="1" x14ac:dyDescent="0.25"/>
    <row r="268" ht="10.5" hidden="1" x14ac:dyDescent="0.25"/>
    <row r="269" ht="10.5" hidden="1" x14ac:dyDescent="0.25"/>
    <row r="270" ht="10.5" hidden="1" x14ac:dyDescent="0.25"/>
    <row r="271" ht="10.5" hidden="1" x14ac:dyDescent="0.25"/>
    <row r="272" ht="10.5" hidden="1" x14ac:dyDescent="0.25"/>
    <row r="273" ht="10.5" hidden="1" x14ac:dyDescent="0.25"/>
    <row r="274" ht="10.5" hidden="1" x14ac:dyDescent="0.25"/>
    <row r="275" ht="10.5" hidden="1" x14ac:dyDescent="0.25"/>
    <row r="276" ht="10.5" hidden="1" x14ac:dyDescent="0.25"/>
    <row r="277" ht="10.5" hidden="1" x14ac:dyDescent="0.25"/>
    <row r="278" ht="10.5" hidden="1" x14ac:dyDescent="0.25"/>
    <row r="279" ht="10.5" hidden="1" x14ac:dyDescent="0.25"/>
    <row r="280" ht="10.5" hidden="1" x14ac:dyDescent="0.25"/>
    <row r="281" ht="10.5" hidden="1" x14ac:dyDescent="0.25"/>
    <row r="282" ht="10.5" hidden="1" x14ac:dyDescent="0.25"/>
    <row r="283" ht="10.5" hidden="1" x14ac:dyDescent="0.25"/>
    <row r="284" ht="10.5" hidden="1" x14ac:dyDescent="0.25"/>
    <row r="285" ht="10.5" hidden="1" x14ac:dyDescent="0.25"/>
    <row r="286" ht="10.5" hidden="1" x14ac:dyDescent="0.25"/>
    <row r="287" ht="10.5" hidden="1" x14ac:dyDescent="0.25"/>
    <row r="288" ht="10.5" hidden="1" x14ac:dyDescent="0.25"/>
    <row r="289" ht="10.5" hidden="1" x14ac:dyDescent="0.25"/>
    <row r="290" ht="10.5" hidden="1" x14ac:dyDescent="0.25"/>
    <row r="291" ht="10.5" hidden="1" x14ac:dyDescent="0.25"/>
    <row r="292" ht="10.5" hidden="1" x14ac:dyDescent="0.25"/>
    <row r="293" ht="10.5" hidden="1" x14ac:dyDescent="0.25"/>
    <row r="294" ht="10.5" hidden="1" x14ac:dyDescent="0.25"/>
    <row r="295" ht="10.5" hidden="1" x14ac:dyDescent="0.25"/>
    <row r="296" ht="10.5" hidden="1" x14ac:dyDescent="0.25"/>
    <row r="297" ht="10.5" hidden="1" x14ac:dyDescent="0.25"/>
    <row r="298" ht="10.5" hidden="1" x14ac:dyDescent="0.25"/>
    <row r="299" ht="10.5" hidden="1" x14ac:dyDescent="0.25"/>
    <row r="300" ht="10.5" hidden="1" x14ac:dyDescent="0.25"/>
    <row r="301" ht="10.5" hidden="1" x14ac:dyDescent="0.25"/>
    <row r="302" ht="10.5" hidden="1" x14ac:dyDescent="0.25"/>
    <row r="303" ht="10.5" hidden="1" x14ac:dyDescent="0.25"/>
    <row r="304" ht="10.5" hidden="1" x14ac:dyDescent="0.25"/>
    <row r="305" ht="10.5" hidden="1" x14ac:dyDescent="0.25"/>
    <row r="306" ht="10.5" hidden="1" x14ac:dyDescent="0.25"/>
    <row r="307" ht="10.5" hidden="1" x14ac:dyDescent="0.25"/>
    <row r="308" ht="10.5" hidden="1" x14ac:dyDescent="0.25"/>
    <row r="309" ht="10.5" hidden="1" x14ac:dyDescent="0.25"/>
    <row r="310" ht="10.5" hidden="1" x14ac:dyDescent="0.25"/>
    <row r="311" ht="10.5" hidden="1" x14ac:dyDescent="0.25"/>
    <row r="312" ht="10.5" hidden="1" x14ac:dyDescent="0.25"/>
    <row r="313" ht="10.5" hidden="1" x14ac:dyDescent="0.25"/>
    <row r="314" ht="10.5" hidden="1" x14ac:dyDescent="0.25"/>
    <row r="315" ht="10.5" hidden="1" x14ac:dyDescent="0.25"/>
    <row r="316" ht="10.5" hidden="1" x14ac:dyDescent="0.25"/>
    <row r="317" ht="10.5" hidden="1" x14ac:dyDescent="0.25"/>
    <row r="318" ht="10.5" hidden="1" x14ac:dyDescent="0.25"/>
    <row r="319" ht="10.5" hidden="1" x14ac:dyDescent="0.25"/>
    <row r="320" ht="10.5" hidden="1" x14ac:dyDescent="0.25"/>
    <row r="321" ht="10.5" hidden="1" x14ac:dyDescent="0.25"/>
    <row r="322" ht="10.5" hidden="1" x14ac:dyDescent="0.25"/>
    <row r="323" ht="10.5" hidden="1" x14ac:dyDescent="0.25"/>
    <row r="324" ht="10.5" hidden="1" x14ac:dyDescent="0.25"/>
    <row r="325" ht="10.5" hidden="1" x14ac:dyDescent="0.25"/>
    <row r="326" ht="10.5" hidden="1" x14ac:dyDescent="0.25"/>
    <row r="327" ht="10.5" hidden="1" x14ac:dyDescent="0.25"/>
    <row r="328" ht="10.5" hidden="1" x14ac:dyDescent="0.25"/>
    <row r="329" ht="10.5" hidden="1" x14ac:dyDescent="0.25"/>
    <row r="330" ht="10.5" hidden="1" x14ac:dyDescent="0.25"/>
    <row r="331" ht="10.5" hidden="1" x14ac:dyDescent="0.25"/>
    <row r="332" ht="10.5" hidden="1" x14ac:dyDescent="0.25"/>
    <row r="333" ht="10.5" hidden="1" x14ac:dyDescent="0.25"/>
    <row r="334" ht="10.5" hidden="1" x14ac:dyDescent="0.25"/>
    <row r="335" ht="10.5" hidden="1" x14ac:dyDescent="0.25"/>
    <row r="336" ht="10.5" hidden="1" x14ac:dyDescent="0.25"/>
    <row r="337" ht="10.5" hidden="1" x14ac:dyDescent="0.25"/>
    <row r="338" ht="10.5" hidden="1" x14ac:dyDescent="0.25"/>
    <row r="339" ht="10.5" hidden="1" x14ac:dyDescent="0.25"/>
    <row r="340" ht="10.5" hidden="1" x14ac:dyDescent="0.25"/>
    <row r="341" ht="10.5" hidden="1" x14ac:dyDescent="0.25"/>
    <row r="342" ht="10.5" hidden="1" x14ac:dyDescent="0.25"/>
    <row r="343" ht="10.5" hidden="1" x14ac:dyDescent="0.25"/>
    <row r="344" ht="10.5" hidden="1" x14ac:dyDescent="0.25"/>
    <row r="345" ht="10.5" hidden="1" x14ac:dyDescent="0.25"/>
    <row r="346" ht="10.5" hidden="1" x14ac:dyDescent="0.25"/>
    <row r="347" ht="10.5" hidden="1" x14ac:dyDescent="0.25"/>
    <row r="348" ht="10.5" hidden="1" x14ac:dyDescent="0.25"/>
    <row r="349" ht="10.5" hidden="1" x14ac:dyDescent="0.25"/>
    <row r="350" ht="10.5" hidden="1" x14ac:dyDescent="0.25"/>
    <row r="351" ht="10.5" hidden="1" x14ac:dyDescent="0.25"/>
    <row r="352" ht="10.5" hidden="1" x14ac:dyDescent="0.25"/>
    <row r="353" ht="10.5" hidden="1" x14ac:dyDescent="0.25"/>
    <row r="354" ht="10.5" hidden="1" x14ac:dyDescent="0.25"/>
    <row r="355" ht="10.5" hidden="1" x14ac:dyDescent="0.25"/>
    <row r="356" ht="10.5" hidden="1" x14ac:dyDescent="0.25"/>
    <row r="357" ht="10.5" hidden="1" x14ac:dyDescent="0.25"/>
    <row r="358" ht="10.5" hidden="1" x14ac:dyDescent="0.25"/>
    <row r="359" ht="10.5" hidden="1" x14ac:dyDescent="0.25"/>
    <row r="360" ht="10.5" hidden="1" x14ac:dyDescent="0.25"/>
    <row r="361" ht="10.5" hidden="1" x14ac:dyDescent="0.25"/>
    <row r="362" ht="10.5" hidden="1" x14ac:dyDescent="0.25"/>
    <row r="363" ht="10.5" hidden="1" x14ac:dyDescent="0.25"/>
    <row r="364" ht="10.5" hidden="1" x14ac:dyDescent="0.25"/>
    <row r="365" ht="10.5" hidden="1" x14ac:dyDescent="0.25"/>
    <row r="366" ht="10.5" hidden="1" x14ac:dyDescent="0.25"/>
    <row r="367" ht="10.5" hidden="1" x14ac:dyDescent="0.25"/>
    <row r="368" ht="10.5" hidden="1" x14ac:dyDescent="0.25"/>
    <row r="369" ht="10.5" hidden="1" x14ac:dyDescent="0.25"/>
    <row r="370" ht="10.5" hidden="1" x14ac:dyDescent="0.25"/>
    <row r="371" ht="10.5" hidden="1" x14ac:dyDescent="0.25"/>
    <row r="372" ht="10.5" hidden="1" x14ac:dyDescent="0.25"/>
    <row r="373" ht="10.5" hidden="1" x14ac:dyDescent="0.25"/>
    <row r="374" ht="10.5" hidden="1" x14ac:dyDescent="0.25"/>
    <row r="375" ht="10.5" hidden="1" x14ac:dyDescent="0.25"/>
    <row r="376" ht="10.5" hidden="1" x14ac:dyDescent="0.25"/>
    <row r="377" ht="10.5" hidden="1" x14ac:dyDescent="0.25"/>
    <row r="378" ht="10.5" hidden="1" x14ac:dyDescent="0.25"/>
    <row r="379" ht="10.5" hidden="1" x14ac:dyDescent="0.25"/>
    <row r="380" ht="10.5" hidden="1" x14ac:dyDescent="0.25"/>
    <row r="381" ht="10.5" hidden="1" x14ac:dyDescent="0.25"/>
    <row r="382" ht="10.5" hidden="1" x14ac:dyDescent="0.25"/>
    <row r="383" ht="10.5" hidden="1" x14ac:dyDescent="0.25"/>
    <row r="384" ht="10.5" hidden="1" x14ac:dyDescent="0.25"/>
    <row r="385" ht="10.5" hidden="1" x14ac:dyDescent="0.25"/>
    <row r="386" ht="10.5" hidden="1" x14ac:dyDescent="0.25"/>
    <row r="387" ht="10.5" hidden="1" x14ac:dyDescent="0.25"/>
    <row r="388" ht="10.5" hidden="1" x14ac:dyDescent="0.25"/>
    <row r="389" ht="10.5" hidden="1" x14ac:dyDescent="0.25"/>
    <row r="390" ht="10.5" hidden="1" x14ac:dyDescent="0.25"/>
    <row r="391" ht="10.5" hidden="1" x14ac:dyDescent="0.25"/>
    <row r="392" ht="10.5" hidden="1" x14ac:dyDescent="0.25"/>
    <row r="393" ht="10.5" hidden="1" x14ac:dyDescent="0.25"/>
    <row r="394" ht="10.5" hidden="1" x14ac:dyDescent="0.25"/>
    <row r="395" ht="10.5" hidden="1" x14ac:dyDescent="0.25"/>
    <row r="396" ht="10.5" hidden="1" x14ac:dyDescent="0.25"/>
    <row r="397" ht="10.5" hidden="1" x14ac:dyDescent="0.25"/>
    <row r="398" ht="10.5" hidden="1" x14ac:dyDescent="0.25"/>
    <row r="399" ht="10.5" hidden="1" x14ac:dyDescent="0.25"/>
    <row r="400" ht="10.5" hidden="1" x14ac:dyDescent="0.25"/>
    <row r="401" ht="10.5" hidden="1" x14ac:dyDescent="0.25"/>
    <row r="402" ht="10.5" hidden="1" x14ac:dyDescent="0.25"/>
    <row r="403" ht="10.5" hidden="1" x14ac:dyDescent="0.25"/>
    <row r="404" ht="10.5" hidden="1" x14ac:dyDescent="0.25"/>
    <row r="405" ht="10.5" hidden="1" x14ac:dyDescent="0.25"/>
    <row r="406" ht="10.5" hidden="1" x14ac:dyDescent="0.25"/>
    <row r="407" ht="10.5" hidden="1" x14ac:dyDescent="0.25"/>
    <row r="408" ht="10.5" hidden="1" x14ac:dyDescent="0.25"/>
    <row r="409" ht="10.5" hidden="1" x14ac:dyDescent="0.25"/>
    <row r="410" ht="10.5" hidden="1" x14ac:dyDescent="0.25"/>
    <row r="411" ht="10.5" hidden="1" x14ac:dyDescent="0.25"/>
    <row r="412" ht="10.5" hidden="1" x14ac:dyDescent="0.25"/>
    <row r="413" ht="10.5" hidden="1" x14ac:dyDescent="0.25"/>
    <row r="414" ht="10.5" hidden="1" x14ac:dyDescent="0.25"/>
    <row r="415" ht="10.5" hidden="1" x14ac:dyDescent="0.25"/>
    <row r="416" ht="10.5" hidden="1" x14ac:dyDescent="0.25"/>
    <row r="417" ht="10.5" hidden="1" x14ac:dyDescent="0.25"/>
    <row r="418" ht="10.5" hidden="1" x14ac:dyDescent="0.25"/>
    <row r="419" ht="10.5" hidden="1" x14ac:dyDescent="0.25"/>
    <row r="420" ht="10.5" hidden="1" x14ac:dyDescent="0.25"/>
    <row r="421" ht="10.5" hidden="1" x14ac:dyDescent="0.25"/>
    <row r="422" ht="10.5" hidden="1" x14ac:dyDescent="0.25"/>
    <row r="423" ht="10.5" hidden="1" x14ac:dyDescent="0.25"/>
    <row r="424" ht="10.5" hidden="1" x14ac:dyDescent="0.25"/>
    <row r="425" ht="10.5" hidden="1" x14ac:dyDescent="0.25"/>
    <row r="426" ht="10.5" hidden="1" x14ac:dyDescent="0.25"/>
    <row r="427" ht="10.5" hidden="1" x14ac:dyDescent="0.25"/>
    <row r="428" ht="10.5" hidden="1" x14ac:dyDescent="0.25"/>
    <row r="429" ht="10.5" hidden="1" x14ac:dyDescent="0.25"/>
    <row r="430" ht="10.5" hidden="1" x14ac:dyDescent="0.25"/>
    <row r="431" ht="10.5" hidden="1" x14ac:dyDescent="0.25"/>
    <row r="432" ht="10.5" hidden="1" x14ac:dyDescent="0.25"/>
    <row r="433" ht="10.5" hidden="1" x14ac:dyDescent="0.25"/>
    <row r="434" ht="10.5" hidden="1" x14ac:dyDescent="0.25"/>
    <row r="435" ht="10.5" hidden="1" x14ac:dyDescent="0.25"/>
    <row r="436" ht="10.5" hidden="1" x14ac:dyDescent="0.25"/>
    <row r="437" ht="10.5" hidden="1" x14ac:dyDescent="0.25"/>
    <row r="438" ht="10.5" hidden="1" x14ac:dyDescent="0.25"/>
    <row r="439" ht="10.5" hidden="1" x14ac:dyDescent="0.25"/>
    <row r="440" ht="10.5" hidden="1" x14ac:dyDescent="0.25"/>
    <row r="441" ht="10.5" hidden="1" x14ac:dyDescent="0.25"/>
    <row r="442" ht="10.5" hidden="1" x14ac:dyDescent="0.25"/>
    <row r="443" ht="10.5" hidden="1" x14ac:dyDescent="0.25"/>
    <row r="444" ht="10.5" hidden="1" x14ac:dyDescent="0.25"/>
    <row r="445" ht="10.5" hidden="1" x14ac:dyDescent="0.25"/>
    <row r="446" ht="10.5" hidden="1" x14ac:dyDescent="0.25"/>
    <row r="447" ht="10.5" hidden="1" x14ac:dyDescent="0.25"/>
    <row r="448" ht="10.5" hidden="1" x14ac:dyDescent="0.25"/>
    <row r="449" ht="10.5" hidden="1" x14ac:dyDescent="0.25"/>
    <row r="450" ht="10.5" hidden="1" x14ac:dyDescent="0.25"/>
    <row r="451" ht="10.5" hidden="1" x14ac:dyDescent="0.25"/>
    <row r="452" ht="10.5" hidden="1" x14ac:dyDescent="0.25"/>
    <row r="453" ht="10.5" hidden="1" x14ac:dyDescent="0.25"/>
    <row r="454" ht="10.5" hidden="1" x14ac:dyDescent="0.25"/>
    <row r="455" ht="10.5" hidden="1" x14ac:dyDescent="0.25"/>
    <row r="456" ht="10.5" hidden="1" x14ac:dyDescent="0.25"/>
    <row r="457" ht="10.5" hidden="1" x14ac:dyDescent="0.25"/>
    <row r="458" ht="10.5" hidden="1" x14ac:dyDescent="0.25"/>
    <row r="459" ht="10.5" hidden="1" x14ac:dyDescent="0.25"/>
    <row r="460" ht="10.5" hidden="1" x14ac:dyDescent="0.25"/>
    <row r="461" ht="10.5" hidden="1" x14ac:dyDescent="0.25"/>
    <row r="462" ht="10.5" hidden="1" x14ac:dyDescent="0.25"/>
    <row r="463" ht="10.5" hidden="1" x14ac:dyDescent="0.25"/>
    <row r="464" ht="10.5" hidden="1" x14ac:dyDescent="0.25"/>
    <row r="465" ht="10.5" hidden="1" x14ac:dyDescent="0.25"/>
    <row r="466" ht="10.5" hidden="1" x14ac:dyDescent="0.25"/>
    <row r="467" ht="10.5" hidden="1" x14ac:dyDescent="0.25"/>
    <row r="468" ht="10.5" hidden="1" x14ac:dyDescent="0.25"/>
    <row r="469" ht="10.5" hidden="1" x14ac:dyDescent="0.25"/>
    <row r="470" ht="10.5" hidden="1" x14ac:dyDescent="0.25"/>
    <row r="471" ht="10.5" hidden="1" x14ac:dyDescent="0.25"/>
    <row r="472" ht="10.5" hidden="1" x14ac:dyDescent="0.25"/>
    <row r="473" ht="10.5" hidden="1" x14ac:dyDescent="0.25"/>
    <row r="474" ht="10.5" hidden="1" x14ac:dyDescent="0.25"/>
    <row r="475" ht="10.5" hidden="1" x14ac:dyDescent="0.25"/>
    <row r="476" ht="10.5" hidden="1" x14ac:dyDescent="0.25"/>
    <row r="477" ht="10.5" hidden="1" x14ac:dyDescent="0.25"/>
    <row r="478" ht="10.5" hidden="1" x14ac:dyDescent="0.25"/>
    <row r="479" ht="10.5" hidden="1" x14ac:dyDescent="0.25"/>
    <row r="480" ht="10.5" hidden="1" x14ac:dyDescent="0.25"/>
    <row r="481" ht="10.5" hidden="1" x14ac:dyDescent="0.25"/>
    <row r="482" ht="10.5" hidden="1" x14ac:dyDescent="0.25"/>
    <row r="483" ht="10.5" hidden="1" x14ac:dyDescent="0.25"/>
    <row r="484" ht="10.5" hidden="1" x14ac:dyDescent="0.25"/>
    <row r="485" ht="10.5" hidden="1" x14ac:dyDescent="0.25"/>
    <row r="486" ht="10.5" hidden="1" x14ac:dyDescent="0.25"/>
    <row r="487" ht="10.5" hidden="1" x14ac:dyDescent="0.25"/>
    <row r="488" ht="10.5" hidden="1" x14ac:dyDescent="0.25"/>
    <row r="489" ht="10.5" hidden="1" x14ac:dyDescent="0.25"/>
    <row r="490" ht="10.5" hidden="1" x14ac:dyDescent="0.25"/>
    <row r="491" ht="10.5" hidden="1" x14ac:dyDescent="0.25"/>
    <row r="492" ht="10.5" hidden="1" x14ac:dyDescent="0.25"/>
    <row r="493" ht="10.5" hidden="1" x14ac:dyDescent="0.25"/>
    <row r="494" ht="10.5" hidden="1" x14ac:dyDescent="0.25"/>
    <row r="495" ht="10.5" hidden="1" x14ac:dyDescent="0.25"/>
    <row r="496" ht="10.5" hidden="1" x14ac:dyDescent="0.25"/>
    <row r="497" ht="10.5" hidden="1" x14ac:dyDescent="0.25"/>
    <row r="498" ht="10.5" hidden="1" x14ac:dyDescent="0.25"/>
    <row r="499" ht="10.5" hidden="1" x14ac:dyDescent="0.25"/>
    <row r="500" ht="10.5" hidden="1" x14ac:dyDescent="0.25"/>
    <row r="501" ht="10.5" hidden="1" x14ac:dyDescent="0.25"/>
    <row r="502" ht="10.5" hidden="1" x14ac:dyDescent="0.25"/>
    <row r="503" ht="10.5" hidden="1" x14ac:dyDescent="0.25"/>
    <row r="504" ht="10.5" hidden="1" x14ac:dyDescent="0.25"/>
    <row r="505" ht="10.5" hidden="1" x14ac:dyDescent="0.25"/>
    <row r="506" ht="10.5" hidden="1" x14ac:dyDescent="0.25"/>
    <row r="507" ht="10.5" hidden="1" x14ac:dyDescent="0.25"/>
    <row r="508" ht="10.5" hidden="1" x14ac:dyDescent="0.25"/>
    <row r="509" ht="10.5" hidden="1" x14ac:dyDescent="0.25"/>
    <row r="510" ht="10.5" hidden="1" x14ac:dyDescent="0.25"/>
    <row r="511" ht="10.5" hidden="1" x14ac:dyDescent="0.25"/>
    <row r="512" ht="10.5" hidden="1" x14ac:dyDescent="0.25"/>
    <row r="513" ht="10.5" hidden="1" x14ac:dyDescent="0.25"/>
    <row r="514" ht="10.5" hidden="1" x14ac:dyDescent="0.25"/>
    <row r="515" ht="10.5" hidden="1" x14ac:dyDescent="0.25"/>
    <row r="516" ht="10.5" hidden="1" x14ac:dyDescent="0.25"/>
    <row r="517" ht="10.5" hidden="1" x14ac:dyDescent="0.25"/>
    <row r="518" ht="10.5" hidden="1" x14ac:dyDescent="0.25"/>
    <row r="519" ht="10.5" hidden="1" x14ac:dyDescent="0.25"/>
    <row r="520" ht="10.5" hidden="1" x14ac:dyDescent="0.25"/>
    <row r="521" ht="10.5" hidden="1" x14ac:dyDescent="0.25"/>
    <row r="522" ht="10.5" hidden="1" x14ac:dyDescent="0.25"/>
    <row r="523" ht="10.5" hidden="1" x14ac:dyDescent="0.25"/>
    <row r="524" ht="10.5" hidden="1" x14ac:dyDescent="0.25"/>
    <row r="525" ht="10.5" hidden="1" x14ac:dyDescent="0.25"/>
    <row r="526" ht="10.5" hidden="1" x14ac:dyDescent="0.25"/>
    <row r="527" ht="10.5" hidden="1" x14ac:dyDescent="0.25"/>
    <row r="528" ht="10.5" hidden="1" x14ac:dyDescent="0.25"/>
    <row r="529" ht="10.5" hidden="1" x14ac:dyDescent="0.25"/>
    <row r="530" ht="10.5" hidden="1" x14ac:dyDescent="0.25"/>
    <row r="531" ht="10.5" hidden="1" x14ac:dyDescent="0.25"/>
    <row r="532" ht="10.5" hidden="1" x14ac:dyDescent="0.25"/>
    <row r="533" ht="10.5" hidden="1" x14ac:dyDescent="0.25"/>
    <row r="534" ht="10.5" hidden="1" x14ac:dyDescent="0.25"/>
    <row r="535" ht="10.5" hidden="1" x14ac:dyDescent="0.25"/>
    <row r="536" ht="10.5" hidden="1" x14ac:dyDescent="0.25"/>
    <row r="537" ht="10.5" hidden="1" x14ac:dyDescent="0.25"/>
    <row r="538" ht="10.5" hidden="1" x14ac:dyDescent="0.25"/>
    <row r="539" ht="10.5" hidden="1" x14ac:dyDescent="0.25"/>
    <row r="540" ht="10.5" hidden="1" x14ac:dyDescent="0.25"/>
    <row r="541" ht="10.5" hidden="1" x14ac:dyDescent="0.25"/>
    <row r="542" ht="10.5" hidden="1" x14ac:dyDescent="0.25"/>
    <row r="543" ht="10.5" hidden="1" x14ac:dyDescent="0.25"/>
    <row r="544" ht="10.5" hidden="1" x14ac:dyDescent="0.25"/>
    <row r="545" ht="10.5" hidden="1" x14ac:dyDescent="0.25"/>
    <row r="546" ht="10.5" hidden="1" x14ac:dyDescent="0.25"/>
    <row r="547" ht="10.5" hidden="1" x14ac:dyDescent="0.25"/>
    <row r="548" ht="10.5" hidden="1" x14ac:dyDescent="0.25"/>
    <row r="549" ht="10.5" hidden="1" x14ac:dyDescent="0.25"/>
    <row r="550" ht="10.5" hidden="1" x14ac:dyDescent="0.25"/>
    <row r="551" ht="10.5" hidden="1" x14ac:dyDescent="0.25"/>
    <row r="552" ht="10.5" hidden="1" x14ac:dyDescent="0.25"/>
    <row r="553" ht="10.5" hidden="1" x14ac:dyDescent="0.25"/>
    <row r="554" ht="10.5" hidden="1" x14ac:dyDescent="0.25"/>
    <row r="555" ht="10.5" hidden="1" x14ac:dyDescent="0.25"/>
    <row r="556" ht="10.5" hidden="1" x14ac:dyDescent="0.25"/>
    <row r="557" ht="10.5" hidden="1" x14ac:dyDescent="0.25"/>
    <row r="558" ht="10.5" hidden="1" x14ac:dyDescent="0.25"/>
    <row r="559" ht="10.5" hidden="1" x14ac:dyDescent="0.25"/>
    <row r="560" ht="10.5" hidden="1" x14ac:dyDescent="0.25"/>
    <row r="561" ht="10.5" hidden="1" x14ac:dyDescent="0.25"/>
    <row r="562" ht="10.5" hidden="1" x14ac:dyDescent="0.25"/>
    <row r="563" ht="10.5" hidden="1" x14ac:dyDescent="0.25"/>
    <row r="564" ht="10.5" hidden="1" x14ac:dyDescent="0.25"/>
    <row r="565" ht="10.5" hidden="1" x14ac:dyDescent="0.25"/>
    <row r="566" ht="10.5" hidden="1" x14ac:dyDescent="0.25"/>
    <row r="567" ht="10.5" hidden="1" x14ac:dyDescent="0.25"/>
    <row r="568" ht="10.5" hidden="1" x14ac:dyDescent="0.25"/>
    <row r="569" ht="10.5" hidden="1" x14ac:dyDescent="0.25"/>
    <row r="570" ht="10.5" hidden="1" x14ac:dyDescent="0.25"/>
    <row r="571" ht="10.5" hidden="1" x14ac:dyDescent="0.25"/>
    <row r="572" ht="10.5" hidden="1" x14ac:dyDescent="0.25"/>
    <row r="573" ht="10.5" hidden="1" x14ac:dyDescent="0.25"/>
    <row r="574" ht="10.5" hidden="1" x14ac:dyDescent="0.25"/>
    <row r="575" ht="10.5" hidden="1" x14ac:dyDescent="0.25"/>
    <row r="576" ht="10.5" hidden="1" x14ac:dyDescent="0.25"/>
    <row r="577" ht="10.5" hidden="1" x14ac:dyDescent="0.25"/>
    <row r="578" ht="10.5" hidden="1" x14ac:dyDescent="0.25"/>
    <row r="579" ht="10.5" hidden="1" x14ac:dyDescent="0.25"/>
    <row r="580" ht="10.5" hidden="1" x14ac:dyDescent="0.25"/>
    <row r="581" ht="10.5" hidden="1" x14ac:dyDescent="0.25"/>
    <row r="582" ht="10.5" hidden="1" x14ac:dyDescent="0.25"/>
    <row r="583" ht="10.5" hidden="1" x14ac:dyDescent="0.25"/>
    <row r="584" ht="10.5" hidden="1" x14ac:dyDescent="0.25"/>
    <row r="585" ht="10.5" hidden="1" x14ac:dyDescent="0.25"/>
    <row r="586" ht="10.5" hidden="1" x14ac:dyDescent="0.25"/>
    <row r="587" ht="10.5" hidden="1" x14ac:dyDescent="0.25"/>
    <row r="588" ht="10.5" hidden="1" x14ac:dyDescent="0.25"/>
    <row r="589" ht="10.5" hidden="1" x14ac:dyDescent="0.25"/>
    <row r="590" ht="10.5" hidden="1" x14ac:dyDescent="0.25"/>
    <row r="591" ht="10.5" hidden="1" x14ac:dyDescent="0.25"/>
    <row r="592" ht="10.5" hidden="1" x14ac:dyDescent="0.25"/>
    <row r="593" ht="10.5" hidden="1" x14ac:dyDescent="0.25"/>
    <row r="594" ht="10.5" hidden="1" x14ac:dyDescent="0.25"/>
    <row r="595" ht="10.5" hidden="1" x14ac:dyDescent="0.25"/>
    <row r="596" ht="10.5" hidden="1" x14ac:dyDescent="0.25"/>
    <row r="597" ht="10.5" hidden="1" x14ac:dyDescent="0.25"/>
    <row r="598" ht="10.5" hidden="1" x14ac:dyDescent="0.25"/>
    <row r="599" ht="10.5" hidden="1" x14ac:dyDescent="0.25"/>
    <row r="600" ht="10.5" hidden="1" x14ac:dyDescent="0.25"/>
    <row r="601" ht="10.5" hidden="1" x14ac:dyDescent="0.25"/>
    <row r="602" ht="10.5" hidden="1" x14ac:dyDescent="0.25"/>
    <row r="603" ht="10.5" hidden="1" x14ac:dyDescent="0.25"/>
    <row r="604" ht="10.5" hidden="1" x14ac:dyDescent="0.25"/>
    <row r="605" ht="10.5" hidden="1" x14ac:dyDescent="0.25"/>
    <row r="606" ht="10.5" hidden="1" x14ac:dyDescent="0.25"/>
    <row r="607" ht="10.5" hidden="1" x14ac:dyDescent="0.25"/>
    <row r="608" ht="10.5" hidden="1" x14ac:dyDescent="0.25"/>
    <row r="609" ht="10.5" hidden="1" x14ac:dyDescent="0.25"/>
    <row r="610" ht="10.5" hidden="1" x14ac:dyDescent="0.25"/>
    <row r="611" ht="10.5" hidden="1" x14ac:dyDescent="0.25"/>
    <row r="612" ht="10.5" hidden="1" x14ac:dyDescent="0.25"/>
    <row r="613" ht="10.5" hidden="1" x14ac:dyDescent="0.25"/>
    <row r="614" ht="10.5" hidden="1" x14ac:dyDescent="0.25"/>
    <row r="615" ht="10.5" hidden="1" x14ac:dyDescent="0.25"/>
    <row r="616" ht="10.5" hidden="1" x14ac:dyDescent="0.25"/>
    <row r="617" ht="10.5" hidden="1" x14ac:dyDescent="0.25"/>
    <row r="618" ht="10.5" hidden="1" x14ac:dyDescent="0.25"/>
    <row r="619" ht="10.5" hidden="1" x14ac:dyDescent="0.25"/>
    <row r="620" ht="10.5" hidden="1" x14ac:dyDescent="0.25"/>
    <row r="621" ht="10.5" hidden="1" x14ac:dyDescent="0.25"/>
    <row r="622" ht="10.5" hidden="1" x14ac:dyDescent="0.25"/>
    <row r="623" ht="10.5" hidden="1" x14ac:dyDescent="0.25"/>
    <row r="624" ht="10.5" hidden="1" x14ac:dyDescent="0.25"/>
    <row r="625" ht="10.5" hidden="1" x14ac:dyDescent="0.25"/>
    <row r="626" ht="10.5" hidden="1" x14ac:dyDescent="0.25"/>
    <row r="627" ht="10.5" hidden="1" x14ac:dyDescent="0.25"/>
    <row r="628" ht="10.5" hidden="1" x14ac:dyDescent="0.25"/>
    <row r="629" ht="10.5" hidden="1" x14ac:dyDescent="0.25"/>
    <row r="630" ht="10.5" hidden="1" x14ac:dyDescent="0.25"/>
    <row r="631" ht="10.5" hidden="1" x14ac:dyDescent="0.25"/>
    <row r="632" ht="10.5" hidden="1" x14ac:dyDescent="0.25"/>
    <row r="633" ht="10.5" hidden="1" x14ac:dyDescent="0.25"/>
    <row r="634" ht="10.5" hidden="1" x14ac:dyDescent="0.25"/>
    <row r="635" ht="10.5" hidden="1" x14ac:dyDescent="0.25"/>
    <row r="636" ht="10.5" hidden="1" x14ac:dyDescent="0.25"/>
    <row r="637" ht="10.5" hidden="1" x14ac:dyDescent="0.25"/>
    <row r="638" ht="10.5" hidden="1" x14ac:dyDescent="0.25"/>
    <row r="639" ht="10.5" hidden="1" x14ac:dyDescent="0.25"/>
    <row r="640" ht="10.5" hidden="1" x14ac:dyDescent="0.25"/>
    <row r="641" ht="10.5" hidden="1" x14ac:dyDescent="0.25"/>
    <row r="642" ht="10.5" hidden="1" x14ac:dyDescent="0.25"/>
    <row r="643" ht="10.5" hidden="1" x14ac:dyDescent="0.25"/>
    <row r="644" ht="10.5" hidden="1" x14ac:dyDescent="0.25"/>
    <row r="645" ht="10.5" hidden="1" x14ac:dyDescent="0.25"/>
    <row r="646" ht="10.5" hidden="1" x14ac:dyDescent="0.25"/>
    <row r="647" ht="10.5" hidden="1" x14ac:dyDescent="0.25"/>
    <row r="648" ht="10.5" hidden="1" x14ac:dyDescent="0.25"/>
    <row r="649" ht="10.5" hidden="1" x14ac:dyDescent="0.25"/>
    <row r="650" ht="10.5" hidden="1" x14ac:dyDescent="0.25"/>
    <row r="651" ht="10.5" hidden="1" x14ac:dyDescent="0.25"/>
    <row r="652" ht="10.5" hidden="1" x14ac:dyDescent="0.25"/>
    <row r="653" ht="10.5" hidden="1" x14ac:dyDescent="0.25"/>
    <row r="654" ht="10.5" hidden="1" x14ac:dyDescent="0.25"/>
    <row r="655" ht="10.5" hidden="1" x14ac:dyDescent="0.25"/>
    <row r="656" ht="10.5" hidden="1" x14ac:dyDescent="0.25"/>
    <row r="657" ht="10.5" hidden="1" x14ac:dyDescent="0.25"/>
    <row r="658" ht="10.5" hidden="1" x14ac:dyDescent="0.25"/>
    <row r="659" ht="10.5" hidden="1" x14ac:dyDescent="0.25"/>
    <row r="660" ht="10.5" hidden="1" x14ac:dyDescent="0.25"/>
    <row r="661" ht="10.5" hidden="1" x14ac:dyDescent="0.25"/>
    <row r="662" ht="10.5" hidden="1" x14ac:dyDescent="0.25"/>
    <row r="663" ht="10.5" hidden="1" x14ac:dyDescent="0.25"/>
    <row r="664" ht="10.5" hidden="1" x14ac:dyDescent="0.25"/>
    <row r="665" ht="10.5" hidden="1" x14ac:dyDescent="0.25"/>
    <row r="666" ht="10.5" hidden="1" x14ac:dyDescent="0.25"/>
    <row r="667" ht="10.5" hidden="1" x14ac:dyDescent="0.25"/>
    <row r="668" ht="10.5" hidden="1" x14ac:dyDescent="0.25"/>
    <row r="669" ht="10.5" hidden="1" x14ac:dyDescent="0.25"/>
    <row r="670" ht="10.5" hidden="1" x14ac:dyDescent="0.25"/>
    <row r="671" ht="10.5" hidden="1" x14ac:dyDescent="0.25"/>
    <row r="672" ht="10.5" hidden="1" x14ac:dyDescent="0.25"/>
    <row r="673" ht="10.5" hidden="1" x14ac:dyDescent="0.25"/>
    <row r="674" ht="10.5" hidden="1" x14ac:dyDescent="0.25"/>
    <row r="675" ht="10.5" hidden="1" x14ac:dyDescent="0.25"/>
    <row r="676" ht="10.5" hidden="1" x14ac:dyDescent="0.25"/>
    <row r="677" ht="10.5" hidden="1" x14ac:dyDescent="0.25"/>
    <row r="678" ht="10.5" hidden="1" x14ac:dyDescent="0.25"/>
    <row r="679" ht="10.5" hidden="1" x14ac:dyDescent="0.25"/>
    <row r="680" ht="10.5" hidden="1" x14ac:dyDescent="0.25"/>
    <row r="681" ht="10.5" hidden="1" x14ac:dyDescent="0.25"/>
    <row r="682" ht="10.5" hidden="1" x14ac:dyDescent="0.25"/>
    <row r="683" ht="10.5" hidden="1" x14ac:dyDescent="0.25"/>
    <row r="684" ht="10.5" hidden="1" x14ac:dyDescent="0.25"/>
    <row r="685" ht="10.5" hidden="1" x14ac:dyDescent="0.25"/>
    <row r="686" ht="10.5" hidden="1" x14ac:dyDescent="0.25"/>
    <row r="687" ht="10.5" hidden="1" x14ac:dyDescent="0.25"/>
    <row r="688" ht="10.5" hidden="1" x14ac:dyDescent="0.25"/>
    <row r="689" ht="10.5" hidden="1" x14ac:dyDescent="0.25"/>
    <row r="690" ht="10.5" hidden="1" x14ac:dyDescent="0.25"/>
    <row r="691" ht="10.5" hidden="1" x14ac:dyDescent="0.25"/>
    <row r="692" ht="10.5" hidden="1" x14ac:dyDescent="0.25"/>
    <row r="693" ht="10.5" hidden="1" x14ac:dyDescent="0.25"/>
    <row r="694" ht="10.5" hidden="1" x14ac:dyDescent="0.25"/>
    <row r="695" ht="10.5" hidden="1" x14ac:dyDescent="0.25"/>
    <row r="696" ht="10.5" hidden="1" x14ac:dyDescent="0.25"/>
    <row r="697" ht="10.5" hidden="1" x14ac:dyDescent="0.25"/>
    <row r="698" ht="10.5" hidden="1" x14ac:dyDescent="0.25"/>
    <row r="699" ht="10.5" hidden="1" x14ac:dyDescent="0.25"/>
    <row r="700" ht="10.5" hidden="1" x14ac:dyDescent="0.25"/>
    <row r="701" ht="10.5" hidden="1" x14ac:dyDescent="0.25"/>
    <row r="702" ht="10.5" hidden="1" x14ac:dyDescent="0.25"/>
    <row r="703" ht="10.5" hidden="1" x14ac:dyDescent="0.25"/>
    <row r="704" ht="10.5" hidden="1" x14ac:dyDescent="0.25"/>
    <row r="705" ht="10.5" hidden="1" x14ac:dyDescent="0.25"/>
    <row r="706" ht="10.5" hidden="1" x14ac:dyDescent="0.25"/>
    <row r="707" ht="10.5" hidden="1" x14ac:dyDescent="0.25"/>
    <row r="708" ht="10.5" hidden="1" x14ac:dyDescent="0.25"/>
    <row r="709" ht="10.5" hidden="1" x14ac:dyDescent="0.25"/>
    <row r="710" ht="10.5" hidden="1" x14ac:dyDescent="0.25"/>
    <row r="711" ht="10.5" hidden="1" x14ac:dyDescent="0.25"/>
    <row r="712" ht="10.5" hidden="1" x14ac:dyDescent="0.25"/>
    <row r="713" ht="10.5" hidden="1" x14ac:dyDescent="0.25"/>
    <row r="714" ht="10.5" hidden="1" x14ac:dyDescent="0.25"/>
    <row r="715" ht="10.5" hidden="1" x14ac:dyDescent="0.25"/>
    <row r="716" ht="10.5" hidden="1" x14ac:dyDescent="0.25"/>
    <row r="717" ht="10.5" hidden="1" x14ac:dyDescent="0.25"/>
    <row r="718" ht="10.5" hidden="1" x14ac:dyDescent="0.25"/>
    <row r="719" ht="10.5" hidden="1" x14ac:dyDescent="0.25"/>
    <row r="720" ht="10.5" hidden="1" x14ac:dyDescent="0.25"/>
    <row r="721" ht="10.5" hidden="1" x14ac:dyDescent="0.25"/>
    <row r="722" ht="10.5" hidden="1" x14ac:dyDescent="0.25"/>
    <row r="723" ht="10.5" hidden="1" x14ac:dyDescent="0.25"/>
    <row r="724" ht="10.5" hidden="1" x14ac:dyDescent="0.25"/>
    <row r="725" ht="10.5" hidden="1" x14ac:dyDescent="0.25"/>
    <row r="726" ht="10.5" hidden="1" x14ac:dyDescent="0.25"/>
    <row r="727" ht="10.5" hidden="1" x14ac:dyDescent="0.25"/>
    <row r="728" ht="10.5" hidden="1" x14ac:dyDescent="0.25"/>
    <row r="729" ht="10.5" hidden="1" x14ac:dyDescent="0.25"/>
    <row r="730" ht="10.5" hidden="1" x14ac:dyDescent="0.25"/>
    <row r="731" ht="10.5" hidden="1" x14ac:dyDescent="0.25"/>
    <row r="732" ht="10.5" hidden="1" x14ac:dyDescent="0.25"/>
    <row r="733" ht="10.5" hidden="1" x14ac:dyDescent="0.25"/>
    <row r="734" ht="10.5" hidden="1" x14ac:dyDescent="0.25"/>
    <row r="735" ht="10.5" hidden="1" x14ac:dyDescent="0.25"/>
    <row r="736" ht="10.5" hidden="1" x14ac:dyDescent="0.25"/>
    <row r="737" ht="10.5" hidden="1" x14ac:dyDescent="0.25"/>
    <row r="738" ht="10.5" hidden="1" x14ac:dyDescent="0.25"/>
    <row r="739" ht="10.5" hidden="1" x14ac:dyDescent="0.25"/>
    <row r="740" ht="10.5" hidden="1" x14ac:dyDescent="0.25"/>
    <row r="741" ht="10.5" hidden="1" x14ac:dyDescent="0.25"/>
    <row r="742" ht="10.5" hidden="1" x14ac:dyDescent="0.25"/>
    <row r="743" ht="10.5" hidden="1" x14ac:dyDescent="0.25"/>
    <row r="744" ht="10.5" hidden="1" x14ac:dyDescent="0.25"/>
    <row r="745" ht="10.5" hidden="1" x14ac:dyDescent="0.25"/>
    <row r="746" ht="10.5" hidden="1" x14ac:dyDescent="0.25"/>
    <row r="747" ht="10.5" hidden="1" x14ac:dyDescent="0.25"/>
    <row r="748" ht="10.5" hidden="1" x14ac:dyDescent="0.25"/>
    <row r="749" ht="10.5" hidden="1" x14ac:dyDescent="0.25"/>
    <row r="750" ht="10.5" hidden="1" x14ac:dyDescent="0.25"/>
    <row r="751" ht="10.5" hidden="1" x14ac:dyDescent="0.25"/>
    <row r="752" ht="10.5" hidden="1" x14ac:dyDescent="0.25"/>
    <row r="753" ht="10.5" hidden="1" x14ac:dyDescent="0.25"/>
    <row r="754" ht="10.5" hidden="1" x14ac:dyDescent="0.25"/>
    <row r="755" ht="10.5" hidden="1" x14ac:dyDescent="0.25"/>
    <row r="756" ht="10.5" hidden="1" x14ac:dyDescent="0.25"/>
    <row r="757" ht="10.5" hidden="1" x14ac:dyDescent="0.25"/>
    <row r="758" ht="10.5" hidden="1" x14ac:dyDescent="0.25"/>
    <row r="759" ht="10.5" hidden="1" x14ac:dyDescent="0.25"/>
    <row r="760" ht="10.5" hidden="1" x14ac:dyDescent="0.25"/>
    <row r="761" ht="10.5" hidden="1" x14ac:dyDescent="0.25"/>
    <row r="762" ht="10.5" hidden="1" x14ac:dyDescent="0.25"/>
    <row r="763" ht="10.5" hidden="1" x14ac:dyDescent="0.25"/>
    <row r="764" ht="10.5" hidden="1" x14ac:dyDescent="0.25"/>
    <row r="765" ht="10.5" hidden="1" x14ac:dyDescent="0.25"/>
    <row r="766" ht="10.5" hidden="1" x14ac:dyDescent="0.25"/>
    <row r="767" ht="10.5" hidden="1" x14ac:dyDescent="0.25"/>
    <row r="768" ht="10.5" hidden="1" x14ac:dyDescent="0.25"/>
    <row r="769" ht="10.5" hidden="1" x14ac:dyDescent="0.25"/>
    <row r="770" ht="10.5" hidden="1" x14ac:dyDescent="0.25"/>
    <row r="771" ht="10.5" hidden="1" x14ac:dyDescent="0.25"/>
    <row r="772" ht="10.5" hidden="1" x14ac:dyDescent="0.25"/>
    <row r="773" ht="10.5" hidden="1" x14ac:dyDescent="0.25"/>
    <row r="774" ht="10.5" hidden="1" x14ac:dyDescent="0.25"/>
    <row r="775" ht="10.5" hidden="1" x14ac:dyDescent="0.25"/>
    <row r="776" ht="10.5" hidden="1" x14ac:dyDescent="0.25"/>
    <row r="777" ht="10.5" hidden="1" x14ac:dyDescent="0.25"/>
    <row r="778" ht="10.5" hidden="1" x14ac:dyDescent="0.25"/>
    <row r="779" ht="10.5" hidden="1" x14ac:dyDescent="0.25"/>
    <row r="780" ht="10.5" hidden="1" x14ac:dyDescent="0.25"/>
    <row r="781" ht="10.5" hidden="1" x14ac:dyDescent="0.25"/>
    <row r="782" ht="10.5" hidden="1" x14ac:dyDescent="0.25"/>
    <row r="783" ht="10.5" hidden="1" x14ac:dyDescent="0.25"/>
    <row r="784" ht="10.5" hidden="1" x14ac:dyDescent="0.25"/>
    <row r="785" ht="10.5" hidden="1" x14ac:dyDescent="0.25"/>
    <row r="786" ht="10.5" hidden="1" x14ac:dyDescent="0.25"/>
    <row r="787" ht="10.5" hidden="1" x14ac:dyDescent="0.25"/>
    <row r="788" ht="10.5" hidden="1" x14ac:dyDescent="0.25"/>
    <row r="789" ht="10.5" hidden="1" x14ac:dyDescent="0.25"/>
    <row r="790" ht="10.5" hidden="1" x14ac:dyDescent="0.25"/>
    <row r="791" ht="10.5" hidden="1" x14ac:dyDescent="0.25"/>
    <row r="792" ht="10.5" hidden="1" x14ac:dyDescent="0.25"/>
    <row r="793" ht="10.5" hidden="1" x14ac:dyDescent="0.25"/>
    <row r="794" ht="10.5" hidden="1" x14ac:dyDescent="0.25"/>
    <row r="795" ht="10.5" hidden="1" x14ac:dyDescent="0.25"/>
    <row r="796" ht="10.5" hidden="1" x14ac:dyDescent="0.25"/>
    <row r="797" ht="10.5" hidden="1" x14ac:dyDescent="0.25"/>
    <row r="798" ht="10.5" hidden="1" x14ac:dyDescent="0.25"/>
    <row r="799" ht="10.5" hidden="1" x14ac:dyDescent="0.25"/>
    <row r="800" ht="10.5" hidden="1" x14ac:dyDescent="0.25"/>
    <row r="801" ht="10.5" hidden="1" x14ac:dyDescent="0.25"/>
    <row r="802" ht="10.5" hidden="1" x14ac:dyDescent="0.25"/>
    <row r="803" ht="10.5" hidden="1" x14ac:dyDescent="0.25"/>
    <row r="804" ht="10.5" hidden="1" x14ac:dyDescent="0.25"/>
    <row r="805" ht="10.5" hidden="1" x14ac:dyDescent="0.25"/>
    <row r="806" ht="10.5" hidden="1" x14ac:dyDescent="0.25"/>
    <row r="807" ht="10.5" hidden="1" x14ac:dyDescent="0.25"/>
    <row r="808" ht="10.5" hidden="1" x14ac:dyDescent="0.25"/>
    <row r="809" ht="10.5" hidden="1" x14ac:dyDescent="0.25"/>
    <row r="810" ht="10.5" hidden="1" x14ac:dyDescent="0.25"/>
    <row r="811" ht="10.5" hidden="1" x14ac:dyDescent="0.25"/>
    <row r="812" ht="10.5" hidden="1" x14ac:dyDescent="0.25"/>
    <row r="813" ht="10.5" hidden="1" x14ac:dyDescent="0.25"/>
    <row r="814" ht="10.5" hidden="1" x14ac:dyDescent="0.25"/>
    <row r="815" ht="10.5" hidden="1" x14ac:dyDescent="0.25"/>
    <row r="816" ht="10.5" hidden="1" x14ac:dyDescent="0.25"/>
    <row r="817" ht="10.5" hidden="1" x14ac:dyDescent="0.25"/>
    <row r="818" ht="10.5" hidden="1" x14ac:dyDescent="0.25"/>
    <row r="819" ht="10.5" hidden="1" x14ac:dyDescent="0.25"/>
    <row r="820" ht="10.5" hidden="1" x14ac:dyDescent="0.25"/>
    <row r="821" ht="10.5" hidden="1" x14ac:dyDescent="0.25"/>
    <row r="822" ht="10.5" hidden="1" x14ac:dyDescent="0.25"/>
    <row r="823" ht="10.5" hidden="1" x14ac:dyDescent="0.25"/>
    <row r="824" ht="10.5" hidden="1" x14ac:dyDescent="0.25"/>
    <row r="825" ht="10.5" hidden="1" x14ac:dyDescent="0.25"/>
    <row r="826" ht="10.5" hidden="1" x14ac:dyDescent="0.25"/>
    <row r="827" ht="10.5" hidden="1" x14ac:dyDescent="0.25"/>
    <row r="828" ht="10.5" hidden="1" x14ac:dyDescent="0.25"/>
    <row r="829" ht="10.5" hidden="1" x14ac:dyDescent="0.25"/>
    <row r="830" ht="10.5" hidden="1" x14ac:dyDescent="0.25"/>
    <row r="831" ht="10.5" hidden="1" x14ac:dyDescent="0.25"/>
    <row r="832" ht="10.5" hidden="1" x14ac:dyDescent="0.25"/>
    <row r="833" ht="10.5" hidden="1" x14ac:dyDescent="0.25"/>
    <row r="834" ht="10.5" hidden="1" x14ac:dyDescent="0.25"/>
    <row r="835" ht="10.5" hidden="1" x14ac:dyDescent="0.25"/>
    <row r="836" ht="10.5" hidden="1" x14ac:dyDescent="0.25"/>
    <row r="837" ht="10.5" hidden="1" x14ac:dyDescent="0.25"/>
    <row r="838" ht="10.5" hidden="1" x14ac:dyDescent="0.25"/>
    <row r="839" ht="10.5" hidden="1" x14ac:dyDescent="0.25"/>
    <row r="840" ht="10.5" hidden="1" x14ac:dyDescent="0.25"/>
    <row r="841" ht="10.5" hidden="1" x14ac:dyDescent="0.25"/>
    <row r="842" ht="10.5" hidden="1" x14ac:dyDescent="0.25"/>
    <row r="843" ht="10.5" hidden="1" x14ac:dyDescent="0.25"/>
    <row r="844" ht="10.5" hidden="1" x14ac:dyDescent="0.25"/>
    <row r="845" ht="10.5" hidden="1" x14ac:dyDescent="0.25"/>
    <row r="846" ht="10.5" hidden="1" x14ac:dyDescent="0.25"/>
    <row r="847" ht="10.5" hidden="1" x14ac:dyDescent="0.25"/>
    <row r="848" ht="10.5" hidden="1" x14ac:dyDescent="0.25"/>
    <row r="849" ht="10.5" hidden="1" x14ac:dyDescent="0.25"/>
    <row r="850" ht="10.5" hidden="1" x14ac:dyDescent="0.25"/>
    <row r="851" ht="10.5" hidden="1" x14ac:dyDescent="0.25"/>
    <row r="852" ht="10.5" hidden="1" x14ac:dyDescent="0.25"/>
    <row r="853" ht="10.5" hidden="1" x14ac:dyDescent="0.25"/>
    <row r="854" ht="10.5" hidden="1" x14ac:dyDescent="0.25"/>
    <row r="855" ht="10.5" hidden="1" x14ac:dyDescent="0.25"/>
    <row r="856" ht="10.5" hidden="1" x14ac:dyDescent="0.25"/>
    <row r="857" ht="10.5" hidden="1" x14ac:dyDescent="0.25"/>
    <row r="858" ht="10.5" hidden="1" x14ac:dyDescent="0.25"/>
    <row r="859" ht="10.5" hidden="1" x14ac:dyDescent="0.25"/>
    <row r="860" ht="10.5" hidden="1" x14ac:dyDescent="0.25"/>
    <row r="861" ht="10.5" hidden="1" x14ac:dyDescent="0.25"/>
    <row r="862" ht="10.5" hidden="1" x14ac:dyDescent="0.25"/>
    <row r="863" ht="10.5" hidden="1" x14ac:dyDescent="0.25"/>
    <row r="864" ht="10.5" hidden="1" x14ac:dyDescent="0.25"/>
    <row r="865" ht="10.5" hidden="1" x14ac:dyDescent="0.25"/>
    <row r="866" ht="10.5" hidden="1" x14ac:dyDescent="0.25"/>
    <row r="867" ht="10.5" hidden="1" x14ac:dyDescent="0.25"/>
    <row r="868" ht="10.5" hidden="1" x14ac:dyDescent="0.25"/>
    <row r="869" ht="10.5" hidden="1" x14ac:dyDescent="0.25"/>
    <row r="870" ht="10.5" hidden="1" x14ac:dyDescent="0.25"/>
    <row r="871" ht="10.5" hidden="1" x14ac:dyDescent="0.25"/>
    <row r="872" ht="10.5" hidden="1" x14ac:dyDescent="0.25"/>
    <row r="873" ht="10.5" hidden="1" x14ac:dyDescent="0.25"/>
    <row r="874" ht="10.5" hidden="1" x14ac:dyDescent="0.25"/>
    <row r="875" ht="10.5" hidden="1" x14ac:dyDescent="0.25"/>
    <row r="876" ht="10.5" hidden="1" x14ac:dyDescent="0.25"/>
    <row r="877" ht="10.5" hidden="1" x14ac:dyDescent="0.25"/>
    <row r="878" ht="10.5" hidden="1" x14ac:dyDescent="0.25"/>
    <row r="879" ht="10.5" hidden="1" x14ac:dyDescent="0.25"/>
    <row r="880" ht="10.5" hidden="1" x14ac:dyDescent="0.25"/>
    <row r="881" ht="10.5" hidden="1" x14ac:dyDescent="0.25"/>
    <row r="882" ht="10.5" hidden="1" x14ac:dyDescent="0.25"/>
    <row r="883" ht="10.5" hidden="1" x14ac:dyDescent="0.25"/>
    <row r="884" ht="10.5" hidden="1" x14ac:dyDescent="0.25"/>
    <row r="885" ht="10.5" hidden="1" x14ac:dyDescent="0.25"/>
    <row r="886" ht="10.5" hidden="1" x14ac:dyDescent="0.25"/>
    <row r="887" ht="10.5" hidden="1" x14ac:dyDescent="0.25"/>
    <row r="888" ht="10.5" hidden="1" x14ac:dyDescent="0.25"/>
    <row r="889" ht="10.5" hidden="1" x14ac:dyDescent="0.25"/>
    <row r="890" ht="10.5" hidden="1" x14ac:dyDescent="0.25"/>
    <row r="891" ht="10.5" hidden="1" x14ac:dyDescent="0.25"/>
    <row r="892" ht="10.5" hidden="1" x14ac:dyDescent="0.25"/>
    <row r="893" ht="10.5" hidden="1" x14ac:dyDescent="0.25"/>
    <row r="894" ht="10.5" hidden="1" x14ac:dyDescent="0.25"/>
    <row r="895" ht="10.5" hidden="1" x14ac:dyDescent="0.25"/>
    <row r="896" ht="10.5" hidden="1" x14ac:dyDescent="0.25"/>
    <row r="897" ht="10.5" hidden="1" x14ac:dyDescent="0.25"/>
    <row r="898" ht="10.5" hidden="1" x14ac:dyDescent="0.25"/>
    <row r="899" ht="10.5" hidden="1" x14ac:dyDescent="0.25"/>
    <row r="900" ht="10.5" hidden="1" x14ac:dyDescent="0.25"/>
    <row r="901" ht="10.5" hidden="1" x14ac:dyDescent="0.25"/>
    <row r="902" ht="10.5" hidden="1" x14ac:dyDescent="0.25"/>
    <row r="903" ht="10.5" hidden="1" x14ac:dyDescent="0.25"/>
    <row r="904" ht="10.5" hidden="1" x14ac:dyDescent="0.25"/>
    <row r="905" ht="10.5" hidden="1" x14ac:dyDescent="0.25"/>
    <row r="906" ht="10.5" hidden="1" x14ac:dyDescent="0.25"/>
    <row r="907" ht="10.5" hidden="1" x14ac:dyDescent="0.25"/>
    <row r="908" ht="10.5" hidden="1" x14ac:dyDescent="0.25"/>
    <row r="909" ht="10.5" hidden="1" x14ac:dyDescent="0.25"/>
    <row r="910" ht="10.5" hidden="1" x14ac:dyDescent="0.25"/>
    <row r="911" ht="10.5" hidden="1" x14ac:dyDescent="0.25"/>
    <row r="912" ht="10.5" hidden="1" x14ac:dyDescent="0.25"/>
    <row r="913" ht="10.5" hidden="1" x14ac:dyDescent="0.25"/>
    <row r="914" ht="10.5" hidden="1" x14ac:dyDescent="0.25"/>
    <row r="915" ht="10.5" hidden="1" x14ac:dyDescent="0.25"/>
    <row r="916" ht="10.5" hidden="1" x14ac:dyDescent="0.25"/>
    <row r="917" ht="10.5" hidden="1" x14ac:dyDescent="0.25"/>
    <row r="918" ht="10.5" hidden="1" x14ac:dyDescent="0.25"/>
    <row r="919" ht="10.5" hidden="1" x14ac:dyDescent="0.25"/>
    <row r="920" ht="10.5" hidden="1" x14ac:dyDescent="0.25"/>
    <row r="921" ht="10.5" hidden="1" x14ac:dyDescent="0.25"/>
    <row r="922" ht="10.5" hidden="1" x14ac:dyDescent="0.25"/>
    <row r="923" ht="10.5" hidden="1" x14ac:dyDescent="0.25"/>
    <row r="924" ht="10.5" hidden="1" x14ac:dyDescent="0.25"/>
    <row r="925" ht="10.5" hidden="1" x14ac:dyDescent="0.25"/>
    <row r="926" ht="10.5" hidden="1" x14ac:dyDescent="0.25"/>
    <row r="927" ht="10.5" hidden="1" x14ac:dyDescent="0.25"/>
    <row r="928" ht="10.5" hidden="1" x14ac:dyDescent="0.25"/>
    <row r="929" ht="10.5" hidden="1" x14ac:dyDescent="0.25"/>
    <row r="930" ht="10.5" hidden="1" x14ac:dyDescent="0.25"/>
    <row r="931" ht="10.5" hidden="1" x14ac:dyDescent="0.25"/>
    <row r="932" ht="10.5" hidden="1" x14ac:dyDescent="0.25"/>
    <row r="933" ht="10.5" hidden="1" x14ac:dyDescent="0.25"/>
    <row r="934" ht="10.5" hidden="1" x14ac:dyDescent="0.25"/>
    <row r="935" ht="10.5" hidden="1" x14ac:dyDescent="0.25"/>
    <row r="936" ht="10.5" hidden="1" x14ac:dyDescent="0.25"/>
    <row r="937" ht="10.5" hidden="1" x14ac:dyDescent="0.25"/>
    <row r="938" ht="10.5" hidden="1" x14ac:dyDescent="0.25"/>
    <row r="939" ht="10.5" hidden="1" x14ac:dyDescent="0.25"/>
    <row r="940" ht="10.5" hidden="1" x14ac:dyDescent="0.25"/>
    <row r="941" ht="10.5" hidden="1" x14ac:dyDescent="0.25"/>
    <row r="942" ht="10.5" hidden="1" x14ac:dyDescent="0.25"/>
    <row r="943" ht="10.5" hidden="1" x14ac:dyDescent="0.25"/>
    <row r="944" ht="10.5" hidden="1" x14ac:dyDescent="0.25"/>
    <row r="945" ht="10.5" hidden="1" x14ac:dyDescent="0.25"/>
    <row r="946" ht="10.5" hidden="1" x14ac:dyDescent="0.25"/>
    <row r="947" ht="10.5" hidden="1" x14ac:dyDescent="0.25"/>
    <row r="948" ht="10.5" hidden="1" x14ac:dyDescent="0.25"/>
    <row r="949" ht="10.5" hidden="1" x14ac:dyDescent="0.25"/>
    <row r="950" ht="10.5" hidden="1" x14ac:dyDescent="0.25"/>
    <row r="951" ht="10.5" hidden="1" x14ac:dyDescent="0.25"/>
    <row r="952" ht="10.5" hidden="1" x14ac:dyDescent="0.25"/>
    <row r="953" ht="10.5" hidden="1" x14ac:dyDescent="0.25"/>
    <row r="954" ht="10.5" hidden="1" x14ac:dyDescent="0.25"/>
    <row r="955" ht="10.5" hidden="1" x14ac:dyDescent="0.25"/>
    <row r="956" ht="10.5" hidden="1" x14ac:dyDescent="0.25"/>
    <row r="957" ht="10.5" hidden="1" x14ac:dyDescent="0.25"/>
    <row r="958" ht="10.5" hidden="1" x14ac:dyDescent="0.25"/>
    <row r="959" ht="10.5" hidden="1" x14ac:dyDescent="0.25"/>
    <row r="960" ht="10.5" hidden="1" x14ac:dyDescent="0.25"/>
    <row r="961" ht="10.5" hidden="1" x14ac:dyDescent="0.25"/>
    <row r="962" ht="10.5" hidden="1" x14ac:dyDescent="0.25"/>
    <row r="963" ht="10.5" hidden="1" x14ac:dyDescent="0.25"/>
    <row r="964" ht="10.5" hidden="1" x14ac:dyDescent="0.25"/>
    <row r="965" ht="10.5" hidden="1" x14ac:dyDescent="0.25"/>
    <row r="966" ht="10.5" hidden="1" x14ac:dyDescent="0.25"/>
    <row r="967" ht="10.5" hidden="1" x14ac:dyDescent="0.25"/>
    <row r="968" ht="10.5" hidden="1" x14ac:dyDescent="0.25"/>
    <row r="969" ht="10.5" hidden="1" x14ac:dyDescent="0.25"/>
    <row r="970" ht="10.5" hidden="1" x14ac:dyDescent="0.25"/>
    <row r="971" ht="10.5" hidden="1" x14ac:dyDescent="0.25"/>
    <row r="972" ht="10.5" hidden="1" x14ac:dyDescent="0.25"/>
    <row r="973" ht="10.5" hidden="1" x14ac:dyDescent="0.25"/>
    <row r="974" ht="10.5" hidden="1" x14ac:dyDescent="0.25"/>
    <row r="975" ht="10.5" hidden="1" x14ac:dyDescent="0.25"/>
    <row r="976" ht="10.5" hidden="1" x14ac:dyDescent="0.25"/>
    <row r="977" ht="10.5" hidden="1" x14ac:dyDescent="0.25"/>
    <row r="978" ht="10.5" hidden="1" x14ac:dyDescent="0.25"/>
    <row r="979" ht="10.5" hidden="1" x14ac:dyDescent="0.25"/>
    <row r="980" ht="10.5" hidden="1" x14ac:dyDescent="0.25"/>
    <row r="981" ht="10.5" hidden="1" x14ac:dyDescent="0.25"/>
    <row r="982" ht="10.5" hidden="1" x14ac:dyDescent="0.25"/>
    <row r="983" ht="10.5" hidden="1" x14ac:dyDescent="0.25"/>
    <row r="984" ht="10.5" hidden="1" x14ac:dyDescent="0.25"/>
    <row r="985" ht="10.5" hidden="1" x14ac:dyDescent="0.25"/>
    <row r="986" ht="10.5" hidden="1" x14ac:dyDescent="0.25"/>
    <row r="987" ht="10.5" hidden="1" x14ac:dyDescent="0.25"/>
    <row r="988" ht="10.5" hidden="1" x14ac:dyDescent="0.25"/>
    <row r="989" ht="10.5" hidden="1" x14ac:dyDescent="0.25"/>
    <row r="990" ht="10.5" hidden="1" x14ac:dyDescent="0.25"/>
    <row r="991" ht="10.5" hidden="1" x14ac:dyDescent="0.25"/>
    <row r="992" ht="10.5" hidden="1" x14ac:dyDescent="0.25"/>
    <row r="993" ht="10.5" hidden="1" x14ac:dyDescent="0.25"/>
    <row r="994" ht="10.5" hidden="1" x14ac:dyDescent="0.25"/>
    <row r="995" ht="17.25" hidden="1" customHeight="1" x14ac:dyDescent="0.25"/>
    <row r="996" ht="17.25" hidden="1" customHeight="1" x14ac:dyDescent="0.25"/>
    <row r="997" ht="17.25" hidden="1" customHeight="1" x14ac:dyDescent="0.25"/>
    <row r="998" ht="17.25" hidden="1" customHeight="1" x14ac:dyDescent="0.25"/>
    <row r="999" ht="17.25" hidden="1" customHeight="1" x14ac:dyDescent="0.25"/>
    <row r="1000" ht="17.25" hidden="1" customHeight="1" x14ac:dyDescent="0.25"/>
    <row r="1001" ht="17.25" hidden="1" customHeight="1" x14ac:dyDescent="0.25"/>
    <row r="1002" ht="17.25" hidden="1" customHeight="1" x14ac:dyDescent="0.25"/>
  </sheetData>
  <sheetProtection algorithmName="SHA-512" hashValue="3JDhWDI4/BqNRO8Yab/8MvmFbCBckqH2QzP+SmiIywMr5MwC+lu/BNGvQ780u4madXbPI8cOMfb1i1N4nfBZQw==" saltValue="o3O4s0XRdQ6T3/NJz8zMrQ==" spinCount="100000" sheet="1" objects="1" scenarios="1" selectLockedCells="1"/>
  <dataConsolidate/>
  <mergeCells count="133">
    <mergeCell ref="A1:E3"/>
    <mergeCell ref="F1:G1"/>
    <mergeCell ref="H1:I1"/>
    <mergeCell ref="F2:G2"/>
    <mergeCell ref="H2:I2"/>
    <mergeCell ref="F3:G3"/>
    <mergeCell ref="H3:I3"/>
    <mergeCell ref="D12:I12"/>
    <mergeCell ref="B13:I13"/>
    <mergeCell ref="D15:I15"/>
    <mergeCell ref="D16:I16"/>
    <mergeCell ref="D17:I17"/>
    <mergeCell ref="D18:I18"/>
    <mergeCell ref="B5:I5"/>
    <mergeCell ref="D7:I7"/>
    <mergeCell ref="D8:I8"/>
    <mergeCell ref="D9:I9"/>
    <mergeCell ref="D10:I10"/>
    <mergeCell ref="C11:I11"/>
    <mergeCell ref="B26:C26"/>
    <mergeCell ref="D26:I26"/>
    <mergeCell ref="B27:C27"/>
    <mergeCell ref="D27:I27"/>
    <mergeCell ref="B29:I29"/>
    <mergeCell ref="B30:I30"/>
    <mergeCell ref="D19:I19"/>
    <mergeCell ref="D20:I20"/>
    <mergeCell ref="B22:I22"/>
    <mergeCell ref="B24:C24"/>
    <mergeCell ref="D24:I24"/>
    <mergeCell ref="B25:C25"/>
    <mergeCell ref="D25:I25"/>
    <mergeCell ref="B37:F37"/>
    <mergeCell ref="B38:F38"/>
    <mergeCell ref="B39:F39"/>
    <mergeCell ref="B40:D40"/>
    <mergeCell ref="B41:C42"/>
    <mergeCell ref="B43:D43"/>
    <mergeCell ref="B31:D31"/>
    <mergeCell ref="B32:D32"/>
    <mergeCell ref="B33:D33"/>
    <mergeCell ref="B34:D34"/>
    <mergeCell ref="B35:D35"/>
    <mergeCell ref="B36:D36"/>
    <mergeCell ref="E51:F51"/>
    <mergeCell ref="B53:I53"/>
    <mergeCell ref="B54:C54"/>
    <mergeCell ref="B55:F55"/>
    <mergeCell ref="B56:F56"/>
    <mergeCell ref="B57:F57"/>
    <mergeCell ref="B44:D44"/>
    <mergeCell ref="B45:D45"/>
    <mergeCell ref="B46:D46"/>
    <mergeCell ref="B47:E47"/>
    <mergeCell ref="B49:I49"/>
    <mergeCell ref="B50:F50"/>
    <mergeCell ref="B66:F66"/>
    <mergeCell ref="B68:I68"/>
    <mergeCell ref="B69:I69"/>
    <mergeCell ref="B70:F70"/>
    <mergeCell ref="B71:F71"/>
    <mergeCell ref="B72:D72"/>
    <mergeCell ref="B58:F58"/>
    <mergeCell ref="B60:I60"/>
    <mergeCell ref="B61:C61"/>
    <mergeCell ref="B62:F62"/>
    <mergeCell ref="B64:I64"/>
    <mergeCell ref="B65:C65"/>
    <mergeCell ref="B80:F80"/>
    <mergeCell ref="B83:I83"/>
    <mergeCell ref="B85:C85"/>
    <mergeCell ref="D85:G85"/>
    <mergeCell ref="B86:I86"/>
    <mergeCell ref="D87:G87"/>
    <mergeCell ref="B73:D73"/>
    <mergeCell ref="B74:F74"/>
    <mergeCell ref="B76:F76"/>
    <mergeCell ref="B77:F77"/>
    <mergeCell ref="B78:F78"/>
    <mergeCell ref="B79:F79"/>
    <mergeCell ref="H81:I81"/>
    <mergeCell ref="D94:G94"/>
    <mergeCell ref="D95:G95"/>
    <mergeCell ref="D96:G96"/>
    <mergeCell ref="B97:G97"/>
    <mergeCell ref="B98:G98"/>
    <mergeCell ref="B100:I100"/>
    <mergeCell ref="D88:G88"/>
    <mergeCell ref="D89:G89"/>
    <mergeCell ref="D90:G90"/>
    <mergeCell ref="D91:G91"/>
    <mergeCell ref="B92:G92"/>
    <mergeCell ref="B93:I93"/>
    <mergeCell ref="B119:I119"/>
    <mergeCell ref="B120:I120"/>
    <mergeCell ref="B121:I121"/>
    <mergeCell ref="B122:I122"/>
    <mergeCell ref="D124:G124"/>
    <mergeCell ref="D125:E125"/>
    <mergeCell ref="F125:G125"/>
    <mergeCell ref="B102:I108"/>
    <mergeCell ref="B109:I111"/>
    <mergeCell ref="B112:J113"/>
    <mergeCell ref="B115:I115"/>
    <mergeCell ref="B117:I117"/>
    <mergeCell ref="B118:I118"/>
    <mergeCell ref="C138:I138"/>
    <mergeCell ref="C139:J139"/>
    <mergeCell ref="C140:J140"/>
    <mergeCell ref="E141:F141"/>
    <mergeCell ref="G141:J141"/>
    <mergeCell ref="E142:F142"/>
    <mergeCell ref="G142:J142"/>
    <mergeCell ref="D126:E126"/>
    <mergeCell ref="F126:G126"/>
    <mergeCell ref="D127:G127"/>
    <mergeCell ref="D128:G128"/>
    <mergeCell ref="D130:G130"/>
    <mergeCell ref="C137:I137"/>
    <mergeCell ref="E149:F149"/>
    <mergeCell ref="G149:J149"/>
    <mergeCell ref="E146:F146"/>
    <mergeCell ref="G146:J146"/>
    <mergeCell ref="E147:F147"/>
    <mergeCell ref="G147:J147"/>
    <mergeCell ref="E148:F148"/>
    <mergeCell ref="G148:J148"/>
    <mergeCell ref="E143:F143"/>
    <mergeCell ref="G143:J143"/>
    <mergeCell ref="E144:F144"/>
    <mergeCell ref="G144:J144"/>
    <mergeCell ref="E145:F145"/>
    <mergeCell ref="G145:J145"/>
  </mergeCells>
  <conditionalFormatting sqref="C141:G149">
    <cfRule type="expression" dxfId="29" priority="4">
      <formula>NOT($M$7)</formula>
    </cfRule>
  </conditionalFormatting>
  <conditionalFormatting sqref="E73">
    <cfRule type="expression" dxfId="28" priority="6">
      <formula>NOT($M$8)</formula>
    </cfRule>
  </conditionalFormatting>
  <conditionalFormatting sqref="H32:H39">
    <cfRule type="expression" dxfId="27" priority="1">
      <formula>NOT($M$7)</formula>
    </cfRule>
  </conditionalFormatting>
  <conditionalFormatting sqref="H51">
    <cfRule type="expression" dxfId="26" priority="3">
      <formula>NOT($M$7)</formula>
    </cfRule>
  </conditionalFormatting>
  <conditionalFormatting sqref="H55:H57 H62 E72">
    <cfRule type="expression" dxfId="25" priority="5">
      <formula>NOT($M$7)</formula>
    </cfRule>
  </conditionalFormatting>
  <conditionalFormatting sqref="H66">
    <cfRule type="expression" dxfId="24" priority="2">
      <formula>NOT($M$7)</formula>
    </cfRule>
  </conditionalFormatting>
  <dataValidations count="7">
    <dataValidation type="textLength" operator="equal" allowBlank="1" showInputMessage="1" showErrorMessage="1" sqref="E143:F149" xr:uid="{1E037B3C-9F44-41AF-AE2B-1E86C5689ED2}">
      <formula1>14</formula1>
    </dataValidation>
    <dataValidation type="custom" allowBlank="1" showInputMessage="1" showErrorMessage="1" error="Valeur impossible (suppérieure au taux maximum ou partenaire inéligible)." sqref="E72" xr:uid="{DD56F779-6724-4339-BC04-B84B6383FD1B}">
      <formula1>$N$10</formula1>
    </dataValidation>
    <dataValidation type="custom" allowBlank="1" showInputMessage="1" showErrorMessage="1" errorTitle=" Partenaire non éligible" error="Le type de partenaire choisi n'est pas eligible au financement._x000a_Veuillez laisser vide la colonne « Aide demandée »." sqref="H66 H51 H55:H57 H62 H37:H39" xr:uid="{10038630-26EB-480F-BABC-4F0EBACFC74A}">
      <formula1>($M$7)</formula1>
    </dataValidation>
    <dataValidation type="list" allowBlank="1" showInputMessage="1" showErrorMessage="1" prompt="- Menu déroulant" sqref="D15:I15" xr:uid="{3749AAD1-9965-415D-AB91-85A957BA85E9}">
      <formula1>list_civilité</formula1>
    </dataValidation>
    <dataValidation type="custom" allowBlank="1" showInputMessage="1" showErrorMessage="1" sqref="E73" xr:uid="{A30335C5-1E23-4571-856A-8E45FC00DCC3}">
      <formula1>$M$8</formula1>
    </dataValidation>
    <dataValidation type="list" allowBlank="1" showInputMessage="1" showErrorMessage="1" prompt="- Menu déroulant" sqref="D9:I9" xr:uid="{2A56C325-A818-4D16-BF68-8ABCE8F7FD33}">
      <formula1>list_type_etab_part</formula1>
    </dataValidation>
    <dataValidation type="textLength" operator="equal" allowBlank="1" showInputMessage="1" showErrorMessage="1" error="Veuillez renseigner un numéro de SIRET valide." sqref="D10" xr:uid="{EBDADD4D-A0DB-469E-B00A-F5E78ED90105}">
      <formula1>14</formula1>
    </dataValidation>
  </dataValidations>
  <pageMargins left="0.23622047244094491" right="0.23622047244094491" top="0.94488188976377963" bottom="0.74803149606299213" header="0.31496062992125984" footer="0.31496062992125984"/>
  <pageSetup paperSize="9" scale="7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pageSetUpPr fitToPage="1"/>
  </sheetPr>
  <dimension ref="A1:J45"/>
  <sheetViews>
    <sheetView tabSelected="1" zoomScaleNormal="100" workbookViewId="0">
      <selection activeCell="C1" sqref="C1:G4"/>
    </sheetView>
  </sheetViews>
  <sheetFormatPr baseColWidth="10" defaultColWidth="0" defaultRowHeight="14.5" zeroHeight="1" x14ac:dyDescent="0.35"/>
  <cols>
    <col min="1" max="1" width="2.81640625" style="17" customWidth="1"/>
    <col min="2" max="2" width="11.26953125" style="17" customWidth="1"/>
    <col min="3" max="7" width="17.453125" style="17" customWidth="1"/>
    <col min="8" max="8" width="18.81640625" style="17" customWidth="1"/>
    <col min="9" max="9" width="4.81640625" style="17" customWidth="1"/>
    <col min="10" max="10" width="2.81640625" style="17" hidden="1" customWidth="1"/>
    <col min="11" max="16384" width="11.453125" style="17" hidden="1"/>
  </cols>
  <sheetData>
    <row r="1" spans="1:10" customFormat="1" x14ac:dyDescent="0.35">
      <c r="A1" s="512"/>
      <c r="B1" s="513"/>
      <c r="C1" s="518" t="str">
        <f>Réglages!I2</f>
        <v>PEPR PROPSY - Appel à projets 2026</v>
      </c>
      <c r="D1" s="519"/>
      <c r="E1" s="519"/>
      <c r="F1" s="519"/>
      <c r="G1" s="520"/>
      <c r="H1" s="527">
        <f>Réglages!I5</f>
        <v>2026</v>
      </c>
      <c r="I1" s="25"/>
      <c r="J1" s="17"/>
    </row>
    <row r="2" spans="1:10" customFormat="1" x14ac:dyDescent="0.35">
      <c r="A2" s="514"/>
      <c r="B2" s="515"/>
      <c r="C2" s="521"/>
      <c r="D2" s="522"/>
      <c r="E2" s="522"/>
      <c r="F2" s="522"/>
      <c r="G2" s="523"/>
      <c r="H2" s="528"/>
      <c r="I2" s="25"/>
      <c r="J2" s="17"/>
    </row>
    <row r="3" spans="1:10" customFormat="1" x14ac:dyDescent="0.35">
      <c r="A3" s="514"/>
      <c r="B3" s="515"/>
      <c r="C3" s="521"/>
      <c r="D3" s="522"/>
      <c r="E3" s="522"/>
      <c r="F3" s="522"/>
      <c r="G3" s="523"/>
      <c r="H3" s="528"/>
      <c r="I3" s="25"/>
      <c r="J3" s="17"/>
    </row>
    <row r="4" spans="1:10" customFormat="1" x14ac:dyDescent="0.35">
      <c r="A4" s="514"/>
      <c r="B4" s="515"/>
      <c r="C4" s="524"/>
      <c r="D4" s="525"/>
      <c r="E4" s="525"/>
      <c r="F4" s="525"/>
      <c r="G4" s="526"/>
      <c r="H4" s="529"/>
      <c r="I4" s="25"/>
      <c r="J4" s="17"/>
    </row>
    <row r="5" spans="1:10" customFormat="1" ht="25.5" customHeight="1" x14ac:dyDescent="0.35">
      <c r="A5" s="516"/>
      <c r="B5" s="517"/>
      <c r="C5" s="530"/>
      <c r="D5" s="531"/>
      <c r="E5" s="531"/>
      <c r="F5" s="531"/>
      <c r="G5" s="532"/>
      <c r="H5" s="30"/>
      <c r="I5" s="102"/>
      <c r="J5" s="17"/>
    </row>
    <row r="6" spans="1:10" customFormat="1" x14ac:dyDescent="0.35">
      <c r="A6" s="24"/>
      <c r="B6" s="25"/>
      <c r="C6" s="25"/>
      <c r="D6" s="25"/>
      <c r="E6" s="25"/>
      <c r="F6" s="25"/>
      <c r="G6" s="25"/>
      <c r="H6" s="25"/>
      <c r="I6" s="25"/>
      <c r="J6" s="17"/>
    </row>
    <row r="7" spans="1:10" customFormat="1" ht="35.25" customHeight="1" x14ac:dyDescent="0.35">
      <c r="A7" s="533" t="s">
        <v>249</v>
      </c>
      <c r="B7" s="533"/>
      <c r="C7" s="533"/>
      <c r="D7" s="533"/>
      <c r="E7" s="533"/>
      <c r="F7" s="533"/>
      <c r="G7" s="533"/>
      <c r="H7" s="533"/>
      <c r="I7" s="100"/>
      <c r="J7" s="17"/>
    </row>
    <row r="8" spans="1:10" customFormat="1" ht="94.5" customHeight="1" x14ac:dyDescent="0.35">
      <c r="A8" s="20"/>
      <c r="B8" s="510" t="s">
        <v>436</v>
      </c>
      <c r="C8" s="511"/>
      <c r="D8" s="511"/>
      <c r="E8" s="511"/>
      <c r="F8" s="511"/>
      <c r="G8" s="511"/>
      <c r="H8" s="511"/>
      <c r="I8" s="101"/>
      <c r="J8" s="17"/>
    </row>
    <row r="9" spans="1:10" s="303" customFormat="1" ht="16.5" customHeight="1" x14ac:dyDescent="0.35">
      <c r="A9" s="536" t="s">
        <v>55</v>
      </c>
      <c r="B9" s="536"/>
      <c r="C9" s="536"/>
      <c r="D9" s="536"/>
      <c r="E9" s="536"/>
      <c r="F9" s="536"/>
      <c r="G9" s="536"/>
      <c r="H9" s="536"/>
      <c r="I9" s="302"/>
      <c r="J9" s="307"/>
    </row>
    <row r="10" spans="1:10" s="303" customFormat="1" ht="31.5" customHeight="1" x14ac:dyDescent="0.35">
      <c r="A10" s="21"/>
      <c r="B10" s="504" t="s">
        <v>54</v>
      </c>
      <c r="C10" s="504"/>
      <c r="D10" s="504"/>
      <c r="E10" s="504"/>
      <c r="F10" s="504"/>
      <c r="G10" s="504"/>
      <c r="H10" s="504"/>
      <c r="I10" s="488"/>
      <c r="J10" s="307"/>
    </row>
    <row r="11" spans="1:10" s="303" customFormat="1" ht="30.75" customHeight="1" x14ac:dyDescent="0.35">
      <c r="A11" s="21"/>
      <c r="B11" s="537" t="str">
        <f>"Cependant, si vous avez besoin de modifier le document, merci de contacter l'ANR : "&amp;Réglages!$I$12</f>
        <v>Cependant, si vous avez besoin de modifier le document, merci de contacter l'ANR : PEPR-PROPSY@anr.fr</v>
      </c>
      <c r="C11" s="537"/>
      <c r="D11" s="537"/>
      <c r="E11" s="537"/>
      <c r="F11" s="537"/>
      <c r="G11" s="537"/>
      <c r="H11" s="537"/>
      <c r="I11" s="488"/>
      <c r="J11" s="307"/>
    </row>
    <row r="12" spans="1:10" s="303" customFormat="1" ht="48.75" customHeight="1" x14ac:dyDescent="0.35">
      <c r="A12" s="21"/>
      <c r="B12" s="538" t="s">
        <v>93</v>
      </c>
      <c r="C12" s="538"/>
      <c r="D12" s="538"/>
      <c r="E12" s="538"/>
      <c r="F12" s="538"/>
      <c r="G12" s="538"/>
      <c r="H12" s="538"/>
      <c r="I12" s="99"/>
      <c r="J12" s="307"/>
    </row>
    <row r="13" spans="1:10" s="303" customFormat="1" ht="15.75" customHeight="1" x14ac:dyDescent="0.35">
      <c r="A13" s="21"/>
      <c r="B13" s="539" t="s">
        <v>56</v>
      </c>
      <c r="C13" s="539"/>
      <c r="D13" s="539"/>
      <c r="E13" s="539"/>
      <c r="F13" s="539"/>
      <c r="G13" s="539"/>
      <c r="H13" s="539"/>
      <c r="I13" s="488"/>
      <c r="J13" s="307"/>
    </row>
    <row r="14" spans="1:10" s="303" customFormat="1" ht="16.5" customHeight="1" x14ac:dyDescent="0.35">
      <c r="A14" s="534" t="s">
        <v>82</v>
      </c>
      <c r="B14" s="534"/>
      <c r="C14" s="534"/>
      <c r="D14" s="534"/>
      <c r="E14" s="534"/>
      <c r="F14" s="534"/>
      <c r="G14" s="534"/>
      <c r="H14" s="534"/>
      <c r="I14" s="304"/>
      <c r="J14" s="307"/>
    </row>
    <row r="15" spans="1:10" s="303" customFormat="1" ht="56.5" customHeight="1" x14ac:dyDescent="0.35">
      <c r="A15" s="21"/>
      <c r="B15" s="535" t="s">
        <v>433</v>
      </c>
      <c r="C15" s="535"/>
      <c r="D15" s="535"/>
      <c r="E15" s="535"/>
      <c r="F15" s="535"/>
      <c r="G15" s="535"/>
      <c r="H15" s="535"/>
      <c r="I15" s="486"/>
      <c r="J15" s="307"/>
    </row>
    <row r="16" spans="1:10" s="303" customFormat="1" ht="16.5" customHeight="1" x14ac:dyDescent="0.35">
      <c r="A16" s="534" t="s">
        <v>73</v>
      </c>
      <c r="B16" s="534"/>
      <c r="C16" s="534"/>
      <c r="D16" s="534"/>
      <c r="E16" s="534"/>
      <c r="F16" s="534"/>
      <c r="G16" s="534"/>
      <c r="H16" s="534"/>
      <c r="I16" s="304"/>
      <c r="J16" s="307"/>
    </row>
    <row r="17" spans="1:10" s="349" customFormat="1" ht="48.65" customHeight="1" x14ac:dyDescent="0.35">
      <c r="A17" s="350"/>
      <c r="B17" s="509" t="s">
        <v>232</v>
      </c>
      <c r="C17" s="509"/>
      <c r="D17" s="509"/>
      <c r="E17" s="509"/>
      <c r="F17" s="509"/>
      <c r="G17" s="509"/>
      <c r="H17" s="509"/>
      <c r="I17" s="351"/>
      <c r="J17" s="352"/>
    </row>
    <row r="18" spans="1:10" s="303" customFormat="1" ht="16.5" customHeight="1" x14ac:dyDescent="0.35">
      <c r="A18" s="28"/>
      <c r="B18" s="506" t="s">
        <v>66</v>
      </c>
      <c r="C18" s="506"/>
      <c r="D18" s="506"/>
      <c r="E18" s="506"/>
      <c r="F18" s="506"/>
      <c r="G18" s="506"/>
      <c r="H18" s="506"/>
      <c r="I18" s="305"/>
      <c r="J18" s="307"/>
    </row>
    <row r="19" spans="1:10" s="303" customFormat="1" ht="100.5" customHeight="1" x14ac:dyDescent="0.35">
      <c r="A19" s="21"/>
      <c r="B19" s="500" t="s">
        <v>434</v>
      </c>
      <c r="C19" s="500"/>
      <c r="D19" s="500"/>
      <c r="E19" s="500"/>
      <c r="F19" s="500"/>
      <c r="G19" s="500"/>
      <c r="H19" s="500"/>
      <c r="I19" s="487"/>
      <c r="J19" s="307"/>
    </row>
    <row r="20" spans="1:10" s="303" customFormat="1" ht="16.5" customHeight="1" x14ac:dyDescent="0.35">
      <c r="A20" s="28"/>
      <c r="B20" s="506" t="s">
        <v>68</v>
      </c>
      <c r="C20" s="506"/>
      <c r="D20" s="506"/>
      <c r="E20" s="506"/>
      <c r="F20" s="506"/>
      <c r="G20" s="506"/>
      <c r="H20" s="506"/>
      <c r="I20" s="305"/>
      <c r="J20" s="307"/>
    </row>
    <row r="21" spans="1:10" s="303" customFormat="1" ht="32.25" customHeight="1" x14ac:dyDescent="0.35">
      <c r="A21" s="21"/>
      <c r="B21" s="500" t="s">
        <v>175</v>
      </c>
      <c r="C21" s="500"/>
      <c r="D21" s="500"/>
      <c r="E21" s="500"/>
      <c r="F21" s="500"/>
      <c r="G21" s="500"/>
      <c r="H21" s="500"/>
      <c r="I21" s="487"/>
      <c r="J21" s="307"/>
    </row>
    <row r="22" spans="1:10" s="303" customFormat="1" ht="70.900000000000006" customHeight="1" x14ac:dyDescent="0.35">
      <c r="A22" s="121"/>
      <c r="B22" s="510" t="s">
        <v>405</v>
      </c>
      <c r="C22" s="510"/>
      <c r="D22" s="510"/>
      <c r="E22" s="510"/>
      <c r="F22" s="510"/>
      <c r="G22" s="510"/>
      <c r="H22" s="510"/>
      <c r="I22" s="485"/>
      <c r="J22" s="307"/>
    </row>
    <row r="23" spans="1:10" s="303" customFormat="1" ht="16.5" customHeight="1" thickBot="1" x14ac:dyDescent="0.4">
      <c r="A23" s="26"/>
      <c r="B23" s="306"/>
      <c r="C23" s="503" t="s">
        <v>76</v>
      </c>
      <c r="D23" s="503"/>
      <c r="E23" s="503"/>
      <c r="F23" s="503"/>
      <c r="G23" s="503"/>
      <c r="H23" s="503"/>
      <c r="I23" s="104"/>
      <c r="J23" s="307"/>
    </row>
    <row r="24" spans="1:10" s="303" customFormat="1" ht="25.9" customHeight="1" x14ac:dyDescent="0.35">
      <c r="A24" s="29"/>
      <c r="B24" s="507" t="s">
        <v>244</v>
      </c>
      <c r="C24" s="507"/>
      <c r="D24" s="507"/>
      <c r="E24" s="507"/>
      <c r="F24" s="507"/>
      <c r="G24" s="507"/>
      <c r="H24" s="507"/>
      <c r="I24" s="103"/>
      <c r="J24" s="307"/>
    </row>
    <row r="25" spans="1:10" s="303" customFormat="1" ht="18" customHeight="1" x14ac:dyDescent="0.35">
      <c r="A25" s="21"/>
      <c r="B25" s="508" t="s">
        <v>58</v>
      </c>
      <c r="C25" s="508"/>
      <c r="D25" s="508"/>
      <c r="E25" s="508"/>
      <c r="F25" s="508"/>
      <c r="G25" s="508"/>
      <c r="H25" s="508"/>
      <c r="I25" s="299"/>
      <c r="J25" s="307"/>
    </row>
    <row r="26" spans="1:10" s="303" customFormat="1" ht="71.650000000000006" customHeight="1" x14ac:dyDescent="0.35">
      <c r="A26" s="21"/>
      <c r="B26" s="500" t="s">
        <v>245</v>
      </c>
      <c r="C26" s="500"/>
      <c r="D26" s="500"/>
      <c r="E26" s="500"/>
      <c r="F26" s="500"/>
      <c r="G26" s="500"/>
      <c r="H26" s="500"/>
      <c r="I26" s="299"/>
      <c r="J26" s="307"/>
    </row>
    <row r="27" spans="1:10" s="303" customFormat="1" ht="37.9" customHeight="1" x14ac:dyDescent="0.35">
      <c r="A27" s="21"/>
      <c r="B27" s="500" t="s">
        <v>246</v>
      </c>
      <c r="C27" s="500"/>
      <c r="D27" s="500"/>
      <c r="E27" s="500"/>
      <c r="F27" s="500"/>
      <c r="G27" s="500"/>
      <c r="H27" s="500"/>
      <c r="I27" s="486"/>
      <c r="J27" s="307"/>
    </row>
    <row r="28" spans="1:10" s="303" customFormat="1" ht="16.5" customHeight="1" thickBot="1" x14ac:dyDescent="0.4">
      <c r="A28" s="26"/>
      <c r="B28" s="125"/>
      <c r="C28" s="503" t="s">
        <v>71</v>
      </c>
      <c r="D28" s="503"/>
      <c r="E28" s="503"/>
      <c r="F28" s="503"/>
      <c r="G28" s="503"/>
      <c r="H28" s="503"/>
      <c r="I28" s="104"/>
      <c r="J28" s="307"/>
    </row>
    <row r="29" spans="1:10" s="303" customFormat="1" ht="58.5" customHeight="1" x14ac:dyDescent="0.35">
      <c r="A29" s="21"/>
      <c r="B29" s="500" t="s">
        <v>407</v>
      </c>
      <c r="C29" s="500"/>
      <c r="D29" s="500"/>
      <c r="E29" s="500"/>
      <c r="F29" s="500"/>
      <c r="G29" s="500"/>
      <c r="H29" s="500"/>
      <c r="I29" s="486"/>
      <c r="J29" s="307"/>
    </row>
    <row r="30" spans="1:10" s="303" customFormat="1" ht="193.15" customHeight="1" x14ac:dyDescent="0.35">
      <c r="A30" s="21"/>
      <c r="B30" s="500" t="s">
        <v>426</v>
      </c>
      <c r="C30" s="500"/>
      <c r="D30" s="500"/>
      <c r="E30" s="500"/>
      <c r="F30" s="500"/>
      <c r="G30" s="500"/>
      <c r="H30" s="500"/>
      <c r="I30" s="486"/>
      <c r="J30" s="307"/>
    </row>
    <row r="31" spans="1:10" s="303" customFormat="1" ht="175.9" customHeight="1" x14ac:dyDescent="0.35">
      <c r="A31" s="21"/>
      <c r="B31" s="501" t="s">
        <v>424</v>
      </c>
      <c r="C31" s="501"/>
      <c r="D31" s="501"/>
      <c r="E31" s="501"/>
      <c r="F31" s="501"/>
      <c r="G31" s="501"/>
      <c r="H31" s="501"/>
      <c r="I31" s="486"/>
      <c r="J31" s="307"/>
    </row>
    <row r="32" spans="1:10" s="303" customFormat="1" ht="16.5" customHeight="1" thickBot="1" x14ac:dyDescent="0.4">
      <c r="A32" s="26"/>
      <c r="B32" s="125"/>
      <c r="C32" s="503" t="s">
        <v>169</v>
      </c>
      <c r="D32" s="503"/>
      <c r="E32" s="503"/>
      <c r="F32" s="503"/>
      <c r="G32" s="503"/>
      <c r="H32" s="503"/>
      <c r="I32" s="104"/>
      <c r="J32" s="307"/>
    </row>
    <row r="33" spans="1:10" customFormat="1" ht="169.9" customHeight="1" x14ac:dyDescent="0.35">
      <c r="A33" s="93"/>
      <c r="B33" s="501" t="s">
        <v>299</v>
      </c>
      <c r="C33" s="501"/>
      <c r="D33" s="501"/>
      <c r="E33" s="501"/>
      <c r="F33" s="501"/>
      <c r="G33" s="501"/>
      <c r="H33" s="501"/>
      <c r="I33" s="298"/>
      <c r="J33" s="17"/>
    </row>
    <row r="34" spans="1:10" s="303" customFormat="1" ht="16.5" customHeight="1" thickBot="1" x14ac:dyDescent="0.4">
      <c r="A34" s="27"/>
      <c r="B34" s="125"/>
      <c r="C34" s="503" t="s">
        <v>168</v>
      </c>
      <c r="D34" s="503"/>
      <c r="E34" s="503"/>
      <c r="F34" s="503"/>
      <c r="G34" s="503"/>
      <c r="H34" s="503"/>
      <c r="I34" s="104"/>
      <c r="J34" s="307"/>
    </row>
    <row r="35" spans="1:10" customFormat="1" ht="54.75" customHeight="1" x14ac:dyDescent="0.35">
      <c r="A35" s="93"/>
      <c r="B35" s="504" t="str">
        <f xml:space="preserve"> "Une partie des frais d’administration générale imputables au projet peut figurer parmi les dépenses éligibles. 
Ces frais ont un caractère forfaitaire et sont plafonnés à "&amp;Réglages!I16&amp;" % des dépenses éligibles réalisées dans la limite de l’aide accordée au projet, hors frais généraux."</f>
        <v>Une partie des frais d’administration générale imputables au projet peut figurer parmi les dépenses éligibles. 
Ces frais ont un caractère forfaitaire et sont plafonnés à 20 % des dépenses éligibles réalisées dans la limite de l’aide accordée au projet, hors frais généraux.</v>
      </c>
      <c r="C35" s="504"/>
      <c r="D35" s="504"/>
      <c r="E35" s="504"/>
      <c r="F35" s="504"/>
      <c r="G35" s="504"/>
      <c r="H35" s="504"/>
      <c r="I35" s="298"/>
      <c r="J35" s="17"/>
    </row>
    <row r="36" spans="1:10" s="303" customFormat="1" ht="16.5" customHeight="1" thickBot="1" x14ac:dyDescent="0.4">
      <c r="A36" s="27"/>
      <c r="B36" s="125"/>
      <c r="C36" s="503" t="s">
        <v>166</v>
      </c>
      <c r="D36" s="503"/>
      <c r="E36" s="503"/>
      <c r="F36" s="503"/>
      <c r="G36" s="503"/>
      <c r="H36" s="503"/>
      <c r="I36" s="104"/>
      <c r="J36" s="307"/>
    </row>
    <row r="37" spans="1:10" s="303" customFormat="1" ht="18.75" customHeight="1" x14ac:dyDescent="0.35">
      <c r="A37" s="21"/>
      <c r="B37" s="502" t="s">
        <v>70</v>
      </c>
      <c r="C37" s="502"/>
      <c r="D37" s="502"/>
      <c r="E37" s="502"/>
      <c r="F37" s="502"/>
      <c r="G37" s="502"/>
      <c r="H37" s="502"/>
      <c r="I37" s="487"/>
      <c r="J37" s="307"/>
    </row>
    <row r="38" spans="1:10" s="303" customFormat="1" ht="102.75" customHeight="1" x14ac:dyDescent="0.35">
      <c r="A38" s="21"/>
      <c r="B38" s="500" t="s">
        <v>65</v>
      </c>
      <c r="C38" s="500"/>
      <c r="D38" s="500"/>
      <c r="E38" s="500"/>
      <c r="F38" s="500"/>
      <c r="G38" s="500"/>
      <c r="H38" s="500"/>
      <c r="I38" s="487"/>
      <c r="J38" s="307"/>
    </row>
    <row r="39" spans="1:10" s="303" customFormat="1" ht="16.5" customHeight="1" thickBot="1" x14ac:dyDescent="0.4">
      <c r="A39" s="22"/>
      <c r="B39" s="368"/>
      <c r="C39" s="503" t="s">
        <v>167</v>
      </c>
      <c r="D39" s="503"/>
      <c r="E39" s="503"/>
      <c r="F39" s="503"/>
      <c r="G39" s="503"/>
      <c r="H39" s="503"/>
      <c r="I39" s="104"/>
      <c r="J39" s="307"/>
    </row>
    <row r="40" spans="1:10" s="303" customFormat="1" ht="45" customHeight="1" x14ac:dyDescent="0.35">
      <c r="A40" s="21"/>
      <c r="B40" s="505" t="s">
        <v>225</v>
      </c>
      <c r="C40" s="505"/>
      <c r="D40" s="505"/>
      <c r="E40" s="505"/>
      <c r="F40" s="505"/>
      <c r="G40" s="505"/>
      <c r="H40" s="505"/>
      <c r="I40" s="487"/>
      <c r="J40" s="307"/>
    </row>
    <row r="41" spans="1:10" s="303" customFormat="1" ht="34.9" customHeight="1" x14ac:dyDescent="0.35">
      <c r="A41" s="21"/>
      <c r="B41" s="502" t="s">
        <v>176</v>
      </c>
      <c r="C41" s="502"/>
      <c r="D41" s="502"/>
      <c r="E41" s="502"/>
      <c r="F41" s="502"/>
      <c r="G41" s="502"/>
      <c r="H41" s="502"/>
      <c r="I41" s="487"/>
      <c r="J41" s="307"/>
    </row>
    <row r="42" spans="1:10" s="303" customFormat="1" ht="16.5" customHeight="1" x14ac:dyDescent="0.35">
      <c r="A42" s="28"/>
      <c r="B42" s="506" t="s">
        <v>94</v>
      </c>
      <c r="C42" s="506"/>
      <c r="D42" s="506"/>
      <c r="E42" s="506"/>
      <c r="F42" s="506"/>
      <c r="G42" s="506"/>
      <c r="H42" s="506"/>
      <c r="I42" s="305"/>
      <c r="J42" s="307"/>
    </row>
    <row r="43" spans="1:10" customFormat="1" ht="57.75" customHeight="1" x14ac:dyDescent="0.35">
      <c r="A43" s="23"/>
      <c r="B43" s="502" t="s">
        <v>178</v>
      </c>
      <c r="C43" s="502"/>
      <c r="D43" s="502"/>
      <c r="E43" s="502"/>
      <c r="F43" s="502"/>
      <c r="G43" s="502"/>
      <c r="H43" s="502"/>
      <c r="I43" s="300"/>
      <c r="J43" s="17"/>
    </row>
    <row r="44" spans="1:10" x14ac:dyDescent="0.35"/>
    <row r="45" spans="1:10" x14ac:dyDescent="0.35"/>
  </sheetData>
  <sheetProtection algorithmName="SHA-512" hashValue="JSty6VVkGQu4yZY9eZTlysEIXOuqUwly/GYaRWT5p/97l8q+qfqq5RJj1RzSS2die+ZoaPp0xrW88v4Eg2Fb5A==" saltValue="XZUUnkMzS6j4mh+WpvxDcg==" spinCount="100000" sheet="1" objects="1" scenarios="1" selectLockedCells="1"/>
  <mergeCells count="41">
    <mergeCell ref="A14:H14"/>
    <mergeCell ref="B15:H15"/>
    <mergeCell ref="A16:H16"/>
    <mergeCell ref="A9:H9"/>
    <mergeCell ref="B10:H10"/>
    <mergeCell ref="B11:H11"/>
    <mergeCell ref="B12:H12"/>
    <mergeCell ref="B13:H13"/>
    <mergeCell ref="B8:H8"/>
    <mergeCell ref="A1:B5"/>
    <mergeCell ref="C1:G4"/>
    <mergeCell ref="H1:H4"/>
    <mergeCell ref="C5:G5"/>
    <mergeCell ref="A7:H7"/>
    <mergeCell ref="B17:H17"/>
    <mergeCell ref="B18:H18"/>
    <mergeCell ref="B19:H19"/>
    <mergeCell ref="B21:H21"/>
    <mergeCell ref="B22:H22"/>
    <mergeCell ref="B20:H20"/>
    <mergeCell ref="C23:H23"/>
    <mergeCell ref="B24:H24"/>
    <mergeCell ref="B25:H25"/>
    <mergeCell ref="B27:H27"/>
    <mergeCell ref="C28:H28"/>
    <mergeCell ref="B26:H26"/>
    <mergeCell ref="B29:H29"/>
    <mergeCell ref="B30:H30"/>
    <mergeCell ref="B31:H31"/>
    <mergeCell ref="B43:H43"/>
    <mergeCell ref="C32:H32"/>
    <mergeCell ref="B33:H33"/>
    <mergeCell ref="C34:H34"/>
    <mergeCell ref="B35:H35"/>
    <mergeCell ref="C36:H36"/>
    <mergeCell ref="B37:H37"/>
    <mergeCell ref="B38:H38"/>
    <mergeCell ref="C39:H39"/>
    <mergeCell ref="B40:H40"/>
    <mergeCell ref="B41:H41"/>
    <mergeCell ref="B42:H42"/>
  </mergeCells>
  <pageMargins left="0.7" right="0.7" top="0.75" bottom="0.75" header="0.3" footer="0.3"/>
  <pageSetup paperSize="9" scale="80" fitToHeight="0"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82619-B6A6-4A18-83EA-7598C1704789}">
  <sheetPr codeName="Feuil22">
    <pageSetUpPr fitToPage="1"/>
  </sheetPr>
  <dimension ref="A1:XEW1002"/>
  <sheetViews>
    <sheetView zoomScaleNormal="100" zoomScaleSheetLayoutView="100" workbookViewId="0">
      <selection activeCell="C87" sqref="C87"/>
    </sheetView>
  </sheetViews>
  <sheetFormatPr baseColWidth="10" defaultColWidth="0" defaultRowHeight="0" customHeight="1" zeroHeight="1" x14ac:dyDescent="0.25"/>
  <cols>
    <col min="1" max="2" width="1.453125" style="498" customWidth="1"/>
    <col min="3" max="3" width="26.54296875" style="498" customWidth="1"/>
    <col min="4" max="4" width="19" style="498" customWidth="1"/>
    <col min="5" max="5" width="13.7265625" style="498" customWidth="1"/>
    <col min="6" max="6" width="14.7265625" style="498" customWidth="1"/>
    <col min="7" max="7" width="19.81640625" style="498" customWidth="1"/>
    <col min="8" max="8" width="19.54296875" style="498" customWidth="1"/>
    <col min="9" max="9" width="19.81640625" style="498" customWidth="1"/>
    <col min="10" max="10" width="2.1796875" style="80" customWidth="1"/>
    <col min="11" max="11" width="2.26953125" style="88" customWidth="1"/>
    <col min="12" max="16377" width="0" style="498" hidden="1"/>
    <col min="16378" max="16384" width="11.453125" style="498" hidden="1"/>
  </cols>
  <sheetData>
    <row r="1" spans="1:15" customFormat="1" ht="15.75" customHeight="1" thickTop="1" thickBot="1" x14ac:dyDescent="0.4">
      <c r="A1" s="891" t="s">
        <v>52</v>
      </c>
      <c r="B1" s="892"/>
      <c r="C1" s="892"/>
      <c r="D1" s="892"/>
      <c r="E1" s="892"/>
      <c r="F1" s="742"/>
      <c r="G1" s="743"/>
      <c r="H1" s="744"/>
      <c r="I1" s="743"/>
      <c r="J1" s="19"/>
      <c r="K1" s="17"/>
    </row>
    <row r="2" spans="1:15" customFormat="1" ht="15.75" customHeight="1" thickTop="1" thickBot="1" x14ac:dyDescent="0.4">
      <c r="A2" s="893"/>
      <c r="B2" s="894"/>
      <c r="C2" s="894"/>
      <c r="D2" s="894"/>
      <c r="E2" s="894"/>
      <c r="F2" s="742" t="s">
        <v>0</v>
      </c>
      <c r="G2" s="743"/>
      <c r="H2" s="744" t="str">
        <f>IF(VoletGeneral!H10&lt;&gt;"",VoletGeneral!H10,"")</f>
        <v/>
      </c>
      <c r="I2" s="743"/>
      <c r="J2" s="19"/>
      <c r="K2" s="17"/>
    </row>
    <row r="3" spans="1:15" customFormat="1" ht="15.75" customHeight="1" thickTop="1" thickBot="1" x14ac:dyDescent="0.4">
      <c r="A3" s="895"/>
      <c r="B3" s="896"/>
      <c r="C3" s="896"/>
      <c r="D3" s="896"/>
      <c r="E3" s="896"/>
      <c r="F3" s="742" t="s">
        <v>229</v>
      </c>
      <c r="G3" s="743"/>
      <c r="H3" s="946" t="s">
        <v>292</v>
      </c>
      <c r="I3" s="947"/>
      <c r="J3" s="19"/>
      <c r="K3" s="17"/>
    </row>
    <row r="4" spans="1:15" customFormat="1" ht="15.75" customHeight="1" thickTop="1" thickBot="1" x14ac:dyDescent="0.4">
      <c r="A4" s="15"/>
      <c r="B4" s="12"/>
      <c r="C4" s="13">
        <v>20408</v>
      </c>
      <c r="D4" s="6" t="str">
        <f>C4&amp;"-0"</f>
        <v>20408-0</v>
      </c>
      <c r="E4" s="6"/>
      <c r="F4" s="14"/>
      <c r="G4" s="14"/>
      <c r="H4" s="14"/>
      <c r="I4" s="14"/>
      <c r="J4" s="19"/>
      <c r="K4" s="17"/>
    </row>
    <row r="5" spans="1:15" s="497" customFormat="1" ht="15" customHeight="1" thickTop="1" thickBot="1" x14ac:dyDescent="0.35">
      <c r="A5" s="50"/>
      <c r="B5" s="588" t="s">
        <v>36</v>
      </c>
      <c r="C5" s="589"/>
      <c r="D5" s="589"/>
      <c r="E5" s="589"/>
      <c r="F5" s="589"/>
      <c r="G5" s="589"/>
      <c r="H5" s="589"/>
      <c r="I5" s="590"/>
      <c r="J5" s="19"/>
      <c r="K5" s="85"/>
    </row>
    <row r="6" spans="1:15" s="497" customFormat="1" ht="7.9" customHeight="1" thickTop="1" thickBot="1" x14ac:dyDescent="0.35">
      <c r="A6" s="53"/>
      <c r="B6" s="54"/>
      <c r="C6" s="55"/>
      <c r="D6" s="56"/>
      <c r="E6" s="34"/>
      <c r="F6" s="34"/>
      <c r="G6" s="34"/>
      <c r="H6" s="57"/>
      <c r="I6" s="57"/>
      <c r="J6" s="19"/>
      <c r="K6" s="85"/>
    </row>
    <row r="7" spans="1:15" s="497" customFormat="1" ht="15" customHeight="1" thickTop="1" thickBot="1" x14ac:dyDescent="0.35">
      <c r="A7" s="58"/>
      <c r="B7" s="58"/>
      <c r="C7" s="489" t="s">
        <v>36</v>
      </c>
      <c r="D7" s="948"/>
      <c r="E7" s="949"/>
      <c r="F7" s="949"/>
      <c r="G7" s="949"/>
      <c r="H7" s="949"/>
      <c r="I7" s="950"/>
      <c r="J7" s="19"/>
      <c r="K7" s="85"/>
      <c r="L7" s="159" t="s">
        <v>129</v>
      </c>
      <c r="M7" s="161" t="b">
        <f>(SUMIF(Table_type_part[Type étab partenaire],D9,Table_type_part[Eligible]))&gt;0</f>
        <v>0</v>
      </c>
      <c r="N7" s="160" t="s">
        <v>130</v>
      </c>
    </row>
    <row r="8" spans="1:15" s="497" customFormat="1" ht="15" customHeight="1" thickTop="1" thickBot="1" x14ac:dyDescent="0.35">
      <c r="A8" s="58"/>
      <c r="B8" s="58"/>
      <c r="C8" s="490" t="s">
        <v>38</v>
      </c>
      <c r="D8" s="951"/>
      <c r="E8" s="954"/>
      <c r="F8" s="954"/>
      <c r="G8" s="954"/>
      <c r="H8" s="954"/>
      <c r="I8" s="955"/>
      <c r="J8" s="62"/>
      <c r="K8" s="85"/>
      <c r="L8" s="159" t="s">
        <v>132</v>
      </c>
      <c r="M8" s="161" t="b">
        <f>(SUMIF(Table_type_part[Type étab partenaire],D9,Table_type_part[frais env]))&gt;0</f>
        <v>0</v>
      </c>
      <c r="N8" s="160" t="s">
        <v>130</v>
      </c>
    </row>
    <row r="9" spans="1:15" s="497" customFormat="1" ht="15" customHeight="1" thickTop="1" thickBot="1" x14ac:dyDescent="0.35">
      <c r="A9" s="58"/>
      <c r="B9" s="58"/>
      <c r="C9" s="490" t="s">
        <v>29</v>
      </c>
      <c r="D9" s="956"/>
      <c r="E9" s="956"/>
      <c r="F9" s="956"/>
      <c r="G9" s="956"/>
      <c r="H9" s="956"/>
      <c r="I9" s="956"/>
      <c r="J9" s="66"/>
      <c r="K9" s="85"/>
    </row>
    <row r="10" spans="1:15" s="497" customFormat="1" ht="15" customHeight="1" thickTop="1" thickBot="1" x14ac:dyDescent="0.35">
      <c r="A10" s="64"/>
      <c r="B10" s="64"/>
      <c r="C10" s="489" t="s">
        <v>39</v>
      </c>
      <c r="D10" s="959"/>
      <c r="E10" s="959"/>
      <c r="F10" s="959"/>
      <c r="G10" s="959"/>
      <c r="H10" s="959"/>
      <c r="I10" s="959"/>
      <c r="J10" s="66"/>
      <c r="K10" s="85"/>
      <c r="M10" s="159" t="s">
        <v>277</v>
      </c>
      <c r="N10" s="161" t="b">
        <f>AND(M7)</f>
        <v>0</v>
      </c>
      <c r="O10" s="160" t="s">
        <v>186</v>
      </c>
    </row>
    <row r="11" spans="1:15" s="497" customFormat="1" ht="16.5" hidden="1" customHeight="1" thickTop="1" thickBot="1" x14ac:dyDescent="0.35">
      <c r="A11" s="58"/>
      <c r="B11" s="42"/>
      <c r="C11" s="960" t="str">
        <f>IF(AND(NOT(M7),(COUNT(aide_à_bloquer)&lt;&gt;0))," Etablissement non éligible au financement, veuillez effacer les données dans les colonnes « Aide demandée ».", "")</f>
        <v/>
      </c>
      <c r="D11" s="961"/>
      <c r="E11" s="961"/>
      <c r="F11" s="961"/>
      <c r="G11" s="961"/>
      <c r="H11" s="961"/>
      <c r="I11" s="962"/>
      <c r="J11" s="62"/>
      <c r="K11" s="85"/>
    </row>
    <row r="12" spans="1:15" s="497" customFormat="1" ht="71" customHeight="1" thickTop="1" thickBot="1" x14ac:dyDescent="0.35">
      <c r="A12" s="58"/>
      <c r="B12" s="42"/>
      <c r="C12" s="499"/>
      <c r="D12" s="966" t="s">
        <v>432</v>
      </c>
      <c r="E12" s="966"/>
      <c r="F12" s="966"/>
      <c r="G12" s="966"/>
      <c r="H12" s="966"/>
      <c r="I12" s="967"/>
      <c r="J12" s="62"/>
      <c r="K12" s="85"/>
    </row>
    <row r="13" spans="1:15" s="497" customFormat="1" ht="15" customHeight="1" thickTop="1" thickBot="1" x14ac:dyDescent="0.35">
      <c r="A13" s="50"/>
      <c r="B13" s="588" t="s">
        <v>40</v>
      </c>
      <c r="C13" s="589"/>
      <c r="D13" s="589"/>
      <c r="E13" s="589"/>
      <c r="F13" s="589"/>
      <c r="G13" s="589"/>
      <c r="H13" s="589"/>
      <c r="I13" s="590"/>
      <c r="J13" s="66"/>
      <c r="K13" s="85"/>
    </row>
    <row r="14" spans="1:15" s="497" customFormat="1" ht="7.9" customHeight="1" thickTop="1" thickBot="1" x14ac:dyDescent="0.35">
      <c r="A14" s="53"/>
      <c r="B14" s="54"/>
      <c r="C14" s="67"/>
      <c r="D14" s="57"/>
      <c r="E14" s="57"/>
      <c r="F14" s="57"/>
      <c r="G14" s="57"/>
      <c r="H14" s="57"/>
      <c r="I14" s="57"/>
      <c r="J14" s="62"/>
      <c r="K14" s="85"/>
    </row>
    <row r="15" spans="1:15" s="497" customFormat="1" ht="15" customHeight="1" thickTop="1" thickBot="1" x14ac:dyDescent="0.35">
      <c r="A15" s="58"/>
      <c r="B15" s="58"/>
      <c r="C15" s="490" t="s">
        <v>33</v>
      </c>
      <c r="D15" s="951"/>
      <c r="E15" s="964"/>
      <c r="F15" s="964"/>
      <c r="G15" s="964"/>
      <c r="H15" s="964"/>
      <c r="I15" s="965"/>
      <c r="J15" s="66"/>
      <c r="K15" s="85"/>
    </row>
    <row r="16" spans="1:15" s="497" customFormat="1" ht="15" customHeight="1" thickTop="1" thickBot="1" x14ac:dyDescent="0.35">
      <c r="A16" s="58"/>
      <c r="B16" s="58"/>
      <c r="C16" s="490" t="s">
        <v>1</v>
      </c>
      <c r="D16" s="951"/>
      <c r="E16" s="952"/>
      <c r="F16" s="952"/>
      <c r="G16" s="952"/>
      <c r="H16" s="952"/>
      <c r="I16" s="953"/>
      <c r="J16" s="66"/>
      <c r="K16" s="85"/>
    </row>
    <row r="17" spans="1:16377" s="497" customFormat="1" ht="15" customHeight="1" thickTop="1" thickBot="1" x14ac:dyDescent="0.35">
      <c r="A17" s="58"/>
      <c r="B17" s="58"/>
      <c r="C17" s="490" t="s">
        <v>2</v>
      </c>
      <c r="D17" s="951"/>
      <c r="E17" s="952"/>
      <c r="F17" s="952"/>
      <c r="G17" s="952"/>
      <c r="H17" s="952"/>
      <c r="I17" s="953"/>
      <c r="J17" s="66"/>
      <c r="K17" s="85"/>
    </row>
    <row r="18" spans="1:16377" s="497" customFormat="1" ht="15" customHeight="1" thickTop="1" thickBot="1" x14ac:dyDescent="0.35">
      <c r="A18" s="58"/>
      <c r="B18" s="58"/>
      <c r="C18" s="490" t="s">
        <v>28</v>
      </c>
      <c r="D18" s="951"/>
      <c r="E18" s="952"/>
      <c r="F18" s="952"/>
      <c r="G18" s="952"/>
      <c r="H18" s="952"/>
      <c r="I18" s="953"/>
      <c r="J18" s="66"/>
      <c r="K18" s="85"/>
    </row>
    <row r="19" spans="1:16377" s="497" customFormat="1" ht="15" customHeight="1" thickTop="1" thickBot="1" x14ac:dyDescent="0.35">
      <c r="A19" s="58"/>
      <c r="B19" s="58"/>
      <c r="C19" s="490" t="s">
        <v>4</v>
      </c>
      <c r="D19" s="957"/>
      <c r="E19" s="952"/>
      <c r="F19" s="952"/>
      <c r="G19" s="952"/>
      <c r="H19" s="952"/>
      <c r="I19" s="953"/>
      <c r="J19" s="66"/>
      <c r="K19" s="85"/>
    </row>
    <row r="20" spans="1:16377" s="497" customFormat="1" ht="15" customHeight="1" thickTop="1" thickBot="1" x14ac:dyDescent="0.35">
      <c r="A20" s="58"/>
      <c r="B20" s="58"/>
      <c r="C20" s="490" t="s">
        <v>3</v>
      </c>
      <c r="D20" s="958"/>
      <c r="E20" s="958"/>
      <c r="F20" s="958"/>
      <c r="G20" s="958"/>
      <c r="H20" s="958"/>
      <c r="I20" s="958"/>
      <c r="J20" s="66"/>
      <c r="K20" s="85"/>
    </row>
    <row r="21" spans="1:16377" s="497" customFormat="1" ht="15" customHeight="1" thickTop="1" thickBot="1" x14ac:dyDescent="0.35">
      <c r="A21" s="58"/>
      <c r="B21" s="64"/>
      <c r="C21" s="42"/>
      <c r="D21" s="46"/>
      <c r="E21" s="46"/>
      <c r="F21" s="47"/>
      <c r="G21" s="47"/>
      <c r="H21" s="47"/>
      <c r="I21" s="47"/>
      <c r="J21" s="66"/>
      <c r="K21" s="85"/>
    </row>
    <row r="22" spans="1:16377" s="61" customFormat="1" ht="15" customHeight="1" thickTop="1" thickBot="1" x14ac:dyDescent="0.4">
      <c r="B22" s="588" t="s">
        <v>162</v>
      </c>
      <c r="C22" s="589"/>
      <c r="D22" s="589"/>
      <c r="E22" s="589"/>
      <c r="F22" s="589"/>
      <c r="G22" s="589"/>
      <c r="H22" s="589"/>
      <c r="I22" s="589"/>
      <c r="K22" s="381"/>
    </row>
    <row r="23" spans="1:16377" s="61" customFormat="1" ht="7.9" customHeight="1" thickTop="1" thickBot="1" x14ac:dyDescent="0.4">
      <c r="K23" s="381"/>
    </row>
    <row r="24" spans="1:16377" s="85" customFormat="1" ht="15" customHeight="1" thickTop="1" thickBot="1" x14ac:dyDescent="0.35">
      <c r="A24" s="74"/>
      <c r="B24" s="712" t="s">
        <v>1</v>
      </c>
      <c r="C24" s="713"/>
      <c r="D24" s="782"/>
      <c r="E24" s="783"/>
      <c r="F24" s="783"/>
      <c r="G24" s="783"/>
      <c r="H24" s="783"/>
      <c r="I24" s="784"/>
      <c r="J24" s="60"/>
    </row>
    <row r="25" spans="1:16377" s="85" customFormat="1" ht="15" customHeight="1" thickTop="1" thickBot="1" x14ac:dyDescent="0.35">
      <c r="A25" s="74"/>
      <c r="B25" s="712" t="s">
        <v>2</v>
      </c>
      <c r="C25" s="713"/>
      <c r="D25" s="782"/>
      <c r="E25" s="783"/>
      <c r="F25" s="783"/>
      <c r="G25" s="783"/>
      <c r="H25" s="783"/>
      <c r="I25" s="784"/>
      <c r="J25" s="60"/>
    </row>
    <row r="26" spans="1:16377" s="85" customFormat="1" ht="15" customHeight="1" thickTop="1" thickBot="1" x14ac:dyDescent="0.35">
      <c r="A26" s="74"/>
      <c r="B26" s="712" t="s">
        <v>4</v>
      </c>
      <c r="C26" s="713"/>
      <c r="D26" s="782"/>
      <c r="E26" s="783"/>
      <c r="F26" s="783"/>
      <c r="G26" s="783"/>
      <c r="H26" s="783"/>
      <c r="I26" s="784"/>
      <c r="J26" s="60"/>
    </row>
    <row r="27" spans="1:16377" s="85" customFormat="1" ht="15" customHeight="1" thickTop="1" thickBot="1" x14ac:dyDescent="0.35">
      <c r="A27" s="74"/>
      <c r="B27" s="714" t="s">
        <v>3</v>
      </c>
      <c r="C27" s="963"/>
      <c r="D27" s="972"/>
      <c r="E27" s="973"/>
      <c r="F27" s="973"/>
      <c r="G27" s="973"/>
      <c r="H27" s="973"/>
      <c r="I27" s="974"/>
      <c r="J27" s="73"/>
    </row>
    <row r="28" spans="1:16377" s="105" customFormat="1" ht="15" customHeight="1" thickTop="1" thickBot="1" x14ac:dyDescent="0.4">
      <c r="A28" s="61"/>
      <c r="B28" s="61"/>
      <c r="C28" s="61"/>
      <c r="D28" s="61"/>
      <c r="E28" s="61"/>
      <c r="F28" s="61"/>
      <c r="G28" s="61"/>
      <c r="H28" s="61"/>
      <c r="I28" s="61"/>
      <c r="J28" s="61"/>
      <c r="K28" s="38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c r="HN28" s="61"/>
      <c r="HO28" s="61"/>
      <c r="HP28" s="61"/>
      <c r="HQ28" s="61"/>
      <c r="HR28" s="61"/>
      <c r="HS28" s="61"/>
      <c r="HT28" s="61"/>
      <c r="HU28" s="61"/>
      <c r="HV28" s="61"/>
      <c r="HW28" s="61"/>
      <c r="HX28" s="61"/>
      <c r="HY28" s="61"/>
      <c r="HZ28" s="61"/>
      <c r="IA28" s="61"/>
      <c r="IB28" s="61"/>
      <c r="IC28" s="61"/>
      <c r="ID28" s="61"/>
      <c r="IE28" s="61"/>
      <c r="IF28" s="61"/>
      <c r="IG28" s="61"/>
      <c r="IH28" s="61"/>
      <c r="II28" s="61"/>
      <c r="IJ28" s="61"/>
      <c r="IK28" s="61"/>
      <c r="IL28" s="61"/>
      <c r="IM28" s="61"/>
      <c r="IN28" s="61"/>
      <c r="IO28" s="61"/>
      <c r="IP28" s="61"/>
      <c r="IQ28" s="61"/>
      <c r="IR28" s="61"/>
      <c r="IS28" s="61"/>
      <c r="IT28" s="61"/>
      <c r="IU28" s="61"/>
      <c r="IV28" s="61"/>
      <c r="IW28" s="61"/>
      <c r="IX28" s="61"/>
      <c r="IY28" s="61"/>
      <c r="IZ28" s="61"/>
      <c r="JA28" s="61"/>
      <c r="JB28" s="61"/>
      <c r="JC28" s="61"/>
      <c r="JD28" s="61"/>
      <c r="JE28" s="61"/>
      <c r="JF28" s="61"/>
      <c r="JG28" s="61"/>
      <c r="JH28" s="61"/>
      <c r="JI28" s="61"/>
      <c r="JJ28" s="61"/>
      <c r="JK28" s="61"/>
      <c r="JL28" s="61"/>
      <c r="JM28" s="61"/>
      <c r="JN28" s="61"/>
      <c r="JO28" s="61"/>
      <c r="JP28" s="61"/>
      <c r="JQ28" s="61"/>
      <c r="JR28" s="61"/>
      <c r="JS28" s="61"/>
      <c r="JT28" s="61"/>
      <c r="JU28" s="61"/>
      <c r="JV28" s="61"/>
      <c r="JW28" s="61"/>
      <c r="JX28" s="61"/>
      <c r="JY28" s="61"/>
      <c r="JZ28" s="61"/>
      <c r="KA28" s="61"/>
      <c r="KB28" s="61"/>
      <c r="KC28" s="61"/>
      <c r="KD28" s="61"/>
      <c r="KE28" s="61"/>
      <c r="KF28" s="61"/>
      <c r="KG28" s="61"/>
      <c r="KH28" s="61"/>
      <c r="KI28" s="61"/>
      <c r="KJ28" s="61"/>
      <c r="KK28" s="61"/>
      <c r="KL28" s="61"/>
      <c r="KM28" s="61"/>
      <c r="KN28" s="61"/>
      <c r="KO28" s="61"/>
      <c r="KP28" s="61"/>
      <c r="KQ28" s="61"/>
      <c r="KR28" s="61"/>
      <c r="KS28" s="61"/>
      <c r="KT28" s="61"/>
      <c r="KU28" s="61"/>
      <c r="KV28" s="61"/>
      <c r="KW28" s="61"/>
      <c r="KX28" s="61"/>
      <c r="KY28" s="61"/>
      <c r="KZ28" s="61"/>
      <c r="LA28" s="61"/>
      <c r="LB28" s="61"/>
      <c r="LC28" s="61"/>
      <c r="LD28" s="61"/>
      <c r="LE28" s="61"/>
      <c r="LF28" s="61"/>
      <c r="LG28" s="61"/>
      <c r="LH28" s="61"/>
      <c r="LI28" s="61"/>
      <c r="LJ28" s="61"/>
      <c r="LK28" s="61"/>
      <c r="LL28" s="61"/>
      <c r="LM28" s="61"/>
      <c r="LN28" s="61"/>
      <c r="LO28" s="61"/>
      <c r="LP28" s="61"/>
      <c r="LQ28" s="61"/>
      <c r="LR28" s="61"/>
      <c r="LS28" s="61"/>
      <c r="LT28" s="61"/>
      <c r="LU28" s="61"/>
      <c r="LV28" s="61"/>
      <c r="LW28" s="61"/>
      <c r="LX28" s="61"/>
      <c r="LY28" s="61"/>
      <c r="LZ28" s="61"/>
      <c r="MA28" s="61"/>
      <c r="MB28" s="61"/>
      <c r="MC28" s="61"/>
      <c r="MD28" s="61"/>
      <c r="ME28" s="61"/>
      <c r="MF28" s="61"/>
      <c r="MG28" s="61"/>
      <c r="MH28" s="61"/>
      <c r="MI28" s="61"/>
      <c r="MJ28" s="61"/>
      <c r="MK28" s="61"/>
      <c r="ML28" s="61"/>
      <c r="MM28" s="61"/>
      <c r="MN28" s="61"/>
      <c r="MO28" s="61"/>
      <c r="MP28" s="61"/>
      <c r="MQ28" s="61"/>
      <c r="MR28" s="61"/>
      <c r="MS28" s="61"/>
      <c r="MT28" s="61"/>
      <c r="MU28" s="61"/>
      <c r="MV28" s="61"/>
      <c r="MW28" s="61"/>
      <c r="MX28" s="61"/>
      <c r="MY28" s="61"/>
      <c r="MZ28" s="61"/>
      <c r="NA28" s="61"/>
      <c r="NB28" s="61"/>
      <c r="NC28" s="61"/>
      <c r="ND28" s="61"/>
      <c r="NE28" s="61"/>
      <c r="NF28" s="61"/>
      <c r="NG28" s="61"/>
      <c r="NH28" s="61"/>
      <c r="NI28" s="61"/>
      <c r="NJ28" s="61"/>
      <c r="NK28" s="61"/>
      <c r="NL28" s="61"/>
      <c r="NM28" s="61"/>
      <c r="NN28" s="61"/>
      <c r="NO28" s="61"/>
      <c r="NP28" s="61"/>
      <c r="NQ28" s="61"/>
      <c r="NR28" s="61"/>
      <c r="NS28" s="61"/>
      <c r="NT28" s="61"/>
      <c r="NU28" s="61"/>
      <c r="NV28" s="61"/>
      <c r="NW28" s="61"/>
      <c r="NX28" s="61"/>
      <c r="NY28" s="61"/>
      <c r="NZ28" s="61"/>
      <c r="OA28" s="61"/>
      <c r="OB28" s="61"/>
      <c r="OC28" s="61"/>
      <c r="OD28" s="61"/>
      <c r="OE28" s="61"/>
      <c r="OF28" s="61"/>
      <c r="OG28" s="61"/>
      <c r="OH28" s="61"/>
      <c r="OI28" s="61"/>
      <c r="OJ28" s="61"/>
      <c r="OK28" s="61"/>
      <c r="OL28" s="61"/>
      <c r="OM28" s="61"/>
      <c r="ON28" s="61"/>
      <c r="OO28" s="61"/>
      <c r="OP28" s="61"/>
      <c r="OQ28" s="61"/>
      <c r="OR28" s="61"/>
      <c r="OS28" s="61"/>
      <c r="OT28" s="61"/>
      <c r="OU28" s="61"/>
      <c r="OV28" s="61"/>
      <c r="OW28" s="61"/>
      <c r="OX28" s="61"/>
      <c r="OY28" s="61"/>
      <c r="OZ28" s="61"/>
      <c r="PA28" s="61"/>
      <c r="PB28" s="61"/>
      <c r="PC28" s="61"/>
      <c r="PD28" s="61"/>
      <c r="PE28" s="61"/>
      <c r="PF28" s="61"/>
      <c r="PG28" s="61"/>
      <c r="PH28" s="61"/>
      <c r="PI28" s="61"/>
      <c r="PJ28" s="61"/>
      <c r="PK28" s="61"/>
      <c r="PL28" s="61"/>
      <c r="PM28" s="61"/>
      <c r="PN28" s="61"/>
      <c r="PO28" s="61"/>
      <c r="PP28" s="61"/>
      <c r="PQ28" s="61"/>
      <c r="PR28" s="61"/>
      <c r="PS28" s="61"/>
      <c r="PT28" s="61"/>
      <c r="PU28" s="61"/>
      <c r="PV28" s="61"/>
      <c r="PW28" s="61"/>
      <c r="PX28" s="61"/>
      <c r="PY28" s="61"/>
      <c r="PZ28" s="61"/>
      <c r="QA28" s="61"/>
      <c r="QB28" s="61"/>
      <c r="QC28" s="61"/>
      <c r="QD28" s="61"/>
      <c r="QE28" s="61"/>
      <c r="QF28" s="61"/>
      <c r="QG28" s="61"/>
      <c r="QH28" s="61"/>
      <c r="QI28" s="61"/>
      <c r="QJ28" s="61"/>
      <c r="QK28" s="61"/>
      <c r="QL28" s="61"/>
      <c r="QM28" s="61"/>
      <c r="QN28" s="61"/>
      <c r="QO28" s="61"/>
      <c r="QP28" s="61"/>
      <c r="QQ28" s="61"/>
      <c r="QR28" s="61"/>
      <c r="QS28" s="61"/>
      <c r="QT28" s="61"/>
      <c r="QU28" s="61"/>
      <c r="QV28" s="61"/>
      <c r="QW28" s="61"/>
      <c r="QX28" s="61"/>
      <c r="QY28" s="61"/>
      <c r="QZ28" s="61"/>
      <c r="RA28" s="61"/>
      <c r="RB28" s="61"/>
      <c r="RC28" s="61"/>
      <c r="RD28" s="61"/>
      <c r="RE28" s="61"/>
      <c r="RF28" s="61"/>
      <c r="RG28" s="61"/>
      <c r="RH28" s="61"/>
      <c r="RI28" s="61"/>
      <c r="RJ28" s="61"/>
      <c r="RK28" s="61"/>
      <c r="RL28" s="61"/>
      <c r="RM28" s="61"/>
      <c r="RN28" s="61"/>
      <c r="RO28" s="61"/>
      <c r="RP28" s="61"/>
      <c r="RQ28" s="61"/>
      <c r="RR28" s="61"/>
      <c r="RS28" s="61"/>
      <c r="RT28" s="61"/>
      <c r="RU28" s="61"/>
      <c r="RV28" s="61"/>
      <c r="RW28" s="61"/>
      <c r="RX28" s="61"/>
      <c r="RY28" s="61"/>
      <c r="RZ28" s="61"/>
      <c r="SA28" s="61"/>
      <c r="SB28" s="61"/>
      <c r="SC28" s="61"/>
      <c r="SD28" s="61"/>
      <c r="SE28" s="61"/>
      <c r="SF28" s="61"/>
      <c r="SG28" s="61"/>
      <c r="SH28" s="61"/>
      <c r="SI28" s="61"/>
      <c r="SJ28" s="61"/>
      <c r="SK28" s="61"/>
      <c r="SL28" s="61"/>
      <c r="SM28" s="61"/>
      <c r="SN28" s="61"/>
      <c r="SO28" s="61"/>
      <c r="SP28" s="61"/>
      <c r="SQ28" s="61"/>
      <c r="SR28" s="61"/>
      <c r="SS28" s="61"/>
      <c r="ST28" s="61"/>
      <c r="SU28" s="61"/>
      <c r="SV28" s="61"/>
      <c r="SW28" s="61"/>
      <c r="SX28" s="61"/>
      <c r="SY28" s="61"/>
      <c r="SZ28" s="61"/>
      <c r="TA28" s="61"/>
      <c r="TB28" s="61"/>
      <c r="TC28" s="61"/>
      <c r="TD28" s="61"/>
      <c r="TE28" s="61"/>
      <c r="TF28" s="61"/>
      <c r="TG28" s="61"/>
      <c r="TH28" s="61"/>
      <c r="TI28" s="61"/>
      <c r="TJ28" s="61"/>
      <c r="TK28" s="61"/>
      <c r="TL28" s="61"/>
      <c r="TM28" s="61"/>
      <c r="TN28" s="61"/>
      <c r="TO28" s="61"/>
      <c r="TP28" s="61"/>
      <c r="TQ28" s="61"/>
      <c r="TR28" s="61"/>
      <c r="TS28" s="61"/>
      <c r="TT28" s="61"/>
      <c r="TU28" s="61"/>
      <c r="TV28" s="61"/>
      <c r="TW28" s="61"/>
      <c r="TX28" s="61"/>
      <c r="TY28" s="61"/>
      <c r="TZ28" s="61"/>
      <c r="UA28" s="61"/>
      <c r="UB28" s="61"/>
      <c r="UC28" s="61"/>
      <c r="UD28" s="61"/>
      <c r="UE28" s="61"/>
      <c r="UF28" s="61"/>
      <c r="UG28" s="61"/>
      <c r="UH28" s="61"/>
      <c r="UI28" s="61"/>
      <c r="UJ28" s="61"/>
      <c r="UK28" s="61"/>
      <c r="UL28" s="61"/>
      <c r="UM28" s="61"/>
      <c r="UN28" s="61"/>
      <c r="UO28" s="61"/>
      <c r="UP28" s="61"/>
      <c r="UQ28" s="61"/>
      <c r="UR28" s="61"/>
      <c r="US28" s="61"/>
      <c r="UT28" s="61"/>
      <c r="UU28" s="61"/>
      <c r="UV28" s="61"/>
      <c r="UW28" s="61"/>
      <c r="UX28" s="61"/>
      <c r="UY28" s="61"/>
      <c r="UZ28" s="61"/>
      <c r="VA28" s="61"/>
      <c r="VB28" s="61"/>
      <c r="VC28" s="61"/>
      <c r="VD28" s="61"/>
      <c r="VE28" s="61"/>
      <c r="VF28" s="61"/>
      <c r="VG28" s="61"/>
      <c r="VH28" s="61"/>
      <c r="VI28" s="61"/>
      <c r="VJ28" s="61"/>
      <c r="VK28" s="61"/>
      <c r="VL28" s="61"/>
      <c r="VM28" s="61"/>
      <c r="VN28" s="61"/>
      <c r="VO28" s="61"/>
      <c r="VP28" s="61"/>
      <c r="VQ28" s="61"/>
      <c r="VR28" s="61"/>
      <c r="VS28" s="61"/>
      <c r="VT28" s="61"/>
      <c r="VU28" s="61"/>
      <c r="VV28" s="61"/>
      <c r="VW28" s="61"/>
      <c r="VX28" s="61"/>
      <c r="VY28" s="61"/>
      <c r="VZ28" s="61"/>
      <c r="WA28" s="61"/>
      <c r="WB28" s="61"/>
      <c r="WC28" s="61"/>
      <c r="WD28" s="61"/>
      <c r="WE28" s="61"/>
      <c r="WF28" s="61"/>
      <c r="WG28" s="61"/>
      <c r="WH28" s="61"/>
      <c r="WI28" s="61"/>
      <c r="WJ28" s="61"/>
      <c r="WK28" s="61"/>
      <c r="WL28" s="61"/>
      <c r="WM28" s="61"/>
      <c r="WN28" s="61"/>
      <c r="WO28" s="61"/>
      <c r="WP28" s="61"/>
      <c r="WQ28" s="61"/>
      <c r="WR28" s="61"/>
      <c r="WS28" s="61"/>
      <c r="WT28" s="61"/>
      <c r="WU28" s="61"/>
      <c r="WV28" s="61"/>
      <c r="WW28" s="61"/>
      <c r="WX28" s="61"/>
      <c r="WY28" s="61"/>
      <c r="WZ28" s="61"/>
      <c r="XA28" s="61"/>
      <c r="XB28" s="61"/>
      <c r="XC28" s="61"/>
      <c r="XD28" s="61"/>
      <c r="XE28" s="61"/>
      <c r="XF28" s="61"/>
      <c r="XG28" s="61"/>
      <c r="XH28" s="61"/>
      <c r="XI28" s="61"/>
      <c r="XJ28" s="61"/>
      <c r="XK28" s="61"/>
      <c r="XL28" s="61"/>
      <c r="XM28" s="61"/>
      <c r="XN28" s="61"/>
      <c r="XO28" s="61"/>
      <c r="XP28" s="61"/>
      <c r="XQ28" s="61"/>
      <c r="XR28" s="61"/>
      <c r="XS28" s="61"/>
      <c r="XT28" s="61"/>
      <c r="XU28" s="61"/>
      <c r="XV28" s="61"/>
      <c r="XW28" s="61"/>
      <c r="XX28" s="61"/>
      <c r="XY28" s="61"/>
      <c r="XZ28" s="61"/>
      <c r="YA28" s="61"/>
      <c r="YB28" s="61"/>
      <c r="YC28" s="61"/>
      <c r="YD28" s="61"/>
      <c r="YE28" s="61"/>
      <c r="YF28" s="61"/>
      <c r="YG28" s="61"/>
      <c r="YH28" s="61"/>
      <c r="YI28" s="61"/>
      <c r="YJ28" s="61"/>
      <c r="YK28" s="61"/>
      <c r="YL28" s="61"/>
      <c r="YM28" s="61"/>
      <c r="YN28" s="61"/>
      <c r="YO28" s="61"/>
      <c r="YP28" s="61"/>
      <c r="YQ28" s="61"/>
      <c r="YR28" s="61"/>
      <c r="YS28" s="61"/>
      <c r="YT28" s="61"/>
      <c r="YU28" s="61"/>
      <c r="YV28" s="61"/>
      <c r="YW28" s="61"/>
      <c r="YX28" s="61"/>
      <c r="YY28" s="61"/>
      <c r="YZ28" s="61"/>
      <c r="ZA28" s="61"/>
      <c r="ZB28" s="61"/>
      <c r="ZC28" s="61"/>
      <c r="ZD28" s="61"/>
      <c r="ZE28" s="61"/>
      <c r="ZF28" s="61"/>
      <c r="ZG28" s="61"/>
      <c r="ZH28" s="61"/>
      <c r="ZI28" s="61"/>
      <c r="ZJ28" s="61"/>
      <c r="ZK28" s="61"/>
      <c r="ZL28" s="61"/>
      <c r="ZM28" s="61"/>
      <c r="ZN28" s="61"/>
      <c r="ZO28" s="61"/>
      <c r="ZP28" s="61"/>
      <c r="ZQ28" s="61"/>
      <c r="ZR28" s="61"/>
      <c r="ZS28" s="61"/>
      <c r="ZT28" s="61"/>
      <c r="ZU28" s="61"/>
      <c r="ZV28" s="61"/>
      <c r="ZW28" s="61"/>
      <c r="ZX28" s="61"/>
      <c r="ZY28" s="61"/>
      <c r="ZZ28" s="61"/>
      <c r="AAA28" s="61"/>
      <c r="AAB28" s="61"/>
      <c r="AAC28" s="61"/>
      <c r="AAD28" s="61"/>
      <c r="AAE28" s="61"/>
      <c r="AAF28" s="61"/>
      <c r="AAG28" s="61"/>
      <c r="AAH28" s="61"/>
      <c r="AAI28" s="61"/>
      <c r="AAJ28" s="61"/>
      <c r="AAK28" s="61"/>
      <c r="AAL28" s="61"/>
      <c r="AAM28" s="61"/>
      <c r="AAN28" s="61"/>
      <c r="AAO28" s="61"/>
      <c r="AAP28" s="61"/>
      <c r="AAQ28" s="61"/>
      <c r="AAR28" s="61"/>
      <c r="AAS28" s="61"/>
      <c r="AAT28" s="61"/>
      <c r="AAU28" s="61"/>
      <c r="AAV28" s="61"/>
      <c r="AAW28" s="61"/>
      <c r="AAX28" s="61"/>
      <c r="AAY28" s="61"/>
      <c r="AAZ28" s="61"/>
      <c r="ABA28" s="61"/>
      <c r="ABB28" s="61"/>
      <c r="ABC28" s="61"/>
      <c r="ABD28" s="61"/>
      <c r="ABE28" s="61"/>
      <c r="ABF28" s="61"/>
      <c r="ABG28" s="61"/>
      <c r="ABH28" s="61"/>
      <c r="ABI28" s="61"/>
      <c r="ABJ28" s="61"/>
      <c r="ABK28" s="61"/>
      <c r="ABL28" s="61"/>
      <c r="ABM28" s="61"/>
      <c r="ABN28" s="61"/>
      <c r="ABO28" s="61"/>
      <c r="ABP28" s="61"/>
      <c r="ABQ28" s="61"/>
      <c r="ABR28" s="61"/>
      <c r="ABS28" s="61"/>
      <c r="ABT28" s="61"/>
      <c r="ABU28" s="61"/>
      <c r="ABV28" s="61"/>
      <c r="ABW28" s="61"/>
      <c r="ABX28" s="61"/>
      <c r="ABY28" s="61"/>
      <c r="ABZ28" s="61"/>
      <c r="ACA28" s="61"/>
      <c r="ACB28" s="61"/>
      <c r="ACC28" s="61"/>
      <c r="ACD28" s="61"/>
      <c r="ACE28" s="61"/>
      <c r="ACF28" s="61"/>
      <c r="ACG28" s="61"/>
      <c r="ACH28" s="61"/>
      <c r="ACI28" s="61"/>
      <c r="ACJ28" s="61"/>
      <c r="ACK28" s="61"/>
      <c r="ACL28" s="61"/>
      <c r="ACM28" s="61"/>
      <c r="ACN28" s="61"/>
      <c r="ACO28" s="61"/>
      <c r="ACP28" s="61"/>
      <c r="ACQ28" s="61"/>
      <c r="ACR28" s="61"/>
      <c r="ACS28" s="61"/>
      <c r="ACT28" s="61"/>
      <c r="ACU28" s="61"/>
      <c r="ACV28" s="61"/>
      <c r="ACW28" s="61"/>
      <c r="ACX28" s="61"/>
      <c r="ACY28" s="61"/>
      <c r="ACZ28" s="61"/>
      <c r="ADA28" s="61"/>
      <c r="ADB28" s="61"/>
      <c r="ADC28" s="61"/>
      <c r="ADD28" s="61"/>
      <c r="ADE28" s="61"/>
      <c r="ADF28" s="61"/>
      <c r="ADG28" s="61"/>
      <c r="ADH28" s="61"/>
      <c r="ADI28" s="61"/>
      <c r="ADJ28" s="61"/>
      <c r="ADK28" s="61"/>
      <c r="ADL28" s="61"/>
      <c r="ADM28" s="61"/>
      <c r="ADN28" s="61"/>
      <c r="ADO28" s="61"/>
      <c r="ADP28" s="61"/>
      <c r="ADQ28" s="61"/>
      <c r="ADR28" s="61"/>
      <c r="ADS28" s="61"/>
      <c r="ADT28" s="61"/>
      <c r="ADU28" s="61"/>
      <c r="ADV28" s="61"/>
      <c r="ADW28" s="61"/>
      <c r="ADX28" s="61"/>
      <c r="ADY28" s="61"/>
      <c r="ADZ28" s="61"/>
      <c r="AEA28" s="61"/>
      <c r="AEB28" s="61"/>
      <c r="AEC28" s="61"/>
      <c r="AED28" s="61"/>
      <c r="AEE28" s="61"/>
      <c r="AEF28" s="61"/>
      <c r="AEG28" s="61"/>
      <c r="AEH28" s="61"/>
      <c r="AEI28" s="61"/>
      <c r="AEJ28" s="61"/>
      <c r="AEK28" s="61"/>
      <c r="AEL28" s="61"/>
      <c r="AEM28" s="61"/>
      <c r="AEN28" s="61"/>
      <c r="AEO28" s="61"/>
      <c r="AEP28" s="61"/>
      <c r="AEQ28" s="61"/>
      <c r="AER28" s="61"/>
      <c r="AES28" s="61"/>
      <c r="AET28" s="61"/>
      <c r="AEU28" s="61"/>
      <c r="AEV28" s="61"/>
      <c r="AEW28" s="61"/>
      <c r="AEX28" s="61"/>
      <c r="AEY28" s="61"/>
      <c r="AEZ28" s="61"/>
      <c r="AFA28" s="61"/>
      <c r="AFB28" s="61"/>
      <c r="AFC28" s="61"/>
      <c r="AFD28" s="61"/>
      <c r="AFE28" s="61"/>
      <c r="AFF28" s="61"/>
      <c r="AFG28" s="61"/>
      <c r="AFH28" s="61"/>
      <c r="AFI28" s="61"/>
      <c r="AFJ28" s="61"/>
      <c r="AFK28" s="61"/>
      <c r="AFL28" s="61"/>
      <c r="AFM28" s="61"/>
      <c r="AFN28" s="61"/>
      <c r="AFO28" s="61"/>
      <c r="AFP28" s="61"/>
      <c r="AFQ28" s="61"/>
      <c r="AFR28" s="61"/>
      <c r="AFS28" s="61"/>
      <c r="AFT28" s="61"/>
      <c r="AFU28" s="61"/>
      <c r="AFV28" s="61"/>
      <c r="AFW28" s="61"/>
      <c r="AFX28" s="61"/>
      <c r="AFY28" s="61"/>
      <c r="AFZ28" s="61"/>
      <c r="AGA28" s="61"/>
      <c r="AGB28" s="61"/>
      <c r="AGC28" s="61"/>
      <c r="AGD28" s="61"/>
      <c r="AGE28" s="61"/>
      <c r="AGF28" s="61"/>
      <c r="AGG28" s="61"/>
      <c r="AGH28" s="61"/>
      <c r="AGI28" s="61"/>
      <c r="AGJ28" s="61"/>
      <c r="AGK28" s="61"/>
      <c r="AGL28" s="61"/>
      <c r="AGM28" s="61"/>
      <c r="AGN28" s="61"/>
      <c r="AGO28" s="61"/>
      <c r="AGP28" s="61"/>
      <c r="AGQ28" s="61"/>
      <c r="AGR28" s="61"/>
      <c r="AGS28" s="61"/>
      <c r="AGT28" s="61"/>
      <c r="AGU28" s="61"/>
      <c r="AGV28" s="61"/>
      <c r="AGW28" s="61"/>
      <c r="AGX28" s="61"/>
      <c r="AGY28" s="61"/>
      <c r="AGZ28" s="61"/>
      <c r="AHA28" s="61"/>
      <c r="AHB28" s="61"/>
      <c r="AHC28" s="61"/>
      <c r="AHD28" s="61"/>
      <c r="AHE28" s="61"/>
      <c r="AHF28" s="61"/>
      <c r="AHG28" s="61"/>
      <c r="AHH28" s="61"/>
      <c r="AHI28" s="61"/>
      <c r="AHJ28" s="61"/>
      <c r="AHK28" s="61"/>
      <c r="AHL28" s="61"/>
      <c r="AHM28" s="61"/>
      <c r="AHN28" s="61"/>
      <c r="AHO28" s="61"/>
      <c r="AHP28" s="61"/>
      <c r="AHQ28" s="61"/>
      <c r="AHR28" s="61"/>
      <c r="AHS28" s="61"/>
      <c r="AHT28" s="61"/>
      <c r="AHU28" s="61"/>
      <c r="AHV28" s="61"/>
      <c r="AHW28" s="61"/>
      <c r="AHX28" s="61"/>
      <c r="AHY28" s="61"/>
      <c r="AHZ28" s="61"/>
      <c r="AIA28" s="61"/>
      <c r="AIB28" s="61"/>
      <c r="AIC28" s="61"/>
      <c r="AID28" s="61"/>
      <c r="AIE28" s="61"/>
      <c r="AIF28" s="61"/>
      <c r="AIG28" s="61"/>
      <c r="AIH28" s="61"/>
      <c r="AII28" s="61"/>
      <c r="AIJ28" s="61"/>
      <c r="AIK28" s="61"/>
      <c r="AIL28" s="61"/>
      <c r="AIM28" s="61"/>
      <c r="AIN28" s="61"/>
      <c r="AIO28" s="61"/>
      <c r="AIP28" s="61"/>
      <c r="AIQ28" s="61"/>
      <c r="AIR28" s="61"/>
      <c r="AIS28" s="61"/>
      <c r="AIT28" s="61"/>
      <c r="AIU28" s="61"/>
      <c r="AIV28" s="61"/>
      <c r="AIW28" s="61"/>
      <c r="AIX28" s="61"/>
      <c r="AIY28" s="61"/>
      <c r="AIZ28" s="61"/>
      <c r="AJA28" s="61"/>
      <c r="AJB28" s="61"/>
      <c r="AJC28" s="61"/>
      <c r="AJD28" s="61"/>
      <c r="AJE28" s="61"/>
      <c r="AJF28" s="61"/>
      <c r="AJG28" s="61"/>
      <c r="AJH28" s="61"/>
      <c r="AJI28" s="61"/>
      <c r="AJJ28" s="61"/>
      <c r="AJK28" s="61"/>
      <c r="AJL28" s="61"/>
      <c r="AJM28" s="61"/>
      <c r="AJN28" s="61"/>
      <c r="AJO28" s="61"/>
      <c r="AJP28" s="61"/>
      <c r="AJQ28" s="61"/>
      <c r="AJR28" s="61"/>
      <c r="AJS28" s="61"/>
      <c r="AJT28" s="61"/>
      <c r="AJU28" s="61"/>
      <c r="AJV28" s="61"/>
      <c r="AJW28" s="61"/>
      <c r="AJX28" s="61"/>
      <c r="AJY28" s="61"/>
      <c r="AJZ28" s="61"/>
      <c r="AKA28" s="61"/>
      <c r="AKB28" s="61"/>
      <c r="AKC28" s="61"/>
      <c r="AKD28" s="61"/>
      <c r="AKE28" s="61"/>
      <c r="AKF28" s="61"/>
      <c r="AKG28" s="61"/>
      <c r="AKH28" s="61"/>
      <c r="AKI28" s="61"/>
      <c r="AKJ28" s="61"/>
      <c r="AKK28" s="61"/>
      <c r="AKL28" s="61"/>
      <c r="AKM28" s="61"/>
      <c r="AKN28" s="61"/>
      <c r="AKO28" s="61"/>
      <c r="AKP28" s="61"/>
      <c r="AKQ28" s="61"/>
      <c r="AKR28" s="61"/>
      <c r="AKS28" s="61"/>
      <c r="AKT28" s="61"/>
      <c r="AKU28" s="61"/>
      <c r="AKV28" s="61"/>
      <c r="AKW28" s="61"/>
      <c r="AKX28" s="61"/>
      <c r="AKY28" s="61"/>
      <c r="AKZ28" s="61"/>
      <c r="ALA28" s="61"/>
      <c r="ALB28" s="61"/>
      <c r="ALC28" s="61"/>
      <c r="ALD28" s="61"/>
      <c r="ALE28" s="61"/>
      <c r="ALF28" s="61"/>
      <c r="ALG28" s="61"/>
      <c r="ALH28" s="61"/>
      <c r="ALI28" s="61"/>
      <c r="ALJ28" s="61"/>
      <c r="ALK28" s="61"/>
      <c r="ALL28" s="61"/>
      <c r="ALM28" s="61"/>
      <c r="ALN28" s="61"/>
      <c r="ALO28" s="61"/>
      <c r="ALP28" s="61"/>
      <c r="ALQ28" s="61"/>
      <c r="ALR28" s="61"/>
      <c r="ALS28" s="61"/>
      <c r="ALT28" s="61"/>
      <c r="ALU28" s="61"/>
      <c r="ALV28" s="61"/>
      <c r="ALW28" s="61"/>
      <c r="ALX28" s="61"/>
      <c r="ALY28" s="61"/>
      <c r="ALZ28" s="61"/>
      <c r="AMA28" s="61"/>
      <c r="AMB28" s="61"/>
      <c r="AMC28" s="61"/>
      <c r="AMD28" s="61"/>
      <c r="AME28" s="61"/>
      <c r="AMF28" s="61"/>
      <c r="AMG28" s="61"/>
      <c r="AMH28" s="61"/>
      <c r="AMI28" s="61"/>
      <c r="AMJ28" s="61"/>
      <c r="AMK28" s="61"/>
      <c r="AML28" s="61"/>
      <c r="AMM28" s="61"/>
      <c r="AMN28" s="61"/>
      <c r="AMO28" s="61"/>
      <c r="AMP28" s="61"/>
      <c r="AMQ28" s="61"/>
      <c r="AMR28" s="61"/>
      <c r="AMS28" s="61"/>
      <c r="AMT28" s="61"/>
      <c r="AMU28" s="61"/>
      <c r="AMV28" s="61"/>
      <c r="AMW28" s="61"/>
      <c r="AMX28" s="61"/>
      <c r="AMY28" s="61"/>
      <c r="AMZ28" s="61"/>
      <c r="ANA28" s="61"/>
      <c r="ANB28" s="61"/>
      <c r="ANC28" s="61"/>
      <c r="AND28" s="61"/>
      <c r="ANE28" s="61"/>
      <c r="ANF28" s="61"/>
      <c r="ANG28" s="61"/>
      <c r="ANH28" s="61"/>
      <c r="ANI28" s="61"/>
      <c r="ANJ28" s="61"/>
      <c r="ANK28" s="61"/>
      <c r="ANL28" s="61"/>
      <c r="ANM28" s="61"/>
      <c r="ANN28" s="61"/>
      <c r="ANO28" s="61"/>
      <c r="ANP28" s="61"/>
      <c r="ANQ28" s="61"/>
      <c r="ANR28" s="61"/>
      <c r="ANS28" s="61"/>
      <c r="ANT28" s="61"/>
      <c r="ANU28" s="61"/>
      <c r="ANV28" s="61"/>
      <c r="ANW28" s="61"/>
      <c r="ANX28" s="61"/>
      <c r="ANY28" s="61"/>
      <c r="ANZ28" s="61"/>
      <c r="AOA28" s="61"/>
      <c r="AOB28" s="61"/>
      <c r="AOC28" s="61"/>
      <c r="AOD28" s="61"/>
      <c r="AOE28" s="61"/>
      <c r="AOF28" s="61"/>
      <c r="AOG28" s="61"/>
      <c r="AOH28" s="61"/>
      <c r="AOI28" s="61"/>
      <c r="AOJ28" s="61"/>
      <c r="AOK28" s="61"/>
      <c r="AOL28" s="61"/>
      <c r="AOM28" s="61"/>
      <c r="AON28" s="61"/>
      <c r="AOO28" s="61"/>
      <c r="AOP28" s="61"/>
      <c r="AOQ28" s="61"/>
      <c r="AOR28" s="61"/>
      <c r="AOS28" s="61"/>
      <c r="AOT28" s="61"/>
      <c r="AOU28" s="61"/>
      <c r="AOV28" s="61"/>
      <c r="AOW28" s="61"/>
      <c r="AOX28" s="61"/>
      <c r="AOY28" s="61"/>
      <c r="AOZ28" s="61"/>
      <c r="APA28" s="61"/>
      <c r="APB28" s="61"/>
      <c r="APC28" s="61"/>
      <c r="APD28" s="61"/>
      <c r="APE28" s="61"/>
      <c r="APF28" s="61"/>
      <c r="APG28" s="61"/>
      <c r="APH28" s="61"/>
      <c r="API28" s="61"/>
      <c r="APJ28" s="61"/>
      <c r="APK28" s="61"/>
      <c r="APL28" s="61"/>
      <c r="APM28" s="61"/>
      <c r="APN28" s="61"/>
      <c r="APO28" s="61"/>
      <c r="APP28" s="61"/>
      <c r="APQ28" s="61"/>
      <c r="APR28" s="61"/>
      <c r="APS28" s="61"/>
      <c r="APT28" s="61"/>
      <c r="APU28" s="61"/>
      <c r="APV28" s="61"/>
      <c r="APW28" s="61"/>
      <c r="APX28" s="61"/>
      <c r="APY28" s="61"/>
      <c r="APZ28" s="61"/>
      <c r="AQA28" s="61"/>
      <c r="AQB28" s="61"/>
      <c r="AQC28" s="61"/>
      <c r="AQD28" s="61"/>
      <c r="AQE28" s="61"/>
      <c r="AQF28" s="61"/>
      <c r="AQG28" s="61"/>
      <c r="AQH28" s="61"/>
      <c r="AQI28" s="61"/>
      <c r="AQJ28" s="61"/>
      <c r="AQK28" s="61"/>
      <c r="AQL28" s="61"/>
      <c r="AQM28" s="61"/>
      <c r="AQN28" s="61"/>
      <c r="AQO28" s="61"/>
      <c r="AQP28" s="61"/>
      <c r="AQQ28" s="61"/>
      <c r="AQR28" s="61"/>
      <c r="AQS28" s="61"/>
      <c r="AQT28" s="61"/>
      <c r="AQU28" s="61"/>
      <c r="AQV28" s="61"/>
      <c r="AQW28" s="61"/>
      <c r="AQX28" s="61"/>
      <c r="AQY28" s="61"/>
      <c r="AQZ28" s="61"/>
      <c r="ARA28" s="61"/>
      <c r="ARB28" s="61"/>
      <c r="ARC28" s="61"/>
      <c r="ARD28" s="61"/>
      <c r="ARE28" s="61"/>
      <c r="ARF28" s="61"/>
      <c r="ARG28" s="61"/>
      <c r="ARH28" s="61"/>
      <c r="ARI28" s="61"/>
      <c r="ARJ28" s="61"/>
      <c r="ARK28" s="61"/>
      <c r="ARL28" s="61"/>
      <c r="ARM28" s="61"/>
      <c r="ARN28" s="61"/>
      <c r="ARO28" s="61"/>
      <c r="ARP28" s="61"/>
      <c r="ARQ28" s="61"/>
      <c r="ARR28" s="61"/>
      <c r="ARS28" s="61"/>
      <c r="ART28" s="61"/>
      <c r="ARU28" s="61"/>
      <c r="ARV28" s="61"/>
      <c r="ARW28" s="61"/>
      <c r="ARX28" s="61"/>
      <c r="ARY28" s="61"/>
      <c r="ARZ28" s="61"/>
      <c r="ASA28" s="61"/>
      <c r="ASB28" s="61"/>
      <c r="ASC28" s="61"/>
      <c r="ASD28" s="61"/>
      <c r="ASE28" s="61"/>
      <c r="ASF28" s="61"/>
      <c r="ASG28" s="61"/>
      <c r="ASH28" s="61"/>
      <c r="ASI28" s="61"/>
      <c r="ASJ28" s="61"/>
      <c r="ASK28" s="61"/>
      <c r="ASL28" s="61"/>
      <c r="ASM28" s="61"/>
      <c r="ASN28" s="61"/>
      <c r="ASO28" s="61"/>
      <c r="ASP28" s="61"/>
      <c r="ASQ28" s="61"/>
      <c r="ASR28" s="61"/>
      <c r="ASS28" s="61"/>
      <c r="AST28" s="61"/>
      <c r="ASU28" s="61"/>
      <c r="ASV28" s="61"/>
      <c r="ASW28" s="61"/>
      <c r="ASX28" s="61"/>
      <c r="ASY28" s="61"/>
      <c r="ASZ28" s="61"/>
      <c r="ATA28" s="61"/>
      <c r="ATB28" s="61"/>
      <c r="ATC28" s="61"/>
      <c r="ATD28" s="61"/>
      <c r="ATE28" s="61"/>
      <c r="ATF28" s="61"/>
      <c r="ATG28" s="61"/>
      <c r="ATH28" s="61"/>
      <c r="ATI28" s="61"/>
      <c r="ATJ28" s="61"/>
      <c r="ATK28" s="61"/>
      <c r="ATL28" s="61"/>
      <c r="ATM28" s="61"/>
      <c r="ATN28" s="61"/>
      <c r="ATO28" s="61"/>
      <c r="ATP28" s="61"/>
      <c r="ATQ28" s="61"/>
      <c r="ATR28" s="61"/>
      <c r="ATS28" s="61"/>
      <c r="ATT28" s="61"/>
      <c r="ATU28" s="61"/>
      <c r="ATV28" s="61"/>
      <c r="ATW28" s="61"/>
      <c r="ATX28" s="61"/>
      <c r="ATY28" s="61"/>
      <c r="ATZ28" s="61"/>
      <c r="AUA28" s="61"/>
      <c r="AUB28" s="61"/>
      <c r="AUC28" s="61"/>
      <c r="AUD28" s="61"/>
      <c r="AUE28" s="61"/>
      <c r="AUF28" s="61"/>
      <c r="AUG28" s="61"/>
      <c r="AUH28" s="61"/>
      <c r="AUI28" s="61"/>
      <c r="AUJ28" s="61"/>
      <c r="AUK28" s="61"/>
      <c r="AUL28" s="61"/>
      <c r="AUM28" s="61"/>
      <c r="AUN28" s="61"/>
      <c r="AUO28" s="61"/>
      <c r="AUP28" s="61"/>
      <c r="AUQ28" s="61"/>
      <c r="AUR28" s="61"/>
      <c r="AUS28" s="61"/>
      <c r="AUT28" s="61"/>
      <c r="AUU28" s="61"/>
      <c r="AUV28" s="61"/>
      <c r="AUW28" s="61"/>
      <c r="AUX28" s="61"/>
      <c r="AUY28" s="61"/>
      <c r="AUZ28" s="61"/>
      <c r="AVA28" s="61"/>
      <c r="AVB28" s="61"/>
      <c r="AVC28" s="61"/>
      <c r="AVD28" s="61"/>
      <c r="AVE28" s="61"/>
      <c r="AVF28" s="61"/>
      <c r="AVG28" s="61"/>
      <c r="AVH28" s="61"/>
      <c r="AVI28" s="61"/>
      <c r="AVJ28" s="61"/>
      <c r="AVK28" s="61"/>
      <c r="AVL28" s="61"/>
      <c r="AVM28" s="61"/>
      <c r="AVN28" s="61"/>
      <c r="AVO28" s="61"/>
      <c r="AVP28" s="61"/>
      <c r="AVQ28" s="61"/>
      <c r="AVR28" s="61"/>
      <c r="AVS28" s="61"/>
      <c r="AVT28" s="61"/>
      <c r="AVU28" s="61"/>
      <c r="AVV28" s="61"/>
      <c r="AVW28" s="61"/>
      <c r="AVX28" s="61"/>
      <c r="AVY28" s="61"/>
      <c r="AVZ28" s="61"/>
      <c r="AWA28" s="61"/>
      <c r="AWB28" s="61"/>
      <c r="AWC28" s="61"/>
      <c r="AWD28" s="61"/>
      <c r="AWE28" s="61"/>
      <c r="AWF28" s="61"/>
      <c r="AWG28" s="61"/>
      <c r="AWH28" s="61"/>
      <c r="AWI28" s="61"/>
      <c r="AWJ28" s="61"/>
      <c r="AWK28" s="61"/>
      <c r="AWL28" s="61"/>
      <c r="AWM28" s="61"/>
      <c r="AWN28" s="61"/>
      <c r="AWO28" s="61"/>
      <c r="AWP28" s="61"/>
      <c r="AWQ28" s="61"/>
      <c r="AWR28" s="61"/>
      <c r="AWS28" s="61"/>
      <c r="AWT28" s="61"/>
      <c r="AWU28" s="61"/>
      <c r="AWV28" s="61"/>
      <c r="AWW28" s="61"/>
      <c r="AWX28" s="61"/>
      <c r="AWY28" s="61"/>
      <c r="AWZ28" s="61"/>
      <c r="AXA28" s="61"/>
      <c r="AXB28" s="61"/>
      <c r="AXC28" s="61"/>
      <c r="AXD28" s="61"/>
      <c r="AXE28" s="61"/>
      <c r="AXF28" s="61"/>
      <c r="AXG28" s="61"/>
      <c r="AXH28" s="61"/>
      <c r="AXI28" s="61"/>
      <c r="AXJ28" s="61"/>
      <c r="AXK28" s="61"/>
      <c r="AXL28" s="61"/>
      <c r="AXM28" s="61"/>
      <c r="AXN28" s="61"/>
      <c r="AXO28" s="61"/>
      <c r="AXP28" s="61"/>
      <c r="AXQ28" s="61"/>
      <c r="AXR28" s="61"/>
      <c r="AXS28" s="61"/>
      <c r="AXT28" s="61"/>
      <c r="AXU28" s="61"/>
      <c r="AXV28" s="61"/>
      <c r="AXW28" s="61"/>
      <c r="AXX28" s="61"/>
      <c r="AXY28" s="61"/>
      <c r="AXZ28" s="61"/>
      <c r="AYA28" s="61"/>
      <c r="AYB28" s="61"/>
      <c r="AYC28" s="61"/>
      <c r="AYD28" s="61"/>
      <c r="AYE28" s="61"/>
      <c r="AYF28" s="61"/>
      <c r="AYG28" s="61"/>
      <c r="AYH28" s="61"/>
      <c r="AYI28" s="61"/>
      <c r="AYJ28" s="61"/>
      <c r="AYK28" s="61"/>
      <c r="AYL28" s="61"/>
      <c r="AYM28" s="61"/>
      <c r="AYN28" s="61"/>
      <c r="AYO28" s="61"/>
      <c r="AYP28" s="61"/>
      <c r="AYQ28" s="61"/>
      <c r="AYR28" s="61"/>
      <c r="AYS28" s="61"/>
      <c r="AYT28" s="61"/>
      <c r="AYU28" s="61"/>
      <c r="AYV28" s="61"/>
      <c r="AYW28" s="61"/>
      <c r="AYX28" s="61"/>
      <c r="AYY28" s="61"/>
      <c r="AYZ28" s="61"/>
      <c r="AZA28" s="61"/>
      <c r="AZB28" s="61"/>
      <c r="AZC28" s="61"/>
      <c r="AZD28" s="61"/>
      <c r="AZE28" s="61"/>
      <c r="AZF28" s="61"/>
      <c r="AZG28" s="61"/>
      <c r="AZH28" s="61"/>
      <c r="AZI28" s="61"/>
      <c r="AZJ28" s="61"/>
      <c r="AZK28" s="61"/>
      <c r="AZL28" s="61"/>
      <c r="AZM28" s="61"/>
      <c r="AZN28" s="61"/>
      <c r="AZO28" s="61"/>
      <c r="AZP28" s="61"/>
      <c r="AZQ28" s="61"/>
      <c r="AZR28" s="61"/>
      <c r="AZS28" s="61"/>
      <c r="AZT28" s="61"/>
      <c r="AZU28" s="61"/>
      <c r="AZV28" s="61"/>
      <c r="AZW28" s="61"/>
      <c r="AZX28" s="61"/>
      <c r="AZY28" s="61"/>
      <c r="AZZ28" s="61"/>
      <c r="BAA28" s="61"/>
      <c r="BAB28" s="61"/>
      <c r="BAC28" s="61"/>
      <c r="BAD28" s="61"/>
      <c r="BAE28" s="61"/>
      <c r="BAF28" s="61"/>
      <c r="BAG28" s="61"/>
      <c r="BAH28" s="61"/>
      <c r="BAI28" s="61"/>
      <c r="BAJ28" s="61"/>
      <c r="BAK28" s="61"/>
      <c r="BAL28" s="61"/>
      <c r="BAM28" s="61"/>
      <c r="BAN28" s="61"/>
      <c r="BAO28" s="61"/>
      <c r="BAP28" s="61"/>
      <c r="BAQ28" s="61"/>
      <c r="BAR28" s="61"/>
      <c r="BAS28" s="61"/>
      <c r="BAT28" s="61"/>
      <c r="BAU28" s="61"/>
      <c r="BAV28" s="61"/>
      <c r="BAW28" s="61"/>
      <c r="BAX28" s="61"/>
      <c r="BAY28" s="61"/>
      <c r="BAZ28" s="61"/>
      <c r="BBA28" s="61"/>
      <c r="BBB28" s="61"/>
      <c r="BBC28" s="61"/>
      <c r="BBD28" s="61"/>
      <c r="BBE28" s="61"/>
      <c r="BBF28" s="61"/>
      <c r="BBG28" s="61"/>
      <c r="BBH28" s="61"/>
      <c r="BBI28" s="61"/>
      <c r="BBJ28" s="61"/>
      <c r="BBK28" s="61"/>
      <c r="BBL28" s="61"/>
      <c r="BBM28" s="61"/>
      <c r="BBN28" s="61"/>
      <c r="BBO28" s="61"/>
      <c r="BBP28" s="61"/>
      <c r="BBQ28" s="61"/>
      <c r="BBR28" s="61"/>
      <c r="BBS28" s="61"/>
      <c r="BBT28" s="61"/>
      <c r="BBU28" s="61"/>
      <c r="BBV28" s="61"/>
      <c r="BBW28" s="61"/>
      <c r="BBX28" s="61"/>
      <c r="BBY28" s="61"/>
      <c r="BBZ28" s="61"/>
      <c r="BCA28" s="61"/>
      <c r="BCB28" s="61"/>
      <c r="BCC28" s="61"/>
      <c r="BCD28" s="61"/>
      <c r="BCE28" s="61"/>
      <c r="BCF28" s="61"/>
      <c r="BCG28" s="61"/>
      <c r="BCH28" s="61"/>
      <c r="BCI28" s="61"/>
      <c r="BCJ28" s="61"/>
      <c r="BCK28" s="61"/>
      <c r="BCL28" s="61"/>
      <c r="BCM28" s="61"/>
      <c r="BCN28" s="61"/>
      <c r="BCO28" s="61"/>
      <c r="BCP28" s="61"/>
      <c r="BCQ28" s="61"/>
      <c r="BCR28" s="61"/>
      <c r="BCS28" s="61"/>
      <c r="BCT28" s="61"/>
      <c r="BCU28" s="61"/>
      <c r="BCV28" s="61"/>
      <c r="BCW28" s="61"/>
      <c r="BCX28" s="61"/>
      <c r="BCY28" s="61"/>
      <c r="BCZ28" s="61"/>
      <c r="BDA28" s="61"/>
      <c r="BDB28" s="61"/>
      <c r="BDC28" s="61"/>
      <c r="BDD28" s="61"/>
      <c r="BDE28" s="61"/>
      <c r="BDF28" s="61"/>
      <c r="BDG28" s="61"/>
      <c r="BDH28" s="61"/>
      <c r="BDI28" s="61"/>
      <c r="BDJ28" s="61"/>
      <c r="BDK28" s="61"/>
      <c r="BDL28" s="61"/>
      <c r="BDM28" s="61"/>
      <c r="BDN28" s="61"/>
      <c r="BDO28" s="61"/>
      <c r="BDP28" s="61"/>
      <c r="BDQ28" s="61"/>
      <c r="BDR28" s="61"/>
      <c r="BDS28" s="61"/>
      <c r="BDT28" s="61"/>
      <c r="BDU28" s="61"/>
      <c r="BDV28" s="61"/>
      <c r="BDW28" s="61"/>
      <c r="BDX28" s="61"/>
      <c r="BDY28" s="61"/>
      <c r="BDZ28" s="61"/>
      <c r="BEA28" s="61"/>
      <c r="BEB28" s="61"/>
      <c r="BEC28" s="61"/>
      <c r="BED28" s="61"/>
      <c r="BEE28" s="61"/>
      <c r="BEF28" s="61"/>
      <c r="BEG28" s="61"/>
      <c r="BEH28" s="61"/>
      <c r="BEI28" s="61"/>
      <c r="BEJ28" s="61"/>
      <c r="BEK28" s="61"/>
      <c r="BEL28" s="61"/>
      <c r="BEM28" s="61"/>
      <c r="BEN28" s="61"/>
      <c r="BEO28" s="61"/>
      <c r="BEP28" s="61"/>
      <c r="BEQ28" s="61"/>
      <c r="BER28" s="61"/>
      <c r="BES28" s="61"/>
      <c r="BET28" s="61"/>
      <c r="BEU28" s="61"/>
      <c r="BEV28" s="61"/>
      <c r="BEW28" s="61"/>
      <c r="BEX28" s="61"/>
      <c r="BEY28" s="61"/>
      <c r="BEZ28" s="61"/>
      <c r="BFA28" s="61"/>
      <c r="BFB28" s="61"/>
      <c r="BFC28" s="61"/>
      <c r="BFD28" s="61"/>
      <c r="BFE28" s="61"/>
      <c r="BFF28" s="61"/>
      <c r="BFG28" s="61"/>
      <c r="BFH28" s="61"/>
      <c r="BFI28" s="61"/>
      <c r="BFJ28" s="61"/>
      <c r="BFK28" s="61"/>
      <c r="BFL28" s="61"/>
      <c r="BFM28" s="61"/>
      <c r="BFN28" s="61"/>
      <c r="BFO28" s="61"/>
      <c r="BFP28" s="61"/>
      <c r="BFQ28" s="61"/>
      <c r="BFR28" s="61"/>
      <c r="BFS28" s="61"/>
      <c r="BFT28" s="61"/>
      <c r="BFU28" s="61"/>
      <c r="BFV28" s="61"/>
      <c r="BFW28" s="61"/>
      <c r="BFX28" s="61"/>
      <c r="BFY28" s="61"/>
      <c r="BFZ28" s="61"/>
      <c r="BGA28" s="61"/>
      <c r="BGB28" s="61"/>
      <c r="BGC28" s="61"/>
      <c r="BGD28" s="61"/>
      <c r="BGE28" s="61"/>
      <c r="BGF28" s="61"/>
      <c r="BGG28" s="61"/>
      <c r="BGH28" s="61"/>
      <c r="BGI28" s="61"/>
      <c r="BGJ28" s="61"/>
      <c r="BGK28" s="61"/>
      <c r="BGL28" s="61"/>
      <c r="BGM28" s="61"/>
      <c r="BGN28" s="61"/>
      <c r="BGO28" s="61"/>
      <c r="BGP28" s="61"/>
      <c r="BGQ28" s="61"/>
      <c r="BGR28" s="61"/>
      <c r="BGS28" s="61"/>
      <c r="BGT28" s="61"/>
      <c r="BGU28" s="61"/>
      <c r="BGV28" s="61"/>
      <c r="BGW28" s="61"/>
      <c r="BGX28" s="61"/>
      <c r="BGY28" s="61"/>
      <c r="BGZ28" s="61"/>
      <c r="BHA28" s="61"/>
      <c r="BHB28" s="61"/>
      <c r="BHC28" s="61"/>
      <c r="BHD28" s="61"/>
      <c r="BHE28" s="61"/>
      <c r="BHF28" s="61"/>
      <c r="BHG28" s="61"/>
      <c r="BHH28" s="61"/>
      <c r="BHI28" s="61"/>
      <c r="BHJ28" s="61"/>
      <c r="BHK28" s="61"/>
      <c r="BHL28" s="61"/>
      <c r="BHM28" s="61"/>
      <c r="BHN28" s="61"/>
      <c r="BHO28" s="61"/>
      <c r="BHP28" s="61"/>
      <c r="BHQ28" s="61"/>
      <c r="BHR28" s="61"/>
      <c r="BHS28" s="61"/>
      <c r="BHT28" s="61"/>
      <c r="BHU28" s="61"/>
      <c r="BHV28" s="61"/>
      <c r="BHW28" s="61"/>
      <c r="BHX28" s="61"/>
      <c r="BHY28" s="61"/>
      <c r="BHZ28" s="61"/>
      <c r="BIA28" s="61"/>
      <c r="BIB28" s="61"/>
      <c r="BIC28" s="61"/>
      <c r="BID28" s="61"/>
      <c r="BIE28" s="61"/>
      <c r="BIF28" s="61"/>
      <c r="BIG28" s="61"/>
      <c r="BIH28" s="61"/>
      <c r="BII28" s="61"/>
      <c r="BIJ28" s="61"/>
      <c r="BIK28" s="61"/>
      <c r="BIL28" s="61"/>
      <c r="BIM28" s="61"/>
      <c r="BIN28" s="61"/>
      <c r="BIO28" s="61"/>
      <c r="BIP28" s="61"/>
      <c r="BIQ28" s="61"/>
      <c r="BIR28" s="61"/>
      <c r="BIS28" s="61"/>
      <c r="BIT28" s="61"/>
      <c r="BIU28" s="61"/>
      <c r="BIV28" s="61"/>
      <c r="BIW28" s="61"/>
      <c r="BIX28" s="61"/>
      <c r="BIY28" s="61"/>
      <c r="BIZ28" s="61"/>
      <c r="BJA28" s="61"/>
      <c r="BJB28" s="61"/>
      <c r="BJC28" s="61"/>
      <c r="BJD28" s="61"/>
      <c r="BJE28" s="61"/>
      <c r="BJF28" s="61"/>
      <c r="BJG28" s="61"/>
      <c r="BJH28" s="61"/>
      <c r="BJI28" s="61"/>
      <c r="BJJ28" s="61"/>
      <c r="BJK28" s="61"/>
      <c r="BJL28" s="61"/>
      <c r="BJM28" s="61"/>
      <c r="BJN28" s="61"/>
      <c r="BJO28" s="61"/>
      <c r="BJP28" s="61"/>
      <c r="BJQ28" s="61"/>
      <c r="BJR28" s="61"/>
      <c r="BJS28" s="61"/>
      <c r="BJT28" s="61"/>
      <c r="BJU28" s="61"/>
      <c r="BJV28" s="61"/>
      <c r="BJW28" s="61"/>
      <c r="BJX28" s="61"/>
      <c r="BJY28" s="61"/>
      <c r="BJZ28" s="61"/>
      <c r="BKA28" s="61"/>
      <c r="BKB28" s="61"/>
      <c r="BKC28" s="61"/>
      <c r="BKD28" s="61"/>
      <c r="BKE28" s="61"/>
      <c r="BKF28" s="61"/>
      <c r="BKG28" s="61"/>
      <c r="BKH28" s="61"/>
      <c r="BKI28" s="61"/>
      <c r="BKJ28" s="61"/>
      <c r="BKK28" s="61"/>
      <c r="BKL28" s="61"/>
      <c r="BKM28" s="61"/>
      <c r="BKN28" s="61"/>
      <c r="BKO28" s="61"/>
      <c r="BKP28" s="61"/>
      <c r="BKQ28" s="61"/>
      <c r="BKR28" s="61"/>
      <c r="BKS28" s="61"/>
      <c r="BKT28" s="61"/>
      <c r="BKU28" s="61"/>
      <c r="BKV28" s="61"/>
      <c r="BKW28" s="61"/>
      <c r="BKX28" s="61"/>
      <c r="BKY28" s="61"/>
      <c r="BKZ28" s="61"/>
      <c r="BLA28" s="61"/>
      <c r="BLB28" s="61"/>
      <c r="BLC28" s="61"/>
      <c r="BLD28" s="61"/>
      <c r="BLE28" s="61"/>
      <c r="BLF28" s="61"/>
      <c r="BLG28" s="61"/>
      <c r="BLH28" s="61"/>
      <c r="BLI28" s="61"/>
      <c r="BLJ28" s="61"/>
      <c r="BLK28" s="61"/>
      <c r="BLL28" s="61"/>
      <c r="BLM28" s="61"/>
      <c r="BLN28" s="61"/>
      <c r="BLO28" s="61"/>
      <c r="BLP28" s="61"/>
      <c r="BLQ28" s="61"/>
      <c r="BLR28" s="61"/>
      <c r="BLS28" s="61"/>
      <c r="BLT28" s="61"/>
      <c r="BLU28" s="61"/>
      <c r="BLV28" s="61"/>
      <c r="BLW28" s="61"/>
      <c r="BLX28" s="61"/>
      <c r="BLY28" s="61"/>
      <c r="BLZ28" s="61"/>
      <c r="BMA28" s="61"/>
      <c r="BMB28" s="61"/>
      <c r="BMC28" s="61"/>
      <c r="BMD28" s="61"/>
      <c r="BME28" s="61"/>
      <c r="BMF28" s="61"/>
      <c r="BMG28" s="61"/>
      <c r="BMH28" s="61"/>
      <c r="BMI28" s="61"/>
      <c r="BMJ28" s="61"/>
      <c r="BMK28" s="61"/>
      <c r="BML28" s="61"/>
      <c r="BMM28" s="61"/>
      <c r="BMN28" s="61"/>
      <c r="BMO28" s="61"/>
      <c r="BMP28" s="61"/>
      <c r="BMQ28" s="61"/>
      <c r="BMR28" s="61"/>
      <c r="BMS28" s="61"/>
      <c r="BMT28" s="61"/>
      <c r="BMU28" s="61"/>
      <c r="BMV28" s="61"/>
      <c r="BMW28" s="61"/>
      <c r="BMX28" s="61"/>
      <c r="BMY28" s="61"/>
      <c r="BMZ28" s="61"/>
      <c r="BNA28" s="61"/>
      <c r="BNB28" s="61"/>
      <c r="BNC28" s="61"/>
      <c r="BND28" s="61"/>
      <c r="BNE28" s="61"/>
      <c r="BNF28" s="61"/>
      <c r="BNG28" s="61"/>
      <c r="BNH28" s="61"/>
      <c r="BNI28" s="61"/>
      <c r="BNJ28" s="61"/>
      <c r="BNK28" s="61"/>
      <c r="BNL28" s="61"/>
      <c r="BNM28" s="61"/>
      <c r="BNN28" s="61"/>
      <c r="BNO28" s="61"/>
      <c r="BNP28" s="61"/>
      <c r="BNQ28" s="61"/>
      <c r="BNR28" s="61"/>
      <c r="BNS28" s="61"/>
      <c r="BNT28" s="61"/>
      <c r="BNU28" s="61"/>
      <c r="BNV28" s="61"/>
      <c r="BNW28" s="61"/>
      <c r="BNX28" s="61"/>
      <c r="BNY28" s="61"/>
      <c r="BNZ28" s="61"/>
      <c r="BOA28" s="61"/>
      <c r="BOB28" s="61"/>
      <c r="BOC28" s="61"/>
      <c r="BOD28" s="61"/>
      <c r="BOE28" s="61"/>
      <c r="BOF28" s="61"/>
      <c r="BOG28" s="61"/>
      <c r="BOH28" s="61"/>
      <c r="BOI28" s="61"/>
      <c r="BOJ28" s="61"/>
      <c r="BOK28" s="61"/>
      <c r="BOL28" s="61"/>
      <c r="BOM28" s="61"/>
      <c r="BON28" s="61"/>
      <c r="BOO28" s="61"/>
      <c r="BOP28" s="61"/>
      <c r="BOQ28" s="61"/>
      <c r="BOR28" s="61"/>
      <c r="BOS28" s="61"/>
      <c r="BOT28" s="61"/>
      <c r="BOU28" s="61"/>
      <c r="BOV28" s="61"/>
      <c r="BOW28" s="61"/>
      <c r="BOX28" s="61"/>
      <c r="BOY28" s="61"/>
      <c r="BOZ28" s="61"/>
      <c r="BPA28" s="61"/>
      <c r="BPB28" s="61"/>
      <c r="BPC28" s="61"/>
      <c r="BPD28" s="61"/>
      <c r="BPE28" s="61"/>
      <c r="BPF28" s="61"/>
      <c r="BPG28" s="61"/>
      <c r="BPH28" s="61"/>
      <c r="BPI28" s="61"/>
      <c r="BPJ28" s="61"/>
      <c r="BPK28" s="61"/>
      <c r="BPL28" s="61"/>
      <c r="BPM28" s="61"/>
      <c r="BPN28" s="61"/>
      <c r="BPO28" s="61"/>
      <c r="BPP28" s="61"/>
      <c r="BPQ28" s="61"/>
      <c r="BPR28" s="61"/>
      <c r="BPS28" s="61"/>
      <c r="BPT28" s="61"/>
      <c r="BPU28" s="61"/>
      <c r="BPV28" s="61"/>
      <c r="BPW28" s="61"/>
      <c r="BPX28" s="61"/>
      <c r="BPY28" s="61"/>
      <c r="BPZ28" s="61"/>
      <c r="BQA28" s="61"/>
      <c r="BQB28" s="61"/>
      <c r="BQC28" s="61"/>
      <c r="BQD28" s="61"/>
      <c r="BQE28" s="61"/>
      <c r="BQF28" s="61"/>
      <c r="BQG28" s="61"/>
      <c r="BQH28" s="61"/>
      <c r="BQI28" s="61"/>
      <c r="BQJ28" s="61"/>
      <c r="BQK28" s="61"/>
      <c r="BQL28" s="61"/>
      <c r="BQM28" s="61"/>
      <c r="BQN28" s="61"/>
      <c r="BQO28" s="61"/>
      <c r="BQP28" s="61"/>
      <c r="BQQ28" s="61"/>
      <c r="BQR28" s="61"/>
      <c r="BQS28" s="61"/>
      <c r="BQT28" s="61"/>
      <c r="BQU28" s="61"/>
      <c r="BQV28" s="61"/>
      <c r="BQW28" s="61"/>
      <c r="BQX28" s="61"/>
      <c r="BQY28" s="61"/>
      <c r="BQZ28" s="61"/>
      <c r="BRA28" s="61"/>
      <c r="BRB28" s="61"/>
      <c r="BRC28" s="61"/>
      <c r="BRD28" s="61"/>
      <c r="BRE28" s="61"/>
      <c r="BRF28" s="61"/>
      <c r="BRG28" s="61"/>
      <c r="BRH28" s="61"/>
      <c r="BRI28" s="61"/>
      <c r="BRJ28" s="61"/>
      <c r="BRK28" s="61"/>
      <c r="BRL28" s="61"/>
      <c r="BRM28" s="61"/>
      <c r="BRN28" s="61"/>
      <c r="BRO28" s="61"/>
      <c r="BRP28" s="61"/>
      <c r="BRQ28" s="61"/>
      <c r="BRR28" s="61"/>
      <c r="BRS28" s="61"/>
      <c r="BRT28" s="61"/>
      <c r="BRU28" s="61"/>
      <c r="BRV28" s="61"/>
      <c r="BRW28" s="61"/>
      <c r="BRX28" s="61"/>
      <c r="BRY28" s="61"/>
      <c r="BRZ28" s="61"/>
      <c r="BSA28" s="61"/>
      <c r="BSB28" s="61"/>
      <c r="BSC28" s="61"/>
      <c r="BSD28" s="61"/>
      <c r="BSE28" s="61"/>
      <c r="BSF28" s="61"/>
      <c r="BSG28" s="61"/>
      <c r="BSH28" s="61"/>
      <c r="BSI28" s="61"/>
      <c r="BSJ28" s="61"/>
      <c r="BSK28" s="61"/>
      <c r="BSL28" s="61"/>
      <c r="BSM28" s="61"/>
      <c r="BSN28" s="61"/>
      <c r="BSO28" s="61"/>
      <c r="BSP28" s="61"/>
      <c r="BSQ28" s="61"/>
      <c r="BSR28" s="61"/>
      <c r="BSS28" s="61"/>
      <c r="BST28" s="61"/>
      <c r="BSU28" s="61"/>
      <c r="BSV28" s="61"/>
      <c r="BSW28" s="61"/>
      <c r="BSX28" s="61"/>
      <c r="BSY28" s="61"/>
      <c r="BSZ28" s="61"/>
      <c r="BTA28" s="61"/>
      <c r="BTB28" s="61"/>
      <c r="BTC28" s="61"/>
      <c r="BTD28" s="61"/>
      <c r="BTE28" s="61"/>
      <c r="BTF28" s="61"/>
      <c r="BTG28" s="61"/>
      <c r="BTH28" s="61"/>
      <c r="BTI28" s="61"/>
      <c r="BTJ28" s="61"/>
      <c r="BTK28" s="61"/>
      <c r="BTL28" s="61"/>
      <c r="BTM28" s="61"/>
      <c r="BTN28" s="61"/>
      <c r="BTO28" s="61"/>
      <c r="BTP28" s="61"/>
      <c r="BTQ28" s="61"/>
      <c r="BTR28" s="61"/>
      <c r="BTS28" s="61"/>
      <c r="BTT28" s="61"/>
      <c r="BTU28" s="61"/>
      <c r="BTV28" s="61"/>
      <c r="BTW28" s="61"/>
      <c r="BTX28" s="61"/>
      <c r="BTY28" s="61"/>
      <c r="BTZ28" s="61"/>
      <c r="BUA28" s="61"/>
      <c r="BUB28" s="61"/>
      <c r="BUC28" s="61"/>
      <c r="BUD28" s="61"/>
      <c r="BUE28" s="61"/>
      <c r="BUF28" s="61"/>
      <c r="BUG28" s="61"/>
      <c r="BUH28" s="61"/>
      <c r="BUI28" s="61"/>
      <c r="BUJ28" s="61"/>
      <c r="BUK28" s="61"/>
      <c r="BUL28" s="61"/>
      <c r="BUM28" s="61"/>
      <c r="BUN28" s="61"/>
      <c r="BUO28" s="61"/>
      <c r="BUP28" s="61"/>
      <c r="BUQ28" s="61"/>
      <c r="BUR28" s="61"/>
      <c r="BUS28" s="61"/>
      <c r="BUT28" s="61"/>
      <c r="BUU28" s="61"/>
      <c r="BUV28" s="61"/>
      <c r="BUW28" s="61"/>
      <c r="BUX28" s="61"/>
      <c r="BUY28" s="61"/>
      <c r="BUZ28" s="61"/>
      <c r="BVA28" s="61"/>
      <c r="BVB28" s="61"/>
      <c r="BVC28" s="61"/>
      <c r="BVD28" s="61"/>
      <c r="BVE28" s="61"/>
      <c r="BVF28" s="61"/>
      <c r="BVG28" s="61"/>
      <c r="BVH28" s="61"/>
      <c r="BVI28" s="61"/>
      <c r="BVJ28" s="61"/>
      <c r="BVK28" s="61"/>
      <c r="BVL28" s="61"/>
      <c r="BVM28" s="61"/>
      <c r="BVN28" s="61"/>
      <c r="BVO28" s="61"/>
      <c r="BVP28" s="61"/>
      <c r="BVQ28" s="61"/>
      <c r="BVR28" s="61"/>
      <c r="BVS28" s="61"/>
      <c r="BVT28" s="61"/>
      <c r="BVU28" s="61"/>
      <c r="BVV28" s="61"/>
      <c r="BVW28" s="61"/>
      <c r="BVX28" s="61"/>
      <c r="BVY28" s="61"/>
      <c r="BVZ28" s="61"/>
      <c r="BWA28" s="61"/>
      <c r="BWB28" s="61"/>
      <c r="BWC28" s="61"/>
      <c r="BWD28" s="61"/>
      <c r="BWE28" s="61"/>
      <c r="BWF28" s="61"/>
      <c r="BWG28" s="61"/>
      <c r="BWH28" s="61"/>
      <c r="BWI28" s="61"/>
      <c r="BWJ28" s="61"/>
      <c r="BWK28" s="61"/>
      <c r="BWL28" s="61"/>
      <c r="BWM28" s="61"/>
      <c r="BWN28" s="61"/>
      <c r="BWO28" s="61"/>
      <c r="BWP28" s="61"/>
      <c r="BWQ28" s="61"/>
      <c r="BWR28" s="61"/>
      <c r="BWS28" s="61"/>
      <c r="BWT28" s="61"/>
      <c r="BWU28" s="61"/>
      <c r="BWV28" s="61"/>
      <c r="BWW28" s="61"/>
      <c r="BWX28" s="61"/>
      <c r="BWY28" s="61"/>
      <c r="BWZ28" s="61"/>
      <c r="BXA28" s="61"/>
      <c r="BXB28" s="61"/>
      <c r="BXC28" s="61"/>
      <c r="BXD28" s="61"/>
      <c r="BXE28" s="61"/>
      <c r="BXF28" s="61"/>
      <c r="BXG28" s="61"/>
      <c r="BXH28" s="61"/>
      <c r="BXI28" s="61"/>
      <c r="BXJ28" s="61"/>
      <c r="BXK28" s="61"/>
      <c r="BXL28" s="61"/>
      <c r="BXM28" s="61"/>
      <c r="BXN28" s="61"/>
      <c r="BXO28" s="61"/>
      <c r="BXP28" s="61"/>
      <c r="BXQ28" s="61"/>
      <c r="BXR28" s="61"/>
      <c r="BXS28" s="61"/>
      <c r="BXT28" s="61"/>
      <c r="BXU28" s="61"/>
      <c r="BXV28" s="61"/>
      <c r="BXW28" s="61"/>
      <c r="BXX28" s="61"/>
      <c r="BXY28" s="61"/>
      <c r="BXZ28" s="61"/>
      <c r="BYA28" s="61"/>
      <c r="BYB28" s="61"/>
      <c r="BYC28" s="61"/>
      <c r="BYD28" s="61"/>
      <c r="BYE28" s="61"/>
      <c r="BYF28" s="61"/>
      <c r="BYG28" s="61"/>
      <c r="BYH28" s="61"/>
      <c r="BYI28" s="61"/>
      <c r="BYJ28" s="61"/>
      <c r="BYK28" s="61"/>
      <c r="BYL28" s="61"/>
      <c r="BYM28" s="61"/>
      <c r="BYN28" s="61"/>
      <c r="BYO28" s="61"/>
      <c r="BYP28" s="61"/>
      <c r="BYQ28" s="61"/>
      <c r="BYR28" s="61"/>
      <c r="BYS28" s="61"/>
      <c r="BYT28" s="61"/>
      <c r="BYU28" s="61"/>
      <c r="BYV28" s="61"/>
      <c r="BYW28" s="61"/>
      <c r="BYX28" s="61"/>
      <c r="BYY28" s="61"/>
      <c r="BYZ28" s="61"/>
      <c r="BZA28" s="61"/>
      <c r="BZB28" s="61"/>
      <c r="BZC28" s="61"/>
      <c r="BZD28" s="61"/>
      <c r="BZE28" s="61"/>
      <c r="BZF28" s="61"/>
      <c r="BZG28" s="61"/>
      <c r="BZH28" s="61"/>
      <c r="BZI28" s="61"/>
      <c r="BZJ28" s="61"/>
      <c r="BZK28" s="61"/>
      <c r="BZL28" s="61"/>
      <c r="BZM28" s="61"/>
      <c r="BZN28" s="61"/>
      <c r="BZO28" s="61"/>
      <c r="BZP28" s="61"/>
      <c r="BZQ28" s="61"/>
      <c r="BZR28" s="61"/>
      <c r="BZS28" s="61"/>
      <c r="BZT28" s="61"/>
      <c r="BZU28" s="61"/>
      <c r="BZV28" s="61"/>
      <c r="BZW28" s="61"/>
      <c r="BZX28" s="61"/>
      <c r="BZY28" s="61"/>
      <c r="BZZ28" s="61"/>
      <c r="CAA28" s="61"/>
      <c r="CAB28" s="61"/>
      <c r="CAC28" s="61"/>
      <c r="CAD28" s="61"/>
      <c r="CAE28" s="61"/>
      <c r="CAF28" s="61"/>
      <c r="CAG28" s="61"/>
      <c r="CAH28" s="61"/>
      <c r="CAI28" s="61"/>
      <c r="CAJ28" s="61"/>
      <c r="CAK28" s="61"/>
      <c r="CAL28" s="61"/>
      <c r="CAM28" s="61"/>
      <c r="CAN28" s="61"/>
      <c r="CAO28" s="61"/>
      <c r="CAP28" s="61"/>
      <c r="CAQ28" s="61"/>
      <c r="CAR28" s="61"/>
      <c r="CAS28" s="61"/>
      <c r="CAT28" s="61"/>
      <c r="CAU28" s="61"/>
      <c r="CAV28" s="61"/>
      <c r="CAW28" s="61"/>
      <c r="CAX28" s="61"/>
      <c r="CAY28" s="61"/>
      <c r="CAZ28" s="61"/>
      <c r="CBA28" s="61"/>
      <c r="CBB28" s="61"/>
      <c r="CBC28" s="61"/>
      <c r="CBD28" s="61"/>
      <c r="CBE28" s="61"/>
      <c r="CBF28" s="61"/>
      <c r="CBG28" s="61"/>
      <c r="CBH28" s="61"/>
      <c r="CBI28" s="61"/>
      <c r="CBJ28" s="61"/>
      <c r="CBK28" s="61"/>
      <c r="CBL28" s="61"/>
      <c r="CBM28" s="61"/>
      <c r="CBN28" s="61"/>
      <c r="CBO28" s="61"/>
      <c r="CBP28" s="61"/>
      <c r="CBQ28" s="61"/>
      <c r="CBR28" s="61"/>
      <c r="CBS28" s="61"/>
      <c r="CBT28" s="61"/>
      <c r="CBU28" s="61"/>
      <c r="CBV28" s="61"/>
      <c r="CBW28" s="61"/>
      <c r="CBX28" s="61"/>
      <c r="CBY28" s="61"/>
      <c r="CBZ28" s="61"/>
      <c r="CCA28" s="61"/>
      <c r="CCB28" s="61"/>
      <c r="CCC28" s="61"/>
      <c r="CCD28" s="61"/>
      <c r="CCE28" s="61"/>
      <c r="CCF28" s="61"/>
      <c r="CCG28" s="61"/>
      <c r="CCH28" s="61"/>
      <c r="CCI28" s="61"/>
      <c r="CCJ28" s="61"/>
      <c r="CCK28" s="61"/>
      <c r="CCL28" s="61"/>
      <c r="CCM28" s="61"/>
      <c r="CCN28" s="61"/>
      <c r="CCO28" s="61"/>
      <c r="CCP28" s="61"/>
      <c r="CCQ28" s="61"/>
      <c r="CCR28" s="61"/>
      <c r="CCS28" s="61"/>
      <c r="CCT28" s="61"/>
      <c r="CCU28" s="61"/>
      <c r="CCV28" s="61"/>
      <c r="CCW28" s="61"/>
      <c r="CCX28" s="61"/>
      <c r="CCY28" s="61"/>
      <c r="CCZ28" s="61"/>
      <c r="CDA28" s="61"/>
      <c r="CDB28" s="61"/>
      <c r="CDC28" s="61"/>
      <c r="CDD28" s="61"/>
      <c r="CDE28" s="61"/>
      <c r="CDF28" s="61"/>
      <c r="CDG28" s="61"/>
      <c r="CDH28" s="61"/>
      <c r="CDI28" s="61"/>
      <c r="CDJ28" s="61"/>
      <c r="CDK28" s="61"/>
      <c r="CDL28" s="61"/>
      <c r="CDM28" s="61"/>
      <c r="CDN28" s="61"/>
      <c r="CDO28" s="61"/>
      <c r="CDP28" s="61"/>
      <c r="CDQ28" s="61"/>
      <c r="CDR28" s="61"/>
      <c r="CDS28" s="61"/>
      <c r="CDT28" s="61"/>
      <c r="CDU28" s="61"/>
      <c r="CDV28" s="61"/>
      <c r="CDW28" s="61"/>
      <c r="CDX28" s="61"/>
      <c r="CDY28" s="61"/>
      <c r="CDZ28" s="61"/>
      <c r="CEA28" s="61"/>
      <c r="CEB28" s="61"/>
      <c r="CEC28" s="61"/>
      <c r="CED28" s="61"/>
      <c r="CEE28" s="61"/>
      <c r="CEF28" s="61"/>
      <c r="CEG28" s="61"/>
      <c r="CEH28" s="61"/>
      <c r="CEI28" s="61"/>
      <c r="CEJ28" s="61"/>
      <c r="CEK28" s="61"/>
      <c r="CEL28" s="61"/>
      <c r="CEM28" s="61"/>
      <c r="CEN28" s="61"/>
      <c r="CEO28" s="61"/>
      <c r="CEP28" s="61"/>
      <c r="CEQ28" s="61"/>
      <c r="CER28" s="61"/>
      <c r="CES28" s="61"/>
      <c r="CET28" s="61"/>
      <c r="CEU28" s="61"/>
      <c r="CEV28" s="61"/>
      <c r="CEW28" s="61"/>
      <c r="CEX28" s="61"/>
      <c r="CEY28" s="61"/>
      <c r="CEZ28" s="61"/>
      <c r="CFA28" s="61"/>
      <c r="CFB28" s="61"/>
      <c r="CFC28" s="61"/>
      <c r="CFD28" s="61"/>
      <c r="CFE28" s="61"/>
      <c r="CFF28" s="61"/>
      <c r="CFG28" s="61"/>
      <c r="CFH28" s="61"/>
      <c r="CFI28" s="61"/>
      <c r="CFJ28" s="61"/>
      <c r="CFK28" s="61"/>
      <c r="CFL28" s="61"/>
      <c r="CFM28" s="61"/>
      <c r="CFN28" s="61"/>
      <c r="CFO28" s="61"/>
      <c r="CFP28" s="61"/>
      <c r="CFQ28" s="61"/>
      <c r="CFR28" s="61"/>
      <c r="CFS28" s="61"/>
      <c r="CFT28" s="61"/>
      <c r="CFU28" s="61"/>
      <c r="CFV28" s="61"/>
      <c r="CFW28" s="61"/>
      <c r="CFX28" s="61"/>
      <c r="CFY28" s="61"/>
      <c r="CFZ28" s="61"/>
      <c r="CGA28" s="61"/>
      <c r="CGB28" s="61"/>
      <c r="CGC28" s="61"/>
      <c r="CGD28" s="61"/>
      <c r="CGE28" s="61"/>
      <c r="CGF28" s="61"/>
      <c r="CGG28" s="61"/>
      <c r="CGH28" s="61"/>
      <c r="CGI28" s="61"/>
      <c r="CGJ28" s="61"/>
      <c r="CGK28" s="61"/>
      <c r="CGL28" s="61"/>
      <c r="CGM28" s="61"/>
      <c r="CGN28" s="61"/>
      <c r="CGO28" s="61"/>
      <c r="CGP28" s="61"/>
      <c r="CGQ28" s="61"/>
      <c r="CGR28" s="61"/>
      <c r="CGS28" s="61"/>
      <c r="CGT28" s="61"/>
      <c r="CGU28" s="61"/>
      <c r="CGV28" s="61"/>
      <c r="CGW28" s="61"/>
      <c r="CGX28" s="61"/>
      <c r="CGY28" s="61"/>
      <c r="CGZ28" s="61"/>
      <c r="CHA28" s="61"/>
      <c r="CHB28" s="61"/>
      <c r="CHC28" s="61"/>
      <c r="CHD28" s="61"/>
      <c r="CHE28" s="61"/>
      <c r="CHF28" s="61"/>
      <c r="CHG28" s="61"/>
      <c r="CHH28" s="61"/>
      <c r="CHI28" s="61"/>
      <c r="CHJ28" s="61"/>
      <c r="CHK28" s="61"/>
      <c r="CHL28" s="61"/>
      <c r="CHM28" s="61"/>
      <c r="CHN28" s="61"/>
      <c r="CHO28" s="61"/>
      <c r="CHP28" s="61"/>
      <c r="CHQ28" s="61"/>
      <c r="CHR28" s="61"/>
      <c r="CHS28" s="61"/>
      <c r="CHT28" s="61"/>
      <c r="CHU28" s="61"/>
      <c r="CHV28" s="61"/>
      <c r="CHW28" s="61"/>
      <c r="CHX28" s="61"/>
      <c r="CHY28" s="61"/>
      <c r="CHZ28" s="61"/>
      <c r="CIA28" s="61"/>
      <c r="CIB28" s="61"/>
      <c r="CIC28" s="61"/>
      <c r="CID28" s="61"/>
      <c r="CIE28" s="61"/>
      <c r="CIF28" s="61"/>
      <c r="CIG28" s="61"/>
      <c r="CIH28" s="61"/>
      <c r="CII28" s="61"/>
      <c r="CIJ28" s="61"/>
      <c r="CIK28" s="61"/>
      <c r="CIL28" s="61"/>
      <c r="CIM28" s="61"/>
      <c r="CIN28" s="61"/>
      <c r="CIO28" s="61"/>
      <c r="CIP28" s="61"/>
      <c r="CIQ28" s="61"/>
      <c r="CIR28" s="61"/>
      <c r="CIS28" s="61"/>
      <c r="CIT28" s="61"/>
      <c r="CIU28" s="61"/>
      <c r="CIV28" s="61"/>
      <c r="CIW28" s="61"/>
      <c r="CIX28" s="61"/>
      <c r="CIY28" s="61"/>
      <c r="CIZ28" s="61"/>
      <c r="CJA28" s="61"/>
      <c r="CJB28" s="61"/>
      <c r="CJC28" s="61"/>
      <c r="CJD28" s="61"/>
      <c r="CJE28" s="61"/>
      <c r="CJF28" s="61"/>
      <c r="CJG28" s="61"/>
      <c r="CJH28" s="61"/>
      <c r="CJI28" s="61"/>
      <c r="CJJ28" s="61"/>
      <c r="CJK28" s="61"/>
      <c r="CJL28" s="61"/>
      <c r="CJM28" s="61"/>
      <c r="CJN28" s="61"/>
      <c r="CJO28" s="61"/>
      <c r="CJP28" s="61"/>
      <c r="CJQ28" s="61"/>
      <c r="CJR28" s="61"/>
      <c r="CJS28" s="61"/>
      <c r="CJT28" s="61"/>
      <c r="CJU28" s="61"/>
      <c r="CJV28" s="61"/>
      <c r="CJW28" s="61"/>
      <c r="CJX28" s="61"/>
      <c r="CJY28" s="61"/>
      <c r="CJZ28" s="61"/>
      <c r="CKA28" s="61"/>
      <c r="CKB28" s="61"/>
      <c r="CKC28" s="61"/>
      <c r="CKD28" s="61"/>
      <c r="CKE28" s="61"/>
      <c r="CKF28" s="61"/>
      <c r="CKG28" s="61"/>
      <c r="CKH28" s="61"/>
      <c r="CKI28" s="61"/>
      <c r="CKJ28" s="61"/>
      <c r="CKK28" s="61"/>
      <c r="CKL28" s="61"/>
      <c r="CKM28" s="61"/>
      <c r="CKN28" s="61"/>
      <c r="CKO28" s="61"/>
      <c r="CKP28" s="61"/>
      <c r="CKQ28" s="61"/>
      <c r="CKR28" s="61"/>
      <c r="CKS28" s="61"/>
      <c r="CKT28" s="61"/>
      <c r="CKU28" s="61"/>
      <c r="CKV28" s="61"/>
      <c r="CKW28" s="61"/>
      <c r="CKX28" s="61"/>
      <c r="CKY28" s="61"/>
      <c r="CKZ28" s="61"/>
      <c r="CLA28" s="61"/>
      <c r="CLB28" s="61"/>
      <c r="CLC28" s="61"/>
      <c r="CLD28" s="61"/>
      <c r="CLE28" s="61"/>
      <c r="CLF28" s="61"/>
      <c r="CLG28" s="61"/>
      <c r="CLH28" s="61"/>
      <c r="CLI28" s="61"/>
      <c r="CLJ28" s="61"/>
      <c r="CLK28" s="61"/>
      <c r="CLL28" s="61"/>
      <c r="CLM28" s="61"/>
      <c r="CLN28" s="61"/>
      <c r="CLO28" s="61"/>
      <c r="CLP28" s="61"/>
      <c r="CLQ28" s="61"/>
      <c r="CLR28" s="61"/>
      <c r="CLS28" s="61"/>
      <c r="CLT28" s="61"/>
      <c r="CLU28" s="61"/>
      <c r="CLV28" s="61"/>
      <c r="CLW28" s="61"/>
      <c r="CLX28" s="61"/>
      <c r="CLY28" s="61"/>
      <c r="CLZ28" s="61"/>
      <c r="CMA28" s="61"/>
      <c r="CMB28" s="61"/>
      <c r="CMC28" s="61"/>
      <c r="CMD28" s="61"/>
      <c r="CME28" s="61"/>
      <c r="CMF28" s="61"/>
      <c r="CMG28" s="61"/>
      <c r="CMH28" s="61"/>
      <c r="CMI28" s="61"/>
      <c r="CMJ28" s="61"/>
      <c r="CMK28" s="61"/>
      <c r="CML28" s="61"/>
      <c r="CMM28" s="61"/>
      <c r="CMN28" s="61"/>
      <c r="CMO28" s="61"/>
      <c r="CMP28" s="61"/>
      <c r="CMQ28" s="61"/>
      <c r="CMR28" s="61"/>
      <c r="CMS28" s="61"/>
      <c r="CMT28" s="61"/>
      <c r="CMU28" s="61"/>
      <c r="CMV28" s="61"/>
      <c r="CMW28" s="61"/>
      <c r="CMX28" s="61"/>
      <c r="CMY28" s="61"/>
      <c r="CMZ28" s="61"/>
      <c r="CNA28" s="61"/>
      <c r="CNB28" s="61"/>
      <c r="CNC28" s="61"/>
      <c r="CND28" s="61"/>
      <c r="CNE28" s="61"/>
      <c r="CNF28" s="61"/>
      <c r="CNG28" s="61"/>
      <c r="CNH28" s="61"/>
      <c r="CNI28" s="61"/>
      <c r="CNJ28" s="61"/>
      <c r="CNK28" s="61"/>
      <c r="CNL28" s="61"/>
      <c r="CNM28" s="61"/>
      <c r="CNN28" s="61"/>
      <c r="CNO28" s="61"/>
      <c r="CNP28" s="61"/>
      <c r="CNQ28" s="61"/>
      <c r="CNR28" s="61"/>
      <c r="CNS28" s="61"/>
      <c r="CNT28" s="61"/>
      <c r="CNU28" s="61"/>
      <c r="CNV28" s="61"/>
      <c r="CNW28" s="61"/>
      <c r="CNX28" s="61"/>
      <c r="CNY28" s="61"/>
      <c r="CNZ28" s="61"/>
      <c r="COA28" s="61"/>
      <c r="COB28" s="61"/>
      <c r="COC28" s="61"/>
      <c r="COD28" s="61"/>
      <c r="COE28" s="61"/>
      <c r="COF28" s="61"/>
      <c r="COG28" s="61"/>
      <c r="COH28" s="61"/>
      <c r="COI28" s="61"/>
      <c r="COJ28" s="61"/>
      <c r="COK28" s="61"/>
      <c r="COL28" s="61"/>
      <c r="COM28" s="61"/>
      <c r="CON28" s="61"/>
      <c r="COO28" s="61"/>
      <c r="COP28" s="61"/>
      <c r="COQ28" s="61"/>
      <c r="COR28" s="61"/>
      <c r="COS28" s="61"/>
      <c r="COT28" s="61"/>
      <c r="COU28" s="61"/>
      <c r="COV28" s="61"/>
      <c r="COW28" s="61"/>
      <c r="COX28" s="61"/>
      <c r="COY28" s="61"/>
      <c r="COZ28" s="61"/>
      <c r="CPA28" s="61"/>
      <c r="CPB28" s="61"/>
      <c r="CPC28" s="61"/>
      <c r="CPD28" s="61"/>
      <c r="CPE28" s="61"/>
      <c r="CPF28" s="61"/>
      <c r="CPG28" s="61"/>
      <c r="CPH28" s="61"/>
      <c r="CPI28" s="61"/>
      <c r="CPJ28" s="61"/>
      <c r="CPK28" s="61"/>
      <c r="CPL28" s="61"/>
      <c r="CPM28" s="61"/>
      <c r="CPN28" s="61"/>
      <c r="CPO28" s="61"/>
      <c r="CPP28" s="61"/>
      <c r="CPQ28" s="61"/>
      <c r="CPR28" s="61"/>
      <c r="CPS28" s="61"/>
      <c r="CPT28" s="61"/>
      <c r="CPU28" s="61"/>
      <c r="CPV28" s="61"/>
      <c r="CPW28" s="61"/>
      <c r="CPX28" s="61"/>
      <c r="CPY28" s="61"/>
      <c r="CPZ28" s="61"/>
      <c r="CQA28" s="61"/>
      <c r="CQB28" s="61"/>
      <c r="CQC28" s="61"/>
      <c r="CQD28" s="61"/>
      <c r="CQE28" s="61"/>
      <c r="CQF28" s="61"/>
      <c r="CQG28" s="61"/>
      <c r="CQH28" s="61"/>
      <c r="CQI28" s="61"/>
      <c r="CQJ28" s="61"/>
      <c r="CQK28" s="61"/>
      <c r="CQL28" s="61"/>
      <c r="CQM28" s="61"/>
      <c r="CQN28" s="61"/>
      <c r="CQO28" s="61"/>
      <c r="CQP28" s="61"/>
      <c r="CQQ28" s="61"/>
      <c r="CQR28" s="61"/>
      <c r="CQS28" s="61"/>
      <c r="CQT28" s="61"/>
      <c r="CQU28" s="61"/>
      <c r="CQV28" s="61"/>
      <c r="CQW28" s="61"/>
      <c r="CQX28" s="61"/>
      <c r="CQY28" s="61"/>
      <c r="CQZ28" s="61"/>
      <c r="CRA28" s="61"/>
      <c r="CRB28" s="61"/>
      <c r="CRC28" s="61"/>
      <c r="CRD28" s="61"/>
      <c r="CRE28" s="61"/>
      <c r="CRF28" s="61"/>
      <c r="CRG28" s="61"/>
      <c r="CRH28" s="61"/>
      <c r="CRI28" s="61"/>
      <c r="CRJ28" s="61"/>
      <c r="CRK28" s="61"/>
      <c r="CRL28" s="61"/>
      <c r="CRM28" s="61"/>
      <c r="CRN28" s="61"/>
      <c r="CRO28" s="61"/>
      <c r="CRP28" s="61"/>
      <c r="CRQ28" s="61"/>
      <c r="CRR28" s="61"/>
      <c r="CRS28" s="61"/>
      <c r="CRT28" s="61"/>
      <c r="CRU28" s="61"/>
      <c r="CRV28" s="61"/>
      <c r="CRW28" s="61"/>
      <c r="CRX28" s="61"/>
      <c r="CRY28" s="61"/>
      <c r="CRZ28" s="61"/>
      <c r="CSA28" s="61"/>
      <c r="CSB28" s="61"/>
      <c r="CSC28" s="61"/>
      <c r="CSD28" s="61"/>
      <c r="CSE28" s="61"/>
      <c r="CSF28" s="61"/>
      <c r="CSG28" s="61"/>
      <c r="CSH28" s="61"/>
      <c r="CSI28" s="61"/>
      <c r="CSJ28" s="61"/>
      <c r="CSK28" s="61"/>
      <c r="CSL28" s="61"/>
      <c r="CSM28" s="61"/>
      <c r="CSN28" s="61"/>
      <c r="CSO28" s="61"/>
      <c r="CSP28" s="61"/>
      <c r="CSQ28" s="61"/>
      <c r="CSR28" s="61"/>
      <c r="CSS28" s="61"/>
      <c r="CST28" s="61"/>
      <c r="CSU28" s="61"/>
      <c r="CSV28" s="61"/>
      <c r="CSW28" s="61"/>
      <c r="CSX28" s="61"/>
      <c r="CSY28" s="61"/>
      <c r="CSZ28" s="61"/>
      <c r="CTA28" s="61"/>
      <c r="CTB28" s="61"/>
      <c r="CTC28" s="61"/>
      <c r="CTD28" s="61"/>
      <c r="CTE28" s="61"/>
      <c r="CTF28" s="61"/>
      <c r="CTG28" s="61"/>
      <c r="CTH28" s="61"/>
      <c r="CTI28" s="61"/>
      <c r="CTJ28" s="61"/>
      <c r="CTK28" s="61"/>
      <c r="CTL28" s="61"/>
      <c r="CTM28" s="61"/>
      <c r="CTN28" s="61"/>
      <c r="CTO28" s="61"/>
      <c r="CTP28" s="61"/>
      <c r="CTQ28" s="61"/>
      <c r="CTR28" s="61"/>
      <c r="CTS28" s="61"/>
      <c r="CTT28" s="61"/>
      <c r="CTU28" s="61"/>
      <c r="CTV28" s="61"/>
      <c r="CTW28" s="61"/>
      <c r="CTX28" s="61"/>
      <c r="CTY28" s="61"/>
      <c r="CTZ28" s="61"/>
      <c r="CUA28" s="61"/>
      <c r="CUB28" s="61"/>
      <c r="CUC28" s="61"/>
      <c r="CUD28" s="61"/>
      <c r="CUE28" s="61"/>
      <c r="CUF28" s="61"/>
      <c r="CUG28" s="61"/>
      <c r="CUH28" s="61"/>
      <c r="CUI28" s="61"/>
      <c r="CUJ28" s="61"/>
      <c r="CUK28" s="61"/>
      <c r="CUL28" s="61"/>
      <c r="CUM28" s="61"/>
      <c r="CUN28" s="61"/>
      <c r="CUO28" s="61"/>
      <c r="CUP28" s="61"/>
      <c r="CUQ28" s="61"/>
      <c r="CUR28" s="61"/>
      <c r="CUS28" s="61"/>
      <c r="CUT28" s="61"/>
      <c r="CUU28" s="61"/>
      <c r="CUV28" s="61"/>
      <c r="CUW28" s="61"/>
      <c r="CUX28" s="61"/>
      <c r="CUY28" s="61"/>
      <c r="CUZ28" s="61"/>
      <c r="CVA28" s="61"/>
      <c r="CVB28" s="61"/>
      <c r="CVC28" s="61"/>
      <c r="CVD28" s="61"/>
      <c r="CVE28" s="61"/>
      <c r="CVF28" s="61"/>
      <c r="CVG28" s="61"/>
      <c r="CVH28" s="61"/>
      <c r="CVI28" s="61"/>
      <c r="CVJ28" s="61"/>
      <c r="CVK28" s="61"/>
      <c r="CVL28" s="61"/>
      <c r="CVM28" s="61"/>
      <c r="CVN28" s="61"/>
      <c r="CVO28" s="61"/>
      <c r="CVP28" s="61"/>
      <c r="CVQ28" s="61"/>
      <c r="CVR28" s="61"/>
      <c r="CVS28" s="61"/>
      <c r="CVT28" s="61"/>
      <c r="CVU28" s="61"/>
      <c r="CVV28" s="61"/>
      <c r="CVW28" s="61"/>
      <c r="CVX28" s="61"/>
      <c r="CVY28" s="61"/>
      <c r="CVZ28" s="61"/>
      <c r="CWA28" s="61"/>
      <c r="CWB28" s="61"/>
      <c r="CWC28" s="61"/>
      <c r="CWD28" s="61"/>
      <c r="CWE28" s="61"/>
      <c r="CWF28" s="61"/>
      <c r="CWG28" s="61"/>
      <c r="CWH28" s="61"/>
      <c r="CWI28" s="61"/>
      <c r="CWJ28" s="61"/>
      <c r="CWK28" s="61"/>
      <c r="CWL28" s="61"/>
      <c r="CWM28" s="61"/>
      <c r="CWN28" s="61"/>
      <c r="CWO28" s="61"/>
      <c r="CWP28" s="61"/>
      <c r="CWQ28" s="61"/>
      <c r="CWR28" s="61"/>
      <c r="CWS28" s="61"/>
      <c r="CWT28" s="61"/>
      <c r="CWU28" s="61"/>
      <c r="CWV28" s="61"/>
      <c r="CWW28" s="61"/>
      <c r="CWX28" s="61"/>
      <c r="CWY28" s="61"/>
      <c r="CWZ28" s="61"/>
      <c r="CXA28" s="61"/>
      <c r="CXB28" s="61"/>
      <c r="CXC28" s="61"/>
      <c r="CXD28" s="61"/>
      <c r="CXE28" s="61"/>
      <c r="CXF28" s="61"/>
      <c r="CXG28" s="61"/>
      <c r="CXH28" s="61"/>
      <c r="CXI28" s="61"/>
      <c r="CXJ28" s="61"/>
      <c r="CXK28" s="61"/>
      <c r="CXL28" s="61"/>
      <c r="CXM28" s="61"/>
      <c r="CXN28" s="61"/>
      <c r="CXO28" s="61"/>
      <c r="CXP28" s="61"/>
      <c r="CXQ28" s="61"/>
      <c r="CXR28" s="61"/>
      <c r="CXS28" s="61"/>
      <c r="CXT28" s="61"/>
      <c r="CXU28" s="61"/>
      <c r="CXV28" s="61"/>
      <c r="CXW28" s="61"/>
      <c r="CXX28" s="61"/>
      <c r="CXY28" s="61"/>
      <c r="CXZ28" s="61"/>
      <c r="CYA28" s="61"/>
      <c r="CYB28" s="61"/>
      <c r="CYC28" s="61"/>
      <c r="CYD28" s="61"/>
      <c r="CYE28" s="61"/>
      <c r="CYF28" s="61"/>
      <c r="CYG28" s="61"/>
      <c r="CYH28" s="61"/>
      <c r="CYI28" s="61"/>
      <c r="CYJ28" s="61"/>
      <c r="CYK28" s="61"/>
      <c r="CYL28" s="61"/>
      <c r="CYM28" s="61"/>
      <c r="CYN28" s="61"/>
      <c r="CYO28" s="61"/>
      <c r="CYP28" s="61"/>
      <c r="CYQ28" s="61"/>
      <c r="CYR28" s="61"/>
      <c r="CYS28" s="61"/>
      <c r="CYT28" s="61"/>
      <c r="CYU28" s="61"/>
      <c r="CYV28" s="61"/>
      <c r="CYW28" s="61"/>
      <c r="CYX28" s="61"/>
      <c r="CYY28" s="61"/>
      <c r="CYZ28" s="61"/>
      <c r="CZA28" s="61"/>
      <c r="CZB28" s="61"/>
      <c r="CZC28" s="61"/>
      <c r="CZD28" s="61"/>
      <c r="CZE28" s="61"/>
      <c r="CZF28" s="61"/>
      <c r="CZG28" s="61"/>
      <c r="CZH28" s="61"/>
      <c r="CZI28" s="61"/>
      <c r="CZJ28" s="61"/>
      <c r="CZK28" s="61"/>
      <c r="CZL28" s="61"/>
      <c r="CZM28" s="61"/>
      <c r="CZN28" s="61"/>
      <c r="CZO28" s="61"/>
      <c r="CZP28" s="61"/>
      <c r="CZQ28" s="61"/>
      <c r="CZR28" s="61"/>
      <c r="CZS28" s="61"/>
      <c r="CZT28" s="61"/>
      <c r="CZU28" s="61"/>
      <c r="CZV28" s="61"/>
      <c r="CZW28" s="61"/>
      <c r="CZX28" s="61"/>
      <c r="CZY28" s="61"/>
      <c r="CZZ28" s="61"/>
      <c r="DAA28" s="61"/>
      <c r="DAB28" s="61"/>
      <c r="DAC28" s="61"/>
      <c r="DAD28" s="61"/>
      <c r="DAE28" s="61"/>
      <c r="DAF28" s="61"/>
      <c r="DAG28" s="61"/>
      <c r="DAH28" s="61"/>
      <c r="DAI28" s="61"/>
      <c r="DAJ28" s="61"/>
      <c r="DAK28" s="61"/>
      <c r="DAL28" s="61"/>
      <c r="DAM28" s="61"/>
      <c r="DAN28" s="61"/>
      <c r="DAO28" s="61"/>
      <c r="DAP28" s="61"/>
      <c r="DAQ28" s="61"/>
      <c r="DAR28" s="61"/>
      <c r="DAS28" s="61"/>
      <c r="DAT28" s="61"/>
      <c r="DAU28" s="61"/>
      <c r="DAV28" s="61"/>
      <c r="DAW28" s="61"/>
      <c r="DAX28" s="61"/>
      <c r="DAY28" s="61"/>
      <c r="DAZ28" s="61"/>
      <c r="DBA28" s="61"/>
      <c r="DBB28" s="61"/>
      <c r="DBC28" s="61"/>
      <c r="DBD28" s="61"/>
      <c r="DBE28" s="61"/>
      <c r="DBF28" s="61"/>
      <c r="DBG28" s="61"/>
      <c r="DBH28" s="61"/>
      <c r="DBI28" s="61"/>
      <c r="DBJ28" s="61"/>
      <c r="DBK28" s="61"/>
      <c r="DBL28" s="61"/>
      <c r="DBM28" s="61"/>
      <c r="DBN28" s="61"/>
      <c r="DBO28" s="61"/>
      <c r="DBP28" s="61"/>
      <c r="DBQ28" s="61"/>
      <c r="DBR28" s="61"/>
      <c r="DBS28" s="61"/>
      <c r="DBT28" s="61"/>
      <c r="DBU28" s="61"/>
      <c r="DBV28" s="61"/>
      <c r="DBW28" s="61"/>
      <c r="DBX28" s="61"/>
      <c r="DBY28" s="61"/>
      <c r="DBZ28" s="61"/>
      <c r="DCA28" s="61"/>
      <c r="DCB28" s="61"/>
      <c r="DCC28" s="61"/>
      <c r="DCD28" s="61"/>
      <c r="DCE28" s="61"/>
      <c r="DCF28" s="61"/>
      <c r="DCG28" s="61"/>
      <c r="DCH28" s="61"/>
      <c r="DCI28" s="61"/>
      <c r="DCJ28" s="61"/>
      <c r="DCK28" s="61"/>
      <c r="DCL28" s="61"/>
      <c r="DCM28" s="61"/>
      <c r="DCN28" s="61"/>
      <c r="DCO28" s="61"/>
      <c r="DCP28" s="61"/>
      <c r="DCQ28" s="61"/>
      <c r="DCR28" s="61"/>
      <c r="DCS28" s="61"/>
      <c r="DCT28" s="61"/>
      <c r="DCU28" s="61"/>
      <c r="DCV28" s="61"/>
      <c r="DCW28" s="61"/>
      <c r="DCX28" s="61"/>
      <c r="DCY28" s="61"/>
      <c r="DCZ28" s="61"/>
      <c r="DDA28" s="61"/>
      <c r="DDB28" s="61"/>
      <c r="DDC28" s="61"/>
      <c r="DDD28" s="61"/>
      <c r="DDE28" s="61"/>
      <c r="DDF28" s="61"/>
      <c r="DDG28" s="61"/>
      <c r="DDH28" s="61"/>
      <c r="DDI28" s="61"/>
      <c r="DDJ28" s="61"/>
      <c r="DDK28" s="61"/>
      <c r="DDL28" s="61"/>
      <c r="DDM28" s="61"/>
      <c r="DDN28" s="61"/>
      <c r="DDO28" s="61"/>
      <c r="DDP28" s="61"/>
      <c r="DDQ28" s="61"/>
      <c r="DDR28" s="61"/>
      <c r="DDS28" s="61"/>
      <c r="DDT28" s="61"/>
      <c r="DDU28" s="61"/>
      <c r="DDV28" s="61"/>
      <c r="DDW28" s="61"/>
      <c r="DDX28" s="61"/>
      <c r="DDY28" s="61"/>
      <c r="DDZ28" s="61"/>
      <c r="DEA28" s="61"/>
      <c r="DEB28" s="61"/>
      <c r="DEC28" s="61"/>
      <c r="DED28" s="61"/>
      <c r="DEE28" s="61"/>
      <c r="DEF28" s="61"/>
      <c r="DEG28" s="61"/>
      <c r="DEH28" s="61"/>
      <c r="DEI28" s="61"/>
      <c r="DEJ28" s="61"/>
      <c r="DEK28" s="61"/>
      <c r="DEL28" s="61"/>
      <c r="DEM28" s="61"/>
      <c r="DEN28" s="61"/>
      <c r="DEO28" s="61"/>
      <c r="DEP28" s="61"/>
      <c r="DEQ28" s="61"/>
      <c r="DER28" s="61"/>
      <c r="DES28" s="61"/>
      <c r="DET28" s="61"/>
      <c r="DEU28" s="61"/>
      <c r="DEV28" s="61"/>
      <c r="DEW28" s="61"/>
      <c r="DEX28" s="61"/>
      <c r="DEY28" s="61"/>
      <c r="DEZ28" s="61"/>
      <c r="DFA28" s="61"/>
      <c r="DFB28" s="61"/>
      <c r="DFC28" s="61"/>
      <c r="DFD28" s="61"/>
      <c r="DFE28" s="61"/>
      <c r="DFF28" s="61"/>
      <c r="DFG28" s="61"/>
      <c r="DFH28" s="61"/>
      <c r="DFI28" s="61"/>
      <c r="DFJ28" s="61"/>
      <c r="DFK28" s="61"/>
      <c r="DFL28" s="61"/>
      <c r="DFM28" s="61"/>
      <c r="DFN28" s="61"/>
      <c r="DFO28" s="61"/>
      <c r="DFP28" s="61"/>
      <c r="DFQ28" s="61"/>
      <c r="DFR28" s="61"/>
      <c r="DFS28" s="61"/>
      <c r="DFT28" s="61"/>
      <c r="DFU28" s="61"/>
      <c r="DFV28" s="61"/>
      <c r="DFW28" s="61"/>
      <c r="DFX28" s="61"/>
      <c r="DFY28" s="61"/>
      <c r="DFZ28" s="61"/>
      <c r="DGA28" s="61"/>
      <c r="DGB28" s="61"/>
      <c r="DGC28" s="61"/>
      <c r="DGD28" s="61"/>
      <c r="DGE28" s="61"/>
      <c r="DGF28" s="61"/>
      <c r="DGG28" s="61"/>
      <c r="DGH28" s="61"/>
      <c r="DGI28" s="61"/>
      <c r="DGJ28" s="61"/>
      <c r="DGK28" s="61"/>
      <c r="DGL28" s="61"/>
      <c r="DGM28" s="61"/>
      <c r="DGN28" s="61"/>
      <c r="DGO28" s="61"/>
      <c r="DGP28" s="61"/>
      <c r="DGQ28" s="61"/>
      <c r="DGR28" s="61"/>
      <c r="DGS28" s="61"/>
      <c r="DGT28" s="61"/>
      <c r="DGU28" s="61"/>
      <c r="DGV28" s="61"/>
      <c r="DGW28" s="61"/>
      <c r="DGX28" s="61"/>
      <c r="DGY28" s="61"/>
      <c r="DGZ28" s="61"/>
      <c r="DHA28" s="61"/>
      <c r="DHB28" s="61"/>
      <c r="DHC28" s="61"/>
      <c r="DHD28" s="61"/>
      <c r="DHE28" s="61"/>
      <c r="DHF28" s="61"/>
      <c r="DHG28" s="61"/>
      <c r="DHH28" s="61"/>
      <c r="DHI28" s="61"/>
      <c r="DHJ28" s="61"/>
      <c r="DHK28" s="61"/>
      <c r="DHL28" s="61"/>
      <c r="DHM28" s="61"/>
      <c r="DHN28" s="61"/>
      <c r="DHO28" s="61"/>
      <c r="DHP28" s="61"/>
      <c r="DHQ28" s="61"/>
      <c r="DHR28" s="61"/>
      <c r="DHS28" s="61"/>
      <c r="DHT28" s="61"/>
      <c r="DHU28" s="61"/>
      <c r="DHV28" s="61"/>
      <c r="DHW28" s="61"/>
      <c r="DHX28" s="61"/>
      <c r="DHY28" s="61"/>
      <c r="DHZ28" s="61"/>
      <c r="DIA28" s="61"/>
      <c r="DIB28" s="61"/>
      <c r="DIC28" s="61"/>
      <c r="DID28" s="61"/>
      <c r="DIE28" s="61"/>
      <c r="DIF28" s="61"/>
      <c r="DIG28" s="61"/>
      <c r="DIH28" s="61"/>
      <c r="DII28" s="61"/>
      <c r="DIJ28" s="61"/>
      <c r="DIK28" s="61"/>
      <c r="DIL28" s="61"/>
      <c r="DIM28" s="61"/>
      <c r="DIN28" s="61"/>
      <c r="DIO28" s="61"/>
      <c r="DIP28" s="61"/>
      <c r="DIQ28" s="61"/>
      <c r="DIR28" s="61"/>
      <c r="DIS28" s="61"/>
      <c r="DIT28" s="61"/>
      <c r="DIU28" s="61"/>
      <c r="DIV28" s="61"/>
      <c r="DIW28" s="61"/>
      <c r="DIX28" s="61"/>
      <c r="DIY28" s="61"/>
      <c r="DIZ28" s="61"/>
      <c r="DJA28" s="61"/>
      <c r="DJB28" s="61"/>
      <c r="DJC28" s="61"/>
      <c r="DJD28" s="61"/>
      <c r="DJE28" s="61"/>
      <c r="DJF28" s="61"/>
      <c r="DJG28" s="61"/>
      <c r="DJH28" s="61"/>
      <c r="DJI28" s="61"/>
      <c r="DJJ28" s="61"/>
      <c r="DJK28" s="61"/>
      <c r="DJL28" s="61"/>
      <c r="DJM28" s="61"/>
      <c r="DJN28" s="61"/>
      <c r="DJO28" s="61"/>
      <c r="DJP28" s="61"/>
      <c r="DJQ28" s="61"/>
      <c r="DJR28" s="61"/>
      <c r="DJS28" s="61"/>
      <c r="DJT28" s="61"/>
      <c r="DJU28" s="61"/>
      <c r="DJV28" s="61"/>
      <c r="DJW28" s="61"/>
      <c r="DJX28" s="61"/>
      <c r="DJY28" s="61"/>
      <c r="DJZ28" s="61"/>
      <c r="DKA28" s="61"/>
      <c r="DKB28" s="61"/>
      <c r="DKC28" s="61"/>
      <c r="DKD28" s="61"/>
      <c r="DKE28" s="61"/>
      <c r="DKF28" s="61"/>
      <c r="DKG28" s="61"/>
      <c r="DKH28" s="61"/>
      <c r="DKI28" s="61"/>
      <c r="DKJ28" s="61"/>
      <c r="DKK28" s="61"/>
      <c r="DKL28" s="61"/>
      <c r="DKM28" s="61"/>
      <c r="DKN28" s="61"/>
      <c r="DKO28" s="61"/>
      <c r="DKP28" s="61"/>
      <c r="DKQ28" s="61"/>
      <c r="DKR28" s="61"/>
      <c r="DKS28" s="61"/>
      <c r="DKT28" s="61"/>
      <c r="DKU28" s="61"/>
      <c r="DKV28" s="61"/>
      <c r="DKW28" s="61"/>
      <c r="DKX28" s="61"/>
      <c r="DKY28" s="61"/>
      <c r="DKZ28" s="61"/>
      <c r="DLA28" s="61"/>
      <c r="DLB28" s="61"/>
      <c r="DLC28" s="61"/>
      <c r="DLD28" s="61"/>
      <c r="DLE28" s="61"/>
      <c r="DLF28" s="61"/>
      <c r="DLG28" s="61"/>
      <c r="DLH28" s="61"/>
      <c r="DLI28" s="61"/>
      <c r="DLJ28" s="61"/>
      <c r="DLK28" s="61"/>
      <c r="DLL28" s="61"/>
      <c r="DLM28" s="61"/>
      <c r="DLN28" s="61"/>
      <c r="DLO28" s="61"/>
      <c r="DLP28" s="61"/>
      <c r="DLQ28" s="61"/>
      <c r="DLR28" s="61"/>
      <c r="DLS28" s="61"/>
      <c r="DLT28" s="61"/>
      <c r="DLU28" s="61"/>
      <c r="DLV28" s="61"/>
      <c r="DLW28" s="61"/>
      <c r="DLX28" s="61"/>
      <c r="DLY28" s="61"/>
      <c r="DLZ28" s="61"/>
      <c r="DMA28" s="61"/>
      <c r="DMB28" s="61"/>
      <c r="DMC28" s="61"/>
      <c r="DMD28" s="61"/>
      <c r="DME28" s="61"/>
      <c r="DMF28" s="61"/>
      <c r="DMG28" s="61"/>
      <c r="DMH28" s="61"/>
      <c r="DMI28" s="61"/>
      <c r="DMJ28" s="61"/>
      <c r="DMK28" s="61"/>
      <c r="DML28" s="61"/>
      <c r="DMM28" s="61"/>
      <c r="DMN28" s="61"/>
      <c r="DMO28" s="61"/>
      <c r="DMP28" s="61"/>
      <c r="DMQ28" s="61"/>
      <c r="DMR28" s="61"/>
      <c r="DMS28" s="61"/>
      <c r="DMT28" s="61"/>
      <c r="DMU28" s="61"/>
      <c r="DMV28" s="61"/>
      <c r="DMW28" s="61"/>
      <c r="DMX28" s="61"/>
      <c r="DMY28" s="61"/>
      <c r="DMZ28" s="61"/>
      <c r="DNA28" s="61"/>
      <c r="DNB28" s="61"/>
      <c r="DNC28" s="61"/>
      <c r="DND28" s="61"/>
      <c r="DNE28" s="61"/>
      <c r="DNF28" s="61"/>
      <c r="DNG28" s="61"/>
      <c r="DNH28" s="61"/>
      <c r="DNI28" s="61"/>
      <c r="DNJ28" s="61"/>
      <c r="DNK28" s="61"/>
      <c r="DNL28" s="61"/>
      <c r="DNM28" s="61"/>
      <c r="DNN28" s="61"/>
      <c r="DNO28" s="61"/>
      <c r="DNP28" s="61"/>
      <c r="DNQ28" s="61"/>
      <c r="DNR28" s="61"/>
      <c r="DNS28" s="61"/>
      <c r="DNT28" s="61"/>
      <c r="DNU28" s="61"/>
      <c r="DNV28" s="61"/>
      <c r="DNW28" s="61"/>
      <c r="DNX28" s="61"/>
      <c r="DNY28" s="61"/>
      <c r="DNZ28" s="61"/>
      <c r="DOA28" s="61"/>
      <c r="DOB28" s="61"/>
      <c r="DOC28" s="61"/>
      <c r="DOD28" s="61"/>
      <c r="DOE28" s="61"/>
      <c r="DOF28" s="61"/>
      <c r="DOG28" s="61"/>
      <c r="DOH28" s="61"/>
      <c r="DOI28" s="61"/>
      <c r="DOJ28" s="61"/>
      <c r="DOK28" s="61"/>
      <c r="DOL28" s="61"/>
      <c r="DOM28" s="61"/>
      <c r="DON28" s="61"/>
      <c r="DOO28" s="61"/>
      <c r="DOP28" s="61"/>
      <c r="DOQ28" s="61"/>
      <c r="DOR28" s="61"/>
      <c r="DOS28" s="61"/>
      <c r="DOT28" s="61"/>
      <c r="DOU28" s="61"/>
      <c r="DOV28" s="61"/>
      <c r="DOW28" s="61"/>
      <c r="DOX28" s="61"/>
      <c r="DOY28" s="61"/>
      <c r="DOZ28" s="61"/>
      <c r="DPA28" s="61"/>
      <c r="DPB28" s="61"/>
      <c r="DPC28" s="61"/>
      <c r="DPD28" s="61"/>
      <c r="DPE28" s="61"/>
      <c r="DPF28" s="61"/>
      <c r="DPG28" s="61"/>
      <c r="DPH28" s="61"/>
      <c r="DPI28" s="61"/>
      <c r="DPJ28" s="61"/>
      <c r="DPK28" s="61"/>
      <c r="DPL28" s="61"/>
      <c r="DPM28" s="61"/>
      <c r="DPN28" s="61"/>
      <c r="DPO28" s="61"/>
      <c r="DPP28" s="61"/>
      <c r="DPQ28" s="61"/>
      <c r="DPR28" s="61"/>
      <c r="DPS28" s="61"/>
      <c r="DPT28" s="61"/>
      <c r="DPU28" s="61"/>
      <c r="DPV28" s="61"/>
      <c r="DPW28" s="61"/>
      <c r="DPX28" s="61"/>
      <c r="DPY28" s="61"/>
      <c r="DPZ28" s="61"/>
      <c r="DQA28" s="61"/>
      <c r="DQB28" s="61"/>
      <c r="DQC28" s="61"/>
      <c r="DQD28" s="61"/>
      <c r="DQE28" s="61"/>
      <c r="DQF28" s="61"/>
      <c r="DQG28" s="61"/>
      <c r="DQH28" s="61"/>
      <c r="DQI28" s="61"/>
      <c r="DQJ28" s="61"/>
      <c r="DQK28" s="61"/>
      <c r="DQL28" s="61"/>
      <c r="DQM28" s="61"/>
      <c r="DQN28" s="61"/>
      <c r="DQO28" s="61"/>
      <c r="DQP28" s="61"/>
      <c r="DQQ28" s="61"/>
      <c r="DQR28" s="61"/>
      <c r="DQS28" s="61"/>
      <c r="DQT28" s="61"/>
      <c r="DQU28" s="61"/>
      <c r="DQV28" s="61"/>
      <c r="DQW28" s="61"/>
      <c r="DQX28" s="61"/>
      <c r="DQY28" s="61"/>
      <c r="DQZ28" s="61"/>
      <c r="DRA28" s="61"/>
      <c r="DRB28" s="61"/>
      <c r="DRC28" s="61"/>
      <c r="DRD28" s="61"/>
      <c r="DRE28" s="61"/>
      <c r="DRF28" s="61"/>
      <c r="DRG28" s="61"/>
      <c r="DRH28" s="61"/>
      <c r="DRI28" s="61"/>
      <c r="DRJ28" s="61"/>
      <c r="DRK28" s="61"/>
      <c r="DRL28" s="61"/>
      <c r="DRM28" s="61"/>
      <c r="DRN28" s="61"/>
      <c r="DRO28" s="61"/>
      <c r="DRP28" s="61"/>
      <c r="DRQ28" s="61"/>
      <c r="DRR28" s="61"/>
      <c r="DRS28" s="61"/>
      <c r="DRT28" s="61"/>
      <c r="DRU28" s="61"/>
      <c r="DRV28" s="61"/>
      <c r="DRW28" s="61"/>
      <c r="DRX28" s="61"/>
      <c r="DRY28" s="61"/>
      <c r="DRZ28" s="61"/>
      <c r="DSA28" s="61"/>
      <c r="DSB28" s="61"/>
      <c r="DSC28" s="61"/>
      <c r="DSD28" s="61"/>
      <c r="DSE28" s="61"/>
      <c r="DSF28" s="61"/>
      <c r="DSG28" s="61"/>
      <c r="DSH28" s="61"/>
      <c r="DSI28" s="61"/>
      <c r="DSJ28" s="61"/>
      <c r="DSK28" s="61"/>
      <c r="DSL28" s="61"/>
      <c r="DSM28" s="61"/>
      <c r="DSN28" s="61"/>
      <c r="DSO28" s="61"/>
      <c r="DSP28" s="61"/>
      <c r="DSQ28" s="61"/>
      <c r="DSR28" s="61"/>
      <c r="DSS28" s="61"/>
      <c r="DST28" s="61"/>
      <c r="DSU28" s="61"/>
      <c r="DSV28" s="61"/>
      <c r="DSW28" s="61"/>
      <c r="DSX28" s="61"/>
      <c r="DSY28" s="61"/>
      <c r="DSZ28" s="61"/>
      <c r="DTA28" s="61"/>
      <c r="DTB28" s="61"/>
      <c r="DTC28" s="61"/>
      <c r="DTD28" s="61"/>
      <c r="DTE28" s="61"/>
      <c r="DTF28" s="61"/>
      <c r="DTG28" s="61"/>
      <c r="DTH28" s="61"/>
      <c r="DTI28" s="61"/>
      <c r="DTJ28" s="61"/>
      <c r="DTK28" s="61"/>
      <c r="DTL28" s="61"/>
      <c r="DTM28" s="61"/>
      <c r="DTN28" s="61"/>
      <c r="DTO28" s="61"/>
      <c r="DTP28" s="61"/>
      <c r="DTQ28" s="61"/>
      <c r="DTR28" s="61"/>
      <c r="DTS28" s="61"/>
      <c r="DTT28" s="61"/>
      <c r="DTU28" s="61"/>
      <c r="DTV28" s="61"/>
      <c r="DTW28" s="61"/>
      <c r="DTX28" s="61"/>
      <c r="DTY28" s="61"/>
      <c r="DTZ28" s="61"/>
      <c r="DUA28" s="61"/>
      <c r="DUB28" s="61"/>
      <c r="DUC28" s="61"/>
      <c r="DUD28" s="61"/>
      <c r="DUE28" s="61"/>
      <c r="DUF28" s="61"/>
      <c r="DUG28" s="61"/>
      <c r="DUH28" s="61"/>
      <c r="DUI28" s="61"/>
      <c r="DUJ28" s="61"/>
      <c r="DUK28" s="61"/>
      <c r="DUL28" s="61"/>
      <c r="DUM28" s="61"/>
      <c r="DUN28" s="61"/>
      <c r="DUO28" s="61"/>
      <c r="DUP28" s="61"/>
      <c r="DUQ28" s="61"/>
      <c r="DUR28" s="61"/>
      <c r="DUS28" s="61"/>
      <c r="DUT28" s="61"/>
      <c r="DUU28" s="61"/>
      <c r="DUV28" s="61"/>
      <c r="DUW28" s="61"/>
      <c r="DUX28" s="61"/>
      <c r="DUY28" s="61"/>
      <c r="DUZ28" s="61"/>
      <c r="DVA28" s="61"/>
      <c r="DVB28" s="61"/>
      <c r="DVC28" s="61"/>
      <c r="DVD28" s="61"/>
      <c r="DVE28" s="61"/>
      <c r="DVF28" s="61"/>
      <c r="DVG28" s="61"/>
      <c r="DVH28" s="61"/>
      <c r="DVI28" s="61"/>
      <c r="DVJ28" s="61"/>
      <c r="DVK28" s="61"/>
      <c r="DVL28" s="61"/>
      <c r="DVM28" s="61"/>
      <c r="DVN28" s="61"/>
      <c r="DVO28" s="61"/>
      <c r="DVP28" s="61"/>
      <c r="DVQ28" s="61"/>
      <c r="DVR28" s="61"/>
      <c r="DVS28" s="61"/>
      <c r="DVT28" s="61"/>
      <c r="DVU28" s="61"/>
      <c r="DVV28" s="61"/>
      <c r="DVW28" s="61"/>
      <c r="DVX28" s="61"/>
      <c r="DVY28" s="61"/>
      <c r="DVZ28" s="61"/>
      <c r="DWA28" s="61"/>
      <c r="DWB28" s="61"/>
      <c r="DWC28" s="61"/>
      <c r="DWD28" s="61"/>
      <c r="DWE28" s="61"/>
      <c r="DWF28" s="61"/>
      <c r="DWG28" s="61"/>
      <c r="DWH28" s="61"/>
      <c r="DWI28" s="61"/>
      <c r="DWJ28" s="61"/>
      <c r="DWK28" s="61"/>
      <c r="DWL28" s="61"/>
      <c r="DWM28" s="61"/>
      <c r="DWN28" s="61"/>
      <c r="DWO28" s="61"/>
      <c r="DWP28" s="61"/>
      <c r="DWQ28" s="61"/>
      <c r="DWR28" s="61"/>
      <c r="DWS28" s="61"/>
      <c r="DWT28" s="61"/>
      <c r="DWU28" s="61"/>
      <c r="DWV28" s="61"/>
      <c r="DWW28" s="61"/>
      <c r="DWX28" s="61"/>
      <c r="DWY28" s="61"/>
      <c r="DWZ28" s="61"/>
      <c r="DXA28" s="61"/>
      <c r="DXB28" s="61"/>
      <c r="DXC28" s="61"/>
      <c r="DXD28" s="61"/>
      <c r="DXE28" s="61"/>
      <c r="DXF28" s="61"/>
      <c r="DXG28" s="61"/>
      <c r="DXH28" s="61"/>
      <c r="DXI28" s="61"/>
      <c r="DXJ28" s="61"/>
      <c r="DXK28" s="61"/>
      <c r="DXL28" s="61"/>
      <c r="DXM28" s="61"/>
      <c r="DXN28" s="61"/>
      <c r="DXO28" s="61"/>
      <c r="DXP28" s="61"/>
      <c r="DXQ28" s="61"/>
      <c r="DXR28" s="61"/>
      <c r="DXS28" s="61"/>
      <c r="DXT28" s="61"/>
      <c r="DXU28" s="61"/>
      <c r="DXV28" s="61"/>
      <c r="DXW28" s="61"/>
      <c r="DXX28" s="61"/>
      <c r="DXY28" s="61"/>
      <c r="DXZ28" s="61"/>
      <c r="DYA28" s="61"/>
      <c r="DYB28" s="61"/>
      <c r="DYC28" s="61"/>
      <c r="DYD28" s="61"/>
      <c r="DYE28" s="61"/>
      <c r="DYF28" s="61"/>
      <c r="DYG28" s="61"/>
      <c r="DYH28" s="61"/>
      <c r="DYI28" s="61"/>
      <c r="DYJ28" s="61"/>
      <c r="DYK28" s="61"/>
      <c r="DYL28" s="61"/>
      <c r="DYM28" s="61"/>
      <c r="DYN28" s="61"/>
      <c r="DYO28" s="61"/>
      <c r="DYP28" s="61"/>
      <c r="DYQ28" s="61"/>
      <c r="DYR28" s="61"/>
      <c r="DYS28" s="61"/>
      <c r="DYT28" s="61"/>
      <c r="DYU28" s="61"/>
      <c r="DYV28" s="61"/>
      <c r="DYW28" s="61"/>
      <c r="DYX28" s="61"/>
      <c r="DYY28" s="61"/>
      <c r="DYZ28" s="61"/>
      <c r="DZA28" s="61"/>
      <c r="DZB28" s="61"/>
      <c r="DZC28" s="61"/>
      <c r="DZD28" s="61"/>
      <c r="DZE28" s="61"/>
      <c r="DZF28" s="61"/>
      <c r="DZG28" s="61"/>
      <c r="DZH28" s="61"/>
      <c r="DZI28" s="61"/>
      <c r="DZJ28" s="61"/>
      <c r="DZK28" s="61"/>
      <c r="DZL28" s="61"/>
      <c r="DZM28" s="61"/>
      <c r="DZN28" s="61"/>
      <c r="DZO28" s="61"/>
      <c r="DZP28" s="61"/>
      <c r="DZQ28" s="61"/>
      <c r="DZR28" s="61"/>
      <c r="DZS28" s="61"/>
      <c r="DZT28" s="61"/>
      <c r="DZU28" s="61"/>
      <c r="DZV28" s="61"/>
      <c r="DZW28" s="61"/>
      <c r="DZX28" s="61"/>
      <c r="DZY28" s="61"/>
      <c r="DZZ28" s="61"/>
      <c r="EAA28" s="61"/>
      <c r="EAB28" s="61"/>
      <c r="EAC28" s="61"/>
      <c r="EAD28" s="61"/>
      <c r="EAE28" s="61"/>
      <c r="EAF28" s="61"/>
      <c r="EAG28" s="61"/>
      <c r="EAH28" s="61"/>
      <c r="EAI28" s="61"/>
      <c r="EAJ28" s="61"/>
      <c r="EAK28" s="61"/>
      <c r="EAL28" s="61"/>
      <c r="EAM28" s="61"/>
      <c r="EAN28" s="61"/>
      <c r="EAO28" s="61"/>
      <c r="EAP28" s="61"/>
      <c r="EAQ28" s="61"/>
      <c r="EAR28" s="61"/>
      <c r="EAS28" s="61"/>
      <c r="EAT28" s="61"/>
      <c r="EAU28" s="61"/>
      <c r="EAV28" s="61"/>
      <c r="EAW28" s="61"/>
      <c r="EAX28" s="61"/>
      <c r="EAY28" s="61"/>
      <c r="EAZ28" s="61"/>
      <c r="EBA28" s="61"/>
      <c r="EBB28" s="61"/>
      <c r="EBC28" s="61"/>
      <c r="EBD28" s="61"/>
      <c r="EBE28" s="61"/>
      <c r="EBF28" s="61"/>
      <c r="EBG28" s="61"/>
      <c r="EBH28" s="61"/>
      <c r="EBI28" s="61"/>
      <c r="EBJ28" s="61"/>
      <c r="EBK28" s="61"/>
      <c r="EBL28" s="61"/>
      <c r="EBM28" s="61"/>
      <c r="EBN28" s="61"/>
      <c r="EBO28" s="61"/>
      <c r="EBP28" s="61"/>
      <c r="EBQ28" s="61"/>
      <c r="EBR28" s="61"/>
      <c r="EBS28" s="61"/>
      <c r="EBT28" s="61"/>
      <c r="EBU28" s="61"/>
      <c r="EBV28" s="61"/>
      <c r="EBW28" s="61"/>
      <c r="EBX28" s="61"/>
      <c r="EBY28" s="61"/>
      <c r="EBZ28" s="61"/>
      <c r="ECA28" s="61"/>
      <c r="ECB28" s="61"/>
      <c r="ECC28" s="61"/>
      <c r="ECD28" s="61"/>
      <c r="ECE28" s="61"/>
      <c r="ECF28" s="61"/>
      <c r="ECG28" s="61"/>
      <c r="ECH28" s="61"/>
      <c r="ECI28" s="61"/>
      <c r="ECJ28" s="61"/>
      <c r="ECK28" s="61"/>
      <c r="ECL28" s="61"/>
      <c r="ECM28" s="61"/>
      <c r="ECN28" s="61"/>
      <c r="ECO28" s="61"/>
      <c r="ECP28" s="61"/>
      <c r="ECQ28" s="61"/>
      <c r="ECR28" s="61"/>
      <c r="ECS28" s="61"/>
      <c r="ECT28" s="61"/>
      <c r="ECU28" s="61"/>
      <c r="ECV28" s="61"/>
      <c r="ECW28" s="61"/>
      <c r="ECX28" s="61"/>
      <c r="ECY28" s="61"/>
      <c r="ECZ28" s="61"/>
      <c r="EDA28" s="61"/>
      <c r="EDB28" s="61"/>
      <c r="EDC28" s="61"/>
      <c r="EDD28" s="61"/>
      <c r="EDE28" s="61"/>
      <c r="EDF28" s="61"/>
      <c r="EDG28" s="61"/>
      <c r="EDH28" s="61"/>
      <c r="EDI28" s="61"/>
      <c r="EDJ28" s="61"/>
      <c r="EDK28" s="61"/>
      <c r="EDL28" s="61"/>
      <c r="EDM28" s="61"/>
      <c r="EDN28" s="61"/>
      <c r="EDO28" s="61"/>
      <c r="EDP28" s="61"/>
      <c r="EDQ28" s="61"/>
      <c r="EDR28" s="61"/>
      <c r="EDS28" s="61"/>
      <c r="EDT28" s="61"/>
      <c r="EDU28" s="61"/>
      <c r="EDV28" s="61"/>
      <c r="EDW28" s="61"/>
      <c r="EDX28" s="61"/>
      <c r="EDY28" s="61"/>
      <c r="EDZ28" s="61"/>
      <c r="EEA28" s="61"/>
      <c r="EEB28" s="61"/>
      <c r="EEC28" s="61"/>
      <c r="EED28" s="61"/>
      <c r="EEE28" s="61"/>
      <c r="EEF28" s="61"/>
      <c r="EEG28" s="61"/>
      <c r="EEH28" s="61"/>
      <c r="EEI28" s="61"/>
      <c r="EEJ28" s="61"/>
      <c r="EEK28" s="61"/>
      <c r="EEL28" s="61"/>
      <c r="EEM28" s="61"/>
      <c r="EEN28" s="61"/>
      <c r="EEO28" s="61"/>
      <c r="EEP28" s="61"/>
      <c r="EEQ28" s="61"/>
      <c r="EER28" s="61"/>
      <c r="EES28" s="61"/>
      <c r="EET28" s="61"/>
      <c r="EEU28" s="61"/>
      <c r="EEV28" s="61"/>
      <c r="EEW28" s="61"/>
      <c r="EEX28" s="61"/>
      <c r="EEY28" s="61"/>
      <c r="EEZ28" s="61"/>
      <c r="EFA28" s="61"/>
      <c r="EFB28" s="61"/>
      <c r="EFC28" s="61"/>
      <c r="EFD28" s="61"/>
      <c r="EFE28" s="61"/>
      <c r="EFF28" s="61"/>
      <c r="EFG28" s="61"/>
      <c r="EFH28" s="61"/>
      <c r="EFI28" s="61"/>
      <c r="EFJ28" s="61"/>
      <c r="EFK28" s="61"/>
      <c r="EFL28" s="61"/>
      <c r="EFM28" s="61"/>
      <c r="EFN28" s="61"/>
      <c r="EFO28" s="61"/>
      <c r="EFP28" s="61"/>
      <c r="EFQ28" s="61"/>
      <c r="EFR28" s="61"/>
      <c r="EFS28" s="61"/>
      <c r="EFT28" s="61"/>
      <c r="EFU28" s="61"/>
      <c r="EFV28" s="61"/>
      <c r="EFW28" s="61"/>
      <c r="EFX28" s="61"/>
      <c r="EFY28" s="61"/>
      <c r="EFZ28" s="61"/>
      <c r="EGA28" s="61"/>
      <c r="EGB28" s="61"/>
      <c r="EGC28" s="61"/>
      <c r="EGD28" s="61"/>
      <c r="EGE28" s="61"/>
      <c r="EGF28" s="61"/>
      <c r="EGG28" s="61"/>
      <c r="EGH28" s="61"/>
      <c r="EGI28" s="61"/>
      <c r="EGJ28" s="61"/>
      <c r="EGK28" s="61"/>
      <c r="EGL28" s="61"/>
      <c r="EGM28" s="61"/>
      <c r="EGN28" s="61"/>
      <c r="EGO28" s="61"/>
      <c r="EGP28" s="61"/>
      <c r="EGQ28" s="61"/>
      <c r="EGR28" s="61"/>
      <c r="EGS28" s="61"/>
      <c r="EGT28" s="61"/>
      <c r="EGU28" s="61"/>
      <c r="EGV28" s="61"/>
      <c r="EGW28" s="61"/>
      <c r="EGX28" s="61"/>
      <c r="EGY28" s="61"/>
      <c r="EGZ28" s="61"/>
      <c r="EHA28" s="61"/>
      <c r="EHB28" s="61"/>
      <c r="EHC28" s="61"/>
      <c r="EHD28" s="61"/>
      <c r="EHE28" s="61"/>
      <c r="EHF28" s="61"/>
      <c r="EHG28" s="61"/>
      <c r="EHH28" s="61"/>
      <c r="EHI28" s="61"/>
      <c r="EHJ28" s="61"/>
      <c r="EHK28" s="61"/>
      <c r="EHL28" s="61"/>
      <c r="EHM28" s="61"/>
      <c r="EHN28" s="61"/>
      <c r="EHO28" s="61"/>
      <c r="EHP28" s="61"/>
      <c r="EHQ28" s="61"/>
      <c r="EHR28" s="61"/>
      <c r="EHS28" s="61"/>
      <c r="EHT28" s="61"/>
      <c r="EHU28" s="61"/>
      <c r="EHV28" s="61"/>
      <c r="EHW28" s="61"/>
      <c r="EHX28" s="61"/>
      <c r="EHY28" s="61"/>
      <c r="EHZ28" s="61"/>
      <c r="EIA28" s="61"/>
      <c r="EIB28" s="61"/>
      <c r="EIC28" s="61"/>
      <c r="EID28" s="61"/>
      <c r="EIE28" s="61"/>
      <c r="EIF28" s="61"/>
      <c r="EIG28" s="61"/>
      <c r="EIH28" s="61"/>
      <c r="EII28" s="61"/>
      <c r="EIJ28" s="61"/>
      <c r="EIK28" s="61"/>
      <c r="EIL28" s="61"/>
      <c r="EIM28" s="61"/>
      <c r="EIN28" s="61"/>
      <c r="EIO28" s="61"/>
      <c r="EIP28" s="61"/>
      <c r="EIQ28" s="61"/>
      <c r="EIR28" s="61"/>
      <c r="EIS28" s="61"/>
      <c r="EIT28" s="61"/>
      <c r="EIU28" s="61"/>
      <c r="EIV28" s="61"/>
      <c r="EIW28" s="61"/>
      <c r="EIX28" s="61"/>
      <c r="EIY28" s="61"/>
      <c r="EIZ28" s="61"/>
      <c r="EJA28" s="61"/>
      <c r="EJB28" s="61"/>
      <c r="EJC28" s="61"/>
      <c r="EJD28" s="61"/>
      <c r="EJE28" s="61"/>
      <c r="EJF28" s="61"/>
      <c r="EJG28" s="61"/>
      <c r="EJH28" s="61"/>
      <c r="EJI28" s="61"/>
      <c r="EJJ28" s="61"/>
      <c r="EJK28" s="61"/>
      <c r="EJL28" s="61"/>
      <c r="EJM28" s="61"/>
      <c r="EJN28" s="61"/>
      <c r="EJO28" s="61"/>
      <c r="EJP28" s="61"/>
      <c r="EJQ28" s="61"/>
      <c r="EJR28" s="61"/>
      <c r="EJS28" s="61"/>
      <c r="EJT28" s="61"/>
      <c r="EJU28" s="61"/>
      <c r="EJV28" s="61"/>
      <c r="EJW28" s="61"/>
      <c r="EJX28" s="61"/>
      <c r="EJY28" s="61"/>
      <c r="EJZ28" s="61"/>
      <c r="EKA28" s="61"/>
      <c r="EKB28" s="61"/>
      <c r="EKC28" s="61"/>
      <c r="EKD28" s="61"/>
      <c r="EKE28" s="61"/>
      <c r="EKF28" s="61"/>
      <c r="EKG28" s="61"/>
      <c r="EKH28" s="61"/>
      <c r="EKI28" s="61"/>
      <c r="EKJ28" s="61"/>
      <c r="EKK28" s="61"/>
      <c r="EKL28" s="61"/>
      <c r="EKM28" s="61"/>
      <c r="EKN28" s="61"/>
      <c r="EKO28" s="61"/>
      <c r="EKP28" s="61"/>
      <c r="EKQ28" s="61"/>
      <c r="EKR28" s="61"/>
      <c r="EKS28" s="61"/>
      <c r="EKT28" s="61"/>
      <c r="EKU28" s="61"/>
      <c r="EKV28" s="61"/>
      <c r="EKW28" s="61"/>
      <c r="EKX28" s="61"/>
      <c r="EKY28" s="61"/>
      <c r="EKZ28" s="61"/>
      <c r="ELA28" s="61"/>
      <c r="ELB28" s="61"/>
      <c r="ELC28" s="61"/>
      <c r="ELD28" s="61"/>
      <c r="ELE28" s="61"/>
      <c r="ELF28" s="61"/>
      <c r="ELG28" s="61"/>
      <c r="ELH28" s="61"/>
      <c r="ELI28" s="61"/>
      <c r="ELJ28" s="61"/>
      <c r="ELK28" s="61"/>
      <c r="ELL28" s="61"/>
      <c r="ELM28" s="61"/>
      <c r="ELN28" s="61"/>
      <c r="ELO28" s="61"/>
      <c r="ELP28" s="61"/>
      <c r="ELQ28" s="61"/>
      <c r="ELR28" s="61"/>
      <c r="ELS28" s="61"/>
      <c r="ELT28" s="61"/>
      <c r="ELU28" s="61"/>
      <c r="ELV28" s="61"/>
      <c r="ELW28" s="61"/>
      <c r="ELX28" s="61"/>
      <c r="ELY28" s="61"/>
      <c r="ELZ28" s="61"/>
      <c r="EMA28" s="61"/>
      <c r="EMB28" s="61"/>
      <c r="EMC28" s="61"/>
      <c r="EMD28" s="61"/>
      <c r="EME28" s="61"/>
      <c r="EMF28" s="61"/>
      <c r="EMG28" s="61"/>
      <c r="EMH28" s="61"/>
      <c r="EMI28" s="61"/>
      <c r="EMJ28" s="61"/>
      <c r="EMK28" s="61"/>
      <c r="EML28" s="61"/>
      <c r="EMM28" s="61"/>
      <c r="EMN28" s="61"/>
      <c r="EMO28" s="61"/>
      <c r="EMP28" s="61"/>
      <c r="EMQ28" s="61"/>
      <c r="EMR28" s="61"/>
      <c r="EMS28" s="61"/>
      <c r="EMT28" s="61"/>
      <c r="EMU28" s="61"/>
      <c r="EMV28" s="61"/>
      <c r="EMW28" s="61"/>
      <c r="EMX28" s="61"/>
      <c r="EMY28" s="61"/>
      <c r="EMZ28" s="61"/>
      <c r="ENA28" s="61"/>
      <c r="ENB28" s="61"/>
      <c r="ENC28" s="61"/>
      <c r="END28" s="61"/>
      <c r="ENE28" s="61"/>
      <c r="ENF28" s="61"/>
      <c r="ENG28" s="61"/>
      <c r="ENH28" s="61"/>
      <c r="ENI28" s="61"/>
      <c r="ENJ28" s="61"/>
      <c r="ENK28" s="61"/>
      <c r="ENL28" s="61"/>
      <c r="ENM28" s="61"/>
      <c r="ENN28" s="61"/>
      <c r="ENO28" s="61"/>
      <c r="ENP28" s="61"/>
      <c r="ENQ28" s="61"/>
      <c r="ENR28" s="61"/>
      <c r="ENS28" s="61"/>
      <c r="ENT28" s="61"/>
      <c r="ENU28" s="61"/>
      <c r="ENV28" s="61"/>
      <c r="ENW28" s="61"/>
      <c r="ENX28" s="61"/>
      <c r="ENY28" s="61"/>
      <c r="ENZ28" s="61"/>
      <c r="EOA28" s="61"/>
      <c r="EOB28" s="61"/>
      <c r="EOC28" s="61"/>
      <c r="EOD28" s="61"/>
      <c r="EOE28" s="61"/>
      <c r="EOF28" s="61"/>
      <c r="EOG28" s="61"/>
      <c r="EOH28" s="61"/>
      <c r="EOI28" s="61"/>
      <c r="EOJ28" s="61"/>
      <c r="EOK28" s="61"/>
      <c r="EOL28" s="61"/>
      <c r="EOM28" s="61"/>
      <c r="EON28" s="61"/>
      <c r="EOO28" s="61"/>
      <c r="EOP28" s="61"/>
      <c r="EOQ28" s="61"/>
      <c r="EOR28" s="61"/>
      <c r="EOS28" s="61"/>
      <c r="EOT28" s="61"/>
      <c r="EOU28" s="61"/>
      <c r="EOV28" s="61"/>
      <c r="EOW28" s="61"/>
      <c r="EOX28" s="61"/>
      <c r="EOY28" s="61"/>
      <c r="EOZ28" s="61"/>
      <c r="EPA28" s="61"/>
      <c r="EPB28" s="61"/>
      <c r="EPC28" s="61"/>
      <c r="EPD28" s="61"/>
      <c r="EPE28" s="61"/>
      <c r="EPF28" s="61"/>
      <c r="EPG28" s="61"/>
      <c r="EPH28" s="61"/>
      <c r="EPI28" s="61"/>
      <c r="EPJ28" s="61"/>
      <c r="EPK28" s="61"/>
      <c r="EPL28" s="61"/>
      <c r="EPM28" s="61"/>
      <c r="EPN28" s="61"/>
      <c r="EPO28" s="61"/>
      <c r="EPP28" s="61"/>
      <c r="EPQ28" s="61"/>
      <c r="EPR28" s="61"/>
      <c r="EPS28" s="61"/>
      <c r="EPT28" s="61"/>
      <c r="EPU28" s="61"/>
      <c r="EPV28" s="61"/>
      <c r="EPW28" s="61"/>
      <c r="EPX28" s="61"/>
      <c r="EPY28" s="61"/>
      <c r="EPZ28" s="61"/>
      <c r="EQA28" s="61"/>
      <c r="EQB28" s="61"/>
      <c r="EQC28" s="61"/>
      <c r="EQD28" s="61"/>
      <c r="EQE28" s="61"/>
      <c r="EQF28" s="61"/>
      <c r="EQG28" s="61"/>
      <c r="EQH28" s="61"/>
      <c r="EQI28" s="61"/>
      <c r="EQJ28" s="61"/>
      <c r="EQK28" s="61"/>
      <c r="EQL28" s="61"/>
      <c r="EQM28" s="61"/>
      <c r="EQN28" s="61"/>
      <c r="EQO28" s="61"/>
      <c r="EQP28" s="61"/>
      <c r="EQQ28" s="61"/>
      <c r="EQR28" s="61"/>
      <c r="EQS28" s="61"/>
      <c r="EQT28" s="61"/>
      <c r="EQU28" s="61"/>
      <c r="EQV28" s="61"/>
      <c r="EQW28" s="61"/>
      <c r="EQX28" s="61"/>
      <c r="EQY28" s="61"/>
      <c r="EQZ28" s="61"/>
      <c r="ERA28" s="61"/>
      <c r="ERB28" s="61"/>
      <c r="ERC28" s="61"/>
      <c r="ERD28" s="61"/>
      <c r="ERE28" s="61"/>
      <c r="ERF28" s="61"/>
      <c r="ERG28" s="61"/>
      <c r="ERH28" s="61"/>
      <c r="ERI28" s="61"/>
      <c r="ERJ28" s="61"/>
      <c r="ERK28" s="61"/>
      <c r="ERL28" s="61"/>
      <c r="ERM28" s="61"/>
      <c r="ERN28" s="61"/>
      <c r="ERO28" s="61"/>
      <c r="ERP28" s="61"/>
      <c r="ERQ28" s="61"/>
      <c r="ERR28" s="61"/>
      <c r="ERS28" s="61"/>
      <c r="ERT28" s="61"/>
      <c r="ERU28" s="61"/>
      <c r="ERV28" s="61"/>
      <c r="ERW28" s="61"/>
      <c r="ERX28" s="61"/>
      <c r="ERY28" s="61"/>
      <c r="ERZ28" s="61"/>
      <c r="ESA28" s="61"/>
      <c r="ESB28" s="61"/>
      <c r="ESC28" s="61"/>
      <c r="ESD28" s="61"/>
      <c r="ESE28" s="61"/>
      <c r="ESF28" s="61"/>
      <c r="ESG28" s="61"/>
      <c r="ESH28" s="61"/>
      <c r="ESI28" s="61"/>
      <c r="ESJ28" s="61"/>
      <c r="ESK28" s="61"/>
      <c r="ESL28" s="61"/>
      <c r="ESM28" s="61"/>
      <c r="ESN28" s="61"/>
      <c r="ESO28" s="61"/>
      <c r="ESP28" s="61"/>
      <c r="ESQ28" s="61"/>
      <c r="ESR28" s="61"/>
      <c r="ESS28" s="61"/>
      <c r="EST28" s="61"/>
      <c r="ESU28" s="61"/>
      <c r="ESV28" s="61"/>
      <c r="ESW28" s="61"/>
      <c r="ESX28" s="61"/>
      <c r="ESY28" s="61"/>
      <c r="ESZ28" s="61"/>
      <c r="ETA28" s="61"/>
      <c r="ETB28" s="61"/>
      <c r="ETC28" s="61"/>
      <c r="ETD28" s="61"/>
      <c r="ETE28" s="61"/>
      <c r="ETF28" s="61"/>
      <c r="ETG28" s="61"/>
      <c r="ETH28" s="61"/>
      <c r="ETI28" s="61"/>
      <c r="ETJ28" s="61"/>
      <c r="ETK28" s="61"/>
      <c r="ETL28" s="61"/>
      <c r="ETM28" s="61"/>
      <c r="ETN28" s="61"/>
      <c r="ETO28" s="61"/>
      <c r="ETP28" s="61"/>
      <c r="ETQ28" s="61"/>
      <c r="ETR28" s="61"/>
      <c r="ETS28" s="61"/>
      <c r="ETT28" s="61"/>
      <c r="ETU28" s="61"/>
      <c r="ETV28" s="61"/>
      <c r="ETW28" s="61"/>
      <c r="ETX28" s="61"/>
      <c r="ETY28" s="61"/>
      <c r="ETZ28" s="61"/>
      <c r="EUA28" s="61"/>
      <c r="EUB28" s="61"/>
      <c r="EUC28" s="61"/>
      <c r="EUD28" s="61"/>
      <c r="EUE28" s="61"/>
      <c r="EUF28" s="61"/>
      <c r="EUG28" s="61"/>
      <c r="EUH28" s="61"/>
      <c r="EUI28" s="61"/>
      <c r="EUJ28" s="61"/>
      <c r="EUK28" s="61"/>
      <c r="EUL28" s="61"/>
      <c r="EUM28" s="61"/>
      <c r="EUN28" s="61"/>
      <c r="EUO28" s="61"/>
      <c r="EUP28" s="61"/>
      <c r="EUQ28" s="61"/>
      <c r="EUR28" s="61"/>
      <c r="EUS28" s="61"/>
      <c r="EUT28" s="61"/>
      <c r="EUU28" s="61"/>
      <c r="EUV28" s="61"/>
      <c r="EUW28" s="61"/>
      <c r="EUX28" s="61"/>
      <c r="EUY28" s="61"/>
      <c r="EUZ28" s="61"/>
      <c r="EVA28" s="61"/>
      <c r="EVB28" s="61"/>
      <c r="EVC28" s="61"/>
      <c r="EVD28" s="61"/>
      <c r="EVE28" s="61"/>
      <c r="EVF28" s="61"/>
      <c r="EVG28" s="61"/>
      <c r="EVH28" s="61"/>
      <c r="EVI28" s="61"/>
      <c r="EVJ28" s="61"/>
      <c r="EVK28" s="61"/>
      <c r="EVL28" s="61"/>
      <c r="EVM28" s="61"/>
      <c r="EVN28" s="61"/>
      <c r="EVO28" s="61"/>
      <c r="EVP28" s="61"/>
      <c r="EVQ28" s="61"/>
      <c r="EVR28" s="61"/>
      <c r="EVS28" s="61"/>
      <c r="EVT28" s="61"/>
      <c r="EVU28" s="61"/>
      <c r="EVV28" s="61"/>
      <c r="EVW28" s="61"/>
      <c r="EVX28" s="61"/>
      <c r="EVY28" s="61"/>
      <c r="EVZ28" s="61"/>
      <c r="EWA28" s="61"/>
      <c r="EWB28" s="61"/>
      <c r="EWC28" s="61"/>
      <c r="EWD28" s="61"/>
      <c r="EWE28" s="61"/>
      <c r="EWF28" s="61"/>
      <c r="EWG28" s="61"/>
      <c r="EWH28" s="61"/>
      <c r="EWI28" s="61"/>
      <c r="EWJ28" s="61"/>
      <c r="EWK28" s="61"/>
      <c r="EWL28" s="61"/>
      <c r="EWM28" s="61"/>
      <c r="EWN28" s="61"/>
      <c r="EWO28" s="61"/>
      <c r="EWP28" s="61"/>
      <c r="EWQ28" s="61"/>
      <c r="EWR28" s="61"/>
      <c r="EWS28" s="61"/>
      <c r="EWT28" s="61"/>
      <c r="EWU28" s="61"/>
      <c r="EWV28" s="61"/>
      <c r="EWW28" s="61"/>
      <c r="EWX28" s="61"/>
      <c r="EWY28" s="61"/>
      <c r="EWZ28" s="61"/>
      <c r="EXA28" s="61"/>
      <c r="EXB28" s="61"/>
      <c r="EXC28" s="61"/>
      <c r="EXD28" s="61"/>
      <c r="EXE28" s="61"/>
      <c r="EXF28" s="61"/>
      <c r="EXG28" s="61"/>
      <c r="EXH28" s="61"/>
      <c r="EXI28" s="61"/>
      <c r="EXJ28" s="61"/>
      <c r="EXK28" s="61"/>
      <c r="EXL28" s="61"/>
      <c r="EXM28" s="61"/>
      <c r="EXN28" s="61"/>
      <c r="EXO28" s="61"/>
      <c r="EXP28" s="61"/>
      <c r="EXQ28" s="61"/>
      <c r="EXR28" s="61"/>
      <c r="EXS28" s="61"/>
      <c r="EXT28" s="61"/>
      <c r="EXU28" s="61"/>
      <c r="EXV28" s="61"/>
      <c r="EXW28" s="61"/>
      <c r="EXX28" s="61"/>
      <c r="EXY28" s="61"/>
      <c r="EXZ28" s="61"/>
      <c r="EYA28" s="61"/>
      <c r="EYB28" s="61"/>
      <c r="EYC28" s="61"/>
      <c r="EYD28" s="61"/>
      <c r="EYE28" s="61"/>
      <c r="EYF28" s="61"/>
      <c r="EYG28" s="61"/>
      <c r="EYH28" s="61"/>
      <c r="EYI28" s="61"/>
      <c r="EYJ28" s="61"/>
      <c r="EYK28" s="61"/>
      <c r="EYL28" s="61"/>
      <c r="EYM28" s="61"/>
      <c r="EYN28" s="61"/>
      <c r="EYO28" s="61"/>
      <c r="EYP28" s="61"/>
      <c r="EYQ28" s="61"/>
      <c r="EYR28" s="61"/>
      <c r="EYS28" s="61"/>
      <c r="EYT28" s="61"/>
      <c r="EYU28" s="61"/>
      <c r="EYV28" s="61"/>
      <c r="EYW28" s="61"/>
      <c r="EYX28" s="61"/>
      <c r="EYY28" s="61"/>
      <c r="EYZ28" s="61"/>
      <c r="EZA28" s="61"/>
      <c r="EZB28" s="61"/>
      <c r="EZC28" s="61"/>
      <c r="EZD28" s="61"/>
      <c r="EZE28" s="61"/>
      <c r="EZF28" s="61"/>
      <c r="EZG28" s="61"/>
      <c r="EZH28" s="61"/>
      <c r="EZI28" s="61"/>
      <c r="EZJ28" s="61"/>
      <c r="EZK28" s="61"/>
      <c r="EZL28" s="61"/>
      <c r="EZM28" s="61"/>
      <c r="EZN28" s="61"/>
      <c r="EZO28" s="61"/>
      <c r="EZP28" s="61"/>
      <c r="EZQ28" s="61"/>
      <c r="EZR28" s="61"/>
      <c r="EZS28" s="61"/>
      <c r="EZT28" s="61"/>
      <c r="EZU28" s="61"/>
      <c r="EZV28" s="61"/>
      <c r="EZW28" s="61"/>
      <c r="EZX28" s="61"/>
      <c r="EZY28" s="61"/>
      <c r="EZZ28" s="61"/>
      <c r="FAA28" s="61"/>
      <c r="FAB28" s="61"/>
      <c r="FAC28" s="61"/>
      <c r="FAD28" s="61"/>
      <c r="FAE28" s="61"/>
      <c r="FAF28" s="61"/>
      <c r="FAG28" s="61"/>
      <c r="FAH28" s="61"/>
      <c r="FAI28" s="61"/>
      <c r="FAJ28" s="61"/>
      <c r="FAK28" s="61"/>
      <c r="FAL28" s="61"/>
      <c r="FAM28" s="61"/>
      <c r="FAN28" s="61"/>
      <c r="FAO28" s="61"/>
      <c r="FAP28" s="61"/>
      <c r="FAQ28" s="61"/>
      <c r="FAR28" s="61"/>
      <c r="FAS28" s="61"/>
      <c r="FAT28" s="61"/>
      <c r="FAU28" s="61"/>
      <c r="FAV28" s="61"/>
      <c r="FAW28" s="61"/>
      <c r="FAX28" s="61"/>
      <c r="FAY28" s="61"/>
      <c r="FAZ28" s="61"/>
      <c r="FBA28" s="61"/>
      <c r="FBB28" s="61"/>
      <c r="FBC28" s="61"/>
      <c r="FBD28" s="61"/>
      <c r="FBE28" s="61"/>
      <c r="FBF28" s="61"/>
      <c r="FBG28" s="61"/>
      <c r="FBH28" s="61"/>
      <c r="FBI28" s="61"/>
      <c r="FBJ28" s="61"/>
      <c r="FBK28" s="61"/>
      <c r="FBL28" s="61"/>
      <c r="FBM28" s="61"/>
      <c r="FBN28" s="61"/>
      <c r="FBO28" s="61"/>
      <c r="FBP28" s="61"/>
      <c r="FBQ28" s="61"/>
      <c r="FBR28" s="61"/>
      <c r="FBS28" s="61"/>
      <c r="FBT28" s="61"/>
      <c r="FBU28" s="61"/>
      <c r="FBV28" s="61"/>
      <c r="FBW28" s="61"/>
      <c r="FBX28" s="61"/>
      <c r="FBY28" s="61"/>
      <c r="FBZ28" s="61"/>
      <c r="FCA28" s="61"/>
      <c r="FCB28" s="61"/>
      <c r="FCC28" s="61"/>
      <c r="FCD28" s="61"/>
      <c r="FCE28" s="61"/>
      <c r="FCF28" s="61"/>
      <c r="FCG28" s="61"/>
      <c r="FCH28" s="61"/>
      <c r="FCI28" s="61"/>
      <c r="FCJ28" s="61"/>
      <c r="FCK28" s="61"/>
      <c r="FCL28" s="61"/>
      <c r="FCM28" s="61"/>
      <c r="FCN28" s="61"/>
      <c r="FCO28" s="61"/>
      <c r="FCP28" s="61"/>
      <c r="FCQ28" s="61"/>
      <c r="FCR28" s="61"/>
      <c r="FCS28" s="61"/>
      <c r="FCT28" s="61"/>
      <c r="FCU28" s="61"/>
      <c r="FCV28" s="61"/>
      <c r="FCW28" s="61"/>
      <c r="FCX28" s="61"/>
      <c r="FCY28" s="61"/>
      <c r="FCZ28" s="61"/>
      <c r="FDA28" s="61"/>
      <c r="FDB28" s="61"/>
      <c r="FDC28" s="61"/>
      <c r="FDD28" s="61"/>
      <c r="FDE28" s="61"/>
      <c r="FDF28" s="61"/>
      <c r="FDG28" s="61"/>
      <c r="FDH28" s="61"/>
      <c r="FDI28" s="61"/>
      <c r="FDJ28" s="61"/>
      <c r="FDK28" s="61"/>
      <c r="FDL28" s="61"/>
      <c r="FDM28" s="61"/>
      <c r="FDN28" s="61"/>
      <c r="FDO28" s="61"/>
      <c r="FDP28" s="61"/>
      <c r="FDQ28" s="61"/>
      <c r="FDR28" s="61"/>
      <c r="FDS28" s="61"/>
      <c r="FDT28" s="61"/>
      <c r="FDU28" s="61"/>
      <c r="FDV28" s="61"/>
      <c r="FDW28" s="61"/>
      <c r="FDX28" s="61"/>
      <c r="FDY28" s="61"/>
      <c r="FDZ28" s="61"/>
      <c r="FEA28" s="61"/>
      <c r="FEB28" s="61"/>
      <c r="FEC28" s="61"/>
      <c r="FED28" s="61"/>
      <c r="FEE28" s="61"/>
      <c r="FEF28" s="61"/>
      <c r="FEG28" s="61"/>
      <c r="FEH28" s="61"/>
      <c r="FEI28" s="61"/>
      <c r="FEJ28" s="61"/>
      <c r="FEK28" s="61"/>
      <c r="FEL28" s="61"/>
      <c r="FEM28" s="61"/>
      <c r="FEN28" s="61"/>
      <c r="FEO28" s="61"/>
      <c r="FEP28" s="61"/>
      <c r="FEQ28" s="61"/>
      <c r="FER28" s="61"/>
      <c r="FES28" s="61"/>
      <c r="FET28" s="61"/>
      <c r="FEU28" s="61"/>
      <c r="FEV28" s="61"/>
      <c r="FEW28" s="61"/>
      <c r="FEX28" s="61"/>
      <c r="FEY28" s="61"/>
      <c r="FEZ28" s="61"/>
      <c r="FFA28" s="61"/>
      <c r="FFB28" s="61"/>
      <c r="FFC28" s="61"/>
      <c r="FFD28" s="61"/>
      <c r="FFE28" s="61"/>
      <c r="FFF28" s="61"/>
      <c r="FFG28" s="61"/>
      <c r="FFH28" s="61"/>
      <c r="FFI28" s="61"/>
      <c r="FFJ28" s="61"/>
      <c r="FFK28" s="61"/>
      <c r="FFL28" s="61"/>
      <c r="FFM28" s="61"/>
      <c r="FFN28" s="61"/>
      <c r="FFO28" s="61"/>
      <c r="FFP28" s="61"/>
      <c r="FFQ28" s="61"/>
      <c r="FFR28" s="61"/>
      <c r="FFS28" s="61"/>
      <c r="FFT28" s="61"/>
      <c r="FFU28" s="61"/>
      <c r="FFV28" s="61"/>
      <c r="FFW28" s="61"/>
      <c r="FFX28" s="61"/>
      <c r="FFY28" s="61"/>
      <c r="FFZ28" s="61"/>
      <c r="FGA28" s="61"/>
      <c r="FGB28" s="61"/>
      <c r="FGC28" s="61"/>
      <c r="FGD28" s="61"/>
      <c r="FGE28" s="61"/>
      <c r="FGF28" s="61"/>
      <c r="FGG28" s="61"/>
      <c r="FGH28" s="61"/>
      <c r="FGI28" s="61"/>
      <c r="FGJ28" s="61"/>
      <c r="FGK28" s="61"/>
      <c r="FGL28" s="61"/>
      <c r="FGM28" s="61"/>
      <c r="FGN28" s="61"/>
      <c r="FGO28" s="61"/>
      <c r="FGP28" s="61"/>
      <c r="FGQ28" s="61"/>
      <c r="FGR28" s="61"/>
      <c r="FGS28" s="61"/>
      <c r="FGT28" s="61"/>
      <c r="FGU28" s="61"/>
      <c r="FGV28" s="61"/>
      <c r="FGW28" s="61"/>
      <c r="FGX28" s="61"/>
      <c r="FGY28" s="61"/>
      <c r="FGZ28" s="61"/>
      <c r="FHA28" s="61"/>
      <c r="FHB28" s="61"/>
      <c r="FHC28" s="61"/>
      <c r="FHD28" s="61"/>
      <c r="FHE28" s="61"/>
      <c r="FHF28" s="61"/>
      <c r="FHG28" s="61"/>
      <c r="FHH28" s="61"/>
      <c r="FHI28" s="61"/>
      <c r="FHJ28" s="61"/>
      <c r="FHK28" s="61"/>
      <c r="FHL28" s="61"/>
      <c r="FHM28" s="61"/>
      <c r="FHN28" s="61"/>
      <c r="FHO28" s="61"/>
      <c r="FHP28" s="61"/>
      <c r="FHQ28" s="61"/>
      <c r="FHR28" s="61"/>
      <c r="FHS28" s="61"/>
      <c r="FHT28" s="61"/>
      <c r="FHU28" s="61"/>
      <c r="FHV28" s="61"/>
      <c r="FHW28" s="61"/>
      <c r="FHX28" s="61"/>
      <c r="FHY28" s="61"/>
      <c r="FHZ28" s="61"/>
      <c r="FIA28" s="61"/>
      <c r="FIB28" s="61"/>
      <c r="FIC28" s="61"/>
      <c r="FID28" s="61"/>
      <c r="FIE28" s="61"/>
      <c r="FIF28" s="61"/>
      <c r="FIG28" s="61"/>
      <c r="FIH28" s="61"/>
      <c r="FII28" s="61"/>
      <c r="FIJ28" s="61"/>
      <c r="FIK28" s="61"/>
      <c r="FIL28" s="61"/>
      <c r="FIM28" s="61"/>
      <c r="FIN28" s="61"/>
      <c r="FIO28" s="61"/>
      <c r="FIP28" s="61"/>
      <c r="FIQ28" s="61"/>
      <c r="FIR28" s="61"/>
      <c r="FIS28" s="61"/>
      <c r="FIT28" s="61"/>
      <c r="FIU28" s="61"/>
      <c r="FIV28" s="61"/>
      <c r="FIW28" s="61"/>
      <c r="FIX28" s="61"/>
      <c r="FIY28" s="61"/>
      <c r="FIZ28" s="61"/>
      <c r="FJA28" s="61"/>
      <c r="FJB28" s="61"/>
      <c r="FJC28" s="61"/>
      <c r="FJD28" s="61"/>
      <c r="FJE28" s="61"/>
      <c r="FJF28" s="61"/>
      <c r="FJG28" s="61"/>
      <c r="FJH28" s="61"/>
      <c r="FJI28" s="61"/>
      <c r="FJJ28" s="61"/>
      <c r="FJK28" s="61"/>
      <c r="FJL28" s="61"/>
      <c r="FJM28" s="61"/>
      <c r="FJN28" s="61"/>
      <c r="FJO28" s="61"/>
      <c r="FJP28" s="61"/>
      <c r="FJQ28" s="61"/>
      <c r="FJR28" s="61"/>
      <c r="FJS28" s="61"/>
      <c r="FJT28" s="61"/>
      <c r="FJU28" s="61"/>
      <c r="FJV28" s="61"/>
      <c r="FJW28" s="61"/>
      <c r="FJX28" s="61"/>
      <c r="FJY28" s="61"/>
      <c r="FJZ28" s="61"/>
      <c r="FKA28" s="61"/>
      <c r="FKB28" s="61"/>
      <c r="FKC28" s="61"/>
      <c r="FKD28" s="61"/>
      <c r="FKE28" s="61"/>
      <c r="FKF28" s="61"/>
      <c r="FKG28" s="61"/>
      <c r="FKH28" s="61"/>
      <c r="FKI28" s="61"/>
      <c r="FKJ28" s="61"/>
      <c r="FKK28" s="61"/>
      <c r="FKL28" s="61"/>
      <c r="FKM28" s="61"/>
      <c r="FKN28" s="61"/>
      <c r="FKO28" s="61"/>
      <c r="FKP28" s="61"/>
      <c r="FKQ28" s="61"/>
      <c r="FKR28" s="61"/>
      <c r="FKS28" s="61"/>
      <c r="FKT28" s="61"/>
      <c r="FKU28" s="61"/>
      <c r="FKV28" s="61"/>
      <c r="FKW28" s="61"/>
      <c r="FKX28" s="61"/>
      <c r="FKY28" s="61"/>
      <c r="FKZ28" s="61"/>
      <c r="FLA28" s="61"/>
      <c r="FLB28" s="61"/>
      <c r="FLC28" s="61"/>
      <c r="FLD28" s="61"/>
      <c r="FLE28" s="61"/>
      <c r="FLF28" s="61"/>
      <c r="FLG28" s="61"/>
      <c r="FLH28" s="61"/>
      <c r="FLI28" s="61"/>
      <c r="FLJ28" s="61"/>
      <c r="FLK28" s="61"/>
      <c r="FLL28" s="61"/>
      <c r="FLM28" s="61"/>
      <c r="FLN28" s="61"/>
      <c r="FLO28" s="61"/>
      <c r="FLP28" s="61"/>
      <c r="FLQ28" s="61"/>
      <c r="FLR28" s="61"/>
      <c r="FLS28" s="61"/>
      <c r="FLT28" s="61"/>
      <c r="FLU28" s="61"/>
      <c r="FLV28" s="61"/>
      <c r="FLW28" s="61"/>
      <c r="FLX28" s="61"/>
      <c r="FLY28" s="61"/>
      <c r="FLZ28" s="61"/>
      <c r="FMA28" s="61"/>
      <c r="FMB28" s="61"/>
      <c r="FMC28" s="61"/>
      <c r="FMD28" s="61"/>
      <c r="FME28" s="61"/>
      <c r="FMF28" s="61"/>
      <c r="FMG28" s="61"/>
      <c r="FMH28" s="61"/>
      <c r="FMI28" s="61"/>
      <c r="FMJ28" s="61"/>
      <c r="FMK28" s="61"/>
      <c r="FML28" s="61"/>
      <c r="FMM28" s="61"/>
      <c r="FMN28" s="61"/>
      <c r="FMO28" s="61"/>
      <c r="FMP28" s="61"/>
      <c r="FMQ28" s="61"/>
      <c r="FMR28" s="61"/>
      <c r="FMS28" s="61"/>
      <c r="FMT28" s="61"/>
      <c r="FMU28" s="61"/>
      <c r="FMV28" s="61"/>
      <c r="FMW28" s="61"/>
      <c r="FMX28" s="61"/>
      <c r="FMY28" s="61"/>
      <c r="FMZ28" s="61"/>
      <c r="FNA28" s="61"/>
      <c r="FNB28" s="61"/>
      <c r="FNC28" s="61"/>
      <c r="FND28" s="61"/>
      <c r="FNE28" s="61"/>
      <c r="FNF28" s="61"/>
      <c r="FNG28" s="61"/>
      <c r="FNH28" s="61"/>
      <c r="FNI28" s="61"/>
      <c r="FNJ28" s="61"/>
      <c r="FNK28" s="61"/>
      <c r="FNL28" s="61"/>
      <c r="FNM28" s="61"/>
      <c r="FNN28" s="61"/>
      <c r="FNO28" s="61"/>
      <c r="FNP28" s="61"/>
      <c r="FNQ28" s="61"/>
      <c r="FNR28" s="61"/>
      <c r="FNS28" s="61"/>
      <c r="FNT28" s="61"/>
      <c r="FNU28" s="61"/>
      <c r="FNV28" s="61"/>
      <c r="FNW28" s="61"/>
      <c r="FNX28" s="61"/>
      <c r="FNY28" s="61"/>
      <c r="FNZ28" s="61"/>
      <c r="FOA28" s="61"/>
      <c r="FOB28" s="61"/>
      <c r="FOC28" s="61"/>
      <c r="FOD28" s="61"/>
      <c r="FOE28" s="61"/>
      <c r="FOF28" s="61"/>
      <c r="FOG28" s="61"/>
      <c r="FOH28" s="61"/>
      <c r="FOI28" s="61"/>
      <c r="FOJ28" s="61"/>
      <c r="FOK28" s="61"/>
      <c r="FOL28" s="61"/>
      <c r="FOM28" s="61"/>
      <c r="FON28" s="61"/>
      <c r="FOO28" s="61"/>
      <c r="FOP28" s="61"/>
      <c r="FOQ28" s="61"/>
      <c r="FOR28" s="61"/>
      <c r="FOS28" s="61"/>
      <c r="FOT28" s="61"/>
      <c r="FOU28" s="61"/>
      <c r="FOV28" s="61"/>
      <c r="FOW28" s="61"/>
      <c r="FOX28" s="61"/>
      <c r="FOY28" s="61"/>
      <c r="FOZ28" s="61"/>
      <c r="FPA28" s="61"/>
      <c r="FPB28" s="61"/>
      <c r="FPC28" s="61"/>
      <c r="FPD28" s="61"/>
      <c r="FPE28" s="61"/>
      <c r="FPF28" s="61"/>
      <c r="FPG28" s="61"/>
      <c r="FPH28" s="61"/>
      <c r="FPI28" s="61"/>
      <c r="FPJ28" s="61"/>
      <c r="FPK28" s="61"/>
      <c r="FPL28" s="61"/>
      <c r="FPM28" s="61"/>
      <c r="FPN28" s="61"/>
      <c r="FPO28" s="61"/>
      <c r="FPP28" s="61"/>
      <c r="FPQ28" s="61"/>
      <c r="FPR28" s="61"/>
      <c r="FPS28" s="61"/>
      <c r="FPT28" s="61"/>
      <c r="FPU28" s="61"/>
      <c r="FPV28" s="61"/>
      <c r="FPW28" s="61"/>
      <c r="FPX28" s="61"/>
      <c r="FPY28" s="61"/>
      <c r="FPZ28" s="61"/>
      <c r="FQA28" s="61"/>
      <c r="FQB28" s="61"/>
      <c r="FQC28" s="61"/>
      <c r="FQD28" s="61"/>
      <c r="FQE28" s="61"/>
      <c r="FQF28" s="61"/>
      <c r="FQG28" s="61"/>
      <c r="FQH28" s="61"/>
      <c r="FQI28" s="61"/>
      <c r="FQJ28" s="61"/>
      <c r="FQK28" s="61"/>
      <c r="FQL28" s="61"/>
      <c r="FQM28" s="61"/>
      <c r="FQN28" s="61"/>
      <c r="FQO28" s="61"/>
      <c r="FQP28" s="61"/>
      <c r="FQQ28" s="61"/>
      <c r="FQR28" s="61"/>
      <c r="FQS28" s="61"/>
      <c r="FQT28" s="61"/>
      <c r="FQU28" s="61"/>
      <c r="FQV28" s="61"/>
      <c r="FQW28" s="61"/>
      <c r="FQX28" s="61"/>
      <c r="FQY28" s="61"/>
      <c r="FQZ28" s="61"/>
      <c r="FRA28" s="61"/>
      <c r="FRB28" s="61"/>
      <c r="FRC28" s="61"/>
      <c r="FRD28" s="61"/>
      <c r="FRE28" s="61"/>
      <c r="FRF28" s="61"/>
      <c r="FRG28" s="61"/>
      <c r="FRH28" s="61"/>
      <c r="FRI28" s="61"/>
      <c r="FRJ28" s="61"/>
      <c r="FRK28" s="61"/>
      <c r="FRL28" s="61"/>
      <c r="FRM28" s="61"/>
      <c r="FRN28" s="61"/>
      <c r="FRO28" s="61"/>
      <c r="FRP28" s="61"/>
      <c r="FRQ28" s="61"/>
      <c r="FRR28" s="61"/>
      <c r="FRS28" s="61"/>
      <c r="FRT28" s="61"/>
      <c r="FRU28" s="61"/>
      <c r="FRV28" s="61"/>
      <c r="FRW28" s="61"/>
      <c r="FRX28" s="61"/>
      <c r="FRY28" s="61"/>
      <c r="FRZ28" s="61"/>
      <c r="FSA28" s="61"/>
      <c r="FSB28" s="61"/>
      <c r="FSC28" s="61"/>
      <c r="FSD28" s="61"/>
      <c r="FSE28" s="61"/>
      <c r="FSF28" s="61"/>
      <c r="FSG28" s="61"/>
      <c r="FSH28" s="61"/>
      <c r="FSI28" s="61"/>
      <c r="FSJ28" s="61"/>
      <c r="FSK28" s="61"/>
      <c r="FSL28" s="61"/>
      <c r="FSM28" s="61"/>
      <c r="FSN28" s="61"/>
      <c r="FSO28" s="61"/>
      <c r="FSP28" s="61"/>
      <c r="FSQ28" s="61"/>
      <c r="FSR28" s="61"/>
      <c r="FSS28" s="61"/>
      <c r="FST28" s="61"/>
      <c r="FSU28" s="61"/>
      <c r="FSV28" s="61"/>
      <c r="FSW28" s="61"/>
      <c r="FSX28" s="61"/>
      <c r="FSY28" s="61"/>
      <c r="FSZ28" s="61"/>
      <c r="FTA28" s="61"/>
      <c r="FTB28" s="61"/>
      <c r="FTC28" s="61"/>
      <c r="FTD28" s="61"/>
      <c r="FTE28" s="61"/>
      <c r="FTF28" s="61"/>
      <c r="FTG28" s="61"/>
      <c r="FTH28" s="61"/>
      <c r="FTI28" s="61"/>
      <c r="FTJ28" s="61"/>
      <c r="FTK28" s="61"/>
      <c r="FTL28" s="61"/>
      <c r="FTM28" s="61"/>
      <c r="FTN28" s="61"/>
      <c r="FTO28" s="61"/>
      <c r="FTP28" s="61"/>
      <c r="FTQ28" s="61"/>
      <c r="FTR28" s="61"/>
      <c r="FTS28" s="61"/>
      <c r="FTT28" s="61"/>
      <c r="FTU28" s="61"/>
      <c r="FTV28" s="61"/>
      <c r="FTW28" s="61"/>
      <c r="FTX28" s="61"/>
      <c r="FTY28" s="61"/>
      <c r="FTZ28" s="61"/>
      <c r="FUA28" s="61"/>
      <c r="FUB28" s="61"/>
      <c r="FUC28" s="61"/>
      <c r="FUD28" s="61"/>
      <c r="FUE28" s="61"/>
      <c r="FUF28" s="61"/>
      <c r="FUG28" s="61"/>
      <c r="FUH28" s="61"/>
      <c r="FUI28" s="61"/>
      <c r="FUJ28" s="61"/>
      <c r="FUK28" s="61"/>
      <c r="FUL28" s="61"/>
      <c r="FUM28" s="61"/>
      <c r="FUN28" s="61"/>
      <c r="FUO28" s="61"/>
      <c r="FUP28" s="61"/>
      <c r="FUQ28" s="61"/>
      <c r="FUR28" s="61"/>
      <c r="FUS28" s="61"/>
      <c r="FUT28" s="61"/>
      <c r="FUU28" s="61"/>
      <c r="FUV28" s="61"/>
      <c r="FUW28" s="61"/>
      <c r="FUX28" s="61"/>
      <c r="FUY28" s="61"/>
      <c r="FUZ28" s="61"/>
      <c r="FVA28" s="61"/>
      <c r="FVB28" s="61"/>
      <c r="FVC28" s="61"/>
      <c r="FVD28" s="61"/>
      <c r="FVE28" s="61"/>
      <c r="FVF28" s="61"/>
      <c r="FVG28" s="61"/>
      <c r="FVH28" s="61"/>
      <c r="FVI28" s="61"/>
      <c r="FVJ28" s="61"/>
      <c r="FVK28" s="61"/>
      <c r="FVL28" s="61"/>
      <c r="FVM28" s="61"/>
      <c r="FVN28" s="61"/>
      <c r="FVO28" s="61"/>
      <c r="FVP28" s="61"/>
      <c r="FVQ28" s="61"/>
      <c r="FVR28" s="61"/>
      <c r="FVS28" s="61"/>
      <c r="FVT28" s="61"/>
      <c r="FVU28" s="61"/>
      <c r="FVV28" s="61"/>
      <c r="FVW28" s="61"/>
      <c r="FVX28" s="61"/>
      <c r="FVY28" s="61"/>
      <c r="FVZ28" s="61"/>
      <c r="FWA28" s="61"/>
      <c r="FWB28" s="61"/>
      <c r="FWC28" s="61"/>
      <c r="FWD28" s="61"/>
      <c r="FWE28" s="61"/>
      <c r="FWF28" s="61"/>
      <c r="FWG28" s="61"/>
      <c r="FWH28" s="61"/>
      <c r="FWI28" s="61"/>
      <c r="FWJ28" s="61"/>
      <c r="FWK28" s="61"/>
      <c r="FWL28" s="61"/>
      <c r="FWM28" s="61"/>
      <c r="FWN28" s="61"/>
      <c r="FWO28" s="61"/>
      <c r="FWP28" s="61"/>
      <c r="FWQ28" s="61"/>
      <c r="FWR28" s="61"/>
      <c r="FWS28" s="61"/>
      <c r="FWT28" s="61"/>
      <c r="FWU28" s="61"/>
      <c r="FWV28" s="61"/>
      <c r="FWW28" s="61"/>
      <c r="FWX28" s="61"/>
      <c r="FWY28" s="61"/>
      <c r="FWZ28" s="61"/>
      <c r="FXA28" s="61"/>
      <c r="FXB28" s="61"/>
      <c r="FXC28" s="61"/>
      <c r="FXD28" s="61"/>
      <c r="FXE28" s="61"/>
      <c r="FXF28" s="61"/>
      <c r="FXG28" s="61"/>
      <c r="FXH28" s="61"/>
      <c r="FXI28" s="61"/>
      <c r="FXJ28" s="61"/>
      <c r="FXK28" s="61"/>
      <c r="FXL28" s="61"/>
      <c r="FXM28" s="61"/>
      <c r="FXN28" s="61"/>
      <c r="FXO28" s="61"/>
      <c r="FXP28" s="61"/>
      <c r="FXQ28" s="61"/>
      <c r="FXR28" s="61"/>
      <c r="FXS28" s="61"/>
      <c r="FXT28" s="61"/>
      <c r="FXU28" s="61"/>
      <c r="FXV28" s="61"/>
      <c r="FXW28" s="61"/>
      <c r="FXX28" s="61"/>
      <c r="FXY28" s="61"/>
      <c r="FXZ28" s="61"/>
      <c r="FYA28" s="61"/>
      <c r="FYB28" s="61"/>
      <c r="FYC28" s="61"/>
      <c r="FYD28" s="61"/>
      <c r="FYE28" s="61"/>
      <c r="FYF28" s="61"/>
      <c r="FYG28" s="61"/>
      <c r="FYH28" s="61"/>
      <c r="FYI28" s="61"/>
      <c r="FYJ28" s="61"/>
      <c r="FYK28" s="61"/>
      <c r="FYL28" s="61"/>
      <c r="FYM28" s="61"/>
      <c r="FYN28" s="61"/>
      <c r="FYO28" s="61"/>
      <c r="FYP28" s="61"/>
      <c r="FYQ28" s="61"/>
      <c r="FYR28" s="61"/>
      <c r="FYS28" s="61"/>
      <c r="FYT28" s="61"/>
      <c r="FYU28" s="61"/>
      <c r="FYV28" s="61"/>
      <c r="FYW28" s="61"/>
      <c r="FYX28" s="61"/>
      <c r="FYY28" s="61"/>
      <c r="FYZ28" s="61"/>
      <c r="FZA28" s="61"/>
      <c r="FZB28" s="61"/>
      <c r="FZC28" s="61"/>
      <c r="FZD28" s="61"/>
      <c r="FZE28" s="61"/>
      <c r="FZF28" s="61"/>
      <c r="FZG28" s="61"/>
      <c r="FZH28" s="61"/>
      <c r="FZI28" s="61"/>
      <c r="FZJ28" s="61"/>
      <c r="FZK28" s="61"/>
      <c r="FZL28" s="61"/>
      <c r="FZM28" s="61"/>
      <c r="FZN28" s="61"/>
      <c r="FZO28" s="61"/>
      <c r="FZP28" s="61"/>
      <c r="FZQ28" s="61"/>
      <c r="FZR28" s="61"/>
      <c r="FZS28" s="61"/>
      <c r="FZT28" s="61"/>
      <c r="FZU28" s="61"/>
      <c r="FZV28" s="61"/>
      <c r="FZW28" s="61"/>
      <c r="FZX28" s="61"/>
      <c r="FZY28" s="61"/>
      <c r="FZZ28" s="61"/>
      <c r="GAA28" s="61"/>
      <c r="GAB28" s="61"/>
      <c r="GAC28" s="61"/>
      <c r="GAD28" s="61"/>
      <c r="GAE28" s="61"/>
      <c r="GAF28" s="61"/>
      <c r="GAG28" s="61"/>
      <c r="GAH28" s="61"/>
      <c r="GAI28" s="61"/>
      <c r="GAJ28" s="61"/>
      <c r="GAK28" s="61"/>
      <c r="GAL28" s="61"/>
      <c r="GAM28" s="61"/>
      <c r="GAN28" s="61"/>
      <c r="GAO28" s="61"/>
      <c r="GAP28" s="61"/>
      <c r="GAQ28" s="61"/>
      <c r="GAR28" s="61"/>
      <c r="GAS28" s="61"/>
      <c r="GAT28" s="61"/>
      <c r="GAU28" s="61"/>
      <c r="GAV28" s="61"/>
      <c r="GAW28" s="61"/>
      <c r="GAX28" s="61"/>
      <c r="GAY28" s="61"/>
      <c r="GAZ28" s="61"/>
      <c r="GBA28" s="61"/>
      <c r="GBB28" s="61"/>
      <c r="GBC28" s="61"/>
      <c r="GBD28" s="61"/>
      <c r="GBE28" s="61"/>
      <c r="GBF28" s="61"/>
      <c r="GBG28" s="61"/>
      <c r="GBH28" s="61"/>
      <c r="GBI28" s="61"/>
      <c r="GBJ28" s="61"/>
      <c r="GBK28" s="61"/>
      <c r="GBL28" s="61"/>
      <c r="GBM28" s="61"/>
      <c r="GBN28" s="61"/>
      <c r="GBO28" s="61"/>
      <c r="GBP28" s="61"/>
      <c r="GBQ28" s="61"/>
      <c r="GBR28" s="61"/>
      <c r="GBS28" s="61"/>
      <c r="GBT28" s="61"/>
      <c r="GBU28" s="61"/>
      <c r="GBV28" s="61"/>
      <c r="GBW28" s="61"/>
      <c r="GBX28" s="61"/>
      <c r="GBY28" s="61"/>
      <c r="GBZ28" s="61"/>
      <c r="GCA28" s="61"/>
      <c r="GCB28" s="61"/>
      <c r="GCC28" s="61"/>
      <c r="GCD28" s="61"/>
      <c r="GCE28" s="61"/>
      <c r="GCF28" s="61"/>
      <c r="GCG28" s="61"/>
      <c r="GCH28" s="61"/>
      <c r="GCI28" s="61"/>
      <c r="GCJ28" s="61"/>
      <c r="GCK28" s="61"/>
      <c r="GCL28" s="61"/>
      <c r="GCM28" s="61"/>
      <c r="GCN28" s="61"/>
      <c r="GCO28" s="61"/>
      <c r="GCP28" s="61"/>
      <c r="GCQ28" s="61"/>
      <c r="GCR28" s="61"/>
      <c r="GCS28" s="61"/>
      <c r="GCT28" s="61"/>
      <c r="GCU28" s="61"/>
      <c r="GCV28" s="61"/>
      <c r="GCW28" s="61"/>
      <c r="GCX28" s="61"/>
      <c r="GCY28" s="61"/>
      <c r="GCZ28" s="61"/>
      <c r="GDA28" s="61"/>
      <c r="GDB28" s="61"/>
      <c r="GDC28" s="61"/>
      <c r="GDD28" s="61"/>
      <c r="GDE28" s="61"/>
      <c r="GDF28" s="61"/>
      <c r="GDG28" s="61"/>
      <c r="GDH28" s="61"/>
      <c r="GDI28" s="61"/>
      <c r="GDJ28" s="61"/>
      <c r="GDK28" s="61"/>
      <c r="GDL28" s="61"/>
      <c r="GDM28" s="61"/>
      <c r="GDN28" s="61"/>
      <c r="GDO28" s="61"/>
      <c r="GDP28" s="61"/>
      <c r="GDQ28" s="61"/>
      <c r="GDR28" s="61"/>
      <c r="GDS28" s="61"/>
      <c r="GDT28" s="61"/>
      <c r="GDU28" s="61"/>
      <c r="GDV28" s="61"/>
      <c r="GDW28" s="61"/>
      <c r="GDX28" s="61"/>
      <c r="GDY28" s="61"/>
      <c r="GDZ28" s="61"/>
      <c r="GEA28" s="61"/>
      <c r="GEB28" s="61"/>
      <c r="GEC28" s="61"/>
      <c r="GED28" s="61"/>
      <c r="GEE28" s="61"/>
      <c r="GEF28" s="61"/>
      <c r="GEG28" s="61"/>
      <c r="GEH28" s="61"/>
      <c r="GEI28" s="61"/>
      <c r="GEJ28" s="61"/>
      <c r="GEK28" s="61"/>
      <c r="GEL28" s="61"/>
      <c r="GEM28" s="61"/>
      <c r="GEN28" s="61"/>
      <c r="GEO28" s="61"/>
      <c r="GEP28" s="61"/>
      <c r="GEQ28" s="61"/>
      <c r="GER28" s="61"/>
      <c r="GES28" s="61"/>
      <c r="GET28" s="61"/>
      <c r="GEU28" s="61"/>
      <c r="GEV28" s="61"/>
      <c r="GEW28" s="61"/>
      <c r="GEX28" s="61"/>
      <c r="GEY28" s="61"/>
      <c r="GEZ28" s="61"/>
      <c r="GFA28" s="61"/>
      <c r="GFB28" s="61"/>
      <c r="GFC28" s="61"/>
      <c r="GFD28" s="61"/>
      <c r="GFE28" s="61"/>
      <c r="GFF28" s="61"/>
      <c r="GFG28" s="61"/>
      <c r="GFH28" s="61"/>
      <c r="GFI28" s="61"/>
      <c r="GFJ28" s="61"/>
      <c r="GFK28" s="61"/>
      <c r="GFL28" s="61"/>
      <c r="GFM28" s="61"/>
      <c r="GFN28" s="61"/>
      <c r="GFO28" s="61"/>
      <c r="GFP28" s="61"/>
      <c r="GFQ28" s="61"/>
      <c r="GFR28" s="61"/>
      <c r="GFS28" s="61"/>
      <c r="GFT28" s="61"/>
      <c r="GFU28" s="61"/>
      <c r="GFV28" s="61"/>
      <c r="GFW28" s="61"/>
      <c r="GFX28" s="61"/>
      <c r="GFY28" s="61"/>
      <c r="GFZ28" s="61"/>
      <c r="GGA28" s="61"/>
      <c r="GGB28" s="61"/>
      <c r="GGC28" s="61"/>
      <c r="GGD28" s="61"/>
      <c r="GGE28" s="61"/>
      <c r="GGF28" s="61"/>
      <c r="GGG28" s="61"/>
      <c r="GGH28" s="61"/>
      <c r="GGI28" s="61"/>
      <c r="GGJ28" s="61"/>
      <c r="GGK28" s="61"/>
      <c r="GGL28" s="61"/>
      <c r="GGM28" s="61"/>
      <c r="GGN28" s="61"/>
      <c r="GGO28" s="61"/>
      <c r="GGP28" s="61"/>
      <c r="GGQ28" s="61"/>
      <c r="GGR28" s="61"/>
      <c r="GGS28" s="61"/>
      <c r="GGT28" s="61"/>
      <c r="GGU28" s="61"/>
      <c r="GGV28" s="61"/>
      <c r="GGW28" s="61"/>
      <c r="GGX28" s="61"/>
      <c r="GGY28" s="61"/>
      <c r="GGZ28" s="61"/>
      <c r="GHA28" s="61"/>
      <c r="GHB28" s="61"/>
      <c r="GHC28" s="61"/>
      <c r="GHD28" s="61"/>
      <c r="GHE28" s="61"/>
      <c r="GHF28" s="61"/>
      <c r="GHG28" s="61"/>
      <c r="GHH28" s="61"/>
      <c r="GHI28" s="61"/>
      <c r="GHJ28" s="61"/>
      <c r="GHK28" s="61"/>
      <c r="GHL28" s="61"/>
      <c r="GHM28" s="61"/>
      <c r="GHN28" s="61"/>
      <c r="GHO28" s="61"/>
      <c r="GHP28" s="61"/>
      <c r="GHQ28" s="61"/>
      <c r="GHR28" s="61"/>
      <c r="GHS28" s="61"/>
      <c r="GHT28" s="61"/>
      <c r="GHU28" s="61"/>
      <c r="GHV28" s="61"/>
      <c r="GHW28" s="61"/>
      <c r="GHX28" s="61"/>
      <c r="GHY28" s="61"/>
      <c r="GHZ28" s="61"/>
      <c r="GIA28" s="61"/>
      <c r="GIB28" s="61"/>
      <c r="GIC28" s="61"/>
      <c r="GID28" s="61"/>
      <c r="GIE28" s="61"/>
      <c r="GIF28" s="61"/>
      <c r="GIG28" s="61"/>
      <c r="GIH28" s="61"/>
      <c r="GII28" s="61"/>
      <c r="GIJ28" s="61"/>
      <c r="GIK28" s="61"/>
      <c r="GIL28" s="61"/>
      <c r="GIM28" s="61"/>
      <c r="GIN28" s="61"/>
      <c r="GIO28" s="61"/>
      <c r="GIP28" s="61"/>
      <c r="GIQ28" s="61"/>
      <c r="GIR28" s="61"/>
      <c r="GIS28" s="61"/>
      <c r="GIT28" s="61"/>
      <c r="GIU28" s="61"/>
      <c r="GIV28" s="61"/>
      <c r="GIW28" s="61"/>
      <c r="GIX28" s="61"/>
      <c r="GIY28" s="61"/>
      <c r="GIZ28" s="61"/>
      <c r="GJA28" s="61"/>
      <c r="GJB28" s="61"/>
      <c r="GJC28" s="61"/>
      <c r="GJD28" s="61"/>
      <c r="GJE28" s="61"/>
      <c r="GJF28" s="61"/>
      <c r="GJG28" s="61"/>
      <c r="GJH28" s="61"/>
      <c r="GJI28" s="61"/>
      <c r="GJJ28" s="61"/>
      <c r="GJK28" s="61"/>
      <c r="GJL28" s="61"/>
      <c r="GJM28" s="61"/>
      <c r="GJN28" s="61"/>
      <c r="GJO28" s="61"/>
      <c r="GJP28" s="61"/>
      <c r="GJQ28" s="61"/>
      <c r="GJR28" s="61"/>
      <c r="GJS28" s="61"/>
      <c r="GJT28" s="61"/>
      <c r="GJU28" s="61"/>
      <c r="GJV28" s="61"/>
      <c r="GJW28" s="61"/>
      <c r="GJX28" s="61"/>
      <c r="GJY28" s="61"/>
      <c r="GJZ28" s="61"/>
      <c r="GKA28" s="61"/>
      <c r="GKB28" s="61"/>
      <c r="GKC28" s="61"/>
      <c r="GKD28" s="61"/>
      <c r="GKE28" s="61"/>
      <c r="GKF28" s="61"/>
      <c r="GKG28" s="61"/>
      <c r="GKH28" s="61"/>
      <c r="GKI28" s="61"/>
      <c r="GKJ28" s="61"/>
      <c r="GKK28" s="61"/>
      <c r="GKL28" s="61"/>
      <c r="GKM28" s="61"/>
      <c r="GKN28" s="61"/>
      <c r="GKO28" s="61"/>
      <c r="GKP28" s="61"/>
      <c r="GKQ28" s="61"/>
      <c r="GKR28" s="61"/>
      <c r="GKS28" s="61"/>
      <c r="GKT28" s="61"/>
      <c r="GKU28" s="61"/>
      <c r="GKV28" s="61"/>
      <c r="GKW28" s="61"/>
      <c r="GKX28" s="61"/>
      <c r="GKY28" s="61"/>
      <c r="GKZ28" s="61"/>
      <c r="GLA28" s="61"/>
      <c r="GLB28" s="61"/>
      <c r="GLC28" s="61"/>
      <c r="GLD28" s="61"/>
      <c r="GLE28" s="61"/>
      <c r="GLF28" s="61"/>
      <c r="GLG28" s="61"/>
      <c r="GLH28" s="61"/>
      <c r="GLI28" s="61"/>
      <c r="GLJ28" s="61"/>
      <c r="GLK28" s="61"/>
      <c r="GLL28" s="61"/>
      <c r="GLM28" s="61"/>
      <c r="GLN28" s="61"/>
      <c r="GLO28" s="61"/>
      <c r="GLP28" s="61"/>
      <c r="GLQ28" s="61"/>
      <c r="GLR28" s="61"/>
      <c r="GLS28" s="61"/>
      <c r="GLT28" s="61"/>
      <c r="GLU28" s="61"/>
      <c r="GLV28" s="61"/>
      <c r="GLW28" s="61"/>
      <c r="GLX28" s="61"/>
      <c r="GLY28" s="61"/>
      <c r="GLZ28" s="61"/>
      <c r="GMA28" s="61"/>
      <c r="GMB28" s="61"/>
      <c r="GMC28" s="61"/>
      <c r="GMD28" s="61"/>
      <c r="GME28" s="61"/>
      <c r="GMF28" s="61"/>
      <c r="GMG28" s="61"/>
      <c r="GMH28" s="61"/>
      <c r="GMI28" s="61"/>
      <c r="GMJ28" s="61"/>
      <c r="GMK28" s="61"/>
      <c r="GML28" s="61"/>
      <c r="GMM28" s="61"/>
      <c r="GMN28" s="61"/>
      <c r="GMO28" s="61"/>
      <c r="GMP28" s="61"/>
      <c r="GMQ28" s="61"/>
      <c r="GMR28" s="61"/>
      <c r="GMS28" s="61"/>
      <c r="GMT28" s="61"/>
      <c r="GMU28" s="61"/>
      <c r="GMV28" s="61"/>
      <c r="GMW28" s="61"/>
      <c r="GMX28" s="61"/>
      <c r="GMY28" s="61"/>
      <c r="GMZ28" s="61"/>
      <c r="GNA28" s="61"/>
      <c r="GNB28" s="61"/>
      <c r="GNC28" s="61"/>
      <c r="GND28" s="61"/>
      <c r="GNE28" s="61"/>
      <c r="GNF28" s="61"/>
      <c r="GNG28" s="61"/>
      <c r="GNH28" s="61"/>
      <c r="GNI28" s="61"/>
      <c r="GNJ28" s="61"/>
      <c r="GNK28" s="61"/>
      <c r="GNL28" s="61"/>
      <c r="GNM28" s="61"/>
      <c r="GNN28" s="61"/>
      <c r="GNO28" s="61"/>
      <c r="GNP28" s="61"/>
      <c r="GNQ28" s="61"/>
      <c r="GNR28" s="61"/>
      <c r="GNS28" s="61"/>
      <c r="GNT28" s="61"/>
      <c r="GNU28" s="61"/>
      <c r="GNV28" s="61"/>
      <c r="GNW28" s="61"/>
      <c r="GNX28" s="61"/>
      <c r="GNY28" s="61"/>
      <c r="GNZ28" s="61"/>
      <c r="GOA28" s="61"/>
      <c r="GOB28" s="61"/>
      <c r="GOC28" s="61"/>
      <c r="GOD28" s="61"/>
      <c r="GOE28" s="61"/>
      <c r="GOF28" s="61"/>
      <c r="GOG28" s="61"/>
      <c r="GOH28" s="61"/>
      <c r="GOI28" s="61"/>
      <c r="GOJ28" s="61"/>
      <c r="GOK28" s="61"/>
      <c r="GOL28" s="61"/>
      <c r="GOM28" s="61"/>
      <c r="GON28" s="61"/>
      <c r="GOO28" s="61"/>
      <c r="GOP28" s="61"/>
      <c r="GOQ28" s="61"/>
      <c r="GOR28" s="61"/>
      <c r="GOS28" s="61"/>
      <c r="GOT28" s="61"/>
      <c r="GOU28" s="61"/>
      <c r="GOV28" s="61"/>
      <c r="GOW28" s="61"/>
      <c r="GOX28" s="61"/>
      <c r="GOY28" s="61"/>
      <c r="GOZ28" s="61"/>
      <c r="GPA28" s="61"/>
      <c r="GPB28" s="61"/>
      <c r="GPC28" s="61"/>
      <c r="GPD28" s="61"/>
      <c r="GPE28" s="61"/>
      <c r="GPF28" s="61"/>
      <c r="GPG28" s="61"/>
      <c r="GPH28" s="61"/>
      <c r="GPI28" s="61"/>
      <c r="GPJ28" s="61"/>
      <c r="GPK28" s="61"/>
      <c r="GPL28" s="61"/>
      <c r="GPM28" s="61"/>
      <c r="GPN28" s="61"/>
      <c r="GPO28" s="61"/>
      <c r="GPP28" s="61"/>
      <c r="GPQ28" s="61"/>
      <c r="GPR28" s="61"/>
      <c r="GPS28" s="61"/>
      <c r="GPT28" s="61"/>
      <c r="GPU28" s="61"/>
      <c r="GPV28" s="61"/>
      <c r="GPW28" s="61"/>
      <c r="GPX28" s="61"/>
      <c r="GPY28" s="61"/>
      <c r="GPZ28" s="61"/>
      <c r="GQA28" s="61"/>
      <c r="GQB28" s="61"/>
      <c r="GQC28" s="61"/>
      <c r="GQD28" s="61"/>
      <c r="GQE28" s="61"/>
      <c r="GQF28" s="61"/>
      <c r="GQG28" s="61"/>
      <c r="GQH28" s="61"/>
      <c r="GQI28" s="61"/>
      <c r="GQJ28" s="61"/>
      <c r="GQK28" s="61"/>
      <c r="GQL28" s="61"/>
      <c r="GQM28" s="61"/>
      <c r="GQN28" s="61"/>
      <c r="GQO28" s="61"/>
      <c r="GQP28" s="61"/>
      <c r="GQQ28" s="61"/>
      <c r="GQR28" s="61"/>
      <c r="GQS28" s="61"/>
      <c r="GQT28" s="61"/>
      <c r="GQU28" s="61"/>
      <c r="GQV28" s="61"/>
      <c r="GQW28" s="61"/>
      <c r="GQX28" s="61"/>
      <c r="GQY28" s="61"/>
      <c r="GQZ28" s="61"/>
      <c r="GRA28" s="61"/>
      <c r="GRB28" s="61"/>
      <c r="GRC28" s="61"/>
      <c r="GRD28" s="61"/>
      <c r="GRE28" s="61"/>
      <c r="GRF28" s="61"/>
      <c r="GRG28" s="61"/>
      <c r="GRH28" s="61"/>
      <c r="GRI28" s="61"/>
      <c r="GRJ28" s="61"/>
      <c r="GRK28" s="61"/>
      <c r="GRL28" s="61"/>
      <c r="GRM28" s="61"/>
      <c r="GRN28" s="61"/>
      <c r="GRO28" s="61"/>
      <c r="GRP28" s="61"/>
      <c r="GRQ28" s="61"/>
      <c r="GRR28" s="61"/>
      <c r="GRS28" s="61"/>
      <c r="GRT28" s="61"/>
      <c r="GRU28" s="61"/>
      <c r="GRV28" s="61"/>
      <c r="GRW28" s="61"/>
      <c r="GRX28" s="61"/>
      <c r="GRY28" s="61"/>
      <c r="GRZ28" s="61"/>
      <c r="GSA28" s="61"/>
      <c r="GSB28" s="61"/>
      <c r="GSC28" s="61"/>
      <c r="GSD28" s="61"/>
      <c r="GSE28" s="61"/>
      <c r="GSF28" s="61"/>
      <c r="GSG28" s="61"/>
      <c r="GSH28" s="61"/>
      <c r="GSI28" s="61"/>
      <c r="GSJ28" s="61"/>
      <c r="GSK28" s="61"/>
      <c r="GSL28" s="61"/>
      <c r="GSM28" s="61"/>
      <c r="GSN28" s="61"/>
      <c r="GSO28" s="61"/>
      <c r="GSP28" s="61"/>
      <c r="GSQ28" s="61"/>
      <c r="GSR28" s="61"/>
      <c r="GSS28" s="61"/>
      <c r="GST28" s="61"/>
      <c r="GSU28" s="61"/>
      <c r="GSV28" s="61"/>
      <c r="GSW28" s="61"/>
      <c r="GSX28" s="61"/>
      <c r="GSY28" s="61"/>
      <c r="GSZ28" s="61"/>
      <c r="GTA28" s="61"/>
      <c r="GTB28" s="61"/>
      <c r="GTC28" s="61"/>
      <c r="GTD28" s="61"/>
      <c r="GTE28" s="61"/>
      <c r="GTF28" s="61"/>
      <c r="GTG28" s="61"/>
      <c r="GTH28" s="61"/>
      <c r="GTI28" s="61"/>
      <c r="GTJ28" s="61"/>
      <c r="GTK28" s="61"/>
      <c r="GTL28" s="61"/>
      <c r="GTM28" s="61"/>
      <c r="GTN28" s="61"/>
      <c r="GTO28" s="61"/>
      <c r="GTP28" s="61"/>
      <c r="GTQ28" s="61"/>
      <c r="GTR28" s="61"/>
      <c r="GTS28" s="61"/>
      <c r="GTT28" s="61"/>
      <c r="GTU28" s="61"/>
      <c r="GTV28" s="61"/>
      <c r="GTW28" s="61"/>
      <c r="GTX28" s="61"/>
      <c r="GTY28" s="61"/>
      <c r="GTZ28" s="61"/>
      <c r="GUA28" s="61"/>
      <c r="GUB28" s="61"/>
      <c r="GUC28" s="61"/>
      <c r="GUD28" s="61"/>
      <c r="GUE28" s="61"/>
      <c r="GUF28" s="61"/>
      <c r="GUG28" s="61"/>
      <c r="GUH28" s="61"/>
      <c r="GUI28" s="61"/>
      <c r="GUJ28" s="61"/>
      <c r="GUK28" s="61"/>
      <c r="GUL28" s="61"/>
      <c r="GUM28" s="61"/>
      <c r="GUN28" s="61"/>
      <c r="GUO28" s="61"/>
      <c r="GUP28" s="61"/>
      <c r="GUQ28" s="61"/>
      <c r="GUR28" s="61"/>
      <c r="GUS28" s="61"/>
      <c r="GUT28" s="61"/>
      <c r="GUU28" s="61"/>
      <c r="GUV28" s="61"/>
      <c r="GUW28" s="61"/>
      <c r="GUX28" s="61"/>
      <c r="GUY28" s="61"/>
      <c r="GUZ28" s="61"/>
      <c r="GVA28" s="61"/>
      <c r="GVB28" s="61"/>
      <c r="GVC28" s="61"/>
      <c r="GVD28" s="61"/>
      <c r="GVE28" s="61"/>
      <c r="GVF28" s="61"/>
      <c r="GVG28" s="61"/>
      <c r="GVH28" s="61"/>
      <c r="GVI28" s="61"/>
      <c r="GVJ28" s="61"/>
      <c r="GVK28" s="61"/>
      <c r="GVL28" s="61"/>
      <c r="GVM28" s="61"/>
      <c r="GVN28" s="61"/>
      <c r="GVO28" s="61"/>
      <c r="GVP28" s="61"/>
      <c r="GVQ28" s="61"/>
      <c r="GVR28" s="61"/>
      <c r="GVS28" s="61"/>
      <c r="GVT28" s="61"/>
      <c r="GVU28" s="61"/>
      <c r="GVV28" s="61"/>
      <c r="GVW28" s="61"/>
      <c r="GVX28" s="61"/>
      <c r="GVY28" s="61"/>
      <c r="GVZ28" s="61"/>
      <c r="GWA28" s="61"/>
      <c r="GWB28" s="61"/>
      <c r="GWC28" s="61"/>
      <c r="GWD28" s="61"/>
      <c r="GWE28" s="61"/>
      <c r="GWF28" s="61"/>
      <c r="GWG28" s="61"/>
      <c r="GWH28" s="61"/>
      <c r="GWI28" s="61"/>
      <c r="GWJ28" s="61"/>
      <c r="GWK28" s="61"/>
      <c r="GWL28" s="61"/>
      <c r="GWM28" s="61"/>
      <c r="GWN28" s="61"/>
      <c r="GWO28" s="61"/>
      <c r="GWP28" s="61"/>
      <c r="GWQ28" s="61"/>
      <c r="GWR28" s="61"/>
      <c r="GWS28" s="61"/>
      <c r="GWT28" s="61"/>
      <c r="GWU28" s="61"/>
      <c r="GWV28" s="61"/>
      <c r="GWW28" s="61"/>
      <c r="GWX28" s="61"/>
      <c r="GWY28" s="61"/>
      <c r="GWZ28" s="61"/>
      <c r="GXA28" s="61"/>
      <c r="GXB28" s="61"/>
      <c r="GXC28" s="61"/>
      <c r="GXD28" s="61"/>
      <c r="GXE28" s="61"/>
      <c r="GXF28" s="61"/>
      <c r="GXG28" s="61"/>
      <c r="GXH28" s="61"/>
      <c r="GXI28" s="61"/>
      <c r="GXJ28" s="61"/>
      <c r="GXK28" s="61"/>
      <c r="GXL28" s="61"/>
      <c r="GXM28" s="61"/>
      <c r="GXN28" s="61"/>
      <c r="GXO28" s="61"/>
      <c r="GXP28" s="61"/>
      <c r="GXQ28" s="61"/>
      <c r="GXR28" s="61"/>
      <c r="GXS28" s="61"/>
      <c r="GXT28" s="61"/>
      <c r="GXU28" s="61"/>
      <c r="GXV28" s="61"/>
      <c r="GXW28" s="61"/>
      <c r="GXX28" s="61"/>
      <c r="GXY28" s="61"/>
      <c r="GXZ28" s="61"/>
      <c r="GYA28" s="61"/>
      <c r="GYB28" s="61"/>
      <c r="GYC28" s="61"/>
      <c r="GYD28" s="61"/>
      <c r="GYE28" s="61"/>
      <c r="GYF28" s="61"/>
      <c r="GYG28" s="61"/>
      <c r="GYH28" s="61"/>
      <c r="GYI28" s="61"/>
      <c r="GYJ28" s="61"/>
      <c r="GYK28" s="61"/>
      <c r="GYL28" s="61"/>
      <c r="GYM28" s="61"/>
      <c r="GYN28" s="61"/>
      <c r="GYO28" s="61"/>
      <c r="GYP28" s="61"/>
      <c r="GYQ28" s="61"/>
      <c r="GYR28" s="61"/>
      <c r="GYS28" s="61"/>
      <c r="GYT28" s="61"/>
      <c r="GYU28" s="61"/>
      <c r="GYV28" s="61"/>
      <c r="GYW28" s="61"/>
      <c r="GYX28" s="61"/>
      <c r="GYY28" s="61"/>
      <c r="GYZ28" s="61"/>
      <c r="GZA28" s="61"/>
      <c r="GZB28" s="61"/>
      <c r="GZC28" s="61"/>
      <c r="GZD28" s="61"/>
      <c r="GZE28" s="61"/>
      <c r="GZF28" s="61"/>
      <c r="GZG28" s="61"/>
      <c r="GZH28" s="61"/>
      <c r="GZI28" s="61"/>
      <c r="GZJ28" s="61"/>
      <c r="GZK28" s="61"/>
      <c r="GZL28" s="61"/>
      <c r="GZM28" s="61"/>
      <c r="GZN28" s="61"/>
      <c r="GZO28" s="61"/>
      <c r="GZP28" s="61"/>
      <c r="GZQ28" s="61"/>
      <c r="GZR28" s="61"/>
      <c r="GZS28" s="61"/>
      <c r="GZT28" s="61"/>
      <c r="GZU28" s="61"/>
      <c r="GZV28" s="61"/>
      <c r="GZW28" s="61"/>
      <c r="GZX28" s="61"/>
      <c r="GZY28" s="61"/>
      <c r="GZZ28" s="61"/>
      <c r="HAA28" s="61"/>
      <c r="HAB28" s="61"/>
      <c r="HAC28" s="61"/>
      <c r="HAD28" s="61"/>
      <c r="HAE28" s="61"/>
      <c r="HAF28" s="61"/>
      <c r="HAG28" s="61"/>
      <c r="HAH28" s="61"/>
      <c r="HAI28" s="61"/>
      <c r="HAJ28" s="61"/>
      <c r="HAK28" s="61"/>
      <c r="HAL28" s="61"/>
      <c r="HAM28" s="61"/>
      <c r="HAN28" s="61"/>
      <c r="HAO28" s="61"/>
      <c r="HAP28" s="61"/>
      <c r="HAQ28" s="61"/>
      <c r="HAR28" s="61"/>
      <c r="HAS28" s="61"/>
      <c r="HAT28" s="61"/>
      <c r="HAU28" s="61"/>
      <c r="HAV28" s="61"/>
      <c r="HAW28" s="61"/>
      <c r="HAX28" s="61"/>
      <c r="HAY28" s="61"/>
      <c r="HAZ28" s="61"/>
      <c r="HBA28" s="61"/>
      <c r="HBB28" s="61"/>
      <c r="HBC28" s="61"/>
      <c r="HBD28" s="61"/>
      <c r="HBE28" s="61"/>
      <c r="HBF28" s="61"/>
      <c r="HBG28" s="61"/>
      <c r="HBH28" s="61"/>
      <c r="HBI28" s="61"/>
      <c r="HBJ28" s="61"/>
      <c r="HBK28" s="61"/>
      <c r="HBL28" s="61"/>
      <c r="HBM28" s="61"/>
      <c r="HBN28" s="61"/>
      <c r="HBO28" s="61"/>
      <c r="HBP28" s="61"/>
      <c r="HBQ28" s="61"/>
      <c r="HBR28" s="61"/>
      <c r="HBS28" s="61"/>
      <c r="HBT28" s="61"/>
      <c r="HBU28" s="61"/>
      <c r="HBV28" s="61"/>
      <c r="HBW28" s="61"/>
      <c r="HBX28" s="61"/>
      <c r="HBY28" s="61"/>
      <c r="HBZ28" s="61"/>
      <c r="HCA28" s="61"/>
      <c r="HCB28" s="61"/>
      <c r="HCC28" s="61"/>
      <c r="HCD28" s="61"/>
      <c r="HCE28" s="61"/>
      <c r="HCF28" s="61"/>
      <c r="HCG28" s="61"/>
      <c r="HCH28" s="61"/>
      <c r="HCI28" s="61"/>
      <c r="HCJ28" s="61"/>
      <c r="HCK28" s="61"/>
      <c r="HCL28" s="61"/>
      <c r="HCM28" s="61"/>
      <c r="HCN28" s="61"/>
      <c r="HCO28" s="61"/>
      <c r="HCP28" s="61"/>
      <c r="HCQ28" s="61"/>
      <c r="HCR28" s="61"/>
      <c r="HCS28" s="61"/>
      <c r="HCT28" s="61"/>
      <c r="HCU28" s="61"/>
      <c r="HCV28" s="61"/>
      <c r="HCW28" s="61"/>
      <c r="HCX28" s="61"/>
      <c r="HCY28" s="61"/>
      <c r="HCZ28" s="61"/>
      <c r="HDA28" s="61"/>
      <c r="HDB28" s="61"/>
      <c r="HDC28" s="61"/>
      <c r="HDD28" s="61"/>
      <c r="HDE28" s="61"/>
      <c r="HDF28" s="61"/>
      <c r="HDG28" s="61"/>
      <c r="HDH28" s="61"/>
      <c r="HDI28" s="61"/>
      <c r="HDJ28" s="61"/>
      <c r="HDK28" s="61"/>
      <c r="HDL28" s="61"/>
      <c r="HDM28" s="61"/>
      <c r="HDN28" s="61"/>
      <c r="HDO28" s="61"/>
      <c r="HDP28" s="61"/>
      <c r="HDQ28" s="61"/>
      <c r="HDR28" s="61"/>
      <c r="HDS28" s="61"/>
      <c r="HDT28" s="61"/>
      <c r="HDU28" s="61"/>
      <c r="HDV28" s="61"/>
      <c r="HDW28" s="61"/>
      <c r="HDX28" s="61"/>
      <c r="HDY28" s="61"/>
      <c r="HDZ28" s="61"/>
      <c r="HEA28" s="61"/>
      <c r="HEB28" s="61"/>
      <c r="HEC28" s="61"/>
      <c r="HED28" s="61"/>
      <c r="HEE28" s="61"/>
      <c r="HEF28" s="61"/>
      <c r="HEG28" s="61"/>
      <c r="HEH28" s="61"/>
      <c r="HEI28" s="61"/>
      <c r="HEJ28" s="61"/>
      <c r="HEK28" s="61"/>
      <c r="HEL28" s="61"/>
      <c r="HEM28" s="61"/>
      <c r="HEN28" s="61"/>
      <c r="HEO28" s="61"/>
      <c r="HEP28" s="61"/>
      <c r="HEQ28" s="61"/>
      <c r="HER28" s="61"/>
      <c r="HES28" s="61"/>
      <c r="HET28" s="61"/>
      <c r="HEU28" s="61"/>
      <c r="HEV28" s="61"/>
      <c r="HEW28" s="61"/>
      <c r="HEX28" s="61"/>
      <c r="HEY28" s="61"/>
      <c r="HEZ28" s="61"/>
      <c r="HFA28" s="61"/>
      <c r="HFB28" s="61"/>
      <c r="HFC28" s="61"/>
      <c r="HFD28" s="61"/>
      <c r="HFE28" s="61"/>
      <c r="HFF28" s="61"/>
      <c r="HFG28" s="61"/>
      <c r="HFH28" s="61"/>
      <c r="HFI28" s="61"/>
      <c r="HFJ28" s="61"/>
      <c r="HFK28" s="61"/>
      <c r="HFL28" s="61"/>
      <c r="HFM28" s="61"/>
      <c r="HFN28" s="61"/>
      <c r="HFO28" s="61"/>
      <c r="HFP28" s="61"/>
      <c r="HFQ28" s="61"/>
      <c r="HFR28" s="61"/>
      <c r="HFS28" s="61"/>
      <c r="HFT28" s="61"/>
      <c r="HFU28" s="61"/>
      <c r="HFV28" s="61"/>
      <c r="HFW28" s="61"/>
      <c r="HFX28" s="61"/>
      <c r="HFY28" s="61"/>
      <c r="HFZ28" s="61"/>
      <c r="HGA28" s="61"/>
      <c r="HGB28" s="61"/>
      <c r="HGC28" s="61"/>
      <c r="HGD28" s="61"/>
      <c r="HGE28" s="61"/>
      <c r="HGF28" s="61"/>
      <c r="HGG28" s="61"/>
      <c r="HGH28" s="61"/>
      <c r="HGI28" s="61"/>
      <c r="HGJ28" s="61"/>
      <c r="HGK28" s="61"/>
      <c r="HGL28" s="61"/>
      <c r="HGM28" s="61"/>
      <c r="HGN28" s="61"/>
      <c r="HGO28" s="61"/>
      <c r="HGP28" s="61"/>
      <c r="HGQ28" s="61"/>
      <c r="HGR28" s="61"/>
      <c r="HGS28" s="61"/>
      <c r="HGT28" s="61"/>
      <c r="HGU28" s="61"/>
      <c r="HGV28" s="61"/>
      <c r="HGW28" s="61"/>
      <c r="HGX28" s="61"/>
      <c r="HGY28" s="61"/>
      <c r="HGZ28" s="61"/>
      <c r="HHA28" s="61"/>
      <c r="HHB28" s="61"/>
      <c r="HHC28" s="61"/>
      <c r="HHD28" s="61"/>
      <c r="HHE28" s="61"/>
      <c r="HHF28" s="61"/>
      <c r="HHG28" s="61"/>
      <c r="HHH28" s="61"/>
      <c r="HHI28" s="61"/>
      <c r="HHJ28" s="61"/>
      <c r="HHK28" s="61"/>
      <c r="HHL28" s="61"/>
      <c r="HHM28" s="61"/>
      <c r="HHN28" s="61"/>
      <c r="HHO28" s="61"/>
      <c r="HHP28" s="61"/>
      <c r="HHQ28" s="61"/>
      <c r="HHR28" s="61"/>
      <c r="HHS28" s="61"/>
      <c r="HHT28" s="61"/>
      <c r="HHU28" s="61"/>
      <c r="HHV28" s="61"/>
      <c r="HHW28" s="61"/>
      <c r="HHX28" s="61"/>
      <c r="HHY28" s="61"/>
      <c r="HHZ28" s="61"/>
      <c r="HIA28" s="61"/>
      <c r="HIB28" s="61"/>
      <c r="HIC28" s="61"/>
      <c r="HID28" s="61"/>
      <c r="HIE28" s="61"/>
      <c r="HIF28" s="61"/>
      <c r="HIG28" s="61"/>
      <c r="HIH28" s="61"/>
      <c r="HII28" s="61"/>
      <c r="HIJ28" s="61"/>
      <c r="HIK28" s="61"/>
      <c r="HIL28" s="61"/>
      <c r="HIM28" s="61"/>
      <c r="HIN28" s="61"/>
      <c r="HIO28" s="61"/>
      <c r="HIP28" s="61"/>
      <c r="HIQ28" s="61"/>
      <c r="HIR28" s="61"/>
      <c r="HIS28" s="61"/>
      <c r="HIT28" s="61"/>
      <c r="HIU28" s="61"/>
      <c r="HIV28" s="61"/>
      <c r="HIW28" s="61"/>
      <c r="HIX28" s="61"/>
      <c r="HIY28" s="61"/>
      <c r="HIZ28" s="61"/>
      <c r="HJA28" s="61"/>
      <c r="HJB28" s="61"/>
      <c r="HJC28" s="61"/>
      <c r="HJD28" s="61"/>
      <c r="HJE28" s="61"/>
      <c r="HJF28" s="61"/>
      <c r="HJG28" s="61"/>
      <c r="HJH28" s="61"/>
      <c r="HJI28" s="61"/>
      <c r="HJJ28" s="61"/>
      <c r="HJK28" s="61"/>
      <c r="HJL28" s="61"/>
      <c r="HJM28" s="61"/>
      <c r="HJN28" s="61"/>
      <c r="HJO28" s="61"/>
      <c r="HJP28" s="61"/>
      <c r="HJQ28" s="61"/>
      <c r="HJR28" s="61"/>
      <c r="HJS28" s="61"/>
      <c r="HJT28" s="61"/>
      <c r="HJU28" s="61"/>
      <c r="HJV28" s="61"/>
      <c r="HJW28" s="61"/>
      <c r="HJX28" s="61"/>
      <c r="HJY28" s="61"/>
      <c r="HJZ28" s="61"/>
      <c r="HKA28" s="61"/>
      <c r="HKB28" s="61"/>
      <c r="HKC28" s="61"/>
      <c r="HKD28" s="61"/>
      <c r="HKE28" s="61"/>
      <c r="HKF28" s="61"/>
      <c r="HKG28" s="61"/>
      <c r="HKH28" s="61"/>
      <c r="HKI28" s="61"/>
      <c r="HKJ28" s="61"/>
      <c r="HKK28" s="61"/>
      <c r="HKL28" s="61"/>
      <c r="HKM28" s="61"/>
      <c r="HKN28" s="61"/>
      <c r="HKO28" s="61"/>
      <c r="HKP28" s="61"/>
      <c r="HKQ28" s="61"/>
      <c r="HKR28" s="61"/>
      <c r="HKS28" s="61"/>
      <c r="HKT28" s="61"/>
      <c r="HKU28" s="61"/>
      <c r="HKV28" s="61"/>
      <c r="HKW28" s="61"/>
      <c r="HKX28" s="61"/>
      <c r="HKY28" s="61"/>
      <c r="HKZ28" s="61"/>
      <c r="HLA28" s="61"/>
      <c r="HLB28" s="61"/>
      <c r="HLC28" s="61"/>
      <c r="HLD28" s="61"/>
      <c r="HLE28" s="61"/>
      <c r="HLF28" s="61"/>
      <c r="HLG28" s="61"/>
      <c r="HLH28" s="61"/>
      <c r="HLI28" s="61"/>
      <c r="HLJ28" s="61"/>
      <c r="HLK28" s="61"/>
      <c r="HLL28" s="61"/>
      <c r="HLM28" s="61"/>
      <c r="HLN28" s="61"/>
      <c r="HLO28" s="61"/>
      <c r="HLP28" s="61"/>
      <c r="HLQ28" s="61"/>
      <c r="HLR28" s="61"/>
      <c r="HLS28" s="61"/>
      <c r="HLT28" s="61"/>
      <c r="HLU28" s="61"/>
      <c r="HLV28" s="61"/>
      <c r="HLW28" s="61"/>
      <c r="HLX28" s="61"/>
      <c r="HLY28" s="61"/>
      <c r="HLZ28" s="61"/>
      <c r="HMA28" s="61"/>
      <c r="HMB28" s="61"/>
      <c r="HMC28" s="61"/>
      <c r="HMD28" s="61"/>
      <c r="HME28" s="61"/>
      <c r="HMF28" s="61"/>
      <c r="HMG28" s="61"/>
      <c r="HMH28" s="61"/>
      <c r="HMI28" s="61"/>
      <c r="HMJ28" s="61"/>
      <c r="HMK28" s="61"/>
      <c r="HML28" s="61"/>
      <c r="HMM28" s="61"/>
      <c r="HMN28" s="61"/>
      <c r="HMO28" s="61"/>
      <c r="HMP28" s="61"/>
      <c r="HMQ28" s="61"/>
      <c r="HMR28" s="61"/>
      <c r="HMS28" s="61"/>
      <c r="HMT28" s="61"/>
      <c r="HMU28" s="61"/>
      <c r="HMV28" s="61"/>
      <c r="HMW28" s="61"/>
      <c r="HMX28" s="61"/>
      <c r="HMY28" s="61"/>
      <c r="HMZ28" s="61"/>
      <c r="HNA28" s="61"/>
      <c r="HNB28" s="61"/>
      <c r="HNC28" s="61"/>
      <c r="HND28" s="61"/>
      <c r="HNE28" s="61"/>
      <c r="HNF28" s="61"/>
      <c r="HNG28" s="61"/>
      <c r="HNH28" s="61"/>
      <c r="HNI28" s="61"/>
      <c r="HNJ28" s="61"/>
      <c r="HNK28" s="61"/>
      <c r="HNL28" s="61"/>
      <c r="HNM28" s="61"/>
      <c r="HNN28" s="61"/>
      <c r="HNO28" s="61"/>
      <c r="HNP28" s="61"/>
      <c r="HNQ28" s="61"/>
      <c r="HNR28" s="61"/>
      <c r="HNS28" s="61"/>
      <c r="HNT28" s="61"/>
      <c r="HNU28" s="61"/>
      <c r="HNV28" s="61"/>
      <c r="HNW28" s="61"/>
      <c r="HNX28" s="61"/>
      <c r="HNY28" s="61"/>
      <c r="HNZ28" s="61"/>
      <c r="HOA28" s="61"/>
      <c r="HOB28" s="61"/>
      <c r="HOC28" s="61"/>
      <c r="HOD28" s="61"/>
      <c r="HOE28" s="61"/>
      <c r="HOF28" s="61"/>
      <c r="HOG28" s="61"/>
      <c r="HOH28" s="61"/>
      <c r="HOI28" s="61"/>
      <c r="HOJ28" s="61"/>
      <c r="HOK28" s="61"/>
      <c r="HOL28" s="61"/>
      <c r="HOM28" s="61"/>
      <c r="HON28" s="61"/>
      <c r="HOO28" s="61"/>
      <c r="HOP28" s="61"/>
      <c r="HOQ28" s="61"/>
      <c r="HOR28" s="61"/>
      <c r="HOS28" s="61"/>
      <c r="HOT28" s="61"/>
      <c r="HOU28" s="61"/>
      <c r="HOV28" s="61"/>
      <c r="HOW28" s="61"/>
      <c r="HOX28" s="61"/>
      <c r="HOY28" s="61"/>
      <c r="HOZ28" s="61"/>
      <c r="HPA28" s="61"/>
      <c r="HPB28" s="61"/>
      <c r="HPC28" s="61"/>
      <c r="HPD28" s="61"/>
      <c r="HPE28" s="61"/>
      <c r="HPF28" s="61"/>
      <c r="HPG28" s="61"/>
      <c r="HPH28" s="61"/>
      <c r="HPI28" s="61"/>
      <c r="HPJ28" s="61"/>
      <c r="HPK28" s="61"/>
      <c r="HPL28" s="61"/>
      <c r="HPM28" s="61"/>
      <c r="HPN28" s="61"/>
      <c r="HPO28" s="61"/>
      <c r="HPP28" s="61"/>
      <c r="HPQ28" s="61"/>
      <c r="HPR28" s="61"/>
      <c r="HPS28" s="61"/>
      <c r="HPT28" s="61"/>
      <c r="HPU28" s="61"/>
      <c r="HPV28" s="61"/>
      <c r="HPW28" s="61"/>
      <c r="HPX28" s="61"/>
      <c r="HPY28" s="61"/>
      <c r="HPZ28" s="61"/>
      <c r="HQA28" s="61"/>
      <c r="HQB28" s="61"/>
      <c r="HQC28" s="61"/>
      <c r="HQD28" s="61"/>
      <c r="HQE28" s="61"/>
      <c r="HQF28" s="61"/>
      <c r="HQG28" s="61"/>
      <c r="HQH28" s="61"/>
      <c r="HQI28" s="61"/>
      <c r="HQJ28" s="61"/>
      <c r="HQK28" s="61"/>
      <c r="HQL28" s="61"/>
      <c r="HQM28" s="61"/>
      <c r="HQN28" s="61"/>
      <c r="HQO28" s="61"/>
      <c r="HQP28" s="61"/>
      <c r="HQQ28" s="61"/>
      <c r="HQR28" s="61"/>
      <c r="HQS28" s="61"/>
      <c r="HQT28" s="61"/>
      <c r="HQU28" s="61"/>
      <c r="HQV28" s="61"/>
      <c r="HQW28" s="61"/>
      <c r="HQX28" s="61"/>
      <c r="HQY28" s="61"/>
      <c r="HQZ28" s="61"/>
      <c r="HRA28" s="61"/>
      <c r="HRB28" s="61"/>
      <c r="HRC28" s="61"/>
      <c r="HRD28" s="61"/>
      <c r="HRE28" s="61"/>
      <c r="HRF28" s="61"/>
      <c r="HRG28" s="61"/>
      <c r="HRH28" s="61"/>
      <c r="HRI28" s="61"/>
      <c r="HRJ28" s="61"/>
      <c r="HRK28" s="61"/>
      <c r="HRL28" s="61"/>
      <c r="HRM28" s="61"/>
      <c r="HRN28" s="61"/>
      <c r="HRO28" s="61"/>
      <c r="HRP28" s="61"/>
      <c r="HRQ28" s="61"/>
      <c r="HRR28" s="61"/>
      <c r="HRS28" s="61"/>
      <c r="HRT28" s="61"/>
      <c r="HRU28" s="61"/>
      <c r="HRV28" s="61"/>
      <c r="HRW28" s="61"/>
      <c r="HRX28" s="61"/>
      <c r="HRY28" s="61"/>
      <c r="HRZ28" s="61"/>
      <c r="HSA28" s="61"/>
      <c r="HSB28" s="61"/>
      <c r="HSC28" s="61"/>
      <c r="HSD28" s="61"/>
      <c r="HSE28" s="61"/>
      <c r="HSF28" s="61"/>
      <c r="HSG28" s="61"/>
      <c r="HSH28" s="61"/>
      <c r="HSI28" s="61"/>
      <c r="HSJ28" s="61"/>
      <c r="HSK28" s="61"/>
      <c r="HSL28" s="61"/>
      <c r="HSM28" s="61"/>
      <c r="HSN28" s="61"/>
      <c r="HSO28" s="61"/>
      <c r="HSP28" s="61"/>
      <c r="HSQ28" s="61"/>
      <c r="HSR28" s="61"/>
      <c r="HSS28" s="61"/>
      <c r="HST28" s="61"/>
      <c r="HSU28" s="61"/>
      <c r="HSV28" s="61"/>
      <c r="HSW28" s="61"/>
      <c r="HSX28" s="61"/>
      <c r="HSY28" s="61"/>
      <c r="HSZ28" s="61"/>
      <c r="HTA28" s="61"/>
      <c r="HTB28" s="61"/>
      <c r="HTC28" s="61"/>
      <c r="HTD28" s="61"/>
      <c r="HTE28" s="61"/>
      <c r="HTF28" s="61"/>
      <c r="HTG28" s="61"/>
      <c r="HTH28" s="61"/>
      <c r="HTI28" s="61"/>
      <c r="HTJ28" s="61"/>
      <c r="HTK28" s="61"/>
      <c r="HTL28" s="61"/>
      <c r="HTM28" s="61"/>
      <c r="HTN28" s="61"/>
      <c r="HTO28" s="61"/>
      <c r="HTP28" s="61"/>
      <c r="HTQ28" s="61"/>
      <c r="HTR28" s="61"/>
      <c r="HTS28" s="61"/>
      <c r="HTT28" s="61"/>
      <c r="HTU28" s="61"/>
      <c r="HTV28" s="61"/>
      <c r="HTW28" s="61"/>
      <c r="HTX28" s="61"/>
      <c r="HTY28" s="61"/>
      <c r="HTZ28" s="61"/>
      <c r="HUA28" s="61"/>
      <c r="HUB28" s="61"/>
      <c r="HUC28" s="61"/>
      <c r="HUD28" s="61"/>
      <c r="HUE28" s="61"/>
      <c r="HUF28" s="61"/>
      <c r="HUG28" s="61"/>
      <c r="HUH28" s="61"/>
      <c r="HUI28" s="61"/>
      <c r="HUJ28" s="61"/>
      <c r="HUK28" s="61"/>
      <c r="HUL28" s="61"/>
      <c r="HUM28" s="61"/>
      <c r="HUN28" s="61"/>
      <c r="HUO28" s="61"/>
      <c r="HUP28" s="61"/>
      <c r="HUQ28" s="61"/>
      <c r="HUR28" s="61"/>
      <c r="HUS28" s="61"/>
      <c r="HUT28" s="61"/>
      <c r="HUU28" s="61"/>
      <c r="HUV28" s="61"/>
      <c r="HUW28" s="61"/>
      <c r="HUX28" s="61"/>
      <c r="HUY28" s="61"/>
      <c r="HUZ28" s="61"/>
      <c r="HVA28" s="61"/>
      <c r="HVB28" s="61"/>
      <c r="HVC28" s="61"/>
      <c r="HVD28" s="61"/>
      <c r="HVE28" s="61"/>
      <c r="HVF28" s="61"/>
      <c r="HVG28" s="61"/>
      <c r="HVH28" s="61"/>
      <c r="HVI28" s="61"/>
      <c r="HVJ28" s="61"/>
      <c r="HVK28" s="61"/>
      <c r="HVL28" s="61"/>
      <c r="HVM28" s="61"/>
      <c r="HVN28" s="61"/>
      <c r="HVO28" s="61"/>
      <c r="HVP28" s="61"/>
      <c r="HVQ28" s="61"/>
      <c r="HVR28" s="61"/>
      <c r="HVS28" s="61"/>
      <c r="HVT28" s="61"/>
      <c r="HVU28" s="61"/>
      <c r="HVV28" s="61"/>
      <c r="HVW28" s="61"/>
      <c r="HVX28" s="61"/>
      <c r="HVY28" s="61"/>
      <c r="HVZ28" s="61"/>
      <c r="HWA28" s="61"/>
      <c r="HWB28" s="61"/>
      <c r="HWC28" s="61"/>
      <c r="HWD28" s="61"/>
      <c r="HWE28" s="61"/>
      <c r="HWF28" s="61"/>
      <c r="HWG28" s="61"/>
      <c r="HWH28" s="61"/>
      <c r="HWI28" s="61"/>
      <c r="HWJ28" s="61"/>
      <c r="HWK28" s="61"/>
      <c r="HWL28" s="61"/>
      <c r="HWM28" s="61"/>
      <c r="HWN28" s="61"/>
      <c r="HWO28" s="61"/>
      <c r="HWP28" s="61"/>
      <c r="HWQ28" s="61"/>
      <c r="HWR28" s="61"/>
      <c r="HWS28" s="61"/>
      <c r="HWT28" s="61"/>
      <c r="HWU28" s="61"/>
      <c r="HWV28" s="61"/>
      <c r="HWW28" s="61"/>
      <c r="HWX28" s="61"/>
      <c r="HWY28" s="61"/>
      <c r="HWZ28" s="61"/>
      <c r="HXA28" s="61"/>
      <c r="HXB28" s="61"/>
      <c r="HXC28" s="61"/>
      <c r="HXD28" s="61"/>
      <c r="HXE28" s="61"/>
      <c r="HXF28" s="61"/>
      <c r="HXG28" s="61"/>
      <c r="HXH28" s="61"/>
      <c r="HXI28" s="61"/>
      <c r="HXJ28" s="61"/>
      <c r="HXK28" s="61"/>
      <c r="HXL28" s="61"/>
      <c r="HXM28" s="61"/>
      <c r="HXN28" s="61"/>
      <c r="HXO28" s="61"/>
      <c r="HXP28" s="61"/>
      <c r="HXQ28" s="61"/>
      <c r="HXR28" s="61"/>
      <c r="HXS28" s="61"/>
      <c r="HXT28" s="61"/>
      <c r="HXU28" s="61"/>
      <c r="HXV28" s="61"/>
      <c r="HXW28" s="61"/>
      <c r="HXX28" s="61"/>
      <c r="HXY28" s="61"/>
      <c r="HXZ28" s="61"/>
      <c r="HYA28" s="61"/>
      <c r="HYB28" s="61"/>
      <c r="HYC28" s="61"/>
      <c r="HYD28" s="61"/>
      <c r="HYE28" s="61"/>
      <c r="HYF28" s="61"/>
      <c r="HYG28" s="61"/>
      <c r="HYH28" s="61"/>
      <c r="HYI28" s="61"/>
      <c r="HYJ28" s="61"/>
      <c r="HYK28" s="61"/>
      <c r="HYL28" s="61"/>
      <c r="HYM28" s="61"/>
      <c r="HYN28" s="61"/>
      <c r="HYO28" s="61"/>
      <c r="HYP28" s="61"/>
      <c r="HYQ28" s="61"/>
      <c r="HYR28" s="61"/>
      <c r="HYS28" s="61"/>
      <c r="HYT28" s="61"/>
      <c r="HYU28" s="61"/>
      <c r="HYV28" s="61"/>
      <c r="HYW28" s="61"/>
      <c r="HYX28" s="61"/>
      <c r="HYY28" s="61"/>
      <c r="HYZ28" s="61"/>
      <c r="HZA28" s="61"/>
      <c r="HZB28" s="61"/>
      <c r="HZC28" s="61"/>
      <c r="HZD28" s="61"/>
      <c r="HZE28" s="61"/>
      <c r="HZF28" s="61"/>
      <c r="HZG28" s="61"/>
      <c r="HZH28" s="61"/>
      <c r="HZI28" s="61"/>
      <c r="HZJ28" s="61"/>
      <c r="HZK28" s="61"/>
      <c r="HZL28" s="61"/>
      <c r="HZM28" s="61"/>
      <c r="HZN28" s="61"/>
      <c r="HZO28" s="61"/>
      <c r="HZP28" s="61"/>
      <c r="HZQ28" s="61"/>
      <c r="HZR28" s="61"/>
      <c r="HZS28" s="61"/>
      <c r="HZT28" s="61"/>
      <c r="HZU28" s="61"/>
      <c r="HZV28" s="61"/>
      <c r="HZW28" s="61"/>
      <c r="HZX28" s="61"/>
      <c r="HZY28" s="61"/>
      <c r="HZZ28" s="61"/>
      <c r="IAA28" s="61"/>
      <c r="IAB28" s="61"/>
      <c r="IAC28" s="61"/>
      <c r="IAD28" s="61"/>
      <c r="IAE28" s="61"/>
      <c r="IAF28" s="61"/>
      <c r="IAG28" s="61"/>
      <c r="IAH28" s="61"/>
      <c r="IAI28" s="61"/>
      <c r="IAJ28" s="61"/>
      <c r="IAK28" s="61"/>
      <c r="IAL28" s="61"/>
      <c r="IAM28" s="61"/>
      <c r="IAN28" s="61"/>
      <c r="IAO28" s="61"/>
      <c r="IAP28" s="61"/>
      <c r="IAQ28" s="61"/>
      <c r="IAR28" s="61"/>
      <c r="IAS28" s="61"/>
      <c r="IAT28" s="61"/>
      <c r="IAU28" s="61"/>
      <c r="IAV28" s="61"/>
      <c r="IAW28" s="61"/>
      <c r="IAX28" s="61"/>
      <c r="IAY28" s="61"/>
      <c r="IAZ28" s="61"/>
      <c r="IBA28" s="61"/>
      <c r="IBB28" s="61"/>
      <c r="IBC28" s="61"/>
      <c r="IBD28" s="61"/>
      <c r="IBE28" s="61"/>
      <c r="IBF28" s="61"/>
      <c r="IBG28" s="61"/>
      <c r="IBH28" s="61"/>
      <c r="IBI28" s="61"/>
      <c r="IBJ28" s="61"/>
      <c r="IBK28" s="61"/>
      <c r="IBL28" s="61"/>
      <c r="IBM28" s="61"/>
      <c r="IBN28" s="61"/>
      <c r="IBO28" s="61"/>
      <c r="IBP28" s="61"/>
      <c r="IBQ28" s="61"/>
      <c r="IBR28" s="61"/>
      <c r="IBS28" s="61"/>
      <c r="IBT28" s="61"/>
      <c r="IBU28" s="61"/>
      <c r="IBV28" s="61"/>
      <c r="IBW28" s="61"/>
      <c r="IBX28" s="61"/>
      <c r="IBY28" s="61"/>
      <c r="IBZ28" s="61"/>
      <c r="ICA28" s="61"/>
      <c r="ICB28" s="61"/>
      <c r="ICC28" s="61"/>
      <c r="ICD28" s="61"/>
      <c r="ICE28" s="61"/>
      <c r="ICF28" s="61"/>
      <c r="ICG28" s="61"/>
      <c r="ICH28" s="61"/>
      <c r="ICI28" s="61"/>
      <c r="ICJ28" s="61"/>
      <c r="ICK28" s="61"/>
      <c r="ICL28" s="61"/>
      <c r="ICM28" s="61"/>
      <c r="ICN28" s="61"/>
      <c r="ICO28" s="61"/>
      <c r="ICP28" s="61"/>
      <c r="ICQ28" s="61"/>
      <c r="ICR28" s="61"/>
      <c r="ICS28" s="61"/>
      <c r="ICT28" s="61"/>
      <c r="ICU28" s="61"/>
      <c r="ICV28" s="61"/>
      <c r="ICW28" s="61"/>
      <c r="ICX28" s="61"/>
      <c r="ICY28" s="61"/>
      <c r="ICZ28" s="61"/>
      <c r="IDA28" s="61"/>
      <c r="IDB28" s="61"/>
      <c r="IDC28" s="61"/>
      <c r="IDD28" s="61"/>
      <c r="IDE28" s="61"/>
      <c r="IDF28" s="61"/>
      <c r="IDG28" s="61"/>
      <c r="IDH28" s="61"/>
      <c r="IDI28" s="61"/>
      <c r="IDJ28" s="61"/>
      <c r="IDK28" s="61"/>
      <c r="IDL28" s="61"/>
      <c r="IDM28" s="61"/>
      <c r="IDN28" s="61"/>
      <c r="IDO28" s="61"/>
      <c r="IDP28" s="61"/>
      <c r="IDQ28" s="61"/>
      <c r="IDR28" s="61"/>
      <c r="IDS28" s="61"/>
      <c r="IDT28" s="61"/>
      <c r="IDU28" s="61"/>
      <c r="IDV28" s="61"/>
      <c r="IDW28" s="61"/>
      <c r="IDX28" s="61"/>
      <c r="IDY28" s="61"/>
      <c r="IDZ28" s="61"/>
      <c r="IEA28" s="61"/>
      <c r="IEB28" s="61"/>
      <c r="IEC28" s="61"/>
      <c r="IED28" s="61"/>
      <c r="IEE28" s="61"/>
      <c r="IEF28" s="61"/>
      <c r="IEG28" s="61"/>
      <c r="IEH28" s="61"/>
      <c r="IEI28" s="61"/>
      <c r="IEJ28" s="61"/>
      <c r="IEK28" s="61"/>
      <c r="IEL28" s="61"/>
      <c r="IEM28" s="61"/>
      <c r="IEN28" s="61"/>
      <c r="IEO28" s="61"/>
      <c r="IEP28" s="61"/>
      <c r="IEQ28" s="61"/>
      <c r="IER28" s="61"/>
      <c r="IES28" s="61"/>
      <c r="IET28" s="61"/>
      <c r="IEU28" s="61"/>
      <c r="IEV28" s="61"/>
      <c r="IEW28" s="61"/>
      <c r="IEX28" s="61"/>
      <c r="IEY28" s="61"/>
      <c r="IEZ28" s="61"/>
      <c r="IFA28" s="61"/>
      <c r="IFB28" s="61"/>
      <c r="IFC28" s="61"/>
      <c r="IFD28" s="61"/>
      <c r="IFE28" s="61"/>
      <c r="IFF28" s="61"/>
      <c r="IFG28" s="61"/>
      <c r="IFH28" s="61"/>
      <c r="IFI28" s="61"/>
      <c r="IFJ28" s="61"/>
      <c r="IFK28" s="61"/>
      <c r="IFL28" s="61"/>
      <c r="IFM28" s="61"/>
      <c r="IFN28" s="61"/>
      <c r="IFO28" s="61"/>
      <c r="IFP28" s="61"/>
      <c r="IFQ28" s="61"/>
      <c r="IFR28" s="61"/>
      <c r="IFS28" s="61"/>
      <c r="IFT28" s="61"/>
      <c r="IFU28" s="61"/>
      <c r="IFV28" s="61"/>
      <c r="IFW28" s="61"/>
      <c r="IFX28" s="61"/>
      <c r="IFY28" s="61"/>
      <c r="IFZ28" s="61"/>
      <c r="IGA28" s="61"/>
      <c r="IGB28" s="61"/>
      <c r="IGC28" s="61"/>
      <c r="IGD28" s="61"/>
      <c r="IGE28" s="61"/>
      <c r="IGF28" s="61"/>
      <c r="IGG28" s="61"/>
      <c r="IGH28" s="61"/>
      <c r="IGI28" s="61"/>
      <c r="IGJ28" s="61"/>
      <c r="IGK28" s="61"/>
      <c r="IGL28" s="61"/>
      <c r="IGM28" s="61"/>
      <c r="IGN28" s="61"/>
      <c r="IGO28" s="61"/>
      <c r="IGP28" s="61"/>
      <c r="IGQ28" s="61"/>
      <c r="IGR28" s="61"/>
      <c r="IGS28" s="61"/>
      <c r="IGT28" s="61"/>
      <c r="IGU28" s="61"/>
      <c r="IGV28" s="61"/>
      <c r="IGW28" s="61"/>
      <c r="IGX28" s="61"/>
      <c r="IGY28" s="61"/>
      <c r="IGZ28" s="61"/>
      <c r="IHA28" s="61"/>
      <c r="IHB28" s="61"/>
      <c r="IHC28" s="61"/>
      <c r="IHD28" s="61"/>
      <c r="IHE28" s="61"/>
      <c r="IHF28" s="61"/>
      <c r="IHG28" s="61"/>
      <c r="IHH28" s="61"/>
      <c r="IHI28" s="61"/>
      <c r="IHJ28" s="61"/>
      <c r="IHK28" s="61"/>
      <c r="IHL28" s="61"/>
      <c r="IHM28" s="61"/>
      <c r="IHN28" s="61"/>
      <c r="IHO28" s="61"/>
      <c r="IHP28" s="61"/>
      <c r="IHQ28" s="61"/>
      <c r="IHR28" s="61"/>
      <c r="IHS28" s="61"/>
      <c r="IHT28" s="61"/>
      <c r="IHU28" s="61"/>
      <c r="IHV28" s="61"/>
      <c r="IHW28" s="61"/>
      <c r="IHX28" s="61"/>
      <c r="IHY28" s="61"/>
      <c r="IHZ28" s="61"/>
      <c r="IIA28" s="61"/>
      <c r="IIB28" s="61"/>
      <c r="IIC28" s="61"/>
      <c r="IID28" s="61"/>
      <c r="IIE28" s="61"/>
      <c r="IIF28" s="61"/>
      <c r="IIG28" s="61"/>
      <c r="IIH28" s="61"/>
      <c r="III28" s="61"/>
      <c r="IIJ28" s="61"/>
      <c r="IIK28" s="61"/>
      <c r="IIL28" s="61"/>
      <c r="IIM28" s="61"/>
      <c r="IIN28" s="61"/>
      <c r="IIO28" s="61"/>
      <c r="IIP28" s="61"/>
      <c r="IIQ28" s="61"/>
      <c r="IIR28" s="61"/>
      <c r="IIS28" s="61"/>
      <c r="IIT28" s="61"/>
      <c r="IIU28" s="61"/>
      <c r="IIV28" s="61"/>
      <c r="IIW28" s="61"/>
      <c r="IIX28" s="61"/>
      <c r="IIY28" s="61"/>
      <c r="IIZ28" s="61"/>
      <c r="IJA28" s="61"/>
      <c r="IJB28" s="61"/>
      <c r="IJC28" s="61"/>
      <c r="IJD28" s="61"/>
      <c r="IJE28" s="61"/>
      <c r="IJF28" s="61"/>
      <c r="IJG28" s="61"/>
      <c r="IJH28" s="61"/>
      <c r="IJI28" s="61"/>
      <c r="IJJ28" s="61"/>
      <c r="IJK28" s="61"/>
      <c r="IJL28" s="61"/>
      <c r="IJM28" s="61"/>
      <c r="IJN28" s="61"/>
      <c r="IJO28" s="61"/>
      <c r="IJP28" s="61"/>
      <c r="IJQ28" s="61"/>
      <c r="IJR28" s="61"/>
      <c r="IJS28" s="61"/>
      <c r="IJT28" s="61"/>
      <c r="IJU28" s="61"/>
      <c r="IJV28" s="61"/>
      <c r="IJW28" s="61"/>
      <c r="IJX28" s="61"/>
      <c r="IJY28" s="61"/>
      <c r="IJZ28" s="61"/>
      <c r="IKA28" s="61"/>
      <c r="IKB28" s="61"/>
      <c r="IKC28" s="61"/>
      <c r="IKD28" s="61"/>
      <c r="IKE28" s="61"/>
      <c r="IKF28" s="61"/>
      <c r="IKG28" s="61"/>
      <c r="IKH28" s="61"/>
      <c r="IKI28" s="61"/>
      <c r="IKJ28" s="61"/>
      <c r="IKK28" s="61"/>
      <c r="IKL28" s="61"/>
      <c r="IKM28" s="61"/>
      <c r="IKN28" s="61"/>
      <c r="IKO28" s="61"/>
      <c r="IKP28" s="61"/>
      <c r="IKQ28" s="61"/>
      <c r="IKR28" s="61"/>
      <c r="IKS28" s="61"/>
      <c r="IKT28" s="61"/>
      <c r="IKU28" s="61"/>
      <c r="IKV28" s="61"/>
      <c r="IKW28" s="61"/>
      <c r="IKX28" s="61"/>
      <c r="IKY28" s="61"/>
      <c r="IKZ28" s="61"/>
      <c r="ILA28" s="61"/>
      <c r="ILB28" s="61"/>
      <c r="ILC28" s="61"/>
      <c r="ILD28" s="61"/>
      <c r="ILE28" s="61"/>
      <c r="ILF28" s="61"/>
      <c r="ILG28" s="61"/>
      <c r="ILH28" s="61"/>
      <c r="ILI28" s="61"/>
      <c r="ILJ28" s="61"/>
      <c r="ILK28" s="61"/>
      <c r="ILL28" s="61"/>
      <c r="ILM28" s="61"/>
      <c r="ILN28" s="61"/>
      <c r="ILO28" s="61"/>
      <c r="ILP28" s="61"/>
      <c r="ILQ28" s="61"/>
      <c r="ILR28" s="61"/>
      <c r="ILS28" s="61"/>
      <c r="ILT28" s="61"/>
      <c r="ILU28" s="61"/>
      <c r="ILV28" s="61"/>
      <c r="ILW28" s="61"/>
      <c r="ILX28" s="61"/>
      <c r="ILY28" s="61"/>
      <c r="ILZ28" s="61"/>
      <c r="IMA28" s="61"/>
      <c r="IMB28" s="61"/>
      <c r="IMC28" s="61"/>
      <c r="IMD28" s="61"/>
      <c r="IME28" s="61"/>
      <c r="IMF28" s="61"/>
      <c r="IMG28" s="61"/>
      <c r="IMH28" s="61"/>
      <c r="IMI28" s="61"/>
      <c r="IMJ28" s="61"/>
      <c r="IMK28" s="61"/>
      <c r="IML28" s="61"/>
      <c r="IMM28" s="61"/>
      <c r="IMN28" s="61"/>
      <c r="IMO28" s="61"/>
      <c r="IMP28" s="61"/>
      <c r="IMQ28" s="61"/>
      <c r="IMR28" s="61"/>
      <c r="IMS28" s="61"/>
      <c r="IMT28" s="61"/>
      <c r="IMU28" s="61"/>
      <c r="IMV28" s="61"/>
      <c r="IMW28" s="61"/>
      <c r="IMX28" s="61"/>
      <c r="IMY28" s="61"/>
      <c r="IMZ28" s="61"/>
      <c r="INA28" s="61"/>
      <c r="INB28" s="61"/>
      <c r="INC28" s="61"/>
      <c r="IND28" s="61"/>
      <c r="INE28" s="61"/>
      <c r="INF28" s="61"/>
      <c r="ING28" s="61"/>
      <c r="INH28" s="61"/>
      <c r="INI28" s="61"/>
      <c r="INJ28" s="61"/>
      <c r="INK28" s="61"/>
      <c r="INL28" s="61"/>
      <c r="INM28" s="61"/>
      <c r="INN28" s="61"/>
      <c r="INO28" s="61"/>
      <c r="INP28" s="61"/>
      <c r="INQ28" s="61"/>
      <c r="INR28" s="61"/>
      <c r="INS28" s="61"/>
      <c r="INT28" s="61"/>
      <c r="INU28" s="61"/>
      <c r="INV28" s="61"/>
      <c r="INW28" s="61"/>
      <c r="INX28" s="61"/>
      <c r="INY28" s="61"/>
      <c r="INZ28" s="61"/>
      <c r="IOA28" s="61"/>
      <c r="IOB28" s="61"/>
      <c r="IOC28" s="61"/>
      <c r="IOD28" s="61"/>
      <c r="IOE28" s="61"/>
      <c r="IOF28" s="61"/>
      <c r="IOG28" s="61"/>
      <c r="IOH28" s="61"/>
      <c r="IOI28" s="61"/>
      <c r="IOJ28" s="61"/>
      <c r="IOK28" s="61"/>
      <c r="IOL28" s="61"/>
      <c r="IOM28" s="61"/>
      <c r="ION28" s="61"/>
      <c r="IOO28" s="61"/>
      <c r="IOP28" s="61"/>
      <c r="IOQ28" s="61"/>
      <c r="IOR28" s="61"/>
      <c r="IOS28" s="61"/>
      <c r="IOT28" s="61"/>
      <c r="IOU28" s="61"/>
      <c r="IOV28" s="61"/>
      <c r="IOW28" s="61"/>
      <c r="IOX28" s="61"/>
      <c r="IOY28" s="61"/>
      <c r="IOZ28" s="61"/>
      <c r="IPA28" s="61"/>
      <c r="IPB28" s="61"/>
      <c r="IPC28" s="61"/>
      <c r="IPD28" s="61"/>
      <c r="IPE28" s="61"/>
      <c r="IPF28" s="61"/>
      <c r="IPG28" s="61"/>
      <c r="IPH28" s="61"/>
      <c r="IPI28" s="61"/>
      <c r="IPJ28" s="61"/>
      <c r="IPK28" s="61"/>
      <c r="IPL28" s="61"/>
      <c r="IPM28" s="61"/>
      <c r="IPN28" s="61"/>
      <c r="IPO28" s="61"/>
      <c r="IPP28" s="61"/>
      <c r="IPQ28" s="61"/>
      <c r="IPR28" s="61"/>
      <c r="IPS28" s="61"/>
      <c r="IPT28" s="61"/>
      <c r="IPU28" s="61"/>
      <c r="IPV28" s="61"/>
      <c r="IPW28" s="61"/>
      <c r="IPX28" s="61"/>
      <c r="IPY28" s="61"/>
      <c r="IPZ28" s="61"/>
      <c r="IQA28" s="61"/>
      <c r="IQB28" s="61"/>
      <c r="IQC28" s="61"/>
      <c r="IQD28" s="61"/>
      <c r="IQE28" s="61"/>
      <c r="IQF28" s="61"/>
      <c r="IQG28" s="61"/>
      <c r="IQH28" s="61"/>
      <c r="IQI28" s="61"/>
      <c r="IQJ28" s="61"/>
      <c r="IQK28" s="61"/>
      <c r="IQL28" s="61"/>
      <c r="IQM28" s="61"/>
      <c r="IQN28" s="61"/>
      <c r="IQO28" s="61"/>
      <c r="IQP28" s="61"/>
      <c r="IQQ28" s="61"/>
      <c r="IQR28" s="61"/>
      <c r="IQS28" s="61"/>
      <c r="IQT28" s="61"/>
      <c r="IQU28" s="61"/>
      <c r="IQV28" s="61"/>
      <c r="IQW28" s="61"/>
      <c r="IQX28" s="61"/>
      <c r="IQY28" s="61"/>
      <c r="IQZ28" s="61"/>
      <c r="IRA28" s="61"/>
      <c r="IRB28" s="61"/>
      <c r="IRC28" s="61"/>
      <c r="IRD28" s="61"/>
      <c r="IRE28" s="61"/>
      <c r="IRF28" s="61"/>
      <c r="IRG28" s="61"/>
      <c r="IRH28" s="61"/>
      <c r="IRI28" s="61"/>
      <c r="IRJ28" s="61"/>
      <c r="IRK28" s="61"/>
      <c r="IRL28" s="61"/>
      <c r="IRM28" s="61"/>
      <c r="IRN28" s="61"/>
      <c r="IRO28" s="61"/>
      <c r="IRP28" s="61"/>
      <c r="IRQ28" s="61"/>
      <c r="IRR28" s="61"/>
      <c r="IRS28" s="61"/>
      <c r="IRT28" s="61"/>
      <c r="IRU28" s="61"/>
      <c r="IRV28" s="61"/>
      <c r="IRW28" s="61"/>
      <c r="IRX28" s="61"/>
      <c r="IRY28" s="61"/>
      <c r="IRZ28" s="61"/>
      <c r="ISA28" s="61"/>
      <c r="ISB28" s="61"/>
      <c r="ISC28" s="61"/>
      <c r="ISD28" s="61"/>
      <c r="ISE28" s="61"/>
      <c r="ISF28" s="61"/>
      <c r="ISG28" s="61"/>
      <c r="ISH28" s="61"/>
      <c r="ISI28" s="61"/>
      <c r="ISJ28" s="61"/>
      <c r="ISK28" s="61"/>
      <c r="ISL28" s="61"/>
      <c r="ISM28" s="61"/>
      <c r="ISN28" s="61"/>
      <c r="ISO28" s="61"/>
      <c r="ISP28" s="61"/>
      <c r="ISQ28" s="61"/>
      <c r="ISR28" s="61"/>
      <c r="ISS28" s="61"/>
      <c r="IST28" s="61"/>
      <c r="ISU28" s="61"/>
      <c r="ISV28" s="61"/>
      <c r="ISW28" s="61"/>
      <c r="ISX28" s="61"/>
      <c r="ISY28" s="61"/>
      <c r="ISZ28" s="61"/>
      <c r="ITA28" s="61"/>
      <c r="ITB28" s="61"/>
      <c r="ITC28" s="61"/>
      <c r="ITD28" s="61"/>
      <c r="ITE28" s="61"/>
      <c r="ITF28" s="61"/>
      <c r="ITG28" s="61"/>
      <c r="ITH28" s="61"/>
      <c r="ITI28" s="61"/>
      <c r="ITJ28" s="61"/>
      <c r="ITK28" s="61"/>
      <c r="ITL28" s="61"/>
      <c r="ITM28" s="61"/>
      <c r="ITN28" s="61"/>
      <c r="ITO28" s="61"/>
      <c r="ITP28" s="61"/>
      <c r="ITQ28" s="61"/>
      <c r="ITR28" s="61"/>
      <c r="ITS28" s="61"/>
      <c r="ITT28" s="61"/>
      <c r="ITU28" s="61"/>
      <c r="ITV28" s="61"/>
      <c r="ITW28" s="61"/>
      <c r="ITX28" s="61"/>
      <c r="ITY28" s="61"/>
      <c r="ITZ28" s="61"/>
      <c r="IUA28" s="61"/>
      <c r="IUB28" s="61"/>
      <c r="IUC28" s="61"/>
      <c r="IUD28" s="61"/>
      <c r="IUE28" s="61"/>
      <c r="IUF28" s="61"/>
      <c r="IUG28" s="61"/>
      <c r="IUH28" s="61"/>
      <c r="IUI28" s="61"/>
      <c r="IUJ28" s="61"/>
      <c r="IUK28" s="61"/>
      <c r="IUL28" s="61"/>
      <c r="IUM28" s="61"/>
      <c r="IUN28" s="61"/>
      <c r="IUO28" s="61"/>
      <c r="IUP28" s="61"/>
      <c r="IUQ28" s="61"/>
      <c r="IUR28" s="61"/>
      <c r="IUS28" s="61"/>
      <c r="IUT28" s="61"/>
      <c r="IUU28" s="61"/>
      <c r="IUV28" s="61"/>
      <c r="IUW28" s="61"/>
      <c r="IUX28" s="61"/>
      <c r="IUY28" s="61"/>
      <c r="IUZ28" s="61"/>
      <c r="IVA28" s="61"/>
      <c r="IVB28" s="61"/>
      <c r="IVC28" s="61"/>
      <c r="IVD28" s="61"/>
      <c r="IVE28" s="61"/>
      <c r="IVF28" s="61"/>
      <c r="IVG28" s="61"/>
      <c r="IVH28" s="61"/>
      <c r="IVI28" s="61"/>
      <c r="IVJ28" s="61"/>
      <c r="IVK28" s="61"/>
      <c r="IVL28" s="61"/>
      <c r="IVM28" s="61"/>
      <c r="IVN28" s="61"/>
      <c r="IVO28" s="61"/>
      <c r="IVP28" s="61"/>
      <c r="IVQ28" s="61"/>
      <c r="IVR28" s="61"/>
      <c r="IVS28" s="61"/>
      <c r="IVT28" s="61"/>
      <c r="IVU28" s="61"/>
      <c r="IVV28" s="61"/>
      <c r="IVW28" s="61"/>
      <c r="IVX28" s="61"/>
      <c r="IVY28" s="61"/>
      <c r="IVZ28" s="61"/>
      <c r="IWA28" s="61"/>
      <c r="IWB28" s="61"/>
      <c r="IWC28" s="61"/>
      <c r="IWD28" s="61"/>
      <c r="IWE28" s="61"/>
      <c r="IWF28" s="61"/>
      <c r="IWG28" s="61"/>
      <c r="IWH28" s="61"/>
      <c r="IWI28" s="61"/>
      <c r="IWJ28" s="61"/>
      <c r="IWK28" s="61"/>
      <c r="IWL28" s="61"/>
      <c r="IWM28" s="61"/>
      <c r="IWN28" s="61"/>
      <c r="IWO28" s="61"/>
      <c r="IWP28" s="61"/>
      <c r="IWQ28" s="61"/>
      <c r="IWR28" s="61"/>
      <c r="IWS28" s="61"/>
      <c r="IWT28" s="61"/>
      <c r="IWU28" s="61"/>
      <c r="IWV28" s="61"/>
      <c r="IWW28" s="61"/>
      <c r="IWX28" s="61"/>
      <c r="IWY28" s="61"/>
      <c r="IWZ28" s="61"/>
      <c r="IXA28" s="61"/>
      <c r="IXB28" s="61"/>
      <c r="IXC28" s="61"/>
      <c r="IXD28" s="61"/>
      <c r="IXE28" s="61"/>
      <c r="IXF28" s="61"/>
      <c r="IXG28" s="61"/>
      <c r="IXH28" s="61"/>
      <c r="IXI28" s="61"/>
      <c r="IXJ28" s="61"/>
      <c r="IXK28" s="61"/>
      <c r="IXL28" s="61"/>
      <c r="IXM28" s="61"/>
      <c r="IXN28" s="61"/>
      <c r="IXO28" s="61"/>
      <c r="IXP28" s="61"/>
      <c r="IXQ28" s="61"/>
      <c r="IXR28" s="61"/>
      <c r="IXS28" s="61"/>
      <c r="IXT28" s="61"/>
      <c r="IXU28" s="61"/>
      <c r="IXV28" s="61"/>
      <c r="IXW28" s="61"/>
      <c r="IXX28" s="61"/>
      <c r="IXY28" s="61"/>
      <c r="IXZ28" s="61"/>
      <c r="IYA28" s="61"/>
      <c r="IYB28" s="61"/>
      <c r="IYC28" s="61"/>
      <c r="IYD28" s="61"/>
      <c r="IYE28" s="61"/>
      <c r="IYF28" s="61"/>
      <c r="IYG28" s="61"/>
      <c r="IYH28" s="61"/>
      <c r="IYI28" s="61"/>
      <c r="IYJ28" s="61"/>
      <c r="IYK28" s="61"/>
      <c r="IYL28" s="61"/>
      <c r="IYM28" s="61"/>
      <c r="IYN28" s="61"/>
      <c r="IYO28" s="61"/>
      <c r="IYP28" s="61"/>
      <c r="IYQ28" s="61"/>
      <c r="IYR28" s="61"/>
      <c r="IYS28" s="61"/>
      <c r="IYT28" s="61"/>
      <c r="IYU28" s="61"/>
      <c r="IYV28" s="61"/>
      <c r="IYW28" s="61"/>
      <c r="IYX28" s="61"/>
      <c r="IYY28" s="61"/>
      <c r="IYZ28" s="61"/>
      <c r="IZA28" s="61"/>
      <c r="IZB28" s="61"/>
      <c r="IZC28" s="61"/>
      <c r="IZD28" s="61"/>
      <c r="IZE28" s="61"/>
      <c r="IZF28" s="61"/>
      <c r="IZG28" s="61"/>
      <c r="IZH28" s="61"/>
      <c r="IZI28" s="61"/>
      <c r="IZJ28" s="61"/>
      <c r="IZK28" s="61"/>
      <c r="IZL28" s="61"/>
      <c r="IZM28" s="61"/>
      <c r="IZN28" s="61"/>
      <c r="IZO28" s="61"/>
      <c r="IZP28" s="61"/>
      <c r="IZQ28" s="61"/>
      <c r="IZR28" s="61"/>
      <c r="IZS28" s="61"/>
      <c r="IZT28" s="61"/>
      <c r="IZU28" s="61"/>
      <c r="IZV28" s="61"/>
      <c r="IZW28" s="61"/>
      <c r="IZX28" s="61"/>
      <c r="IZY28" s="61"/>
      <c r="IZZ28" s="61"/>
      <c r="JAA28" s="61"/>
      <c r="JAB28" s="61"/>
      <c r="JAC28" s="61"/>
      <c r="JAD28" s="61"/>
      <c r="JAE28" s="61"/>
      <c r="JAF28" s="61"/>
      <c r="JAG28" s="61"/>
      <c r="JAH28" s="61"/>
      <c r="JAI28" s="61"/>
      <c r="JAJ28" s="61"/>
      <c r="JAK28" s="61"/>
      <c r="JAL28" s="61"/>
      <c r="JAM28" s="61"/>
      <c r="JAN28" s="61"/>
      <c r="JAO28" s="61"/>
      <c r="JAP28" s="61"/>
      <c r="JAQ28" s="61"/>
      <c r="JAR28" s="61"/>
      <c r="JAS28" s="61"/>
      <c r="JAT28" s="61"/>
      <c r="JAU28" s="61"/>
      <c r="JAV28" s="61"/>
      <c r="JAW28" s="61"/>
      <c r="JAX28" s="61"/>
      <c r="JAY28" s="61"/>
      <c r="JAZ28" s="61"/>
      <c r="JBA28" s="61"/>
      <c r="JBB28" s="61"/>
      <c r="JBC28" s="61"/>
      <c r="JBD28" s="61"/>
      <c r="JBE28" s="61"/>
      <c r="JBF28" s="61"/>
      <c r="JBG28" s="61"/>
      <c r="JBH28" s="61"/>
      <c r="JBI28" s="61"/>
      <c r="JBJ28" s="61"/>
      <c r="JBK28" s="61"/>
      <c r="JBL28" s="61"/>
      <c r="JBM28" s="61"/>
      <c r="JBN28" s="61"/>
      <c r="JBO28" s="61"/>
      <c r="JBP28" s="61"/>
      <c r="JBQ28" s="61"/>
      <c r="JBR28" s="61"/>
      <c r="JBS28" s="61"/>
      <c r="JBT28" s="61"/>
      <c r="JBU28" s="61"/>
      <c r="JBV28" s="61"/>
      <c r="JBW28" s="61"/>
      <c r="JBX28" s="61"/>
      <c r="JBY28" s="61"/>
      <c r="JBZ28" s="61"/>
      <c r="JCA28" s="61"/>
      <c r="JCB28" s="61"/>
      <c r="JCC28" s="61"/>
      <c r="JCD28" s="61"/>
      <c r="JCE28" s="61"/>
      <c r="JCF28" s="61"/>
      <c r="JCG28" s="61"/>
      <c r="JCH28" s="61"/>
      <c r="JCI28" s="61"/>
      <c r="JCJ28" s="61"/>
      <c r="JCK28" s="61"/>
      <c r="JCL28" s="61"/>
      <c r="JCM28" s="61"/>
      <c r="JCN28" s="61"/>
      <c r="JCO28" s="61"/>
      <c r="JCP28" s="61"/>
      <c r="JCQ28" s="61"/>
      <c r="JCR28" s="61"/>
      <c r="JCS28" s="61"/>
      <c r="JCT28" s="61"/>
      <c r="JCU28" s="61"/>
      <c r="JCV28" s="61"/>
      <c r="JCW28" s="61"/>
      <c r="JCX28" s="61"/>
      <c r="JCY28" s="61"/>
      <c r="JCZ28" s="61"/>
      <c r="JDA28" s="61"/>
      <c r="JDB28" s="61"/>
      <c r="JDC28" s="61"/>
      <c r="JDD28" s="61"/>
      <c r="JDE28" s="61"/>
      <c r="JDF28" s="61"/>
      <c r="JDG28" s="61"/>
      <c r="JDH28" s="61"/>
      <c r="JDI28" s="61"/>
      <c r="JDJ28" s="61"/>
      <c r="JDK28" s="61"/>
      <c r="JDL28" s="61"/>
      <c r="JDM28" s="61"/>
      <c r="JDN28" s="61"/>
      <c r="JDO28" s="61"/>
      <c r="JDP28" s="61"/>
      <c r="JDQ28" s="61"/>
      <c r="JDR28" s="61"/>
      <c r="JDS28" s="61"/>
      <c r="JDT28" s="61"/>
      <c r="JDU28" s="61"/>
      <c r="JDV28" s="61"/>
      <c r="JDW28" s="61"/>
      <c r="JDX28" s="61"/>
      <c r="JDY28" s="61"/>
      <c r="JDZ28" s="61"/>
      <c r="JEA28" s="61"/>
      <c r="JEB28" s="61"/>
      <c r="JEC28" s="61"/>
      <c r="JED28" s="61"/>
      <c r="JEE28" s="61"/>
      <c r="JEF28" s="61"/>
      <c r="JEG28" s="61"/>
      <c r="JEH28" s="61"/>
      <c r="JEI28" s="61"/>
      <c r="JEJ28" s="61"/>
      <c r="JEK28" s="61"/>
      <c r="JEL28" s="61"/>
      <c r="JEM28" s="61"/>
      <c r="JEN28" s="61"/>
      <c r="JEO28" s="61"/>
      <c r="JEP28" s="61"/>
      <c r="JEQ28" s="61"/>
      <c r="JER28" s="61"/>
      <c r="JES28" s="61"/>
      <c r="JET28" s="61"/>
      <c r="JEU28" s="61"/>
      <c r="JEV28" s="61"/>
      <c r="JEW28" s="61"/>
      <c r="JEX28" s="61"/>
      <c r="JEY28" s="61"/>
      <c r="JEZ28" s="61"/>
      <c r="JFA28" s="61"/>
      <c r="JFB28" s="61"/>
      <c r="JFC28" s="61"/>
      <c r="JFD28" s="61"/>
      <c r="JFE28" s="61"/>
      <c r="JFF28" s="61"/>
      <c r="JFG28" s="61"/>
      <c r="JFH28" s="61"/>
      <c r="JFI28" s="61"/>
      <c r="JFJ28" s="61"/>
      <c r="JFK28" s="61"/>
      <c r="JFL28" s="61"/>
      <c r="JFM28" s="61"/>
      <c r="JFN28" s="61"/>
      <c r="JFO28" s="61"/>
      <c r="JFP28" s="61"/>
      <c r="JFQ28" s="61"/>
      <c r="JFR28" s="61"/>
      <c r="JFS28" s="61"/>
      <c r="JFT28" s="61"/>
      <c r="JFU28" s="61"/>
      <c r="JFV28" s="61"/>
      <c r="JFW28" s="61"/>
      <c r="JFX28" s="61"/>
      <c r="JFY28" s="61"/>
      <c r="JFZ28" s="61"/>
      <c r="JGA28" s="61"/>
      <c r="JGB28" s="61"/>
      <c r="JGC28" s="61"/>
      <c r="JGD28" s="61"/>
      <c r="JGE28" s="61"/>
      <c r="JGF28" s="61"/>
      <c r="JGG28" s="61"/>
      <c r="JGH28" s="61"/>
      <c r="JGI28" s="61"/>
      <c r="JGJ28" s="61"/>
      <c r="JGK28" s="61"/>
      <c r="JGL28" s="61"/>
      <c r="JGM28" s="61"/>
      <c r="JGN28" s="61"/>
      <c r="JGO28" s="61"/>
      <c r="JGP28" s="61"/>
      <c r="JGQ28" s="61"/>
      <c r="JGR28" s="61"/>
      <c r="JGS28" s="61"/>
      <c r="JGT28" s="61"/>
      <c r="JGU28" s="61"/>
      <c r="JGV28" s="61"/>
      <c r="JGW28" s="61"/>
      <c r="JGX28" s="61"/>
      <c r="JGY28" s="61"/>
      <c r="JGZ28" s="61"/>
      <c r="JHA28" s="61"/>
      <c r="JHB28" s="61"/>
      <c r="JHC28" s="61"/>
      <c r="JHD28" s="61"/>
      <c r="JHE28" s="61"/>
      <c r="JHF28" s="61"/>
      <c r="JHG28" s="61"/>
      <c r="JHH28" s="61"/>
      <c r="JHI28" s="61"/>
      <c r="JHJ28" s="61"/>
      <c r="JHK28" s="61"/>
      <c r="JHL28" s="61"/>
      <c r="JHM28" s="61"/>
      <c r="JHN28" s="61"/>
      <c r="JHO28" s="61"/>
      <c r="JHP28" s="61"/>
      <c r="JHQ28" s="61"/>
      <c r="JHR28" s="61"/>
      <c r="JHS28" s="61"/>
      <c r="JHT28" s="61"/>
      <c r="JHU28" s="61"/>
      <c r="JHV28" s="61"/>
      <c r="JHW28" s="61"/>
      <c r="JHX28" s="61"/>
      <c r="JHY28" s="61"/>
      <c r="JHZ28" s="61"/>
      <c r="JIA28" s="61"/>
      <c r="JIB28" s="61"/>
      <c r="JIC28" s="61"/>
      <c r="JID28" s="61"/>
      <c r="JIE28" s="61"/>
      <c r="JIF28" s="61"/>
      <c r="JIG28" s="61"/>
      <c r="JIH28" s="61"/>
      <c r="JII28" s="61"/>
      <c r="JIJ28" s="61"/>
      <c r="JIK28" s="61"/>
      <c r="JIL28" s="61"/>
      <c r="JIM28" s="61"/>
      <c r="JIN28" s="61"/>
      <c r="JIO28" s="61"/>
      <c r="JIP28" s="61"/>
      <c r="JIQ28" s="61"/>
      <c r="JIR28" s="61"/>
      <c r="JIS28" s="61"/>
      <c r="JIT28" s="61"/>
      <c r="JIU28" s="61"/>
      <c r="JIV28" s="61"/>
      <c r="JIW28" s="61"/>
      <c r="JIX28" s="61"/>
      <c r="JIY28" s="61"/>
      <c r="JIZ28" s="61"/>
      <c r="JJA28" s="61"/>
      <c r="JJB28" s="61"/>
      <c r="JJC28" s="61"/>
      <c r="JJD28" s="61"/>
      <c r="JJE28" s="61"/>
      <c r="JJF28" s="61"/>
      <c r="JJG28" s="61"/>
      <c r="JJH28" s="61"/>
      <c r="JJI28" s="61"/>
      <c r="JJJ28" s="61"/>
      <c r="JJK28" s="61"/>
      <c r="JJL28" s="61"/>
      <c r="JJM28" s="61"/>
      <c r="JJN28" s="61"/>
      <c r="JJO28" s="61"/>
      <c r="JJP28" s="61"/>
      <c r="JJQ28" s="61"/>
      <c r="JJR28" s="61"/>
      <c r="JJS28" s="61"/>
      <c r="JJT28" s="61"/>
      <c r="JJU28" s="61"/>
      <c r="JJV28" s="61"/>
      <c r="JJW28" s="61"/>
      <c r="JJX28" s="61"/>
      <c r="JJY28" s="61"/>
      <c r="JJZ28" s="61"/>
      <c r="JKA28" s="61"/>
      <c r="JKB28" s="61"/>
      <c r="JKC28" s="61"/>
      <c r="JKD28" s="61"/>
      <c r="JKE28" s="61"/>
      <c r="JKF28" s="61"/>
      <c r="JKG28" s="61"/>
      <c r="JKH28" s="61"/>
      <c r="JKI28" s="61"/>
      <c r="JKJ28" s="61"/>
      <c r="JKK28" s="61"/>
      <c r="JKL28" s="61"/>
      <c r="JKM28" s="61"/>
      <c r="JKN28" s="61"/>
      <c r="JKO28" s="61"/>
      <c r="JKP28" s="61"/>
      <c r="JKQ28" s="61"/>
      <c r="JKR28" s="61"/>
      <c r="JKS28" s="61"/>
      <c r="JKT28" s="61"/>
      <c r="JKU28" s="61"/>
      <c r="JKV28" s="61"/>
      <c r="JKW28" s="61"/>
      <c r="JKX28" s="61"/>
      <c r="JKY28" s="61"/>
      <c r="JKZ28" s="61"/>
      <c r="JLA28" s="61"/>
      <c r="JLB28" s="61"/>
      <c r="JLC28" s="61"/>
      <c r="JLD28" s="61"/>
      <c r="JLE28" s="61"/>
      <c r="JLF28" s="61"/>
      <c r="JLG28" s="61"/>
      <c r="JLH28" s="61"/>
      <c r="JLI28" s="61"/>
      <c r="JLJ28" s="61"/>
      <c r="JLK28" s="61"/>
      <c r="JLL28" s="61"/>
      <c r="JLM28" s="61"/>
      <c r="JLN28" s="61"/>
      <c r="JLO28" s="61"/>
      <c r="JLP28" s="61"/>
      <c r="JLQ28" s="61"/>
      <c r="JLR28" s="61"/>
      <c r="JLS28" s="61"/>
      <c r="JLT28" s="61"/>
      <c r="JLU28" s="61"/>
      <c r="JLV28" s="61"/>
      <c r="JLW28" s="61"/>
      <c r="JLX28" s="61"/>
      <c r="JLY28" s="61"/>
      <c r="JLZ28" s="61"/>
      <c r="JMA28" s="61"/>
      <c r="JMB28" s="61"/>
      <c r="JMC28" s="61"/>
      <c r="JMD28" s="61"/>
      <c r="JME28" s="61"/>
      <c r="JMF28" s="61"/>
      <c r="JMG28" s="61"/>
      <c r="JMH28" s="61"/>
      <c r="JMI28" s="61"/>
      <c r="JMJ28" s="61"/>
      <c r="JMK28" s="61"/>
      <c r="JML28" s="61"/>
      <c r="JMM28" s="61"/>
      <c r="JMN28" s="61"/>
      <c r="JMO28" s="61"/>
      <c r="JMP28" s="61"/>
      <c r="JMQ28" s="61"/>
      <c r="JMR28" s="61"/>
      <c r="JMS28" s="61"/>
      <c r="JMT28" s="61"/>
      <c r="JMU28" s="61"/>
      <c r="JMV28" s="61"/>
      <c r="JMW28" s="61"/>
      <c r="JMX28" s="61"/>
      <c r="JMY28" s="61"/>
      <c r="JMZ28" s="61"/>
      <c r="JNA28" s="61"/>
      <c r="JNB28" s="61"/>
      <c r="JNC28" s="61"/>
      <c r="JND28" s="61"/>
      <c r="JNE28" s="61"/>
      <c r="JNF28" s="61"/>
      <c r="JNG28" s="61"/>
      <c r="JNH28" s="61"/>
      <c r="JNI28" s="61"/>
      <c r="JNJ28" s="61"/>
      <c r="JNK28" s="61"/>
      <c r="JNL28" s="61"/>
      <c r="JNM28" s="61"/>
      <c r="JNN28" s="61"/>
      <c r="JNO28" s="61"/>
      <c r="JNP28" s="61"/>
      <c r="JNQ28" s="61"/>
      <c r="JNR28" s="61"/>
      <c r="JNS28" s="61"/>
      <c r="JNT28" s="61"/>
      <c r="JNU28" s="61"/>
      <c r="JNV28" s="61"/>
      <c r="JNW28" s="61"/>
      <c r="JNX28" s="61"/>
      <c r="JNY28" s="61"/>
      <c r="JNZ28" s="61"/>
      <c r="JOA28" s="61"/>
      <c r="JOB28" s="61"/>
      <c r="JOC28" s="61"/>
      <c r="JOD28" s="61"/>
      <c r="JOE28" s="61"/>
      <c r="JOF28" s="61"/>
      <c r="JOG28" s="61"/>
      <c r="JOH28" s="61"/>
      <c r="JOI28" s="61"/>
      <c r="JOJ28" s="61"/>
      <c r="JOK28" s="61"/>
      <c r="JOL28" s="61"/>
      <c r="JOM28" s="61"/>
      <c r="JON28" s="61"/>
      <c r="JOO28" s="61"/>
      <c r="JOP28" s="61"/>
      <c r="JOQ28" s="61"/>
      <c r="JOR28" s="61"/>
      <c r="JOS28" s="61"/>
      <c r="JOT28" s="61"/>
      <c r="JOU28" s="61"/>
      <c r="JOV28" s="61"/>
      <c r="JOW28" s="61"/>
      <c r="JOX28" s="61"/>
      <c r="JOY28" s="61"/>
      <c r="JOZ28" s="61"/>
      <c r="JPA28" s="61"/>
      <c r="JPB28" s="61"/>
      <c r="JPC28" s="61"/>
      <c r="JPD28" s="61"/>
      <c r="JPE28" s="61"/>
      <c r="JPF28" s="61"/>
      <c r="JPG28" s="61"/>
      <c r="JPH28" s="61"/>
      <c r="JPI28" s="61"/>
      <c r="JPJ28" s="61"/>
      <c r="JPK28" s="61"/>
      <c r="JPL28" s="61"/>
      <c r="JPM28" s="61"/>
      <c r="JPN28" s="61"/>
      <c r="JPO28" s="61"/>
      <c r="JPP28" s="61"/>
      <c r="JPQ28" s="61"/>
      <c r="JPR28" s="61"/>
      <c r="JPS28" s="61"/>
      <c r="JPT28" s="61"/>
      <c r="JPU28" s="61"/>
      <c r="JPV28" s="61"/>
      <c r="JPW28" s="61"/>
      <c r="JPX28" s="61"/>
      <c r="JPY28" s="61"/>
      <c r="JPZ28" s="61"/>
      <c r="JQA28" s="61"/>
      <c r="JQB28" s="61"/>
      <c r="JQC28" s="61"/>
      <c r="JQD28" s="61"/>
      <c r="JQE28" s="61"/>
      <c r="JQF28" s="61"/>
      <c r="JQG28" s="61"/>
      <c r="JQH28" s="61"/>
      <c r="JQI28" s="61"/>
      <c r="JQJ28" s="61"/>
      <c r="JQK28" s="61"/>
      <c r="JQL28" s="61"/>
      <c r="JQM28" s="61"/>
      <c r="JQN28" s="61"/>
      <c r="JQO28" s="61"/>
      <c r="JQP28" s="61"/>
      <c r="JQQ28" s="61"/>
      <c r="JQR28" s="61"/>
      <c r="JQS28" s="61"/>
      <c r="JQT28" s="61"/>
      <c r="JQU28" s="61"/>
      <c r="JQV28" s="61"/>
      <c r="JQW28" s="61"/>
      <c r="JQX28" s="61"/>
      <c r="JQY28" s="61"/>
      <c r="JQZ28" s="61"/>
      <c r="JRA28" s="61"/>
      <c r="JRB28" s="61"/>
      <c r="JRC28" s="61"/>
      <c r="JRD28" s="61"/>
      <c r="JRE28" s="61"/>
      <c r="JRF28" s="61"/>
      <c r="JRG28" s="61"/>
      <c r="JRH28" s="61"/>
      <c r="JRI28" s="61"/>
      <c r="JRJ28" s="61"/>
      <c r="JRK28" s="61"/>
      <c r="JRL28" s="61"/>
      <c r="JRM28" s="61"/>
      <c r="JRN28" s="61"/>
      <c r="JRO28" s="61"/>
      <c r="JRP28" s="61"/>
      <c r="JRQ28" s="61"/>
      <c r="JRR28" s="61"/>
      <c r="JRS28" s="61"/>
      <c r="JRT28" s="61"/>
      <c r="JRU28" s="61"/>
      <c r="JRV28" s="61"/>
      <c r="JRW28" s="61"/>
      <c r="JRX28" s="61"/>
      <c r="JRY28" s="61"/>
      <c r="JRZ28" s="61"/>
      <c r="JSA28" s="61"/>
      <c r="JSB28" s="61"/>
      <c r="JSC28" s="61"/>
      <c r="JSD28" s="61"/>
      <c r="JSE28" s="61"/>
      <c r="JSF28" s="61"/>
      <c r="JSG28" s="61"/>
      <c r="JSH28" s="61"/>
      <c r="JSI28" s="61"/>
      <c r="JSJ28" s="61"/>
      <c r="JSK28" s="61"/>
      <c r="JSL28" s="61"/>
      <c r="JSM28" s="61"/>
      <c r="JSN28" s="61"/>
      <c r="JSO28" s="61"/>
      <c r="JSP28" s="61"/>
      <c r="JSQ28" s="61"/>
      <c r="JSR28" s="61"/>
      <c r="JSS28" s="61"/>
      <c r="JST28" s="61"/>
      <c r="JSU28" s="61"/>
      <c r="JSV28" s="61"/>
      <c r="JSW28" s="61"/>
      <c r="JSX28" s="61"/>
      <c r="JSY28" s="61"/>
      <c r="JSZ28" s="61"/>
      <c r="JTA28" s="61"/>
      <c r="JTB28" s="61"/>
      <c r="JTC28" s="61"/>
      <c r="JTD28" s="61"/>
      <c r="JTE28" s="61"/>
      <c r="JTF28" s="61"/>
      <c r="JTG28" s="61"/>
      <c r="JTH28" s="61"/>
      <c r="JTI28" s="61"/>
      <c r="JTJ28" s="61"/>
      <c r="JTK28" s="61"/>
      <c r="JTL28" s="61"/>
      <c r="JTM28" s="61"/>
      <c r="JTN28" s="61"/>
      <c r="JTO28" s="61"/>
      <c r="JTP28" s="61"/>
      <c r="JTQ28" s="61"/>
      <c r="JTR28" s="61"/>
      <c r="JTS28" s="61"/>
      <c r="JTT28" s="61"/>
      <c r="JTU28" s="61"/>
      <c r="JTV28" s="61"/>
      <c r="JTW28" s="61"/>
      <c r="JTX28" s="61"/>
      <c r="JTY28" s="61"/>
      <c r="JTZ28" s="61"/>
      <c r="JUA28" s="61"/>
      <c r="JUB28" s="61"/>
      <c r="JUC28" s="61"/>
      <c r="JUD28" s="61"/>
      <c r="JUE28" s="61"/>
      <c r="JUF28" s="61"/>
      <c r="JUG28" s="61"/>
      <c r="JUH28" s="61"/>
      <c r="JUI28" s="61"/>
      <c r="JUJ28" s="61"/>
      <c r="JUK28" s="61"/>
      <c r="JUL28" s="61"/>
      <c r="JUM28" s="61"/>
      <c r="JUN28" s="61"/>
      <c r="JUO28" s="61"/>
      <c r="JUP28" s="61"/>
      <c r="JUQ28" s="61"/>
      <c r="JUR28" s="61"/>
      <c r="JUS28" s="61"/>
      <c r="JUT28" s="61"/>
      <c r="JUU28" s="61"/>
      <c r="JUV28" s="61"/>
      <c r="JUW28" s="61"/>
      <c r="JUX28" s="61"/>
      <c r="JUY28" s="61"/>
      <c r="JUZ28" s="61"/>
      <c r="JVA28" s="61"/>
      <c r="JVB28" s="61"/>
      <c r="JVC28" s="61"/>
      <c r="JVD28" s="61"/>
      <c r="JVE28" s="61"/>
      <c r="JVF28" s="61"/>
      <c r="JVG28" s="61"/>
      <c r="JVH28" s="61"/>
      <c r="JVI28" s="61"/>
      <c r="JVJ28" s="61"/>
      <c r="JVK28" s="61"/>
      <c r="JVL28" s="61"/>
      <c r="JVM28" s="61"/>
      <c r="JVN28" s="61"/>
      <c r="JVO28" s="61"/>
      <c r="JVP28" s="61"/>
      <c r="JVQ28" s="61"/>
      <c r="JVR28" s="61"/>
      <c r="JVS28" s="61"/>
      <c r="JVT28" s="61"/>
      <c r="JVU28" s="61"/>
      <c r="JVV28" s="61"/>
      <c r="JVW28" s="61"/>
      <c r="JVX28" s="61"/>
      <c r="JVY28" s="61"/>
      <c r="JVZ28" s="61"/>
      <c r="JWA28" s="61"/>
      <c r="JWB28" s="61"/>
      <c r="JWC28" s="61"/>
      <c r="JWD28" s="61"/>
      <c r="JWE28" s="61"/>
      <c r="JWF28" s="61"/>
      <c r="JWG28" s="61"/>
      <c r="JWH28" s="61"/>
      <c r="JWI28" s="61"/>
      <c r="JWJ28" s="61"/>
      <c r="JWK28" s="61"/>
      <c r="JWL28" s="61"/>
      <c r="JWM28" s="61"/>
      <c r="JWN28" s="61"/>
      <c r="JWO28" s="61"/>
      <c r="JWP28" s="61"/>
      <c r="JWQ28" s="61"/>
      <c r="JWR28" s="61"/>
      <c r="JWS28" s="61"/>
      <c r="JWT28" s="61"/>
      <c r="JWU28" s="61"/>
      <c r="JWV28" s="61"/>
      <c r="JWW28" s="61"/>
      <c r="JWX28" s="61"/>
      <c r="JWY28" s="61"/>
      <c r="JWZ28" s="61"/>
      <c r="JXA28" s="61"/>
      <c r="JXB28" s="61"/>
      <c r="JXC28" s="61"/>
      <c r="JXD28" s="61"/>
      <c r="JXE28" s="61"/>
      <c r="JXF28" s="61"/>
      <c r="JXG28" s="61"/>
      <c r="JXH28" s="61"/>
      <c r="JXI28" s="61"/>
      <c r="JXJ28" s="61"/>
      <c r="JXK28" s="61"/>
      <c r="JXL28" s="61"/>
      <c r="JXM28" s="61"/>
      <c r="JXN28" s="61"/>
      <c r="JXO28" s="61"/>
      <c r="JXP28" s="61"/>
      <c r="JXQ28" s="61"/>
      <c r="JXR28" s="61"/>
      <c r="JXS28" s="61"/>
      <c r="JXT28" s="61"/>
      <c r="JXU28" s="61"/>
      <c r="JXV28" s="61"/>
      <c r="JXW28" s="61"/>
      <c r="JXX28" s="61"/>
      <c r="JXY28" s="61"/>
      <c r="JXZ28" s="61"/>
      <c r="JYA28" s="61"/>
      <c r="JYB28" s="61"/>
      <c r="JYC28" s="61"/>
      <c r="JYD28" s="61"/>
      <c r="JYE28" s="61"/>
      <c r="JYF28" s="61"/>
      <c r="JYG28" s="61"/>
      <c r="JYH28" s="61"/>
      <c r="JYI28" s="61"/>
      <c r="JYJ28" s="61"/>
      <c r="JYK28" s="61"/>
      <c r="JYL28" s="61"/>
      <c r="JYM28" s="61"/>
      <c r="JYN28" s="61"/>
      <c r="JYO28" s="61"/>
      <c r="JYP28" s="61"/>
      <c r="JYQ28" s="61"/>
      <c r="JYR28" s="61"/>
      <c r="JYS28" s="61"/>
      <c r="JYT28" s="61"/>
      <c r="JYU28" s="61"/>
      <c r="JYV28" s="61"/>
      <c r="JYW28" s="61"/>
      <c r="JYX28" s="61"/>
      <c r="JYY28" s="61"/>
      <c r="JYZ28" s="61"/>
      <c r="JZA28" s="61"/>
      <c r="JZB28" s="61"/>
      <c r="JZC28" s="61"/>
      <c r="JZD28" s="61"/>
      <c r="JZE28" s="61"/>
      <c r="JZF28" s="61"/>
      <c r="JZG28" s="61"/>
      <c r="JZH28" s="61"/>
      <c r="JZI28" s="61"/>
      <c r="JZJ28" s="61"/>
      <c r="JZK28" s="61"/>
      <c r="JZL28" s="61"/>
      <c r="JZM28" s="61"/>
      <c r="JZN28" s="61"/>
      <c r="JZO28" s="61"/>
      <c r="JZP28" s="61"/>
      <c r="JZQ28" s="61"/>
      <c r="JZR28" s="61"/>
      <c r="JZS28" s="61"/>
      <c r="JZT28" s="61"/>
      <c r="JZU28" s="61"/>
      <c r="JZV28" s="61"/>
      <c r="JZW28" s="61"/>
      <c r="JZX28" s="61"/>
      <c r="JZY28" s="61"/>
      <c r="JZZ28" s="61"/>
      <c r="KAA28" s="61"/>
      <c r="KAB28" s="61"/>
      <c r="KAC28" s="61"/>
      <c r="KAD28" s="61"/>
      <c r="KAE28" s="61"/>
      <c r="KAF28" s="61"/>
      <c r="KAG28" s="61"/>
      <c r="KAH28" s="61"/>
      <c r="KAI28" s="61"/>
      <c r="KAJ28" s="61"/>
      <c r="KAK28" s="61"/>
      <c r="KAL28" s="61"/>
      <c r="KAM28" s="61"/>
      <c r="KAN28" s="61"/>
      <c r="KAO28" s="61"/>
      <c r="KAP28" s="61"/>
      <c r="KAQ28" s="61"/>
      <c r="KAR28" s="61"/>
      <c r="KAS28" s="61"/>
      <c r="KAT28" s="61"/>
      <c r="KAU28" s="61"/>
      <c r="KAV28" s="61"/>
      <c r="KAW28" s="61"/>
      <c r="KAX28" s="61"/>
      <c r="KAY28" s="61"/>
      <c r="KAZ28" s="61"/>
      <c r="KBA28" s="61"/>
      <c r="KBB28" s="61"/>
      <c r="KBC28" s="61"/>
      <c r="KBD28" s="61"/>
      <c r="KBE28" s="61"/>
      <c r="KBF28" s="61"/>
      <c r="KBG28" s="61"/>
      <c r="KBH28" s="61"/>
      <c r="KBI28" s="61"/>
      <c r="KBJ28" s="61"/>
      <c r="KBK28" s="61"/>
      <c r="KBL28" s="61"/>
      <c r="KBM28" s="61"/>
      <c r="KBN28" s="61"/>
      <c r="KBO28" s="61"/>
      <c r="KBP28" s="61"/>
      <c r="KBQ28" s="61"/>
      <c r="KBR28" s="61"/>
      <c r="KBS28" s="61"/>
      <c r="KBT28" s="61"/>
      <c r="KBU28" s="61"/>
      <c r="KBV28" s="61"/>
      <c r="KBW28" s="61"/>
      <c r="KBX28" s="61"/>
      <c r="KBY28" s="61"/>
      <c r="KBZ28" s="61"/>
      <c r="KCA28" s="61"/>
      <c r="KCB28" s="61"/>
      <c r="KCC28" s="61"/>
      <c r="KCD28" s="61"/>
      <c r="KCE28" s="61"/>
      <c r="KCF28" s="61"/>
      <c r="KCG28" s="61"/>
      <c r="KCH28" s="61"/>
      <c r="KCI28" s="61"/>
      <c r="KCJ28" s="61"/>
      <c r="KCK28" s="61"/>
      <c r="KCL28" s="61"/>
      <c r="KCM28" s="61"/>
      <c r="KCN28" s="61"/>
      <c r="KCO28" s="61"/>
      <c r="KCP28" s="61"/>
      <c r="KCQ28" s="61"/>
      <c r="KCR28" s="61"/>
      <c r="KCS28" s="61"/>
      <c r="KCT28" s="61"/>
      <c r="KCU28" s="61"/>
      <c r="KCV28" s="61"/>
      <c r="KCW28" s="61"/>
      <c r="KCX28" s="61"/>
      <c r="KCY28" s="61"/>
      <c r="KCZ28" s="61"/>
      <c r="KDA28" s="61"/>
      <c r="KDB28" s="61"/>
      <c r="KDC28" s="61"/>
      <c r="KDD28" s="61"/>
      <c r="KDE28" s="61"/>
      <c r="KDF28" s="61"/>
      <c r="KDG28" s="61"/>
      <c r="KDH28" s="61"/>
      <c r="KDI28" s="61"/>
      <c r="KDJ28" s="61"/>
      <c r="KDK28" s="61"/>
      <c r="KDL28" s="61"/>
      <c r="KDM28" s="61"/>
      <c r="KDN28" s="61"/>
      <c r="KDO28" s="61"/>
      <c r="KDP28" s="61"/>
      <c r="KDQ28" s="61"/>
      <c r="KDR28" s="61"/>
      <c r="KDS28" s="61"/>
      <c r="KDT28" s="61"/>
      <c r="KDU28" s="61"/>
      <c r="KDV28" s="61"/>
      <c r="KDW28" s="61"/>
      <c r="KDX28" s="61"/>
      <c r="KDY28" s="61"/>
      <c r="KDZ28" s="61"/>
      <c r="KEA28" s="61"/>
      <c r="KEB28" s="61"/>
      <c r="KEC28" s="61"/>
      <c r="KED28" s="61"/>
      <c r="KEE28" s="61"/>
      <c r="KEF28" s="61"/>
      <c r="KEG28" s="61"/>
      <c r="KEH28" s="61"/>
      <c r="KEI28" s="61"/>
      <c r="KEJ28" s="61"/>
      <c r="KEK28" s="61"/>
      <c r="KEL28" s="61"/>
      <c r="KEM28" s="61"/>
      <c r="KEN28" s="61"/>
      <c r="KEO28" s="61"/>
      <c r="KEP28" s="61"/>
      <c r="KEQ28" s="61"/>
      <c r="KER28" s="61"/>
      <c r="KES28" s="61"/>
      <c r="KET28" s="61"/>
      <c r="KEU28" s="61"/>
      <c r="KEV28" s="61"/>
      <c r="KEW28" s="61"/>
      <c r="KEX28" s="61"/>
      <c r="KEY28" s="61"/>
      <c r="KEZ28" s="61"/>
      <c r="KFA28" s="61"/>
      <c r="KFB28" s="61"/>
      <c r="KFC28" s="61"/>
      <c r="KFD28" s="61"/>
      <c r="KFE28" s="61"/>
      <c r="KFF28" s="61"/>
      <c r="KFG28" s="61"/>
      <c r="KFH28" s="61"/>
      <c r="KFI28" s="61"/>
      <c r="KFJ28" s="61"/>
      <c r="KFK28" s="61"/>
      <c r="KFL28" s="61"/>
      <c r="KFM28" s="61"/>
      <c r="KFN28" s="61"/>
      <c r="KFO28" s="61"/>
      <c r="KFP28" s="61"/>
      <c r="KFQ28" s="61"/>
      <c r="KFR28" s="61"/>
      <c r="KFS28" s="61"/>
      <c r="KFT28" s="61"/>
      <c r="KFU28" s="61"/>
      <c r="KFV28" s="61"/>
      <c r="KFW28" s="61"/>
      <c r="KFX28" s="61"/>
      <c r="KFY28" s="61"/>
      <c r="KFZ28" s="61"/>
      <c r="KGA28" s="61"/>
      <c r="KGB28" s="61"/>
      <c r="KGC28" s="61"/>
      <c r="KGD28" s="61"/>
      <c r="KGE28" s="61"/>
      <c r="KGF28" s="61"/>
      <c r="KGG28" s="61"/>
      <c r="KGH28" s="61"/>
      <c r="KGI28" s="61"/>
      <c r="KGJ28" s="61"/>
      <c r="KGK28" s="61"/>
      <c r="KGL28" s="61"/>
      <c r="KGM28" s="61"/>
      <c r="KGN28" s="61"/>
      <c r="KGO28" s="61"/>
      <c r="KGP28" s="61"/>
      <c r="KGQ28" s="61"/>
      <c r="KGR28" s="61"/>
      <c r="KGS28" s="61"/>
      <c r="KGT28" s="61"/>
      <c r="KGU28" s="61"/>
      <c r="KGV28" s="61"/>
      <c r="KGW28" s="61"/>
      <c r="KGX28" s="61"/>
      <c r="KGY28" s="61"/>
      <c r="KGZ28" s="61"/>
      <c r="KHA28" s="61"/>
      <c r="KHB28" s="61"/>
      <c r="KHC28" s="61"/>
      <c r="KHD28" s="61"/>
      <c r="KHE28" s="61"/>
      <c r="KHF28" s="61"/>
      <c r="KHG28" s="61"/>
      <c r="KHH28" s="61"/>
      <c r="KHI28" s="61"/>
      <c r="KHJ28" s="61"/>
      <c r="KHK28" s="61"/>
      <c r="KHL28" s="61"/>
      <c r="KHM28" s="61"/>
      <c r="KHN28" s="61"/>
      <c r="KHO28" s="61"/>
      <c r="KHP28" s="61"/>
      <c r="KHQ28" s="61"/>
      <c r="KHR28" s="61"/>
      <c r="KHS28" s="61"/>
      <c r="KHT28" s="61"/>
      <c r="KHU28" s="61"/>
      <c r="KHV28" s="61"/>
      <c r="KHW28" s="61"/>
      <c r="KHX28" s="61"/>
      <c r="KHY28" s="61"/>
      <c r="KHZ28" s="61"/>
      <c r="KIA28" s="61"/>
      <c r="KIB28" s="61"/>
      <c r="KIC28" s="61"/>
      <c r="KID28" s="61"/>
      <c r="KIE28" s="61"/>
      <c r="KIF28" s="61"/>
      <c r="KIG28" s="61"/>
      <c r="KIH28" s="61"/>
      <c r="KII28" s="61"/>
      <c r="KIJ28" s="61"/>
      <c r="KIK28" s="61"/>
      <c r="KIL28" s="61"/>
      <c r="KIM28" s="61"/>
      <c r="KIN28" s="61"/>
      <c r="KIO28" s="61"/>
      <c r="KIP28" s="61"/>
      <c r="KIQ28" s="61"/>
      <c r="KIR28" s="61"/>
      <c r="KIS28" s="61"/>
      <c r="KIT28" s="61"/>
      <c r="KIU28" s="61"/>
      <c r="KIV28" s="61"/>
      <c r="KIW28" s="61"/>
      <c r="KIX28" s="61"/>
      <c r="KIY28" s="61"/>
      <c r="KIZ28" s="61"/>
      <c r="KJA28" s="61"/>
      <c r="KJB28" s="61"/>
      <c r="KJC28" s="61"/>
      <c r="KJD28" s="61"/>
      <c r="KJE28" s="61"/>
      <c r="KJF28" s="61"/>
      <c r="KJG28" s="61"/>
      <c r="KJH28" s="61"/>
      <c r="KJI28" s="61"/>
      <c r="KJJ28" s="61"/>
      <c r="KJK28" s="61"/>
      <c r="KJL28" s="61"/>
      <c r="KJM28" s="61"/>
      <c r="KJN28" s="61"/>
      <c r="KJO28" s="61"/>
      <c r="KJP28" s="61"/>
      <c r="KJQ28" s="61"/>
      <c r="KJR28" s="61"/>
      <c r="KJS28" s="61"/>
      <c r="KJT28" s="61"/>
      <c r="KJU28" s="61"/>
      <c r="KJV28" s="61"/>
      <c r="KJW28" s="61"/>
      <c r="KJX28" s="61"/>
      <c r="KJY28" s="61"/>
      <c r="KJZ28" s="61"/>
      <c r="KKA28" s="61"/>
      <c r="KKB28" s="61"/>
      <c r="KKC28" s="61"/>
      <c r="KKD28" s="61"/>
      <c r="KKE28" s="61"/>
      <c r="KKF28" s="61"/>
      <c r="KKG28" s="61"/>
      <c r="KKH28" s="61"/>
      <c r="KKI28" s="61"/>
      <c r="KKJ28" s="61"/>
      <c r="KKK28" s="61"/>
      <c r="KKL28" s="61"/>
      <c r="KKM28" s="61"/>
      <c r="KKN28" s="61"/>
      <c r="KKO28" s="61"/>
      <c r="KKP28" s="61"/>
      <c r="KKQ28" s="61"/>
      <c r="KKR28" s="61"/>
      <c r="KKS28" s="61"/>
      <c r="KKT28" s="61"/>
      <c r="KKU28" s="61"/>
      <c r="KKV28" s="61"/>
      <c r="KKW28" s="61"/>
      <c r="KKX28" s="61"/>
      <c r="KKY28" s="61"/>
      <c r="KKZ28" s="61"/>
      <c r="KLA28" s="61"/>
      <c r="KLB28" s="61"/>
      <c r="KLC28" s="61"/>
      <c r="KLD28" s="61"/>
      <c r="KLE28" s="61"/>
      <c r="KLF28" s="61"/>
      <c r="KLG28" s="61"/>
      <c r="KLH28" s="61"/>
      <c r="KLI28" s="61"/>
      <c r="KLJ28" s="61"/>
      <c r="KLK28" s="61"/>
      <c r="KLL28" s="61"/>
      <c r="KLM28" s="61"/>
      <c r="KLN28" s="61"/>
      <c r="KLO28" s="61"/>
      <c r="KLP28" s="61"/>
      <c r="KLQ28" s="61"/>
      <c r="KLR28" s="61"/>
      <c r="KLS28" s="61"/>
      <c r="KLT28" s="61"/>
      <c r="KLU28" s="61"/>
      <c r="KLV28" s="61"/>
      <c r="KLW28" s="61"/>
      <c r="KLX28" s="61"/>
      <c r="KLY28" s="61"/>
      <c r="KLZ28" s="61"/>
      <c r="KMA28" s="61"/>
      <c r="KMB28" s="61"/>
      <c r="KMC28" s="61"/>
      <c r="KMD28" s="61"/>
      <c r="KME28" s="61"/>
      <c r="KMF28" s="61"/>
      <c r="KMG28" s="61"/>
      <c r="KMH28" s="61"/>
      <c r="KMI28" s="61"/>
      <c r="KMJ28" s="61"/>
      <c r="KMK28" s="61"/>
      <c r="KML28" s="61"/>
      <c r="KMM28" s="61"/>
      <c r="KMN28" s="61"/>
      <c r="KMO28" s="61"/>
      <c r="KMP28" s="61"/>
      <c r="KMQ28" s="61"/>
      <c r="KMR28" s="61"/>
      <c r="KMS28" s="61"/>
      <c r="KMT28" s="61"/>
      <c r="KMU28" s="61"/>
      <c r="KMV28" s="61"/>
      <c r="KMW28" s="61"/>
      <c r="KMX28" s="61"/>
      <c r="KMY28" s="61"/>
      <c r="KMZ28" s="61"/>
      <c r="KNA28" s="61"/>
      <c r="KNB28" s="61"/>
      <c r="KNC28" s="61"/>
      <c r="KND28" s="61"/>
      <c r="KNE28" s="61"/>
      <c r="KNF28" s="61"/>
      <c r="KNG28" s="61"/>
      <c r="KNH28" s="61"/>
      <c r="KNI28" s="61"/>
      <c r="KNJ28" s="61"/>
      <c r="KNK28" s="61"/>
      <c r="KNL28" s="61"/>
      <c r="KNM28" s="61"/>
      <c r="KNN28" s="61"/>
      <c r="KNO28" s="61"/>
      <c r="KNP28" s="61"/>
      <c r="KNQ28" s="61"/>
      <c r="KNR28" s="61"/>
      <c r="KNS28" s="61"/>
      <c r="KNT28" s="61"/>
      <c r="KNU28" s="61"/>
      <c r="KNV28" s="61"/>
      <c r="KNW28" s="61"/>
      <c r="KNX28" s="61"/>
      <c r="KNY28" s="61"/>
      <c r="KNZ28" s="61"/>
      <c r="KOA28" s="61"/>
      <c r="KOB28" s="61"/>
      <c r="KOC28" s="61"/>
      <c r="KOD28" s="61"/>
      <c r="KOE28" s="61"/>
      <c r="KOF28" s="61"/>
      <c r="KOG28" s="61"/>
      <c r="KOH28" s="61"/>
      <c r="KOI28" s="61"/>
      <c r="KOJ28" s="61"/>
      <c r="KOK28" s="61"/>
      <c r="KOL28" s="61"/>
      <c r="KOM28" s="61"/>
      <c r="KON28" s="61"/>
      <c r="KOO28" s="61"/>
      <c r="KOP28" s="61"/>
      <c r="KOQ28" s="61"/>
      <c r="KOR28" s="61"/>
      <c r="KOS28" s="61"/>
      <c r="KOT28" s="61"/>
      <c r="KOU28" s="61"/>
      <c r="KOV28" s="61"/>
      <c r="KOW28" s="61"/>
      <c r="KOX28" s="61"/>
      <c r="KOY28" s="61"/>
      <c r="KOZ28" s="61"/>
      <c r="KPA28" s="61"/>
      <c r="KPB28" s="61"/>
      <c r="KPC28" s="61"/>
      <c r="KPD28" s="61"/>
      <c r="KPE28" s="61"/>
      <c r="KPF28" s="61"/>
      <c r="KPG28" s="61"/>
      <c r="KPH28" s="61"/>
      <c r="KPI28" s="61"/>
      <c r="KPJ28" s="61"/>
      <c r="KPK28" s="61"/>
      <c r="KPL28" s="61"/>
      <c r="KPM28" s="61"/>
      <c r="KPN28" s="61"/>
      <c r="KPO28" s="61"/>
      <c r="KPP28" s="61"/>
      <c r="KPQ28" s="61"/>
      <c r="KPR28" s="61"/>
      <c r="KPS28" s="61"/>
      <c r="KPT28" s="61"/>
      <c r="KPU28" s="61"/>
      <c r="KPV28" s="61"/>
      <c r="KPW28" s="61"/>
      <c r="KPX28" s="61"/>
      <c r="KPY28" s="61"/>
      <c r="KPZ28" s="61"/>
      <c r="KQA28" s="61"/>
      <c r="KQB28" s="61"/>
      <c r="KQC28" s="61"/>
      <c r="KQD28" s="61"/>
      <c r="KQE28" s="61"/>
      <c r="KQF28" s="61"/>
      <c r="KQG28" s="61"/>
      <c r="KQH28" s="61"/>
      <c r="KQI28" s="61"/>
      <c r="KQJ28" s="61"/>
      <c r="KQK28" s="61"/>
      <c r="KQL28" s="61"/>
      <c r="KQM28" s="61"/>
      <c r="KQN28" s="61"/>
      <c r="KQO28" s="61"/>
      <c r="KQP28" s="61"/>
      <c r="KQQ28" s="61"/>
      <c r="KQR28" s="61"/>
      <c r="KQS28" s="61"/>
      <c r="KQT28" s="61"/>
      <c r="KQU28" s="61"/>
      <c r="KQV28" s="61"/>
      <c r="KQW28" s="61"/>
      <c r="KQX28" s="61"/>
      <c r="KQY28" s="61"/>
      <c r="KQZ28" s="61"/>
      <c r="KRA28" s="61"/>
      <c r="KRB28" s="61"/>
      <c r="KRC28" s="61"/>
      <c r="KRD28" s="61"/>
      <c r="KRE28" s="61"/>
      <c r="KRF28" s="61"/>
      <c r="KRG28" s="61"/>
      <c r="KRH28" s="61"/>
      <c r="KRI28" s="61"/>
      <c r="KRJ28" s="61"/>
      <c r="KRK28" s="61"/>
      <c r="KRL28" s="61"/>
      <c r="KRM28" s="61"/>
      <c r="KRN28" s="61"/>
      <c r="KRO28" s="61"/>
      <c r="KRP28" s="61"/>
      <c r="KRQ28" s="61"/>
      <c r="KRR28" s="61"/>
      <c r="KRS28" s="61"/>
      <c r="KRT28" s="61"/>
      <c r="KRU28" s="61"/>
      <c r="KRV28" s="61"/>
      <c r="KRW28" s="61"/>
      <c r="KRX28" s="61"/>
      <c r="KRY28" s="61"/>
      <c r="KRZ28" s="61"/>
      <c r="KSA28" s="61"/>
      <c r="KSB28" s="61"/>
      <c r="KSC28" s="61"/>
      <c r="KSD28" s="61"/>
      <c r="KSE28" s="61"/>
      <c r="KSF28" s="61"/>
      <c r="KSG28" s="61"/>
      <c r="KSH28" s="61"/>
      <c r="KSI28" s="61"/>
      <c r="KSJ28" s="61"/>
      <c r="KSK28" s="61"/>
      <c r="KSL28" s="61"/>
      <c r="KSM28" s="61"/>
      <c r="KSN28" s="61"/>
      <c r="KSO28" s="61"/>
      <c r="KSP28" s="61"/>
      <c r="KSQ28" s="61"/>
      <c r="KSR28" s="61"/>
      <c r="KSS28" s="61"/>
      <c r="KST28" s="61"/>
      <c r="KSU28" s="61"/>
      <c r="KSV28" s="61"/>
      <c r="KSW28" s="61"/>
      <c r="KSX28" s="61"/>
      <c r="KSY28" s="61"/>
      <c r="KSZ28" s="61"/>
      <c r="KTA28" s="61"/>
      <c r="KTB28" s="61"/>
      <c r="KTC28" s="61"/>
      <c r="KTD28" s="61"/>
      <c r="KTE28" s="61"/>
      <c r="KTF28" s="61"/>
      <c r="KTG28" s="61"/>
      <c r="KTH28" s="61"/>
      <c r="KTI28" s="61"/>
      <c r="KTJ28" s="61"/>
      <c r="KTK28" s="61"/>
      <c r="KTL28" s="61"/>
      <c r="KTM28" s="61"/>
      <c r="KTN28" s="61"/>
      <c r="KTO28" s="61"/>
      <c r="KTP28" s="61"/>
      <c r="KTQ28" s="61"/>
      <c r="KTR28" s="61"/>
      <c r="KTS28" s="61"/>
      <c r="KTT28" s="61"/>
      <c r="KTU28" s="61"/>
      <c r="KTV28" s="61"/>
      <c r="KTW28" s="61"/>
      <c r="KTX28" s="61"/>
      <c r="KTY28" s="61"/>
      <c r="KTZ28" s="61"/>
      <c r="KUA28" s="61"/>
      <c r="KUB28" s="61"/>
      <c r="KUC28" s="61"/>
      <c r="KUD28" s="61"/>
      <c r="KUE28" s="61"/>
      <c r="KUF28" s="61"/>
      <c r="KUG28" s="61"/>
      <c r="KUH28" s="61"/>
      <c r="KUI28" s="61"/>
      <c r="KUJ28" s="61"/>
      <c r="KUK28" s="61"/>
      <c r="KUL28" s="61"/>
      <c r="KUM28" s="61"/>
      <c r="KUN28" s="61"/>
      <c r="KUO28" s="61"/>
      <c r="KUP28" s="61"/>
      <c r="KUQ28" s="61"/>
      <c r="KUR28" s="61"/>
      <c r="KUS28" s="61"/>
      <c r="KUT28" s="61"/>
      <c r="KUU28" s="61"/>
      <c r="KUV28" s="61"/>
      <c r="KUW28" s="61"/>
      <c r="KUX28" s="61"/>
      <c r="KUY28" s="61"/>
      <c r="KUZ28" s="61"/>
      <c r="KVA28" s="61"/>
      <c r="KVB28" s="61"/>
      <c r="KVC28" s="61"/>
      <c r="KVD28" s="61"/>
      <c r="KVE28" s="61"/>
      <c r="KVF28" s="61"/>
      <c r="KVG28" s="61"/>
      <c r="KVH28" s="61"/>
      <c r="KVI28" s="61"/>
      <c r="KVJ28" s="61"/>
      <c r="KVK28" s="61"/>
      <c r="KVL28" s="61"/>
      <c r="KVM28" s="61"/>
      <c r="KVN28" s="61"/>
      <c r="KVO28" s="61"/>
      <c r="KVP28" s="61"/>
      <c r="KVQ28" s="61"/>
      <c r="KVR28" s="61"/>
      <c r="KVS28" s="61"/>
      <c r="KVT28" s="61"/>
      <c r="KVU28" s="61"/>
      <c r="KVV28" s="61"/>
      <c r="KVW28" s="61"/>
      <c r="KVX28" s="61"/>
      <c r="KVY28" s="61"/>
      <c r="KVZ28" s="61"/>
      <c r="KWA28" s="61"/>
      <c r="KWB28" s="61"/>
      <c r="KWC28" s="61"/>
      <c r="KWD28" s="61"/>
      <c r="KWE28" s="61"/>
      <c r="KWF28" s="61"/>
      <c r="KWG28" s="61"/>
      <c r="KWH28" s="61"/>
      <c r="KWI28" s="61"/>
      <c r="KWJ28" s="61"/>
      <c r="KWK28" s="61"/>
      <c r="KWL28" s="61"/>
      <c r="KWM28" s="61"/>
      <c r="KWN28" s="61"/>
      <c r="KWO28" s="61"/>
      <c r="KWP28" s="61"/>
      <c r="KWQ28" s="61"/>
      <c r="KWR28" s="61"/>
      <c r="KWS28" s="61"/>
      <c r="KWT28" s="61"/>
      <c r="KWU28" s="61"/>
      <c r="KWV28" s="61"/>
      <c r="KWW28" s="61"/>
      <c r="KWX28" s="61"/>
      <c r="KWY28" s="61"/>
      <c r="KWZ28" s="61"/>
      <c r="KXA28" s="61"/>
      <c r="KXB28" s="61"/>
      <c r="KXC28" s="61"/>
      <c r="KXD28" s="61"/>
      <c r="KXE28" s="61"/>
      <c r="KXF28" s="61"/>
      <c r="KXG28" s="61"/>
      <c r="KXH28" s="61"/>
      <c r="KXI28" s="61"/>
      <c r="KXJ28" s="61"/>
      <c r="KXK28" s="61"/>
      <c r="KXL28" s="61"/>
      <c r="KXM28" s="61"/>
      <c r="KXN28" s="61"/>
      <c r="KXO28" s="61"/>
      <c r="KXP28" s="61"/>
      <c r="KXQ28" s="61"/>
      <c r="KXR28" s="61"/>
      <c r="KXS28" s="61"/>
      <c r="KXT28" s="61"/>
      <c r="KXU28" s="61"/>
      <c r="KXV28" s="61"/>
      <c r="KXW28" s="61"/>
      <c r="KXX28" s="61"/>
      <c r="KXY28" s="61"/>
      <c r="KXZ28" s="61"/>
      <c r="KYA28" s="61"/>
      <c r="KYB28" s="61"/>
      <c r="KYC28" s="61"/>
      <c r="KYD28" s="61"/>
      <c r="KYE28" s="61"/>
      <c r="KYF28" s="61"/>
      <c r="KYG28" s="61"/>
      <c r="KYH28" s="61"/>
      <c r="KYI28" s="61"/>
      <c r="KYJ28" s="61"/>
      <c r="KYK28" s="61"/>
      <c r="KYL28" s="61"/>
      <c r="KYM28" s="61"/>
      <c r="KYN28" s="61"/>
      <c r="KYO28" s="61"/>
      <c r="KYP28" s="61"/>
      <c r="KYQ28" s="61"/>
      <c r="KYR28" s="61"/>
      <c r="KYS28" s="61"/>
      <c r="KYT28" s="61"/>
      <c r="KYU28" s="61"/>
      <c r="KYV28" s="61"/>
      <c r="KYW28" s="61"/>
      <c r="KYX28" s="61"/>
      <c r="KYY28" s="61"/>
      <c r="KYZ28" s="61"/>
      <c r="KZA28" s="61"/>
      <c r="KZB28" s="61"/>
      <c r="KZC28" s="61"/>
      <c r="KZD28" s="61"/>
      <c r="KZE28" s="61"/>
      <c r="KZF28" s="61"/>
      <c r="KZG28" s="61"/>
      <c r="KZH28" s="61"/>
      <c r="KZI28" s="61"/>
      <c r="KZJ28" s="61"/>
      <c r="KZK28" s="61"/>
      <c r="KZL28" s="61"/>
      <c r="KZM28" s="61"/>
      <c r="KZN28" s="61"/>
      <c r="KZO28" s="61"/>
      <c r="KZP28" s="61"/>
      <c r="KZQ28" s="61"/>
      <c r="KZR28" s="61"/>
      <c r="KZS28" s="61"/>
      <c r="KZT28" s="61"/>
      <c r="KZU28" s="61"/>
      <c r="KZV28" s="61"/>
      <c r="KZW28" s="61"/>
      <c r="KZX28" s="61"/>
      <c r="KZY28" s="61"/>
      <c r="KZZ28" s="61"/>
      <c r="LAA28" s="61"/>
      <c r="LAB28" s="61"/>
      <c r="LAC28" s="61"/>
      <c r="LAD28" s="61"/>
      <c r="LAE28" s="61"/>
      <c r="LAF28" s="61"/>
      <c r="LAG28" s="61"/>
      <c r="LAH28" s="61"/>
      <c r="LAI28" s="61"/>
      <c r="LAJ28" s="61"/>
      <c r="LAK28" s="61"/>
      <c r="LAL28" s="61"/>
      <c r="LAM28" s="61"/>
      <c r="LAN28" s="61"/>
      <c r="LAO28" s="61"/>
      <c r="LAP28" s="61"/>
      <c r="LAQ28" s="61"/>
      <c r="LAR28" s="61"/>
      <c r="LAS28" s="61"/>
      <c r="LAT28" s="61"/>
      <c r="LAU28" s="61"/>
      <c r="LAV28" s="61"/>
      <c r="LAW28" s="61"/>
      <c r="LAX28" s="61"/>
      <c r="LAY28" s="61"/>
      <c r="LAZ28" s="61"/>
      <c r="LBA28" s="61"/>
      <c r="LBB28" s="61"/>
      <c r="LBC28" s="61"/>
      <c r="LBD28" s="61"/>
      <c r="LBE28" s="61"/>
      <c r="LBF28" s="61"/>
      <c r="LBG28" s="61"/>
      <c r="LBH28" s="61"/>
      <c r="LBI28" s="61"/>
      <c r="LBJ28" s="61"/>
      <c r="LBK28" s="61"/>
      <c r="LBL28" s="61"/>
      <c r="LBM28" s="61"/>
      <c r="LBN28" s="61"/>
      <c r="LBO28" s="61"/>
      <c r="LBP28" s="61"/>
      <c r="LBQ28" s="61"/>
      <c r="LBR28" s="61"/>
      <c r="LBS28" s="61"/>
      <c r="LBT28" s="61"/>
      <c r="LBU28" s="61"/>
      <c r="LBV28" s="61"/>
      <c r="LBW28" s="61"/>
      <c r="LBX28" s="61"/>
      <c r="LBY28" s="61"/>
      <c r="LBZ28" s="61"/>
      <c r="LCA28" s="61"/>
      <c r="LCB28" s="61"/>
      <c r="LCC28" s="61"/>
      <c r="LCD28" s="61"/>
      <c r="LCE28" s="61"/>
      <c r="LCF28" s="61"/>
      <c r="LCG28" s="61"/>
      <c r="LCH28" s="61"/>
      <c r="LCI28" s="61"/>
      <c r="LCJ28" s="61"/>
      <c r="LCK28" s="61"/>
      <c r="LCL28" s="61"/>
      <c r="LCM28" s="61"/>
      <c r="LCN28" s="61"/>
      <c r="LCO28" s="61"/>
      <c r="LCP28" s="61"/>
      <c r="LCQ28" s="61"/>
      <c r="LCR28" s="61"/>
      <c r="LCS28" s="61"/>
      <c r="LCT28" s="61"/>
      <c r="LCU28" s="61"/>
      <c r="LCV28" s="61"/>
      <c r="LCW28" s="61"/>
      <c r="LCX28" s="61"/>
      <c r="LCY28" s="61"/>
      <c r="LCZ28" s="61"/>
      <c r="LDA28" s="61"/>
      <c r="LDB28" s="61"/>
      <c r="LDC28" s="61"/>
      <c r="LDD28" s="61"/>
      <c r="LDE28" s="61"/>
      <c r="LDF28" s="61"/>
      <c r="LDG28" s="61"/>
      <c r="LDH28" s="61"/>
      <c r="LDI28" s="61"/>
      <c r="LDJ28" s="61"/>
      <c r="LDK28" s="61"/>
      <c r="LDL28" s="61"/>
      <c r="LDM28" s="61"/>
      <c r="LDN28" s="61"/>
      <c r="LDO28" s="61"/>
      <c r="LDP28" s="61"/>
      <c r="LDQ28" s="61"/>
      <c r="LDR28" s="61"/>
      <c r="LDS28" s="61"/>
      <c r="LDT28" s="61"/>
      <c r="LDU28" s="61"/>
      <c r="LDV28" s="61"/>
      <c r="LDW28" s="61"/>
      <c r="LDX28" s="61"/>
      <c r="LDY28" s="61"/>
      <c r="LDZ28" s="61"/>
      <c r="LEA28" s="61"/>
      <c r="LEB28" s="61"/>
      <c r="LEC28" s="61"/>
      <c r="LED28" s="61"/>
      <c r="LEE28" s="61"/>
      <c r="LEF28" s="61"/>
      <c r="LEG28" s="61"/>
      <c r="LEH28" s="61"/>
      <c r="LEI28" s="61"/>
      <c r="LEJ28" s="61"/>
      <c r="LEK28" s="61"/>
      <c r="LEL28" s="61"/>
      <c r="LEM28" s="61"/>
      <c r="LEN28" s="61"/>
      <c r="LEO28" s="61"/>
      <c r="LEP28" s="61"/>
      <c r="LEQ28" s="61"/>
      <c r="LER28" s="61"/>
      <c r="LES28" s="61"/>
      <c r="LET28" s="61"/>
      <c r="LEU28" s="61"/>
      <c r="LEV28" s="61"/>
      <c r="LEW28" s="61"/>
      <c r="LEX28" s="61"/>
      <c r="LEY28" s="61"/>
      <c r="LEZ28" s="61"/>
      <c r="LFA28" s="61"/>
      <c r="LFB28" s="61"/>
      <c r="LFC28" s="61"/>
      <c r="LFD28" s="61"/>
      <c r="LFE28" s="61"/>
      <c r="LFF28" s="61"/>
      <c r="LFG28" s="61"/>
      <c r="LFH28" s="61"/>
      <c r="LFI28" s="61"/>
      <c r="LFJ28" s="61"/>
      <c r="LFK28" s="61"/>
      <c r="LFL28" s="61"/>
      <c r="LFM28" s="61"/>
      <c r="LFN28" s="61"/>
      <c r="LFO28" s="61"/>
      <c r="LFP28" s="61"/>
      <c r="LFQ28" s="61"/>
      <c r="LFR28" s="61"/>
      <c r="LFS28" s="61"/>
      <c r="LFT28" s="61"/>
      <c r="LFU28" s="61"/>
      <c r="LFV28" s="61"/>
      <c r="LFW28" s="61"/>
      <c r="LFX28" s="61"/>
      <c r="LFY28" s="61"/>
      <c r="LFZ28" s="61"/>
      <c r="LGA28" s="61"/>
      <c r="LGB28" s="61"/>
      <c r="LGC28" s="61"/>
      <c r="LGD28" s="61"/>
      <c r="LGE28" s="61"/>
      <c r="LGF28" s="61"/>
      <c r="LGG28" s="61"/>
      <c r="LGH28" s="61"/>
      <c r="LGI28" s="61"/>
      <c r="LGJ28" s="61"/>
      <c r="LGK28" s="61"/>
      <c r="LGL28" s="61"/>
      <c r="LGM28" s="61"/>
      <c r="LGN28" s="61"/>
      <c r="LGO28" s="61"/>
      <c r="LGP28" s="61"/>
      <c r="LGQ28" s="61"/>
      <c r="LGR28" s="61"/>
      <c r="LGS28" s="61"/>
      <c r="LGT28" s="61"/>
      <c r="LGU28" s="61"/>
      <c r="LGV28" s="61"/>
      <c r="LGW28" s="61"/>
      <c r="LGX28" s="61"/>
      <c r="LGY28" s="61"/>
      <c r="LGZ28" s="61"/>
      <c r="LHA28" s="61"/>
      <c r="LHB28" s="61"/>
      <c r="LHC28" s="61"/>
      <c r="LHD28" s="61"/>
      <c r="LHE28" s="61"/>
      <c r="LHF28" s="61"/>
      <c r="LHG28" s="61"/>
      <c r="LHH28" s="61"/>
      <c r="LHI28" s="61"/>
      <c r="LHJ28" s="61"/>
      <c r="LHK28" s="61"/>
      <c r="LHL28" s="61"/>
      <c r="LHM28" s="61"/>
      <c r="LHN28" s="61"/>
      <c r="LHO28" s="61"/>
      <c r="LHP28" s="61"/>
      <c r="LHQ28" s="61"/>
      <c r="LHR28" s="61"/>
      <c r="LHS28" s="61"/>
      <c r="LHT28" s="61"/>
      <c r="LHU28" s="61"/>
      <c r="LHV28" s="61"/>
      <c r="LHW28" s="61"/>
      <c r="LHX28" s="61"/>
      <c r="LHY28" s="61"/>
      <c r="LHZ28" s="61"/>
      <c r="LIA28" s="61"/>
      <c r="LIB28" s="61"/>
      <c r="LIC28" s="61"/>
      <c r="LID28" s="61"/>
      <c r="LIE28" s="61"/>
      <c r="LIF28" s="61"/>
      <c r="LIG28" s="61"/>
      <c r="LIH28" s="61"/>
      <c r="LII28" s="61"/>
      <c r="LIJ28" s="61"/>
      <c r="LIK28" s="61"/>
      <c r="LIL28" s="61"/>
      <c r="LIM28" s="61"/>
      <c r="LIN28" s="61"/>
      <c r="LIO28" s="61"/>
      <c r="LIP28" s="61"/>
      <c r="LIQ28" s="61"/>
      <c r="LIR28" s="61"/>
      <c r="LIS28" s="61"/>
      <c r="LIT28" s="61"/>
      <c r="LIU28" s="61"/>
      <c r="LIV28" s="61"/>
      <c r="LIW28" s="61"/>
      <c r="LIX28" s="61"/>
      <c r="LIY28" s="61"/>
      <c r="LIZ28" s="61"/>
      <c r="LJA28" s="61"/>
      <c r="LJB28" s="61"/>
      <c r="LJC28" s="61"/>
      <c r="LJD28" s="61"/>
      <c r="LJE28" s="61"/>
      <c r="LJF28" s="61"/>
      <c r="LJG28" s="61"/>
      <c r="LJH28" s="61"/>
      <c r="LJI28" s="61"/>
      <c r="LJJ28" s="61"/>
      <c r="LJK28" s="61"/>
      <c r="LJL28" s="61"/>
      <c r="LJM28" s="61"/>
      <c r="LJN28" s="61"/>
      <c r="LJO28" s="61"/>
      <c r="LJP28" s="61"/>
      <c r="LJQ28" s="61"/>
      <c r="LJR28" s="61"/>
      <c r="LJS28" s="61"/>
      <c r="LJT28" s="61"/>
      <c r="LJU28" s="61"/>
      <c r="LJV28" s="61"/>
      <c r="LJW28" s="61"/>
      <c r="LJX28" s="61"/>
      <c r="LJY28" s="61"/>
      <c r="LJZ28" s="61"/>
      <c r="LKA28" s="61"/>
      <c r="LKB28" s="61"/>
      <c r="LKC28" s="61"/>
      <c r="LKD28" s="61"/>
      <c r="LKE28" s="61"/>
      <c r="LKF28" s="61"/>
      <c r="LKG28" s="61"/>
      <c r="LKH28" s="61"/>
      <c r="LKI28" s="61"/>
      <c r="LKJ28" s="61"/>
      <c r="LKK28" s="61"/>
      <c r="LKL28" s="61"/>
      <c r="LKM28" s="61"/>
      <c r="LKN28" s="61"/>
      <c r="LKO28" s="61"/>
      <c r="LKP28" s="61"/>
      <c r="LKQ28" s="61"/>
      <c r="LKR28" s="61"/>
      <c r="LKS28" s="61"/>
      <c r="LKT28" s="61"/>
      <c r="LKU28" s="61"/>
      <c r="LKV28" s="61"/>
      <c r="LKW28" s="61"/>
      <c r="LKX28" s="61"/>
      <c r="LKY28" s="61"/>
      <c r="LKZ28" s="61"/>
      <c r="LLA28" s="61"/>
      <c r="LLB28" s="61"/>
      <c r="LLC28" s="61"/>
      <c r="LLD28" s="61"/>
      <c r="LLE28" s="61"/>
      <c r="LLF28" s="61"/>
      <c r="LLG28" s="61"/>
      <c r="LLH28" s="61"/>
      <c r="LLI28" s="61"/>
      <c r="LLJ28" s="61"/>
      <c r="LLK28" s="61"/>
      <c r="LLL28" s="61"/>
      <c r="LLM28" s="61"/>
      <c r="LLN28" s="61"/>
      <c r="LLO28" s="61"/>
      <c r="LLP28" s="61"/>
      <c r="LLQ28" s="61"/>
      <c r="LLR28" s="61"/>
      <c r="LLS28" s="61"/>
      <c r="LLT28" s="61"/>
      <c r="LLU28" s="61"/>
      <c r="LLV28" s="61"/>
      <c r="LLW28" s="61"/>
      <c r="LLX28" s="61"/>
      <c r="LLY28" s="61"/>
      <c r="LLZ28" s="61"/>
      <c r="LMA28" s="61"/>
      <c r="LMB28" s="61"/>
      <c r="LMC28" s="61"/>
      <c r="LMD28" s="61"/>
      <c r="LME28" s="61"/>
      <c r="LMF28" s="61"/>
      <c r="LMG28" s="61"/>
      <c r="LMH28" s="61"/>
      <c r="LMI28" s="61"/>
      <c r="LMJ28" s="61"/>
      <c r="LMK28" s="61"/>
      <c r="LML28" s="61"/>
      <c r="LMM28" s="61"/>
      <c r="LMN28" s="61"/>
      <c r="LMO28" s="61"/>
      <c r="LMP28" s="61"/>
      <c r="LMQ28" s="61"/>
      <c r="LMR28" s="61"/>
      <c r="LMS28" s="61"/>
      <c r="LMT28" s="61"/>
      <c r="LMU28" s="61"/>
      <c r="LMV28" s="61"/>
      <c r="LMW28" s="61"/>
      <c r="LMX28" s="61"/>
      <c r="LMY28" s="61"/>
      <c r="LMZ28" s="61"/>
      <c r="LNA28" s="61"/>
      <c r="LNB28" s="61"/>
      <c r="LNC28" s="61"/>
      <c r="LND28" s="61"/>
      <c r="LNE28" s="61"/>
      <c r="LNF28" s="61"/>
      <c r="LNG28" s="61"/>
      <c r="LNH28" s="61"/>
      <c r="LNI28" s="61"/>
      <c r="LNJ28" s="61"/>
      <c r="LNK28" s="61"/>
      <c r="LNL28" s="61"/>
      <c r="LNM28" s="61"/>
      <c r="LNN28" s="61"/>
      <c r="LNO28" s="61"/>
      <c r="LNP28" s="61"/>
      <c r="LNQ28" s="61"/>
      <c r="LNR28" s="61"/>
      <c r="LNS28" s="61"/>
      <c r="LNT28" s="61"/>
      <c r="LNU28" s="61"/>
      <c r="LNV28" s="61"/>
      <c r="LNW28" s="61"/>
      <c r="LNX28" s="61"/>
      <c r="LNY28" s="61"/>
      <c r="LNZ28" s="61"/>
      <c r="LOA28" s="61"/>
      <c r="LOB28" s="61"/>
      <c r="LOC28" s="61"/>
      <c r="LOD28" s="61"/>
      <c r="LOE28" s="61"/>
      <c r="LOF28" s="61"/>
      <c r="LOG28" s="61"/>
      <c r="LOH28" s="61"/>
      <c r="LOI28" s="61"/>
      <c r="LOJ28" s="61"/>
      <c r="LOK28" s="61"/>
      <c r="LOL28" s="61"/>
      <c r="LOM28" s="61"/>
      <c r="LON28" s="61"/>
      <c r="LOO28" s="61"/>
      <c r="LOP28" s="61"/>
      <c r="LOQ28" s="61"/>
      <c r="LOR28" s="61"/>
      <c r="LOS28" s="61"/>
      <c r="LOT28" s="61"/>
      <c r="LOU28" s="61"/>
      <c r="LOV28" s="61"/>
      <c r="LOW28" s="61"/>
      <c r="LOX28" s="61"/>
      <c r="LOY28" s="61"/>
      <c r="LOZ28" s="61"/>
      <c r="LPA28" s="61"/>
      <c r="LPB28" s="61"/>
      <c r="LPC28" s="61"/>
      <c r="LPD28" s="61"/>
      <c r="LPE28" s="61"/>
      <c r="LPF28" s="61"/>
      <c r="LPG28" s="61"/>
      <c r="LPH28" s="61"/>
      <c r="LPI28" s="61"/>
      <c r="LPJ28" s="61"/>
      <c r="LPK28" s="61"/>
      <c r="LPL28" s="61"/>
      <c r="LPM28" s="61"/>
      <c r="LPN28" s="61"/>
      <c r="LPO28" s="61"/>
      <c r="LPP28" s="61"/>
      <c r="LPQ28" s="61"/>
      <c r="LPR28" s="61"/>
      <c r="LPS28" s="61"/>
      <c r="LPT28" s="61"/>
      <c r="LPU28" s="61"/>
      <c r="LPV28" s="61"/>
      <c r="LPW28" s="61"/>
      <c r="LPX28" s="61"/>
      <c r="LPY28" s="61"/>
      <c r="LPZ28" s="61"/>
      <c r="LQA28" s="61"/>
      <c r="LQB28" s="61"/>
      <c r="LQC28" s="61"/>
      <c r="LQD28" s="61"/>
      <c r="LQE28" s="61"/>
      <c r="LQF28" s="61"/>
      <c r="LQG28" s="61"/>
      <c r="LQH28" s="61"/>
      <c r="LQI28" s="61"/>
      <c r="LQJ28" s="61"/>
      <c r="LQK28" s="61"/>
      <c r="LQL28" s="61"/>
      <c r="LQM28" s="61"/>
      <c r="LQN28" s="61"/>
      <c r="LQO28" s="61"/>
      <c r="LQP28" s="61"/>
      <c r="LQQ28" s="61"/>
      <c r="LQR28" s="61"/>
      <c r="LQS28" s="61"/>
      <c r="LQT28" s="61"/>
      <c r="LQU28" s="61"/>
      <c r="LQV28" s="61"/>
      <c r="LQW28" s="61"/>
      <c r="LQX28" s="61"/>
      <c r="LQY28" s="61"/>
      <c r="LQZ28" s="61"/>
      <c r="LRA28" s="61"/>
      <c r="LRB28" s="61"/>
      <c r="LRC28" s="61"/>
      <c r="LRD28" s="61"/>
      <c r="LRE28" s="61"/>
      <c r="LRF28" s="61"/>
      <c r="LRG28" s="61"/>
      <c r="LRH28" s="61"/>
      <c r="LRI28" s="61"/>
      <c r="LRJ28" s="61"/>
      <c r="LRK28" s="61"/>
      <c r="LRL28" s="61"/>
      <c r="LRM28" s="61"/>
      <c r="LRN28" s="61"/>
      <c r="LRO28" s="61"/>
      <c r="LRP28" s="61"/>
      <c r="LRQ28" s="61"/>
      <c r="LRR28" s="61"/>
      <c r="LRS28" s="61"/>
      <c r="LRT28" s="61"/>
      <c r="LRU28" s="61"/>
      <c r="LRV28" s="61"/>
      <c r="LRW28" s="61"/>
      <c r="LRX28" s="61"/>
      <c r="LRY28" s="61"/>
      <c r="LRZ28" s="61"/>
      <c r="LSA28" s="61"/>
      <c r="LSB28" s="61"/>
      <c r="LSC28" s="61"/>
      <c r="LSD28" s="61"/>
      <c r="LSE28" s="61"/>
      <c r="LSF28" s="61"/>
      <c r="LSG28" s="61"/>
      <c r="LSH28" s="61"/>
      <c r="LSI28" s="61"/>
      <c r="LSJ28" s="61"/>
      <c r="LSK28" s="61"/>
      <c r="LSL28" s="61"/>
      <c r="LSM28" s="61"/>
      <c r="LSN28" s="61"/>
      <c r="LSO28" s="61"/>
      <c r="LSP28" s="61"/>
      <c r="LSQ28" s="61"/>
      <c r="LSR28" s="61"/>
      <c r="LSS28" s="61"/>
      <c r="LST28" s="61"/>
      <c r="LSU28" s="61"/>
      <c r="LSV28" s="61"/>
      <c r="LSW28" s="61"/>
      <c r="LSX28" s="61"/>
      <c r="LSY28" s="61"/>
      <c r="LSZ28" s="61"/>
      <c r="LTA28" s="61"/>
      <c r="LTB28" s="61"/>
      <c r="LTC28" s="61"/>
      <c r="LTD28" s="61"/>
      <c r="LTE28" s="61"/>
      <c r="LTF28" s="61"/>
      <c r="LTG28" s="61"/>
      <c r="LTH28" s="61"/>
      <c r="LTI28" s="61"/>
      <c r="LTJ28" s="61"/>
      <c r="LTK28" s="61"/>
      <c r="LTL28" s="61"/>
      <c r="LTM28" s="61"/>
      <c r="LTN28" s="61"/>
      <c r="LTO28" s="61"/>
      <c r="LTP28" s="61"/>
      <c r="LTQ28" s="61"/>
      <c r="LTR28" s="61"/>
      <c r="LTS28" s="61"/>
      <c r="LTT28" s="61"/>
      <c r="LTU28" s="61"/>
      <c r="LTV28" s="61"/>
      <c r="LTW28" s="61"/>
      <c r="LTX28" s="61"/>
      <c r="LTY28" s="61"/>
      <c r="LTZ28" s="61"/>
      <c r="LUA28" s="61"/>
      <c r="LUB28" s="61"/>
      <c r="LUC28" s="61"/>
      <c r="LUD28" s="61"/>
      <c r="LUE28" s="61"/>
      <c r="LUF28" s="61"/>
      <c r="LUG28" s="61"/>
      <c r="LUH28" s="61"/>
      <c r="LUI28" s="61"/>
      <c r="LUJ28" s="61"/>
      <c r="LUK28" s="61"/>
      <c r="LUL28" s="61"/>
      <c r="LUM28" s="61"/>
      <c r="LUN28" s="61"/>
      <c r="LUO28" s="61"/>
      <c r="LUP28" s="61"/>
      <c r="LUQ28" s="61"/>
      <c r="LUR28" s="61"/>
      <c r="LUS28" s="61"/>
      <c r="LUT28" s="61"/>
      <c r="LUU28" s="61"/>
      <c r="LUV28" s="61"/>
      <c r="LUW28" s="61"/>
      <c r="LUX28" s="61"/>
      <c r="LUY28" s="61"/>
      <c r="LUZ28" s="61"/>
      <c r="LVA28" s="61"/>
      <c r="LVB28" s="61"/>
      <c r="LVC28" s="61"/>
      <c r="LVD28" s="61"/>
      <c r="LVE28" s="61"/>
      <c r="LVF28" s="61"/>
      <c r="LVG28" s="61"/>
      <c r="LVH28" s="61"/>
      <c r="LVI28" s="61"/>
      <c r="LVJ28" s="61"/>
      <c r="LVK28" s="61"/>
      <c r="LVL28" s="61"/>
      <c r="LVM28" s="61"/>
      <c r="LVN28" s="61"/>
      <c r="LVO28" s="61"/>
      <c r="LVP28" s="61"/>
      <c r="LVQ28" s="61"/>
      <c r="LVR28" s="61"/>
      <c r="LVS28" s="61"/>
      <c r="LVT28" s="61"/>
      <c r="LVU28" s="61"/>
      <c r="LVV28" s="61"/>
      <c r="LVW28" s="61"/>
      <c r="LVX28" s="61"/>
      <c r="LVY28" s="61"/>
      <c r="LVZ28" s="61"/>
      <c r="LWA28" s="61"/>
      <c r="LWB28" s="61"/>
      <c r="LWC28" s="61"/>
      <c r="LWD28" s="61"/>
      <c r="LWE28" s="61"/>
      <c r="LWF28" s="61"/>
      <c r="LWG28" s="61"/>
      <c r="LWH28" s="61"/>
      <c r="LWI28" s="61"/>
      <c r="LWJ28" s="61"/>
      <c r="LWK28" s="61"/>
      <c r="LWL28" s="61"/>
      <c r="LWM28" s="61"/>
      <c r="LWN28" s="61"/>
      <c r="LWO28" s="61"/>
      <c r="LWP28" s="61"/>
      <c r="LWQ28" s="61"/>
      <c r="LWR28" s="61"/>
      <c r="LWS28" s="61"/>
      <c r="LWT28" s="61"/>
      <c r="LWU28" s="61"/>
      <c r="LWV28" s="61"/>
      <c r="LWW28" s="61"/>
      <c r="LWX28" s="61"/>
      <c r="LWY28" s="61"/>
      <c r="LWZ28" s="61"/>
      <c r="LXA28" s="61"/>
      <c r="LXB28" s="61"/>
      <c r="LXC28" s="61"/>
      <c r="LXD28" s="61"/>
      <c r="LXE28" s="61"/>
      <c r="LXF28" s="61"/>
      <c r="LXG28" s="61"/>
      <c r="LXH28" s="61"/>
      <c r="LXI28" s="61"/>
      <c r="LXJ28" s="61"/>
      <c r="LXK28" s="61"/>
      <c r="LXL28" s="61"/>
      <c r="LXM28" s="61"/>
      <c r="LXN28" s="61"/>
      <c r="LXO28" s="61"/>
      <c r="LXP28" s="61"/>
      <c r="LXQ28" s="61"/>
      <c r="LXR28" s="61"/>
      <c r="LXS28" s="61"/>
      <c r="LXT28" s="61"/>
      <c r="LXU28" s="61"/>
      <c r="LXV28" s="61"/>
      <c r="LXW28" s="61"/>
      <c r="LXX28" s="61"/>
      <c r="LXY28" s="61"/>
      <c r="LXZ28" s="61"/>
      <c r="LYA28" s="61"/>
      <c r="LYB28" s="61"/>
      <c r="LYC28" s="61"/>
      <c r="LYD28" s="61"/>
      <c r="LYE28" s="61"/>
      <c r="LYF28" s="61"/>
      <c r="LYG28" s="61"/>
      <c r="LYH28" s="61"/>
      <c r="LYI28" s="61"/>
      <c r="LYJ28" s="61"/>
      <c r="LYK28" s="61"/>
      <c r="LYL28" s="61"/>
      <c r="LYM28" s="61"/>
      <c r="LYN28" s="61"/>
      <c r="LYO28" s="61"/>
      <c r="LYP28" s="61"/>
      <c r="LYQ28" s="61"/>
      <c r="LYR28" s="61"/>
      <c r="LYS28" s="61"/>
      <c r="LYT28" s="61"/>
      <c r="LYU28" s="61"/>
      <c r="LYV28" s="61"/>
      <c r="LYW28" s="61"/>
      <c r="LYX28" s="61"/>
      <c r="LYY28" s="61"/>
      <c r="LYZ28" s="61"/>
      <c r="LZA28" s="61"/>
      <c r="LZB28" s="61"/>
      <c r="LZC28" s="61"/>
      <c r="LZD28" s="61"/>
      <c r="LZE28" s="61"/>
      <c r="LZF28" s="61"/>
      <c r="LZG28" s="61"/>
      <c r="LZH28" s="61"/>
      <c r="LZI28" s="61"/>
      <c r="LZJ28" s="61"/>
      <c r="LZK28" s="61"/>
      <c r="LZL28" s="61"/>
      <c r="LZM28" s="61"/>
      <c r="LZN28" s="61"/>
      <c r="LZO28" s="61"/>
      <c r="LZP28" s="61"/>
      <c r="LZQ28" s="61"/>
      <c r="LZR28" s="61"/>
      <c r="LZS28" s="61"/>
      <c r="LZT28" s="61"/>
      <c r="LZU28" s="61"/>
      <c r="LZV28" s="61"/>
      <c r="LZW28" s="61"/>
      <c r="LZX28" s="61"/>
      <c r="LZY28" s="61"/>
      <c r="LZZ28" s="61"/>
      <c r="MAA28" s="61"/>
      <c r="MAB28" s="61"/>
      <c r="MAC28" s="61"/>
      <c r="MAD28" s="61"/>
      <c r="MAE28" s="61"/>
      <c r="MAF28" s="61"/>
      <c r="MAG28" s="61"/>
      <c r="MAH28" s="61"/>
      <c r="MAI28" s="61"/>
      <c r="MAJ28" s="61"/>
      <c r="MAK28" s="61"/>
      <c r="MAL28" s="61"/>
      <c r="MAM28" s="61"/>
      <c r="MAN28" s="61"/>
      <c r="MAO28" s="61"/>
      <c r="MAP28" s="61"/>
      <c r="MAQ28" s="61"/>
      <c r="MAR28" s="61"/>
      <c r="MAS28" s="61"/>
      <c r="MAT28" s="61"/>
      <c r="MAU28" s="61"/>
      <c r="MAV28" s="61"/>
      <c r="MAW28" s="61"/>
      <c r="MAX28" s="61"/>
      <c r="MAY28" s="61"/>
      <c r="MAZ28" s="61"/>
      <c r="MBA28" s="61"/>
      <c r="MBB28" s="61"/>
      <c r="MBC28" s="61"/>
      <c r="MBD28" s="61"/>
      <c r="MBE28" s="61"/>
      <c r="MBF28" s="61"/>
      <c r="MBG28" s="61"/>
      <c r="MBH28" s="61"/>
      <c r="MBI28" s="61"/>
      <c r="MBJ28" s="61"/>
      <c r="MBK28" s="61"/>
      <c r="MBL28" s="61"/>
      <c r="MBM28" s="61"/>
      <c r="MBN28" s="61"/>
      <c r="MBO28" s="61"/>
      <c r="MBP28" s="61"/>
      <c r="MBQ28" s="61"/>
      <c r="MBR28" s="61"/>
      <c r="MBS28" s="61"/>
      <c r="MBT28" s="61"/>
      <c r="MBU28" s="61"/>
      <c r="MBV28" s="61"/>
      <c r="MBW28" s="61"/>
      <c r="MBX28" s="61"/>
      <c r="MBY28" s="61"/>
      <c r="MBZ28" s="61"/>
      <c r="MCA28" s="61"/>
      <c r="MCB28" s="61"/>
      <c r="MCC28" s="61"/>
      <c r="MCD28" s="61"/>
      <c r="MCE28" s="61"/>
      <c r="MCF28" s="61"/>
      <c r="MCG28" s="61"/>
      <c r="MCH28" s="61"/>
      <c r="MCI28" s="61"/>
      <c r="MCJ28" s="61"/>
      <c r="MCK28" s="61"/>
      <c r="MCL28" s="61"/>
      <c r="MCM28" s="61"/>
      <c r="MCN28" s="61"/>
      <c r="MCO28" s="61"/>
      <c r="MCP28" s="61"/>
      <c r="MCQ28" s="61"/>
      <c r="MCR28" s="61"/>
      <c r="MCS28" s="61"/>
      <c r="MCT28" s="61"/>
      <c r="MCU28" s="61"/>
      <c r="MCV28" s="61"/>
      <c r="MCW28" s="61"/>
      <c r="MCX28" s="61"/>
      <c r="MCY28" s="61"/>
      <c r="MCZ28" s="61"/>
      <c r="MDA28" s="61"/>
      <c r="MDB28" s="61"/>
      <c r="MDC28" s="61"/>
      <c r="MDD28" s="61"/>
      <c r="MDE28" s="61"/>
      <c r="MDF28" s="61"/>
      <c r="MDG28" s="61"/>
      <c r="MDH28" s="61"/>
      <c r="MDI28" s="61"/>
      <c r="MDJ28" s="61"/>
      <c r="MDK28" s="61"/>
      <c r="MDL28" s="61"/>
      <c r="MDM28" s="61"/>
      <c r="MDN28" s="61"/>
      <c r="MDO28" s="61"/>
      <c r="MDP28" s="61"/>
      <c r="MDQ28" s="61"/>
      <c r="MDR28" s="61"/>
      <c r="MDS28" s="61"/>
      <c r="MDT28" s="61"/>
      <c r="MDU28" s="61"/>
      <c r="MDV28" s="61"/>
      <c r="MDW28" s="61"/>
      <c r="MDX28" s="61"/>
      <c r="MDY28" s="61"/>
      <c r="MDZ28" s="61"/>
      <c r="MEA28" s="61"/>
      <c r="MEB28" s="61"/>
      <c r="MEC28" s="61"/>
      <c r="MED28" s="61"/>
      <c r="MEE28" s="61"/>
      <c r="MEF28" s="61"/>
      <c r="MEG28" s="61"/>
      <c r="MEH28" s="61"/>
      <c r="MEI28" s="61"/>
      <c r="MEJ28" s="61"/>
      <c r="MEK28" s="61"/>
      <c r="MEL28" s="61"/>
      <c r="MEM28" s="61"/>
      <c r="MEN28" s="61"/>
      <c r="MEO28" s="61"/>
      <c r="MEP28" s="61"/>
      <c r="MEQ28" s="61"/>
      <c r="MER28" s="61"/>
      <c r="MES28" s="61"/>
      <c r="MET28" s="61"/>
      <c r="MEU28" s="61"/>
      <c r="MEV28" s="61"/>
      <c r="MEW28" s="61"/>
      <c r="MEX28" s="61"/>
      <c r="MEY28" s="61"/>
      <c r="MEZ28" s="61"/>
      <c r="MFA28" s="61"/>
      <c r="MFB28" s="61"/>
      <c r="MFC28" s="61"/>
      <c r="MFD28" s="61"/>
      <c r="MFE28" s="61"/>
      <c r="MFF28" s="61"/>
      <c r="MFG28" s="61"/>
      <c r="MFH28" s="61"/>
      <c r="MFI28" s="61"/>
      <c r="MFJ28" s="61"/>
      <c r="MFK28" s="61"/>
      <c r="MFL28" s="61"/>
      <c r="MFM28" s="61"/>
      <c r="MFN28" s="61"/>
      <c r="MFO28" s="61"/>
      <c r="MFP28" s="61"/>
      <c r="MFQ28" s="61"/>
      <c r="MFR28" s="61"/>
      <c r="MFS28" s="61"/>
      <c r="MFT28" s="61"/>
      <c r="MFU28" s="61"/>
      <c r="MFV28" s="61"/>
      <c r="MFW28" s="61"/>
      <c r="MFX28" s="61"/>
      <c r="MFY28" s="61"/>
      <c r="MFZ28" s="61"/>
      <c r="MGA28" s="61"/>
      <c r="MGB28" s="61"/>
      <c r="MGC28" s="61"/>
      <c r="MGD28" s="61"/>
      <c r="MGE28" s="61"/>
      <c r="MGF28" s="61"/>
      <c r="MGG28" s="61"/>
      <c r="MGH28" s="61"/>
      <c r="MGI28" s="61"/>
      <c r="MGJ28" s="61"/>
      <c r="MGK28" s="61"/>
      <c r="MGL28" s="61"/>
      <c r="MGM28" s="61"/>
      <c r="MGN28" s="61"/>
      <c r="MGO28" s="61"/>
      <c r="MGP28" s="61"/>
      <c r="MGQ28" s="61"/>
      <c r="MGR28" s="61"/>
      <c r="MGS28" s="61"/>
      <c r="MGT28" s="61"/>
      <c r="MGU28" s="61"/>
      <c r="MGV28" s="61"/>
      <c r="MGW28" s="61"/>
      <c r="MGX28" s="61"/>
      <c r="MGY28" s="61"/>
      <c r="MGZ28" s="61"/>
      <c r="MHA28" s="61"/>
      <c r="MHB28" s="61"/>
      <c r="MHC28" s="61"/>
      <c r="MHD28" s="61"/>
      <c r="MHE28" s="61"/>
      <c r="MHF28" s="61"/>
      <c r="MHG28" s="61"/>
      <c r="MHH28" s="61"/>
      <c r="MHI28" s="61"/>
      <c r="MHJ28" s="61"/>
      <c r="MHK28" s="61"/>
      <c r="MHL28" s="61"/>
      <c r="MHM28" s="61"/>
      <c r="MHN28" s="61"/>
      <c r="MHO28" s="61"/>
      <c r="MHP28" s="61"/>
      <c r="MHQ28" s="61"/>
      <c r="MHR28" s="61"/>
      <c r="MHS28" s="61"/>
      <c r="MHT28" s="61"/>
      <c r="MHU28" s="61"/>
      <c r="MHV28" s="61"/>
      <c r="MHW28" s="61"/>
      <c r="MHX28" s="61"/>
      <c r="MHY28" s="61"/>
      <c r="MHZ28" s="61"/>
      <c r="MIA28" s="61"/>
      <c r="MIB28" s="61"/>
      <c r="MIC28" s="61"/>
      <c r="MID28" s="61"/>
      <c r="MIE28" s="61"/>
      <c r="MIF28" s="61"/>
      <c r="MIG28" s="61"/>
      <c r="MIH28" s="61"/>
      <c r="MII28" s="61"/>
      <c r="MIJ28" s="61"/>
      <c r="MIK28" s="61"/>
      <c r="MIL28" s="61"/>
      <c r="MIM28" s="61"/>
      <c r="MIN28" s="61"/>
      <c r="MIO28" s="61"/>
      <c r="MIP28" s="61"/>
      <c r="MIQ28" s="61"/>
      <c r="MIR28" s="61"/>
      <c r="MIS28" s="61"/>
      <c r="MIT28" s="61"/>
      <c r="MIU28" s="61"/>
      <c r="MIV28" s="61"/>
      <c r="MIW28" s="61"/>
      <c r="MIX28" s="61"/>
      <c r="MIY28" s="61"/>
      <c r="MIZ28" s="61"/>
      <c r="MJA28" s="61"/>
      <c r="MJB28" s="61"/>
      <c r="MJC28" s="61"/>
      <c r="MJD28" s="61"/>
      <c r="MJE28" s="61"/>
      <c r="MJF28" s="61"/>
      <c r="MJG28" s="61"/>
      <c r="MJH28" s="61"/>
      <c r="MJI28" s="61"/>
      <c r="MJJ28" s="61"/>
      <c r="MJK28" s="61"/>
      <c r="MJL28" s="61"/>
      <c r="MJM28" s="61"/>
      <c r="MJN28" s="61"/>
      <c r="MJO28" s="61"/>
      <c r="MJP28" s="61"/>
      <c r="MJQ28" s="61"/>
      <c r="MJR28" s="61"/>
      <c r="MJS28" s="61"/>
      <c r="MJT28" s="61"/>
      <c r="MJU28" s="61"/>
      <c r="MJV28" s="61"/>
      <c r="MJW28" s="61"/>
      <c r="MJX28" s="61"/>
      <c r="MJY28" s="61"/>
      <c r="MJZ28" s="61"/>
      <c r="MKA28" s="61"/>
      <c r="MKB28" s="61"/>
      <c r="MKC28" s="61"/>
      <c r="MKD28" s="61"/>
      <c r="MKE28" s="61"/>
      <c r="MKF28" s="61"/>
      <c r="MKG28" s="61"/>
      <c r="MKH28" s="61"/>
      <c r="MKI28" s="61"/>
      <c r="MKJ28" s="61"/>
      <c r="MKK28" s="61"/>
      <c r="MKL28" s="61"/>
      <c r="MKM28" s="61"/>
      <c r="MKN28" s="61"/>
      <c r="MKO28" s="61"/>
      <c r="MKP28" s="61"/>
      <c r="MKQ28" s="61"/>
      <c r="MKR28" s="61"/>
      <c r="MKS28" s="61"/>
      <c r="MKT28" s="61"/>
      <c r="MKU28" s="61"/>
      <c r="MKV28" s="61"/>
      <c r="MKW28" s="61"/>
      <c r="MKX28" s="61"/>
      <c r="MKY28" s="61"/>
      <c r="MKZ28" s="61"/>
      <c r="MLA28" s="61"/>
      <c r="MLB28" s="61"/>
      <c r="MLC28" s="61"/>
      <c r="MLD28" s="61"/>
      <c r="MLE28" s="61"/>
      <c r="MLF28" s="61"/>
      <c r="MLG28" s="61"/>
      <c r="MLH28" s="61"/>
      <c r="MLI28" s="61"/>
      <c r="MLJ28" s="61"/>
      <c r="MLK28" s="61"/>
      <c r="MLL28" s="61"/>
      <c r="MLM28" s="61"/>
      <c r="MLN28" s="61"/>
      <c r="MLO28" s="61"/>
      <c r="MLP28" s="61"/>
      <c r="MLQ28" s="61"/>
      <c r="MLR28" s="61"/>
      <c r="MLS28" s="61"/>
      <c r="MLT28" s="61"/>
      <c r="MLU28" s="61"/>
      <c r="MLV28" s="61"/>
      <c r="MLW28" s="61"/>
      <c r="MLX28" s="61"/>
      <c r="MLY28" s="61"/>
      <c r="MLZ28" s="61"/>
      <c r="MMA28" s="61"/>
      <c r="MMB28" s="61"/>
      <c r="MMC28" s="61"/>
      <c r="MMD28" s="61"/>
      <c r="MME28" s="61"/>
      <c r="MMF28" s="61"/>
      <c r="MMG28" s="61"/>
      <c r="MMH28" s="61"/>
      <c r="MMI28" s="61"/>
      <c r="MMJ28" s="61"/>
      <c r="MMK28" s="61"/>
      <c r="MML28" s="61"/>
      <c r="MMM28" s="61"/>
      <c r="MMN28" s="61"/>
      <c r="MMO28" s="61"/>
      <c r="MMP28" s="61"/>
      <c r="MMQ28" s="61"/>
      <c r="MMR28" s="61"/>
      <c r="MMS28" s="61"/>
      <c r="MMT28" s="61"/>
      <c r="MMU28" s="61"/>
      <c r="MMV28" s="61"/>
      <c r="MMW28" s="61"/>
      <c r="MMX28" s="61"/>
      <c r="MMY28" s="61"/>
      <c r="MMZ28" s="61"/>
      <c r="MNA28" s="61"/>
      <c r="MNB28" s="61"/>
      <c r="MNC28" s="61"/>
      <c r="MND28" s="61"/>
      <c r="MNE28" s="61"/>
      <c r="MNF28" s="61"/>
      <c r="MNG28" s="61"/>
      <c r="MNH28" s="61"/>
      <c r="MNI28" s="61"/>
      <c r="MNJ28" s="61"/>
      <c r="MNK28" s="61"/>
      <c r="MNL28" s="61"/>
      <c r="MNM28" s="61"/>
      <c r="MNN28" s="61"/>
      <c r="MNO28" s="61"/>
      <c r="MNP28" s="61"/>
      <c r="MNQ28" s="61"/>
      <c r="MNR28" s="61"/>
      <c r="MNS28" s="61"/>
      <c r="MNT28" s="61"/>
      <c r="MNU28" s="61"/>
      <c r="MNV28" s="61"/>
      <c r="MNW28" s="61"/>
      <c r="MNX28" s="61"/>
      <c r="MNY28" s="61"/>
      <c r="MNZ28" s="61"/>
      <c r="MOA28" s="61"/>
      <c r="MOB28" s="61"/>
      <c r="MOC28" s="61"/>
      <c r="MOD28" s="61"/>
      <c r="MOE28" s="61"/>
      <c r="MOF28" s="61"/>
      <c r="MOG28" s="61"/>
      <c r="MOH28" s="61"/>
      <c r="MOI28" s="61"/>
      <c r="MOJ28" s="61"/>
      <c r="MOK28" s="61"/>
      <c r="MOL28" s="61"/>
      <c r="MOM28" s="61"/>
      <c r="MON28" s="61"/>
      <c r="MOO28" s="61"/>
      <c r="MOP28" s="61"/>
      <c r="MOQ28" s="61"/>
      <c r="MOR28" s="61"/>
      <c r="MOS28" s="61"/>
      <c r="MOT28" s="61"/>
      <c r="MOU28" s="61"/>
      <c r="MOV28" s="61"/>
      <c r="MOW28" s="61"/>
      <c r="MOX28" s="61"/>
      <c r="MOY28" s="61"/>
      <c r="MOZ28" s="61"/>
      <c r="MPA28" s="61"/>
      <c r="MPB28" s="61"/>
      <c r="MPC28" s="61"/>
      <c r="MPD28" s="61"/>
      <c r="MPE28" s="61"/>
      <c r="MPF28" s="61"/>
      <c r="MPG28" s="61"/>
      <c r="MPH28" s="61"/>
      <c r="MPI28" s="61"/>
      <c r="MPJ28" s="61"/>
      <c r="MPK28" s="61"/>
      <c r="MPL28" s="61"/>
      <c r="MPM28" s="61"/>
      <c r="MPN28" s="61"/>
      <c r="MPO28" s="61"/>
      <c r="MPP28" s="61"/>
      <c r="MPQ28" s="61"/>
      <c r="MPR28" s="61"/>
      <c r="MPS28" s="61"/>
      <c r="MPT28" s="61"/>
      <c r="MPU28" s="61"/>
      <c r="MPV28" s="61"/>
      <c r="MPW28" s="61"/>
      <c r="MPX28" s="61"/>
      <c r="MPY28" s="61"/>
      <c r="MPZ28" s="61"/>
      <c r="MQA28" s="61"/>
      <c r="MQB28" s="61"/>
      <c r="MQC28" s="61"/>
      <c r="MQD28" s="61"/>
      <c r="MQE28" s="61"/>
      <c r="MQF28" s="61"/>
      <c r="MQG28" s="61"/>
      <c r="MQH28" s="61"/>
      <c r="MQI28" s="61"/>
      <c r="MQJ28" s="61"/>
      <c r="MQK28" s="61"/>
      <c r="MQL28" s="61"/>
      <c r="MQM28" s="61"/>
      <c r="MQN28" s="61"/>
      <c r="MQO28" s="61"/>
      <c r="MQP28" s="61"/>
      <c r="MQQ28" s="61"/>
      <c r="MQR28" s="61"/>
      <c r="MQS28" s="61"/>
      <c r="MQT28" s="61"/>
      <c r="MQU28" s="61"/>
      <c r="MQV28" s="61"/>
      <c r="MQW28" s="61"/>
      <c r="MQX28" s="61"/>
      <c r="MQY28" s="61"/>
      <c r="MQZ28" s="61"/>
      <c r="MRA28" s="61"/>
      <c r="MRB28" s="61"/>
      <c r="MRC28" s="61"/>
      <c r="MRD28" s="61"/>
      <c r="MRE28" s="61"/>
      <c r="MRF28" s="61"/>
      <c r="MRG28" s="61"/>
      <c r="MRH28" s="61"/>
      <c r="MRI28" s="61"/>
      <c r="MRJ28" s="61"/>
      <c r="MRK28" s="61"/>
      <c r="MRL28" s="61"/>
      <c r="MRM28" s="61"/>
      <c r="MRN28" s="61"/>
      <c r="MRO28" s="61"/>
      <c r="MRP28" s="61"/>
      <c r="MRQ28" s="61"/>
      <c r="MRR28" s="61"/>
      <c r="MRS28" s="61"/>
      <c r="MRT28" s="61"/>
      <c r="MRU28" s="61"/>
      <c r="MRV28" s="61"/>
      <c r="MRW28" s="61"/>
      <c r="MRX28" s="61"/>
      <c r="MRY28" s="61"/>
      <c r="MRZ28" s="61"/>
      <c r="MSA28" s="61"/>
      <c r="MSB28" s="61"/>
      <c r="MSC28" s="61"/>
      <c r="MSD28" s="61"/>
      <c r="MSE28" s="61"/>
      <c r="MSF28" s="61"/>
      <c r="MSG28" s="61"/>
      <c r="MSH28" s="61"/>
      <c r="MSI28" s="61"/>
      <c r="MSJ28" s="61"/>
      <c r="MSK28" s="61"/>
      <c r="MSL28" s="61"/>
      <c r="MSM28" s="61"/>
      <c r="MSN28" s="61"/>
      <c r="MSO28" s="61"/>
      <c r="MSP28" s="61"/>
      <c r="MSQ28" s="61"/>
      <c r="MSR28" s="61"/>
      <c r="MSS28" s="61"/>
      <c r="MST28" s="61"/>
      <c r="MSU28" s="61"/>
      <c r="MSV28" s="61"/>
      <c r="MSW28" s="61"/>
      <c r="MSX28" s="61"/>
      <c r="MSY28" s="61"/>
      <c r="MSZ28" s="61"/>
      <c r="MTA28" s="61"/>
      <c r="MTB28" s="61"/>
      <c r="MTC28" s="61"/>
      <c r="MTD28" s="61"/>
      <c r="MTE28" s="61"/>
      <c r="MTF28" s="61"/>
      <c r="MTG28" s="61"/>
      <c r="MTH28" s="61"/>
      <c r="MTI28" s="61"/>
      <c r="MTJ28" s="61"/>
      <c r="MTK28" s="61"/>
      <c r="MTL28" s="61"/>
      <c r="MTM28" s="61"/>
      <c r="MTN28" s="61"/>
      <c r="MTO28" s="61"/>
      <c r="MTP28" s="61"/>
      <c r="MTQ28" s="61"/>
      <c r="MTR28" s="61"/>
      <c r="MTS28" s="61"/>
      <c r="MTT28" s="61"/>
      <c r="MTU28" s="61"/>
      <c r="MTV28" s="61"/>
      <c r="MTW28" s="61"/>
      <c r="MTX28" s="61"/>
      <c r="MTY28" s="61"/>
      <c r="MTZ28" s="61"/>
      <c r="MUA28" s="61"/>
      <c r="MUB28" s="61"/>
      <c r="MUC28" s="61"/>
      <c r="MUD28" s="61"/>
      <c r="MUE28" s="61"/>
      <c r="MUF28" s="61"/>
      <c r="MUG28" s="61"/>
      <c r="MUH28" s="61"/>
      <c r="MUI28" s="61"/>
      <c r="MUJ28" s="61"/>
      <c r="MUK28" s="61"/>
      <c r="MUL28" s="61"/>
      <c r="MUM28" s="61"/>
      <c r="MUN28" s="61"/>
      <c r="MUO28" s="61"/>
      <c r="MUP28" s="61"/>
      <c r="MUQ28" s="61"/>
      <c r="MUR28" s="61"/>
      <c r="MUS28" s="61"/>
      <c r="MUT28" s="61"/>
      <c r="MUU28" s="61"/>
      <c r="MUV28" s="61"/>
      <c r="MUW28" s="61"/>
      <c r="MUX28" s="61"/>
      <c r="MUY28" s="61"/>
      <c r="MUZ28" s="61"/>
      <c r="MVA28" s="61"/>
      <c r="MVB28" s="61"/>
      <c r="MVC28" s="61"/>
      <c r="MVD28" s="61"/>
      <c r="MVE28" s="61"/>
      <c r="MVF28" s="61"/>
      <c r="MVG28" s="61"/>
      <c r="MVH28" s="61"/>
      <c r="MVI28" s="61"/>
      <c r="MVJ28" s="61"/>
      <c r="MVK28" s="61"/>
      <c r="MVL28" s="61"/>
      <c r="MVM28" s="61"/>
      <c r="MVN28" s="61"/>
      <c r="MVO28" s="61"/>
      <c r="MVP28" s="61"/>
      <c r="MVQ28" s="61"/>
      <c r="MVR28" s="61"/>
      <c r="MVS28" s="61"/>
      <c r="MVT28" s="61"/>
      <c r="MVU28" s="61"/>
      <c r="MVV28" s="61"/>
      <c r="MVW28" s="61"/>
      <c r="MVX28" s="61"/>
      <c r="MVY28" s="61"/>
      <c r="MVZ28" s="61"/>
      <c r="MWA28" s="61"/>
      <c r="MWB28" s="61"/>
      <c r="MWC28" s="61"/>
      <c r="MWD28" s="61"/>
      <c r="MWE28" s="61"/>
      <c r="MWF28" s="61"/>
      <c r="MWG28" s="61"/>
      <c r="MWH28" s="61"/>
      <c r="MWI28" s="61"/>
      <c r="MWJ28" s="61"/>
      <c r="MWK28" s="61"/>
      <c r="MWL28" s="61"/>
      <c r="MWM28" s="61"/>
      <c r="MWN28" s="61"/>
      <c r="MWO28" s="61"/>
      <c r="MWP28" s="61"/>
      <c r="MWQ28" s="61"/>
      <c r="MWR28" s="61"/>
      <c r="MWS28" s="61"/>
      <c r="MWT28" s="61"/>
      <c r="MWU28" s="61"/>
      <c r="MWV28" s="61"/>
      <c r="MWW28" s="61"/>
      <c r="MWX28" s="61"/>
      <c r="MWY28" s="61"/>
      <c r="MWZ28" s="61"/>
      <c r="MXA28" s="61"/>
      <c r="MXB28" s="61"/>
      <c r="MXC28" s="61"/>
      <c r="MXD28" s="61"/>
      <c r="MXE28" s="61"/>
      <c r="MXF28" s="61"/>
      <c r="MXG28" s="61"/>
      <c r="MXH28" s="61"/>
      <c r="MXI28" s="61"/>
      <c r="MXJ28" s="61"/>
      <c r="MXK28" s="61"/>
      <c r="MXL28" s="61"/>
      <c r="MXM28" s="61"/>
      <c r="MXN28" s="61"/>
      <c r="MXO28" s="61"/>
      <c r="MXP28" s="61"/>
      <c r="MXQ28" s="61"/>
      <c r="MXR28" s="61"/>
      <c r="MXS28" s="61"/>
      <c r="MXT28" s="61"/>
      <c r="MXU28" s="61"/>
      <c r="MXV28" s="61"/>
      <c r="MXW28" s="61"/>
      <c r="MXX28" s="61"/>
      <c r="MXY28" s="61"/>
      <c r="MXZ28" s="61"/>
      <c r="MYA28" s="61"/>
      <c r="MYB28" s="61"/>
      <c r="MYC28" s="61"/>
      <c r="MYD28" s="61"/>
      <c r="MYE28" s="61"/>
      <c r="MYF28" s="61"/>
      <c r="MYG28" s="61"/>
      <c r="MYH28" s="61"/>
      <c r="MYI28" s="61"/>
      <c r="MYJ28" s="61"/>
      <c r="MYK28" s="61"/>
      <c r="MYL28" s="61"/>
      <c r="MYM28" s="61"/>
      <c r="MYN28" s="61"/>
      <c r="MYO28" s="61"/>
      <c r="MYP28" s="61"/>
      <c r="MYQ28" s="61"/>
      <c r="MYR28" s="61"/>
      <c r="MYS28" s="61"/>
      <c r="MYT28" s="61"/>
      <c r="MYU28" s="61"/>
      <c r="MYV28" s="61"/>
      <c r="MYW28" s="61"/>
      <c r="MYX28" s="61"/>
      <c r="MYY28" s="61"/>
      <c r="MYZ28" s="61"/>
      <c r="MZA28" s="61"/>
      <c r="MZB28" s="61"/>
      <c r="MZC28" s="61"/>
      <c r="MZD28" s="61"/>
      <c r="MZE28" s="61"/>
      <c r="MZF28" s="61"/>
      <c r="MZG28" s="61"/>
      <c r="MZH28" s="61"/>
      <c r="MZI28" s="61"/>
      <c r="MZJ28" s="61"/>
      <c r="MZK28" s="61"/>
      <c r="MZL28" s="61"/>
      <c r="MZM28" s="61"/>
      <c r="MZN28" s="61"/>
      <c r="MZO28" s="61"/>
      <c r="MZP28" s="61"/>
      <c r="MZQ28" s="61"/>
      <c r="MZR28" s="61"/>
      <c r="MZS28" s="61"/>
      <c r="MZT28" s="61"/>
      <c r="MZU28" s="61"/>
      <c r="MZV28" s="61"/>
      <c r="MZW28" s="61"/>
      <c r="MZX28" s="61"/>
      <c r="MZY28" s="61"/>
      <c r="MZZ28" s="61"/>
      <c r="NAA28" s="61"/>
      <c r="NAB28" s="61"/>
      <c r="NAC28" s="61"/>
      <c r="NAD28" s="61"/>
      <c r="NAE28" s="61"/>
      <c r="NAF28" s="61"/>
      <c r="NAG28" s="61"/>
      <c r="NAH28" s="61"/>
      <c r="NAI28" s="61"/>
      <c r="NAJ28" s="61"/>
      <c r="NAK28" s="61"/>
      <c r="NAL28" s="61"/>
      <c r="NAM28" s="61"/>
      <c r="NAN28" s="61"/>
      <c r="NAO28" s="61"/>
      <c r="NAP28" s="61"/>
      <c r="NAQ28" s="61"/>
      <c r="NAR28" s="61"/>
      <c r="NAS28" s="61"/>
      <c r="NAT28" s="61"/>
      <c r="NAU28" s="61"/>
      <c r="NAV28" s="61"/>
      <c r="NAW28" s="61"/>
      <c r="NAX28" s="61"/>
      <c r="NAY28" s="61"/>
      <c r="NAZ28" s="61"/>
      <c r="NBA28" s="61"/>
      <c r="NBB28" s="61"/>
      <c r="NBC28" s="61"/>
      <c r="NBD28" s="61"/>
      <c r="NBE28" s="61"/>
      <c r="NBF28" s="61"/>
      <c r="NBG28" s="61"/>
      <c r="NBH28" s="61"/>
      <c r="NBI28" s="61"/>
      <c r="NBJ28" s="61"/>
      <c r="NBK28" s="61"/>
      <c r="NBL28" s="61"/>
      <c r="NBM28" s="61"/>
      <c r="NBN28" s="61"/>
      <c r="NBO28" s="61"/>
      <c r="NBP28" s="61"/>
      <c r="NBQ28" s="61"/>
      <c r="NBR28" s="61"/>
      <c r="NBS28" s="61"/>
      <c r="NBT28" s="61"/>
      <c r="NBU28" s="61"/>
      <c r="NBV28" s="61"/>
      <c r="NBW28" s="61"/>
      <c r="NBX28" s="61"/>
      <c r="NBY28" s="61"/>
      <c r="NBZ28" s="61"/>
      <c r="NCA28" s="61"/>
      <c r="NCB28" s="61"/>
      <c r="NCC28" s="61"/>
      <c r="NCD28" s="61"/>
      <c r="NCE28" s="61"/>
      <c r="NCF28" s="61"/>
      <c r="NCG28" s="61"/>
      <c r="NCH28" s="61"/>
      <c r="NCI28" s="61"/>
      <c r="NCJ28" s="61"/>
      <c r="NCK28" s="61"/>
      <c r="NCL28" s="61"/>
      <c r="NCM28" s="61"/>
      <c r="NCN28" s="61"/>
      <c r="NCO28" s="61"/>
      <c r="NCP28" s="61"/>
      <c r="NCQ28" s="61"/>
      <c r="NCR28" s="61"/>
      <c r="NCS28" s="61"/>
      <c r="NCT28" s="61"/>
      <c r="NCU28" s="61"/>
      <c r="NCV28" s="61"/>
      <c r="NCW28" s="61"/>
      <c r="NCX28" s="61"/>
      <c r="NCY28" s="61"/>
      <c r="NCZ28" s="61"/>
      <c r="NDA28" s="61"/>
      <c r="NDB28" s="61"/>
      <c r="NDC28" s="61"/>
      <c r="NDD28" s="61"/>
      <c r="NDE28" s="61"/>
      <c r="NDF28" s="61"/>
      <c r="NDG28" s="61"/>
      <c r="NDH28" s="61"/>
      <c r="NDI28" s="61"/>
      <c r="NDJ28" s="61"/>
      <c r="NDK28" s="61"/>
      <c r="NDL28" s="61"/>
      <c r="NDM28" s="61"/>
      <c r="NDN28" s="61"/>
      <c r="NDO28" s="61"/>
      <c r="NDP28" s="61"/>
      <c r="NDQ28" s="61"/>
      <c r="NDR28" s="61"/>
      <c r="NDS28" s="61"/>
      <c r="NDT28" s="61"/>
      <c r="NDU28" s="61"/>
      <c r="NDV28" s="61"/>
      <c r="NDW28" s="61"/>
      <c r="NDX28" s="61"/>
      <c r="NDY28" s="61"/>
      <c r="NDZ28" s="61"/>
      <c r="NEA28" s="61"/>
      <c r="NEB28" s="61"/>
      <c r="NEC28" s="61"/>
      <c r="NED28" s="61"/>
      <c r="NEE28" s="61"/>
      <c r="NEF28" s="61"/>
      <c r="NEG28" s="61"/>
      <c r="NEH28" s="61"/>
      <c r="NEI28" s="61"/>
      <c r="NEJ28" s="61"/>
      <c r="NEK28" s="61"/>
      <c r="NEL28" s="61"/>
      <c r="NEM28" s="61"/>
      <c r="NEN28" s="61"/>
      <c r="NEO28" s="61"/>
      <c r="NEP28" s="61"/>
      <c r="NEQ28" s="61"/>
      <c r="NER28" s="61"/>
      <c r="NES28" s="61"/>
      <c r="NET28" s="61"/>
      <c r="NEU28" s="61"/>
      <c r="NEV28" s="61"/>
      <c r="NEW28" s="61"/>
      <c r="NEX28" s="61"/>
      <c r="NEY28" s="61"/>
      <c r="NEZ28" s="61"/>
      <c r="NFA28" s="61"/>
      <c r="NFB28" s="61"/>
      <c r="NFC28" s="61"/>
      <c r="NFD28" s="61"/>
      <c r="NFE28" s="61"/>
      <c r="NFF28" s="61"/>
      <c r="NFG28" s="61"/>
      <c r="NFH28" s="61"/>
      <c r="NFI28" s="61"/>
      <c r="NFJ28" s="61"/>
      <c r="NFK28" s="61"/>
      <c r="NFL28" s="61"/>
      <c r="NFM28" s="61"/>
      <c r="NFN28" s="61"/>
      <c r="NFO28" s="61"/>
      <c r="NFP28" s="61"/>
      <c r="NFQ28" s="61"/>
      <c r="NFR28" s="61"/>
      <c r="NFS28" s="61"/>
      <c r="NFT28" s="61"/>
      <c r="NFU28" s="61"/>
      <c r="NFV28" s="61"/>
      <c r="NFW28" s="61"/>
      <c r="NFX28" s="61"/>
      <c r="NFY28" s="61"/>
      <c r="NFZ28" s="61"/>
      <c r="NGA28" s="61"/>
      <c r="NGB28" s="61"/>
      <c r="NGC28" s="61"/>
      <c r="NGD28" s="61"/>
      <c r="NGE28" s="61"/>
      <c r="NGF28" s="61"/>
      <c r="NGG28" s="61"/>
      <c r="NGH28" s="61"/>
      <c r="NGI28" s="61"/>
      <c r="NGJ28" s="61"/>
      <c r="NGK28" s="61"/>
      <c r="NGL28" s="61"/>
      <c r="NGM28" s="61"/>
      <c r="NGN28" s="61"/>
      <c r="NGO28" s="61"/>
      <c r="NGP28" s="61"/>
      <c r="NGQ28" s="61"/>
      <c r="NGR28" s="61"/>
      <c r="NGS28" s="61"/>
      <c r="NGT28" s="61"/>
      <c r="NGU28" s="61"/>
      <c r="NGV28" s="61"/>
      <c r="NGW28" s="61"/>
      <c r="NGX28" s="61"/>
      <c r="NGY28" s="61"/>
      <c r="NGZ28" s="61"/>
      <c r="NHA28" s="61"/>
      <c r="NHB28" s="61"/>
      <c r="NHC28" s="61"/>
      <c r="NHD28" s="61"/>
      <c r="NHE28" s="61"/>
      <c r="NHF28" s="61"/>
      <c r="NHG28" s="61"/>
      <c r="NHH28" s="61"/>
      <c r="NHI28" s="61"/>
      <c r="NHJ28" s="61"/>
      <c r="NHK28" s="61"/>
      <c r="NHL28" s="61"/>
      <c r="NHM28" s="61"/>
      <c r="NHN28" s="61"/>
      <c r="NHO28" s="61"/>
      <c r="NHP28" s="61"/>
      <c r="NHQ28" s="61"/>
      <c r="NHR28" s="61"/>
      <c r="NHS28" s="61"/>
      <c r="NHT28" s="61"/>
      <c r="NHU28" s="61"/>
      <c r="NHV28" s="61"/>
      <c r="NHW28" s="61"/>
      <c r="NHX28" s="61"/>
      <c r="NHY28" s="61"/>
      <c r="NHZ28" s="61"/>
      <c r="NIA28" s="61"/>
      <c r="NIB28" s="61"/>
      <c r="NIC28" s="61"/>
      <c r="NID28" s="61"/>
      <c r="NIE28" s="61"/>
      <c r="NIF28" s="61"/>
      <c r="NIG28" s="61"/>
      <c r="NIH28" s="61"/>
      <c r="NII28" s="61"/>
      <c r="NIJ28" s="61"/>
      <c r="NIK28" s="61"/>
      <c r="NIL28" s="61"/>
      <c r="NIM28" s="61"/>
      <c r="NIN28" s="61"/>
      <c r="NIO28" s="61"/>
      <c r="NIP28" s="61"/>
      <c r="NIQ28" s="61"/>
      <c r="NIR28" s="61"/>
      <c r="NIS28" s="61"/>
      <c r="NIT28" s="61"/>
      <c r="NIU28" s="61"/>
      <c r="NIV28" s="61"/>
      <c r="NIW28" s="61"/>
      <c r="NIX28" s="61"/>
      <c r="NIY28" s="61"/>
      <c r="NIZ28" s="61"/>
      <c r="NJA28" s="61"/>
      <c r="NJB28" s="61"/>
      <c r="NJC28" s="61"/>
      <c r="NJD28" s="61"/>
      <c r="NJE28" s="61"/>
      <c r="NJF28" s="61"/>
      <c r="NJG28" s="61"/>
      <c r="NJH28" s="61"/>
      <c r="NJI28" s="61"/>
      <c r="NJJ28" s="61"/>
      <c r="NJK28" s="61"/>
      <c r="NJL28" s="61"/>
      <c r="NJM28" s="61"/>
      <c r="NJN28" s="61"/>
      <c r="NJO28" s="61"/>
      <c r="NJP28" s="61"/>
      <c r="NJQ28" s="61"/>
      <c r="NJR28" s="61"/>
      <c r="NJS28" s="61"/>
      <c r="NJT28" s="61"/>
      <c r="NJU28" s="61"/>
      <c r="NJV28" s="61"/>
      <c r="NJW28" s="61"/>
      <c r="NJX28" s="61"/>
      <c r="NJY28" s="61"/>
      <c r="NJZ28" s="61"/>
      <c r="NKA28" s="61"/>
      <c r="NKB28" s="61"/>
      <c r="NKC28" s="61"/>
      <c r="NKD28" s="61"/>
      <c r="NKE28" s="61"/>
      <c r="NKF28" s="61"/>
      <c r="NKG28" s="61"/>
      <c r="NKH28" s="61"/>
      <c r="NKI28" s="61"/>
      <c r="NKJ28" s="61"/>
      <c r="NKK28" s="61"/>
      <c r="NKL28" s="61"/>
      <c r="NKM28" s="61"/>
      <c r="NKN28" s="61"/>
      <c r="NKO28" s="61"/>
      <c r="NKP28" s="61"/>
      <c r="NKQ28" s="61"/>
      <c r="NKR28" s="61"/>
      <c r="NKS28" s="61"/>
      <c r="NKT28" s="61"/>
      <c r="NKU28" s="61"/>
      <c r="NKV28" s="61"/>
      <c r="NKW28" s="61"/>
      <c r="NKX28" s="61"/>
      <c r="NKY28" s="61"/>
      <c r="NKZ28" s="61"/>
      <c r="NLA28" s="61"/>
      <c r="NLB28" s="61"/>
      <c r="NLC28" s="61"/>
      <c r="NLD28" s="61"/>
      <c r="NLE28" s="61"/>
      <c r="NLF28" s="61"/>
      <c r="NLG28" s="61"/>
      <c r="NLH28" s="61"/>
      <c r="NLI28" s="61"/>
      <c r="NLJ28" s="61"/>
      <c r="NLK28" s="61"/>
      <c r="NLL28" s="61"/>
      <c r="NLM28" s="61"/>
      <c r="NLN28" s="61"/>
      <c r="NLO28" s="61"/>
      <c r="NLP28" s="61"/>
      <c r="NLQ28" s="61"/>
      <c r="NLR28" s="61"/>
      <c r="NLS28" s="61"/>
      <c r="NLT28" s="61"/>
      <c r="NLU28" s="61"/>
      <c r="NLV28" s="61"/>
      <c r="NLW28" s="61"/>
      <c r="NLX28" s="61"/>
      <c r="NLY28" s="61"/>
      <c r="NLZ28" s="61"/>
      <c r="NMA28" s="61"/>
      <c r="NMB28" s="61"/>
      <c r="NMC28" s="61"/>
      <c r="NMD28" s="61"/>
      <c r="NME28" s="61"/>
      <c r="NMF28" s="61"/>
      <c r="NMG28" s="61"/>
      <c r="NMH28" s="61"/>
      <c r="NMI28" s="61"/>
      <c r="NMJ28" s="61"/>
      <c r="NMK28" s="61"/>
      <c r="NML28" s="61"/>
      <c r="NMM28" s="61"/>
      <c r="NMN28" s="61"/>
      <c r="NMO28" s="61"/>
      <c r="NMP28" s="61"/>
      <c r="NMQ28" s="61"/>
      <c r="NMR28" s="61"/>
      <c r="NMS28" s="61"/>
      <c r="NMT28" s="61"/>
      <c r="NMU28" s="61"/>
      <c r="NMV28" s="61"/>
      <c r="NMW28" s="61"/>
      <c r="NMX28" s="61"/>
      <c r="NMY28" s="61"/>
      <c r="NMZ28" s="61"/>
      <c r="NNA28" s="61"/>
      <c r="NNB28" s="61"/>
      <c r="NNC28" s="61"/>
      <c r="NND28" s="61"/>
      <c r="NNE28" s="61"/>
      <c r="NNF28" s="61"/>
      <c r="NNG28" s="61"/>
      <c r="NNH28" s="61"/>
      <c r="NNI28" s="61"/>
      <c r="NNJ28" s="61"/>
      <c r="NNK28" s="61"/>
      <c r="NNL28" s="61"/>
      <c r="NNM28" s="61"/>
      <c r="NNN28" s="61"/>
      <c r="NNO28" s="61"/>
      <c r="NNP28" s="61"/>
      <c r="NNQ28" s="61"/>
      <c r="NNR28" s="61"/>
      <c r="NNS28" s="61"/>
      <c r="NNT28" s="61"/>
      <c r="NNU28" s="61"/>
      <c r="NNV28" s="61"/>
      <c r="NNW28" s="61"/>
      <c r="NNX28" s="61"/>
      <c r="NNY28" s="61"/>
      <c r="NNZ28" s="61"/>
      <c r="NOA28" s="61"/>
      <c r="NOB28" s="61"/>
      <c r="NOC28" s="61"/>
      <c r="NOD28" s="61"/>
      <c r="NOE28" s="61"/>
      <c r="NOF28" s="61"/>
      <c r="NOG28" s="61"/>
      <c r="NOH28" s="61"/>
      <c r="NOI28" s="61"/>
      <c r="NOJ28" s="61"/>
      <c r="NOK28" s="61"/>
      <c r="NOL28" s="61"/>
      <c r="NOM28" s="61"/>
      <c r="NON28" s="61"/>
      <c r="NOO28" s="61"/>
      <c r="NOP28" s="61"/>
      <c r="NOQ28" s="61"/>
      <c r="NOR28" s="61"/>
      <c r="NOS28" s="61"/>
      <c r="NOT28" s="61"/>
      <c r="NOU28" s="61"/>
      <c r="NOV28" s="61"/>
      <c r="NOW28" s="61"/>
      <c r="NOX28" s="61"/>
      <c r="NOY28" s="61"/>
      <c r="NOZ28" s="61"/>
      <c r="NPA28" s="61"/>
      <c r="NPB28" s="61"/>
      <c r="NPC28" s="61"/>
      <c r="NPD28" s="61"/>
      <c r="NPE28" s="61"/>
      <c r="NPF28" s="61"/>
      <c r="NPG28" s="61"/>
      <c r="NPH28" s="61"/>
      <c r="NPI28" s="61"/>
      <c r="NPJ28" s="61"/>
      <c r="NPK28" s="61"/>
      <c r="NPL28" s="61"/>
      <c r="NPM28" s="61"/>
      <c r="NPN28" s="61"/>
      <c r="NPO28" s="61"/>
      <c r="NPP28" s="61"/>
      <c r="NPQ28" s="61"/>
      <c r="NPR28" s="61"/>
      <c r="NPS28" s="61"/>
      <c r="NPT28" s="61"/>
      <c r="NPU28" s="61"/>
      <c r="NPV28" s="61"/>
      <c r="NPW28" s="61"/>
      <c r="NPX28" s="61"/>
      <c r="NPY28" s="61"/>
      <c r="NPZ28" s="61"/>
      <c r="NQA28" s="61"/>
      <c r="NQB28" s="61"/>
      <c r="NQC28" s="61"/>
      <c r="NQD28" s="61"/>
      <c r="NQE28" s="61"/>
      <c r="NQF28" s="61"/>
      <c r="NQG28" s="61"/>
      <c r="NQH28" s="61"/>
      <c r="NQI28" s="61"/>
      <c r="NQJ28" s="61"/>
      <c r="NQK28" s="61"/>
      <c r="NQL28" s="61"/>
      <c r="NQM28" s="61"/>
      <c r="NQN28" s="61"/>
      <c r="NQO28" s="61"/>
      <c r="NQP28" s="61"/>
      <c r="NQQ28" s="61"/>
      <c r="NQR28" s="61"/>
      <c r="NQS28" s="61"/>
      <c r="NQT28" s="61"/>
      <c r="NQU28" s="61"/>
      <c r="NQV28" s="61"/>
      <c r="NQW28" s="61"/>
      <c r="NQX28" s="61"/>
      <c r="NQY28" s="61"/>
      <c r="NQZ28" s="61"/>
      <c r="NRA28" s="61"/>
      <c r="NRB28" s="61"/>
      <c r="NRC28" s="61"/>
      <c r="NRD28" s="61"/>
      <c r="NRE28" s="61"/>
      <c r="NRF28" s="61"/>
      <c r="NRG28" s="61"/>
      <c r="NRH28" s="61"/>
      <c r="NRI28" s="61"/>
      <c r="NRJ28" s="61"/>
      <c r="NRK28" s="61"/>
      <c r="NRL28" s="61"/>
      <c r="NRM28" s="61"/>
      <c r="NRN28" s="61"/>
      <c r="NRO28" s="61"/>
      <c r="NRP28" s="61"/>
      <c r="NRQ28" s="61"/>
      <c r="NRR28" s="61"/>
      <c r="NRS28" s="61"/>
      <c r="NRT28" s="61"/>
      <c r="NRU28" s="61"/>
      <c r="NRV28" s="61"/>
      <c r="NRW28" s="61"/>
      <c r="NRX28" s="61"/>
      <c r="NRY28" s="61"/>
      <c r="NRZ28" s="61"/>
      <c r="NSA28" s="61"/>
      <c r="NSB28" s="61"/>
      <c r="NSC28" s="61"/>
      <c r="NSD28" s="61"/>
      <c r="NSE28" s="61"/>
      <c r="NSF28" s="61"/>
      <c r="NSG28" s="61"/>
      <c r="NSH28" s="61"/>
      <c r="NSI28" s="61"/>
      <c r="NSJ28" s="61"/>
      <c r="NSK28" s="61"/>
      <c r="NSL28" s="61"/>
      <c r="NSM28" s="61"/>
      <c r="NSN28" s="61"/>
      <c r="NSO28" s="61"/>
      <c r="NSP28" s="61"/>
      <c r="NSQ28" s="61"/>
      <c r="NSR28" s="61"/>
      <c r="NSS28" s="61"/>
      <c r="NST28" s="61"/>
      <c r="NSU28" s="61"/>
      <c r="NSV28" s="61"/>
      <c r="NSW28" s="61"/>
      <c r="NSX28" s="61"/>
      <c r="NSY28" s="61"/>
      <c r="NSZ28" s="61"/>
      <c r="NTA28" s="61"/>
      <c r="NTB28" s="61"/>
      <c r="NTC28" s="61"/>
      <c r="NTD28" s="61"/>
      <c r="NTE28" s="61"/>
      <c r="NTF28" s="61"/>
      <c r="NTG28" s="61"/>
      <c r="NTH28" s="61"/>
      <c r="NTI28" s="61"/>
      <c r="NTJ28" s="61"/>
      <c r="NTK28" s="61"/>
      <c r="NTL28" s="61"/>
      <c r="NTM28" s="61"/>
      <c r="NTN28" s="61"/>
      <c r="NTO28" s="61"/>
      <c r="NTP28" s="61"/>
      <c r="NTQ28" s="61"/>
      <c r="NTR28" s="61"/>
      <c r="NTS28" s="61"/>
      <c r="NTT28" s="61"/>
      <c r="NTU28" s="61"/>
      <c r="NTV28" s="61"/>
      <c r="NTW28" s="61"/>
      <c r="NTX28" s="61"/>
      <c r="NTY28" s="61"/>
      <c r="NTZ28" s="61"/>
      <c r="NUA28" s="61"/>
      <c r="NUB28" s="61"/>
      <c r="NUC28" s="61"/>
      <c r="NUD28" s="61"/>
      <c r="NUE28" s="61"/>
      <c r="NUF28" s="61"/>
      <c r="NUG28" s="61"/>
      <c r="NUH28" s="61"/>
      <c r="NUI28" s="61"/>
      <c r="NUJ28" s="61"/>
      <c r="NUK28" s="61"/>
      <c r="NUL28" s="61"/>
      <c r="NUM28" s="61"/>
      <c r="NUN28" s="61"/>
      <c r="NUO28" s="61"/>
      <c r="NUP28" s="61"/>
      <c r="NUQ28" s="61"/>
      <c r="NUR28" s="61"/>
      <c r="NUS28" s="61"/>
      <c r="NUT28" s="61"/>
      <c r="NUU28" s="61"/>
      <c r="NUV28" s="61"/>
      <c r="NUW28" s="61"/>
      <c r="NUX28" s="61"/>
      <c r="NUY28" s="61"/>
      <c r="NUZ28" s="61"/>
      <c r="NVA28" s="61"/>
      <c r="NVB28" s="61"/>
      <c r="NVC28" s="61"/>
      <c r="NVD28" s="61"/>
      <c r="NVE28" s="61"/>
      <c r="NVF28" s="61"/>
      <c r="NVG28" s="61"/>
      <c r="NVH28" s="61"/>
      <c r="NVI28" s="61"/>
      <c r="NVJ28" s="61"/>
      <c r="NVK28" s="61"/>
      <c r="NVL28" s="61"/>
      <c r="NVM28" s="61"/>
      <c r="NVN28" s="61"/>
      <c r="NVO28" s="61"/>
      <c r="NVP28" s="61"/>
      <c r="NVQ28" s="61"/>
      <c r="NVR28" s="61"/>
      <c r="NVS28" s="61"/>
      <c r="NVT28" s="61"/>
      <c r="NVU28" s="61"/>
      <c r="NVV28" s="61"/>
      <c r="NVW28" s="61"/>
      <c r="NVX28" s="61"/>
      <c r="NVY28" s="61"/>
      <c r="NVZ28" s="61"/>
      <c r="NWA28" s="61"/>
      <c r="NWB28" s="61"/>
      <c r="NWC28" s="61"/>
      <c r="NWD28" s="61"/>
      <c r="NWE28" s="61"/>
      <c r="NWF28" s="61"/>
      <c r="NWG28" s="61"/>
      <c r="NWH28" s="61"/>
      <c r="NWI28" s="61"/>
      <c r="NWJ28" s="61"/>
      <c r="NWK28" s="61"/>
      <c r="NWL28" s="61"/>
      <c r="NWM28" s="61"/>
      <c r="NWN28" s="61"/>
      <c r="NWO28" s="61"/>
      <c r="NWP28" s="61"/>
      <c r="NWQ28" s="61"/>
      <c r="NWR28" s="61"/>
      <c r="NWS28" s="61"/>
      <c r="NWT28" s="61"/>
      <c r="NWU28" s="61"/>
      <c r="NWV28" s="61"/>
      <c r="NWW28" s="61"/>
      <c r="NWX28" s="61"/>
      <c r="NWY28" s="61"/>
      <c r="NWZ28" s="61"/>
      <c r="NXA28" s="61"/>
      <c r="NXB28" s="61"/>
      <c r="NXC28" s="61"/>
      <c r="NXD28" s="61"/>
      <c r="NXE28" s="61"/>
      <c r="NXF28" s="61"/>
      <c r="NXG28" s="61"/>
      <c r="NXH28" s="61"/>
      <c r="NXI28" s="61"/>
      <c r="NXJ28" s="61"/>
      <c r="NXK28" s="61"/>
      <c r="NXL28" s="61"/>
      <c r="NXM28" s="61"/>
      <c r="NXN28" s="61"/>
      <c r="NXO28" s="61"/>
      <c r="NXP28" s="61"/>
      <c r="NXQ28" s="61"/>
      <c r="NXR28" s="61"/>
      <c r="NXS28" s="61"/>
      <c r="NXT28" s="61"/>
      <c r="NXU28" s="61"/>
      <c r="NXV28" s="61"/>
      <c r="NXW28" s="61"/>
      <c r="NXX28" s="61"/>
      <c r="NXY28" s="61"/>
      <c r="NXZ28" s="61"/>
      <c r="NYA28" s="61"/>
      <c r="NYB28" s="61"/>
      <c r="NYC28" s="61"/>
      <c r="NYD28" s="61"/>
      <c r="NYE28" s="61"/>
      <c r="NYF28" s="61"/>
      <c r="NYG28" s="61"/>
      <c r="NYH28" s="61"/>
      <c r="NYI28" s="61"/>
      <c r="NYJ28" s="61"/>
      <c r="NYK28" s="61"/>
      <c r="NYL28" s="61"/>
      <c r="NYM28" s="61"/>
      <c r="NYN28" s="61"/>
      <c r="NYO28" s="61"/>
      <c r="NYP28" s="61"/>
      <c r="NYQ28" s="61"/>
      <c r="NYR28" s="61"/>
      <c r="NYS28" s="61"/>
      <c r="NYT28" s="61"/>
      <c r="NYU28" s="61"/>
      <c r="NYV28" s="61"/>
      <c r="NYW28" s="61"/>
      <c r="NYX28" s="61"/>
      <c r="NYY28" s="61"/>
      <c r="NYZ28" s="61"/>
      <c r="NZA28" s="61"/>
      <c r="NZB28" s="61"/>
      <c r="NZC28" s="61"/>
      <c r="NZD28" s="61"/>
      <c r="NZE28" s="61"/>
      <c r="NZF28" s="61"/>
      <c r="NZG28" s="61"/>
      <c r="NZH28" s="61"/>
      <c r="NZI28" s="61"/>
      <c r="NZJ28" s="61"/>
      <c r="NZK28" s="61"/>
      <c r="NZL28" s="61"/>
      <c r="NZM28" s="61"/>
      <c r="NZN28" s="61"/>
      <c r="NZO28" s="61"/>
      <c r="NZP28" s="61"/>
      <c r="NZQ28" s="61"/>
      <c r="NZR28" s="61"/>
      <c r="NZS28" s="61"/>
      <c r="NZT28" s="61"/>
      <c r="NZU28" s="61"/>
      <c r="NZV28" s="61"/>
      <c r="NZW28" s="61"/>
      <c r="NZX28" s="61"/>
      <c r="NZY28" s="61"/>
      <c r="NZZ28" s="61"/>
      <c r="OAA28" s="61"/>
      <c r="OAB28" s="61"/>
      <c r="OAC28" s="61"/>
      <c r="OAD28" s="61"/>
      <c r="OAE28" s="61"/>
      <c r="OAF28" s="61"/>
      <c r="OAG28" s="61"/>
      <c r="OAH28" s="61"/>
      <c r="OAI28" s="61"/>
      <c r="OAJ28" s="61"/>
      <c r="OAK28" s="61"/>
      <c r="OAL28" s="61"/>
      <c r="OAM28" s="61"/>
      <c r="OAN28" s="61"/>
      <c r="OAO28" s="61"/>
      <c r="OAP28" s="61"/>
      <c r="OAQ28" s="61"/>
      <c r="OAR28" s="61"/>
      <c r="OAS28" s="61"/>
      <c r="OAT28" s="61"/>
      <c r="OAU28" s="61"/>
      <c r="OAV28" s="61"/>
      <c r="OAW28" s="61"/>
      <c r="OAX28" s="61"/>
      <c r="OAY28" s="61"/>
      <c r="OAZ28" s="61"/>
      <c r="OBA28" s="61"/>
      <c r="OBB28" s="61"/>
      <c r="OBC28" s="61"/>
      <c r="OBD28" s="61"/>
      <c r="OBE28" s="61"/>
      <c r="OBF28" s="61"/>
      <c r="OBG28" s="61"/>
      <c r="OBH28" s="61"/>
      <c r="OBI28" s="61"/>
      <c r="OBJ28" s="61"/>
      <c r="OBK28" s="61"/>
      <c r="OBL28" s="61"/>
      <c r="OBM28" s="61"/>
      <c r="OBN28" s="61"/>
      <c r="OBO28" s="61"/>
      <c r="OBP28" s="61"/>
      <c r="OBQ28" s="61"/>
      <c r="OBR28" s="61"/>
      <c r="OBS28" s="61"/>
      <c r="OBT28" s="61"/>
      <c r="OBU28" s="61"/>
      <c r="OBV28" s="61"/>
      <c r="OBW28" s="61"/>
      <c r="OBX28" s="61"/>
      <c r="OBY28" s="61"/>
      <c r="OBZ28" s="61"/>
      <c r="OCA28" s="61"/>
      <c r="OCB28" s="61"/>
      <c r="OCC28" s="61"/>
      <c r="OCD28" s="61"/>
      <c r="OCE28" s="61"/>
      <c r="OCF28" s="61"/>
      <c r="OCG28" s="61"/>
      <c r="OCH28" s="61"/>
      <c r="OCI28" s="61"/>
      <c r="OCJ28" s="61"/>
      <c r="OCK28" s="61"/>
      <c r="OCL28" s="61"/>
      <c r="OCM28" s="61"/>
      <c r="OCN28" s="61"/>
      <c r="OCO28" s="61"/>
      <c r="OCP28" s="61"/>
      <c r="OCQ28" s="61"/>
      <c r="OCR28" s="61"/>
      <c r="OCS28" s="61"/>
      <c r="OCT28" s="61"/>
      <c r="OCU28" s="61"/>
      <c r="OCV28" s="61"/>
      <c r="OCW28" s="61"/>
      <c r="OCX28" s="61"/>
      <c r="OCY28" s="61"/>
      <c r="OCZ28" s="61"/>
      <c r="ODA28" s="61"/>
      <c r="ODB28" s="61"/>
      <c r="ODC28" s="61"/>
      <c r="ODD28" s="61"/>
      <c r="ODE28" s="61"/>
      <c r="ODF28" s="61"/>
      <c r="ODG28" s="61"/>
      <c r="ODH28" s="61"/>
      <c r="ODI28" s="61"/>
      <c r="ODJ28" s="61"/>
      <c r="ODK28" s="61"/>
      <c r="ODL28" s="61"/>
      <c r="ODM28" s="61"/>
      <c r="ODN28" s="61"/>
      <c r="ODO28" s="61"/>
      <c r="ODP28" s="61"/>
      <c r="ODQ28" s="61"/>
      <c r="ODR28" s="61"/>
      <c r="ODS28" s="61"/>
      <c r="ODT28" s="61"/>
      <c r="ODU28" s="61"/>
      <c r="ODV28" s="61"/>
      <c r="ODW28" s="61"/>
      <c r="ODX28" s="61"/>
      <c r="ODY28" s="61"/>
      <c r="ODZ28" s="61"/>
      <c r="OEA28" s="61"/>
      <c r="OEB28" s="61"/>
      <c r="OEC28" s="61"/>
      <c r="OED28" s="61"/>
      <c r="OEE28" s="61"/>
      <c r="OEF28" s="61"/>
      <c r="OEG28" s="61"/>
      <c r="OEH28" s="61"/>
      <c r="OEI28" s="61"/>
      <c r="OEJ28" s="61"/>
      <c r="OEK28" s="61"/>
      <c r="OEL28" s="61"/>
      <c r="OEM28" s="61"/>
      <c r="OEN28" s="61"/>
      <c r="OEO28" s="61"/>
      <c r="OEP28" s="61"/>
      <c r="OEQ28" s="61"/>
      <c r="OER28" s="61"/>
      <c r="OES28" s="61"/>
      <c r="OET28" s="61"/>
      <c r="OEU28" s="61"/>
      <c r="OEV28" s="61"/>
      <c r="OEW28" s="61"/>
      <c r="OEX28" s="61"/>
      <c r="OEY28" s="61"/>
      <c r="OEZ28" s="61"/>
      <c r="OFA28" s="61"/>
      <c r="OFB28" s="61"/>
      <c r="OFC28" s="61"/>
      <c r="OFD28" s="61"/>
      <c r="OFE28" s="61"/>
      <c r="OFF28" s="61"/>
      <c r="OFG28" s="61"/>
      <c r="OFH28" s="61"/>
      <c r="OFI28" s="61"/>
      <c r="OFJ28" s="61"/>
      <c r="OFK28" s="61"/>
      <c r="OFL28" s="61"/>
      <c r="OFM28" s="61"/>
      <c r="OFN28" s="61"/>
      <c r="OFO28" s="61"/>
      <c r="OFP28" s="61"/>
      <c r="OFQ28" s="61"/>
      <c r="OFR28" s="61"/>
      <c r="OFS28" s="61"/>
      <c r="OFT28" s="61"/>
      <c r="OFU28" s="61"/>
      <c r="OFV28" s="61"/>
      <c r="OFW28" s="61"/>
      <c r="OFX28" s="61"/>
      <c r="OFY28" s="61"/>
      <c r="OFZ28" s="61"/>
      <c r="OGA28" s="61"/>
      <c r="OGB28" s="61"/>
      <c r="OGC28" s="61"/>
      <c r="OGD28" s="61"/>
      <c r="OGE28" s="61"/>
      <c r="OGF28" s="61"/>
      <c r="OGG28" s="61"/>
      <c r="OGH28" s="61"/>
      <c r="OGI28" s="61"/>
      <c r="OGJ28" s="61"/>
      <c r="OGK28" s="61"/>
      <c r="OGL28" s="61"/>
      <c r="OGM28" s="61"/>
      <c r="OGN28" s="61"/>
      <c r="OGO28" s="61"/>
      <c r="OGP28" s="61"/>
      <c r="OGQ28" s="61"/>
      <c r="OGR28" s="61"/>
      <c r="OGS28" s="61"/>
      <c r="OGT28" s="61"/>
      <c r="OGU28" s="61"/>
      <c r="OGV28" s="61"/>
      <c r="OGW28" s="61"/>
      <c r="OGX28" s="61"/>
      <c r="OGY28" s="61"/>
      <c r="OGZ28" s="61"/>
      <c r="OHA28" s="61"/>
      <c r="OHB28" s="61"/>
      <c r="OHC28" s="61"/>
      <c r="OHD28" s="61"/>
      <c r="OHE28" s="61"/>
      <c r="OHF28" s="61"/>
      <c r="OHG28" s="61"/>
      <c r="OHH28" s="61"/>
      <c r="OHI28" s="61"/>
      <c r="OHJ28" s="61"/>
      <c r="OHK28" s="61"/>
      <c r="OHL28" s="61"/>
      <c r="OHM28" s="61"/>
      <c r="OHN28" s="61"/>
      <c r="OHO28" s="61"/>
      <c r="OHP28" s="61"/>
      <c r="OHQ28" s="61"/>
      <c r="OHR28" s="61"/>
      <c r="OHS28" s="61"/>
      <c r="OHT28" s="61"/>
      <c r="OHU28" s="61"/>
      <c r="OHV28" s="61"/>
      <c r="OHW28" s="61"/>
      <c r="OHX28" s="61"/>
      <c r="OHY28" s="61"/>
      <c r="OHZ28" s="61"/>
      <c r="OIA28" s="61"/>
      <c r="OIB28" s="61"/>
      <c r="OIC28" s="61"/>
      <c r="OID28" s="61"/>
      <c r="OIE28" s="61"/>
      <c r="OIF28" s="61"/>
      <c r="OIG28" s="61"/>
      <c r="OIH28" s="61"/>
      <c r="OII28" s="61"/>
      <c r="OIJ28" s="61"/>
      <c r="OIK28" s="61"/>
      <c r="OIL28" s="61"/>
      <c r="OIM28" s="61"/>
      <c r="OIN28" s="61"/>
      <c r="OIO28" s="61"/>
      <c r="OIP28" s="61"/>
      <c r="OIQ28" s="61"/>
      <c r="OIR28" s="61"/>
      <c r="OIS28" s="61"/>
      <c r="OIT28" s="61"/>
      <c r="OIU28" s="61"/>
      <c r="OIV28" s="61"/>
      <c r="OIW28" s="61"/>
      <c r="OIX28" s="61"/>
      <c r="OIY28" s="61"/>
      <c r="OIZ28" s="61"/>
      <c r="OJA28" s="61"/>
      <c r="OJB28" s="61"/>
      <c r="OJC28" s="61"/>
      <c r="OJD28" s="61"/>
      <c r="OJE28" s="61"/>
      <c r="OJF28" s="61"/>
      <c r="OJG28" s="61"/>
      <c r="OJH28" s="61"/>
      <c r="OJI28" s="61"/>
      <c r="OJJ28" s="61"/>
      <c r="OJK28" s="61"/>
      <c r="OJL28" s="61"/>
      <c r="OJM28" s="61"/>
      <c r="OJN28" s="61"/>
      <c r="OJO28" s="61"/>
      <c r="OJP28" s="61"/>
      <c r="OJQ28" s="61"/>
      <c r="OJR28" s="61"/>
      <c r="OJS28" s="61"/>
      <c r="OJT28" s="61"/>
      <c r="OJU28" s="61"/>
      <c r="OJV28" s="61"/>
      <c r="OJW28" s="61"/>
      <c r="OJX28" s="61"/>
      <c r="OJY28" s="61"/>
      <c r="OJZ28" s="61"/>
      <c r="OKA28" s="61"/>
      <c r="OKB28" s="61"/>
      <c r="OKC28" s="61"/>
      <c r="OKD28" s="61"/>
      <c r="OKE28" s="61"/>
      <c r="OKF28" s="61"/>
      <c r="OKG28" s="61"/>
      <c r="OKH28" s="61"/>
      <c r="OKI28" s="61"/>
      <c r="OKJ28" s="61"/>
      <c r="OKK28" s="61"/>
      <c r="OKL28" s="61"/>
      <c r="OKM28" s="61"/>
      <c r="OKN28" s="61"/>
      <c r="OKO28" s="61"/>
      <c r="OKP28" s="61"/>
      <c r="OKQ28" s="61"/>
      <c r="OKR28" s="61"/>
      <c r="OKS28" s="61"/>
      <c r="OKT28" s="61"/>
      <c r="OKU28" s="61"/>
      <c r="OKV28" s="61"/>
      <c r="OKW28" s="61"/>
      <c r="OKX28" s="61"/>
      <c r="OKY28" s="61"/>
      <c r="OKZ28" s="61"/>
      <c r="OLA28" s="61"/>
      <c r="OLB28" s="61"/>
      <c r="OLC28" s="61"/>
      <c r="OLD28" s="61"/>
      <c r="OLE28" s="61"/>
      <c r="OLF28" s="61"/>
      <c r="OLG28" s="61"/>
      <c r="OLH28" s="61"/>
      <c r="OLI28" s="61"/>
      <c r="OLJ28" s="61"/>
      <c r="OLK28" s="61"/>
      <c r="OLL28" s="61"/>
      <c r="OLM28" s="61"/>
      <c r="OLN28" s="61"/>
      <c r="OLO28" s="61"/>
      <c r="OLP28" s="61"/>
      <c r="OLQ28" s="61"/>
      <c r="OLR28" s="61"/>
      <c r="OLS28" s="61"/>
      <c r="OLT28" s="61"/>
      <c r="OLU28" s="61"/>
      <c r="OLV28" s="61"/>
      <c r="OLW28" s="61"/>
      <c r="OLX28" s="61"/>
      <c r="OLY28" s="61"/>
      <c r="OLZ28" s="61"/>
      <c r="OMA28" s="61"/>
      <c r="OMB28" s="61"/>
      <c r="OMC28" s="61"/>
      <c r="OMD28" s="61"/>
      <c r="OME28" s="61"/>
      <c r="OMF28" s="61"/>
      <c r="OMG28" s="61"/>
      <c r="OMH28" s="61"/>
      <c r="OMI28" s="61"/>
      <c r="OMJ28" s="61"/>
      <c r="OMK28" s="61"/>
      <c r="OML28" s="61"/>
      <c r="OMM28" s="61"/>
      <c r="OMN28" s="61"/>
      <c r="OMO28" s="61"/>
      <c r="OMP28" s="61"/>
      <c r="OMQ28" s="61"/>
      <c r="OMR28" s="61"/>
      <c r="OMS28" s="61"/>
      <c r="OMT28" s="61"/>
      <c r="OMU28" s="61"/>
      <c r="OMV28" s="61"/>
      <c r="OMW28" s="61"/>
      <c r="OMX28" s="61"/>
      <c r="OMY28" s="61"/>
      <c r="OMZ28" s="61"/>
      <c r="ONA28" s="61"/>
      <c r="ONB28" s="61"/>
      <c r="ONC28" s="61"/>
      <c r="OND28" s="61"/>
      <c r="ONE28" s="61"/>
      <c r="ONF28" s="61"/>
      <c r="ONG28" s="61"/>
      <c r="ONH28" s="61"/>
      <c r="ONI28" s="61"/>
      <c r="ONJ28" s="61"/>
      <c r="ONK28" s="61"/>
      <c r="ONL28" s="61"/>
      <c r="ONM28" s="61"/>
      <c r="ONN28" s="61"/>
      <c r="ONO28" s="61"/>
      <c r="ONP28" s="61"/>
      <c r="ONQ28" s="61"/>
      <c r="ONR28" s="61"/>
      <c r="ONS28" s="61"/>
      <c r="ONT28" s="61"/>
      <c r="ONU28" s="61"/>
      <c r="ONV28" s="61"/>
      <c r="ONW28" s="61"/>
      <c r="ONX28" s="61"/>
      <c r="ONY28" s="61"/>
      <c r="ONZ28" s="61"/>
      <c r="OOA28" s="61"/>
      <c r="OOB28" s="61"/>
      <c r="OOC28" s="61"/>
      <c r="OOD28" s="61"/>
      <c r="OOE28" s="61"/>
      <c r="OOF28" s="61"/>
      <c r="OOG28" s="61"/>
      <c r="OOH28" s="61"/>
      <c r="OOI28" s="61"/>
      <c r="OOJ28" s="61"/>
      <c r="OOK28" s="61"/>
      <c r="OOL28" s="61"/>
      <c r="OOM28" s="61"/>
      <c r="OON28" s="61"/>
      <c r="OOO28" s="61"/>
      <c r="OOP28" s="61"/>
      <c r="OOQ28" s="61"/>
      <c r="OOR28" s="61"/>
      <c r="OOS28" s="61"/>
      <c r="OOT28" s="61"/>
      <c r="OOU28" s="61"/>
      <c r="OOV28" s="61"/>
      <c r="OOW28" s="61"/>
      <c r="OOX28" s="61"/>
      <c r="OOY28" s="61"/>
      <c r="OOZ28" s="61"/>
      <c r="OPA28" s="61"/>
      <c r="OPB28" s="61"/>
      <c r="OPC28" s="61"/>
      <c r="OPD28" s="61"/>
      <c r="OPE28" s="61"/>
      <c r="OPF28" s="61"/>
      <c r="OPG28" s="61"/>
      <c r="OPH28" s="61"/>
      <c r="OPI28" s="61"/>
      <c r="OPJ28" s="61"/>
      <c r="OPK28" s="61"/>
      <c r="OPL28" s="61"/>
      <c r="OPM28" s="61"/>
      <c r="OPN28" s="61"/>
      <c r="OPO28" s="61"/>
      <c r="OPP28" s="61"/>
      <c r="OPQ28" s="61"/>
      <c r="OPR28" s="61"/>
      <c r="OPS28" s="61"/>
      <c r="OPT28" s="61"/>
      <c r="OPU28" s="61"/>
      <c r="OPV28" s="61"/>
      <c r="OPW28" s="61"/>
      <c r="OPX28" s="61"/>
      <c r="OPY28" s="61"/>
      <c r="OPZ28" s="61"/>
      <c r="OQA28" s="61"/>
      <c r="OQB28" s="61"/>
      <c r="OQC28" s="61"/>
      <c r="OQD28" s="61"/>
      <c r="OQE28" s="61"/>
      <c r="OQF28" s="61"/>
      <c r="OQG28" s="61"/>
      <c r="OQH28" s="61"/>
      <c r="OQI28" s="61"/>
      <c r="OQJ28" s="61"/>
      <c r="OQK28" s="61"/>
      <c r="OQL28" s="61"/>
      <c r="OQM28" s="61"/>
      <c r="OQN28" s="61"/>
      <c r="OQO28" s="61"/>
      <c r="OQP28" s="61"/>
      <c r="OQQ28" s="61"/>
      <c r="OQR28" s="61"/>
      <c r="OQS28" s="61"/>
      <c r="OQT28" s="61"/>
      <c r="OQU28" s="61"/>
      <c r="OQV28" s="61"/>
      <c r="OQW28" s="61"/>
      <c r="OQX28" s="61"/>
      <c r="OQY28" s="61"/>
      <c r="OQZ28" s="61"/>
      <c r="ORA28" s="61"/>
      <c r="ORB28" s="61"/>
      <c r="ORC28" s="61"/>
      <c r="ORD28" s="61"/>
      <c r="ORE28" s="61"/>
      <c r="ORF28" s="61"/>
      <c r="ORG28" s="61"/>
      <c r="ORH28" s="61"/>
      <c r="ORI28" s="61"/>
      <c r="ORJ28" s="61"/>
      <c r="ORK28" s="61"/>
      <c r="ORL28" s="61"/>
      <c r="ORM28" s="61"/>
      <c r="ORN28" s="61"/>
      <c r="ORO28" s="61"/>
      <c r="ORP28" s="61"/>
      <c r="ORQ28" s="61"/>
      <c r="ORR28" s="61"/>
      <c r="ORS28" s="61"/>
      <c r="ORT28" s="61"/>
      <c r="ORU28" s="61"/>
      <c r="ORV28" s="61"/>
      <c r="ORW28" s="61"/>
      <c r="ORX28" s="61"/>
      <c r="ORY28" s="61"/>
      <c r="ORZ28" s="61"/>
      <c r="OSA28" s="61"/>
      <c r="OSB28" s="61"/>
      <c r="OSC28" s="61"/>
      <c r="OSD28" s="61"/>
      <c r="OSE28" s="61"/>
      <c r="OSF28" s="61"/>
      <c r="OSG28" s="61"/>
      <c r="OSH28" s="61"/>
      <c r="OSI28" s="61"/>
      <c r="OSJ28" s="61"/>
      <c r="OSK28" s="61"/>
      <c r="OSL28" s="61"/>
      <c r="OSM28" s="61"/>
      <c r="OSN28" s="61"/>
      <c r="OSO28" s="61"/>
      <c r="OSP28" s="61"/>
      <c r="OSQ28" s="61"/>
      <c r="OSR28" s="61"/>
      <c r="OSS28" s="61"/>
      <c r="OST28" s="61"/>
      <c r="OSU28" s="61"/>
      <c r="OSV28" s="61"/>
      <c r="OSW28" s="61"/>
      <c r="OSX28" s="61"/>
      <c r="OSY28" s="61"/>
      <c r="OSZ28" s="61"/>
      <c r="OTA28" s="61"/>
      <c r="OTB28" s="61"/>
      <c r="OTC28" s="61"/>
      <c r="OTD28" s="61"/>
      <c r="OTE28" s="61"/>
      <c r="OTF28" s="61"/>
      <c r="OTG28" s="61"/>
      <c r="OTH28" s="61"/>
      <c r="OTI28" s="61"/>
      <c r="OTJ28" s="61"/>
      <c r="OTK28" s="61"/>
      <c r="OTL28" s="61"/>
      <c r="OTM28" s="61"/>
      <c r="OTN28" s="61"/>
      <c r="OTO28" s="61"/>
      <c r="OTP28" s="61"/>
      <c r="OTQ28" s="61"/>
      <c r="OTR28" s="61"/>
      <c r="OTS28" s="61"/>
      <c r="OTT28" s="61"/>
      <c r="OTU28" s="61"/>
      <c r="OTV28" s="61"/>
      <c r="OTW28" s="61"/>
      <c r="OTX28" s="61"/>
      <c r="OTY28" s="61"/>
      <c r="OTZ28" s="61"/>
      <c r="OUA28" s="61"/>
      <c r="OUB28" s="61"/>
      <c r="OUC28" s="61"/>
      <c r="OUD28" s="61"/>
      <c r="OUE28" s="61"/>
      <c r="OUF28" s="61"/>
      <c r="OUG28" s="61"/>
      <c r="OUH28" s="61"/>
      <c r="OUI28" s="61"/>
      <c r="OUJ28" s="61"/>
      <c r="OUK28" s="61"/>
      <c r="OUL28" s="61"/>
      <c r="OUM28" s="61"/>
      <c r="OUN28" s="61"/>
      <c r="OUO28" s="61"/>
      <c r="OUP28" s="61"/>
      <c r="OUQ28" s="61"/>
      <c r="OUR28" s="61"/>
      <c r="OUS28" s="61"/>
      <c r="OUT28" s="61"/>
      <c r="OUU28" s="61"/>
      <c r="OUV28" s="61"/>
      <c r="OUW28" s="61"/>
      <c r="OUX28" s="61"/>
      <c r="OUY28" s="61"/>
      <c r="OUZ28" s="61"/>
      <c r="OVA28" s="61"/>
      <c r="OVB28" s="61"/>
      <c r="OVC28" s="61"/>
      <c r="OVD28" s="61"/>
      <c r="OVE28" s="61"/>
      <c r="OVF28" s="61"/>
      <c r="OVG28" s="61"/>
      <c r="OVH28" s="61"/>
      <c r="OVI28" s="61"/>
      <c r="OVJ28" s="61"/>
      <c r="OVK28" s="61"/>
      <c r="OVL28" s="61"/>
      <c r="OVM28" s="61"/>
      <c r="OVN28" s="61"/>
      <c r="OVO28" s="61"/>
      <c r="OVP28" s="61"/>
      <c r="OVQ28" s="61"/>
      <c r="OVR28" s="61"/>
      <c r="OVS28" s="61"/>
      <c r="OVT28" s="61"/>
      <c r="OVU28" s="61"/>
      <c r="OVV28" s="61"/>
      <c r="OVW28" s="61"/>
      <c r="OVX28" s="61"/>
      <c r="OVY28" s="61"/>
      <c r="OVZ28" s="61"/>
      <c r="OWA28" s="61"/>
      <c r="OWB28" s="61"/>
      <c r="OWC28" s="61"/>
      <c r="OWD28" s="61"/>
      <c r="OWE28" s="61"/>
      <c r="OWF28" s="61"/>
      <c r="OWG28" s="61"/>
      <c r="OWH28" s="61"/>
      <c r="OWI28" s="61"/>
      <c r="OWJ28" s="61"/>
      <c r="OWK28" s="61"/>
      <c r="OWL28" s="61"/>
      <c r="OWM28" s="61"/>
      <c r="OWN28" s="61"/>
      <c r="OWO28" s="61"/>
      <c r="OWP28" s="61"/>
      <c r="OWQ28" s="61"/>
      <c r="OWR28" s="61"/>
      <c r="OWS28" s="61"/>
      <c r="OWT28" s="61"/>
      <c r="OWU28" s="61"/>
      <c r="OWV28" s="61"/>
      <c r="OWW28" s="61"/>
      <c r="OWX28" s="61"/>
      <c r="OWY28" s="61"/>
      <c r="OWZ28" s="61"/>
      <c r="OXA28" s="61"/>
      <c r="OXB28" s="61"/>
      <c r="OXC28" s="61"/>
      <c r="OXD28" s="61"/>
      <c r="OXE28" s="61"/>
      <c r="OXF28" s="61"/>
      <c r="OXG28" s="61"/>
      <c r="OXH28" s="61"/>
      <c r="OXI28" s="61"/>
      <c r="OXJ28" s="61"/>
      <c r="OXK28" s="61"/>
      <c r="OXL28" s="61"/>
      <c r="OXM28" s="61"/>
      <c r="OXN28" s="61"/>
      <c r="OXO28" s="61"/>
      <c r="OXP28" s="61"/>
      <c r="OXQ28" s="61"/>
      <c r="OXR28" s="61"/>
      <c r="OXS28" s="61"/>
      <c r="OXT28" s="61"/>
      <c r="OXU28" s="61"/>
      <c r="OXV28" s="61"/>
      <c r="OXW28" s="61"/>
      <c r="OXX28" s="61"/>
      <c r="OXY28" s="61"/>
      <c r="OXZ28" s="61"/>
      <c r="OYA28" s="61"/>
      <c r="OYB28" s="61"/>
      <c r="OYC28" s="61"/>
      <c r="OYD28" s="61"/>
      <c r="OYE28" s="61"/>
      <c r="OYF28" s="61"/>
      <c r="OYG28" s="61"/>
      <c r="OYH28" s="61"/>
      <c r="OYI28" s="61"/>
      <c r="OYJ28" s="61"/>
      <c r="OYK28" s="61"/>
      <c r="OYL28" s="61"/>
      <c r="OYM28" s="61"/>
      <c r="OYN28" s="61"/>
      <c r="OYO28" s="61"/>
      <c r="OYP28" s="61"/>
      <c r="OYQ28" s="61"/>
      <c r="OYR28" s="61"/>
      <c r="OYS28" s="61"/>
      <c r="OYT28" s="61"/>
      <c r="OYU28" s="61"/>
      <c r="OYV28" s="61"/>
      <c r="OYW28" s="61"/>
      <c r="OYX28" s="61"/>
      <c r="OYY28" s="61"/>
      <c r="OYZ28" s="61"/>
      <c r="OZA28" s="61"/>
      <c r="OZB28" s="61"/>
      <c r="OZC28" s="61"/>
      <c r="OZD28" s="61"/>
      <c r="OZE28" s="61"/>
      <c r="OZF28" s="61"/>
      <c r="OZG28" s="61"/>
      <c r="OZH28" s="61"/>
      <c r="OZI28" s="61"/>
      <c r="OZJ28" s="61"/>
      <c r="OZK28" s="61"/>
      <c r="OZL28" s="61"/>
      <c r="OZM28" s="61"/>
      <c r="OZN28" s="61"/>
      <c r="OZO28" s="61"/>
      <c r="OZP28" s="61"/>
      <c r="OZQ28" s="61"/>
      <c r="OZR28" s="61"/>
      <c r="OZS28" s="61"/>
      <c r="OZT28" s="61"/>
      <c r="OZU28" s="61"/>
      <c r="OZV28" s="61"/>
      <c r="OZW28" s="61"/>
      <c r="OZX28" s="61"/>
      <c r="OZY28" s="61"/>
      <c r="OZZ28" s="61"/>
      <c r="PAA28" s="61"/>
      <c r="PAB28" s="61"/>
      <c r="PAC28" s="61"/>
      <c r="PAD28" s="61"/>
      <c r="PAE28" s="61"/>
      <c r="PAF28" s="61"/>
      <c r="PAG28" s="61"/>
      <c r="PAH28" s="61"/>
      <c r="PAI28" s="61"/>
      <c r="PAJ28" s="61"/>
      <c r="PAK28" s="61"/>
      <c r="PAL28" s="61"/>
      <c r="PAM28" s="61"/>
      <c r="PAN28" s="61"/>
      <c r="PAO28" s="61"/>
      <c r="PAP28" s="61"/>
      <c r="PAQ28" s="61"/>
      <c r="PAR28" s="61"/>
      <c r="PAS28" s="61"/>
      <c r="PAT28" s="61"/>
      <c r="PAU28" s="61"/>
      <c r="PAV28" s="61"/>
      <c r="PAW28" s="61"/>
      <c r="PAX28" s="61"/>
      <c r="PAY28" s="61"/>
      <c r="PAZ28" s="61"/>
      <c r="PBA28" s="61"/>
      <c r="PBB28" s="61"/>
      <c r="PBC28" s="61"/>
      <c r="PBD28" s="61"/>
      <c r="PBE28" s="61"/>
      <c r="PBF28" s="61"/>
      <c r="PBG28" s="61"/>
      <c r="PBH28" s="61"/>
      <c r="PBI28" s="61"/>
      <c r="PBJ28" s="61"/>
      <c r="PBK28" s="61"/>
      <c r="PBL28" s="61"/>
      <c r="PBM28" s="61"/>
      <c r="PBN28" s="61"/>
      <c r="PBO28" s="61"/>
      <c r="PBP28" s="61"/>
      <c r="PBQ28" s="61"/>
      <c r="PBR28" s="61"/>
      <c r="PBS28" s="61"/>
      <c r="PBT28" s="61"/>
      <c r="PBU28" s="61"/>
      <c r="PBV28" s="61"/>
      <c r="PBW28" s="61"/>
      <c r="PBX28" s="61"/>
      <c r="PBY28" s="61"/>
      <c r="PBZ28" s="61"/>
      <c r="PCA28" s="61"/>
      <c r="PCB28" s="61"/>
      <c r="PCC28" s="61"/>
      <c r="PCD28" s="61"/>
      <c r="PCE28" s="61"/>
      <c r="PCF28" s="61"/>
      <c r="PCG28" s="61"/>
      <c r="PCH28" s="61"/>
      <c r="PCI28" s="61"/>
      <c r="PCJ28" s="61"/>
      <c r="PCK28" s="61"/>
      <c r="PCL28" s="61"/>
      <c r="PCM28" s="61"/>
      <c r="PCN28" s="61"/>
      <c r="PCO28" s="61"/>
      <c r="PCP28" s="61"/>
      <c r="PCQ28" s="61"/>
      <c r="PCR28" s="61"/>
      <c r="PCS28" s="61"/>
      <c r="PCT28" s="61"/>
      <c r="PCU28" s="61"/>
      <c r="PCV28" s="61"/>
      <c r="PCW28" s="61"/>
      <c r="PCX28" s="61"/>
      <c r="PCY28" s="61"/>
      <c r="PCZ28" s="61"/>
      <c r="PDA28" s="61"/>
      <c r="PDB28" s="61"/>
      <c r="PDC28" s="61"/>
      <c r="PDD28" s="61"/>
      <c r="PDE28" s="61"/>
      <c r="PDF28" s="61"/>
      <c r="PDG28" s="61"/>
      <c r="PDH28" s="61"/>
      <c r="PDI28" s="61"/>
      <c r="PDJ28" s="61"/>
      <c r="PDK28" s="61"/>
      <c r="PDL28" s="61"/>
      <c r="PDM28" s="61"/>
      <c r="PDN28" s="61"/>
      <c r="PDO28" s="61"/>
      <c r="PDP28" s="61"/>
      <c r="PDQ28" s="61"/>
      <c r="PDR28" s="61"/>
      <c r="PDS28" s="61"/>
      <c r="PDT28" s="61"/>
      <c r="PDU28" s="61"/>
      <c r="PDV28" s="61"/>
      <c r="PDW28" s="61"/>
      <c r="PDX28" s="61"/>
      <c r="PDY28" s="61"/>
      <c r="PDZ28" s="61"/>
      <c r="PEA28" s="61"/>
      <c r="PEB28" s="61"/>
      <c r="PEC28" s="61"/>
      <c r="PED28" s="61"/>
      <c r="PEE28" s="61"/>
      <c r="PEF28" s="61"/>
      <c r="PEG28" s="61"/>
      <c r="PEH28" s="61"/>
      <c r="PEI28" s="61"/>
      <c r="PEJ28" s="61"/>
      <c r="PEK28" s="61"/>
      <c r="PEL28" s="61"/>
      <c r="PEM28" s="61"/>
      <c r="PEN28" s="61"/>
      <c r="PEO28" s="61"/>
      <c r="PEP28" s="61"/>
      <c r="PEQ28" s="61"/>
      <c r="PER28" s="61"/>
      <c r="PES28" s="61"/>
      <c r="PET28" s="61"/>
      <c r="PEU28" s="61"/>
      <c r="PEV28" s="61"/>
      <c r="PEW28" s="61"/>
      <c r="PEX28" s="61"/>
      <c r="PEY28" s="61"/>
      <c r="PEZ28" s="61"/>
      <c r="PFA28" s="61"/>
      <c r="PFB28" s="61"/>
      <c r="PFC28" s="61"/>
      <c r="PFD28" s="61"/>
      <c r="PFE28" s="61"/>
      <c r="PFF28" s="61"/>
      <c r="PFG28" s="61"/>
      <c r="PFH28" s="61"/>
      <c r="PFI28" s="61"/>
      <c r="PFJ28" s="61"/>
      <c r="PFK28" s="61"/>
      <c r="PFL28" s="61"/>
      <c r="PFM28" s="61"/>
      <c r="PFN28" s="61"/>
      <c r="PFO28" s="61"/>
      <c r="PFP28" s="61"/>
      <c r="PFQ28" s="61"/>
      <c r="PFR28" s="61"/>
      <c r="PFS28" s="61"/>
      <c r="PFT28" s="61"/>
      <c r="PFU28" s="61"/>
      <c r="PFV28" s="61"/>
      <c r="PFW28" s="61"/>
      <c r="PFX28" s="61"/>
      <c r="PFY28" s="61"/>
      <c r="PFZ28" s="61"/>
      <c r="PGA28" s="61"/>
      <c r="PGB28" s="61"/>
      <c r="PGC28" s="61"/>
      <c r="PGD28" s="61"/>
      <c r="PGE28" s="61"/>
      <c r="PGF28" s="61"/>
      <c r="PGG28" s="61"/>
      <c r="PGH28" s="61"/>
      <c r="PGI28" s="61"/>
      <c r="PGJ28" s="61"/>
      <c r="PGK28" s="61"/>
      <c r="PGL28" s="61"/>
      <c r="PGM28" s="61"/>
      <c r="PGN28" s="61"/>
      <c r="PGO28" s="61"/>
      <c r="PGP28" s="61"/>
      <c r="PGQ28" s="61"/>
      <c r="PGR28" s="61"/>
      <c r="PGS28" s="61"/>
      <c r="PGT28" s="61"/>
      <c r="PGU28" s="61"/>
      <c r="PGV28" s="61"/>
      <c r="PGW28" s="61"/>
      <c r="PGX28" s="61"/>
      <c r="PGY28" s="61"/>
      <c r="PGZ28" s="61"/>
      <c r="PHA28" s="61"/>
      <c r="PHB28" s="61"/>
      <c r="PHC28" s="61"/>
      <c r="PHD28" s="61"/>
      <c r="PHE28" s="61"/>
      <c r="PHF28" s="61"/>
      <c r="PHG28" s="61"/>
      <c r="PHH28" s="61"/>
      <c r="PHI28" s="61"/>
      <c r="PHJ28" s="61"/>
      <c r="PHK28" s="61"/>
      <c r="PHL28" s="61"/>
      <c r="PHM28" s="61"/>
      <c r="PHN28" s="61"/>
      <c r="PHO28" s="61"/>
      <c r="PHP28" s="61"/>
      <c r="PHQ28" s="61"/>
      <c r="PHR28" s="61"/>
      <c r="PHS28" s="61"/>
      <c r="PHT28" s="61"/>
      <c r="PHU28" s="61"/>
      <c r="PHV28" s="61"/>
      <c r="PHW28" s="61"/>
      <c r="PHX28" s="61"/>
      <c r="PHY28" s="61"/>
      <c r="PHZ28" s="61"/>
      <c r="PIA28" s="61"/>
      <c r="PIB28" s="61"/>
      <c r="PIC28" s="61"/>
      <c r="PID28" s="61"/>
      <c r="PIE28" s="61"/>
      <c r="PIF28" s="61"/>
      <c r="PIG28" s="61"/>
      <c r="PIH28" s="61"/>
      <c r="PII28" s="61"/>
      <c r="PIJ28" s="61"/>
      <c r="PIK28" s="61"/>
      <c r="PIL28" s="61"/>
      <c r="PIM28" s="61"/>
      <c r="PIN28" s="61"/>
      <c r="PIO28" s="61"/>
      <c r="PIP28" s="61"/>
      <c r="PIQ28" s="61"/>
      <c r="PIR28" s="61"/>
      <c r="PIS28" s="61"/>
      <c r="PIT28" s="61"/>
      <c r="PIU28" s="61"/>
      <c r="PIV28" s="61"/>
      <c r="PIW28" s="61"/>
      <c r="PIX28" s="61"/>
      <c r="PIY28" s="61"/>
      <c r="PIZ28" s="61"/>
      <c r="PJA28" s="61"/>
      <c r="PJB28" s="61"/>
      <c r="PJC28" s="61"/>
      <c r="PJD28" s="61"/>
      <c r="PJE28" s="61"/>
      <c r="PJF28" s="61"/>
      <c r="PJG28" s="61"/>
      <c r="PJH28" s="61"/>
      <c r="PJI28" s="61"/>
      <c r="PJJ28" s="61"/>
      <c r="PJK28" s="61"/>
      <c r="PJL28" s="61"/>
      <c r="PJM28" s="61"/>
      <c r="PJN28" s="61"/>
      <c r="PJO28" s="61"/>
      <c r="PJP28" s="61"/>
      <c r="PJQ28" s="61"/>
      <c r="PJR28" s="61"/>
      <c r="PJS28" s="61"/>
      <c r="PJT28" s="61"/>
      <c r="PJU28" s="61"/>
      <c r="PJV28" s="61"/>
      <c r="PJW28" s="61"/>
      <c r="PJX28" s="61"/>
      <c r="PJY28" s="61"/>
      <c r="PJZ28" s="61"/>
      <c r="PKA28" s="61"/>
      <c r="PKB28" s="61"/>
      <c r="PKC28" s="61"/>
      <c r="PKD28" s="61"/>
      <c r="PKE28" s="61"/>
      <c r="PKF28" s="61"/>
      <c r="PKG28" s="61"/>
      <c r="PKH28" s="61"/>
      <c r="PKI28" s="61"/>
      <c r="PKJ28" s="61"/>
      <c r="PKK28" s="61"/>
      <c r="PKL28" s="61"/>
      <c r="PKM28" s="61"/>
      <c r="PKN28" s="61"/>
      <c r="PKO28" s="61"/>
      <c r="PKP28" s="61"/>
      <c r="PKQ28" s="61"/>
      <c r="PKR28" s="61"/>
      <c r="PKS28" s="61"/>
      <c r="PKT28" s="61"/>
      <c r="PKU28" s="61"/>
      <c r="PKV28" s="61"/>
      <c r="PKW28" s="61"/>
      <c r="PKX28" s="61"/>
      <c r="PKY28" s="61"/>
      <c r="PKZ28" s="61"/>
      <c r="PLA28" s="61"/>
      <c r="PLB28" s="61"/>
      <c r="PLC28" s="61"/>
      <c r="PLD28" s="61"/>
      <c r="PLE28" s="61"/>
      <c r="PLF28" s="61"/>
      <c r="PLG28" s="61"/>
      <c r="PLH28" s="61"/>
      <c r="PLI28" s="61"/>
      <c r="PLJ28" s="61"/>
      <c r="PLK28" s="61"/>
      <c r="PLL28" s="61"/>
      <c r="PLM28" s="61"/>
      <c r="PLN28" s="61"/>
      <c r="PLO28" s="61"/>
      <c r="PLP28" s="61"/>
      <c r="PLQ28" s="61"/>
      <c r="PLR28" s="61"/>
      <c r="PLS28" s="61"/>
      <c r="PLT28" s="61"/>
      <c r="PLU28" s="61"/>
      <c r="PLV28" s="61"/>
      <c r="PLW28" s="61"/>
      <c r="PLX28" s="61"/>
      <c r="PLY28" s="61"/>
      <c r="PLZ28" s="61"/>
      <c r="PMA28" s="61"/>
      <c r="PMB28" s="61"/>
      <c r="PMC28" s="61"/>
      <c r="PMD28" s="61"/>
      <c r="PME28" s="61"/>
      <c r="PMF28" s="61"/>
      <c r="PMG28" s="61"/>
      <c r="PMH28" s="61"/>
      <c r="PMI28" s="61"/>
      <c r="PMJ28" s="61"/>
      <c r="PMK28" s="61"/>
      <c r="PML28" s="61"/>
      <c r="PMM28" s="61"/>
      <c r="PMN28" s="61"/>
      <c r="PMO28" s="61"/>
      <c r="PMP28" s="61"/>
      <c r="PMQ28" s="61"/>
      <c r="PMR28" s="61"/>
      <c r="PMS28" s="61"/>
      <c r="PMT28" s="61"/>
      <c r="PMU28" s="61"/>
      <c r="PMV28" s="61"/>
      <c r="PMW28" s="61"/>
      <c r="PMX28" s="61"/>
      <c r="PMY28" s="61"/>
      <c r="PMZ28" s="61"/>
      <c r="PNA28" s="61"/>
      <c r="PNB28" s="61"/>
      <c r="PNC28" s="61"/>
      <c r="PND28" s="61"/>
      <c r="PNE28" s="61"/>
      <c r="PNF28" s="61"/>
      <c r="PNG28" s="61"/>
      <c r="PNH28" s="61"/>
      <c r="PNI28" s="61"/>
      <c r="PNJ28" s="61"/>
      <c r="PNK28" s="61"/>
      <c r="PNL28" s="61"/>
      <c r="PNM28" s="61"/>
      <c r="PNN28" s="61"/>
      <c r="PNO28" s="61"/>
      <c r="PNP28" s="61"/>
      <c r="PNQ28" s="61"/>
      <c r="PNR28" s="61"/>
      <c r="PNS28" s="61"/>
      <c r="PNT28" s="61"/>
      <c r="PNU28" s="61"/>
      <c r="PNV28" s="61"/>
      <c r="PNW28" s="61"/>
      <c r="PNX28" s="61"/>
      <c r="PNY28" s="61"/>
      <c r="PNZ28" s="61"/>
      <c r="POA28" s="61"/>
      <c r="POB28" s="61"/>
      <c r="POC28" s="61"/>
      <c r="POD28" s="61"/>
      <c r="POE28" s="61"/>
      <c r="POF28" s="61"/>
      <c r="POG28" s="61"/>
      <c r="POH28" s="61"/>
      <c r="POI28" s="61"/>
      <c r="POJ28" s="61"/>
      <c r="POK28" s="61"/>
      <c r="POL28" s="61"/>
      <c r="POM28" s="61"/>
      <c r="PON28" s="61"/>
      <c r="POO28" s="61"/>
      <c r="POP28" s="61"/>
      <c r="POQ28" s="61"/>
      <c r="POR28" s="61"/>
      <c r="POS28" s="61"/>
      <c r="POT28" s="61"/>
      <c r="POU28" s="61"/>
      <c r="POV28" s="61"/>
      <c r="POW28" s="61"/>
      <c r="POX28" s="61"/>
      <c r="POY28" s="61"/>
      <c r="POZ28" s="61"/>
      <c r="PPA28" s="61"/>
      <c r="PPB28" s="61"/>
      <c r="PPC28" s="61"/>
      <c r="PPD28" s="61"/>
      <c r="PPE28" s="61"/>
      <c r="PPF28" s="61"/>
      <c r="PPG28" s="61"/>
      <c r="PPH28" s="61"/>
      <c r="PPI28" s="61"/>
      <c r="PPJ28" s="61"/>
      <c r="PPK28" s="61"/>
      <c r="PPL28" s="61"/>
      <c r="PPM28" s="61"/>
      <c r="PPN28" s="61"/>
      <c r="PPO28" s="61"/>
      <c r="PPP28" s="61"/>
      <c r="PPQ28" s="61"/>
      <c r="PPR28" s="61"/>
      <c r="PPS28" s="61"/>
      <c r="PPT28" s="61"/>
      <c r="PPU28" s="61"/>
      <c r="PPV28" s="61"/>
      <c r="PPW28" s="61"/>
      <c r="PPX28" s="61"/>
      <c r="PPY28" s="61"/>
      <c r="PPZ28" s="61"/>
      <c r="PQA28" s="61"/>
      <c r="PQB28" s="61"/>
      <c r="PQC28" s="61"/>
      <c r="PQD28" s="61"/>
      <c r="PQE28" s="61"/>
      <c r="PQF28" s="61"/>
      <c r="PQG28" s="61"/>
      <c r="PQH28" s="61"/>
      <c r="PQI28" s="61"/>
      <c r="PQJ28" s="61"/>
      <c r="PQK28" s="61"/>
      <c r="PQL28" s="61"/>
      <c r="PQM28" s="61"/>
      <c r="PQN28" s="61"/>
      <c r="PQO28" s="61"/>
      <c r="PQP28" s="61"/>
      <c r="PQQ28" s="61"/>
      <c r="PQR28" s="61"/>
      <c r="PQS28" s="61"/>
      <c r="PQT28" s="61"/>
      <c r="PQU28" s="61"/>
      <c r="PQV28" s="61"/>
      <c r="PQW28" s="61"/>
      <c r="PQX28" s="61"/>
      <c r="PQY28" s="61"/>
      <c r="PQZ28" s="61"/>
      <c r="PRA28" s="61"/>
      <c r="PRB28" s="61"/>
      <c r="PRC28" s="61"/>
      <c r="PRD28" s="61"/>
      <c r="PRE28" s="61"/>
      <c r="PRF28" s="61"/>
      <c r="PRG28" s="61"/>
      <c r="PRH28" s="61"/>
      <c r="PRI28" s="61"/>
      <c r="PRJ28" s="61"/>
      <c r="PRK28" s="61"/>
      <c r="PRL28" s="61"/>
      <c r="PRM28" s="61"/>
      <c r="PRN28" s="61"/>
      <c r="PRO28" s="61"/>
      <c r="PRP28" s="61"/>
      <c r="PRQ28" s="61"/>
      <c r="PRR28" s="61"/>
      <c r="PRS28" s="61"/>
      <c r="PRT28" s="61"/>
      <c r="PRU28" s="61"/>
      <c r="PRV28" s="61"/>
      <c r="PRW28" s="61"/>
      <c r="PRX28" s="61"/>
      <c r="PRY28" s="61"/>
      <c r="PRZ28" s="61"/>
      <c r="PSA28" s="61"/>
      <c r="PSB28" s="61"/>
      <c r="PSC28" s="61"/>
      <c r="PSD28" s="61"/>
      <c r="PSE28" s="61"/>
      <c r="PSF28" s="61"/>
      <c r="PSG28" s="61"/>
      <c r="PSH28" s="61"/>
      <c r="PSI28" s="61"/>
      <c r="PSJ28" s="61"/>
      <c r="PSK28" s="61"/>
      <c r="PSL28" s="61"/>
      <c r="PSM28" s="61"/>
      <c r="PSN28" s="61"/>
      <c r="PSO28" s="61"/>
      <c r="PSP28" s="61"/>
      <c r="PSQ28" s="61"/>
      <c r="PSR28" s="61"/>
      <c r="PSS28" s="61"/>
      <c r="PST28" s="61"/>
      <c r="PSU28" s="61"/>
      <c r="PSV28" s="61"/>
      <c r="PSW28" s="61"/>
      <c r="PSX28" s="61"/>
      <c r="PSY28" s="61"/>
      <c r="PSZ28" s="61"/>
      <c r="PTA28" s="61"/>
      <c r="PTB28" s="61"/>
      <c r="PTC28" s="61"/>
      <c r="PTD28" s="61"/>
      <c r="PTE28" s="61"/>
      <c r="PTF28" s="61"/>
      <c r="PTG28" s="61"/>
      <c r="PTH28" s="61"/>
      <c r="PTI28" s="61"/>
      <c r="PTJ28" s="61"/>
      <c r="PTK28" s="61"/>
      <c r="PTL28" s="61"/>
      <c r="PTM28" s="61"/>
      <c r="PTN28" s="61"/>
      <c r="PTO28" s="61"/>
      <c r="PTP28" s="61"/>
      <c r="PTQ28" s="61"/>
      <c r="PTR28" s="61"/>
      <c r="PTS28" s="61"/>
      <c r="PTT28" s="61"/>
      <c r="PTU28" s="61"/>
      <c r="PTV28" s="61"/>
      <c r="PTW28" s="61"/>
      <c r="PTX28" s="61"/>
      <c r="PTY28" s="61"/>
      <c r="PTZ28" s="61"/>
      <c r="PUA28" s="61"/>
      <c r="PUB28" s="61"/>
      <c r="PUC28" s="61"/>
      <c r="PUD28" s="61"/>
      <c r="PUE28" s="61"/>
      <c r="PUF28" s="61"/>
      <c r="PUG28" s="61"/>
      <c r="PUH28" s="61"/>
      <c r="PUI28" s="61"/>
      <c r="PUJ28" s="61"/>
      <c r="PUK28" s="61"/>
      <c r="PUL28" s="61"/>
      <c r="PUM28" s="61"/>
      <c r="PUN28" s="61"/>
      <c r="PUO28" s="61"/>
      <c r="PUP28" s="61"/>
      <c r="PUQ28" s="61"/>
      <c r="PUR28" s="61"/>
      <c r="PUS28" s="61"/>
      <c r="PUT28" s="61"/>
      <c r="PUU28" s="61"/>
      <c r="PUV28" s="61"/>
      <c r="PUW28" s="61"/>
      <c r="PUX28" s="61"/>
      <c r="PUY28" s="61"/>
      <c r="PUZ28" s="61"/>
      <c r="PVA28" s="61"/>
      <c r="PVB28" s="61"/>
      <c r="PVC28" s="61"/>
      <c r="PVD28" s="61"/>
      <c r="PVE28" s="61"/>
      <c r="PVF28" s="61"/>
      <c r="PVG28" s="61"/>
      <c r="PVH28" s="61"/>
      <c r="PVI28" s="61"/>
      <c r="PVJ28" s="61"/>
      <c r="PVK28" s="61"/>
      <c r="PVL28" s="61"/>
      <c r="PVM28" s="61"/>
      <c r="PVN28" s="61"/>
      <c r="PVO28" s="61"/>
      <c r="PVP28" s="61"/>
      <c r="PVQ28" s="61"/>
      <c r="PVR28" s="61"/>
      <c r="PVS28" s="61"/>
      <c r="PVT28" s="61"/>
      <c r="PVU28" s="61"/>
      <c r="PVV28" s="61"/>
      <c r="PVW28" s="61"/>
      <c r="PVX28" s="61"/>
      <c r="PVY28" s="61"/>
      <c r="PVZ28" s="61"/>
      <c r="PWA28" s="61"/>
      <c r="PWB28" s="61"/>
      <c r="PWC28" s="61"/>
      <c r="PWD28" s="61"/>
      <c r="PWE28" s="61"/>
      <c r="PWF28" s="61"/>
      <c r="PWG28" s="61"/>
      <c r="PWH28" s="61"/>
      <c r="PWI28" s="61"/>
      <c r="PWJ28" s="61"/>
      <c r="PWK28" s="61"/>
      <c r="PWL28" s="61"/>
      <c r="PWM28" s="61"/>
      <c r="PWN28" s="61"/>
      <c r="PWO28" s="61"/>
      <c r="PWP28" s="61"/>
      <c r="PWQ28" s="61"/>
      <c r="PWR28" s="61"/>
      <c r="PWS28" s="61"/>
      <c r="PWT28" s="61"/>
      <c r="PWU28" s="61"/>
      <c r="PWV28" s="61"/>
      <c r="PWW28" s="61"/>
      <c r="PWX28" s="61"/>
      <c r="PWY28" s="61"/>
      <c r="PWZ28" s="61"/>
      <c r="PXA28" s="61"/>
      <c r="PXB28" s="61"/>
      <c r="PXC28" s="61"/>
      <c r="PXD28" s="61"/>
      <c r="PXE28" s="61"/>
      <c r="PXF28" s="61"/>
      <c r="PXG28" s="61"/>
      <c r="PXH28" s="61"/>
      <c r="PXI28" s="61"/>
      <c r="PXJ28" s="61"/>
      <c r="PXK28" s="61"/>
      <c r="PXL28" s="61"/>
      <c r="PXM28" s="61"/>
      <c r="PXN28" s="61"/>
      <c r="PXO28" s="61"/>
      <c r="PXP28" s="61"/>
      <c r="PXQ28" s="61"/>
      <c r="PXR28" s="61"/>
      <c r="PXS28" s="61"/>
      <c r="PXT28" s="61"/>
      <c r="PXU28" s="61"/>
      <c r="PXV28" s="61"/>
      <c r="PXW28" s="61"/>
      <c r="PXX28" s="61"/>
      <c r="PXY28" s="61"/>
      <c r="PXZ28" s="61"/>
      <c r="PYA28" s="61"/>
      <c r="PYB28" s="61"/>
      <c r="PYC28" s="61"/>
      <c r="PYD28" s="61"/>
      <c r="PYE28" s="61"/>
      <c r="PYF28" s="61"/>
      <c r="PYG28" s="61"/>
      <c r="PYH28" s="61"/>
      <c r="PYI28" s="61"/>
      <c r="PYJ28" s="61"/>
      <c r="PYK28" s="61"/>
      <c r="PYL28" s="61"/>
      <c r="PYM28" s="61"/>
      <c r="PYN28" s="61"/>
      <c r="PYO28" s="61"/>
      <c r="PYP28" s="61"/>
      <c r="PYQ28" s="61"/>
      <c r="PYR28" s="61"/>
      <c r="PYS28" s="61"/>
      <c r="PYT28" s="61"/>
      <c r="PYU28" s="61"/>
      <c r="PYV28" s="61"/>
      <c r="PYW28" s="61"/>
      <c r="PYX28" s="61"/>
      <c r="PYY28" s="61"/>
      <c r="PYZ28" s="61"/>
      <c r="PZA28" s="61"/>
      <c r="PZB28" s="61"/>
      <c r="PZC28" s="61"/>
      <c r="PZD28" s="61"/>
      <c r="PZE28" s="61"/>
      <c r="PZF28" s="61"/>
      <c r="PZG28" s="61"/>
      <c r="PZH28" s="61"/>
      <c r="PZI28" s="61"/>
      <c r="PZJ28" s="61"/>
      <c r="PZK28" s="61"/>
      <c r="PZL28" s="61"/>
      <c r="PZM28" s="61"/>
      <c r="PZN28" s="61"/>
      <c r="PZO28" s="61"/>
      <c r="PZP28" s="61"/>
      <c r="PZQ28" s="61"/>
      <c r="PZR28" s="61"/>
      <c r="PZS28" s="61"/>
      <c r="PZT28" s="61"/>
      <c r="PZU28" s="61"/>
      <c r="PZV28" s="61"/>
      <c r="PZW28" s="61"/>
      <c r="PZX28" s="61"/>
      <c r="PZY28" s="61"/>
      <c r="PZZ28" s="61"/>
      <c r="QAA28" s="61"/>
      <c r="QAB28" s="61"/>
      <c r="QAC28" s="61"/>
      <c r="QAD28" s="61"/>
      <c r="QAE28" s="61"/>
      <c r="QAF28" s="61"/>
      <c r="QAG28" s="61"/>
      <c r="QAH28" s="61"/>
      <c r="QAI28" s="61"/>
      <c r="QAJ28" s="61"/>
      <c r="QAK28" s="61"/>
      <c r="QAL28" s="61"/>
      <c r="QAM28" s="61"/>
      <c r="QAN28" s="61"/>
      <c r="QAO28" s="61"/>
      <c r="QAP28" s="61"/>
      <c r="QAQ28" s="61"/>
      <c r="QAR28" s="61"/>
      <c r="QAS28" s="61"/>
      <c r="QAT28" s="61"/>
      <c r="QAU28" s="61"/>
      <c r="QAV28" s="61"/>
      <c r="QAW28" s="61"/>
      <c r="QAX28" s="61"/>
      <c r="QAY28" s="61"/>
      <c r="QAZ28" s="61"/>
      <c r="QBA28" s="61"/>
      <c r="QBB28" s="61"/>
      <c r="QBC28" s="61"/>
      <c r="QBD28" s="61"/>
      <c r="QBE28" s="61"/>
      <c r="QBF28" s="61"/>
      <c r="QBG28" s="61"/>
      <c r="QBH28" s="61"/>
      <c r="QBI28" s="61"/>
      <c r="QBJ28" s="61"/>
      <c r="QBK28" s="61"/>
      <c r="QBL28" s="61"/>
      <c r="QBM28" s="61"/>
      <c r="QBN28" s="61"/>
      <c r="QBO28" s="61"/>
      <c r="QBP28" s="61"/>
      <c r="QBQ28" s="61"/>
      <c r="QBR28" s="61"/>
      <c r="QBS28" s="61"/>
      <c r="QBT28" s="61"/>
      <c r="QBU28" s="61"/>
      <c r="QBV28" s="61"/>
      <c r="QBW28" s="61"/>
      <c r="QBX28" s="61"/>
      <c r="QBY28" s="61"/>
      <c r="QBZ28" s="61"/>
      <c r="QCA28" s="61"/>
      <c r="QCB28" s="61"/>
      <c r="QCC28" s="61"/>
      <c r="QCD28" s="61"/>
      <c r="QCE28" s="61"/>
      <c r="QCF28" s="61"/>
      <c r="QCG28" s="61"/>
      <c r="QCH28" s="61"/>
      <c r="QCI28" s="61"/>
      <c r="QCJ28" s="61"/>
      <c r="QCK28" s="61"/>
      <c r="QCL28" s="61"/>
      <c r="QCM28" s="61"/>
      <c r="QCN28" s="61"/>
      <c r="QCO28" s="61"/>
      <c r="QCP28" s="61"/>
      <c r="QCQ28" s="61"/>
      <c r="QCR28" s="61"/>
      <c r="QCS28" s="61"/>
      <c r="QCT28" s="61"/>
      <c r="QCU28" s="61"/>
      <c r="QCV28" s="61"/>
      <c r="QCW28" s="61"/>
      <c r="QCX28" s="61"/>
      <c r="QCY28" s="61"/>
      <c r="QCZ28" s="61"/>
      <c r="QDA28" s="61"/>
      <c r="QDB28" s="61"/>
      <c r="QDC28" s="61"/>
      <c r="QDD28" s="61"/>
      <c r="QDE28" s="61"/>
      <c r="QDF28" s="61"/>
      <c r="QDG28" s="61"/>
      <c r="QDH28" s="61"/>
      <c r="QDI28" s="61"/>
      <c r="QDJ28" s="61"/>
      <c r="QDK28" s="61"/>
      <c r="QDL28" s="61"/>
      <c r="QDM28" s="61"/>
      <c r="QDN28" s="61"/>
      <c r="QDO28" s="61"/>
      <c r="QDP28" s="61"/>
      <c r="QDQ28" s="61"/>
      <c r="QDR28" s="61"/>
      <c r="QDS28" s="61"/>
      <c r="QDT28" s="61"/>
      <c r="QDU28" s="61"/>
      <c r="QDV28" s="61"/>
      <c r="QDW28" s="61"/>
      <c r="QDX28" s="61"/>
      <c r="QDY28" s="61"/>
      <c r="QDZ28" s="61"/>
      <c r="QEA28" s="61"/>
      <c r="QEB28" s="61"/>
      <c r="QEC28" s="61"/>
      <c r="QED28" s="61"/>
      <c r="QEE28" s="61"/>
      <c r="QEF28" s="61"/>
      <c r="QEG28" s="61"/>
      <c r="QEH28" s="61"/>
      <c r="QEI28" s="61"/>
      <c r="QEJ28" s="61"/>
      <c r="QEK28" s="61"/>
      <c r="QEL28" s="61"/>
      <c r="QEM28" s="61"/>
      <c r="QEN28" s="61"/>
      <c r="QEO28" s="61"/>
      <c r="QEP28" s="61"/>
      <c r="QEQ28" s="61"/>
      <c r="QER28" s="61"/>
      <c r="QES28" s="61"/>
      <c r="QET28" s="61"/>
      <c r="QEU28" s="61"/>
      <c r="QEV28" s="61"/>
      <c r="QEW28" s="61"/>
      <c r="QEX28" s="61"/>
      <c r="QEY28" s="61"/>
      <c r="QEZ28" s="61"/>
      <c r="QFA28" s="61"/>
      <c r="QFB28" s="61"/>
      <c r="QFC28" s="61"/>
      <c r="QFD28" s="61"/>
      <c r="QFE28" s="61"/>
      <c r="QFF28" s="61"/>
      <c r="QFG28" s="61"/>
      <c r="QFH28" s="61"/>
      <c r="QFI28" s="61"/>
      <c r="QFJ28" s="61"/>
      <c r="QFK28" s="61"/>
      <c r="QFL28" s="61"/>
      <c r="QFM28" s="61"/>
      <c r="QFN28" s="61"/>
      <c r="QFO28" s="61"/>
      <c r="QFP28" s="61"/>
      <c r="QFQ28" s="61"/>
      <c r="QFR28" s="61"/>
      <c r="QFS28" s="61"/>
      <c r="QFT28" s="61"/>
      <c r="QFU28" s="61"/>
      <c r="QFV28" s="61"/>
      <c r="QFW28" s="61"/>
      <c r="QFX28" s="61"/>
      <c r="QFY28" s="61"/>
      <c r="QFZ28" s="61"/>
      <c r="QGA28" s="61"/>
      <c r="QGB28" s="61"/>
      <c r="QGC28" s="61"/>
      <c r="QGD28" s="61"/>
      <c r="QGE28" s="61"/>
      <c r="QGF28" s="61"/>
      <c r="QGG28" s="61"/>
      <c r="QGH28" s="61"/>
      <c r="QGI28" s="61"/>
      <c r="QGJ28" s="61"/>
      <c r="QGK28" s="61"/>
      <c r="QGL28" s="61"/>
      <c r="QGM28" s="61"/>
      <c r="QGN28" s="61"/>
      <c r="QGO28" s="61"/>
      <c r="QGP28" s="61"/>
      <c r="QGQ28" s="61"/>
      <c r="QGR28" s="61"/>
      <c r="QGS28" s="61"/>
      <c r="QGT28" s="61"/>
      <c r="QGU28" s="61"/>
      <c r="QGV28" s="61"/>
      <c r="QGW28" s="61"/>
      <c r="QGX28" s="61"/>
      <c r="QGY28" s="61"/>
      <c r="QGZ28" s="61"/>
      <c r="QHA28" s="61"/>
      <c r="QHB28" s="61"/>
      <c r="QHC28" s="61"/>
      <c r="QHD28" s="61"/>
      <c r="QHE28" s="61"/>
      <c r="QHF28" s="61"/>
      <c r="QHG28" s="61"/>
      <c r="QHH28" s="61"/>
      <c r="QHI28" s="61"/>
      <c r="QHJ28" s="61"/>
      <c r="QHK28" s="61"/>
      <c r="QHL28" s="61"/>
      <c r="QHM28" s="61"/>
      <c r="QHN28" s="61"/>
      <c r="QHO28" s="61"/>
      <c r="QHP28" s="61"/>
      <c r="QHQ28" s="61"/>
      <c r="QHR28" s="61"/>
      <c r="QHS28" s="61"/>
      <c r="QHT28" s="61"/>
      <c r="QHU28" s="61"/>
      <c r="QHV28" s="61"/>
      <c r="QHW28" s="61"/>
      <c r="QHX28" s="61"/>
      <c r="QHY28" s="61"/>
      <c r="QHZ28" s="61"/>
      <c r="QIA28" s="61"/>
      <c r="QIB28" s="61"/>
      <c r="QIC28" s="61"/>
      <c r="QID28" s="61"/>
      <c r="QIE28" s="61"/>
      <c r="QIF28" s="61"/>
      <c r="QIG28" s="61"/>
      <c r="QIH28" s="61"/>
      <c r="QII28" s="61"/>
      <c r="QIJ28" s="61"/>
      <c r="QIK28" s="61"/>
      <c r="QIL28" s="61"/>
      <c r="QIM28" s="61"/>
      <c r="QIN28" s="61"/>
      <c r="QIO28" s="61"/>
      <c r="QIP28" s="61"/>
      <c r="QIQ28" s="61"/>
      <c r="QIR28" s="61"/>
      <c r="QIS28" s="61"/>
      <c r="QIT28" s="61"/>
      <c r="QIU28" s="61"/>
      <c r="QIV28" s="61"/>
      <c r="QIW28" s="61"/>
      <c r="QIX28" s="61"/>
      <c r="QIY28" s="61"/>
      <c r="QIZ28" s="61"/>
      <c r="QJA28" s="61"/>
      <c r="QJB28" s="61"/>
      <c r="QJC28" s="61"/>
      <c r="QJD28" s="61"/>
      <c r="QJE28" s="61"/>
      <c r="QJF28" s="61"/>
      <c r="QJG28" s="61"/>
      <c r="QJH28" s="61"/>
      <c r="QJI28" s="61"/>
      <c r="QJJ28" s="61"/>
      <c r="QJK28" s="61"/>
      <c r="QJL28" s="61"/>
      <c r="QJM28" s="61"/>
      <c r="QJN28" s="61"/>
      <c r="QJO28" s="61"/>
      <c r="QJP28" s="61"/>
      <c r="QJQ28" s="61"/>
      <c r="QJR28" s="61"/>
      <c r="QJS28" s="61"/>
      <c r="QJT28" s="61"/>
      <c r="QJU28" s="61"/>
      <c r="QJV28" s="61"/>
      <c r="QJW28" s="61"/>
      <c r="QJX28" s="61"/>
      <c r="QJY28" s="61"/>
      <c r="QJZ28" s="61"/>
      <c r="QKA28" s="61"/>
      <c r="QKB28" s="61"/>
      <c r="QKC28" s="61"/>
      <c r="QKD28" s="61"/>
      <c r="QKE28" s="61"/>
      <c r="QKF28" s="61"/>
      <c r="QKG28" s="61"/>
      <c r="QKH28" s="61"/>
      <c r="QKI28" s="61"/>
      <c r="QKJ28" s="61"/>
      <c r="QKK28" s="61"/>
      <c r="QKL28" s="61"/>
      <c r="QKM28" s="61"/>
      <c r="QKN28" s="61"/>
      <c r="QKO28" s="61"/>
      <c r="QKP28" s="61"/>
      <c r="QKQ28" s="61"/>
      <c r="QKR28" s="61"/>
      <c r="QKS28" s="61"/>
      <c r="QKT28" s="61"/>
      <c r="QKU28" s="61"/>
      <c r="QKV28" s="61"/>
      <c r="QKW28" s="61"/>
      <c r="QKX28" s="61"/>
      <c r="QKY28" s="61"/>
      <c r="QKZ28" s="61"/>
      <c r="QLA28" s="61"/>
      <c r="QLB28" s="61"/>
      <c r="QLC28" s="61"/>
      <c r="QLD28" s="61"/>
      <c r="QLE28" s="61"/>
      <c r="QLF28" s="61"/>
      <c r="QLG28" s="61"/>
      <c r="QLH28" s="61"/>
      <c r="QLI28" s="61"/>
      <c r="QLJ28" s="61"/>
      <c r="QLK28" s="61"/>
      <c r="QLL28" s="61"/>
      <c r="QLM28" s="61"/>
      <c r="QLN28" s="61"/>
      <c r="QLO28" s="61"/>
      <c r="QLP28" s="61"/>
      <c r="QLQ28" s="61"/>
      <c r="QLR28" s="61"/>
      <c r="QLS28" s="61"/>
      <c r="QLT28" s="61"/>
      <c r="QLU28" s="61"/>
      <c r="QLV28" s="61"/>
      <c r="QLW28" s="61"/>
      <c r="QLX28" s="61"/>
      <c r="QLY28" s="61"/>
      <c r="QLZ28" s="61"/>
      <c r="QMA28" s="61"/>
      <c r="QMB28" s="61"/>
      <c r="QMC28" s="61"/>
      <c r="QMD28" s="61"/>
      <c r="QME28" s="61"/>
      <c r="QMF28" s="61"/>
      <c r="QMG28" s="61"/>
      <c r="QMH28" s="61"/>
      <c r="QMI28" s="61"/>
      <c r="QMJ28" s="61"/>
      <c r="QMK28" s="61"/>
      <c r="QML28" s="61"/>
      <c r="QMM28" s="61"/>
      <c r="QMN28" s="61"/>
      <c r="QMO28" s="61"/>
      <c r="QMP28" s="61"/>
      <c r="QMQ28" s="61"/>
      <c r="QMR28" s="61"/>
      <c r="QMS28" s="61"/>
      <c r="QMT28" s="61"/>
      <c r="QMU28" s="61"/>
      <c r="QMV28" s="61"/>
      <c r="QMW28" s="61"/>
      <c r="QMX28" s="61"/>
      <c r="QMY28" s="61"/>
      <c r="QMZ28" s="61"/>
      <c r="QNA28" s="61"/>
      <c r="QNB28" s="61"/>
      <c r="QNC28" s="61"/>
      <c r="QND28" s="61"/>
      <c r="QNE28" s="61"/>
      <c r="QNF28" s="61"/>
      <c r="QNG28" s="61"/>
      <c r="QNH28" s="61"/>
      <c r="QNI28" s="61"/>
      <c r="QNJ28" s="61"/>
      <c r="QNK28" s="61"/>
      <c r="QNL28" s="61"/>
      <c r="QNM28" s="61"/>
      <c r="QNN28" s="61"/>
      <c r="QNO28" s="61"/>
      <c r="QNP28" s="61"/>
      <c r="QNQ28" s="61"/>
      <c r="QNR28" s="61"/>
      <c r="QNS28" s="61"/>
      <c r="QNT28" s="61"/>
      <c r="QNU28" s="61"/>
      <c r="QNV28" s="61"/>
      <c r="QNW28" s="61"/>
      <c r="QNX28" s="61"/>
      <c r="QNY28" s="61"/>
      <c r="QNZ28" s="61"/>
      <c r="QOA28" s="61"/>
      <c r="QOB28" s="61"/>
      <c r="QOC28" s="61"/>
      <c r="QOD28" s="61"/>
      <c r="QOE28" s="61"/>
      <c r="QOF28" s="61"/>
      <c r="QOG28" s="61"/>
      <c r="QOH28" s="61"/>
      <c r="QOI28" s="61"/>
      <c r="QOJ28" s="61"/>
      <c r="QOK28" s="61"/>
      <c r="QOL28" s="61"/>
      <c r="QOM28" s="61"/>
      <c r="QON28" s="61"/>
      <c r="QOO28" s="61"/>
      <c r="QOP28" s="61"/>
      <c r="QOQ28" s="61"/>
      <c r="QOR28" s="61"/>
      <c r="QOS28" s="61"/>
      <c r="QOT28" s="61"/>
      <c r="QOU28" s="61"/>
      <c r="QOV28" s="61"/>
      <c r="QOW28" s="61"/>
      <c r="QOX28" s="61"/>
      <c r="QOY28" s="61"/>
      <c r="QOZ28" s="61"/>
      <c r="QPA28" s="61"/>
      <c r="QPB28" s="61"/>
      <c r="QPC28" s="61"/>
      <c r="QPD28" s="61"/>
      <c r="QPE28" s="61"/>
      <c r="QPF28" s="61"/>
      <c r="QPG28" s="61"/>
      <c r="QPH28" s="61"/>
      <c r="QPI28" s="61"/>
      <c r="QPJ28" s="61"/>
      <c r="QPK28" s="61"/>
      <c r="QPL28" s="61"/>
      <c r="QPM28" s="61"/>
      <c r="QPN28" s="61"/>
      <c r="QPO28" s="61"/>
      <c r="QPP28" s="61"/>
      <c r="QPQ28" s="61"/>
      <c r="QPR28" s="61"/>
      <c r="QPS28" s="61"/>
      <c r="QPT28" s="61"/>
      <c r="QPU28" s="61"/>
      <c r="QPV28" s="61"/>
      <c r="QPW28" s="61"/>
      <c r="QPX28" s="61"/>
      <c r="QPY28" s="61"/>
      <c r="QPZ28" s="61"/>
      <c r="QQA28" s="61"/>
      <c r="QQB28" s="61"/>
      <c r="QQC28" s="61"/>
      <c r="QQD28" s="61"/>
      <c r="QQE28" s="61"/>
      <c r="QQF28" s="61"/>
      <c r="QQG28" s="61"/>
      <c r="QQH28" s="61"/>
      <c r="QQI28" s="61"/>
      <c r="QQJ28" s="61"/>
      <c r="QQK28" s="61"/>
      <c r="QQL28" s="61"/>
      <c r="QQM28" s="61"/>
      <c r="QQN28" s="61"/>
      <c r="QQO28" s="61"/>
      <c r="QQP28" s="61"/>
      <c r="QQQ28" s="61"/>
      <c r="QQR28" s="61"/>
      <c r="QQS28" s="61"/>
      <c r="QQT28" s="61"/>
      <c r="QQU28" s="61"/>
      <c r="QQV28" s="61"/>
      <c r="QQW28" s="61"/>
      <c r="QQX28" s="61"/>
      <c r="QQY28" s="61"/>
      <c r="QQZ28" s="61"/>
      <c r="QRA28" s="61"/>
      <c r="QRB28" s="61"/>
      <c r="QRC28" s="61"/>
      <c r="QRD28" s="61"/>
      <c r="QRE28" s="61"/>
      <c r="QRF28" s="61"/>
      <c r="QRG28" s="61"/>
      <c r="QRH28" s="61"/>
      <c r="QRI28" s="61"/>
      <c r="QRJ28" s="61"/>
      <c r="QRK28" s="61"/>
      <c r="QRL28" s="61"/>
      <c r="QRM28" s="61"/>
      <c r="QRN28" s="61"/>
      <c r="QRO28" s="61"/>
      <c r="QRP28" s="61"/>
      <c r="QRQ28" s="61"/>
      <c r="QRR28" s="61"/>
      <c r="QRS28" s="61"/>
      <c r="QRT28" s="61"/>
      <c r="QRU28" s="61"/>
      <c r="QRV28" s="61"/>
      <c r="QRW28" s="61"/>
      <c r="QRX28" s="61"/>
      <c r="QRY28" s="61"/>
      <c r="QRZ28" s="61"/>
      <c r="QSA28" s="61"/>
      <c r="QSB28" s="61"/>
      <c r="QSC28" s="61"/>
      <c r="QSD28" s="61"/>
      <c r="QSE28" s="61"/>
      <c r="QSF28" s="61"/>
      <c r="QSG28" s="61"/>
      <c r="QSH28" s="61"/>
      <c r="QSI28" s="61"/>
      <c r="QSJ28" s="61"/>
      <c r="QSK28" s="61"/>
      <c r="QSL28" s="61"/>
      <c r="QSM28" s="61"/>
      <c r="QSN28" s="61"/>
      <c r="QSO28" s="61"/>
      <c r="QSP28" s="61"/>
      <c r="QSQ28" s="61"/>
      <c r="QSR28" s="61"/>
      <c r="QSS28" s="61"/>
      <c r="QST28" s="61"/>
      <c r="QSU28" s="61"/>
      <c r="QSV28" s="61"/>
      <c r="QSW28" s="61"/>
      <c r="QSX28" s="61"/>
      <c r="QSY28" s="61"/>
      <c r="QSZ28" s="61"/>
      <c r="QTA28" s="61"/>
      <c r="QTB28" s="61"/>
      <c r="QTC28" s="61"/>
      <c r="QTD28" s="61"/>
      <c r="QTE28" s="61"/>
      <c r="QTF28" s="61"/>
      <c r="QTG28" s="61"/>
      <c r="QTH28" s="61"/>
      <c r="QTI28" s="61"/>
      <c r="QTJ28" s="61"/>
      <c r="QTK28" s="61"/>
      <c r="QTL28" s="61"/>
      <c r="QTM28" s="61"/>
      <c r="QTN28" s="61"/>
      <c r="QTO28" s="61"/>
      <c r="QTP28" s="61"/>
      <c r="QTQ28" s="61"/>
      <c r="QTR28" s="61"/>
      <c r="QTS28" s="61"/>
      <c r="QTT28" s="61"/>
      <c r="QTU28" s="61"/>
      <c r="QTV28" s="61"/>
      <c r="QTW28" s="61"/>
      <c r="QTX28" s="61"/>
      <c r="QTY28" s="61"/>
      <c r="QTZ28" s="61"/>
      <c r="QUA28" s="61"/>
      <c r="QUB28" s="61"/>
      <c r="QUC28" s="61"/>
      <c r="QUD28" s="61"/>
      <c r="QUE28" s="61"/>
      <c r="QUF28" s="61"/>
      <c r="QUG28" s="61"/>
      <c r="QUH28" s="61"/>
      <c r="QUI28" s="61"/>
      <c r="QUJ28" s="61"/>
      <c r="QUK28" s="61"/>
      <c r="QUL28" s="61"/>
      <c r="QUM28" s="61"/>
      <c r="QUN28" s="61"/>
      <c r="QUO28" s="61"/>
      <c r="QUP28" s="61"/>
      <c r="QUQ28" s="61"/>
      <c r="QUR28" s="61"/>
      <c r="QUS28" s="61"/>
      <c r="QUT28" s="61"/>
      <c r="QUU28" s="61"/>
      <c r="QUV28" s="61"/>
      <c r="QUW28" s="61"/>
      <c r="QUX28" s="61"/>
      <c r="QUY28" s="61"/>
      <c r="QUZ28" s="61"/>
      <c r="QVA28" s="61"/>
      <c r="QVB28" s="61"/>
      <c r="QVC28" s="61"/>
      <c r="QVD28" s="61"/>
      <c r="QVE28" s="61"/>
      <c r="QVF28" s="61"/>
      <c r="QVG28" s="61"/>
      <c r="QVH28" s="61"/>
      <c r="QVI28" s="61"/>
      <c r="QVJ28" s="61"/>
      <c r="QVK28" s="61"/>
      <c r="QVL28" s="61"/>
      <c r="QVM28" s="61"/>
      <c r="QVN28" s="61"/>
      <c r="QVO28" s="61"/>
      <c r="QVP28" s="61"/>
      <c r="QVQ28" s="61"/>
      <c r="QVR28" s="61"/>
      <c r="QVS28" s="61"/>
      <c r="QVT28" s="61"/>
      <c r="QVU28" s="61"/>
      <c r="QVV28" s="61"/>
      <c r="QVW28" s="61"/>
      <c r="QVX28" s="61"/>
      <c r="QVY28" s="61"/>
      <c r="QVZ28" s="61"/>
      <c r="QWA28" s="61"/>
      <c r="QWB28" s="61"/>
      <c r="QWC28" s="61"/>
      <c r="QWD28" s="61"/>
      <c r="QWE28" s="61"/>
      <c r="QWF28" s="61"/>
      <c r="QWG28" s="61"/>
      <c r="QWH28" s="61"/>
      <c r="QWI28" s="61"/>
      <c r="QWJ28" s="61"/>
      <c r="QWK28" s="61"/>
      <c r="QWL28" s="61"/>
      <c r="QWM28" s="61"/>
      <c r="QWN28" s="61"/>
      <c r="QWO28" s="61"/>
      <c r="QWP28" s="61"/>
      <c r="QWQ28" s="61"/>
      <c r="QWR28" s="61"/>
      <c r="QWS28" s="61"/>
      <c r="QWT28" s="61"/>
      <c r="QWU28" s="61"/>
      <c r="QWV28" s="61"/>
      <c r="QWW28" s="61"/>
      <c r="QWX28" s="61"/>
      <c r="QWY28" s="61"/>
      <c r="QWZ28" s="61"/>
      <c r="QXA28" s="61"/>
      <c r="QXB28" s="61"/>
      <c r="QXC28" s="61"/>
      <c r="QXD28" s="61"/>
      <c r="QXE28" s="61"/>
      <c r="QXF28" s="61"/>
      <c r="QXG28" s="61"/>
      <c r="QXH28" s="61"/>
      <c r="QXI28" s="61"/>
      <c r="QXJ28" s="61"/>
      <c r="QXK28" s="61"/>
      <c r="QXL28" s="61"/>
      <c r="QXM28" s="61"/>
      <c r="QXN28" s="61"/>
      <c r="QXO28" s="61"/>
      <c r="QXP28" s="61"/>
      <c r="QXQ28" s="61"/>
      <c r="QXR28" s="61"/>
      <c r="QXS28" s="61"/>
      <c r="QXT28" s="61"/>
      <c r="QXU28" s="61"/>
      <c r="QXV28" s="61"/>
      <c r="QXW28" s="61"/>
      <c r="QXX28" s="61"/>
      <c r="QXY28" s="61"/>
      <c r="QXZ28" s="61"/>
      <c r="QYA28" s="61"/>
      <c r="QYB28" s="61"/>
      <c r="QYC28" s="61"/>
      <c r="QYD28" s="61"/>
      <c r="QYE28" s="61"/>
      <c r="QYF28" s="61"/>
      <c r="QYG28" s="61"/>
      <c r="QYH28" s="61"/>
      <c r="QYI28" s="61"/>
      <c r="QYJ28" s="61"/>
      <c r="QYK28" s="61"/>
      <c r="QYL28" s="61"/>
      <c r="QYM28" s="61"/>
      <c r="QYN28" s="61"/>
      <c r="QYO28" s="61"/>
      <c r="QYP28" s="61"/>
      <c r="QYQ28" s="61"/>
      <c r="QYR28" s="61"/>
      <c r="QYS28" s="61"/>
      <c r="QYT28" s="61"/>
      <c r="QYU28" s="61"/>
      <c r="QYV28" s="61"/>
      <c r="QYW28" s="61"/>
      <c r="QYX28" s="61"/>
      <c r="QYY28" s="61"/>
      <c r="QYZ28" s="61"/>
      <c r="QZA28" s="61"/>
      <c r="QZB28" s="61"/>
      <c r="QZC28" s="61"/>
      <c r="QZD28" s="61"/>
      <c r="QZE28" s="61"/>
      <c r="QZF28" s="61"/>
      <c r="QZG28" s="61"/>
      <c r="QZH28" s="61"/>
      <c r="QZI28" s="61"/>
      <c r="QZJ28" s="61"/>
      <c r="QZK28" s="61"/>
      <c r="QZL28" s="61"/>
      <c r="QZM28" s="61"/>
      <c r="QZN28" s="61"/>
      <c r="QZO28" s="61"/>
      <c r="QZP28" s="61"/>
      <c r="QZQ28" s="61"/>
      <c r="QZR28" s="61"/>
      <c r="QZS28" s="61"/>
      <c r="QZT28" s="61"/>
      <c r="QZU28" s="61"/>
      <c r="QZV28" s="61"/>
      <c r="QZW28" s="61"/>
      <c r="QZX28" s="61"/>
      <c r="QZY28" s="61"/>
      <c r="QZZ28" s="61"/>
      <c r="RAA28" s="61"/>
      <c r="RAB28" s="61"/>
      <c r="RAC28" s="61"/>
      <c r="RAD28" s="61"/>
      <c r="RAE28" s="61"/>
      <c r="RAF28" s="61"/>
      <c r="RAG28" s="61"/>
      <c r="RAH28" s="61"/>
      <c r="RAI28" s="61"/>
      <c r="RAJ28" s="61"/>
      <c r="RAK28" s="61"/>
      <c r="RAL28" s="61"/>
      <c r="RAM28" s="61"/>
      <c r="RAN28" s="61"/>
      <c r="RAO28" s="61"/>
      <c r="RAP28" s="61"/>
      <c r="RAQ28" s="61"/>
      <c r="RAR28" s="61"/>
      <c r="RAS28" s="61"/>
      <c r="RAT28" s="61"/>
      <c r="RAU28" s="61"/>
      <c r="RAV28" s="61"/>
      <c r="RAW28" s="61"/>
      <c r="RAX28" s="61"/>
      <c r="RAY28" s="61"/>
      <c r="RAZ28" s="61"/>
      <c r="RBA28" s="61"/>
      <c r="RBB28" s="61"/>
      <c r="RBC28" s="61"/>
      <c r="RBD28" s="61"/>
      <c r="RBE28" s="61"/>
      <c r="RBF28" s="61"/>
      <c r="RBG28" s="61"/>
      <c r="RBH28" s="61"/>
      <c r="RBI28" s="61"/>
      <c r="RBJ28" s="61"/>
      <c r="RBK28" s="61"/>
      <c r="RBL28" s="61"/>
      <c r="RBM28" s="61"/>
      <c r="RBN28" s="61"/>
      <c r="RBO28" s="61"/>
      <c r="RBP28" s="61"/>
      <c r="RBQ28" s="61"/>
      <c r="RBR28" s="61"/>
      <c r="RBS28" s="61"/>
      <c r="RBT28" s="61"/>
      <c r="RBU28" s="61"/>
      <c r="RBV28" s="61"/>
      <c r="RBW28" s="61"/>
      <c r="RBX28" s="61"/>
      <c r="RBY28" s="61"/>
      <c r="RBZ28" s="61"/>
      <c r="RCA28" s="61"/>
      <c r="RCB28" s="61"/>
      <c r="RCC28" s="61"/>
      <c r="RCD28" s="61"/>
      <c r="RCE28" s="61"/>
      <c r="RCF28" s="61"/>
      <c r="RCG28" s="61"/>
      <c r="RCH28" s="61"/>
      <c r="RCI28" s="61"/>
      <c r="RCJ28" s="61"/>
      <c r="RCK28" s="61"/>
      <c r="RCL28" s="61"/>
      <c r="RCM28" s="61"/>
      <c r="RCN28" s="61"/>
      <c r="RCO28" s="61"/>
      <c r="RCP28" s="61"/>
      <c r="RCQ28" s="61"/>
      <c r="RCR28" s="61"/>
      <c r="RCS28" s="61"/>
      <c r="RCT28" s="61"/>
      <c r="RCU28" s="61"/>
      <c r="RCV28" s="61"/>
      <c r="RCW28" s="61"/>
      <c r="RCX28" s="61"/>
      <c r="RCY28" s="61"/>
      <c r="RCZ28" s="61"/>
      <c r="RDA28" s="61"/>
      <c r="RDB28" s="61"/>
      <c r="RDC28" s="61"/>
      <c r="RDD28" s="61"/>
      <c r="RDE28" s="61"/>
      <c r="RDF28" s="61"/>
      <c r="RDG28" s="61"/>
      <c r="RDH28" s="61"/>
      <c r="RDI28" s="61"/>
      <c r="RDJ28" s="61"/>
      <c r="RDK28" s="61"/>
      <c r="RDL28" s="61"/>
      <c r="RDM28" s="61"/>
      <c r="RDN28" s="61"/>
      <c r="RDO28" s="61"/>
      <c r="RDP28" s="61"/>
      <c r="RDQ28" s="61"/>
      <c r="RDR28" s="61"/>
      <c r="RDS28" s="61"/>
      <c r="RDT28" s="61"/>
      <c r="RDU28" s="61"/>
      <c r="RDV28" s="61"/>
      <c r="RDW28" s="61"/>
      <c r="RDX28" s="61"/>
      <c r="RDY28" s="61"/>
      <c r="RDZ28" s="61"/>
      <c r="REA28" s="61"/>
      <c r="REB28" s="61"/>
      <c r="REC28" s="61"/>
      <c r="RED28" s="61"/>
      <c r="REE28" s="61"/>
      <c r="REF28" s="61"/>
      <c r="REG28" s="61"/>
      <c r="REH28" s="61"/>
      <c r="REI28" s="61"/>
      <c r="REJ28" s="61"/>
      <c r="REK28" s="61"/>
      <c r="REL28" s="61"/>
      <c r="REM28" s="61"/>
      <c r="REN28" s="61"/>
      <c r="REO28" s="61"/>
      <c r="REP28" s="61"/>
      <c r="REQ28" s="61"/>
      <c r="RER28" s="61"/>
      <c r="RES28" s="61"/>
      <c r="RET28" s="61"/>
      <c r="REU28" s="61"/>
      <c r="REV28" s="61"/>
      <c r="REW28" s="61"/>
      <c r="REX28" s="61"/>
      <c r="REY28" s="61"/>
      <c r="REZ28" s="61"/>
      <c r="RFA28" s="61"/>
      <c r="RFB28" s="61"/>
      <c r="RFC28" s="61"/>
      <c r="RFD28" s="61"/>
      <c r="RFE28" s="61"/>
      <c r="RFF28" s="61"/>
      <c r="RFG28" s="61"/>
      <c r="RFH28" s="61"/>
      <c r="RFI28" s="61"/>
      <c r="RFJ28" s="61"/>
      <c r="RFK28" s="61"/>
      <c r="RFL28" s="61"/>
      <c r="RFM28" s="61"/>
      <c r="RFN28" s="61"/>
      <c r="RFO28" s="61"/>
      <c r="RFP28" s="61"/>
      <c r="RFQ28" s="61"/>
      <c r="RFR28" s="61"/>
      <c r="RFS28" s="61"/>
      <c r="RFT28" s="61"/>
      <c r="RFU28" s="61"/>
      <c r="RFV28" s="61"/>
      <c r="RFW28" s="61"/>
      <c r="RFX28" s="61"/>
      <c r="RFY28" s="61"/>
      <c r="RFZ28" s="61"/>
      <c r="RGA28" s="61"/>
      <c r="RGB28" s="61"/>
      <c r="RGC28" s="61"/>
      <c r="RGD28" s="61"/>
      <c r="RGE28" s="61"/>
      <c r="RGF28" s="61"/>
      <c r="RGG28" s="61"/>
      <c r="RGH28" s="61"/>
      <c r="RGI28" s="61"/>
      <c r="RGJ28" s="61"/>
      <c r="RGK28" s="61"/>
      <c r="RGL28" s="61"/>
      <c r="RGM28" s="61"/>
      <c r="RGN28" s="61"/>
      <c r="RGO28" s="61"/>
      <c r="RGP28" s="61"/>
      <c r="RGQ28" s="61"/>
      <c r="RGR28" s="61"/>
      <c r="RGS28" s="61"/>
      <c r="RGT28" s="61"/>
      <c r="RGU28" s="61"/>
      <c r="RGV28" s="61"/>
      <c r="RGW28" s="61"/>
      <c r="RGX28" s="61"/>
      <c r="RGY28" s="61"/>
      <c r="RGZ28" s="61"/>
      <c r="RHA28" s="61"/>
      <c r="RHB28" s="61"/>
      <c r="RHC28" s="61"/>
      <c r="RHD28" s="61"/>
      <c r="RHE28" s="61"/>
      <c r="RHF28" s="61"/>
      <c r="RHG28" s="61"/>
      <c r="RHH28" s="61"/>
      <c r="RHI28" s="61"/>
      <c r="RHJ28" s="61"/>
      <c r="RHK28" s="61"/>
      <c r="RHL28" s="61"/>
      <c r="RHM28" s="61"/>
      <c r="RHN28" s="61"/>
      <c r="RHO28" s="61"/>
      <c r="RHP28" s="61"/>
      <c r="RHQ28" s="61"/>
      <c r="RHR28" s="61"/>
      <c r="RHS28" s="61"/>
      <c r="RHT28" s="61"/>
      <c r="RHU28" s="61"/>
      <c r="RHV28" s="61"/>
      <c r="RHW28" s="61"/>
      <c r="RHX28" s="61"/>
      <c r="RHY28" s="61"/>
      <c r="RHZ28" s="61"/>
      <c r="RIA28" s="61"/>
      <c r="RIB28" s="61"/>
      <c r="RIC28" s="61"/>
      <c r="RID28" s="61"/>
      <c r="RIE28" s="61"/>
      <c r="RIF28" s="61"/>
      <c r="RIG28" s="61"/>
      <c r="RIH28" s="61"/>
      <c r="RII28" s="61"/>
      <c r="RIJ28" s="61"/>
      <c r="RIK28" s="61"/>
      <c r="RIL28" s="61"/>
      <c r="RIM28" s="61"/>
      <c r="RIN28" s="61"/>
      <c r="RIO28" s="61"/>
      <c r="RIP28" s="61"/>
      <c r="RIQ28" s="61"/>
      <c r="RIR28" s="61"/>
      <c r="RIS28" s="61"/>
      <c r="RIT28" s="61"/>
      <c r="RIU28" s="61"/>
      <c r="RIV28" s="61"/>
      <c r="RIW28" s="61"/>
      <c r="RIX28" s="61"/>
      <c r="RIY28" s="61"/>
      <c r="RIZ28" s="61"/>
      <c r="RJA28" s="61"/>
      <c r="RJB28" s="61"/>
      <c r="RJC28" s="61"/>
      <c r="RJD28" s="61"/>
      <c r="RJE28" s="61"/>
      <c r="RJF28" s="61"/>
      <c r="RJG28" s="61"/>
      <c r="RJH28" s="61"/>
      <c r="RJI28" s="61"/>
      <c r="RJJ28" s="61"/>
      <c r="RJK28" s="61"/>
      <c r="RJL28" s="61"/>
      <c r="RJM28" s="61"/>
      <c r="RJN28" s="61"/>
      <c r="RJO28" s="61"/>
      <c r="RJP28" s="61"/>
      <c r="RJQ28" s="61"/>
      <c r="RJR28" s="61"/>
      <c r="RJS28" s="61"/>
      <c r="RJT28" s="61"/>
      <c r="RJU28" s="61"/>
      <c r="RJV28" s="61"/>
      <c r="RJW28" s="61"/>
      <c r="RJX28" s="61"/>
      <c r="RJY28" s="61"/>
      <c r="RJZ28" s="61"/>
      <c r="RKA28" s="61"/>
      <c r="RKB28" s="61"/>
      <c r="RKC28" s="61"/>
      <c r="RKD28" s="61"/>
      <c r="RKE28" s="61"/>
      <c r="RKF28" s="61"/>
      <c r="RKG28" s="61"/>
      <c r="RKH28" s="61"/>
      <c r="RKI28" s="61"/>
      <c r="RKJ28" s="61"/>
      <c r="RKK28" s="61"/>
      <c r="RKL28" s="61"/>
      <c r="RKM28" s="61"/>
      <c r="RKN28" s="61"/>
      <c r="RKO28" s="61"/>
      <c r="RKP28" s="61"/>
      <c r="RKQ28" s="61"/>
      <c r="RKR28" s="61"/>
      <c r="RKS28" s="61"/>
      <c r="RKT28" s="61"/>
      <c r="RKU28" s="61"/>
      <c r="RKV28" s="61"/>
      <c r="RKW28" s="61"/>
      <c r="RKX28" s="61"/>
      <c r="RKY28" s="61"/>
      <c r="RKZ28" s="61"/>
      <c r="RLA28" s="61"/>
      <c r="RLB28" s="61"/>
      <c r="RLC28" s="61"/>
      <c r="RLD28" s="61"/>
      <c r="RLE28" s="61"/>
      <c r="RLF28" s="61"/>
      <c r="RLG28" s="61"/>
      <c r="RLH28" s="61"/>
      <c r="RLI28" s="61"/>
      <c r="RLJ28" s="61"/>
      <c r="RLK28" s="61"/>
      <c r="RLL28" s="61"/>
      <c r="RLM28" s="61"/>
      <c r="RLN28" s="61"/>
      <c r="RLO28" s="61"/>
      <c r="RLP28" s="61"/>
      <c r="RLQ28" s="61"/>
      <c r="RLR28" s="61"/>
      <c r="RLS28" s="61"/>
      <c r="RLT28" s="61"/>
      <c r="RLU28" s="61"/>
      <c r="RLV28" s="61"/>
      <c r="RLW28" s="61"/>
      <c r="RLX28" s="61"/>
      <c r="RLY28" s="61"/>
      <c r="RLZ28" s="61"/>
      <c r="RMA28" s="61"/>
      <c r="RMB28" s="61"/>
      <c r="RMC28" s="61"/>
      <c r="RMD28" s="61"/>
      <c r="RME28" s="61"/>
      <c r="RMF28" s="61"/>
      <c r="RMG28" s="61"/>
      <c r="RMH28" s="61"/>
      <c r="RMI28" s="61"/>
      <c r="RMJ28" s="61"/>
      <c r="RMK28" s="61"/>
      <c r="RML28" s="61"/>
      <c r="RMM28" s="61"/>
      <c r="RMN28" s="61"/>
      <c r="RMO28" s="61"/>
      <c r="RMP28" s="61"/>
      <c r="RMQ28" s="61"/>
      <c r="RMR28" s="61"/>
      <c r="RMS28" s="61"/>
      <c r="RMT28" s="61"/>
      <c r="RMU28" s="61"/>
      <c r="RMV28" s="61"/>
      <c r="RMW28" s="61"/>
      <c r="RMX28" s="61"/>
      <c r="RMY28" s="61"/>
      <c r="RMZ28" s="61"/>
      <c r="RNA28" s="61"/>
      <c r="RNB28" s="61"/>
      <c r="RNC28" s="61"/>
      <c r="RND28" s="61"/>
      <c r="RNE28" s="61"/>
      <c r="RNF28" s="61"/>
      <c r="RNG28" s="61"/>
      <c r="RNH28" s="61"/>
      <c r="RNI28" s="61"/>
      <c r="RNJ28" s="61"/>
      <c r="RNK28" s="61"/>
      <c r="RNL28" s="61"/>
      <c r="RNM28" s="61"/>
      <c r="RNN28" s="61"/>
      <c r="RNO28" s="61"/>
      <c r="RNP28" s="61"/>
      <c r="RNQ28" s="61"/>
      <c r="RNR28" s="61"/>
      <c r="RNS28" s="61"/>
      <c r="RNT28" s="61"/>
      <c r="RNU28" s="61"/>
      <c r="RNV28" s="61"/>
      <c r="RNW28" s="61"/>
      <c r="RNX28" s="61"/>
      <c r="RNY28" s="61"/>
      <c r="RNZ28" s="61"/>
      <c r="ROA28" s="61"/>
      <c r="ROB28" s="61"/>
      <c r="ROC28" s="61"/>
      <c r="ROD28" s="61"/>
      <c r="ROE28" s="61"/>
      <c r="ROF28" s="61"/>
      <c r="ROG28" s="61"/>
      <c r="ROH28" s="61"/>
      <c r="ROI28" s="61"/>
      <c r="ROJ28" s="61"/>
      <c r="ROK28" s="61"/>
      <c r="ROL28" s="61"/>
      <c r="ROM28" s="61"/>
      <c r="RON28" s="61"/>
      <c r="ROO28" s="61"/>
      <c r="ROP28" s="61"/>
      <c r="ROQ28" s="61"/>
      <c r="ROR28" s="61"/>
      <c r="ROS28" s="61"/>
      <c r="ROT28" s="61"/>
      <c r="ROU28" s="61"/>
      <c r="ROV28" s="61"/>
      <c r="ROW28" s="61"/>
      <c r="ROX28" s="61"/>
      <c r="ROY28" s="61"/>
      <c r="ROZ28" s="61"/>
      <c r="RPA28" s="61"/>
      <c r="RPB28" s="61"/>
      <c r="RPC28" s="61"/>
      <c r="RPD28" s="61"/>
      <c r="RPE28" s="61"/>
      <c r="RPF28" s="61"/>
      <c r="RPG28" s="61"/>
      <c r="RPH28" s="61"/>
      <c r="RPI28" s="61"/>
      <c r="RPJ28" s="61"/>
      <c r="RPK28" s="61"/>
      <c r="RPL28" s="61"/>
      <c r="RPM28" s="61"/>
      <c r="RPN28" s="61"/>
      <c r="RPO28" s="61"/>
      <c r="RPP28" s="61"/>
      <c r="RPQ28" s="61"/>
      <c r="RPR28" s="61"/>
      <c r="RPS28" s="61"/>
      <c r="RPT28" s="61"/>
      <c r="RPU28" s="61"/>
      <c r="RPV28" s="61"/>
      <c r="RPW28" s="61"/>
      <c r="RPX28" s="61"/>
      <c r="RPY28" s="61"/>
      <c r="RPZ28" s="61"/>
      <c r="RQA28" s="61"/>
      <c r="RQB28" s="61"/>
      <c r="RQC28" s="61"/>
      <c r="RQD28" s="61"/>
      <c r="RQE28" s="61"/>
      <c r="RQF28" s="61"/>
      <c r="RQG28" s="61"/>
      <c r="RQH28" s="61"/>
      <c r="RQI28" s="61"/>
      <c r="RQJ28" s="61"/>
      <c r="RQK28" s="61"/>
      <c r="RQL28" s="61"/>
      <c r="RQM28" s="61"/>
      <c r="RQN28" s="61"/>
      <c r="RQO28" s="61"/>
      <c r="RQP28" s="61"/>
      <c r="RQQ28" s="61"/>
      <c r="RQR28" s="61"/>
      <c r="RQS28" s="61"/>
      <c r="RQT28" s="61"/>
      <c r="RQU28" s="61"/>
      <c r="RQV28" s="61"/>
      <c r="RQW28" s="61"/>
      <c r="RQX28" s="61"/>
      <c r="RQY28" s="61"/>
      <c r="RQZ28" s="61"/>
      <c r="RRA28" s="61"/>
      <c r="RRB28" s="61"/>
      <c r="RRC28" s="61"/>
      <c r="RRD28" s="61"/>
      <c r="RRE28" s="61"/>
      <c r="RRF28" s="61"/>
      <c r="RRG28" s="61"/>
      <c r="RRH28" s="61"/>
      <c r="RRI28" s="61"/>
      <c r="RRJ28" s="61"/>
      <c r="RRK28" s="61"/>
      <c r="RRL28" s="61"/>
      <c r="RRM28" s="61"/>
      <c r="RRN28" s="61"/>
      <c r="RRO28" s="61"/>
      <c r="RRP28" s="61"/>
      <c r="RRQ28" s="61"/>
      <c r="RRR28" s="61"/>
      <c r="RRS28" s="61"/>
      <c r="RRT28" s="61"/>
      <c r="RRU28" s="61"/>
      <c r="RRV28" s="61"/>
      <c r="RRW28" s="61"/>
      <c r="RRX28" s="61"/>
      <c r="RRY28" s="61"/>
      <c r="RRZ28" s="61"/>
      <c r="RSA28" s="61"/>
      <c r="RSB28" s="61"/>
      <c r="RSC28" s="61"/>
      <c r="RSD28" s="61"/>
      <c r="RSE28" s="61"/>
      <c r="RSF28" s="61"/>
      <c r="RSG28" s="61"/>
      <c r="RSH28" s="61"/>
      <c r="RSI28" s="61"/>
      <c r="RSJ28" s="61"/>
      <c r="RSK28" s="61"/>
      <c r="RSL28" s="61"/>
      <c r="RSM28" s="61"/>
      <c r="RSN28" s="61"/>
      <c r="RSO28" s="61"/>
      <c r="RSP28" s="61"/>
      <c r="RSQ28" s="61"/>
      <c r="RSR28" s="61"/>
      <c r="RSS28" s="61"/>
      <c r="RST28" s="61"/>
      <c r="RSU28" s="61"/>
      <c r="RSV28" s="61"/>
      <c r="RSW28" s="61"/>
      <c r="RSX28" s="61"/>
      <c r="RSY28" s="61"/>
      <c r="RSZ28" s="61"/>
      <c r="RTA28" s="61"/>
      <c r="RTB28" s="61"/>
      <c r="RTC28" s="61"/>
      <c r="RTD28" s="61"/>
      <c r="RTE28" s="61"/>
      <c r="RTF28" s="61"/>
      <c r="RTG28" s="61"/>
      <c r="RTH28" s="61"/>
      <c r="RTI28" s="61"/>
      <c r="RTJ28" s="61"/>
      <c r="RTK28" s="61"/>
      <c r="RTL28" s="61"/>
      <c r="RTM28" s="61"/>
      <c r="RTN28" s="61"/>
      <c r="RTO28" s="61"/>
      <c r="RTP28" s="61"/>
      <c r="RTQ28" s="61"/>
      <c r="RTR28" s="61"/>
      <c r="RTS28" s="61"/>
      <c r="RTT28" s="61"/>
      <c r="RTU28" s="61"/>
      <c r="RTV28" s="61"/>
      <c r="RTW28" s="61"/>
      <c r="RTX28" s="61"/>
      <c r="RTY28" s="61"/>
      <c r="RTZ28" s="61"/>
      <c r="RUA28" s="61"/>
      <c r="RUB28" s="61"/>
      <c r="RUC28" s="61"/>
      <c r="RUD28" s="61"/>
      <c r="RUE28" s="61"/>
      <c r="RUF28" s="61"/>
      <c r="RUG28" s="61"/>
      <c r="RUH28" s="61"/>
      <c r="RUI28" s="61"/>
      <c r="RUJ28" s="61"/>
      <c r="RUK28" s="61"/>
      <c r="RUL28" s="61"/>
      <c r="RUM28" s="61"/>
      <c r="RUN28" s="61"/>
      <c r="RUO28" s="61"/>
      <c r="RUP28" s="61"/>
      <c r="RUQ28" s="61"/>
      <c r="RUR28" s="61"/>
      <c r="RUS28" s="61"/>
      <c r="RUT28" s="61"/>
      <c r="RUU28" s="61"/>
      <c r="RUV28" s="61"/>
      <c r="RUW28" s="61"/>
      <c r="RUX28" s="61"/>
      <c r="RUY28" s="61"/>
      <c r="RUZ28" s="61"/>
      <c r="RVA28" s="61"/>
      <c r="RVB28" s="61"/>
      <c r="RVC28" s="61"/>
      <c r="RVD28" s="61"/>
      <c r="RVE28" s="61"/>
      <c r="RVF28" s="61"/>
      <c r="RVG28" s="61"/>
      <c r="RVH28" s="61"/>
      <c r="RVI28" s="61"/>
      <c r="RVJ28" s="61"/>
      <c r="RVK28" s="61"/>
      <c r="RVL28" s="61"/>
      <c r="RVM28" s="61"/>
      <c r="RVN28" s="61"/>
      <c r="RVO28" s="61"/>
      <c r="RVP28" s="61"/>
      <c r="RVQ28" s="61"/>
      <c r="RVR28" s="61"/>
      <c r="RVS28" s="61"/>
      <c r="RVT28" s="61"/>
      <c r="RVU28" s="61"/>
      <c r="RVV28" s="61"/>
      <c r="RVW28" s="61"/>
      <c r="RVX28" s="61"/>
      <c r="RVY28" s="61"/>
      <c r="RVZ28" s="61"/>
      <c r="RWA28" s="61"/>
      <c r="RWB28" s="61"/>
      <c r="RWC28" s="61"/>
      <c r="RWD28" s="61"/>
      <c r="RWE28" s="61"/>
      <c r="RWF28" s="61"/>
      <c r="RWG28" s="61"/>
      <c r="RWH28" s="61"/>
      <c r="RWI28" s="61"/>
      <c r="RWJ28" s="61"/>
      <c r="RWK28" s="61"/>
      <c r="RWL28" s="61"/>
      <c r="RWM28" s="61"/>
      <c r="RWN28" s="61"/>
      <c r="RWO28" s="61"/>
      <c r="RWP28" s="61"/>
      <c r="RWQ28" s="61"/>
      <c r="RWR28" s="61"/>
      <c r="RWS28" s="61"/>
      <c r="RWT28" s="61"/>
      <c r="RWU28" s="61"/>
      <c r="RWV28" s="61"/>
      <c r="RWW28" s="61"/>
      <c r="RWX28" s="61"/>
      <c r="RWY28" s="61"/>
      <c r="RWZ28" s="61"/>
      <c r="RXA28" s="61"/>
      <c r="RXB28" s="61"/>
      <c r="RXC28" s="61"/>
      <c r="RXD28" s="61"/>
      <c r="RXE28" s="61"/>
      <c r="RXF28" s="61"/>
      <c r="RXG28" s="61"/>
      <c r="RXH28" s="61"/>
      <c r="RXI28" s="61"/>
      <c r="RXJ28" s="61"/>
      <c r="RXK28" s="61"/>
      <c r="RXL28" s="61"/>
      <c r="RXM28" s="61"/>
      <c r="RXN28" s="61"/>
      <c r="RXO28" s="61"/>
      <c r="RXP28" s="61"/>
      <c r="RXQ28" s="61"/>
      <c r="RXR28" s="61"/>
      <c r="RXS28" s="61"/>
      <c r="RXT28" s="61"/>
      <c r="RXU28" s="61"/>
      <c r="RXV28" s="61"/>
      <c r="RXW28" s="61"/>
      <c r="RXX28" s="61"/>
      <c r="RXY28" s="61"/>
      <c r="RXZ28" s="61"/>
      <c r="RYA28" s="61"/>
      <c r="RYB28" s="61"/>
      <c r="RYC28" s="61"/>
      <c r="RYD28" s="61"/>
      <c r="RYE28" s="61"/>
      <c r="RYF28" s="61"/>
      <c r="RYG28" s="61"/>
      <c r="RYH28" s="61"/>
      <c r="RYI28" s="61"/>
      <c r="RYJ28" s="61"/>
      <c r="RYK28" s="61"/>
      <c r="RYL28" s="61"/>
      <c r="RYM28" s="61"/>
      <c r="RYN28" s="61"/>
      <c r="RYO28" s="61"/>
      <c r="RYP28" s="61"/>
      <c r="RYQ28" s="61"/>
      <c r="RYR28" s="61"/>
      <c r="RYS28" s="61"/>
      <c r="RYT28" s="61"/>
      <c r="RYU28" s="61"/>
      <c r="RYV28" s="61"/>
      <c r="RYW28" s="61"/>
      <c r="RYX28" s="61"/>
      <c r="RYY28" s="61"/>
      <c r="RYZ28" s="61"/>
      <c r="RZA28" s="61"/>
      <c r="RZB28" s="61"/>
      <c r="RZC28" s="61"/>
      <c r="RZD28" s="61"/>
      <c r="RZE28" s="61"/>
      <c r="RZF28" s="61"/>
      <c r="RZG28" s="61"/>
      <c r="RZH28" s="61"/>
      <c r="RZI28" s="61"/>
      <c r="RZJ28" s="61"/>
      <c r="RZK28" s="61"/>
      <c r="RZL28" s="61"/>
      <c r="RZM28" s="61"/>
      <c r="RZN28" s="61"/>
      <c r="RZO28" s="61"/>
      <c r="RZP28" s="61"/>
      <c r="RZQ28" s="61"/>
      <c r="RZR28" s="61"/>
      <c r="RZS28" s="61"/>
      <c r="RZT28" s="61"/>
      <c r="RZU28" s="61"/>
      <c r="RZV28" s="61"/>
      <c r="RZW28" s="61"/>
      <c r="RZX28" s="61"/>
      <c r="RZY28" s="61"/>
      <c r="RZZ28" s="61"/>
      <c r="SAA28" s="61"/>
      <c r="SAB28" s="61"/>
      <c r="SAC28" s="61"/>
      <c r="SAD28" s="61"/>
      <c r="SAE28" s="61"/>
      <c r="SAF28" s="61"/>
      <c r="SAG28" s="61"/>
      <c r="SAH28" s="61"/>
      <c r="SAI28" s="61"/>
      <c r="SAJ28" s="61"/>
      <c r="SAK28" s="61"/>
      <c r="SAL28" s="61"/>
      <c r="SAM28" s="61"/>
      <c r="SAN28" s="61"/>
      <c r="SAO28" s="61"/>
      <c r="SAP28" s="61"/>
      <c r="SAQ28" s="61"/>
      <c r="SAR28" s="61"/>
      <c r="SAS28" s="61"/>
      <c r="SAT28" s="61"/>
      <c r="SAU28" s="61"/>
      <c r="SAV28" s="61"/>
      <c r="SAW28" s="61"/>
      <c r="SAX28" s="61"/>
      <c r="SAY28" s="61"/>
      <c r="SAZ28" s="61"/>
      <c r="SBA28" s="61"/>
      <c r="SBB28" s="61"/>
      <c r="SBC28" s="61"/>
      <c r="SBD28" s="61"/>
      <c r="SBE28" s="61"/>
      <c r="SBF28" s="61"/>
      <c r="SBG28" s="61"/>
      <c r="SBH28" s="61"/>
      <c r="SBI28" s="61"/>
      <c r="SBJ28" s="61"/>
      <c r="SBK28" s="61"/>
      <c r="SBL28" s="61"/>
      <c r="SBM28" s="61"/>
      <c r="SBN28" s="61"/>
      <c r="SBO28" s="61"/>
      <c r="SBP28" s="61"/>
      <c r="SBQ28" s="61"/>
      <c r="SBR28" s="61"/>
      <c r="SBS28" s="61"/>
      <c r="SBT28" s="61"/>
      <c r="SBU28" s="61"/>
      <c r="SBV28" s="61"/>
      <c r="SBW28" s="61"/>
      <c r="SBX28" s="61"/>
      <c r="SBY28" s="61"/>
      <c r="SBZ28" s="61"/>
      <c r="SCA28" s="61"/>
      <c r="SCB28" s="61"/>
      <c r="SCC28" s="61"/>
      <c r="SCD28" s="61"/>
      <c r="SCE28" s="61"/>
      <c r="SCF28" s="61"/>
      <c r="SCG28" s="61"/>
      <c r="SCH28" s="61"/>
      <c r="SCI28" s="61"/>
      <c r="SCJ28" s="61"/>
      <c r="SCK28" s="61"/>
      <c r="SCL28" s="61"/>
      <c r="SCM28" s="61"/>
      <c r="SCN28" s="61"/>
      <c r="SCO28" s="61"/>
      <c r="SCP28" s="61"/>
      <c r="SCQ28" s="61"/>
      <c r="SCR28" s="61"/>
      <c r="SCS28" s="61"/>
      <c r="SCT28" s="61"/>
      <c r="SCU28" s="61"/>
      <c r="SCV28" s="61"/>
      <c r="SCW28" s="61"/>
      <c r="SCX28" s="61"/>
      <c r="SCY28" s="61"/>
      <c r="SCZ28" s="61"/>
      <c r="SDA28" s="61"/>
      <c r="SDB28" s="61"/>
      <c r="SDC28" s="61"/>
      <c r="SDD28" s="61"/>
      <c r="SDE28" s="61"/>
      <c r="SDF28" s="61"/>
      <c r="SDG28" s="61"/>
      <c r="SDH28" s="61"/>
      <c r="SDI28" s="61"/>
      <c r="SDJ28" s="61"/>
      <c r="SDK28" s="61"/>
      <c r="SDL28" s="61"/>
      <c r="SDM28" s="61"/>
      <c r="SDN28" s="61"/>
      <c r="SDO28" s="61"/>
      <c r="SDP28" s="61"/>
      <c r="SDQ28" s="61"/>
      <c r="SDR28" s="61"/>
      <c r="SDS28" s="61"/>
      <c r="SDT28" s="61"/>
      <c r="SDU28" s="61"/>
      <c r="SDV28" s="61"/>
      <c r="SDW28" s="61"/>
      <c r="SDX28" s="61"/>
      <c r="SDY28" s="61"/>
      <c r="SDZ28" s="61"/>
      <c r="SEA28" s="61"/>
      <c r="SEB28" s="61"/>
      <c r="SEC28" s="61"/>
      <c r="SED28" s="61"/>
      <c r="SEE28" s="61"/>
      <c r="SEF28" s="61"/>
      <c r="SEG28" s="61"/>
      <c r="SEH28" s="61"/>
      <c r="SEI28" s="61"/>
      <c r="SEJ28" s="61"/>
      <c r="SEK28" s="61"/>
      <c r="SEL28" s="61"/>
      <c r="SEM28" s="61"/>
      <c r="SEN28" s="61"/>
      <c r="SEO28" s="61"/>
      <c r="SEP28" s="61"/>
      <c r="SEQ28" s="61"/>
      <c r="SER28" s="61"/>
      <c r="SES28" s="61"/>
      <c r="SET28" s="61"/>
      <c r="SEU28" s="61"/>
      <c r="SEV28" s="61"/>
      <c r="SEW28" s="61"/>
      <c r="SEX28" s="61"/>
      <c r="SEY28" s="61"/>
      <c r="SEZ28" s="61"/>
      <c r="SFA28" s="61"/>
      <c r="SFB28" s="61"/>
      <c r="SFC28" s="61"/>
      <c r="SFD28" s="61"/>
      <c r="SFE28" s="61"/>
      <c r="SFF28" s="61"/>
      <c r="SFG28" s="61"/>
      <c r="SFH28" s="61"/>
      <c r="SFI28" s="61"/>
      <c r="SFJ28" s="61"/>
      <c r="SFK28" s="61"/>
      <c r="SFL28" s="61"/>
      <c r="SFM28" s="61"/>
      <c r="SFN28" s="61"/>
      <c r="SFO28" s="61"/>
      <c r="SFP28" s="61"/>
      <c r="SFQ28" s="61"/>
      <c r="SFR28" s="61"/>
      <c r="SFS28" s="61"/>
      <c r="SFT28" s="61"/>
      <c r="SFU28" s="61"/>
      <c r="SFV28" s="61"/>
      <c r="SFW28" s="61"/>
      <c r="SFX28" s="61"/>
      <c r="SFY28" s="61"/>
      <c r="SFZ28" s="61"/>
      <c r="SGA28" s="61"/>
      <c r="SGB28" s="61"/>
      <c r="SGC28" s="61"/>
      <c r="SGD28" s="61"/>
      <c r="SGE28" s="61"/>
      <c r="SGF28" s="61"/>
      <c r="SGG28" s="61"/>
      <c r="SGH28" s="61"/>
      <c r="SGI28" s="61"/>
      <c r="SGJ28" s="61"/>
      <c r="SGK28" s="61"/>
      <c r="SGL28" s="61"/>
      <c r="SGM28" s="61"/>
      <c r="SGN28" s="61"/>
      <c r="SGO28" s="61"/>
      <c r="SGP28" s="61"/>
      <c r="SGQ28" s="61"/>
      <c r="SGR28" s="61"/>
      <c r="SGS28" s="61"/>
      <c r="SGT28" s="61"/>
      <c r="SGU28" s="61"/>
      <c r="SGV28" s="61"/>
      <c r="SGW28" s="61"/>
      <c r="SGX28" s="61"/>
      <c r="SGY28" s="61"/>
      <c r="SGZ28" s="61"/>
      <c r="SHA28" s="61"/>
      <c r="SHB28" s="61"/>
      <c r="SHC28" s="61"/>
      <c r="SHD28" s="61"/>
      <c r="SHE28" s="61"/>
      <c r="SHF28" s="61"/>
      <c r="SHG28" s="61"/>
      <c r="SHH28" s="61"/>
      <c r="SHI28" s="61"/>
      <c r="SHJ28" s="61"/>
      <c r="SHK28" s="61"/>
      <c r="SHL28" s="61"/>
      <c r="SHM28" s="61"/>
      <c r="SHN28" s="61"/>
      <c r="SHO28" s="61"/>
      <c r="SHP28" s="61"/>
      <c r="SHQ28" s="61"/>
      <c r="SHR28" s="61"/>
      <c r="SHS28" s="61"/>
      <c r="SHT28" s="61"/>
      <c r="SHU28" s="61"/>
      <c r="SHV28" s="61"/>
      <c r="SHW28" s="61"/>
      <c r="SHX28" s="61"/>
      <c r="SHY28" s="61"/>
      <c r="SHZ28" s="61"/>
      <c r="SIA28" s="61"/>
      <c r="SIB28" s="61"/>
      <c r="SIC28" s="61"/>
      <c r="SID28" s="61"/>
      <c r="SIE28" s="61"/>
      <c r="SIF28" s="61"/>
      <c r="SIG28" s="61"/>
      <c r="SIH28" s="61"/>
      <c r="SII28" s="61"/>
      <c r="SIJ28" s="61"/>
      <c r="SIK28" s="61"/>
      <c r="SIL28" s="61"/>
      <c r="SIM28" s="61"/>
      <c r="SIN28" s="61"/>
      <c r="SIO28" s="61"/>
      <c r="SIP28" s="61"/>
      <c r="SIQ28" s="61"/>
      <c r="SIR28" s="61"/>
      <c r="SIS28" s="61"/>
      <c r="SIT28" s="61"/>
      <c r="SIU28" s="61"/>
      <c r="SIV28" s="61"/>
      <c r="SIW28" s="61"/>
      <c r="SIX28" s="61"/>
      <c r="SIY28" s="61"/>
      <c r="SIZ28" s="61"/>
      <c r="SJA28" s="61"/>
      <c r="SJB28" s="61"/>
      <c r="SJC28" s="61"/>
      <c r="SJD28" s="61"/>
      <c r="SJE28" s="61"/>
      <c r="SJF28" s="61"/>
      <c r="SJG28" s="61"/>
      <c r="SJH28" s="61"/>
      <c r="SJI28" s="61"/>
      <c r="SJJ28" s="61"/>
      <c r="SJK28" s="61"/>
      <c r="SJL28" s="61"/>
      <c r="SJM28" s="61"/>
      <c r="SJN28" s="61"/>
      <c r="SJO28" s="61"/>
      <c r="SJP28" s="61"/>
      <c r="SJQ28" s="61"/>
      <c r="SJR28" s="61"/>
      <c r="SJS28" s="61"/>
      <c r="SJT28" s="61"/>
      <c r="SJU28" s="61"/>
      <c r="SJV28" s="61"/>
      <c r="SJW28" s="61"/>
      <c r="SJX28" s="61"/>
      <c r="SJY28" s="61"/>
      <c r="SJZ28" s="61"/>
      <c r="SKA28" s="61"/>
      <c r="SKB28" s="61"/>
      <c r="SKC28" s="61"/>
      <c r="SKD28" s="61"/>
      <c r="SKE28" s="61"/>
      <c r="SKF28" s="61"/>
      <c r="SKG28" s="61"/>
      <c r="SKH28" s="61"/>
      <c r="SKI28" s="61"/>
      <c r="SKJ28" s="61"/>
      <c r="SKK28" s="61"/>
      <c r="SKL28" s="61"/>
      <c r="SKM28" s="61"/>
      <c r="SKN28" s="61"/>
      <c r="SKO28" s="61"/>
      <c r="SKP28" s="61"/>
      <c r="SKQ28" s="61"/>
      <c r="SKR28" s="61"/>
      <c r="SKS28" s="61"/>
      <c r="SKT28" s="61"/>
      <c r="SKU28" s="61"/>
      <c r="SKV28" s="61"/>
      <c r="SKW28" s="61"/>
      <c r="SKX28" s="61"/>
      <c r="SKY28" s="61"/>
      <c r="SKZ28" s="61"/>
      <c r="SLA28" s="61"/>
      <c r="SLB28" s="61"/>
      <c r="SLC28" s="61"/>
      <c r="SLD28" s="61"/>
      <c r="SLE28" s="61"/>
      <c r="SLF28" s="61"/>
      <c r="SLG28" s="61"/>
      <c r="SLH28" s="61"/>
      <c r="SLI28" s="61"/>
      <c r="SLJ28" s="61"/>
      <c r="SLK28" s="61"/>
      <c r="SLL28" s="61"/>
      <c r="SLM28" s="61"/>
      <c r="SLN28" s="61"/>
      <c r="SLO28" s="61"/>
      <c r="SLP28" s="61"/>
      <c r="SLQ28" s="61"/>
      <c r="SLR28" s="61"/>
      <c r="SLS28" s="61"/>
      <c r="SLT28" s="61"/>
      <c r="SLU28" s="61"/>
      <c r="SLV28" s="61"/>
      <c r="SLW28" s="61"/>
      <c r="SLX28" s="61"/>
      <c r="SLY28" s="61"/>
      <c r="SLZ28" s="61"/>
      <c r="SMA28" s="61"/>
      <c r="SMB28" s="61"/>
      <c r="SMC28" s="61"/>
      <c r="SMD28" s="61"/>
      <c r="SME28" s="61"/>
      <c r="SMF28" s="61"/>
      <c r="SMG28" s="61"/>
      <c r="SMH28" s="61"/>
      <c r="SMI28" s="61"/>
      <c r="SMJ28" s="61"/>
      <c r="SMK28" s="61"/>
      <c r="SML28" s="61"/>
      <c r="SMM28" s="61"/>
      <c r="SMN28" s="61"/>
      <c r="SMO28" s="61"/>
      <c r="SMP28" s="61"/>
      <c r="SMQ28" s="61"/>
      <c r="SMR28" s="61"/>
      <c r="SMS28" s="61"/>
      <c r="SMT28" s="61"/>
      <c r="SMU28" s="61"/>
      <c r="SMV28" s="61"/>
      <c r="SMW28" s="61"/>
      <c r="SMX28" s="61"/>
      <c r="SMY28" s="61"/>
      <c r="SMZ28" s="61"/>
      <c r="SNA28" s="61"/>
      <c r="SNB28" s="61"/>
      <c r="SNC28" s="61"/>
      <c r="SND28" s="61"/>
      <c r="SNE28" s="61"/>
      <c r="SNF28" s="61"/>
      <c r="SNG28" s="61"/>
      <c r="SNH28" s="61"/>
      <c r="SNI28" s="61"/>
      <c r="SNJ28" s="61"/>
      <c r="SNK28" s="61"/>
      <c r="SNL28" s="61"/>
      <c r="SNM28" s="61"/>
      <c r="SNN28" s="61"/>
      <c r="SNO28" s="61"/>
      <c r="SNP28" s="61"/>
      <c r="SNQ28" s="61"/>
      <c r="SNR28" s="61"/>
      <c r="SNS28" s="61"/>
      <c r="SNT28" s="61"/>
      <c r="SNU28" s="61"/>
      <c r="SNV28" s="61"/>
      <c r="SNW28" s="61"/>
      <c r="SNX28" s="61"/>
      <c r="SNY28" s="61"/>
      <c r="SNZ28" s="61"/>
      <c r="SOA28" s="61"/>
      <c r="SOB28" s="61"/>
      <c r="SOC28" s="61"/>
      <c r="SOD28" s="61"/>
      <c r="SOE28" s="61"/>
      <c r="SOF28" s="61"/>
      <c r="SOG28" s="61"/>
      <c r="SOH28" s="61"/>
      <c r="SOI28" s="61"/>
      <c r="SOJ28" s="61"/>
      <c r="SOK28" s="61"/>
      <c r="SOL28" s="61"/>
      <c r="SOM28" s="61"/>
      <c r="SON28" s="61"/>
      <c r="SOO28" s="61"/>
      <c r="SOP28" s="61"/>
      <c r="SOQ28" s="61"/>
      <c r="SOR28" s="61"/>
      <c r="SOS28" s="61"/>
      <c r="SOT28" s="61"/>
      <c r="SOU28" s="61"/>
      <c r="SOV28" s="61"/>
      <c r="SOW28" s="61"/>
      <c r="SOX28" s="61"/>
      <c r="SOY28" s="61"/>
      <c r="SOZ28" s="61"/>
      <c r="SPA28" s="61"/>
      <c r="SPB28" s="61"/>
      <c r="SPC28" s="61"/>
      <c r="SPD28" s="61"/>
      <c r="SPE28" s="61"/>
      <c r="SPF28" s="61"/>
      <c r="SPG28" s="61"/>
      <c r="SPH28" s="61"/>
      <c r="SPI28" s="61"/>
      <c r="SPJ28" s="61"/>
      <c r="SPK28" s="61"/>
      <c r="SPL28" s="61"/>
      <c r="SPM28" s="61"/>
      <c r="SPN28" s="61"/>
      <c r="SPO28" s="61"/>
      <c r="SPP28" s="61"/>
      <c r="SPQ28" s="61"/>
      <c r="SPR28" s="61"/>
      <c r="SPS28" s="61"/>
      <c r="SPT28" s="61"/>
      <c r="SPU28" s="61"/>
      <c r="SPV28" s="61"/>
      <c r="SPW28" s="61"/>
      <c r="SPX28" s="61"/>
      <c r="SPY28" s="61"/>
      <c r="SPZ28" s="61"/>
      <c r="SQA28" s="61"/>
      <c r="SQB28" s="61"/>
      <c r="SQC28" s="61"/>
      <c r="SQD28" s="61"/>
      <c r="SQE28" s="61"/>
      <c r="SQF28" s="61"/>
      <c r="SQG28" s="61"/>
      <c r="SQH28" s="61"/>
      <c r="SQI28" s="61"/>
      <c r="SQJ28" s="61"/>
      <c r="SQK28" s="61"/>
      <c r="SQL28" s="61"/>
      <c r="SQM28" s="61"/>
      <c r="SQN28" s="61"/>
      <c r="SQO28" s="61"/>
      <c r="SQP28" s="61"/>
      <c r="SQQ28" s="61"/>
      <c r="SQR28" s="61"/>
      <c r="SQS28" s="61"/>
      <c r="SQT28" s="61"/>
      <c r="SQU28" s="61"/>
      <c r="SQV28" s="61"/>
      <c r="SQW28" s="61"/>
      <c r="SQX28" s="61"/>
      <c r="SQY28" s="61"/>
      <c r="SQZ28" s="61"/>
      <c r="SRA28" s="61"/>
      <c r="SRB28" s="61"/>
      <c r="SRC28" s="61"/>
      <c r="SRD28" s="61"/>
      <c r="SRE28" s="61"/>
      <c r="SRF28" s="61"/>
      <c r="SRG28" s="61"/>
      <c r="SRH28" s="61"/>
      <c r="SRI28" s="61"/>
      <c r="SRJ28" s="61"/>
      <c r="SRK28" s="61"/>
      <c r="SRL28" s="61"/>
      <c r="SRM28" s="61"/>
      <c r="SRN28" s="61"/>
      <c r="SRO28" s="61"/>
      <c r="SRP28" s="61"/>
      <c r="SRQ28" s="61"/>
      <c r="SRR28" s="61"/>
      <c r="SRS28" s="61"/>
      <c r="SRT28" s="61"/>
      <c r="SRU28" s="61"/>
      <c r="SRV28" s="61"/>
      <c r="SRW28" s="61"/>
      <c r="SRX28" s="61"/>
      <c r="SRY28" s="61"/>
      <c r="SRZ28" s="61"/>
      <c r="SSA28" s="61"/>
      <c r="SSB28" s="61"/>
      <c r="SSC28" s="61"/>
      <c r="SSD28" s="61"/>
      <c r="SSE28" s="61"/>
      <c r="SSF28" s="61"/>
      <c r="SSG28" s="61"/>
      <c r="SSH28" s="61"/>
      <c r="SSI28" s="61"/>
      <c r="SSJ28" s="61"/>
      <c r="SSK28" s="61"/>
      <c r="SSL28" s="61"/>
      <c r="SSM28" s="61"/>
      <c r="SSN28" s="61"/>
      <c r="SSO28" s="61"/>
      <c r="SSP28" s="61"/>
      <c r="SSQ28" s="61"/>
      <c r="SSR28" s="61"/>
      <c r="SSS28" s="61"/>
      <c r="SST28" s="61"/>
      <c r="SSU28" s="61"/>
      <c r="SSV28" s="61"/>
      <c r="SSW28" s="61"/>
      <c r="SSX28" s="61"/>
      <c r="SSY28" s="61"/>
      <c r="SSZ28" s="61"/>
      <c r="STA28" s="61"/>
      <c r="STB28" s="61"/>
      <c r="STC28" s="61"/>
      <c r="STD28" s="61"/>
      <c r="STE28" s="61"/>
      <c r="STF28" s="61"/>
      <c r="STG28" s="61"/>
      <c r="STH28" s="61"/>
      <c r="STI28" s="61"/>
      <c r="STJ28" s="61"/>
      <c r="STK28" s="61"/>
      <c r="STL28" s="61"/>
      <c r="STM28" s="61"/>
      <c r="STN28" s="61"/>
      <c r="STO28" s="61"/>
      <c r="STP28" s="61"/>
      <c r="STQ28" s="61"/>
      <c r="STR28" s="61"/>
      <c r="STS28" s="61"/>
      <c r="STT28" s="61"/>
      <c r="STU28" s="61"/>
      <c r="STV28" s="61"/>
      <c r="STW28" s="61"/>
      <c r="STX28" s="61"/>
      <c r="STY28" s="61"/>
      <c r="STZ28" s="61"/>
      <c r="SUA28" s="61"/>
      <c r="SUB28" s="61"/>
      <c r="SUC28" s="61"/>
      <c r="SUD28" s="61"/>
      <c r="SUE28" s="61"/>
      <c r="SUF28" s="61"/>
      <c r="SUG28" s="61"/>
      <c r="SUH28" s="61"/>
      <c r="SUI28" s="61"/>
      <c r="SUJ28" s="61"/>
      <c r="SUK28" s="61"/>
      <c r="SUL28" s="61"/>
      <c r="SUM28" s="61"/>
      <c r="SUN28" s="61"/>
      <c r="SUO28" s="61"/>
      <c r="SUP28" s="61"/>
      <c r="SUQ28" s="61"/>
      <c r="SUR28" s="61"/>
      <c r="SUS28" s="61"/>
      <c r="SUT28" s="61"/>
      <c r="SUU28" s="61"/>
      <c r="SUV28" s="61"/>
      <c r="SUW28" s="61"/>
      <c r="SUX28" s="61"/>
      <c r="SUY28" s="61"/>
      <c r="SUZ28" s="61"/>
      <c r="SVA28" s="61"/>
      <c r="SVB28" s="61"/>
      <c r="SVC28" s="61"/>
      <c r="SVD28" s="61"/>
      <c r="SVE28" s="61"/>
      <c r="SVF28" s="61"/>
      <c r="SVG28" s="61"/>
      <c r="SVH28" s="61"/>
      <c r="SVI28" s="61"/>
      <c r="SVJ28" s="61"/>
      <c r="SVK28" s="61"/>
      <c r="SVL28" s="61"/>
      <c r="SVM28" s="61"/>
      <c r="SVN28" s="61"/>
      <c r="SVO28" s="61"/>
      <c r="SVP28" s="61"/>
      <c r="SVQ28" s="61"/>
      <c r="SVR28" s="61"/>
      <c r="SVS28" s="61"/>
      <c r="SVT28" s="61"/>
      <c r="SVU28" s="61"/>
      <c r="SVV28" s="61"/>
      <c r="SVW28" s="61"/>
      <c r="SVX28" s="61"/>
      <c r="SVY28" s="61"/>
      <c r="SVZ28" s="61"/>
      <c r="SWA28" s="61"/>
      <c r="SWB28" s="61"/>
      <c r="SWC28" s="61"/>
      <c r="SWD28" s="61"/>
      <c r="SWE28" s="61"/>
      <c r="SWF28" s="61"/>
      <c r="SWG28" s="61"/>
      <c r="SWH28" s="61"/>
      <c r="SWI28" s="61"/>
      <c r="SWJ28" s="61"/>
      <c r="SWK28" s="61"/>
      <c r="SWL28" s="61"/>
      <c r="SWM28" s="61"/>
      <c r="SWN28" s="61"/>
      <c r="SWO28" s="61"/>
      <c r="SWP28" s="61"/>
      <c r="SWQ28" s="61"/>
      <c r="SWR28" s="61"/>
      <c r="SWS28" s="61"/>
      <c r="SWT28" s="61"/>
      <c r="SWU28" s="61"/>
      <c r="SWV28" s="61"/>
      <c r="SWW28" s="61"/>
      <c r="SWX28" s="61"/>
      <c r="SWY28" s="61"/>
      <c r="SWZ28" s="61"/>
      <c r="SXA28" s="61"/>
      <c r="SXB28" s="61"/>
      <c r="SXC28" s="61"/>
      <c r="SXD28" s="61"/>
      <c r="SXE28" s="61"/>
      <c r="SXF28" s="61"/>
      <c r="SXG28" s="61"/>
      <c r="SXH28" s="61"/>
      <c r="SXI28" s="61"/>
      <c r="SXJ28" s="61"/>
      <c r="SXK28" s="61"/>
      <c r="SXL28" s="61"/>
      <c r="SXM28" s="61"/>
      <c r="SXN28" s="61"/>
      <c r="SXO28" s="61"/>
      <c r="SXP28" s="61"/>
      <c r="SXQ28" s="61"/>
      <c r="SXR28" s="61"/>
      <c r="SXS28" s="61"/>
      <c r="SXT28" s="61"/>
      <c r="SXU28" s="61"/>
      <c r="SXV28" s="61"/>
      <c r="SXW28" s="61"/>
      <c r="SXX28" s="61"/>
      <c r="SXY28" s="61"/>
      <c r="SXZ28" s="61"/>
      <c r="SYA28" s="61"/>
      <c r="SYB28" s="61"/>
      <c r="SYC28" s="61"/>
      <c r="SYD28" s="61"/>
      <c r="SYE28" s="61"/>
      <c r="SYF28" s="61"/>
      <c r="SYG28" s="61"/>
      <c r="SYH28" s="61"/>
      <c r="SYI28" s="61"/>
      <c r="SYJ28" s="61"/>
      <c r="SYK28" s="61"/>
      <c r="SYL28" s="61"/>
      <c r="SYM28" s="61"/>
      <c r="SYN28" s="61"/>
      <c r="SYO28" s="61"/>
      <c r="SYP28" s="61"/>
      <c r="SYQ28" s="61"/>
      <c r="SYR28" s="61"/>
      <c r="SYS28" s="61"/>
      <c r="SYT28" s="61"/>
      <c r="SYU28" s="61"/>
      <c r="SYV28" s="61"/>
      <c r="SYW28" s="61"/>
      <c r="SYX28" s="61"/>
      <c r="SYY28" s="61"/>
      <c r="SYZ28" s="61"/>
      <c r="SZA28" s="61"/>
      <c r="SZB28" s="61"/>
      <c r="SZC28" s="61"/>
      <c r="SZD28" s="61"/>
      <c r="SZE28" s="61"/>
      <c r="SZF28" s="61"/>
      <c r="SZG28" s="61"/>
      <c r="SZH28" s="61"/>
      <c r="SZI28" s="61"/>
      <c r="SZJ28" s="61"/>
      <c r="SZK28" s="61"/>
      <c r="SZL28" s="61"/>
      <c r="SZM28" s="61"/>
      <c r="SZN28" s="61"/>
      <c r="SZO28" s="61"/>
      <c r="SZP28" s="61"/>
      <c r="SZQ28" s="61"/>
      <c r="SZR28" s="61"/>
      <c r="SZS28" s="61"/>
      <c r="SZT28" s="61"/>
      <c r="SZU28" s="61"/>
      <c r="SZV28" s="61"/>
      <c r="SZW28" s="61"/>
      <c r="SZX28" s="61"/>
      <c r="SZY28" s="61"/>
      <c r="SZZ28" s="61"/>
      <c r="TAA28" s="61"/>
      <c r="TAB28" s="61"/>
      <c r="TAC28" s="61"/>
      <c r="TAD28" s="61"/>
      <c r="TAE28" s="61"/>
      <c r="TAF28" s="61"/>
      <c r="TAG28" s="61"/>
      <c r="TAH28" s="61"/>
      <c r="TAI28" s="61"/>
      <c r="TAJ28" s="61"/>
      <c r="TAK28" s="61"/>
      <c r="TAL28" s="61"/>
      <c r="TAM28" s="61"/>
      <c r="TAN28" s="61"/>
      <c r="TAO28" s="61"/>
      <c r="TAP28" s="61"/>
      <c r="TAQ28" s="61"/>
      <c r="TAR28" s="61"/>
      <c r="TAS28" s="61"/>
      <c r="TAT28" s="61"/>
      <c r="TAU28" s="61"/>
      <c r="TAV28" s="61"/>
      <c r="TAW28" s="61"/>
      <c r="TAX28" s="61"/>
      <c r="TAY28" s="61"/>
      <c r="TAZ28" s="61"/>
      <c r="TBA28" s="61"/>
      <c r="TBB28" s="61"/>
      <c r="TBC28" s="61"/>
      <c r="TBD28" s="61"/>
      <c r="TBE28" s="61"/>
      <c r="TBF28" s="61"/>
      <c r="TBG28" s="61"/>
      <c r="TBH28" s="61"/>
      <c r="TBI28" s="61"/>
      <c r="TBJ28" s="61"/>
      <c r="TBK28" s="61"/>
      <c r="TBL28" s="61"/>
      <c r="TBM28" s="61"/>
      <c r="TBN28" s="61"/>
      <c r="TBO28" s="61"/>
      <c r="TBP28" s="61"/>
      <c r="TBQ28" s="61"/>
      <c r="TBR28" s="61"/>
      <c r="TBS28" s="61"/>
      <c r="TBT28" s="61"/>
      <c r="TBU28" s="61"/>
      <c r="TBV28" s="61"/>
      <c r="TBW28" s="61"/>
      <c r="TBX28" s="61"/>
      <c r="TBY28" s="61"/>
      <c r="TBZ28" s="61"/>
      <c r="TCA28" s="61"/>
      <c r="TCB28" s="61"/>
      <c r="TCC28" s="61"/>
      <c r="TCD28" s="61"/>
      <c r="TCE28" s="61"/>
      <c r="TCF28" s="61"/>
      <c r="TCG28" s="61"/>
      <c r="TCH28" s="61"/>
      <c r="TCI28" s="61"/>
      <c r="TCJ28" s="61"/>
      <c r="TCK28" s="61"/>
      <c r="TCL28" s="61"/>
      <c r="TCM28" s="61"/>
      <c r="TCN28" s="61"/>
      <c r="TCO28" s="61"/>
      <c r="TCP28" s="61"/>
      <c r="TCQ28" s="61"/>
      <c r="TCR28" s="61"/>
      <c r="TCS28" s="61"/>
      <c r="TCT28" s="61"/>
      <c r="TCU28" s="61"/>
      <c r="TCV28" s="61"/>
      <c r="TCW28" s="61"/>
      <c r="TCX28" s="61"/>
      <c r="TCY28" s="61"/>
      <c r="TCZ28" s="61"/>
      <c r="TDA28" s="61"/>
      <c r="TDB28" s="61"/>
      <c r="TDC28" s="61"/>
      <c r="TDD28" s="61"/>
      <c r="TDE28" s="61"/>
      <c r="TDF28" s="61"/>
      <c r="TDG28" s="61"/>
      <c r="TDH28" s="61"/>
      <c r="TDI28" s="61"/>
      <c r="TDJ28" s="61"/>
      <c r="TDK28" s="61"/>
      <c r="TDL28" s="61"/>
      <c r="TDM28" s="61"/>
      <c r="TDN28" s="61"/>
      <c r="TDO28" s="61"/>
      <c r="TDP28" s="61"/>
      <c r="TDQ28" s="61"/>
      <c r="TDR28" s="61"/>
      <c r="TDS28" s="61"/>
      <c r="TDT28" s="61"/>
      <c r="TDU28" s="61"/>
      <c r="TDV28" s="61"/>
      <c r="TDW28" s="61"/>
      <c r="TDX28" s="61"/>
      <c r="TDY28" s="61"/>
      <c r="TDZ28" s="61"/>
      <c r="TEA28" s="61"/>
      <c r="TEB28" s="61"/>
      <c r="TEC28" s="61"/>
      <c r="TED28" s="61"/>
      <c r="TEE28" s="61"/>
      <c r="TEF28" s="61"/>
      <c r="TEG28" s="61"/>
      <c r="TEH28" s="61"/>
      <c r="TEI28" s="61"/>
      <c r="TEJ28" s="61"/>
      <c r="TEK28" s="61"/>
      <c r="TEL28" s="61"/>
      <c r="TEM28" s="61"/>
      <c r="TEN28" s="61"/>
      <c r="TEO28" s="61"/>
      <c r="TEP28" s="61"/>
      <c r="TEQ28" s="61"/>
      <c r="TER28" s="61"/>
      <c r="TES28" s="61"/>
      <c r="TET28" s="61"/>
      <c r="TEU28" s="61"/>
      <c r="TEV28" s="61"/>
      <c r="TEW28" s="61"/>
      <c r="TEX28" s="61"/>
      <c r="TEY28" s="61"/>
      <c r="TEZ28" s="61"/>
      <c r="TFA28" s="61"/>
      <c r="TFB28" s="61"/>
      <c r="TFC28" s="61"/>
      <c r="TFD28" s="61"/>
      <c r="TFE28" s="61"/>
      <c r="TFF28" s="61"/>
      <c r="TFG28" s="61"/>
      <c r="TFH28" s="61"/>
      <c r="TFI28" s="61"/>
      <c r="TFJ28" s="61"/>
      <c r="TFK28" s="61"/>
      <c r="TFL28" s="61"/>
      <c r="TFM28" s="61"/>
      <c r="TFN28" s="61"/>
      <c r="TFO28" s="61"/>
      <c r="TFP28" s="61"/>
      <c r="TFQ28" s="61"/>
      <c r="TFR28" s="61"/>
      <c r="TFS28" s="61"/>
      <c r="TFT28" s="61"/>
      <c r="TFU28" s="61"/>
      <c r="TFV28" s="61"/>
      <c r="TFW28" s="61"/>
      <c r="TFX28" s="61"/>
      <c r="TFY28" s="61"/>
      <c r="TFZ28" s="61"/>
      <c r="TGA28" s="61"/>
      <c r="TGB28" s="61"/>
      <c r="TGC28" s="61"/>
      <c r="TGD28" s="61"/>
      <c r="TGE28" s="61"/>
      <c r="TGF28" s="61"/>
      <c r="TGG28" s="61"/>
      <c r="TGH28" s="61"/>
      <c r="TGI28" s="61"/>
      <c r="TGJ28" s="61"/>
      <c r="TGK28" s="61"/>
      <c r="TGL28" s="61"/>
      <c r="TGM28" s="61"/>
      <c r="TGN28" s="61"/>
      <c r="TGO28" s="61"/>
      <c r="TGP28" s="61"/>
      <c r="TGQ28" s="61"/>
      <c r="TGR28" s="61"/>
      <c r="TGS28" s="61"/>
      <c r="TGT28" s="61"/>
      <c r="TGU28" s="61"/>
      <c r="TGV28" s="61"/>
      <c r="TGW28" s="61"/>
      <c r="TGX28" s="61"/>
      <c r="TGY28" s="61"/>
      <c r="TGZ28" s="61"/>
      <c r="THA28" s="61"/>
      <c r="THB28" s="61"/>
      <c r="THC28" s="61"/>
      <c r="THD28" s="61"/>
      <c r="THE28" s="61"/>
      <c r="THF28" s="61"/>
      <c r="THG28" s="61"/>
      <c r="THH28" s="61"/>
      <c r="THI28" s="61"/>
      <c r="THJ28" s="61"/>
      <c r="THK28" s="61"/>
      <c r="THL28" s="61"/>
      <c r="THM28" s="61"/>
      <c r="THN28" s="61"/>
      <c r="THO28" s="61"/>
      <c r="THP28" s="61"/>
      <c r="THQ28" s="61"/>
      <c r="THR28" s="61"/>
      <c r="THS28" s="61"/>
      <c r="THT28" s="61"/>
      <c r="THU28" s="61"/>
      <c r="THV28" s="61"/>
      <c r="THW28" s="61"/>
      <c r="THX28" s="61"/>
      <c r="THY28" s="61"/>
      <c r="THZ28" s="61"/>
      <c r="TIA28" s="61"/>
      <c r="TIB28" s="61"/>
      <c r="TIC28" s="61"/>
      <c r="TID28" s="61"/>
      <c r="TIE28" s="61"/>
      <c r="TIF28" s="61"/>
      <c r="TIG28" s="61"/>
      <c r="TIH28" s="61"/>
      <c r="TII28" s="61"/>
      <c r="TIJ28" s="61"/>
      <c r="TIK28" s="61"/>
      <c r="TIL28" s="61"/>
      <c r="TIM28" s="61"/>
      <c r="TIN28" s="61"/>
      <c r="TIO28" s="61"/>
      <c r="TIP28" s="61"/>
      <c r="TIQ28" s="61"/>
      <c r="TIR28" s="61"/>
      <c r="TIS28" s="61"/>
      <c r="TIT28" s="61"/>
      <c r="TIU28" s="61"/>
      <c r="TIV28" s="61"/>
      <c r="TIW28" s="61"/>
      <c r="TIX28" s="61"/>
      <c r="TIY28" s="61"/>
      <c r="TIZ28" s="61"/>
      <c r="TJA28" s="61"/>
      <c r="TJB28" s="61"/>
      <c r="TJC28" s="61"/>
      <c r="TJD28" s="61"/>
      <c r="TJE28" s="61"/>
      <c r="TJF28" s="61"/>
      <c r="TJG28" s="61"/>
      <c r="TJH28" s="61"/>
      <c r="TJI28" s="61"/>
      <c r="TJJ28" s="61"/>
      <c r="TJK28" s="61"/>
      <c r="TJL28" s="61"/>
      <c r="TJM28" s="61"/>
      <c r="TJN28" s="61"/>
      <c r="TJO28" s="61"/>
      <c r="TJP28" s="61"/>
      <c r="TJQ28" s="61"/>
      <c r="TJR28" s="61"/>
      <c r="TJS28" s="61"/>
      <c r="TJT28" s="61"/>
      <c r="TJU28" s="61"/>
      <c r="TJV28" s="61"/>
      <c r="TJW28" s="61"/>
      <c r="TJX28" s="61"/>
      <c r="TJY28" s="61"/>
      <c r="TJZ28" s="61"/>
      <c r="TKA28" s="61"/>
      <c r="TKB28" s="61"/>
      <c r="TKC28" s="61"/>
      <c r="TKD28" s="61"/>
      <c r="TKE28" s="61"/>
      <c r="TKF28" s="61"/>
      <c r="TKG28" s="61"/>
      <c r="TKH28" s="61"/>
      <c r="TKI28" s="61"/>
      <c r="TKJ28" s="61"/>
      <c r="TKK28" s="61"/>
      <c r="TKL28" s="61"/>
      <c r="TKM28" s="61"/>
      <c r="TKN28" s="61"/>
      <c r="TKO28" s="61"/>
      <c r="TKP28" s="61"/>
      <c r="TKQ28" s="61"/>
      <c r="TKR28" s="61"/>
      <c r="TKS28" s="61"/>
      <c r="TKT28" s="61"/>
      <c r="TKU28" s="61"/>
      <c r="TKV28" s="61"/>
      <c r="TKW28" s="61"/>
      <c r="TKX28" s="61"/>
      <c r="TKY28" s="61"/>
      <c r="TKZ28" s="61"/>
      <c r="TLA28" s="61"/>
      <c r="TLB28" s="61"/>
      <c r="TLC28" s="61"/>
      <c r="TLD28" s="61"/>
      <c r="TLE28" s="61"/>
      <c r="TLF28" s="61"/>
      <c r="TLG28" s="61"/>
      <c r="TLH28" s="61"/>
      <c r="TLI28" s="61"/>
      <c r="TLJ28" s="61"/>
      <c r="TLK28" s="61"/>
      <c r="TLL28" s="61"/>
      <c r="TLM28" s="61"/>
      <c r="TLN28" s="61"/>
      <c r="TLO28" s="61"/>
      <c r="TLP28" s="61"/>
      <c r="TLQ28" s="61"/>
      <c r="TLR28" s="61"/>
      <c r="TLS28" s="61"/>
      <c r="TLT28" s="61"/>
      <c r="TLU28" s="61"/>
      <c r="TLV28" s="61"/>
      <c r="TLW28" s="61"/>
      <c r="TLX28" s="61"/>
      <c r="TLY28" s="61"/>
      <c r="TLZ28" s="61"/>
      <c r="TMA28" s="61"/>
      <c r="TMB28" s="61"/>
      <c r="TMC28" s="61"/>
      <c r="TMD28" s="61"/>
      <c r="TME28" s="61"/>
      <c r="TMF28" s="61"/>
      <c r="TMG28" s="61"/>
      <c r="TMH28" s="61"/>
      <c r="TMI28" s="61"/>
      <c r="TMJ28" s="61"/>
      <c r="TMK28" s="61"/>
      <c r="TML28" s="61"/>
      <c r="TMM28" s="61"/>
      <c r="TMN28" s="61"/>
      <c r="TMO28" s="61"/>
      <c r="TMP28" s="61"/>
      <c r="TMQ28" s="61"/>
      <c r="TMR28" s="61"/>
      <c r="TMS28" s="61"/>
      <c r="TMT28" s="61"/>
      <c r="TMU28" s="61"/>
      <c r="TMV28" s="61"/>
      <c r="TMW28" s="61"/>
      <c r="TMX28" s="61"/>
      <c r="TMY28" s="61"/>
      <c r="TMZ28" s="61"/>
      <c r="TNA28" s="61"/>
      <c r="TNB28" s="61"/>
      <c r="TNC28" s="61"/>
      <c r="TND28" s="61"/>
      <c r="TNE28" s="61"/>
      <c r="TNF28" s="61"/>
      <c r="TNG28" s="61"/>
      <c r="TNH28" s="61"/>
      <c r="TNI28" s="61"/>
      <c r="TNJ28" s="61"/>
      <c r="TNK28" s="61"/>
      <c r="TNL28" s="61"/>
      <c r="TNM28" s="61"/>
      <c r="TNN28" s="61"/>
      <c r="TNO28" s="61"/>
      <c r="TNP28" s="61"/>
      <c r="TNQ28" s="61"/>
      <c r="TNR28" s="61"/>
      <c r="TNS28" s="61"/>
      <c r="TNT28" s="61"/>
      <c r="TNU28" s="61"/>
      <c r="TNV28" s="61"/>
      <c r="TNW28" s="61"/>
      <c r="TNX28" s="61"/>
      <c r="TNY28" s="61"/>
      <c r="TNZ28" s="61"/>
      <c r="TOA28" s="61"/>
      <c r="TOB28" s="61"/>
      <c r="TOC28" s="61"/>
      <c r="TOD28" s="61"/>
      <c r="TOE28" s="61"/>
      <c r="TOF28" s="61"/>
      <c r="TOG28" s="61"/>
      <c r="TOH28" s="61"/>
      <c r="TOI28" s="61"/>
      <c r="TOJ28" s="61"/>
      <c r="TOK28" s="61"/>
      <c r="TOL28" s="61"/>
      <c r="TOM28" s="61"/>
      <c r="TON28" s="61"/>
      <c r="TOO28" s="61"/>
      <c r="TOP28" s="61"/>
      <c r="TOQ28" s="61"/>
      <c r="TOR28" s="61"/>
      <c r="TOS28" s="61"/>
      <c r="TOT28" s="61"/>
      <c r="TOU28" s="61"/>
      <c r="TOV28" s="61"/>
      <c r="TOW28" s="61"/>
      <c r="TOX28" s="61"/>
      <c r="TOY28" s="61"/>
      <c r="TOZ28" s="61"/>
      <c r="TPA28" s="61"/>
      <c r="TPB28" s="61"/>
      <c r="TPC28" s="61"/>
      <c r="TPD28" s="61"/>
      <c r="TPE28" s="61"/>
      <c r="TPF28" s="61"/>
      <c r="TPG28" s="61"/>
      <c r="TPH28" s="61"/>
      <c r="TPI28" s="61"/>
      <c r="TPJ28" s="61"/>
      <c r="TPK28" s="61"/>
      <c r="TPL28" s="61"/>
      <c r="TPM28" s="61"/>
      <c r="TPN28" s="61"/>
      <c r="TPO28" s="61"/>
      <c r="TPP28" s="61"/>
      <c r="TPQ28" s="61"/>
      <c r="TPR28" s="61"/>
      <c r="TPS28" s="61"/>
      <c r="TPT28" s="61"/>
      <c r="TPU28" s="61"/>
      <c r="TPV28" s="61"/>
      <c r="TPW28" s="61"/>
      <c r="TPX28" s="61"/>
      <c r="TPY28" s="61"/>
      <c r="TPZ28" s="61"/>
      <c r="TQA28" s="61"/>
      <c r="TQB28" s="61"/>
      <c r="TQC28" s="61"/>
      <c r="TQD28" s="61"/>
      <c r="TQE28" s="61"/>
      <c r="TQF28" s="61"/>
      <c r="TQG28" s="61"/>
      <c r="TQH28" s="61"/>
      <c r="TQI28" s="61"/>
      <c r="TQJ28" s="61"/>
      <c r="TQK28" s="61"/>
      <c r="TQL28" s="61"/>
      <c r="TQM28" s="61"/>
      <c r="TQN28" s="61"/>
      <c r="TQO28" s="61"/>
      <c r="TQP28" s="61"/>
      <c r="TQQ28" s="61"/>
      <c r="TQR28" s="61"/>
      <c r="TQS28" s="61"/>
      <c r="TQT28" s="61"/>
      <c r="TQU28" s="61"/>
      <c r="TQV28" s="61"/>
      <c r="TQW28" s="61"/>
      <c r="TQX28" s="61"/>
      <c r="TQY28" s="61"/>
      <c r="TQZ28" s="61"/>
      <c r="TRA28" s="61"/>
      <c r="TRB28" s="61"/>
      <c r="TRC28" s="61"/>
      <c r="TRD28" s="61"/>
      <c r="TRE28" s="61"/>
      <c r="TRF28" s="61"/>
      <c r="TRG28" s="61"/>
      <c r="TRH28" s="61"/>
      <c r="TRI28" s="61"/>
      <c r="TRJ28" s="61"/>
      <c r="TRK28" s="61"/>
      <c r="TRL28" s="61"/>
      <c r="TRM28" s="61"/>
      <c r="TRN28" s="61"/>
      <c r="TRO28" s="61"/>
      <c r="TRP28" s="61"/>
      <c r="TRQ28" s="61"/>
      <c r="TRR28" s="61"/>
      <c r="TRS28" s="61"/>
      <c r="TRT28" s="61"/>
      <c r="TRU28" s="61"/>
      <c r="TRV28" s="61"/>
      <c r="TRW28" s="61"/>
      <c r="TRX28" s="61"/>
      <c r="TRY28" s="61"/>
      <c r="TRZ28" s="61"/>
      <c r="TSA28" s="61"/>
      <c r="TSB28" s="61"/>
      <c r="TSC28" s="61"/>
      <c r="TSD28" s="61"/>
      <c r="TSE28" s="61"/>
      <c r="TSF28" s="61"/>
      <c r="TSG28" s="61"/>
      <c r="TSH28" s="61"/>
      <c r="TSI28" s="61"/>
      <c r="TSJ28" s="61"/>
      <c r="TSK28" s="61"/>
      <c r="TSL28" s="61"/>
      <c r="TSM28" s="61"/>
      <c r="TSN28" s="61"/>
      <c r="TSO28" s="61"/>
      <c r="TSP28" s="61"/>
      <c r="TSQ28" s="61"/>
      <c r="TSR28" s="61"/>
      <c r="TSS28" s="61"/>
      <c r="TST28" s="61"/>
      <c r="TSU28" s="61"/>
      <c r="TSV28" s="61"/>
      <c r="TSW28" s="61"/>
      <c r="TSX28" s="61"/>
      <c r="TSY28" s="61"/>
      <c r="TSZ28" s="61"/>
      <c r="TTA28" s="61"/>
      <c r="TTB28" s="61"/>
      <c r="TTC28" s="61"/>
      <c r="TTD28" s="61"/>
      <c r="TTE28" s="61"/>
      <c r="TTF28" s="61"/>
      <c r="TTG28" s="61"/>
      <c r="TTH28" s="61"/>
      <c r="TTI28" s="61"/>
      <c r="TTJ28" s="61"/>
      <c r="TTK28" s="61"/>
      <c r="TTL28" s="61"/>
      <c r="TTM28" s="61"/>
      <c r="TTN28" s="61"/>
      <c r="TTO28" s="61"/>
      <c r="TTP28" s="61"/>
      <c r="TTQ28" s="61"/>
      <c r="TTR28" s="61"/>
      <c r="TTS28" s="61"/>
      <c r="TTT28" s="61"/>
      <c r="TTU28" s="61"/>
      <c r="TTV28" s="61"/>
      <c r="TTW28" s="61"/>
      <c r="TTX28" s="61"/>
      <c r="TTY28" s="61"/>
      <c r="TTZ28" s="61"/>
      <c r="TUA28" s="61"/>
      <c r="TUB28" s="61"/>
      <c r="TUC28" s="61"/>
      <c r="TUD28" s="61"/>
      <c r="TUE28" s="61"/>
      <c r="TUF28" s="61"/>
      <c r="TUG28" s="61"/>
      <c r="TUH28" s="61"/>
      <c r="TUI28" s="61"/>
      <c r="TUJ28" s="61"/>
      <c r="TUK28" s="61"/>
      <c r="TUL28" s="61"/>
      <c r="TUM28" s="61"/>
      <c r="TUN28" s="61"/>
      <c r="TUO28" s="61"/>
      <c r="TUP28" s="61"/>
      <c r="TUQ28" s="61"/>
      <c r="TUR28" s="61"/>
      <c r="TUS28" s="61"/>
      <c r="TUT28" s="61"/>
      <c r="TUU28" s="61"/>
      <c r="TUV28" s="61"/>
      <c r="TUW28" s="61"/>
      <c r="TUX28" s="61"/>
      <c r="TUY28" s="61"/>
      <c r="TUZ28" s="61"/>
      <c r="TVA28" s="61"/>
      <c r="TVB28" s="61"/>
      <c r="TVC28" s="61"/>
      <c r="TVD28" s="61"/>
      <c r="TVE28" s="61"/>
      <c r="TVF28" s="61"/>
      <c r="TVG28" s="61"/>
      <c r="TVH28" s="61"/>
      <c r="TVI28" s="61"/>
      <c r="TVJ28" s="61"/>
      <c r="TVK28" s="61"/>
      <c r="TVL28" s="61"/>
      <c r="TVM28" s="61"/>
      <c r="TVN28" s="61"/>
      <c r="TVO28" s="61"/>
      <c r="TVP28" s="61"/>
      <c r="TVQ28" s="61"/>
      <c r="TVR28" s="61"/>
      <c r="TVS28" s="61"/>
      <c r="TVT28" s="61"/>
      <c r="TVU28" s="61"/>
      <c r="TVV28" s="61"/>
      <c r="TVW28" s="61"/>
      <c r="TVX28" s="61"/>
      <c r="TVY28" s="61"/>
      <c r="TVZ28" s="61"/>
      <c r="TWA28" s="61"/>
      <c r="TWB28" s="61"/>
      <c r="TWC28" s="61"/>
      <c r="TWD28" s="61"/>
      <c r="TWE28" s="61"/>
      <c r="TWF28" s="61"/>
      <c r="TWG28" s="61"/>
      <c r="TWH28" s="61"/>
      <c r="TWI28" s="61"/>
      <c r="TWJ28" s="61"/>
      <c r="TWK28" s="61"/>
      <c r="TWL28" s="61"/>
      <c r="TWM28" s="61"/>
      <c r="TWN28" s="61"/>
      <c r="TWO28" s="61"/>
      <c r="TWP28" s="61"/>
      <c r="TWQ28" s="61"/>
      <c r="TWR28" s="61"/>
      <c r="TWS28" s="61"/>
      <c r="TWT28" s="61"/>
      <c r="TWU28" s="61"/>
      <c r="TWV28" s="61"/>
      <c r="TWW28" s="61"/>
      <c r="TWX28" s="61"/>
      <c r="TWY28" s="61"/>
      <c r="TWZ28" s="61"/>
      <c r="TXA28" s="61"/>
      <c r="TXB28" s="61"/>
      <c r="TXC28" s="61"/>
      <c r="TXD28" s="61"/>
      <c r="TXE28" s="61"/>
      <c r="TXF28" s="61"/>
      <c r="TXG28" s="61"/>
      <c r="TXH28" s="61"/>
      <c r="TXI28" s="61"/>
      <c r="TXJ28" s="61"/>
      <c r="TXK28" s="61"/>
      <c r="TXL28" s="61"/>
      <c r="TXM28" s="61"/>
      <c r="TXN28" s="61"/>
      <c r="TXO28" s="61"/>
      <c r="TXP28" s="61"/>
      <c r="TXQ28" s="61"/>
      <c r="TXR28" s="61"/>
      <c r="TXS28" s="61"/>
      <c r="TXT28" s="61"/>
      <c r="TXU28" s="61"/>
      <c r="TXV28" s="61"/>
      <c r="TXW28" s="61"/>
      <c r="TXX28" s="61"/>
      <c r="TXY28" s="61"/>
      <c r="TXZ28" s="61"/>
      <c r="TYA28" s="61"/>
      <c r="TYB28" s="61"/>
      <c r="TYC28" s="61"/>
      <c r="TYD28" s="61"/>
      <c r="TYE28" s="61"/>
      <c r="TYF28" s="61"/>
      <c r="TYG28" s="61"/>
      <c r="TYH28" s="61"/>
      <c r="TYI28" s="61"/>
      <c r="TYJ28" s="61"/>
      <c r="TYK28" s="61"/>
      <c r="TYL28" s="61"/>
      <c r="TYM28" s="61"/>
      <c r="TYN28" s="61"/>
      <c r="TYO28" s="61"/>
      <c r="TYP28" s="61"/>
      <c r="TYQ28" s="61"/>
      <c r="TYR28" s="61"/>
      <c r="TYS28" s="61"/>
      <c r="TYT28" s="61"/>
      <c r="TYU28" s="61"/>
      <c r="TYV28" s="61"/>
      <c r="TYW28" s="61"/>
      <c r="TYX28" s="61"/>
      <c r="TYY28" s="61"/>
      <c r="TYZ28" s="61"/>
      <c r="TZA28" s="61"/>
      <c r="TZB28" s="61"/>
      <c r="TZC28" s="61"/>
      <c r="TZD28" s="61"/>
      <c r="TZE28" s="61"/>
      <c r="TZF28" s="61"/>
      <c r="TZG28" s="61"/>
      <c r="TZH28" s="61"/>
      <c r="TZI28" s="61"/>
      <c r="TZJ28" s="61"/>
      <c r="TZK28" s="61"/>
      <c r="TZL28" s="61"/>
      <c r="TZM28" s="61"/>
      <c r="TZN28" s="61"/>
      <c r="TZO28" s="61"/>
      <c r="TZP28" s="61"/>
      <c r="TZQ28" s="61"/>
      <c r="TZR28" s="61"/>
      <c r="TZS28" s="61"/>
      <c r="TZT28" s="61"/>
      <c r="TZU28" s="61"/>
      <c r="TZV28" s="61"/>
      <c r="TZW28" s="61"/>
      <c r="TZX28" s="61"/>
      <c r="TZY28" s="61"/>
      <c r="TZZ28" s="61"/>
      <c r="UAA28" s="61"/>
      <c r="UAB28" s="61"/>
      <c r="UAC28" s="61"/>
      <c r="UAD28" s="61"/>
      <c r="UAE28" s="61"/>
      <c r="UAF28" s="61"/>
      <c r="UAG28" s="61"/>
      <c r="UAH28" s="61"/>
      <c r="UAI28" s="61"/>
      <c r="UAJ28" s="61"/>
      <c r="UAK28" s="61"/>
      <c r="UAL28" s="61"/>
      <c r="UAM28" s="61"/>
      <c r="UAN28" s="61"/>
      <c r="UAO28" s="61"/>
      <c r="UAP28" s="61"/>
      <c r="UAQ28" s="61"/>
      <c r="UAR28" s="61"/>
      <c r="UAS28" s="61"/>
      <c r="UAT28" s="61"/>
      <c r="UAU28" s="61"/>
      <c r="UAV28" s="61"/>
      <c r="UAW28" s="61"/>
      <c r="UAX28" s="61"/>
      <c r="UAY28" s="61"/>
      <c r="UAZ28" s="61"/>
      <c r="UBA28" s="61"/>
      <c r="UBB28" s="61"/>
      <c r="UBC28" s="61"/>
      <c r="UBD28" s="61"/>
      <c r="UBE28" s="61"/>
      <c r="UBF28" s="61"/>
      <c r="UBG28" s="61"/>
      <c r="UBH28" s="61"/>
      <c r="UBI28" s="61"/>
      <c r="UBJ28" s="61"/>
      <c r="UBK28" s="61"/>
      <c r="UBL28" s="61"/>
      <c r="UBM28" s="61"/>
      <c r="UBN28" s="61"/>
      <c r="UBO28" s="61"/>
      <c r="UBP28" s="61"/>
      <c r="UBQ28" s="61"/>
      <c r="UBR28" s="61"/>
      <c r="UBS28" s="61"/>
      <c r="UBT28" s="61"/>
      <c r="UBU28" s="61"/>
      <c r="UBV28" s="61"/>
      <c r="UBW28" s="61"/>
      <c r="UBX28" s="61"/>
      <c r="UBY28" s="61"/>
      <c r="UBZ28" s="61"/>
      <c r="UCA28" s="61"/>
      <c r="UCB28" s="61"/>
      <c r="UCC28" s="61"/>
      <c r="UCD28" s="61"/>
      <c r="UCE28" s="61"/>
      <c r="UCF28" s="61"/>
      <c r="UCG28" s="61"/>
      <c r="UCH28" s="61"/>
      <c r="UCI28" s="61"/>
      <c r="UCJ28" s="61"/>
      <c r="UCK28" s="61"/>
      <c r="UCL28" s="61"/>
      <c r="UCM28" s="61"/>
      <c r="UCN28" s="61"/>
      <c r="UCO28" s="61"/>
      <c r="UCP28" s="61"/>
      <c r="UCQ28" s="61"/>
      <c r="UCR28" s="61"/>
      <c r="UCS28" s="61"/>
      <c r="UCT28" s="61"/>
      <c r="UCU28" s="61"/>
      <c r="UCV28" s="61"/>
      <c r="UCW28" s="61"/>
      <c r="UCX28" s="61"/>
      <c r="UCY28" s="61"/>
      <c r="UCZ28" s="61"/>
      <c r="UDA28" s="61"/>
      <c r="UDB28" s="61"/>
      <c r="UDC28" s="61"/>
      <c r="UDD28" s="61"/>
      <c r="UDE28" s="61"/>
      <c r="UDF28" s="61"/>
      <c r="UDG28" s="61"/>
      <c r="UDH28" s="61"/>
      <c r="UDI28" s="61"/>
      <c r="UDJ28" s="61"/>
      <c r="UDK28" s="61"/>
      <c r="UDL28" s="61"/>
      <c r="UDM28" s="61"/>
      <c r="UDN28" s="61"/>
      <c r="UDO28" s="61"/>
      <c r="UDP28" s="61"/>
      <c r="UDQ28" s="61"/>
      <c r="UDR28" s="61"/>
      <c r="UDS28" s="61"/>
      <c r="UDT28" s="61"/>
      <c r="UDU28" s="61"/>
      <c r="UDV28" s="61"/>
      <c r="UDW28" s="61"/>
      <c r="UDX28" s="61"/>
      <c r="UDY28" s="61"/>
      <c r="UDZ28" s="61"/>
      <c r="UEA28" s="61"/>
      <c r="UEB28" s="61"/>
      <c r="UEC28" s="61"/>
      <c r="UED28" s="61"/>
      <c r="UEE28" s="61"/>
      <c r="UEF28" s="61"/>
      <c r="UEG28" s="61"/>
      <c r="UEH28" s="61"/>
      <c r="UEI28" s="61"/>
      <c r="UEJ28" s="61"/>
      <c r="UEK28" s="61"/>
      <c r="UEL28" s="61"/>
      <c r="UEM28" s="61"/>
      <c r="UEN28" s="61"/>
      <c r="UEO28" s="61"/>
      <c r="UEP28" s="61"/>
      <c r="UEQ28" s="61"/>
      <c r="UER28" s="61"/>
      <c r="UES28" s="61"/>
      <c r="UET28" s="61"/>
      <c r="UEU28" s="61"/>
      <c r="UEV28" s="61"/>
      <c r="UEW28" s="61"/>
      <c r="UEX28" s="61"/>
      <c r="UEY28" s="61"/>
      <c r="UEZ28" s="61"/>
      <c r="UFA28" s="61"/>
      <c r="UFB28" s="61"/>
      <c r="UFC28" s="61"/>
      <c r="UFD28" s="61"/>
      <c r="UFE28" s="61"/>
      <c r="UFF28" s="61"/>
      <c r="UFG28" s="61"/>
      <c r="UFH28" s="61"/>
      <c r="UFI28" s="61"/>
      <c r="UFJ28" s="61"/>
      <c r="UFK28" s="61"/>
      <c r="UFL28" s="61"/>
      <c r="UFM28" s="61"/>
      <c r="UFN28" s="61"/>
      <c r="UFO28" s="61"/>
      <c r="UFP28" s="61"/>
      <c r="UFQ28" s="61"/>
      <c r="UFR28" s="61"/>
      <c r="UFS28" s="61"/>
      <c r="UFT28" s="61"/>
      <c r="UFU28" s="61"/>
      <c r="UFV28" s="61"/>
      <c r="UFW28" s="61"/>
      <c r="UFX28" s="61"/>
      <c r="UFY28" s="61"/>
      <c r="UFZ28" s="61"/>
      <c r="UGA28" s="61"/>
      <c r="UGB28" s="61"/>
      <c r="UGC28" s="61"/>
      <c r="UGD28" s="61"/>
      <c r="UGE28" s="61"/>
      <c r="UGF28" s="61"/>
      <c r="UGG28" s="61"/>
      <c r="UGH28" s="61"/>
      <c r="UGI28" s="61"/>
      <c r="UGJ28" s="61"/>
      <c r="UGK28" s="61"/>
      <c r="UGL28" s="61"/>
      <c r="UGM28" s="61"/>
      <c r="UGN28" s="61"/>
      <c r="UGO28" s="61"/>
      <c r="UGP28" s="61"/>
      <c r="UGQ28" s="61"/>
      <c r="UGR28" s="61"/>
      <c r="UGS28" s="61"/>
      <c r="UGT28" s="61"/>
      <c r="UGU28" s="61"/>
      <c r="UGV28" s="61"/>
      <c r="UGW28" s="61"/>
      <c r="UGX28" s="61"/>
      <c r="UGY28" s="61"/>
      <c r="UGZ28" s="61"/>
      <c r="UHA28" s="61"/>
      <c r="UHB28" s="61"/>
      <c r="UHC28" s="61"/>
      <c r="UHD28" s="61"/>
      <c r="UHE28" s="61"/>
      <c r="UHF28" s="61"/>
      <c r="UHG28" s="61"/>
      <c r="UHH28" s="61"/>
      <c r="UHI28" s="61"/>
      <c r="UHJ28" s="61"/>
      <c r="UHK28" s="61"/>
      <c r="UHL28" s="61"/>
      <c r="UHM28" s="61"/>
      <c r="UHN28" s="61"/>
      <c r="UHO28" s="61"/>
      <c r="UHP28" s="61"/>
      <c r="UHQ28" s="61"/>
      <c r="UHR28" s="61"/>
      <c r="UHS28" s="61"/>
      <c r="UHT28" s="61"/>
      <c r="UHU28" s="61"/>
      <c r="UHV28" s="61"/>
      <c r="UHW28" s="61"/>
      <c r="UHX28" s="61"/>
      <c r="UHY28" s="61"/>
      <c r="UHZ28" s="61"/>
      <c r="UIA28" s="61"/>
      <c r="UIB28" s="61"/>
      <c r="UIC28" s="61"/>
      <c r="UID28" s="61"/>
      <c r="UIE28" s="61"/>
      <c r="UIF28" s="61"/>
      <c r="UIG28" s="61"/>
      <c r="UIH28" s="61"/>
      <c r="UII28" s="61"/>
      <c r="UIJ28" s="61"/>
      <c r="UIK28" s="61"/>
      <c r="UIL28" s="61"/>
      <c r="UIM28" s="61"/>
      <c r="UIN28" s="61"/>
      <c r="UIO28" s="61"/>
      <c r="UIP28" s="61"/>
      <c r="UIQ28" s="61"/>
      <c r="UIR28" s="61"/>
      <c r="UIS28" s="61"/>
      <c r="UIT28" s="61"/>
      <c r="UIU28" s="61"/>
      <c r="UIV28" s="61"/>
      <c r="UIW28" s="61"/>
      <c r="UIX28" s="61"/>
      <c r="UIY28" s="61"/>
      <c r="UIZ28" s="61"/>
      <c r="UJA28" s="61"/>
      <c r="UJB28" s="61"/>
      <c r="UJC28" s="61"/>
      <c r="UJD28" s="61"/>
      <c r="UJE28" s="61"/>
      <c r="UJF28" s="61"/>
      <c r="UJG28" s="61"/>
      <c r="UJH28" s="61"/>
      <c r="UJI28" s="61"/>
      <c r="UJJ28" s="61"/>
      <c r="UJK28" s="61"/>
      <c r="UJL28" s="61"/>
      <c r="UJM28" s="61"/>
      <c r="UJN28" s="61"/>
      <c r="UJO28" s="61"/>
      <c r="UJP28" s="61"/>
      <c r="UJQ28" s="61"/>
      <c r="UJR28" s="61"/>
      <c r="UJS28" s="61"/>
      <c r="UJT28" s="61"/>
      <c r="UJU28" s="61"/>
      <c r="UJV28" s="61"/>
      <c r="UJW28" s="61"/>
      <c r="UJX28" s="61"/>
      <c r="UJY28" s="61"/>
      <c r="UJZ28" s="61"/>
      <c r="UKA28" s="61"/>
      <c r="UKB28" s="61"/>
      <c r="UKC28" s="61"/>
      <c r="UKD28" s="61"/>
      <c r="UKE28" s="61"/>
      <c r="UKF28" s="61"/>
      <c r="UKG28" s="61"/>
      <c r="UKH28" s="61"/>
      <c r="UKI28" s="61"/>
      <c r="UKJ28" s="61"/>
      <c r="UKK28" s="61"/>
      <c r="UKL28" s="61"/>
      <c r="UKM28" s="61"/>
      <c r="UKN28" s="61"/>
      <c r="UKO28" s="61"/>
      <c r="UKP28" s="61"/>
      <c r="UKQ28" s="61"/>
      <c r="UKR28" s="61"/>
      <c r="UKS28" s="61"/>
      <c r="UKT28" s="61"/>
      <c r="UKU28" s="61"/>
      <c r="UKV28" s="61"/>
      <c r="UKW28" s="61"/>
      <c r="UKX28" s="61"/>
      <c r="UKY28" s="61"/>
      <c r="UKZ28" s="61"/>
      <c r="ULA28" s="61"/>
      <c r="ULB28" s="61"/>
      <c r="ULC28" s="61"/>
      <c r="ULD28" s="61"/>
      <c r="ULE28" s="61"/>
      <c r="ULF28" s="61"/>
      <c r="ULG28" s="61"/>
      <c r="ULH28" s="61"/>
      <c r="ULI28" s="61"/>
      <c r="ULJ28" s="61"/>
      <c r="ULK28" s="61"/>
      <c r="ULL28" s="61"/>
      <c r="ULM28" s="61"/>
      <c r="ULN28" s="61"/>
      <c r="ULO28" s="61"/>
      <c r="ULP28" s="61"/>
      <c r="ULQ28" s="61"/>
      <c r="ULR28" s="61"/>
      <c r="ULS28" s="61"/>
      <c r="ULT28" s="61"/>
      <c r="ULU28" s="61"/>
      <c r="ULV28" s="61"/>
      <c r="ULW28" s="61"/>
      <c r="ULX28" s="61"/>
      <c r="ULY28" s="61"/>
      <c r="ULZ28" s="61"/>
      <c r="UMA28" s="61"/>
      <c r="UMB28" s="61"/>
      <c r="UMC28" s="61"/>
      <c r="UMD28" s="61"/>
      <c r="UME28" s="61"/>
      <c r="UMF28" s="61"/>
      <c r="UMG28" s="61"/>
      <c r="UMH28" s="61"/>
      <c r="UMI28" s="61"/>
      <c r="UMJ28" s="61"/>
      <c r="UMK28" s="61"/>
      <c r="UML28" s="61"/>
      <c r="UMM28" s="61"/>
      <c r="UMN28" s="61"/>
      <c r="UMO28" s="61"/>
      <c r="UMP28" s="61"/>
      <c r="UMQ28" s="61"/>
      <c r="UMR28" s="61"/>
      <c r="UMS28" s="61"/>
      <c r="UMT28" s="61"/>
      <c r="UMU28" s="61"/>
      <c r="UMV28" s="61"/>
      <c r="UMW28" s="61"/>
      <c r="UMX28" s="61"/>
      <c r="UMY28" s="61"/>
      <c r="UMZ28" s="61"/>
      <c r="UNA28" s="61"/>
      <c r="UNB28" s="61"/>
      <c r="UNC28" s="61"/>
      <c r="UND28" s="61"/>
      <c r="UNE28" s="61"/>
      <c r="UNF28" s="61"/>
      <c r="UNG28" s="61"/>
      <c r="UNH28" s="61"/>
      <c r="UNI28" s="61"/>
      <c r="UNJ28" s="61"/>
      <c r="UNK28" s="61"/>
      <c r="UNL28" s="61"/>
      <c r="UNM28" s="61"/>
      <c r="UNN28" s="61"/>
      <c r="UNO28" s="61"/>
      <c r="UNP28" s="61"/>
      <c r="UNQ28" s="61"/>
      <c r="UNR28" s="61"/>
      <c r="UNS28" s="61"/>
      <c r="UNT28" s="61"/>
      <c r="UNU28" s="61"/>
      <c r="UNV28" s="61"/>
      <c r="UNW28" s="61"/>
      <c r="UNX28" s="61"/>
      <c r="UNY28" s="61"/>
      <c r="UNZ28" s="61"/>
      <c r="UOA28" s="61"/>
      <c r="UOB28" s="61"/>
      <c r="UOC28" s="61"/>
      <c r="UOD28" s="61"/>
      <c r="UOE28" s="61"/>
      <c r="UOF28" s="61"/>
      <c r="UOG28" s="61"/>
      <c r="UOH28" s="61"/>
      <c r="UOI28" s="61"/>
      <c r="UOJ28" s="61"/>
      <c r="UOK28" s="61"/>
      <c r="UOL28" s="61"/>
      <c r="UOM28" s="61"/>
      <c r="UON28" s="61"/>
      <c r="UOO28" s="61"/>
      <c r="UOP28" s="61"/>
      <c r="UOQ28" s="61"/>
      <c r="UOR28" s="61"/>
      <c r="UOS28" s="61"/>
      <c r="UOT28" s="61"/>
      <c r="UOU28" s="61"/>
      <c r="UOV28" s="61"/>
      <c r="UOW28" s="61"/>
      <c r="UOX28" s="61"/>
      <c r="UOY28" s="61"/>
      <c r="UOZ28" s="61"/>
      <c r="UPA28" s="61"/>
      <c r="UPB28" s="61"/>
      <c r="UPC28" s="61"/>
      <c r="UPD28" s="61"/>
      <c r="UPE28" s="61"/>
      <c r="UPF28" s="61"/>
      <c r="UPG28" s="61"/>
      <c r="UPH28" s="61"/>
      <c r="UPI28" s="61"/>
      <c r="UPJ28" s="61"/>
      <c r="UPK28" s="61"/>
      <c r="UPL28" s="61"/>
      <c r="UPM28" s="61"/>
      <c r="UPN28" s="61"/>
      <c r="UPO28" s="61"/>
      <c r="UPP28" s="61"/>
      <c r="UPQ28" s="61"/>
      <c r="UPR28" s="61"/>
      <c r="UPS28" s="61"/>
      <c r="UPT28" s="61"/>
      <c r="UPU28" s="61"/>
      <c r="UPV28" s="61"/>
      <c r="UPW28" s="61"/>
      <c r="UPX28" s="61"/>
      <c r="UPY28" s="61"/>
      <c r="UPZ28" s="61"/>
      <c r="UQA28" s="61"/>
      <c r="UQB28" s="61"/>
      <c r="UQC28" s="61"/>
      <c r="UQD28" s="61"/>
      <c r="UQE28" s="61"/>
      <c r="UQF28" s="61"/>
      <c r="UQG28" s="61"/>
      <c r="UQH28" s="61"/>
      <c r="UQI28" s="61"/>
      <c r="UQJ28" s="61"/>
      <c r="UQK28" s="61"/>
      <c r="UQL28" s="61"/>
      <c r="UQM28" s="61"/>
      <c r="UQN28" s="61"/>
      <c r="UQO28" s="61"/>
      <c r="UQP28" s="61"/>
      <c r="UQQ28" s="61"/>
      <c r="UQR28" s="61"/>
      <c r="UQS28" s="61"/>
      <c r="UQT28" s="61"/>
      <c r="UQU28" s="61"/>
      <c r="UQV28" s="61"/>
      <c r="UQW28" s="61"/>
      <c r="UQX28" s="61"/>
      <c r="UQY28" s="61"/>
      <c r="UQZ28" s="61"/>
      <c r="URA28" s="61"/>
      <c r="URB28" s="61"/>
      <c r="URC28" s="61"/>
      <c r="URD28" s="61"/>
      <c r="URE28" s="61"/>
      <c r="URF28" s="61"/>
      <c r="URG28" s="61"/>
      <c r="URH28" s="61"/>
      <c r="URI28" s="61"/>
      <c r="URJ28" s="61"/>
      <c r="URK28" s="61"/>
      <c r="URL28" s="61"/>
      <c r="URM28" s="61"/>
      <c r="URN28" s="61"/>
      <c r="URO28" s="61"/>
      <c r="URP28" s="61"/>
      <c r="URQ28" s="61"/>
      <c r="URR28" s="61"/>
      <c r="URS28" s="61"/>
      <c r="URT28" s="61"/>
      <c r="URU28" s="61"/>
      <c r="URV28" s="61"/>
      <c r="URW28" s="61"/>
      <c r="URX28" s="61"/>
      <c r="URY28" s="61"/>
      <c r="URZ28" s="61"/>
      <c r="USA28" s="61"/>
      <c r="USB28" s="61"/>
      <c r="USC28" s="61"/>
      <c r="USD28" s="61"/>
      <c r="USE28" s="61"/>
      <c r="USF28" s="61"/>
      <c r="USG28" s="61"/>
      <c r="USH28" s="61"/>
      <c r="USI28" s="61"/>
      <c r="USJ28" s="61"/>
      <c r="USK28" s="61"/>
      <c r="USL28" s="61"/>
      <c r="USM28" s="61"/>
      <c r="USN28" s="61"/>
      <c r="USO28" s="61"/>
      <c r="USP28" s="61"/>
      <c r="USQ28" s="61"/>
      <c r="USR28" s="61"/>
      <c r="USS28" s="61"/>
      <c r="UST28" s="61"/>
      <c r="USU28" s="61"/>
      <c r="USV28" s="61"/>
      <c r="USW28" s="61"/>
      <c r="USX28" s="61"/>
      <c r="USY28" s="61"/>
      <c r="USZ28" s="61"/>
      <c r="UTA28" s="61"/>
      <c r="UTB28" s="61"/>
      <c r="UTC28" s="61"/>
      <c r="UTD28" s="61"/>
      <c r="UTE28" s="61"/>
      <c r="UTF28" s="61"/>
      <c r="UTG28" s="61"/>
      <c r="UTH28" s="61"/>
      <c r="UTI28" s="61"/>
      <c r="UTJ28" s="61"/>
      <c r="UTK28" s="61"/>
      <c r="UTL28" s="61"/>
      <c r="UTM28" s="61"/>
      <c r="UTN28" s="61"/>
      <c r="UTO28" s="61"/>
      <c r="UTP28" s="61"/>
      <c r="UTQ28" s="61"/>
      <c r="UTR28" s="61"/>
      <c r="UTS28" s="61"/>
      <c r="UTT28" s="61"/>
      <c r="UTU28" s="61"/>
      <c r="UTV28" s="61"/>
      <c r="UTW28" s="61"/>
      <c r="UTX28" s="61"/>
      <c r="UTY28" s="61"/>
      <c r="UTZ28" s="61"/>
      <c r="UUA28" s="61"/>
      <c r="UUB28" s="61"/>
      <c r="UUC28" s="61"/>
      <c r="UUD28" s="61"/>
      <c r="UUE28" s="61"/>
      <c r="UUF28" s="61"/>
      <c r="UUG28" s="61"/>
      <c r="UUH28" s="61"/>
      <c r="UUI28" s="61"/>
      <c r="UUJ28" s="61"/>
      <c r="UUK28" s="61"/>
      <c r="UUL28" s="61"/>
      <c r="UUM28" s="61"/>
      <c r="UUN28" s="61"/>
      <c r="UUO28" s="61"/>
      <c r="UUP28" s="61"/>
      <c r="UUQ28" s="61"/>
      <c r="UUR28" s="61"/>
      <c r="UUS28" s="61"/>
      <c r="UUT28" s="61"/>
      <c r="UUU28" s="61"/>
      <c r="UUV28" s="61"/>
      <c r="UUW28" s="61"/>
      <c r="UUX28" s="61"/>
      <c r="UUY28" s="61"/>
      <c r="UUZ28" s="61"/>
      <c r="UVA28" s="61"/>
      <c r="UVB28" s="61"/>
      <c r="UVC28" s="61"/>
      <c r="UVD28" s="61"/>
      <c r="UVE28" s="61"/>
      <c r="UVF28" s="61"/>
      <c r="UVG28" s="61"/>
      <c r="UVH28" s="61"/>
      <c r="UVI28" s="61"/>
      <c r="UVJ28" s="61"/>
      <c r="UVK28" s="61"/>
      <c r="UVL28" s="61"/>
      <c r="UVM28" s="61"/>
      <c r="UVN28" s="61"/>
      <c r="UVO28" s="61"/>
      <c r="UVP28" s="61"/>
      <c r="UVQ28" s="61"/>
      <c r="UVR28" s="61"/>
      <c r="UVS28" s="61"/>
      <c r="UVT28" s="61"/>
      <c r="UVU28" s="61"/>
      <c r="UVV28" s="61"/>
      <c r="UVW28" s="61"/>
      <c r="UVX28" s="61"/>
      <c r="UVY28" s="61"/>
      <c r="UVZ28" s="61"/>
      <c r="UWA28" s="61"/>
      <c r="UWB28" s="61"/>
      <c r="UWC28" s="61"/>
      <c r="UWD28" s="61"/>
      <c r="UWE28" s="61"/>
      <c r="UWF28" s="61"/>
      <c r="UWG28" s="61"/>
      <c r="UWH28" s="61"/>
      <c r="UWI28" s="61"/>
      <c r="UWJ28" s="61"/>
      <c r="UWK28" s="61"/>
      <c r="UWL28" s="61"/>
      <c r="UWM28" s="61"/>
      <c r="UWN28" s="61"/>
      <c r="UWO28" s="61"/>
      <c r="UWP28" s="61"/>
      <c r="UWQ28" s="61"/>
      <c r="UWR28" s="61"/>
      <c r="UWS28" s="61"/>
      <c r="UWT28" s="61"/>
      <c r="UWU28" s="61"/>
      <c r="UWV28" s="61"/>
      <c r="UWW28" s="61"/>
      <c r="UWX28" s="61"/>
      <c r="UWY28" s="61"/>
      <c r="UWZ28" s="61"/>
      <c r="UXA28" s="61"/>
      <c r="UXB28" s="61"/>
      <c r="UXC28" s="61"/>
      <c r="UXD28" s="61"/>
      <c r="UXE28" s="61"/>
      <c r="UXF28" s="61"/>
      <c r="UXG28" s="61"/>
      <c r="UXH28" s="61"/>
      <c r="UXI28" s="61"/>
      <c r="UXJ28" s="61"/>
      <c r="UXK28" s="61"/>
      <c r="UXL28" s="61"/>
      <c r="UXM28" s="61"/>
      <c r="UXN28" s="61"/>
      <c r="UXO28" s="61"/>
      <c r="UXP28" s="61"/>
      <c r="UXQ28" s="61"/>
      <c r="UXR28" s="61"/>
      <c r="UXS28" s="61"/>
      <c r="UXT28" s="61"/>
      <c r="UXU28" s="61"/>
      <c r="UXV28" s="61"/>
      <c r="UXW28" s="61"/>
      <c r="UXX28" s="61"/>
      <c r="UXY28" s="61"/>
      <c r="UXZ28" s="61"/>
      <c r="UYA28" s="61"/>
      <c r="UYB28" s="61"/>
      <c r="UYC28" s="61"/>
      <c r="UYD28" s="61"/>
      <c r="UYE28" s="61"/>
      <c r="UYF28" s="61"/>
      <c r="UYG28" s="61"/>
      <c r="UYH28" s="61"/>
      <c r="UYI28" s="61"/>
      <c r="UYJ28" s="61"/>
      <c r="UYK28" s="61"/>
      <c r="UYL28" s="61"/>
      <c r="UYM28" s="61"/>
      <c r="UYN28" s="61"/>
      <c r="UYO28" s="61"/>
      <c r="UYP28" s="61"/>
      <c r="UYQ28" s="61"/>
      <c r="UYR28" s="61"/>
      <c r="UYS28" s="61"/>
      <c r="UYT28" s="61"/>
      <c r="UYU28" s="61"/>
      <c r="UYV28" s="61"/>
      <c r="UYW28" s="61"/>
      <c r="UYX28" s="61"/>
      <c r="UYY28" s="61"/>
      <c r="UYZ28" s="61"/>
      <c r="UZA28" s="61"/>
      <c r="UZB28" s="61"/>
      <c r="UZC28" s="61"/>
      <c r="UZD28" s="61"/>
      <c r="UZE28" s="61"/>
      <c r="UZF28" s="61"/>
      <c r="UZG28" s="61"/>
      <c r="UZH28" s="61"/>
      <c r="UZI28" s="61"/>
      <c r="UZJ28" s="61"/>
      <c r="UZK28" s="61"/>
      <c r="UZL28" s="61"/>
      <c r="UZM28" s="61"/>
      <c r="UZN28" s="61"/>
      <c r="UZO28" s="61"/>
      <c r="UZP28" s="61"/>
      <c r="UZQ28" s="61"/>
      <c r="UZR28" s="61"/>
      <c r="UZS28" s="61"/>
      <c r="UZT28" s="61"/>
      <c r="UZU28" s="61"/>
      <c r="UZV28" s="61"/>
      <c r="UZW28" s="61"/>
      <c r="UZX28" s="61"/>
      <c r="UZY28" s="61"/>
      <c r="UZZ28" s="61"/>
      <c r="VAA28" s="61"/>
      <c r="VAB28" s="61"/>
      <c r="VAC28" s="61"/>
      <c r="VAD28" s="61"/>
      <c r="VAE28" s="61"/>
      <c r="VAF28" s="61"/>
      <c r="VAG28" s="61"/>
      <c r="VAH28" s="61"/>
      <c r="VAI28" s="61"/>
      <c r="VAJ28" s="61"/>
      <c r="VAK28" s="61"/>
      <c r="VAL28" s="61"/>
      <c r="VAM28" s="61"/>
      <c r="VAN28" s="61"/>
      <c r="VAO28" s="61"/>
      <c r="VAP28" s="61"/>
      <c r="VAQ28" s="61"/>
      <c r="VAR28" s="61"/>
      <c r="VAS28" s="61"/>
      <c r="VAT28" s="61"/>
      <c r="VAU28" s="61"/>
      <c r="VAV28" s="61"/>
      <c r="VAW28" s="61"/>
      <c r="VAX28" s="61"/>
      <c r="VAY28" s="61"/>
      <c r="VAZ28" s="61"/>
      <c r="VBA28" s="61"/>
      <c r="VBB28" s="61"/>
      <c r="VBC28" s="61"/>
      <c r="VBD28" s="61"/>
      <c r="VBE28" s="61"/>
      <c r="VBF28" s="61"/>
      <c r="VBG28" s="61"/>
      <c r="VBH28" s="61"/>
      <c r="VBI28" s="61"/>
      <c r="VBJ28" s="61"/>
      <c r="VBK28" s="61"/>
      <c r="VBL28" s="61"/>
      <c r="VBM28" s="61"/>
      <c r="VBN28" s="61"/>
      <c r="VBO28" s="61"/>
      <c r="VBP28" s="61"/>
      <c r="VBQ28" s="61"/>
      <c r="VBR28" s="61"/>
      <c r="VBS28" s="61"/>
      <c r="VBT28" s="61"/>
      <c r="VBU28" s="61"/>
      <c r="VBV28" s="61"/>
      <c r="VBW28" s="61"/>
      <c r="VBX28" s="61"/>
      <c r="VBY28" s="61"/>
      <c r="VBZ28" s="61"/>
      <c r="VCA28" s="61"/>
      <c r="VCB28" s="61"/>
      <c r="VCC28" s="61"/>
      <c r="VCD28" s="61"/>
      <c r="VCE28" s="61"/>
      <c r="VCF28" s="61"/>
      <c r="VCG28" s="61"/>
      <c r="VCH28" s="61"/>
      <c r="VCI28" s="61"/>
      <c r="VCJ28" s="61"/>
      <c r="VCK28" s="61"/>
      <c r="VCL28" s="61"/>
      <c r="VCM28" s="61"/>
      <c r="VCN28" s="61"/>
      <c r="VCO28" s="61"/>
      <c r="VCP28" s="61"/>
      <c r="VCQ28" s="61"/>
      <c r="VCR28" s="61"/>
      <c r="VCS28" s="61"/>
      <c r="VCT28" s="61"/>
      <c r="VCU28" s="61"/>
      <c r="VCV28" s="61"/>
      <c r="VCW28" s="61"/>
      <c r="VCX28" s="61"/>
      <c r="VCY28" s="61"/>
      <c r="VCZ28" s="61"/>
      <c r="VDA28" s="61"/>
      <c r="VDB28" s="61"/>
      <c r="VDC28" s="61"/>
      <c r="VDD28" s="61"/>
      <c r="VDE28" s="61"/>
      <c r="VDF28" s="61"/>
      <c r="VDG28" s="61"/>
      <c r="VDH28" s="61"/>
      <c r="VDI28" s="61"/>
      <c r="VDJ28" s="61"/>
      <c r="VDK28" s="61"/>
      <c r="VDL28" s="61"/>
      <c r="VDM28" s="61"/>
      <c r="VDN28" s="61"/>
      <c r="VDO28" s="61"/>
      <c r="VDP28" s="61"/>
      <c r="VDQ28" s="61"/>
      <c r="VDR28" s="61"/>
      <c r="VDS28" s="61"/>
      <c r="VDT28" s="61"/>
      <c r="VDU28" s="61"/>
      <c r="VDV28" s="61"/>
      <c r="VDW28" s="61"/>
      <c r="VDX28" s="61"/>
      <c r="VDY28" s="61"/>
      <c r="VDZ28" s="61"/>
      <c r="VEA28" s="61"/>
      <c r="VEB28" s="61"/>
      <c r="VEC28" s="61"/>
      <c r="VED28" s="61"/>
      <c r="VEE28" s="61"/>
      <c r="VEF28" s="61"/>
      <c r="VEG28" s="61"/>
      <c r="VEH28" s="61"/>
      <c r="VEI28" s="61"/>
      <c r="VEJ28" s="61"/>
      <c r="VEK28" s="61"/>
      <c r="VEL28" s="61"/>
      <c r="VEM28" s="61"/>
      <c r="VEN28" s="61"/>
      <c r="VEO28" s="61"/>
      <c r="VEP28" s="61"/>
      <c r="VEQ28" s="61"/>
      <c r="VER28" s="61"/>
      <c r="VES28" s="61"/>
      <c r="VET28" s="61"/>
      <c r="VEU28" s="61"/>
      <c r="VEV28" s="61"/>
      <c r="VEW28" s="61"/>
      <c r="VEX28" s="61"/>
      <c r="VEY28" s="61"/>
      <c r="VEZ28" s="61"/>
      <c r="VFA28" s="61"/>
      <c r="VFB28" s="61"/>
      <c r="VFC28" s="61"/>
      <c r="VFD28" s="61"/>
      <c r="VFE28" s="61"/>
      <c r="VFF28" s="61"/>
      <c r="VFG28" s="61"/>
      <c r="VFH28" s="61"/>
      <c r="VFI28" s="61"/>
      <c r="VFJ28" s="61"/>
      <c r="VFK28" s="61"/>
      <c r="VFL28" s="61"/>
      <c r="VFM28" s="61"/>
      <c r="VFN28" s="61"/>
      <c r="VFO28" s="61"/>
      <c r="VFP28" s="61"/>
      <c r="VFQ28" s="61"/>
      <c r="VFR28" s="61"/>
      <c r="VFS28" s="61"/>
      <c r="VFT28" s="61"/>
      <c r="VFU28" s="61"/>
      <c r="VFV28" s="61"/>
      <c r="VFW28" s="61"/>
      <c r="VFX28" s="61"/>
      <c r="VFY28" s="61"/>
      <c r="VFZ28" s="61"/>
      <c r="VGA28" s="61"/>
      <c r="VGB28" s="61"/>
      <c r="VGC28" s="61"/>
      <c r="VGD28" s="61"/>
      <c r="VGE28" s="61"/>
      <c r="VGF28" s="61"/>
      <c r="VGG28" s="61"/>
      <c r="VGH28" s="61"/>
      <c r="VGI28" s="61"/>
      <c r="VGJ28" s="61"/>
      <c r="VGK28" s="61"/>
      <c r="VGL28" s="61"/>
      <c r="VGM28" s="61"/>
      <c r="VGN28" s="61"/>
      <c r="VGO28" s="61"/>
      <c r="VGP28" s="61"/>
      <c r="VGQ28" s="61"/>
      <c r="VGR28" s="61"/>
      <c r="VGS28" s="61"/>
      <c r="VGT28" s="61"/>
      <c r="VGU28" s="61"/>
      <c r="VGV28" s="61"/>
      <c r="VGW28" s="61"/>
      <c r="VGX28" s="61"/>
      <c r="VGY28" s="61"/>
      <c r="VGZ28" s="61"/>
      <c r="VHA28" s="61"/>
      <c r="VHB28" s="61"/>
      <c r="VHC28" s="61"/>
      <c r="VHD28" s="61"/>
      <c r="VHE28" s="61"/>
      <c r="VHF28" s="61"/>
      <c r="VHG28" s="61"/>
      <c r="VHH28" s="61"/>
      <c r="VHI28" s="61"/>
      <c r="VHJ28" s="61"/>
      <c r="VHK28" s="61"/>
      <c r="VHL28" s="61"/>
      <c r="VHM28" s="61"/>
      <c r="VHN28" s="61"/>
      <c r="VHO28" s="61"/>
      <c r="VHP28" s="61"/>
      <c r="VHQ28" s="61"/>
      <c r="VHR28" s="61"/>
      <c r="VHS28" s="61"/>
      <c r="VHT28" s="61"/>
      <c r="VHU28" s="61"/>
      <c r="VHV28" s="61"/>
      <c r="VHW28" s="61"/>
      <c r="VHX28" s="61"/>
      <c r="VHY28" s="61"/>
      <c r="VHZ28" s="61"/>
      <c r="VIA28" s="61"/>
      <c r="VIB28" s="61"/>
      <c r="VIC28" s="61"/>
      <c r="VID28" s="61"/>
      <c r="VIE28" s="61"/>
      <c r="VIF28" s="61"/>
      <c r="VIG28" s="61"/>
      <c r="VIH28" s="61"/>
      <c r="VII28" s="61"/>
      <c r="VIJ28" s="61"/>
      <c r="VIK28" s="61"/>
      <c r="VIL28" s="61"/>
      <c r="VIM28" s="61"/>
      <c r="VIN28" s="61"/>
      <c r="VIO28" s="61"/>
      <c r="VIP28" s="61"/>
      <c r="VIQ28" s="61"/>
      <c r="VIR28" s="61"/>
      <c r="VIS28" s="61"/>
      <c r="VIT28" s="61"/>
      <c r="VIU28" s="61"/>
      <c r="VIV28" s="61"/>
      <c r="VIW28" s="61"/>
      <c r="VIX28" s="61"/>
      <c r="VIY28" s="61"/>
      <c r="VIZ28" s="61"/>
      <c r="VJA28" s="61"/>
      <c r="VJB28" s="61"/>
      <c r="VJC28" s="61"/>
      <c r="VJD28" s="61"/>
      <c r="VJE28" s="61"/>
      <c r="VJF28" s="61"/>
      <c r="VJG28" s="61"/>
      <c r="VJH28" s="61"/>
      <c r="VJI28" s="61"/>
      <c r="VJJ28" s="61"/>
      <c r="VJK28" s="61"/>
      <c r="VJL28" s="61"/>
      <c r="VJM28" s="61"/>
      <c r="VJN28" s="61"/>
      <c r="VJO28" s="61"/>
      <c r="VJP28" s="61"/>
      <c r="VJQ28" s="61"/>
      <c r="VJR28" s="61"/>
      <c r="VJS28" s="61"/>
      <c r="VJT28" s="61"/>
      <c r="VJU28" s="61"/>
      <c r="VJV28" s="61"/>
      <c r="VJW28" s="61"/>
      <c r="VJX28" s="61"/>
      <c r="VJY28" s="61"/>
      <c r="VJZ28" s="61"/>
      <c r="VKA28" s="61"/>
      <c r="VKB28" s="61"/>
      <c r="VKC28" s="61"/>
      <c r="VKD28" s="61"/>
      <c r="VKE28" s="61"/>
      <c r="VKF28" s="61"/>
      <c r="VKG28" s="61"/>
      <c r="VKH28" s="61"/>
      <c r="VKI28" s="61"/>
      <c r="VKJ28" s="61"/>
      <c r="VKK28" s="61"/>
      <c r="VKL28" s="61"/>
      <c r="VKM28" s="61"/>
      <c r="VKN28" s="61"/>
      <c r="VKO28" s="61"/>
      <c r="VKP28" s="61"/>
      <c r="VKQ28" s="61"/>
      <c r="VKR28" s="61"/>
      <c r="VKS28" s="61"/>
      <c r="VKT28" s="61"/>
      <c r="VKU28" s="61"/>
      <c r="VKV28" s="61"/>
      <c r="VKW28" s="61"/>
      <c r="VKX28" s="61"/>
      <c r="VKY28" s="61"/>
      <c r="VKZ28" s="61"/>
      <c r="VLA28" s="61"/>
      <c r="VLB28" s="61"/>
      <c r="VLC28" s="61"/>
      <c r="VLD28" s="61"/>
      <c r="VLE28" s="61"/>
      <c r="VLF28" s="61"/>
      <c r="VLG28" s="61"/>
      <c r="VLH28" s="61"/>
      <c r="VLI28" s="61"/>
      <c r="VLJ28" s="61"/>
      <c r="VLK28" s="61"/>
      <c r="VLL28" s="61"/>
      <c r="VLM28" s="61"/>
      <c r="VLN28" s="61"/>
      <c r="VLO28" s="61"/>
      <c r="VLP28" s="61"/>
      <c r="VLQ28" s="61"/>
      <c r="VLR28" s="61"/>
      <c r="VLS28" s="61"/>
      <c r="VLT28" s="61"/>
      <c r="VLU28" s="61"/>
      <c r="VLV28" s="61"/>
      <c r="VLW28" s="61"/>
      <c r="VLX28" s="61"/>
      <c r="VLY28" s="61"/>
      <c r="VLZ28" s="61"/>
      <c r="VMA28" s="61"/>
      <c r="VMB28" s="61"/>
      <c r="VMC28" s="61"/>
      <c r="VMD28" s="61"/>
      <c r="VME28" s="61"/>
      <c r="VMF28" s="61"/>
      <c r="VMG28" s="61"/>
      <c r="VMH28" s="61"/>
      <c r="VMI28" s="61"/>
      <c r="VMJ28" s="61"/>
      <c r="VMK28" s="61"/>
      <c r="VML28" s="61"/>
      <c r="VMM28" s="61"/>
      <c r="VMN28" s="61"/>
      <c r="VMO28" s="61"/>
      <c r="VMP28" s="61"/>
      <c r="VMQ28" s="61"/>
      <c r="VMR28" s="61"/>
      <c r="VMS28" s="61"/>
      <c r="VMT28" s="61"/>
      <c r="VMU28" s="61"/>
      <c r="VMV28" s="61"/>
      <c r="VMW28" s="61"/>
      <c r="VMX28" s="61"/>
      <c r="VMY28" s="61"/>
      <c r="VMZ28" s="61"/>
      <c r="VNA28" s="61"/>
      <c r="VNB28" s="61"/>
      <c r="VNC28" s="61"/>
      <c r="VND28" s="61"/>
      <c r="VNE28" s="61"/>
      <c r="VNF28" s="61"/>
      <c r="VNG28" s="61"/>
      <c r="VNH28" s="61"/>
      <c r="VNI28" s="61"/>
      <c r="VNJ28" s="61"/>
      <c r="VNK28" s="61"/>
      <c r="VNL28" s="61"/>
      <c r="VNM28" s="61"/>
      <c r="VNN28" s="61"/>
      <c r="VNO28" s="61"/>
      <c r="VNP28" s="61"/>
      <c r="VNQ28" s="61"/>
      <c r="VNR28" s="61"/>
      <c r="VNS28" s="61"/>
      <c r="VNT28" s="61"/>
      <c r="VNU28" s="61"/>
      <c r="VNV28" s="61"/>
      <c r="VNW28" s="61"/>
      <c r="VNX28" s="61"/>
      <c r="VNY28" s="61"/>
      <c r="VNZ28" s="61"/>
      <c r="VOA28" s="61"/>
      <c r="VOB28" s="61"/>
      <c r="VOC28" s="61"/>
      <c r="VOD28" s="61"/>
      <c r="VOE28" s="61"/>
      <c r="VOF28" s="61"/>
      <c r="VOG28" s="61"/>
      <c r="VOH28" s="61"/>
      <c r="VOI28" s="61"/>
      <c r="VOJ28" s="61"/>
      <c r="VOK28" s="61"/>
      <c r="VOL28" s="61"/>
      <c r="VOM28" s="61"/>
      <c r="VON28" s="61"/>
      <c r="VOO28" s="61"/>
      <c r="VOP28" s="61"/>
      <c r="VOQ28" s="61"/>
      <c r="VOR28" s="61"/>
      <c r="VOS28" s="61"/>
      <c r="VOT28" s="61"/>
      <c r="VOU28" s="61"/>
      <c r="VOV28" s="61"/>
      <c r="VOW28" s="61"/>
      <c r="VOX28" s="61"/>
      <c r="VOY28" s="61"/>
      <c r="VOZ28" s="61"/>
      <c r="VPA28" s="61"/>
      <c r="VPB28" s="61"/>
      <c r="VPC28" s="61"/>
      <c r="VPD28" s="61"/>
      <c r="VPE28" s="61"/>
      <c r="VPF28" s="61"/>
      <c r="VPG28" s="61"/>
      <c r="VPH28" s="61"/>
      <c r="VPI28" s="61"/>
      <c r="VPJ28" s="61"/>
      <c r="VPK28" s="61"/>
      <c r="VPL28" s="61"/>
      <c r="VPM28" s="61"/>
      <c r="VPN28" s="61"/>
      <c r="VPO28" s="61"/>
      <c r="VPP28" s="61"/>
      <c r="VPQ28" s="61"/>
      <c r="VPR28" s="61"/>
      <c r="VPS28" s="61"/>
      <c r="VPT28" s="61"/>
      <c r="VPU28" s="61"/>
      <c r="VPV28" s="61"/>
      <c r="VPW28" s="61"/>
      <c r="VPX28" s="61"/>
      <c r="VPY28" s="61"/>
      <c r="VPZ28" s="61"/>
      <c r="VQA28" s="61"/>
      <c r="VQB28" s="61"/>
      <c r="VQC28" s="61"/>
      <c r="VQD28" s="61"/>
      <c r="VQE28" s="61"/>
      <c r="VQF28" s="61"/>
      <c r="VQG28" s="61"/>
      <c r="VQH28" s="61"/>
      <c r="VQI28" s="61"/>
      <c r="VQJ28" s="61"/>
      <c r="VQK28" s="61"/>
      <c r="VQL28" s="61"/>
      <c r="VQM28" s="61"/>
      <c r="VQN28" s="61"/>
      <c r="VQO28" s="61"/>
      <c r="VQP28" s="61"/>
      <c r="VQQ28" s="61"/>
      <c r="VQR28" s="61"/>
      <c r="VQS28" s="61"/>
      <c r="VQT28" s="61"/>
      <c r="VQU28" s="61"/>
      <c r="VQV28" s="61"/>
      <c r="VQW28" s="61"/>
      <c r="VQX28" s="61"/>
      <c r="VQY28" s="61"/>
      <c r="VQZ28" s="61"/>
      <c r="VRA28" s="61"/>
      <c r="VRB28" s="61"/>
      <c r="VRC28" s="61"/>
      <c r="VRD28" s="61"/>
      <c r="VRE28" s="61"/>
      <c r="VRF28" s="61"/>
      <c r="VRG28" s="61"/>
      <c r="VRH28" s="61"/>
      <c r="VRI28" s="61"/>
      <c r="VRJ28" s="61"/>
      <c r="VRK28" s="61"/>
      <c r="VRL28" s="61"/>
      <c r="VRM28" s="61"/>
      <c r="VRN28" s="61"/>
      <c r="VRO28" s="61"/>
      <c r="VRP28" s="61"/>
      <c r="VRQ28" s="61"/>
      <c r="VRR28" s="61"/>
      <c r="VRS28" s="61"/>
      <c r="VRT28" s="61"/>
      <c r="VRU28" s="61"/>
      <c r="VRV28" s="61"/>
      <c r="VRW28" s="61"/>
      <c r="VRX28" s="61"/>
      <c r="VRY28" s="61"/>
      <c r="VRZ28" s="61"/>
      <c r="VSA28" s="61"/>
      <c r="VSB28" s="61"/>
      <c r="VSC28" s="61"/>
      <c r="VSD28" s="61"/>
      <c r="VSE28" s="61"/>
      <c r="VSF28" s="61"/>
      <c r="VSG28" s="61"/>
      <c r="VSH28" s="61"/>
      <c r="VSI28" s="61"/>
      <c r="VSJ28" s="61"/>
      <c r="VSK28" s="61"/>
      <c r="VSL28" s="61"/>
      <c r="VSM28" s="61"/>
      <c r="VSN28" s="61"/>
      <c r="VSO28" s="61"/>
      <c r="VSP28" s="61"/>
      <c r="VSQ28" s="61"/>
      <c r="VSR28" s="61"/>
      <c r="VSS28" s="61"/>
      <c r="VST28" s="61"/>
      <c r="VSU28" s="61"/>
      <c r="VSV28" s="61"/>
      <c r="VSW28" s="61"/>
      <c r="VSX28" s="61"/>
      <c r="VSY28" s="61"/>
      <c r="VSZ28" s="61"/>
      <c r="VTA28" s="61"/>
      <c r="VTB28" s="61"/>
      <c r="VTC28" s="61"/>
      <c r="VTD28" s="61"/>
      <c r="VTE28" s="61"/>
      <c r="VTF28" s="61"/>
      <c r="VTG28" s="61"/>
      <c r="VTH28" s="61"/>
      <c r="VTI28" s="61"/>
      <c r="VTJ28" s="61"/>
      <c r="VTK28" s="61"/>
      <c r="VTL28" s="61"/>
      <c r="VTM28" s="61"/>
      <c r="VTN28" s="61"/>
      <c r="VTO28" s="61"/>
      <c r="VTP28" s="61"/>
      <c r="VTQ28" s="61"/>
      <c r="VTR28" s="61"/>
      <c r="VTS28" s="61"/>
      <c r="VTT28" s="61"/>
      <c r="VTU28" s="61"/>
      <c r="VTV28" s="61"/>
      <c r="VTW28" s="61"/>
      <c r="VTX28" s="61"/>
      <c r="VTY28" s="61"/>
      <c r="VTZ28" s="61"/>
      <c r="VUA28" s="61"/>
      <c r="VUB28" s="61"/>
      <c r="VUC28" s="61"/>
      <c r="VUD28" s="61"/>
      <c r="VUE28" s="61"/>
      <c r="VUF28" s="61"/>
      <c r="VUG28" s="61"/>
      <c r="VUH28" s="61"/>
      <c r="VUI28" s="61"/>
      <c r="VUJ28" s="61"/>
      <c r="VUK28" s="61"/>
      <c r="VUL28" s="61"/>
      <c r="VUM28" s="61"/>
      <c r="VUN28" s="61"/>
      <c r="VUO28" s="61"/>
      <c r="VUP28" s="61"/>
      <c r="VUQ28" s="61"/>
      <c r="VUR28" s="61"/>
      <c r="VUS28" s="61"/>
      <c r="VUT28" s="61"/>
      <c r="VUU28" s="61"/>
      <c r="VUV28" s="61"/>
      <c r="VUW28" s="61"/>
      <c r="VUX28" s="61"/>
      <c r="VUY28" s="61"/>
      <c r="VUZ28" s="61"/>
      <c r="VVA28" s="61"/>
      <c r="VVB28" s="61"/>
      <c r="VVC28" s="61"/>
      <c r="VVD28" s="61"/>
      <c r="VVE28" s="61"/>
      <c r="VVF28" s="61"/>
      <c r="VVG28" s="61"/>
      <c r="VVH28" s="61"/>
      <c r="VVI28" s="61"/>
      <c r="VVJ28" s="61"/>
      <c r="VVK28" s="61"/>
      <c r="VVL28" s="61"/>
      <c r="VVM28" s="61"/>
      <c r="VVN28" s="61"/>
      <c r="VVO28" s="61"/>
      <c r="VVP28" s="61"/>
      <c r="VVQ28" s="61"/>
      <c r="VVR28" s="61"/>
      <c r="VVS28" s="61"/>
      <c r="VVT28" s="61"/>
      <c r="VVU28" s="61"/>
      <c r="VVV28" s="61"/>
      <c r="VVW28" s="61"/>
      <c r="VVX28" s="61"/>
      <c r="VVY28" s="61"/>
      <c r="VVZ28" s="61"/>
      <c r="VWA28" s="61"/>
      <c r="VWB28" s="61"/>
      <c r="VWC28" s="61"/>
      <c r="VWD28" s="61"/>
      <c r="VWE28" s="61"/>
      <c r="VWF28" s="61"/>
      <c r="VWG28" s="61"/>
      <c r="VWH28" s="61"/>
      <c r="VWI28" s="61"/>
      <c r="VWJ28" s="61"/>
      <c r="VWK28" s="61"/>
      <c r="VWL28" s="61"/>
      <c r="VWM28" s="61"/>
      <c r="VWN28" s="61"/>
      <c r="VWO28" s="61"/>
      <c r="VWP28" s="61"/>
      <c r="VWQ28" s="61"/>
      <c r="VWR28" s="61"/>
      <c r="VWS28" s="61"/>
      <c r="VWT28" s="61"/>
      <c r="VWU28" s="61"/>
      <c r="VWV28" s="61"/>
      <c r="VWW28" s="61"/>
      <c r="VWX28" s="61"/>
      <c r="VWY28" s="61"/>
      <c r="VWZ28" s="61"/>
      <c r="VXA28" s="61"/>
      <c r="VXB28" s="61"/>
      <c r="VXC28" s="61"/>
      <c r="VXD28" s="61"/>
      <c r="VXE28" s="61"/>
      <c r="VXF28" s="61"/>
      <c r="VXG28" s="61"/>
      <c r="VXH28" s="61"/>
      <c r="VXI28" s="61"/>
      <c r="VXJ28" s="61"/>
      <c r="VXK28" s="61"/>
      <c r="VXL28" s="61"/>
      <c r="VXM28" s="61"/>
      <c r="VXN28" s="61"/>
      <c r="VXO28" s="61"/>
      <c r="VXP28" s="61"/>
      <c r="VXQ28" s="61"/>
      <c r="VXR28" s="61"/>
      <c r="VXS28" s="61"/>
      <c r="VXT28" s="61"/>
      <c r="VXU28" s="61"/>
      <c r="VXV28" s="61"/>
      <c r="VXW28" s="61"/>
      <c r="VXX28" s="61"/>
      <c r="VXY28" s="61"/>
      <c r="VXZ28" s="61"/>
      <c r="VYA28" s="61"/>
      <c r="VYB28" s="61"/>
      <c r="VYC28" s="61"/>
      <c r="VYD28" s="61"/>
      <c r="VYE28" s="61"/>
      <c r="VYF28" s="61"/>
      <c r="VYG28" s="61"/>
      <c r="VYH28" s="61"/>
      <c r="VYI28" s="61"/>
      <c r="VYJ28" s="61"/>
      <c r="VYK28" s="61"/>
      <c r="VYL28" s="61"/>
      <c r="VYM28" s="61"/>
      <c r="VYN28" s="61"/>
      <c r="VYO28" s="61"/>
      <c r="VYP28" s="61"/>
      <c r="VYQ28" s="61"/>
      <c r="VYR28" s="61"/>
      <c r="VYS28" s="61"/>
      <c r="VYT28" s="61"/>
      <c r="VYU28" s="61"/>
      <c r="VYV28" s="61"/>
      <c r="VYW28" s="61"/>
      <c r="VYX28" s="61"/>
      <c r="VYY28" s="61"/>
      <c r="VYZ28" s="61"/>
      <c r="VZA28" s="61"/>
      <c r="VZB28" s="61"/>
      <c r="VZC28" s="61"/>
      <c r="VZD28" s="61"/>
      <c r="VZE28" s="61"/>
      <c r="VZF28" s="61"/>
      <c r="VZG28" s="61"/>
      <c r="VZH28" s="61"/>
      <c r="VZI28" s="61"/>
      <c r="VZJ28" s="61"/>
      <c r="VZK28" s="61"/>
      <c r="VZL28" s="61"/>
      <c r="VZM28" s="61"/>
      <c r="VZN28" s="61"/>
      <c r="VZO28" s="61"/>
      <c r="VZP28" s="61"/>
      <c r="VZQ28" s="61"/>
      <c r="VZR28" s="61"/>
      <c r="VZS28" s="61"/>
      <c r="VZT28" s="61"/>
      <c r="VZU28" s="61"/>
      <c r="VZV28" s="61"/>
      <c r="VZW28" s="61"/>
      <c r="VZX28" s="61"/>
      <c r="VZY28" s="61"/>
      <c r="VZZ28" s="61"/>
      <c r="WAA28" s="61"/>
      <c r="WAB28" s="61"/>
      <c r="WAC28" s="61"/>
      <c r="WAD28" s="61"/>
      <c r="WAE28" s="61"/>
      <c r="WAF28" s="61"/>
      <c r="WAG28" s="61"/>
      <c r="WAH28" s="61"/>
      <c r="WAI28" s="61"/>
      <c r="WAJ28" s="61"/>
      <c r="WAK28" s="61"/>
      <c r="WAL28" s="61"/>
      <c r="WAM28" s="61"/>
      <c r="WAN28" s="61"/>
      <c r="WAO28" s="61"/>
      <c r="WAP28" s="61"/>
      <c r="WAQ28" s="61"/>
      <c r="WAR28" s="61"/>
      <c r="WAS28" s="61"/>
      <c r="WAT28" s="61"/>
      <c r="WAU28" s="61"/>
      <c r="WAV28" s="61"/>
      <c r="WAW28" s="61"/>
      <c r="WAX28" s="61"/>
      <c r="WAY28" s="61"/>
      <c r="WAZ28" s="61"/>
      <c r="WBA28" s="61"/>
      <c r="WBB28" s="61"/>
      <c r="WBC28" s="61"/>
      <c r="WBD28" s="61"/>
      <c r="WBE28" s="61"/>
      <c r="WBF28" s="61"/>
      <c r="WBG28" s="61"/>
      <c r="WBH28" s="61"/>
      <c r="WBI28" s="61"/>
      <c r="WBJ28" s="61"/>
      <c r="WBK28" s="61"/>
      <c r="WBL28" s="61"/>
      <c r="WBM28" s="61"/>
      <c r="WBN28" s="61"/>
      <c r="WBO28" s="61"/>
      <c r="WBP28" s="61"/>
      <c r="WBQ28" s="61"/>
      <c r="WBR28" s="61"/>
      <c r="WBS28" s="61"/>
      <c r="WBT28" s="61"/>
      <c r="WBU28" s="61"/>
      <c r="WBV28" s="61"/>
      <c r="WBW28" s="61"/>
      <c r="WBX28" s="61"/>
      <c r="WBY28" s="61"/>
      <c r="WBZ28" s="61"/>
      <c r="WCA28" s="61"/>
      <c r="WCB28" s="61"/>
      <c r="WCC28" s="61"/>
      <c r="WCD28" s="61"/>
      <c r="WCE28" s="61"/>
      <c r="WCF28" s="61"/>
      <c r="WCG28" s="61"/>
      <c r="WCH28" s="61"/>
      <c r="WCI28" s="61"/>
      <c r="WCJ28" s="61"/>
      <c r="WCK28" s="61"/>
      <c r="WCL28" s="61"/>
      <c r="WCM28" s="61"/>
      <c r="WCN28" s="61"/>
      <c r="WCO28" s="61"/>
      <c r="WCP28" s="61"/>
      <c r="WCQ28" s="61"/>
      <c r="WCR28" s="61"/>
      <c r="WCS28" s="61"/>
      <c r="WCT28" s="61"/>
      <c r="WCU28" s="61"/>
      <c r="WCV28" s="61"/>
      <c r="WCW28" s="61"/>
      <c r="WCX28" s="61"/>
      <c r="WCY28" s="61"/>
      <c r="WCZ28" s="61"/>
      <c r="WDA28" s="61"/>
      <c r="WDB28" s="61"/>
      <c r="WDC28" s="61"/>
      <c r="WDD28" s="61"/>
      <c r="WDE28" s="61"/>
      <c r="WDF28" s="61"/>
      <c r="WDG28" s="61"/>
      <c r="WDH28" s="61"/>
      <c r="WDI28" s="61"/>
      <c r="WDJ28" s="61"/>
      <c r="WDK28" s="61"/>
      <c r="WDL28" s="61"/>
      <c r="WDM28" s="61"/>
      <c r="WDN28" s="61"/>
      <c r="WDO28" s="61"/>
      <c r="WDP28" s="61"/>
      <c r="WDQ28" s="61"/>
      <c r="WDR28" s="61"/>
      <c r="WDS28" s="61"/>
      <c r="WDT28" s="61"/>
      <c r="WDU28" s="61"/>
      <c r="WDV28" s="61"/>
      <c r="WDW28" s="61"/>
      <c r="WDX28" s="61"/>
      <c r="WDY28" s="61"/>
      <c r="WDZ28" s="61"/>
      <c r="WEA28" s="61"/>
      <c r="WEB28" s="61"/>
      <c r="WEC28" s="61"/>
      <c r="WED28" s="61"/>
      <c r="WEE28" s="61"/>
      <c r="WEF28" s="61"/>
      <c r="WEG28" s="61"/>
      <c r="WEH28" s="61"/>
      <c r="WEI28" s="61"/>
      <c r="WEJ28" s="61"/>
      <c r="WEK28" s="61"/>
      <c r="WEL28" s="61"/>
      <c r="WEM28" s="61"/>
      <c r="WEN28" s="61"/>
      <c r="WEO28" s="61"/>
      <c r="WEP28" s="61"/>
      <c r="WEQ28" s="61"/>
      <c r="WER28" s="61"/>
      <c r="WES28" s="61"/>
      <c r="WET28" s="61"/>
      <c r="WEU28" s="61"/>
      <c r="WEV28" s="61"/>
      <c r="WEW28" s="61"/>
      <c r="WEX28" s="61"/>
      <c r="WEY28" s="61"/>
      <c r="WEZ28" s="61"/>
      <c r="WFA28" s="61"/>
      <c r="WFB28" s="61"/>
      <c r="WFC28" s="61"/>
      <c r="WFD28" s="61"/>
      <c r="WFE28" s="61"/>
      <c r="WFF28" s="61"/>
      <c r="WFG28" s="61"/>
      <c r="WFH28" s="61"/>
      <c r="WFI28" s="61"/>
      <c r="WFJ28" s="61"/>
      <c r="WFK28" s="61"/>
      <c r="WFL28" s="61"/>
      <c r="WFM28" s="61"/>
      <c r="WFN28" s="61"/>
      <c r="WFO28" s="61"/>
      <c r="WFP28" s="61"/>
      <c r="WFQ28" s="61"/>
      <c r="WFR28" s="61"/>
      <c r="WFS28" s="61"/>
      <c r="WFT28" s="61"/>
      <c r="WFU28" s="61"/>
      <c r="WFV28" s="61"/>
      <c r="WFW28" s="61"/>
      <c r="WFX28" s="61"/>
      <c r="WFY28" s="61"/>
      <c r="WFZ28" s="61"/>
      <c r="WGA28" s="61"/>
      <c r="WGB28" s="61"/>
      <c r="WGC28" s="61"/>
      <c r="WGD28" s="61"/>
      <c r="WGE28" s="61"/>
      <c r="WGF28" s="61"/>
      <c r="WGG28" s="61"/>
      <c r="WGH28" s="61"/>
      <c r="WGI28" s="61"/>
      <c r="WGJ28" s="61"/>
      <c r="WGK28" s="61"/>
      <c r="WGL28" s="61"/>
      <c r="WGM28" s="61"/>
      <c r="WGN28" s="61"/>
      <c r="WGO28" s="61"/>
      <c r="WGP28" s="61"/>
      <c r="WGQ28" s="61"/>
      <c r="WGR28" s="61"/>
      <c r="WGS28" s="61"/>
      <c r="WGT28" s="61"/>
      <c r="WGU28" s="61"/>
      <c r="WGV28" s="61"/>
      <c r="WGW28" s="61"/>
      <c r="WGX28" s="61"/>
      <c r="WGY28" s="61"/>
      <c r="WGZ28" s="61"/>
      <c r="WHA28" s="61"/>
      <c r="WHB28" s="61"/>
      <c r="WHC28" s="61"/>
      <c r="WHD28" s="61"/>
      <c r="WHE28" s="61"/>
      <c r="WHF28" s="61"/>
      <c r="WHG28" s="61"/>
      <c r="WHH28" s="61"/>
      <c r="WHI28" s="61"/>
      <c r="WHJ28" s="61"/>
      <c r="WHK28" s="61"/>
      <c r="WHL28" s="61"/>
      <c r="WHM28" s="61"/>
      <c r="WHN28" s="61"/>
      <c r="WHO28" s="61"/>
      <c r="WHP28" s="61"/>
      <c r="WHQ28" s="61"/>
      <c r="WHR28" s="61"/>
      <c r="WHS28" s="61"/>
      <c r="WHT28" s="61"/>
      <c r="WHU28" s="61"/>
      <c r="WHV28" s="61"/>
      <c r="WHW28" s="61"/>
      <c r="WHX28" s="61"/>
      <c r="WHY28" s="61"/>
      <c r="WHZ28" s="61"/>
      <c r="WIA28" s="61"/>
      <c r="WIB28" s="61"/>
      <c r="WIC28" s="61"/>
      <c r="WID28" s="61"/>
      <c r="WIE28" s="61"/>
      <c r="WIF28" s="61"/>
      <c r="WIG28" s="61"/>
      <c r="WIH28" s="61"/>
      <c r="WII28" s="61"/>
      <c r="WIJ28" s="61"/>
      <c r="WIK28" s="61"/>
      <c r="WIL28" s="61"/>
      <c r="WIM28" s="61"/>
      <c r="WIN28" s="61"/>
      <c r="WIO28" s="61"/>
      <c r="WIP28" s="61"/>
      <c r="WIQ28" s="61"/>
      <c r="WIR28" s="61"/>
      <c r="WIS28" s="61"/>
      <c r="WIT28" s="61"/>
      <c r="WIU28" s="61"/>
      <c r="WIV28" s="61"/>
      <c r="WIW28" s="61"/>
      <c r="WIX28" s="61"/>
      <c r="WIY28" s="61"/>
      <c r="WIZ28" s="61"/>
      <c r="WJA28" s="61"/>
      <c r="WJB28" s="61"/>
      <c r="WJC28" s="61"/>
      <c r="WJD28" s="61"/>
      <c r="WJE28" s="61"/>
      <c r="WJF28" s="61"/>
      <c r="WJG28" s="61"/>
      <c r="WJH28" s="61"/>
      <c r="WJI28" s="61"/>
      <c r="WJJ28" s="61"/>
      <c r="WJK28" s="61"/>
      <c r="WJL28" s="61"/>
      <c r="WJM28" s="61"/>
      <c r="WJN28" s="61"/>
      <c r="WJO28" s="61"/>
      <c r="WJP28" s="61"/>
      <c r="WJQ28" s="61"/>
      <c r="WJR28" s="61"/>
      <c r="WJS28" s="61"/>
      <c r="WJT28" s="61"/>
      <c r="WJU28" s="61"/>
      <c r="WJV28" s="61"/>
      <c r="WJW28" s="61"/>
      <c r="WJX28" s="61"/>
      <c r="WJY28" s="61"/>
      <c r="WJZ28" s="61"/>
      <c r="WKA28" s="61"/>
      <c r="WKB28" s="61"/>
      <c r="WKC28" s="61"/>
      <c r="WKD28" s="61"/>
      <c r="WKE28" s="61"/>
      <c r="WKF28" s="61"/>
      <c r="WKG28" s="61"/>
      <c r="WKH28" s="61"/>
      <c r="WKI28" s="61"/>
      <c r="WKJ28" s="61"/>
      <c r="WKK28" s="61"/>
      <c r="WKL28" s="61"/>
      <c r="WKM28" s="61"/>
      <c r="WKN28" s="61"/>
      <c r="WKO28" s="61"/>
      <c r="WKP28" s="61"/>
      <c r="WKQ28" s="61"/>
      <c r="WKR28" s="61"/>
      <c r="WKS28" s="61"/>
      <c r="WKT28" s="61"/>
      <c r="WKU28" s="61"/>
      <c r="WKV28" s="61"/>
      <c r="WKW28" s="61"/>
      <c r="WKX28" s="61"/>
      <c r="WKY28" s="61"/>
      <c r="WKZ28" s="61"/>
      <c r="WLA28" s="61"/>
      <c r="WLB28" s="61"/>
      <c r="WLC28" s="61"/>
      <c r="WLD28" s="61"/>
      <c r="WLE28" s="61"/>
      <c r="WLF28" s="61"/>
      <c r="WLG28" s="61"/>
      <c r="WLH28" s="61"/>
      <c r="WLI28" s="61"/>
      <c r="WLJ28" s="61"/>
      <c r="WLK28" s="61"/>
      <c r="WLL28" s="61"/>
      <c r="WLM28" s="61"/>
      <c r="WLN28" s="61"/>
      <c r="WLO28" s="61"/>
      <c r="WLP28" s="61"/>
      <c r="WLQ28" s="61"/>
      <c r="WLR28" s="61"/>
      <c r="WLS28" s="61"/>
      <c r="WLT28" s="61"/>
      <c r="WLU28" s="61"/>
      <c r="WLV28" s="61"/>
      <c r="WLW28" s="61"/>
      <c r="WLX28" s="61"/>
      <c r="WLY28" s="61"/>
      <c r="WLZ28" s="61"/>
      <c r="WMA28" s="61"/>
      <c r="WMB28" s="61"/>
      <c r="WMC28" s="61"/>
      <c r="WMD28" s="61"/>
      <c r="WME28" s="61"/>
      <c r="WMF28" s="61"/>
      <c r="WMG28" s="61"/>
      <c r="WMH28" s="61"/>
      <c r="WMI28" s="61"/>
      <c r="WMJ28" s="61"/>
      <c r="WMK28" s="61"/>
      <c r="WML28" s="61"/>
      <c r="WMM28" s="61"/>
      <c r="WMN28" s="61"/>
      <c r="WMO28" s="61"/>
      <c r="WMP28" s="61"/>
      <c r="WMQ28" s="61"/>
      <c r="WMR28" s="61"/>
      <c r="WMS28" s="61"/>
      <c r="WMT28" s="61"/>
      <c r="WMU28" s="61"/>
      <c r="WMV28" s="61"/>
      <c r="WMW28" s="61"/>
      <c r="WMX28" s="61"/>
      <c r="WMY28" s="61"/>
      <c r="WMZ28" s="61"/>
      <c r="WNA28" s="61"/>
      <c r="WNB28" s="61"/>
      <c r="WNC28" s="61"/>
      <c r="WND28" s="61"/>
      <c r="WNE28" s="61"/>
      <c r="WNF28" s="61"/>
      <c r="WNG28" s="61"/>
      <c r="WNH28" s="61"/>
      <c r="WNI28" s="61"/>
      <c r="WNJ28" s="61"/>
      <c r="WNK28" s="61"/>
      <c r="WNL28" s="61"/>
      <c r="WNM28" s="61"/>
      <c r="WNN28" s="61"/>
      <c r="WNO28" s="61"/>
      <c r="WNP28" s="61"/>
      <c r="WNQ28" s="61"/>
      <c r="WNR28" s="61"/>
      <c r="WNS28" s="61"/>
      <c r="WNT28" s="61"/>
      <c r="WNU28" s="61"/>
      <c r="WNV28" s="61"/>
      <c r="WNW28" s="61"/>
      <c r="WNX28" s="61"/>
      <c r="WNY28" s="61"/>
      <c r="WNZ28" s="61"/>
      <c r="WOA28" s="61"/>
      <c r="WOB28" s="61"/>
      <c r="WOC28" s="61"/>
      <c r="WOD28" s="61"/>
      <c r="WOE28" s="61"/>
      <c r="WOF28" s="61"/>
      <c r="WOG28" s="61"/>
      <c r="WOH28" s="61"/>
      <c r="WOI28" s="61"/>
      <c r="WOJ28" s="61"/>
      <c r="WOK28" s="61"/>
      <c r="WOL28" s="61"/>
      <c r="WOM28" s="61"/>
      <c r="WON28" s="61"/>
      <c r="WOO28" s="61"/>
      <c r="WOP28" s="61"/>
      <c r="WOQ28" s="61"/>
      <c r="WOR28" s="61"/>
      <c r="WOS28" s="61"/>
      <c r="WOT28" s="61"/>
      <c r="WOU28" s="61"/>
      <c r="WOV28" s="61"/>
      <c r="WOW28" s="61"/>
      <c r="WOX28" s="61"/>
      <c r="WOY28" s="61"/>
      <c r="WOZ28" s="61"/>
      <c r="WPA28" s="61"/>
      <c r="WPB28" s="61"/>
      <c r="WPC28" s="61"/>
      <c r="WPD28" s="61"/>
      <c r="WPE28" s="61"/>
      <c r="WPF28" s="61"/>
      <c r="WPG28" s="61"/>
      <c r="WPH28" s="61"/>
      <c r="WPI28" s="61"/>
      <c r="WPJ28" s="61"/>
      <c r="WPK28" s="61"/>
      <c r="WPL28" s="61"/>
      <c r="WPM28" s="61"/>
      <c r="WPN28" s="61"/>
      <c r="WPO28" s="61"/>
      <c r="WPP28" s="61"/>
      <c r="WPQ28" s="61"/>
      <c r="WPR28" s="61"/>
      <c r="WPS28" s="61"/>
      <c r="WPT28" s="61"/>
      <c r="WPU28" s="61"/>
      <c r="WPV28" s="61"/>
      <c r="WPW28" s="61"/>
      <c r="WPX28" s="61"/>
      <c r="WPY28" s="61"/>
      <c r="WPZ28" s="61"/>
      <c r="WQA28" s="61"/>
      <c r="WQB28" s="61"/>
      <c r="WQC28" s="61"/>
      <c r="WQD28" s="61"/>
      <c r="WQE28" s="61"/>
      <c r="WQF28" s="61"/>
      <c r="WQG28" s="61"/>
      <c r="WQH28" s="61"/>
      <c r="WQI28" s="61"/>
      <c r="WQJ28" s="61"/>
      <c r="WQK28" s="61"/>
      <c r="WQL28" s="61"/>
      <c r="WQM28" s="61"/>
      <c r="WQN28" s="61"/>
      <c r="WQO28" s="61"/>
      <c r="WQP28" s="61"/>
      <c r="WQQ28" s="61"/>
      <c r="WQR28" s="61"/>
      <c r="WQS28" s="61"/>
      <c r="WQT28" s="61"/>
      <c r="WQU28" s="61"/>
      <c r="WQV28" s="61"/>
      <c r="WQW28" s="61"/>
      <c r="WQX28" s="61"/>
      <c r="WQY28" s="61"/>
      <c r="WQZ28" s="61"/>
      <c r="WRA28" s="61"/>
      <c r="WRB28" s="61"/>
      <c r="WRC28" s="61"/>
      <c r="WRD28" s="61"/>
      <c r="WRE28" s="61"/>
      <c r="WRF28" s="61"/>
      <c r="WRG28" s="61"/>
      <c r="WRH28" s="61"/>
      <c r="WRI28" s="61"/>
      <c r="WRJ28" s="61"/>
      <c r="WRK28" s="61"/>
      <c r="WRL28" s="61"/>
      <c r="WRM28" s="61"/>
      <c r="WRN28" s="61"/>
      <c r="WRO28" s="61"/>
      <c r="WRP28" s="61"/>
      <c r="WRQ28" s="61"/>
      <c r="WRR28" s="61"/>
      <c r="WRS28" s="61"/>
      <c r="WRT28" s="61"/>
      <c r="WRU28" s="61"/>
      <c r="WRV28" s="61"/>
      <c r="WRW28" s="61"/>
      <c r="WRX28" s="61"/>
      <c r="WRY28" s="61"/>
      <c r="WRZ28" s="61"/>
      <c r="WSA28" s="61"/>
      <c r="WSB28" s="61"/>
      <c r="WSC28" s="61"/>
      <c r="WSD28" s="61"/>
      <c r="WSE28" s="61"/>
      <c r="WSF28" s="61"/>
      <c r="WSG28" s="61"/>
      <c r="WSH28" s="61"/>
      <c r="WSI28" s="61"/>
      <c r="WSJ28" s="61"/>
      <c r="WSK28" s="61"/>
      <c r="WSL28" s="61"/>
      <c r="WSM28" s="61"/>
      <c r="WSN28" s="61"/>
      <c r="WSO28" s="61"/>
      <c r="WSP28" s="61"/>
      <c r="WSQ28" s="61"/>
      <c r="WSR28" s="61"/>
      <c r="WSS28" s="61"/>
      <c r="WST28" s="61"/>
      <c r="WSU28" s="61"/>
      <c r="WSV28" s="61"/>
      <c r="WSW28" s="61"/>
      <c r="WSX28" s="61"/>
      <c r="WSY28" s="61"/>
      <c r="WSZ28" s="61"/>
      <c r="WTA28" s="61"/>
      <c r="WTB28" s="61"/>
      <c r="WTC28" s="61"/>
      <c r="WTD28" s="61"/>
      <c r="WTE28" s="61"/>
      <c r="WTF28" s="61"/>
      <c r="WTG28" s="61"/>
      <c r="WTH28" s="61"/>
      <c r="WTI28" s="61"/>
      <c r="WTJ28" s="61"/>
      <c r="WTK28" s="61"/>
      <c r="WTL28" s="61"/>
      <c r="WTM28" s="61"/>
      <c r="WTN28" s="61"/>
      <c r="WTO28" s="61"/>
      <c r="WTP28" s="61"/>
      <c r="WTQ28" s="61"/>
      <c r="WTR28" s="61"/>
      <c r="WTS28" s="61"/>
      <c r="WTT28" s="61"/>
      <c r="WTU28" s="61"/>
      <c r="WTV28" s="61"/>
      <c r="WTW28" s="61"/>
      <c r="WTX28" s="61"/>
      <c r="WTY28" s="61"/>
      <c r="WTZ28" s="61"/>
      <c r="WUA28" s="61"/>
      <c r="WUB28" s="61"/>
      <c r="WUC28" s="61"/>
      <c r="WUD28" s="61"/>
      <c r="WUE28" s="61"/>
      <c r="WUF28" s="61"/>
      <c r="WUG28" s="61"/>
      <c r="WUH28" s="61"/>
      <c r="WUI28" s="61"/>
      <c r="WUJ28" s="61"/>
      <c r="WUK28" s="61"/>
      <c r="WUL28" s="61"/>
      <c r="WUM28" s="61"/>
      <c r="WUN28" s="61"/>
      <c r="WUO28" s="61"/>
      <c r="WUP28" s="61"/>
      <c r="WUQ28" s="61"/>
      <c r="WUR28" s="61"/>
      <c r="WUS28" s="61"/>
      <c r="WUT28" s="61"/>
      <c r="WUU28" s="61"/>
      <c r="WUV28" s="61"/>
      <c r="WUW28" s="61"/>
      <c r="WUX28" s="61"/>
      <c r="WUY28" s="61"/>
      <c r="WUZ28" s="61"/>
      <c r="WVA28" s="61"/>
      <c r="WVB28" s="61"/>
      <c r="WVC28" s="61"/>
      <c r="WVD28" s="61"/>
      <c r="WVE28" s="61"/>
      <c r="WVF28" s="61"/>
      <c r="WVG28" s="61"/>
      <c r="WVH28" s="61"/>
      <c r="WVI28" s="61"/>
      <c r="WVJ28" s="61"/>
      <c r="WVK28" s="61"/>
      <c r="WVL28" s="61"/>
      <c r="WVM28" s="61"/>
      <c r="WVN28" s="61"/>
      <c r="WVO28" s="61"/>
      <c r="WVP28" s="61"/>
      <c r="WVQ28" s="61"/>
      <c r="WVR28" s="61"/>
      <c r="WVS28" s="61"/>
      <c r="WVT28" s="61"/>
      <c r="WVU28" s="61"/>
      <c r="WVV28" s="61"/>
      <c r="WVW28" s="61"/>
      <c r="WVX28" s="61"/>
      <c r="WVY28" s="61"/>
      <c r="WVZ28" s="61"/>
      <c r="WWA28" s="61"/>
      <c r="WWB28" s="61"/>
      <c r="WWC28" s="61"/>
      <c r="WWD28" s="61"/>
      <c r="WWE28" s="61"/>
      <c r="WWF28" s="61"/>
      <c r="WWG28" s="61"/>
      <c r="WWH28" s="61"/>
      <c r="WWI28" s="61"/>
      <c r="WWJ28" s="61"/>
      <c r="WWK28" s="61"/>
      <c r="WWL28" s="61"/>
      <c r="WWM28" s="61"/>
      <c r="WWN28" s="61"/>
      <c r="WWO28" s="61"/>
      <c r="WWP28" s="61"/>
      <c r="WWQ28" s="61"/>
      <c r="WWR28" s="61"/>
      <c r="WWS28" s="61"/>
      <c r="WWT28" s="61"/>
      <c r="WWU28" s="61"/>
      <c r="WWV28" s="61"/>
      <c r="WWW28" s="61"/>
      <c r="WWX28" s="61"/>
      <c r="WWY28" s="61"/>
      <c r="WWZ28" s="61"/>
      <c r="WXA28" s="61"/>
      <c r="WXB28" s="61"/>
      <c r="WXC28" s="61"/>
      <c r="WXD28" s="61"/>
      <c r="WXE28" s="61"/>
      <c r="WXF28" s="61"/>
      <c r="WXG28" s="61"/>
      <c r="WXH28" s="61"/>
      <c r="WXI28" s="61"/>
      <c r="WXJ28" s="61"/>
      <c r="WXK28" s="61"/>
      <c r="WXL28" s="61"/>
      <c r="WXM28" s="61"/>
      <c r="WXN28" s="61"/>
      <c r="WXO28" s="61"/>
      <c r="WXP28" s="61"/>
      <c r="WXQ28" s="61"/>
      <c r="WXR28" s="61"/>
      <c r="WXS28" s="61"/>
      <c r="WXT28" s="61"/>
      <c r="WXU28" s="61"/>
      <c r="WXV28" s="61"/>
      <c r="WXW28" s="61"/>
      <c r="WXX28" s="61"/>
      <c r="WXY28" s="61"/>
      <c r="WXZ28" s="61"/>
      <c r="WYA28" s="61"/>
      <c r="WYB28" s="61"/>
      <c r="WYC28" s="61"/>
      <c r="WYD28" s="61"/>
      <c r="WYE28" s="61"/>
      <c r="WYF28" s="61"/>
      <c r="WYG28" s="61"/>
      <c r="WYH28" s="61"/>
      <c r="WYI28" s="61"/>
      <c r="WYJ28" s="61"/>
      <c r="WYK28" s="61"/>
      <c r="WYL28" s="61"/>
      <c r="WYM28" s="61"/>
      <c r="WYN28" s="61"/>
      <c r="WYO28" s="61"/>
      <c r="WYP28" s="61"/>
      <c r="WYQ28" s="61"/>
      <c r="WYR28" s="61"/>
      <c r="WYS28" s="61"/>
      <c r="WYT28" s="61"/>
      <c r="WYU28" s="61"/>
      <c r="WYV28" s="61"/>
      <c r="WYW28" s="61"/>
      <c r="WYX28" s="61"/>
      <c r="WYY28" s="61"/>
      <c r="WYZ28" s="61"/>
      <c r="WZA28" s="61"/>
      <c r="WZB28" s="61"/>
      <c r="WZC28" s="61"/>
      <c r="WZD28" s="61"/>
      <c r="WZE28" s="61"/>
      <c r="WZF28" s="61"/>
      <c r="WZG28" s="61"/>
      <c r="WZH28" s="61"/>
      <c r="WZI28" s="61"/>
      <c r="WZJ28" s="61"/>
      <c r="WZK28" s="61"/>
      <c r="WZL28" s="61"/>
      <c r="WZM28" s="61"/>
      <c r="WZN28" s="61"/>
      <c r="WZO28" s="61"/>
      <c r="WZP28" s="61"/>
      <c r="WZQ28" s="61"/>
      <c r="WZR28" s="61"/>
      <c r="WZS28" s="61"/>
      <c r="WZT28" s="61"/>
      <c r="WZU28" s="61"/>
      <c r="WZV28" s="61"/>
      <c r="WZW28" s="61"/>
      <c r="WZX28" s="61"/>
      <c r="WZY28" s="61"/>
      <c r="WZZ28" s="61"/>
      <c r="XAA28" s="61"/>
      <c r="XAB28" s="61"/>
      <c r="XAC28" s="61"/>
      <c r="XAD28" s="61"/>
      <c r="XAE28" s="61"/>
      <c r="XAF28" s="61"/>
      <c r="XAG28" s="61"/>
      <c r="XAH28" s="61"/>
      <c r="XAI28" s="61"/>
      <c r="XAJ28" s="61"/>
      <c r="XAK28" s="61"/>
      <c r="XAL28" s="61"/>
      <c r="XAM28" s="61"/>
      <c r="XAN28" s="61"/>
      <c r="XAO28" s="61"/>
      <c r="XAP28" s="61"/>
      <c r="XAQ28" s="61"/>
      <c r="XAR28" s="61"/>
      <c r="XAS28" s="61"/>
      <c r="XAT28" s="61"/>
      <c r="XAU28" s="61"/>
      <c r="XAV28" s="61"/>
      <c r="XAW28" s="61"/>
      <c r="XAX28" s="61"/>
      <c r="XAY28" s="61"/>
      <c r="XAZ28" s="61"/>
      <c r="XBA28" s="61"/>
      <c r="XBB28" s="61"/>
      <c r="XBC28" s="61"/>
      <c r="XBD28" s="61"/>
      <c r="XBE28" s="61"/>
      <c r="XBF28" s="61"/>
      <c r="XBG28" s="61"/>
      <c r="XBH28" s="61"/>
      <c r="XBI28" s="61"/>
      <c r="XBJ28" s="61"/>
      <c r="XBK28" s="61"/>
      <c r="XBL28" s="61"/>
      <c r="XBM28" s="61"/>
      <c r="XBN28" s="61"/>
      <c r="XBO28" s="61"/>
      <c r="XBP28" s="61"/>
      <c r="XBQ28" s="61"/>
      <c r="XBR28" s="61"/>
      <c r="XBS28" s="61"/>
      <c r="XBT28" s="61"/>
      <c r="XBU28" s="61"/>
      <c r="XBV28" s="61"/>
      <c r="XBW28" s="61"/>
      <c r="XBX28" s="61"/>
      <c r="XBY28" s="61"/>
      <c r="XBZ28" s="61"/>
      <c r="XCA28" s="61"/>
      <c r="XCB28" s="61"/>
      <c r="XCC28" s="61"/>
      <c r="XCD28" s="61"/>
      <c r="XCE28" s="61"/>
      <c r="XCF28" s="61"/>
      <c r="XCG28" s="61"/>
      <c r="XCH28" s="61"/>
      <c r="XCI28" s="61"/>
      <c r="XCJ28" s="61"/>
      <c r="XCK28" s="61"/>
      <c r="XCL28" s="61"/>
      <c r="XCM28" s="61"/>
      <c r="XCN28" s="61"/>
      <c r="XCO28" s="61"/>
      <c r="XCP28" s="61"/>
      <c r="XCQ28" s="61"/>
      <c r="XCR28" s="61"/>
      <c r="XCS28" s="61"/>
      <c r="XCT28" s="61"/>
      <c r="XCU28" s="61"/>
      <c r="XCV28" s="61"/>
      <c r="XCW28" s="61"/>
      <c r="XCX28" s="61"/>
      <c r="XCY28" s="61"/>
      <c r="XCZ28" s="61"/>
      <c r="XDA28" s="61"/>
      <c r="XDB28" s="61"/>
      <c r="XDC28" s="61"/>
      <c r="XDD28" s="61"/>
      <c r="XDE28" s="61"/>
      <c r="XDF28" s="61"/>
      <c r="XDG28" s="61"/>
      <c r="XDH28" s="61"/>
      <c r="XDI28" s="61"/>
      <c r="XDJ28" s="61"/>
      <c r="XDK28" s="61"/>
      <c r="XDL28" s="61"/>
      <c r="XDM28" s="61"/>
      <c r="XDN28" s="61"/>
      <c r="XDO28" s="61"/>
      <c r="XDP28" s="61"/>
      <c r="XDQ28" s="61"/>
      <c r="XDR28" s="61"/>
      <c r="XDS28" s="61"/>
      <c r="XDT28" s="61"/>
      <c r="XDU28" s="61"/>
      <c r="XDV28" s="61"/>
      <c r="XDW28" s="61"/>
      <c r="XDX28" s="61"/>
      <c r="XDY28" s="61"/>
      <c r="XDZ28" s="61"/>
      <c r="XEA28" s="61"/>
      <c r="XEB28" s="61"/>
      <c r="XEC28" s="61"/>
      <c r="XED28" s="61"/>
      <c r="XEE28" s="61"/>
      <c r="XEF28" s="61"/>
      <c r="XEG28" s="61"/>
      <c r="XEH28" s="61"/>
      <c r="XEI28" s="61"/>
      <c r="XEJ28" s="61"/>
      <c r="XEK28" s="61"/>
      <c r="XEL28" s="61"/>
      <c r="XEM28" s="61"/>
      <c r="XEN28" s="61"/>
      <c r="XEO28" s="61"/>
      <c r="XEP28" s="61"/>
      <c r="XEQ28" s="61"/>
      <c r="XER28" s="61"/>
      <c r="XES28" s="61"/>
      <c r="XET28" s="61"/>
      <c r="XEU28" s="61"/>
      <c r="XEV28" s="61"/>
      <c r="XEW28" s="61"/>
    </row>
    <row r="29" spans="1:16377" s="497" customFormat="1" ht="15" customHeight="1" thickTop="1" thickBot="1" x14ac:dyDescent="0.35">
      <c r="A29" s="50"/>
      <c r="B29" s="975" t="s">
        <v>258</v>
      </c>
      <c r="C29" s="976"/>
      <c r="D29" s="976"/>
      <c r="E29" s="976"/>
      <c r="F29" s="976"/>
      <c r="G29" s="976"/>
      <c r="H29" s="976"/>
      <c r="I29" s="977"/>
      <c r="J29" s="66"/>
      <c r="K29" s="85"/>
    </row>
    <row r="30" spans="1:16377" s="108" customFormat="1" ht="30" customHeight="1" thickTop="1" thickBot="1" x14ac:dyDescent="0.4">
      <c r="A30" s="107"/>
      <c r="B30" s="978" t="s">
        <v>34</v>
      </c>
      <c r="C30" s="978"/>
      <c r="D30" s="978"/>
      <c r="E30" s="978"/>
      <c r="F30" s="978"/>
      <c r="G30" s="978"/>
      <c r="H30" s="978"/>
      <c r="I30" s="978"/>
      <c r="J30" s="107"/>
      <c r="K30" s="377"/>
    </row>
    <row r="31" spans="1:16377" s="497" customFormat="1" ht="24" customHeight="1" thickTop="1" thickBot="1" x14ac:dyDescent="0.35">
      <c r="A31" s="69"/>
      <c r="B31" s="900" t="s">
        <v>261</v>
      </c>
      <c r="C31" s="901"/>
      <c r="D31" s="979"/>
      <c r="E31" s="420" t="s">
        <v>406</v>
      </c>
      <c r="F31" s="420" t="s">
        <v>72</v>
      </c>
      <c r="G31" s="420" t="s">
        <v>5</v>
      </c>
      <c r="H31" s="420" t="s">
        <v>6</v>
      </c>
      <c r="I31" s="421" t="s">
        <v>7</v>
      </c>
      <c r="J31" s="66"/>
      <c r="K31" s="85"/>
    </row>
    <row r="32" spans="1:16377" s="387" customFormat="1" ht="24" customHeight="1" thickTop="1" thickBot="1" x14ac:dyDescent="0.4">
      <c r="A32" s="383"/>
      <c r="B32" s="873" t="s">
        <v>414</v>
      </c>
      <c r="C32" s="874"/>
      <c r="D32" s="875"/>
      <c r="E32" s="447" t="str">
        <f>IF(AND(ISNUMBER(F32),ISNUMBER(G32)),G32/F32," ")</f>
        <v xml:space="preserve"> </v>
      </c>
      <c r="F32" s="404"/>
      <c r="G32" s="448"/>
      <c r="H32" s="403"/>
      <c r="I32" s="385" t="str">
        <f>IF(OR(ISNUMBER(G32),ISNUMBER(H32)),ROUND(IF(ISNUMBER(G32),G32,0)-IF(ISNUMBER(H32),H32,0),2)," ")</f>
        <v xml:space="preserve"> </v>
      </c>
      <c r="J32" s="384"/>
      <c r="K32" s="386"/>
    </row>
    <row r="33" spans="1:11" s="387" customFormat="1" ht="24" customHeight="1" thickTop="1" thickBot="1" x14ac:dyDescent="0.4">
      <c r="A33" s="383"/>
      <c r="B33" s="873" t="s">
        <v>410</v>
      </c>
      <c r="C33" s="874"/>
      <c r="D33" s="875"/>
      <c r="E33" s="447" t="str">
        <f t="shared" ref="E33:E36" si="0">IF(AND(ISNUMBER(F33),ISNUMBER(G33)),G33/F33," ")</f>
        <v xml:space="preserve"> </v>
      </c>
      <c r="F33" s="404"/>
      <c r="G33" s="448"/>
      <c r="H33" s="403"/>
      <c r="I33" s="385" t="str">
        <f t="shared" ref="I33:I36" si="1">IF(OR(ISNUMBER(G33),ISNUMBER(H33)),ROUND(IF(ISNUMBER(G33),G33,0)-IF(ISNUMBER(H33),H33,0),2)," ")</f>
        <v xml:space="preserve"> </v>
      </c>
      <c r="J33" s="384"/>
      <c r="K33" s="386"/>
    </row>
    <row r="34" spans="1:11" s="387" customFormat="1" ht="24" customHeight="1" thickTop="1" thickBot="1" x14ac:dyDescent="0.4">
      <c r="A34" s="383"/>
      <c r="B34" s="897" t="s">
        <v>265</v>
      </c>
      <c r="C34" s="898"/>
      <c r="D34" s="899"/>
      <c r="E34" s="452" t="str">
        <f t="shared" si="0"/>
        <v xml:space="preserve"> </v>
      </c>
      <c r="F34" s="404"/>
      <c r="G34" s="448"/>
      <c r="H34" s="403"/>
      <c r="I34" s="455" t="str">
        <f t="shared" si="1"/>
        <v xml:space="preserve"> </v>
      </c>
      <c r="J34" s="384"/>
      <c r="K34" s="386"/>
    </row>
    <row r="35" spans="1:11" s="387" customFormat="1" ht="24" customHeight="1" thickTop="1" thickBot="1" x14ac:dyDescent="0.4">
      <c r="A35" s="383"/>
      <c r="B35" s="873" t="s">
        <v>411</v>
      </c>
      <c r="C35" s="874"/>
      <c r="D35" s="875"/>
      <c r="E35" s="447" t="str">
        <f t="shared" si="0"/>
        <v xml:space="preserve"> </v>
      </c>
      <c r="F35" s="404"/>
      <c r="G35" s="448"/>
      <c r="H35" s="403"/>
      <c r="I35" s="465" t="str">
        <f t="shared" si="1"/>
        <v xml:space="preserve"> </v>
      </c>
      <c r="J35" s="384"/>
      <c r="K35" s="386"/>
    </row>
    <row r="36" spans="1:11" s="387" customFormat="1" ht="24" customHeight="1" thickTop="1" thickBot="1" x14ac:dyDescent="0.4">
      <c r="A36" s="383"/>
      <c r="B36" s="873" t="s">
        <v>408</v>
      </c>
      <c r="C36" s="874"/>
      <c r="D36" s="875"/>
      <c r="E36" s="447" t="str">
        <f t="shared" si="0"/>
        <v xml:space="preserve"> </v>
      </c>
      <c r="F36" s="453"/>
      <c r="G36" s="448"/>
      <c r="H36" s="454"/>
      <c r="I36" s="465" t="str">
        <f t="shared" si="1"/>
        <v xml:space="preserve"> </v>
      </c>
      <c r="J36" s="384"/>
      <c r="K36" s="386"/>
    </row>
    <row r="37" spans="1:11" s="497" customFormat="1" ht="24" customHeight="1" thickTop="1" thickBot="1" x14ac:dyDescent="0.35">
      <c r="A37" s="69"/>
      <c r="B37" s="969" t="s">
        <v>296</v>
      </c>
      <c r="C37" s="970"/>
      <c r="D37" s="970"/>
      <c r="E37" s="970"/>
      <c r="F37" s="971"/>
      <c r="G37" s="448"/>
      <c r="H37" s="403"/>
      <c r="I37" s="466" t="str">
        <f>IF(OR(ISNUMBER(G37),ISNUMBER(H37)),ROUND(IF(ISNUMBER(G37),G37,0)-IF(ISNUMBER(H37),H37,0),2),"")</f>
        <v/>
      </c>
      <c r="J37" s="66"/>
      <c r="K37" s="85"/>
    </row>
    <row r="38" spans="1:11" s="497" customFormat="1" ht="24" customHeight="1" thickTop="1" thickBot="1" x14ac:dyDescent="0.35">
      <c r="A38" s="69"/>
      <c r="B38" s="969" t="s">
        <v>297</v>
      </c>
      <c r="C38" s="970"/>
      <c r="D38" s="970"/>
      <c r="E38" s="970"/>
      <c r="F38" s="971"/>
      <c r="G38" s="448"/>
      <c r="H38" s="403"/>
      <c r="I38" s="466" t="str">
        <f>IF(OR(ISNUMBER(G38),ISNUMBER(H38)),ROUND(IF(ISNUMBER(G38),G38,0)-IF(ISNUMBER(H38),H38,0),2),"")</f>
        <v/>
      </c>
      <c r="J38" s="66"/>
      <c r="K38" s="85"/>
    </row>
    <row r="39" spans="1:11" s="497" customFormat="1" ht="24" customHeight="1" thickTop="1" thickBot="1" x14ac:dyDescent="0.35">
      <c r="A39" s="69"/>
      <c r="B39" s="943" t="s">
        <v>196</v>
      </c>
      <c r="C39" s="944"/>
      <c r="D39" s="944"/>
      <c r="E39" s="944"/>
      <c r="F39" s="945"/>
      <c r="G39" s="448"/>
      <c r="H39" s="457"/>
      <c r="I39" s="464" t="str">
        <f>IF(OR(ISNUMBER(G39),ISNUMBER(H39)),ROUND(IF(ISNUMBER(G39),G39,0)-IF(ISNUMBER(H39),H39,0),2),"")</f>
        <v/>
      </c>
      <c r="J39" s="66"/>
      <c r="K39" s="85"/>
    </row>
    <row r="40" spans="1:11" s="387" customFormat="1" ht="24" customHeight="1" thickTop="1" thickBot="1" x14ac:dyDescent="0.4">
      <c r="A40" s="383"/>
      <c r="B40" s="900" t="s">
        <v>262</v>
      </c>
      <c r="C40" s="901"/>
      <c r="D40" s="979"/>
      <c r="E40" s="420" t="s">
        <v>406</v>
      </c>
      <c r="F40" s="420" t="s">
        <v>72</v>
      </c>
      <c r="G40" s="420" t="s">
        <v>5</v>
      </c>
      <c r="H40" s="420" t="s">
        <v>6</v>
      </c>
      <c r="I40" s="421" t="s">
        <v>7</v>
      </c>
      <c r="J40" s="384"/>
      <c r="K40" s="386"/>
    </row>
    <row r="41" spans="1:11" s="387" customFormat="1" ht="27.65" customHeight="1" thickTop="1" thickBot="1" x14ac:dyDescent="0.4">
      <c r="A41" s="383"/>
      <c r="B41" s="880" t="s">
        <v>412</v>
      </c>
      <c r="C41" s="881"/>
      <c r="D41" s="491" t="s">
        <v>413</v>
      </c>
      <c r="E41" s="447" t="str">
        <f t="shared" ref="E41:E46" si="2">IF(AND(ISNUMBER(F41),ISNUMBER(G41)),G41/F41," ")</f>
        <v xml:space="preserve"> </v>
      </c>
      <c r="F41" s="404"/>
      <c r="G41" s="448"/>
      <c r="H41" s="419"/>
      <c r="I41" s="405" t="str">
        <f t="shared" ref="I41:I46" si="3">IF(OR(ISNUMBER(G41),ISNUMBER(H41)),ROUND(IF(ISNUMBER(G41),G41,0)-IF(ISNUMBER(H41),H41,0),2)," ")</f>
        <v xml:space="preserve"> </v>
      </c>
      <c r="J41" s="384"/>
      <c r="K41" s="386"/>
    </row>
    <row r="42" spans="1:11" s="387" customFormat="1" ht="27.65" customHeight="1" thickTop="1" thickBot="1" x14ac:dyDescent="0.4">
      <c r="A42" s="383"/>
      <c r="B42" s="882"/>
      <c r="C42" s="883"/>
      <c r="D42" s="491" t="s">
        <v>409</v>
      </c>
      <c r="E42" s="447" t="str">
        <f t="shared" si="2"/>
        <v xml:space="preserve"> </v>
      </c>
      <c r="F42" s="404"/>
      <c r="G42" s="448"/>
      <c r="H42" s="419"/>
      <c r="I42" s="405" t="str">
        <f t="shared" si="3"/>
        <v xml:space="preserve"> </v>
      </c>
      <c r="J42" s="384"/>
      <c r="K42" s="386"/>
    </row>
    <row r="43" spans="1:11" s="387" customFormat="1" ht="24" customHeight="1" thickTop="1" thickBot="1" x14ac:dyDescent="0.4">
      <c r="A43" s="383"/>
      <c r="B43" s="873" t="s">
        <v>410</v>
      </c>
      <c r="C43" s="874"/>
      <c r="D43" s="875"/>
      <c r="E43" s="447" t="str">
        <f t="shared" si="2"/>
        <v xml:space="preserve"> </v>
      </c>
      <c r="F43" s="404"/>
      <c r="G43" s="448"/>
      <c r="H43" s="419"/>
      <c r="I43" s="405" t="str">
        <f t="shared" si="3"/>
        <v xml:space="preserve"> </v>
      </c>
      <c r="J43" s="384"/>
      <c r="K43" s="386"/>
    </row>
    <row r="44" spans="1:11" s="387" customFormat="1" ht="24" customHeight="1" thickTop="1" thickBot="1" x14ac:dyDescent="0.4">
      <c r="A44" s="383"/>
      <c r="B44" s="873" t="s">
        <v>265</v>
      </c>
      <c r="C44" s="874"/>
      <c r="D44" s="875"/>
      <c r="E44" s="447" t="str">
        <f>IF(AND(ISNUMBER(F44),ISNUMBER(G44)),G44/F44," ")</f>
        <v xml:space="preserve"> </v>
      </c>
      <c r="F44" s="404"/>
      <c r="G44" s="448"/>
      <c r="H44" s="419"/>
      <c r="I44" s="405" t="str">
        <f t="shared" si="3"/>
        <v xml:space="preserve"> </v>
      </c>
      <c r="J44" s="384"/>
      <c r="K44" s="386"/>
    </row>
    <row r="45" spans="1:11" s="387" customFormat="1" ht="24" customHeight="1" thickTop="1" thickBot="1" x14ac:dyDescent="0.4">
      <c r="A45" s="383"/>
      <c r="B45" s="873" t="s">
        <v>411</v>
      </c>
      <c r="C45" s="874"/>
      <c r="D45" s="875"/>
      <c r="E45" s="447" t="str">
        <f t="shared" si="2"/>
        <v xml:space="preserve"> </v>
      </c>
      <c r="F45" s="404"/>
      <c r="G45" s="448"/>
      <c r="H45" s="419"/>
      <c r="I45" s="405" t="str">
        <f t="shared" si="3"/>
        <v xml:space="preserve"> </v>
      </c>
      <c r="J45" s="384"/>
      <c r="K45" s="386"/>
    </row>
    <row r="46" spans="1:11" s="387" customFormat="1" ht="24" customHeight="1" thickTop="1" thickBot="1" x14ac:dyDescent="0.4">
      <c r="A46" s="383"/>
      <c r="B46" s="897" t="s">
        <v>408</v>
      </c>
      <c r="C46" s="898"/>
      <c r="D46" s="899"/>
      <c r="E46" s="452" t="str">
        <f t="shared" si="2"/>
        <v xml:space="preserve"> </v>
      </c>
      <c r="F46" s="453"/>
      <c r="G46" s="448"/>
      <c r="H46" s="459"/>
      <c r="I46" s="460" t="str">
        <f t="shared" si="3"/>
        <v xml:space="preserve"> </v>
      </c>
      <c r="J46" s="384"/>
      <c r="K46" s="386"/>
    </row>
    <row r="47" spans="1:11" s="497" customFormat="1" ht="24" customHeight="1" thickTop="1" thickBot="1" x14ac:dyDescent="0.35">
      <c r="A47" s="69"/>
      <c r="B47" s="862" t="s">
        <v>42</v>
      </c>
      <c r="C47" s="863"/>
      <c r="D47" s="863"/>
      <c r="E47" s="864"/>
      <c r="F47" s="461">
        <f>SUM(F32:F46)</f>
        <v>0</v>
      </c>
      <c r="G47" s="462">
        <f>SUM(G32:G36,G41:G46,G37:G39)</f>
        <v>0</v>
      </c>
      <c r="H47" s="462">
        <f>SUM(H32:H36,H37:H39)</f>
        <v>0</v>
      </c>
      <c r="I47" s="463">
        <f>SUM(I32:I36,I41:I46,I37:I39)</f>
        <v>0</v>
      </c>
      <c r="J47" s="66"/>
      <c r="K47" s="85"/>
    </row>
    <row r="48" spans="1:11" s="497" customFormat="1" ht="7.9" customHeight="1" thickTop="1" thickBot="1" x14ac:dyDescent="0.35">
      <c r="A48" s="323"/>
      <c r="B48" s="451"/>
      <c r="C48" s="451"/>
      <c r="D48" s="451"/>
      <c r="E48" s="451"/>
      <c r="F48" s="467"/>
      <c r="G48" s="468"/>
      <c r="H48" s="468"/>
      <c r="I48" s="468"/>
      <c r="J48" s="66"/>
      <c r="K48" s="85"/>
    </row>
    <row r="49" spans="1:17" s="497" customFormat="1" ht="30" customHeight="1" thickTop="1" thickBot="1" x14ac:dyDescent="0.35">
      <c r="A49" s="69"/>
      <c r="B49" s="968" t="s">
        <v>268</v>
      </c>
      <c r="C49" s="968"/>
      <c r="D49" s="968"/>
      <c r="E49" s="968"/>
      <c r="F49" s="968"/>
      <c r="G49" s="968"/>
      <c r="H49" s="968"/>
      <c r="I49" s="968"/>
      <c r="J49" s="66"/>
      <c r="K49" s="71"/>
      <c r="L49" s="131"/>
      <c r="M49" s="205"/>
      <c r="N49" s="205"/>
      <c r="O49" s="205"/>
      <c r="P49" s="205"/>
      <c r="Q49" s="205"/>
    </row>
    <row r="50" spans="1:17" s="497" customFormat="1" ht="24" customHeight="1" thickTop="1" thickBot="1" x14ac:dyDescent="0.35">
      <c r="A50" s="69"/>
      <c r="B50" s="870" t="s">
        <v>404</v>
      </c>
      <c r="C50" s="871"/>
      <c r="D50" s="871"/>
      <c r="E50" s="871"/>
      <c r="F50" s="872"/>
      <c r="G50" s="422" t="s">
        <v>5</v>
      </c>
      <c r="H50" s="420" t="s">
        <v>6</v>
      </c>
      <c r="I50" s="421" t="s">
        <v>7</v>
      </c>
      <c r="J50" s="66"/>
      <c r="K50" s="85"/>
    </row>
    <row r="51" spans="1:17" s="497" customFormat="1" ht="24" customHeight="1" thickTop="1" thickBot="1" x14ac:dyDescent="0.35">
      <c r="A51" s="69"/>
      <c r="B51" s="400"/>
      <c r="C51" s="414" t="s">
        <v>260</v>
      </c>
      <c r="D51" s="401"/>
      <c r="E51" s="865" t="s">
        <v>12</v>
      </c>
      <c r="F51" s="866"/>
      <c r="G51" s="415"/>
      <c r="H51" s="406"/>
      <c r="I51" s="407" t="str">
        <f>IF(OR(ISNUMBER(G51),ISNUMBER(H51)),ROUND(IF(ISNUMBER(G51),G51,0)-IF(ISNUMBER(H51),H51,0),2)," ")</f>
        <v xml:space="preserve"> </v>
      </c>
      <c r="J51" s="66"/>
      <c r="K51" s="71"/>
      <c r="L51" s="131"/>
      <c r="M51" s="205"/>
      <c r="N51" s="205"/>
      <c r="O51" s="205"/>
      <c r="P51" s="205"/>
      <c r="Q51" s="205"/>
    </row>
    <row r="52" spans="1:17" s="497" customFormat="1" ht="7.9" customHeight="1" thickTop="1" thickBot="1" x14ac:dyDescent="0.35">
      <c r="A52" s="69"/>
      <c r="B52" s="399"/>
      <c r="C52" s="398"/>
      <c r="D52" s="393"/>
      <c r="E52" s="85"/>
      <c r="F52" s="85"/>
      <c r="G52" s="393"/>
      <c r="H52" s="394"/>
      <c r="I52" s="394"/>
      <c r="J52" s="66"/>
      <c r="K52" s="71"/>
      <c r="L52" s="131"/>
      <c r="M52" s="205"/>
      <c r="N52" s="205"/>
      <c r="O52" s="205"/>
      <c r="P52" s="205"/>
      <c r="Q52" s="205"/>
    </row>
    <row r="53" spans="1:17" s="497" customFormat="1" ht="30" customHeight="1" thickTop="1" thickBot="1" x14ac:dyDescent="0.35">
      <c r="A53" s="69"/>
      <c r="B53" s="968" t="s">
        <v>43</v>
      </c>
      <c r="C53" s="968"/>
      <c r="D53" s="968"/>
      <c r="E53" s="968"/>
      <c r="F53" s="968"/>
      <c r="G53" s="968"/>
      <c r="H53" s="968"/>
      <c r="I53" s="968"/>
      <c r="J53" s="66"/>
      <c r="K53" s="71"/>
      <c r="L53" s="131"/>
      <c r="M53" s="205"/>
      <c r="N53" s="205"/>
      <c r="O53" s="205"/>
      <c r="P53" s="205"/>
      <c r="Q53" s="205"/>
    </row>
    <row r="54" spans="1:17" s="497" customFormat="1" ht="24" customHeight="1" thickTop="1" thickBot="1" x14ac:dyDescent="0.35">
      <c r="A54" s="69"/>
      <c r="B54" s="909"/>
      <c r="C54" s="910"/>
      <c r="D54" s="492"/>
      <c r="E54" s="492"/>
      <c r="F54" s="402"/>
      <c r="G54" s="422" t="s">
        <v>5</v>
      </c>
      <c r="H54" s="420" t="s">
        <v>6</v>
      </c>
      <c r="I54" s="421" t="s">
        <v>7</v>
      </c>
      <c r="J54" s="66"/>
      <c r="K54" s="85"/>
    </row>
    <row r="55" spans="1:17" s="497" customFormat="1" ht="24" customHeight="1" thickTop="1" thickBot="1" x14ac:dyDescent="0.35">
      <c r="A55" s="69"/>
      <c r="B55" s="989" t="s">
        <v>160</v>
      </c>
      <c r="C55" s="990"/>
      <c r="D55" s="990"/>
      <c r="E55" s="990"/>
      <c r="F55" s="991"/>
      <c r="G55" s="409"/>
      <c r="H55" s="412"/>
      <c r="I55" s="32" t="str">
        <f>IF(OR(ISNUMBER(G55),ISNUMBER(H55)),ROUND(IF(ISNUMBER(G55),G55,0)-IF(ISNUMBER(H55),H55,0),2)," ")</f>
        <v xml:space="preserve"> </v>
      </c>
      <c r="J55" s="66"/>
      <c r="K55" s="71"/>
      <c r="L55" s="131"/>
      <c r="M55" s="205"/>
      <c r="N55" s="205"/>
      <c r="O55" s="205"/>
      <c r="P55" s="205"/>
      <c r="Q55" s="205"/>
    </row>
    <row r="56" spans="1:17" s="497" customFormat="1" ht="24" customHeight="1" thickTop="1" thickBot="1" x14ac:dyDescent="0.35">
      <c r="A56" s="69"/>
      <c r="B56" s="981" t="s">
        <v>44</v>
      </c>
      <c r="C56" s="982"/>
      <c r="D56" s="982"/>
      <c r="E56" s="982"/>
      <c r="F56" s="983"/>
      <c r="G56" s="410"/>
      <c r="H56" s="413"/>
      <c r="I56" s="32" t="str">
        <f>IF(OR(ISNUMBER(G56),ISNUMBER(H56)),ROUND(IF(ISNUMBER(G56),G56,0)-IF(ISNUMBER(H56),H56,0),2)," ")</f>
        <v xml:space="preserve"> </v>
      </c>
      <c r="J56" s="66"/>
      <c r="K56" s="71"/>
      <c r="L56" s="131"/>
      <c r="M56" s="205"/>
      <c r="N56" s="205"/>
      <c r="O56" s="205"/>
      <c r="P56" s="205"/>
      <c r="Q56" s="205"/>
    </row>
    <row r="57" spans="1:17" s="497" customFormat="1" ht="24" customHeight="1" thickTop="1" thickBot="1" x14ac:dyDescent="0.35">
      <c r="A57" s="69"/>
      <c r="B57" s="885" t="s">
        <v>161</v>
      </c>
      <c r="C57" s="886"/>
      <c r="D57" s="886"/>
      <c r="E57" s="886"/>
      <c r="F57" s="887"/>
      <c r="G57" s="411"/>
      <c r="H57" s="411"/>
      <c r="I57" s="32" t="str">
        <f>IF(OR(ISNUMBER(G57),ISNUMBER(H57)),ROUND(IF(ISNUMBER(G57),G57,0)-IF(ISNUMBER(H57),H57,0),2)," ")</f>
        <v xml:space="preserve"> </v>
      </c>
      <c r="J57" s="66"/>
      <c r="K57" s="71"/>
      <c r="L57" s="131"/>
      <c r="M57" s="205"/>
      <c r="N57" s="205"/>
      <c r="O57" s="205"/>
      <c r="P57" s="205"/>
      <c r="Q57" s="205"/>
    </row>
    <row r="58" spans="1:17" s="497" customFormat="1" ht="24" customHeight="1" thickTop="1" thickBot="1" x14ac:dyDescent="0.35">
      <c r="A58" s="69"/>
      <c r="B58" s="865" t="s">
        <v>264</v>
      </c>
      <c r="C58" s="888"/>
      <c r="D58" s="888"/>
      <c r="E58" s="888"/>
      <c r="F58" s="888"/>
      <c r="G58" s="423">
        <f>SUM(G55:G57)</f>
        <v>0</v>
      </c>
      <c r="H58" s="423">
        <f>SUM(H55:H57)</f>
        <v>0</v>
      </c>
      <c r="I58" s="424">
        <f>SUM(I55:I57)</f>
        <v>0</v>
      </c>
      <c r="J58" s="66"/>
      <c r="K58" s="71"/>
      <c r="L58" s="131"/>
      <c r="M58" s="205"/>
      <c r="N58" s="205"/>
      <c r="O58" s="205"/>
      <c r="P58" s="205"/>
      <c r="Q58" s="205"/>
    </row>
    <row r="59" spans="1:17" s="85" customFormat="1" ht="7.9" customHeight="1" thickTop="1" thickBot="1" x14ac:dyDescent="0.35">
      <c r="A59" s="323"/>
      <c r="B59" s="389"/>
      <c r="C59" s="389"/>
      <c r="D59" s="389"/>
      <c r="E59" s="389"/>
      <c r="F59" s="389"/>
      <c r="G59" s="394"/>
      <c r="H59" s="394"/>
      <c r="I59" s="394"/>
      <c r="J59" s="301"/>
      <c r="K59" s="71"/>
      <c r="L59" s="227"/>
      <c r="M59" s="228"/>
      <c r="N59" s="228"/>
      <c r="O59" s="228"/>
      <c r="P59" s="228"/>
      <c r="Q59" s="228"/>
    </row>
    <row r="60" spans="1:17" s="497" customFormat="1" ht="30" customHeight="1" thickTop="1" thickBot="1" x14ac:dyDescent="0.35">
      <c r="A60" s="69"/>
      <c r="B60" s="980" t="s">
        <v>259</v>
      </c>
      <c r="C60" s="980"/>
      <c r="D60" s="980"/>
      <c r="E60" s="980"/>
      <c r="F60" s="980"/>
      <c r="G60" s="980"/>
      <c r="H60" s="980"/>
      <c r="I60" s="980"/>
      <c r="J60" s="66"/>
      <c r="K60" s="71"/>
      <c r="L60" s="131"/>
      <c r="M60" s="205"/>
      <c r="N60" s="205"/>
      <c r="O60" s="205"/>
      <c r="P60" s="205"/>
      <c r="Q60" s="205"/>
    </row>
    <row r="61" spans="1:17" s="497" customFormat="1" ht="24" customHeight="1" thickTop="1" thickBot="1" x14ac:dyDescent="0.35">
      <c r="A61" s="69"/>
      <c r="B61" s="984"/>
      <c r="C61" s="985"/>
      <c r="D61" s="495"/>
      <c r="E61" s="495"/>
      <c r="F61" s="392"/>
      <c r="G61" s="422" t="s">
        <v>5</v>
      </c>
      <c r="H61" s="425" t="s">
        <v>6</v>
      </c>
      <c r="I61" s="421" t="s">
        <v>7</v>
      </c>
      <c r="J61" s="66"/>
      <c r="K61" s="85"/>
    </row>
    <row r="62" spans="1:17" s="497" customFormat="1" ht="24" customHeight="1" thickTop="1" thickBot="1" x14ac:dyDescent="0.35">
      <c r="A62" s="69"/>
      <c r="B62" s="865" t="s">
        <v>259</v>
      </c>
      <c r="C62" s="888"/>
      <c r="D62" s="888"/>
      <c r="E62" s="888"/>
      <c r="F62" s="866"/>
      <c r="G62" s="415"/>
      <c r="H62" s="401"/>
      <c r="I62" s="407" t="str">
        <f>IF(OR(ISNUMBER(G62),ISNUMBER(H62)),ROUND(IF(ISNUMBER(G62),G62,0)-IF(ISNUMBER(H62),H62,0),2)," ")</f>
        <v xml:space="preserve"> </v>
      </c>
      <c r="J62" s="66"/>
      <c r="K62" s="71"/>
      <c r="L62" s="131"/>
      <c r="M62" s="205"/>
      <c r="N62" s="205"/>
      <c r="O62" s="205"/>
      <c r="P62" s="205"/>
      <c r="Q62" s="205"/>
    </row>
    <row r="63" spans="1:17" s="497" customFormat="1" ht="7.9" customHeight="1" thickTop="1" thickBot="1" x14ac:dyDescent="0.35">
      <c r="A63" s="69"/>
      <c r="B63" s="389"/>
      <c r="C63" s="389"/>
      <c r="D63" s="389"/>
      <c r="E63" s="389"/>
      <c r="F63" s="389"/>
      <c r="G63" s="394"/>
      <c r="H63" s="394"/>
      <c r="I63" s="394"/>
      <c r="J63" s="301"/>
      <c r="K63" s="71"/>
      <c r="L63" s="227"/>
      <c r="M63" s="205"/>
      <c r="N63" s="205"/>
      <c r="O63" s="205"/>
      <c r="P63" s="205"/>
      <c r="Q63" s="205"/>
    </row>
    <row r="64" spans="1:17" s="497" customFormat="1" ht="29.5" customHeight="1" thickTop="1" thickBot="1" x14ac:dyDescent="0.35">
      <c r="A64" s="69"/>
      <c r="B64" s="980" t="s">
        <v>14</v>
      </c>
      <c r="C64" s="980"/>
      <c r="D64" s="980"/>
      <c r="E64" s="980"/>
      <c r="F64" s="980"/>
      <c r="G64" s="980"/>
      <c r="H64" s="980"/>
      <c r="I64" s="980"/>
      <c r="J64" s="66"/>
      <c r="K64" s="71"/>
      <c r="L64" s="131"/>
      <c r="M64" s="205"/>
      <c r="N64" s="205"/>
      <c r="O64" s="205"/>
      <c r="P64" s="205"/>
      <c r="Q64" s="205"/>
    </row>
    <row r="65" spans="1:17" s="497" customFormat="1" ht="24" customHeight="1" thickTop="1" thickBot="1" x14ac:dyDescent="0.35">
      <c r="A65" s="69"/>
      <c r="B65" s="984"/>
      <c r="C65" s="985"/>
      <c r="D65" s="495"/>
      <c r="E65" s="495"/>
      <c r="F65" s="392"/>
      <c r="G65" s="422" t="s">
        <v>5</v>
      </c>
      <c r="H65" s="425" t="s">
        <v>6</v>
      </c>
      <c r="I65" s="421" t="s">
        <v>7</v>
      </c>
      <c r="J65" s="66"/>
      <c r="K65" s="85"/>
    </row>
    <row r="66" spans="1:17" s="497" customFormat="1" ht="24" customHeight="1" thickTop="1" thickBot="1" x14ac:dyDescent="0.35">
      <c r="A66" s="69"/>
      <c r="B66" s="865" t="s">
        <v>14</v>
      </c>
      <c r="C66" s="888"/>
      <c r="D66" s="888"/>
      <c r="E66" s="888"/>
      <c r="F66" s="866"/>
      <c r="G66" s="415"/>
      <c r="H66" s="401"/>
      <c r="I66" s="407" t="str">
        <f t="shared" ref="I66" si="4">IF(OR(ISNUMBER(G66),ISNUMBER(H66)),ROUND(IF(ISNUMBER(G66),G66,0)-IF(ISNUMBER(H66),H66,0),2)," ")</f>
        <v xml:space="preserve"> </v>
      </c>
      <c r="J66" s="66"/>
      <c r="K66" s="71"/>
      <c r="L66" s="131"/>
      <c r="M66" s="205"/>
      <c r="N66" s="205"/>
      <c r="O66" s="205"/>
      <c r="P66" s="205"/>
      <c r="Q66" s="205"/>
    </row>
    <row r="67" spans="1:17" s="497" customFormat="1" ht="24" customHeight="1" thickTop="1" thickBot="1" x14ac:dyDescent="0.35">
      <c r="A67" s="388"/>
      <c r="B67" s="389"/>
      <c r="C67" s="389"/>
      <c r="D67" s="389"/>
      <c r="E67" s="389"/>
      <c r="F67" s="389"/>
      <c r="G67" s="382"/>
      <c r="H67" s="382"/>
      <c r="I67" s="382"/>
      <c r="J67" s="66"/>
      <c r="K67" s="390"/>
      <c r="L67" s="131"/>
      <c r="M67" s="205"/>
      <c r="N67" s="205"/>
      <c r="O67" s="205"/>
      <c r="P67" s="205"/>
      <c r="Q67" s="205"/>
    </row>
    <row r="68" spans="1:17" s="497" customFormat="1" ht="15" customHeight="1" thickTop="1" thickBot="1" x14ac:dyDescent="0.35">
      <c r="A68" s="50"/>
      <c r="B68" s="588" t="s">
        <v>45</v>
      </c>
      <c r="C68" s="589"/>
      <c r="D68" s="589"/>
      <c r="E68" s="589"/>
      <c r="F68" s="589"/>
      <c r="G68" s="589"/>
      <c r="H68" s="589"/>
      <c r="I68" s="590"/>
      <c r="J68" s="66"/>
      <c r="K68" s="85"/>
    </row>
    <row r="69" spans="1:17" s="497" customFormat="1" ht="15" customHeight="1" thickTop="1" thickBot="1" x14ac:dyDescent="0.35">
      <c r="A69" s="53"/>
      <c r="B69" s="992"/>
      <c r="C69" s="993"/>
      <c r="D69" s="993"/>
      <c r="E69" s="993"/>
      <c r="F69" s="993"/>
      <c r="G69" s="993"/>
      <c r="H69" s="993"/>
      <c r="I69" s="994"/>
      <c r="J69" s="62"/>
      <c r="K69" s="85"/>
    </row>
    <row r="70" spans="1:17" s="497" customFormat="1" ht="24" customHeight="1" thickTop="1" thickBot="1" x14ac:dyDescent="0.35">
      <c r="A70" s="69"/>
      <c r="B70" s="924"/>
      <c r="C70" s="925"/>
      <c r="D70" s="925"/>
      <c r="E70" s="925"/>
      <c r="F70" s="926"/>
      <c r="G70" s="426" t="s">
        <v>46</v>
      </c>
      <c r="H70" s="425" t="s">
        <v>6</v>
      </c>
      <c r="I70" s="427" t="s">
        <v>7</v>
      </c>
      <c r="J70" s="66"/>
      <c r="K70" s="85"/>
    </row>
    <row r="71" spans="1:17" s="497" customFormat="1" ht="24" customHeight="1" thickTop="1" thickBot="1" x14ac:dyDescent="0.35">
      <c r="A71" s="69"/>
      <c r="B71" s="918" t="s">
        <v>164</v>
      </c>
      <c r="C71" s="988"/>
      <c r="D71" s="988"/>
      <c r="E71" s="995"/>
      <c r="F71" s="996"/>
      <c r="G71" s="35">
        <f>SUM(G47,G51,G58,G62,G66)</f>
        <v>0</v>
      </c>
      <c r="H71" s="35">
        <f>SUM(H47,H51,H58,H62,H66)</f>
        <v>0</v>
      </c>
      <c r="I71" s="37">
        <f>SUM(I47,I51,I58,I62,I66)</f>
        <v>0</v>
      </c>
      <c r="J71" s="66"/>
      <c r="K71" s="85"/>
    </row>
    <row r="72" spans="1:17" s="497" customFormat="1" ht="24" customHeight="1" thickTop="1" thickBot="1" x14ac:dyDescent="0.35">
      <c r="A72" s="69"/>
      <c r="B72" s="911" t="str">
        <f xml:space="preserve"> "Frais généraux (max : "&amp;Réglages!I16&amp;"% pour l’ensemble du projet)"</f>
        <v>Frais généraux (max : 20% pour l’ensemble du projet)</v>
      </c>
      <c r="C72" s="988"/>
      <c r="D72" s="988"/>
      <c r="E72" s="443"/>
      <c r="F72" s="469" t="s">
        <v>84</v>
      </c>
      <c r="G72" s="36">
        <f>H72</f>
        <v>0</v>
      </c>
      <c r="H72" s="36">
        <f>IF($M$7,(H71)*E72/100,0)</f>
        <v>0</v>
      </c>
      <c r="I72" s="429"/>
      <c r="J72" s="66"/>
      <c r="K72" s="85"/>
    </row>
    <row r="73" spans="1:17" s="497" customFormat="1" ht="24" customHeight="1" thickTop="1" thickBot="1" x14ac:dyDescent="0.35">
      <c r="A73" s="69"/>
      <c r="B73" s="918" t="s">
        <v>53</v>
      </c>
      <c r="C73" s="988"/>
      <c r="D73" s="988"/>
      <c r="E73" s="444"/>
      <c r="F73" s="95" t="s">
        <v>84</v>
      </c>
      <c r="G73" s="35">
        <f>IF($M$8,(G47-G37)*E73/100,0)</f>
        <v>0</v>
      </c>
      <c r="H73" s="428"/>
      <c r="I73" s="33">
        <f>G73</f>
        <v>0</v>
      </c>
      <c r="J73" s="66"/>
      <c r="K73" s="85"/>
    </row>
    <row r="74" spans="1:17" s="497" customFormat="1" ht="24" customHeight="1" thickTop="1" thickBot="1" x14ac:dyDescent="0.35">
      <c r="A74" s="69"/>
      <c r="B74" s="816" t="s">
        <v>8</v>
      </c>
      <c r="C74" s="817"/>
      <c r="D74" s="817"/>
      <c r="E74" s="817"/>
      <c r="F74" s="818"/>
      <c r="G74" s="81">
        <f>G71+G72+G73</f>
        <v>0</v>
      </c>
      <c r="H74" s="81">
        <f>IF($M$7,H71+H72,0)</f>
        <v>0</v>
      </c>
      <c r="I74" s="82">
        <f>I71+I73</f>
        <v>0</v>
      </c>
      <c r="J74" s="66"/>
      <c r="K74" s="85"/>
    </row>
    <row r="75" spans="1:17" s="85" customFormat="1" ht="15" hidden="1" customHeight="1" thickTop="1" thickBot="1" x14ac:dyDescent="0.35">
      <c r="A75" s="234"/>
      <c r="B75" s="235"/>
      <c r="C75" s="236"/>
      <c r="D75" s="116"/>
      <c r="E75" s="116"/>
      <c r="F75" s="117"/>
      <c r="G75" s="117"/>
      <c r="H75" s="237"/>
      <c r="I75" s="117"/>
      <c r="J75" s="238"/>
      <c r="K75" s="239"/>
      <c r="L75" s="227"/>
      <c r="M75" s="228"/>
      <c r="N75" s="228"/>
      <c r="O75" s="228"/>
      <c r="P75" s="228"/>
      <c r="Q75" s="228"/>
    </row>
    <row r="76" spans="1:17" s="85" customFormat="1" ht="21" hidden="1" customHeight="1" thickTop="1" thickBot="1" x14ac:dyDescent="0.35">
      <c r="B76" s="930" t="s">
        <v>417</v>
      </c>
      <c r="C76" s="930"/>
      <c r="D76" s="930"/>
      <c r="E76" s="930"/>
      <c r="F76" s="930"/>
      <c r="G76" s="480"/>
      <c r="H76" s="241">
        <f>SUM(H32)</f>
        <v>0</v>
      </c>
      <c r="I76" s="233" t="s">
        <v>136</v>
      </c>
      <c r="J76" s="231"/>
      <c r="K76" s="231"/>
      <c r="L76" s="231"/>
      <c r="M76" s="231"/>
      <c r="N76" s="228"/>
      <c r="O76" s="228"/>
      <c r="P76" s="228"/>
      <c r="Q76" s="228"/>
    </row>
    <row r="77" spans="1:17" s="85" customFormat="1" ht="21" hidden="1" customHeight="1" thickTop="1" thickBot="1" x14ac:dyDescent="0.35">
      <c r="B77" s="930" t="str">
        <f>"Aide demandée personnels fonctionnaires de recherche / Aide demandée hors frais généraux (max "&amp;Réglages!$I$19&amp;"%) : "</f>
        <v xml:space="preserve">Aide demandée personnels fonctionnaires de recherche / Aide demandée hors frais généraux (max 40%) : </v>
      </c>
      <c r="C77" s="930"/>
      <c r="D77" s="930"/>
      <c r="E77" s="930"/>
      <c r="F77" s="930"/>
      <c r="G77" s="480"/>
      <c r="H77" s="241">
        <f>H76/(H71+0.0001)*100</f>
        <v>0</v>
      </c>
      <c r="I77" s="233" t="s">
        <v>98</v>
      </c>
      <c r="J77" s="232"/>
      <c r="K77" s="231"/>
      <c r="L77" s="231"/>
      <c r="M77" s="231"/>
      <c r="N77" s="228"/>
      <c r="O77" s="228"/>
      <c r="P77" s="228"/>
      <c r="Q77" s="228"/>
    </row>
    <row r="78" spans="1:17" s="85" customFormat="1" ht="13.15" hidden="1" customHeight="1" thickTop="1" x14ac:dyDescent="0.3">
      <c r="B78" s="804" t="s">
        <v>420</v>
      </c>
      <c r="C78" s="804"/>
      <c r="D78" s="804"/>
      <c r="E78" s="804"/>
      <c r="F78" s="804"/>
      <c r="G78" s="481"/>
      <c r="H78" s="475"/>
      <c r="I78" s="477" t="str">
        <f>I32</f>
        <v xml:space="preserve"> </v>
      </c>
      <c r="J78" s="232"/>
      <c r="K78" s="231"/>
      <c r="L78" s="231"/>
      <c r="M78" s="231"/>
      <c r="N78" s="228"/>
      <c r="O78" s="228"/>
      <c r="P78" s="228"/>
      <c r="Q78" s="228"/>
    </row>
    <row r="79" spans="1:17" s="85" customFormat="1" ht="13.15" hidden="1" customHeight="1" x14ac:dyDescent="0.3">
      <c r="B79" s="805" t="s">
        <v>419</v>
      </c>
      <c r="C79" s="805"/>
      <c r="D79" s="805"/>
      <c r="E79" s="805"/>
      <c r="F79" s="805"/>
      <c r="G79" s="482"/>
      <c r="H79" s="476"/>
      <c r="I79" s="478">
        <f>SUM(I41:I42)</f>
        <v>0</v>
      </c>
      <c r="J79" s="232"/>
      <c r="K79" s="231"/>
      <c r="L79" s="472" t="s">
        <v>416</v>
      </c>
      <c r="M79" s="231"/>
      <c r="N79" s="228"/>
      <c r="O79" s="228"/>
      <c r="P79" s="228"/>
      <c r="Q79" s="228"/>
    </row>
    <row r="80" spans="1:17" s="85" customFormat="1" ht="21" hidden="1" customHeight="1" thickBot="1" x14ac:dyDescent="0.35">
      <c r="B80" s="933" t="s">
        <v>415</v>
      </c>
      <c r="C80" s="933"/>
      <c r="D80" s="933"/>
      <c r="E80" s="933"/>
      <c r="F80" s="933"/>
      <c r="G80" s="483"/>
      <c r="H80" s="473"/>
      <c r="I80" s="479">
        <f>SUM(I78:I79)</f>
        <v>0</v>
      </c>
      <c r="J80" s="231"/>
      <c r="K80" s="231"/>
      <c r="L80" s="474" t="str">
        <f>IF(H76+I80=SUM(G32,G41:G42),"ok","erreur")</f>
        <v>ok</v>
      </c>
      <c r="M80" s="231"/>
      <c r="N80" s="228"/>
      <c r="O80" s="228"/>
      <c r="P80" s="228"/>
      <c r="Q80" s="228"/>
    </row>
    <row r="81" spans="1:17" s="85" customFormat="1" ht="29.5" customHeight="1" thickTop="1" thickBot="1" x14ac:dyDescent="0.35">
      <c r="A81" s="225"/>
      <c r="B81" s="226"/>
      <c r="C81" s="39"/>
      <c r="D81" s="40"/>
      <c r="E81" s="40"/>
      <c r="F81" s="41"/>
      <c r="G81" s="240" t="str">
        <f>IF(G77&gt;Réglages!$I$19,"Attention : taux d’aide des personnels fonctionnaires dépassé","")</f>
        <v/>
      </c>
      <c r="H81" s="815" t="str">
        <f>IF(I74&lt;0.1, "Attention : apport obligatoire pour chaque partenaire", "")</f>
        <v>Attention : apport obligatoire pour chaque partenaire</v>
      </c>
      <c r="I81" s="815"/>
      <c r="J81" s="229"/>
      <c r="K81" s="230"/>
      <c r="L81" s="227"/>
      <c r="M81" s="228"/>
      <c r="N81" s="228"/>
      <c r="O81" s="228"/>
      <c r="P81" s="228"/>
      <c r="Q81" s="228"/>
    </row>
    <row r="82" spans="1:17" s="497" customFormat="1" ht="5.5" customHeight="1" thickTop="1" thickBot="1" x14ac:dyDescent="0.35">
      <c r="A82" s="58"/>
      <c r="B82" s="44"/>
      <c r="C82" s="45"/>
      <c r="D82" s="46"/>
      <c r="E82" s="46"/>
      <c r="F82" s="47"/>
      <c r="G82" s="47"/>
      <c r="H82" s="48"/>
      <c r="I82" s="47"/>
      <c r="J82" s="66"/>
      <c r="K82" s="85"/>
    </row>
    <row r="83" spans="1:17" s="497" customFormat="1" ht="15" customHeight="1" thickTop="1" thickBot="1" x14ac:dyDescent="0.35">
      <c r="A83" s="50"/>
      <c r="B83" s="588" t="s">
        <v>95</v>
      </c>
      <c r="C83" s="589"/>
      <c r="D83" s="589"/>
      <c r="E83" s="589"/>
      <c r="F83" s="589"/>
      <c r="G83" s="589"/>
      <c r="H83" s="589"/>
      <c r="I83" s="590"/>
      <c r="J83" s="66"/>
      <c r="K83" s="71"/>
      <c r="L83" s="131"/>
      <c r="M83" s="205"/>
      <c r="N83" s="205"/>
      <c r="O83" s="205"/>
      <c r="P83" s="205"/>
      <c r="Q83" s="205"/>
    </row>
    <row r="84" spans="1:17" s="497" customFormat="1" ht="6.65" customHeight="1" thickTop="1" thickBot="1" x14ac:dyDescent="0.35">
      <c r="A84" s="53"/>
      <c r="B84" s="109"/>
      <c r="C84" s="216"/>
      <c r="D84" s="217"/>
      <c r="E84" s="217"/>
      <c r="F84" s="218"/>
      <c r="G84" s="218"/>
      <c r="H84" s="218"/>
      <c r="I84" s="218"/>
      <c r="J84" s="66"/>
      <c r="K84" s="71"/>
      <c r="L84" s="131"/>
      <c r="M84" s="205"/>
      <c r="N84" s="205"/>
      <c r="O84" s="205"/>
      <c r="P84" s="205"/>
      <c r="Q84" s="205"/>
    </row>
    <row r="85" spans="1:17" s="497" customFormat="1" ht="15" customHeight="1" thickTop="1" thickBot="1" x14ac:dyDescent="0.35">
      <c r="A85" s="72"/>
      <c r="B85" s="889" t="s">
        <v>47</v>
      </c>
      <c r="C85" s="934"/>
      <c r="D85" s="986" t="s">
        <v>48</v>
      </c>
      <c r="E85" s="987"/>
      <c r="F85" s="987"/>
      <c r="G85" s="987"/>
      <c r="H85" s="494" t="s">
        <v>49</v>
      </c>
      <c r="I85" s="83" t="s">
        <v>35</v>
      </c>
      <c r="J85" s="66"/>
      <c r="K85" s="71"/>
      <c r="L85" s="131"/>
      <c r="M85" s="205"/>
      <c r="N85" s="205"/>
      <c r="O85" s="205"/>
      <c r="P85" s="205"/>
      <c r="Q85" s="205"/>
    </row>
    <row r="86" spans="1:17" s="497" customFormat="1" ht="14.65" customHeight="1" thickTop="1" thickBot="1" x14ac:dyDescent="0.35">
      <c r="A86" s="75"/>
      <c r="B86" s="914" t="s">
        <v>149</v>
      </c>
      <c r="C86" s="915"/>
      <c r="D86" s="915"/>
      <c r="E86" s="915"/>
      <c r="F86" s="915"/>
      <c r="G86" s="915"/>
      <c r="H86" s="915"/>
      <c r="I86" s="916"/>
      <c r="J86" s="76"/>
      <c r="K86" s="85"/>
      <c r="L86" s="131"/>
      <c r="M86" s="141"/>
      <c r="N86" s="141"/>
      <c r="O86" s="141"/>
      <c r="P86" s="141"/>
      <c r="Q86" s="141"/>
    </row>
    <row r="87" spans="1:17" s="497" customFormat="1" ht="15" customHeight="1" thickTop="1" thickBot="1" x14ac:dyDescent="0.35">
      <c r="A87" s="69"/>
      <c r="B87" s="199">
        <v>1</v>
      </c>
      <c r="C87" s="493"/>
      <c r="D87" s="935"/>
      <c r="E87" s="936"/>
      <c r="F87" s="936"/>
      <c r="G87" s="936"/>
      <c r="H87" s="114"/>
      <c r="I87" s="115"/>
      <c r="J87" s="66"/>
      <c r="K87" s="71"/>
      <c r="L87" s="131"/>
      <c r="M87" s="205"/>
      <c r="N87" s="205"/>
      <c r="O87" s="205"/>
      <c r="P87" s="205"/>
      <c r="Q87" s="205"/>
    </row>
    <row r="88" spans="1:17" s="497" customFormat="1" ht="15" customHeight="1" thickTop="1" thickBot="1" x14ac:dyDescent="0.35">
      <c r="A88" s="69"/>
      <c r="B88" s="199">
        <v>2</v>
      </c>
      <c r="C88" s="493"/>
      <c r="D88" s="935"/>
      <c r="E88" s="936"/>
      <c r="F88" s="936"/>
      <c r="G88" s="936"/>
      <c r="H88" s="114"/>
      <c r="I88" s="115"/>
      <c r="J88" s="66"/>
      <c r="K88" s="71"/>
      <c r="L88" s="131"/>
      <c r="M88" s="205"/>
      <c r="N88" s="205"/>
      <c r="O88" s="205"/>
      <c r="P88" s="205"/>
      <c r="Q88" s="205"/>
    </row>
    <row r="89" spans="1:17" s="497" customFormat="1" ht="15" customHeight="1" thickTop="1" thickBot="1" x14ac:dyDescent="0.35">
      <c r="A89" s="69"/>
      <c r="B89" s="199">
        <v>3</v>
      </c>
      <c r="C89" s="493" t="s">
        <v>37</v>
      </c>
      <c r="D89" s="935" t="s">
        <v>37</v>
      </c>
      <c r="E89" s="935"/>
      <c r="F89" s="935"/>
      <c r="G89" s="935"/>
      <c r="H89" s="114"/>
      <c r="I89" s="115" t="s">
        <v>37</v>
      </c>
      <c r="J89" s="66"/>
      <c r="K89" s="71"/>
      <c r="L89" s="131"/>
      <c r="M89" s="205"/>
      <c r="N89" s="205"/>
      <c r="O89" s="205"/>
      <c r="P89" s="205"/>
      <c r="Q89" s="205"/>
    </row>
    <row r="90" spans="1:17" s="497" customFormat="1" ht="15" customHeight="1" thickTop="1" thickBot="1" x14ac:dyDescent="0.35">
      <c r="A90" s="69"/>
      <c r="B90" s="199">
        <v>4</v>
      </c>
      <c r="C90" s="493" t="s">
        <v>37</v>
      </c>
      <c r="D90" s="935" t="s">
        <v>37</v>
      </c>
      <c r="E90" s="935"/>
      <c r="F90" s="935"/>
      <c r="G90" s="935"/>
      <c r="H90" s="114" t="s">
        <v>37</v>
      </c>
      <c r="I90" s="115" t="s">
        <v>37</v>
      </c>
      <c r="J90" s="66"/>
      <c r="K90" s="71"/>
      <c r="L90" s="131"/>
      <c r="M90" s="205"/>
      <c r="N90" s="205"/>
      <c r="O90" s="205"/>
      <c r="P90" s="205"/>
      <c r="Q90" s="205"/>
    </row>
    <row r="91" spans="1:17" s="497" customFormat="1" ht="15" customHeight="1" thickTop="1" thickBot="1" x14ac:dyDescent="0.35">
      <c r="A91" s="69"/>
      <c r="B91" s="199">
        <v>5</v>
      </c>
      <c r="C91" s="493" t="s">
        <v>37</v>
      </c>
      <c r="D91" s="935" t="s">
        <v>37</v>
      </c>
      <c r="E91" s="935"/>
      <c r="F91" s="935"/>
      <c r="G91" s="935"/>
      <c r="H91" s="114" t="s">
        <v>37</v>
      </c>
      <c r="I91" s="115" t="s">
        <v>37</v>
      </c>
      <c r="J91" s="66"/>
      <c r="K91" s="71"/>
      <c r="L91" s="131"/>
      <c r="M91" s="205"/>
      <c r="N91" s="205"/>
      <c r="O91" s="205"/>
      <c r="P91" s="205"/>
      <c r="Q91" s="205"/>
    </row>
    <row r="92" spans="1:17" s="497" customFormat="1" ht="15" customHeight="1" thickTop="1" thickBot="1" x14ac:dyDescent="0.35">
      <c r="A92" s="69"/>
      <c r="B92" s="816" t="s">
        <v>151</v>
      </c>
      <c r="C92" s="817"/>
      <c r="D92" s="817"/>
      <c r="E92" s="817"/>
      <c r="F92" s="817"/>
      <c r="G92" s="818"/>
      <c r="H92" s="70">
        <f>SUM(H87:H91)</f>
        <v>0</v>
      </c>
      <c r="I92" s="84">
        <f>SUM(I87:I91)</f>
        <v>0</v>
      </c>
      <c r="J92" s="66"/>
      <c r="K92" s="71"/>
      <c r="L92" s="131"/>
      <c r="M92" s="205"/>
      <c r="N92" s="205"/>
      <c r="O92" s="205"/>
      <c r="P92" s="205"/>
      <c r="Q92" s="205"/>
    </row>
    <row r="93" spans="1:17" s="497" customFormat="1" ht="15.4" customHeight="1" thickTop="1" thickBot="1" x14ac:dyDescent="0.35">
      <c r="A93" s="75"/>
      <c r="B93" s="914" t="s">
        <v>150</v>
      </c>
      <c r="C93" s="915"/>
      <c r="D93" s="915"/>
      <c r="E93" s="915"/>
      <c r="F93" s="915"/>
      <c r="G93" s="915"/>
      <c r="H93" s="915"/>
      <c r="I93" s="916"/>
      <c r="J93" s="76"/>
      <c r="K93" s="85"/>
      <c r="L93" s="131"/>
      <c r="M93" s="141"/>
      <c r="N93" s="141"/>
      <c r="O93" s="141"/>
      <c r="P93" s="141"/>
      <c r="Q93" s="141"/>
    </row>
    <row r="94" spans="1:17" s="497" customFormat="1" ht="15" customHeight="1" thickTop="1" thickBot="1" x14ac:dyDescent="0.35">
      <c r="A94" s="69"/>
      <c r="B94" s="199">
        <v>1</v>
      </c>
      <c r="C94" s="493"/>
      <c r="D94" s="935"/>
      <c r="E94" s="936"/>
      <c r="F94" s="936"/>
      <c r="G94" s="936"/>
      <c r="H94" s="114"/>
      <c r="I94" s="115"/>
      <c r="J94" s="66"/>
      <c r="K94" s="71"/>
      <c r="L94" s="131"/>
      <c r="M94" s="205"/>
      <c r="N94" s="205"/>
      <c r="O94" s="205"/>
      <c r="P94" s="205"/>
      <c r="Q94" s="205"/>
    </row>
    <row r="95" spans="1:17" s="497" customFormat="1" ht="15" customHeight="1" thickTop="1" thickBot="1" x14ac:dyDescent="0.35">
      <c r="A95" s="69"/>
      <c r="B95" s="199">
        <v>2</v>
      </c>
      <c r="C95" s="493"/>
      <c r="D95" s="935"/>
      <c r="E95" s="936"/>
      <c r="F95" s="936"/>
      <c r="G95" s="936"/>
      <c r="H95" s="114"/>
      <c r="I95" s="115"/>
      <c r="J95" s="66"/>
      <c r="K95" s="71"/>
      <c r="L95" s="131"/>
      <c r="M95" s="205"/>
      <c r="N95" s="205"/>
      <c r="O95" s="205"/>
      <c r="P95" s="205"/>
      <c r="Q95" s="205"/>
    </row>
    <row r="96" spans="1:17" s="497" customFormat="1" ht="15" customHeight="1" thickTop="1" thickBot="1" x14ac:dyDescent="0.35">
      <c r="A96" s="69"/>
      <c r="B96" s="199">
        <v>3</v>
      </c>
      <c r="C96" s="493" t="s">
        <v>37</v>
      </c>
      <c r="D96" s="935" t="s">
        <v>37</v>
      </c>
      <c r="E96" s="935"/>
      <c r="F96" s="935"/>
      <c r="G96" s="935"/>
      <c r="H96" s="114"/>
      <c r="I96" s="115" t="s">
        <v>37</v>
      </c>
      <c r="J96" s="66"/>
      <c r="K96" s="71"/>
      <c r="L96" s="131"/>
      <c r="M96" s="205"/>
      <c r="N96" s="205"/>
      <c r="O96" s="205"/>
      <c r="P96" s="205"/>
      <c r="Q96" s="205"/>
    </row>
    <row r="97" spans="1:17" s="497" customFormat="1" ht="15" customHeight="1" thickTop="1" thickBot="1" x14ac:dyDescent="0.35">
      <c r="A97" s="69"/>
      <c r="B97" s="816" t="s">
        <v>152</v>
      </c>
      <c r="C97" s="817"/>
      <c r="D97" s="817"/>
      <c r="E97" s="817"/>
      <c r="F97" s="817"/>
      <c r="G97" s="818"/>
      <c r="H97" s="70">
        <f>SUM(H94:H96)</f>
        <v>0</v>
      </c>
      <c r="I97" s="84">
        <f>SUM(I94:I96)</f>
        <v>0</v>
      </c>
      <c r="J97" s="66"/>
      <c r="K97" s="71"/>
      <c r="L97" s="131"/>
      <c r="M97" s="205"/>
      <c r="N97" s="205"/>
      <c r="O97" s="205"/>
      <c r="P97" s="205"/>
      <c r="Q97" s="205"/>
    </row>
    <row r="98" spans="1:17" s="497" customFormat="1" ht="15" customHeight="1" thickTop="1" thickBot="1" x14ac:dyDescent="0.35">
      <c r="A98" s="69"/>
      <c r="B98" s="816" t="s">
        <v>177</v>
      </c>
      <c r="C98" s="817"/>
      <c r="D98" s="817"/>
      <c r="E98" s="817"/>
      <c r="F98" s="817"/>
      <c r="G98" s="818"/>
      <c r="H98" s="70">
        <f>H92+H97</f>
        <v>0</v>
      </c>
      <c r="I98" s="84">
        <f>I92+I97</f>
        <v>0</v>
      </c>
      <c r="J98" s="66"/>
      <c r="K98" s="71"/>
      <c r="L98" s="131"/>
      <c r="M98" s="205"/>
      <c r="N98" s="205"/>
      <c r="O98" s="205"/>
      <c r="P98" s="205"/>
      <c r="Q98" s="205"/>
    </row>
    <row r="99" spans="1:17" s="497" customFormat="1" ht="15" customHeight="1" thickTop="1" thickBot="1" x14ac:dyDescent="0.35">
      <c r="A99" s="58"/>
      <c r="B99" s="49"/>
      <c r="C99" s="47"/>
      <c r="D99" s="47"/>
      <c r="E99" s="47"/>
      <c r="F99" s="47"/>
      <c r="G99" s="47"/>
      <c r="H99" s="47"/>
      <c r="I99" s="47"/>
      <c r="J99" s="62"/>
      <c r="K99" s="85"/>
    </row>
    <row r="100" spans="1:17" s="497" customFormat="1" ht="15" customHeight="1" thickTop="1" thickBot="1" x14ac:dyDescent="0.35">
      <c r="A100" s="50"/>
      <c r="B100" s="588" t="s">
        <v>50</v>
      </c>
      <c r="C100" s="589"/>
      <c r="D100" s="589"/>
      <c r="E100" s="589"/>
      <c r="F100" s="589"/>
      <c r="G100" s="589"/>
      <c r="H100" s="589"/>
      <c r="I100" s="590"/>
      <c r="J100" s="66"/>
      <c r="K100" s="85"/>
    </row>
    <row r="101" spans="1:17" s="497" customFormat="1" ht="15" customHeight="1" thickTop="1" thickBot="1" x14ac:dyDescent="0.35">
      <c r="A101" s="53"/>
      <c r="B101" s="57"/>
      <c r="C101" s="57"/>
      <c r="D101" s="57"/>
      <c r="E101" s="57"/>
      <c r="F101" s="57"/>
      <c r="G101" s="57"/>
      <c r="H101" s="57"/>
      <c r="I101" s="57"/>
      <c r="J101" s="62"/>
      <c r="K101" s="85"/>
    </row>
    <row r="102" spans="1:17" s="497" customFormat="1" ht="15" customHeight="1" thickTop="1" thickBot="1" x14ac:dyDescent="0.35">
      <c r="A102" s="74"/>
      <c r="B102" s="734"/>
      <c r="C102" s="735"/>
      <c r="D102" s="735"/>
      <c r="E102" s="735"/>
      <c r="F102" s="735"/>
      <c r="G102" s="735"/>
      <c r="H102" s="735"/>
      <c r="I102" s="736"/>
      <c r="J102" s="66"/>
      <c r="K102" s="85"/>
    </row>
    <row r="103" spans="1:17" s="497" customFormat="1" ht="15" customHeight="1" thickTop="1" thickBot="1" x14ac:dyDescent="0.35">
      <c r="A103" s="74"/>
      <c r="B103" s="835"/>
      <c r="C103" s="836"/>
      <c r="D103" s="836"/>
      <c r="E103" s="836"/>
      <c r="F103" s="836"/>
      <c r="G103" s="836"/>
      <c r="H103" s="836"/>
      <c r="I103" s="837"/>
      <c r="J103" s="66"/>
      <c r="K103" s="85"/>
    </row>
    <row r="104" spans="1:17" s="497" customFormat="1" ht="15" customHeight="1" thickTop="1" thickBot="1" x14ac:dyDescent="0.35">
      <c r="A104" s="74"/>
      <c r="B104" s="835"/>
      <c r="C104" s="836"/>
      <c r="D104" s="836"/>
      <c r="E104" s="836"/>
      <c r="F104" s="836"/>
      <c r="G104" s="836"/>
      <c r="H104" s="836"/>
      <c r="I104" s="837"/>
      <c r="J104" s="66"/>
      <c r="K104" s="85"/>
    </row>
    <row r="105" spans="1:17" s="497" customFormat="1" ht="15" customHeight="1" thickTop="1" thickBot="1" x14ac:dyDescent="0.35">
      <c r="A105" s="74"/>
      <c r="B105" s="835"/>
      <c r="C105" s="836"/>
      <c r="D105" s="836"/>
      <c r="E105" s="836"/>
      <c r="F105" s="836"/>
      <c r="G105" s="836"/>
      <c r="H105" s="836"/>
      <c r="I105" s="837"/>
      <c r="J105" s="66"/>
      <c r="K105" s="85"/>
    </row>
    <row r="106" spans="1:17" s="497" customFormat="1" ht="15" customHeight="1" thickTop="1" thickBot="1" x14ac:dyDescent="0.35">
      <c r="A106" s="74"/>
      <c r="B106" s="835"/>
      <c r="C106" s="836"/>
      <c r="D106" s="836"/>
      <c r="E106" s="836"/>
      <c r="F106" s="836"/>
      <c r="G106" s="836"/>
      <c r="H106" s="836"/>
      <c r="I106" s="837"/>
      <c r="J106" s="66"/>
      <c r="K106" s="85"/>
    </row>
    <row r="107" spans="1:17" s="497" customFormat="1" ht="15" customHeight="1" thickTop="1" thickBot="1" x14ac:dyDescent="0.35">
      <c r="A107" s="74"/>
      <c r="B107" s="835"/>
      <c r="C107" s="836"/>
      <c r="D107" s="836"/>
      <c r="E107" s="836"/>
      <c r="F107" s="836"/>
      <c r="G107" s="836"/>
      <c r="H107" s="836"/>
      <c r="I107" s="837"/>
      <c r="J107" s="66"/>
      <c r="K107" s="85"/>
    </row>
    <row r="108" spans="1:17" s="497" customFormat="1" ht="15" customHeight="1" thickTop="1" thickBot="1" x14ac:dyDescent="0.35">
      <c r="A108" s="74"/>
      <c r="B108" s="838"/>
      <c r="C108" s="839"/>
      <c r="D108" s="839"/>
      <c r="E108" s="839"/>
      <c r="F108" s="839"/>
      <c r="G108" s="839"/>
      <c r="H108" s="839"/>
      <c r="I108" s="840"/>
      <c r="J108" s="66"/>
      <c r="K108" s="85"/>
    </row>
    <row r="109" spans="1:17" ht="15" customHeight="1" thickTop="1" thickBot="1" x14ac:dyDescent="0.3">
      <c r="A109" s="77"/>
      <c r="B109" s="844" t="s">
        <v>51</v>
      </c>
      <c r="C109" s="937"/>
      <c r="D109" s="937"/>
      <c r="E109" s="937"/>
      <c r="F109" s="937"/>
      <c r="G109" s="937"/>
      <c r="H109" s="937"/>
      <c r="I109" s="937"/>
      <c r="J109" s="78"/>
    </row>
    <row r="110" spans="1:17" ht="15" customHeight="1" thickTop="1" thickBot="1" x14ac:dyDescent="0.3">
      <c r="A110" s="77"/>
      <c r="B110" s="938"/>
      <c r="C110" s="939"/>
      <c r="D110" s="939"/>
      <c r="E110" s="939"/>
      <c r="F110" s="939"/>
      <c r="G110" s="939"/>
      <c r="H110" s="939"/>
      <c r="I110" s="939"/>
      <c r="J110" s="78"/>
    </row>
    <row r="111" spans="1:17" ht="15" customHeight="1" thickTop="1" thickBot="1" x14ac:dyDescent="0.3">
      <c r="A111" s="79"/>
      <c r="B111" s="938"/>
      <c r="C111" s="937"/>
      <c r="D111" s="937"/>
      <c r="E111" s="937"/>
      <c r="F111" s="937"/>
      <c r="G111" s="937"/>
      <c r="H111" s="937"/>
      <c r="I111" s="937"/>
      <c r="J111" s="78"/>
    </row>
    <row r="112" spans="1:17" customFormat="1" ht="15" customHeight="1" thickTop="1" x14ac:dyDescent="0.35">
      <c r="A112" s="17"/>
      <c r="B112" s="848" t="s">
        <v>237</v>
      </c>
      <c r="C112" s="848"/>
      <c r="D112" s="848"/>
      <c r="E112" s="848"/>
      <c r="F112" s="848"/>
      <c r="G112" s="848"/>
      <c r="H112" s="848"/>
      <c r="I112" s="848"/>
      <c r="J112" s="848"/>
      <c r="K112" s="88"/>
      <c r="L112" s="498"/>
      <c r="M112" s="498"/>
      <c r="N112" s="498"/>
      <c r="O112" s="271"/>
    </row>
    <row r="113" spans="1:15" customFormat="1" ht="14.5" x14ac:dyDescent="0.35">
      <c r="A113" s="17"/>
      <c r="B113" s="848"/>
      <c r="C113" s="848"/>
      <c r="D113" s="848"/>
      <c r="E113" s="848"/>
      <c r="F113" s="848"/>
      <c r="G113" s="848"/>
      <c r="H113" s="848"/>
      <c r="I113" s="848"/>
      <c r="J113" s="848"/>
      <c r="K113" s="88"/>
      <c r="L113" s="498"/>
      <c r="M113" s="498"/>
      <c r="N113" s="498"/>
      <c r="O113" s="271"/>
    </row>
    <row r="114" spans="1:15" customFormat="1" ht="10.9" customHeight="1" x14ac:dyDescent="0.35">
      <c r="A114" s="17"/>
      <c r="B114" s="17"/>
      <c r="C114" s="17"/>
      <c r="D114" s="17"/>
      <c r="E114" s="17"/>
      <c r="F114" s="17"/>
      <c r="G114" s="17"/>
      <c r="H114" s="17"/>
      <c r="I114" s="17"/>
      <c r="J114" s="17"/>
      <c r="K114" s="17"/>
      <c r="L114" s="17"/>
      <c r="M114" s="17"/>
      <c r="N114" s="17"/>
      <c r="O114" s="271"/>
    </row>
    <row r="115" spans="1:15" customFormat="1" ht="31.15" customHeight="1" x14ac:dyDescent="0.35">
      <c r="A115" s="17"/>
      <c r="B115" s="851" t="s">
        <v>266</v>
      </c>
      <c r="C115" s="851"/>
      <c r="D115" s="851"/>
      <c r="E115" s="851"/>
      <c r="F115" s="851"/>
      <c r="G115" s="851"/>
      <c r="H115" s="851"/>
      <c r="I115" s="851"/>
      <c r="J115" s="371"/>
      <c r="K115" s="371"/>
      <c r="L115" s="371"/>
      <c r="M115" s="371"/>
      <c r="N115" s="371"/>
      <c r="O115" s="271"/>
    </row>
    <row r="116" spans="1:15" customFormat="1" ht="9.65" customHeight="1" x14ac:dyDescent="0.35">
      <c r="A116" s="17"/>
      <c r="B116" s="375"/>
      <c r="C116" s="376"/>
      <c r="D116" s="376"/>
      <c r="E116" s="376"/>
      <c r="F116" s="376"/>
      <c r="G116" s="376"/>
      <c r="H116" s="376"/>
      <c r="I116" s="376"/>
      <c r="J116" s="376"/>
      <c r="K116" s="376"/>
      <c r="L116" s="376"/>
      <c r="M116" s="376"/>
      <c r="N116" s="376"/>
      <c r="O116" s="271"/>
    </row>
    <row r="117" spans="1:15" customFormat="1" ht="33" customHeight="1" x14ac:dyDescent="0.35">
      <c r="A117" s="17"/>
      <c r="B117" s="811" t="s">
        <v>267</v>
      </c>
      <c r="C117" s="811"/>
      <c r="D117" s="811"/>
      <c r="E117" s="811"/>
      <c r="F117" s="811"/>
      <c r="G117" s="811"/>
      <c r="H117" s="811"/>
      <c r="I117" s="811"/>
      <c r="J117" s="371"/>
      <c r="K117" s="371"/>
      <c r="L117" s="371"/>
      <c r="M117" s="371"/>
      <c r="N117" s="371"/>
      <c r="O117" s="271"/>
    </row>
    <row r="118" spans="1:15" customFormat="1" ht="33" customHeight="1" x14ac:dyDescent="0.35">
      <c r="A118" s="17"/>
      <c r="B118" s="850" t="s">
        <v>263</v>
      </c>
      <c r="C118" s="850"/>
      <c r="D118" s="850"/>
      <c r="E118" s="850"/>
      <c r="F118" s="850"/>
      <c r="G118" s="850"/>
      <c r="H118" s="850"/>
      <c r="I118" s="850"/>
      <c r="J118" s="371"/>
      <c r="K118" s="371"/>
      <c r="L118" s="371"/>
      <c r="M118" s="371"/>
      <c r="N118" s="371"/>
      <c r="O118" s="271"/>
    </row>
    <row r="119" spans="1:15" customFormat="1" ht="33" customHeight="1" x14ac:dyDescent="0.35">
      <c r="A119" s="17"/>
      <c r="B119" s="811" t="s">
        <v>250</v>
      </c>
      <c r="C119" s="811"/>
      <c r="D119" s="811"/>
      <c r="E119" s="811"/>
      <c r="F119" s="811"/>
      <c r="G119" s="811"/>
      <c r="H119" s="811"/>
      <c r="I119" s="811"/>
      <c r="J119" s="371"/>
      <c r="K119" s="371"/>
      <c r="L119" s="371"/>
      <c r="M119" s="371"/>
      <c r="N119" s="371"/>
      <c r="O119" s="271"/>
    </row>
    <row r="120" spans="1:15" customFormat="1" ht="21.4" customHeight="1" x14ac:dyDescent="0.35">
      <c r="A120" s="17"/>
      <c r="B120" s="811" t="s">
        <v>251</v>
      </c>
      <c r="C120" s="811"/>
      <c r="D120" s="811"/>
      <c r="E120" s="811"/>
      <c r="F120" s="811"/>
      <c r="G120" s="811"/>
      <c r="H120" s="811"/>
      <c r="I120" s="811"/>
      <c r="J120" s="372"/>
      <c r="K120" s="372"/>
      <c r="L120" s="372"/>
      <c r="M120" s="372"/>
      <c r="N120" s="372"/>
      <c r="O120" s="271"/>
    </row>
    <row r="121" spans="1:15" customFormat="1" ht="45.4" customHeight="1" x14ac:dyDescent="0.35">
      <c r="A121" s="17"/>
      <c r="B121" s="811" t="s">
        <v>235</v>
      </c>
      <c r="C121" s="811"/>
      <c r="D121" s="811"/>
      <c r="E121" s="811"/>
      <c r="F121" s="811"/>
      <c r="G121" s="811"/>
      <c r="H121" s="811"/>
      <c r="I121" s="811"/>
      <c r="J121" s="371"/>
      <c r="K121" s="371"/>
      <c r="L121" s="371"/>
      <c r="M121" s="371"/>
      <c r="N121" s="371"/>
      <c r="O121" s="271"/>
    </row>
    <row r="122" spans="1:15" s="374" customFormat="1" ht="19.899999999999999" customHeight="1" thickBot="1" x14ac:dyDescent="0.4">
      <c r="A122" s="372"/>
      <c r="B122" s="852" t="s">
        <v>236</v>
      </c>
      <c r="C122" s="852"/>
      <c r="D122" s="852"/>
      <c r="E122" s="852"/>
      <c r="F122" s="852"/>
      <c r="G122" s="852"/>
      <c r="H122" s="852"/>
      <c r="I122" s="852"/>
      <c r="J122" s="372"/>
      <c r="K122" s="372"/>
      <c r="L122" s="372"/>
      <c r="M122" s="372"/>
      <c r="N122" s="372"/>
      <c r="O122" s="373"/>
    </row>
    <row r="123" spans="1:15" ht="12" customHeight="1" thickTop="1" thickBot="1" x14ac:dyDescent="0.3">
      <c r="A123" s="58"/>
      <c r="B123" s="58"/>
      <c r="C123" s="64"/>
      <c r="D123" s="64"/>
      <c r="E123" s="58"/>
      <c r="F123" s="58"/>
      <c r="G123" s="58"/>
      <c r="H123" s="58"/>
      <c r="I123" s="58"/>
      <c r="J123" s="58"/>
    </row>
    <row r="124" spans="1:15" ht="13.5" customHeight="1" thickTop="1" thickBot="1" x14ac:dyDescent="0.3">
      <c r="A124" s="58"/>
      <c r="B124" s="110"/>
      <c r="C124" s="38"/>
      <c r="D124" s="672" t="s">
        <v>182</v>
      </c>
      <c r="E124" s="673"/>
      <c r="F124" s="673"/>
      <c r="G124" s="674"/>
      <c r="H124" s="38"/>
      <c r="I124" s="38"/>
      <c r="J124" s="58"/>
    </row>
    <row r="125" spans="1:15" ht="13" thickTop="1" thickBot="1" x14ac:dyDescent="0.3">
      <c r="A125" s="58"/>
      <c r="B125" s="110"/>
      <c r="C125" s="38"/>
      <c r="D125" s="612" t="s">
        <v>2</v>
      </c>
      <c r="E125" s="613"/>
      <c r="F125" s="620" t="s">
        <v>1</v>
      </c>
      <c r="G125" s="621"/>
      <c r="H125" s="38"/>
      <c r="I125" s="38"/>
      <c r="J125" s="58"/>
    </row>
    <row r="126" spans="1:15" ht="21" customHeight="1" thickTop="1" thickBot="1" x14ac:dyDescent="0.3">
      <c r="A126" s="58"/>
      <c r="B126" s="110"/>
      <c r="C126" s="38"/>
      <c r="D126" s="626" t="str">
        <f>IF(D$17="","",D$17)</f>
        <v/>
      </c>
      <c r="E126" s="627"/>
      <c r="F126" s="628" t="str">
        <f>IF(D$16="","",D$16)</f>
        <v/>
      </c>
      <c r="G126" s="629"/>
      <c r="H126" s="38"/>
      <c r="I126" s="38"/>
      <c r="J126" s="111"/>
    </row>
    <row r="127" spans="1:15" ht="13" thickTop="1" thickBot="1" x14ac:dyDescent="0.3">
      <c r="A127" s="58"/>
      <c r="B127" s="110"/>
      <c r="C127" s="38"/>
      <c r="D127" s="607" t="s">
        <v>28</v>
      </c>
      <c r="E127" s="608"/>
      <c r="F127" s="608"/>
      <c r="G127" s="611"/>
      <c r="H127" s="38"/>
      <c r="I127" s="38"/>
      <c r="J127" s="111"/>
    </row>
    <row r="128" spans="1:15" ht="13" thickTop="1" thickBot="1" x14ac:dyDescent="0.3">
      <c r="A128" s="58"/>
      <c r="B128" s="110"/>
      <c r="C128" s="38"/>
      <c r="D128" s="622" t="str">
        <f>IF(D$18="","",D$18)</f>
        <v/>
      </c>
      <c r="E128" s="623"/>
      <c r="F128" s="623"/>
      <c r="G128" s="625"/>
      <c r="H128" s="38"/>
      <c r="I128" s="38"/>
      <c r="J128" s="111"/>
    </row>
    <row r="129" spans="1:13" ht="16.5" customHeight="1" thickTop="1" thickBot="1" x14ac:dyDescent="0.3">
      <c r="A129" s="58"/>
      <c r="B129" s="110"/>
      <c r="C129" s="38"/>
      <c r="D129" s="49"/>
      <c r="E129" s="49"/>
      <c r="F129" s="49"/>
      <c r="G129" s="49"/>
      <c r="H129" s="38"/>
      <c r="I129" s="38"/>
      <c r="J129" s="111"/>
    </row>
    <row r="130" spans="1:13" ht="13.5" customHeight="1" thickTop="1" thickBot="1" x14ac:dyDescent="0.3">
      <c r="A130" s="58"/>
      <c r="B130" s="110"/>
      <c r="C130" s="38"/>
      <c r="D130" s="630" t="s">
        <v>233</v>
      </c>
      <c r="E130" s="631"/>
      <c r="F130" s="631"/>
      <c r="G130" s="632"/>
      <c r="H130" s="38"/>
      <c r="I130" s="38"/>
      <c r="J130" s="58"/>
    </row>
    <row r="131" spans="1:13" ht="16.5" customHeight="1" thickTop="1" thickBot="1" x14ac:dyDescent="0.3">
      <c r="A131" s="58"/>
      <c r="B131" s="110"/>
      <c r="C131" s="38"/>
      <c r="D131" s="340"/>
      <c r="E131" s="341"/>
      <c r="F131" s="341"/>
      <c r="G131" s="342"/>
      <c r="H131" s="38"/>
      <c r="I131" s="38"/>
      <c r="J131" s="58"/>
    </row>
    <row r="132" spans="1:13" ht="16.5" customHeight="1" thickTop="1" thickBot="1" x14ac:dyDescent="0.3">
      <c r="A132" s="58"/>
      <c r="B132" s="110"/>
      <c r="C132" s="38"/>
      <c r="D132" s="343"/>
      <c r="E132" s="344"/>
      <c r="F132" s="344"/>
      <c r="G132" s="345"/>
      <c r="H132" s="38"/>
      <c r="I132" s="38"/>
      <c r="J132" s="58"/>
    </row>
    <row r="133" spans="1:13" ht="16.5" customHeight="1" thickTop="1" thickBot="1" x14ac:dyDescent="0.3">
      <c r="A133" s="58"/>
      <c r="B133" s="110"/>
      <c r="C133" s="38"/>
      <c r="D133" s="343"/>
      <c r="E133" s="344"/>
      <c r="F133" s="344"/>
      <c r="G133" s="345"/>
      <c r="H133" s="38"/>
      <c r="I133" s="38"/>
      <c r="J133" s="58"/>
    </row>
    <row r="134" spans="1:13" ht="16.5" customHeight="1" thickTop="1" thickBot="1" x14ac:dyDescent="0.3">
      <c r="A134" s="58"/>
      <c r="B134" s="110"/>
      <c r="C134" s="38"/>
      <c r="D134" s="343"/>
      <c r="E134" s="344"/>
      <c r="F134" s="344"/>
      <c r="G134" s="345"/>
      <c r="H134" s="38"/>
      <c r="I134" s="38"/>
      <c r="J134" s="58"/>
    </row>
    <row r="135" spans="1:13" ht="16.5" customHeight="1" thickTop="1" thickBot="1" x14ac:dyDescent="0.3">
      <c r="A135" s="58"/>
      <c r="B135" s="110"/>
      <c r="C135" s="38"/>
      <c r="D135" s="343"/>
      <c r="E135" s="344"/>
      <c r="F135" s="344"/>
      <c r="G135" s="345"/>
      <c r="H135" s="38"/>
      <c r="I135" s="38"/>
      <c r="J135" s="58"/>
    </row>
    <row r="136" spans="1:13" ht="16.5" customHeight="1" thickTop="1" thickBot="1" x14ac:dyDescent="0.3">
      <c r="A136" s="64"/>
      <c r="B136" s="110"/>
      <c r="C136" s="38"/>
      <c r="D136" s="346"/>
      <c r="E136" s="347"/>
      <c r="F136" s="347"/>
      <c r="G136" s="348"/>
      <c r="H136" s="38"/>
      <c r="I136" s="38"/>
      <c r="J136" s="58"/>
    </row>
    <row r="137" spans="1:13" ht="12.5" thickTop="1" x14ac:dyDescent="0.25">
      <c r="A137" s="68"/>
      <c r="B137" s="470"/>
      <c r="C137" s="853" t="str">
        <f xml:space="preserve"> "Projet : "&amp;H2</f>
        <v xml:space="preserve">Projet : </v>
      </c>
      <c r="D137" s="854"/>
      <c r="E137" s="854"/>
      <c r="F137" s="854"/>
      <c r="G137" s="854"/>
      <c r="H137" s="854"/>
      <c r="I137" s="855"/>
      <c r="J137" s="68"/>
    </row>
    <row r="138" spans="1:13" s="88" customFormat="1" ht="12" x14ac:dyDescent="0.25">
      <c r="C138" s="854" t="str">
        <f>H3&amp; " - Nom établissement : "&amp;D7</f>
        <v xml:space="preserve">Part17 - Nom établissement : </v>
      </c>
      <c r="D138" s="854"/>
      <c r="E138" s="854"/>
      <c r="F138" s="854"/>
      <c r="G138" s="854"/>
      <c r="H138" s="854"/>
      <c r="I138" s="854"/>
      <c r="J138" s="89"/>
      <c r="L138" s="498"/>
    </row>
    <row r="139" spans="1:13" ht="15" customHeight="1" x14ac:dyDescent="0.25">
      <c r="A139" s="471"/>
      <c r="B139" s="88"/>
      <c r="C139" s="848" t="s">
        <v>231</v>
      </c>
      <c r="D139" s="848"/>
      <c r="E139" s="848"/>
      <c r="F139" s="848"/>
      <c r="G139" s="848"/>
      <c r="H139" s="848"/>
      <c r="I139" s="848"/>
      <c r="J139" s="849"/>
    </row>
    <row r="140" spans="1:13" s="88" customFormat="1" ht="46.5" customHeight="1" x14ac:dyDescent="0.25">
      <c r="A140" s="38"/>
      <c r="B140" s="38"/>
      <c r="C140" s="847" t="s">
        <v>425</v>
      </c>
      <c r="D140" s="847"/>
      <c r="E140" s="847"/>
      <c r="F140" s="847"/>
      <c r="G140" s="847"/>
      <c r="H140" s="847"/>
      <c r="I140" s="847"/>
      <c r="J140" s="847"/>
      <c r="L140" s="498"/>
      <c r="M140" s="498"/>
    </row>
    <row r="141" spans="1:13" s="88" customFormat="1" ht="50.5" customHeight="1" x14ac:dyDescent="0.25">
      <c r="C141" s="496" t="s">
        <v>199</v>
      </c>
      <c r="D141" s="244" t="s">
        <v>197</v>
      </c>
      <c r="E141" s="940" t="s">
        <v>198</v>
      </c>
      <c r="F141" s="940"/>
      <c r="G141" s="827" t="s">
        <v>234</v>
      </c>
      <c r="H141" s="828"/>
      <c r="I141" s="828"/>
      <c r="J141" s="829"/>
      <c r="L141" s="434" t="s">
        <v>275</v>
      </c>
      <c r="M141" s="431"/>
    </row>
    <row r="142" spans="1:13" s="88" customFormat="1" ht="37.9" customHeight="1" x14ac:dyDescent="0.25">
      <c r="C142" s="245" t="str">
        <f>D7&amp;" 
("&amp;D9&amp;")"</f>
        <v xml:space="preserve"> 
()</v>
      </c>
      <c r="D142" s="245" t="str">
        <f>IF(D8="","Étab de la fiche",D8)</f>
        <v>Étab de la fiche</v>
      </c>
      <c r="E142" s="941" t="str">
        <f>IF(D10="","",""&amp;D10)</f>
        <v/>
      </c>
      <c r="F142" s="942"/>
      <c r="G142" s="827"/>
      <c r="H142" s="828"/>
      <c r="I142" s="828"/>
      <c r="J142" s="829"/>
      <c r="L142" s="433">
        <v>1</v>
      </c>
      <c r="M142" s="435" t="s">
        <v>202</v>
      </c>
    </row>
    <row r="143" spans="1:13" s="88" customFormat="1" ht="59.5" customHeight="1" x14ac:dyDescent="0.25">
      <c r="C143" s="246"/>
      <c r="D143" s="246"/>
      <c r="E143" s="806"/>
      <c r="F143" s="807"/>
      <c r="G143" s="808" t="s">
        <v>252</v>
      </c>
      <c r="H143" s="809"/>
      <c r="I143" s="809"/>
      <c r="J143" s="810"/>
      <c r="L143" s="433">
        <v>1</v>
      </c>
      <c r="M143" s="435" t="s">
        <v>203</v>
      </c>
    </row>
    <row r="144" spans="1:13" s="88" customFormat="1" ht="59.5" customHeight="1" x14ac:dyDescent="0.25">
      <c r="C144" s="246"/>
      <c r="D144" s="246"/>
      <c r="E144" s="806"/>
      <c r="F144" s="807"/>
      <c r="G144" s="808" t="s">
        <v>252</v>
      </c>
      <c r="H144" s="809"/>
      <c r="I144" s="809"/>
      <c r="J144" s="810"/>
      <c r="L144" s="433">
        <v>1</v>
      </c>
      <c r="M144" s="435" t="s">
        <v>204</v>
      </c>
    </row>
    <row r="145" spans="3:13" s="88" customFormat="1" ht="59.5" customHeight="1" x14ac:dyDescent="0.25">
      <c r="C145" s="246"/>
      <c r="D145" s="246"/>
      <c r="E145" s="806"/>
      <c r="F145" s="807"/>
      <c r="G145" s="808" t="s">
        <v>252</v>
      </c>
      <c r="H145" s="809"/>
      <c r="I145" s="809"/>
      <c r="J145" s="810"/>
      <c r="L145" s="433">
        <v>1</v>
      </c>
      <c r="M145" s="435" t="s">
        <v>205</v>
      </c>
    </row>
    <row r="146" spans="3:13" s="88" customFormat="1" ht="59.5" customHeight="1" x14ac:dyDescent="0.25">
      <c r="C146" s="246"/>
      <c r="D146" s="246"/>
      <c r="E146" s="806"/>
      <c r="F146" s="807"/>
      <c r="G146" s="808" t="s">
        <v>252</v>
      </c>
      <c r="H146" s="809"/>
      <c r="I146" s="809"/>
      <c r="J146" s="810"/>
      <c r="L146" s="433">
        <v>1</v>
      </c>
      <c r="M146" s="435" t="s">
        <v>206</v>
      </c>
    </row>
    <row r="147" spans="3:13" s="88" customFormat="1" ht="59.5" customHeight="1" x14ac:dyDescent="0.25">
      <c r="C147" s="246"/>
      <c r="D147" s="246"/>
      <c r="E147" s="806"/>
      <c r="F147" s="807"/>
      <c r="G147" s="808" t="s">
        <v>252</v>
      </c>
      <c r="H147" s="809"/>
      <c r="I147" s="809"/>
      <c r="J147" s="810"/>
      <c r="L147" s="433">
        <v>1</v>
      </c>
      <c r="M147" s="435" t="s">
        <v>207</v>
      </c>
    </row>
    <row r="148" spans="3:13" s="88" customFormat="1" ht="59.5" customHeight="1" x14ac:dyDescent="0.25">
      <c r="C148" s="246"/>
      <c r="D148" s="246"/>
      <c r="E148" s="806"/>
      <c r="F148" s="807"/>
      <c r="G148" s="808" t="s">
        <v>252</v>
      </c>
      <c r="H148" s="809"/>
      <c r="I148" s="809"/>
      <c r="J148" s="810"/>
      <c r="L148" s="433">
        <v>1</v>
      </c>
      <c r="M148" s="435" t="s">
        <v>208</v>
      </c>
    </row>
    <row r="149" spans="3:13" s="88" customFormat="1" ht="59.5" customHeight="1" x14ac:dyDescent="0.25">
      <c r="C149" s="246"/>
      <c r="D149" s="246"/>
      <c r="E149" s="806"/>
      <c r="F149" s="807"/>
      <c r="G149" s="808" t="s">
        <v>252</v>
      </c>
      <c r="H149" s="809"/>
      <c r="I149" s="809"/>
      <c r="J149" s="810"/>
      <c r="L149" s="432">
        <v>1</v>
      </c>
      <c r="M149" s="435" t="s">
        <v>209</v>
      </c>
    </row>
    <row r="150" spans="3:13" s="88" customFormat="1" ht="10.5" x14ac:dyDescent="0.25">
      <c r="J150" s="89"/>
      <c r="L150" s="432">
        <v>1</v>
      </c>
      <c r="M150" s="436" t="s">
        <v>276</v>
      </c>
    </row>
    <row r="151" spans="3:13" s="88" customFormat="1" ht="10.5" x14ac:dyDescent="0.25">
      <c r="J151" s="89"/>
      <c r="L151" s="498"/>
      <c r="M151" s="498"/>
    </row>
    <row r="152" spans="3:13" s="88" customFormat="1" ht="10.5" hidden="1" x14ac:dyDescent="0.25">
      <c r="J152" s="89"/>
      <c r="L152" s="498"/>
    </row>
    <row r="153" spans="3:13" s="88" customFormat="1" ht="10.5" hidden="1" x14ac:dyDescent="0.25">
      <c r="J153" s="89"/>
      <c r="L153" s="498"/>
    </row>
    <row r="154" spans="3:13" s="88" customFormat="1" ht="10.5" hidden="1" x14ac:dyDescent="0.25">
      <c r="J154" s="89"/>
    </row>
    <row r="155" spans="3:13" s="88" customFormat="1" ht="10.5" hidden="1" x14ac:dyDescent="0.25">
      <c r="J155" s="89"/>
    </row>
    <row r="156" spans="3:13" s="88" customFormat="1" ht="10.5" hidden="1" x14ac:dyDescent="0.25">
      <c r="J156" s="89"/>
    </row>
    <row r="157" spans="3:13" s="88" customFormat="1" ht="10.5" hidden="1" x14ac:dyDescent="0.25">
      <c r="J157" s="89"/>
    </row>
    <row r="158" spans="3:13" s="88" customFormat="1" ht="10.5" hidden="1" x14ac:dyDescent="0.25">
      <c r="J158" s="89"/>
    </row>
    <row r="159" spans="3:13" s="88" customFormat="1" ht="10.5" hidden="1" x14ac:dyDescent="0.25">
      <c r="J159" s="89"/>
    </row>
    <row r="160" spans="3:13" s="88" customFormat="1" ht="10.5" hidden="1" x14ac:dyDescent="0.25">
      <c r="J160" s="89"/>
    </row>
    <row r="161" spans="10:10" s="88" customFormat="1" ht="10.5" hidden="1" x14ac:dyDescent="0.25">
      <c r="J161" s="89"/>
    </row>
    <row r="162" spans="10:10" s="88" customFormat="1" ht="10.5" hidden="1" x14ac:dyDescent="0.25">
      <c r="J162" s="89"/>
    </row>
    <row r="163" spans="10:10" s="88" customFormat="1" ht="10.5" hidden="1" x14ac:dyDescent="0.25">
      <c r="J163" s="89"/>
    </row>
    <row r="164" spans="10:10" s="88" customFormat="1" ht="10.5" hidden="1" x14ac:dyDescent="0.25">
      <c r="J164" s="89"/>
    </row>
    <row r="165" spans="10:10" s="88" customFormat="1" ht="10.5" hidden="1" x14ac:dyDescent="0.25">
      <c r="J165" s="89"/>
    </row>
    <row r="166" spans="10:10" s="88" customFormat="1" ht="10.5" hidden="1" x14ac:dyDescent="0.25">
      <c r="J166" s="89"/>
    </row>
    <row r="167" spans="10:10" s="88" customFormat="1" ht="10.5" hidden="1" x14ac:dyDescent="0.25">
      <c r="J167" s="89"/>
    </row>
    <row r="168" spans="10:10" s="88" customFormat="1" ht="10.5" hidden="1" x14ac:dyDescent="0.25">
      <c r="J168" s="89"/>
    </row>
    <row r="169" spans="10:10" s="88" customFormat="1" ht="10.5" hidden="1" x14ac:dyDescent="0.25">
      <c r="J169" s="89"/>
    </row>
    <row r="170" spans="10:10" s="88" customFormat="1" ht="10.5" hidden="1" x14ac:dyDescent="0.25">
      <c r="J170" s="89"/>
    </row>
    <row r="171" spans="10:10" s="88" customFormat="1" ht="10.5" hidden="1" x14ac:dyDescent="0.25">
      <c r="J171" s="89"/>
    </row>
    <row r="172" spans="10:10" s="88" customFormat="1" ht="10.5" hidden="1" x14ac:dyDescent="0.25">
      <c r="J172" s="89"/>
    </row>
    <row r="173" spans="10:10" s="88" customFormat="1" ht="10.5" hidden="1" x14ac:dyDescent="0.25">
      <c r="J173" s="89"/>
    </row>
    <row r="174" spans="10:10" s="88" customFormat="1" ht="10.5" hidden="1" x14ac:dyDescent="0.25">
      <c r="J174" s="89"/>
    </row>
    <row r="175" spans="10:10" s="88" customFormat="1" ht="10.5" hidden="1" x14ac:dyDescent="0.25">
      <c r="J175" s="89"/>
    </row>
    <row r="176" spans="10:10" s="88" customFormat="1" ht="10.5" hidden="1" x14ac:dyDescent="0.25">
      <c r="J176" s="89"/>
    </row>
    <row r="177" spans="10:10" s="88" customFormat="1" ht="10.5" hidden="1" x14ac:dyDescent="0.25">
      <c r="J177" s="89"/>
    </row>
    <row r="178" spans="10:10" s="88" customFormat="1" ht="10.5" hidden="1" x14ac:dyDescent="0.25">
      <c r="J178" s="89"/>
    </row>
    <row r="179" spans="10:10" ht="10.5" hidden="1" x14ac:dyDescent="0.25"/>
    <row r="180" spans="10:10" ht="10.5" hidden="1" x14ac:dyDescent="0.25"/>
    <row r="181" spans="10:10" ht="10.5" hidden="1" x14ac:dyDescent="0.25"/>
    <row r="182" spans="10:10" ht="10.5" hidden="1" x14ac:dyDescent="0.25"/>
    <row r="183" spans="10:10" ht="10.5" hidden="1" x14ac:dyDescent="0.25"/>
    <row r="184" spans="10:10" ht="10.5" hidden="1" x14ac:dyDescent="0.25"/>
    <row r="185" spans="10:10" ht="10.5" hidden="1" x14ac:dyDescent="0.25"/>
    <row r="186" spans="10:10" ht="10.5" hidden="1" x14ac:dyDescent="0.25"/>
    <row r="187" spans="10:10" ht="10.5" hidden="1" x14ac:dyDescent="0.25"/>
    <row r="188" spans="10:10" ht="10.5" hidden="1" x14ac:dyDescent="0.25"/>
    <row r="189" spans="10:10" ht="10.5" hidden="1" x14ac:dyDescent="0.25"/>
    <row r="190" spans="10:10" ht="10.5" hidden="1" x14ac:dyDescent="0.25"/>
    <row r="191" spans="10:10" ht="10.5" hidden="1" x14ac:dyDescent="0.25"/>
    <row r="192" spans="10:10" ht="10.5" hidden="1" x14ac:dyDescent="0.25"/>
    <row r="193" ht="10.5" hidden="1" x14ac:dyDescent="0.25"/>
    <row r="194" ht="10.5" hidden="1" x14ac:dyDescent="0.25"/>
    <row r="195" ht="10.5" hidden="1" x14ac:dyDescent="0.25"/>
    <row r="196" ht="10.5" hidden="1" x14ac:dyDescent="0.25"/>
    <row r="197" ht="10.5" hidden="1" x14ac:dyDescent="0.25"/>
    <row r="198" ht="10.5" hidden="1" x14ac:dyDescent="0.25"/>
    <row r="199" ht="10.5" hidden="1" x14ac:dyDescent="0.25"/>
    <row r="200" ht="10.5" hidden="1" x14ac:dyDescent="0.25"/>
    <row r="201" ht="10.5" hidden="1" x14ac:dyDescent="0.25"/>
    <row r="202" ht="10.5" hidden="1" x14ac:dyDescent="0.25"/>
    <row r="203" ht="10.5" hidden="1" x14ac:dyDescent="0.25"/>
    <row r="204" ht="10.5" hidden="1" x14ac:dyDescent="0.25"/>
    <row r="205" ht="10.5" hidden="1" x14ac:dyDescent="0.25"/>
    <row r="206" ht="10.5" hidden="1" x14ac:dyDescent="0.25"/>
    <row r="207" ht="10.5" hidden="1" x14ac:dyDescent="0.25"/>
    <row r="208" ht="10.5" hidden="1" x14ac:dyDescent="0.25"/>
    <row r="209" ht="10.5" hidden="1" x14ac:dyDescent="0.25"/>
    <row r="210" ht="10.5" hidden="1" x14ac:dyDescent="0.25"/>
    <row r="211" ht="10.5" hidden="1" x14ac:dyDescent="0.25"/>
    <row r="212" ht="10.5" hidden="1" x14ac:dyDescent="0.25"/>
    <row r="213" ht="10.5" hidden="1" x14ac:dyDescent="0.25"/>
    <row r="214" ht="10.5" hidden="1" x14ac:dyDescent="0.25"/>
    <row r="215" ht="10.5" hidden="1" x14ac:dyDescent="0.25"/>
    <row r="216" ht="10.5" hidden="1" x14ac:dyDescent="0.25"/>
    <row r="217" ht="10.5" hidden="1" x14ac:dyDescent="0.25"/>
    <row r="218" ht="10.5" hidden="1" x14ac:dyDescent="0.25"/>
    <row r="219" ht="10.5" hidden="1" x14ac:dyDescent="0.25"/>
    <row r="220" ht="10.5" hidden="1" x14ac:dyDescent="0.25"/>
    <row r="221" ht="10.5" hidden="1" x14ac:dyDescent="0.25"/>
    <row r="222" ht="10.5" hidden="1" x14ac:dyDescent="0.25"/>
    <row r="223" ht="10.5" hidden="1" x14ac:dyDescent="0.25"/>
    <row r="224" ht="10.5" hidden="1" x14ac:dyDescent="0.25"/>
    <row r="225" ht="10.5" hidden="1" x14ac:dyDescent="0.25"/>
    <row r="226" ht="10.5" hidden="1" x14ac:dyDescent="0.25"/>
    <row r="227" ht="10.5" hidden="1" x14ac:dyDescent="0.25"/>
    <row r="228" ht="10.5" hidden="1" x14ac:dyDescent="0.25"/>
    <row r="229" ht="10.5" hidden="1" x14ac:dyDescent="0.25"/>
    <row r="230" ht="10.5" hidden="1" x14ac:dyDescent="0.25"/>
    <row r="231" ht="10.5" hidden="1" x14ac:dyDescent="0.25"/>
    <row r="232" ht="10.5" hidden="1" x14ac:dyDescent="0.25"/>
    <row r="233" ht="10.5" hidden="1" x14ac:dyDescent="0.25"/>
    <row r="234" ht="10.5" hidden="1" x14ac:dyDescent="0.25"/>
    <row r="235" ht="10.5" hidden="1" x14ac:dyDescent="0.25"/>
    <row r="236" ht="10.5" hidden="1" x14ac:dyDescent="0.25"/>
    <row r="237" ht="10.5" hidden="1" x14ac:dyDescent="0.25"/>
    <row r="238" ht="10.5" hidden="1" x14ac:dyDescent="0.25"/>
    <row r="239" ht="10.5" hidden="1" x14ac:dyDescent="0.25"/>
    <row r="240" ht="10.5" hidden="1" x14ac:dyDescent="0.25"/>
    <row r="241" ht="10.5" hidden="1" x14ac:dyDescent="0.25"/>
    <row r="242" ht="10.5" hidden="1" x14ac:dyDescent="0.25"/>
    <row r="243" ht="10.5" hidden="1" x14ac:dyDescent="0.25"/>
    <row r="244" ht="10.5" hidden="1" x14ac:dyDescent="0.25"/>
    <row r="245" ht="10.5" hidden="1" x14ac:dyDescent="0.25"/>
    <row r="246" ht="10.5" hidden="1" x14ac:dyDescent="0.25"/>
    <row r="247" ht="10.5" hidden="1" x14ac:dyDescent="0.25"/>
    <row r="248" ht="10.5" hidden="1" x14ac:dyDescent="0.25"/>
    <row r="249" ht="10.5" hidden="1" x14ac:dyDescent="0.25"/>
    <row r="250" ht="10.5" hidden="1" x14ac:dyDescent="0.25"/>
    <row r="251" ht="10.5" hidden="1" x14ac:dyDescent="0.25"/>
    <row r="252" ht="10.5" hidden="1" x14ac:dyDescent="0.25"/>
    <row r="253" ht="10.5" hidden="1" x14ac:dyDescent="0.25"/>
    <row r="254" ht="10.5" hidden="1" x14ac:dyDescent="0.25"/>
    <row r="255" ht="10.5" hidden="1" x14ac:dyDescent="0.25"/>
    <row r="256" ht="10.5" hidden="1" x14ac:dyDescent="0.25"/>
    <row r="257" ht="10.5" hidden="1" x14ac:dyDescent="0.25"/>
    <row r="258" ht="10.5" hidden="1" x14ac:dyDescent="0.25"/>
    <row r="259" ht="10.5" hidden="1" x14ac:dyDescent="0.25"/>
    <row r="260" ht="10.5" hidden="1" x14ac:dyDescent="0.25"/>
    <row r="261" ht="10.5" hidden="1" x14ac:dyDescent="0.25"/>
    <row r="262" ht="10.5" hidden="1" x14ac:dyDescent="0.25"/>
    <row r="263" ht="10.5" hidden="1" x14ac:dyDescent="0.25"/>
    <row r="264" ht="10.5" hidden="1" x14ac:dyDescent="0.25"/>
    <row r="265" ht="10.5" hidden="1" x14ac:dyDescent="0.25"/>
    <row r="266" ht="10.5" hidden="1" x14ac:dyDescent="0.25"/>
    <row r="267" ht="10.5" hidden="1" x14ac:dyDescent="0.25"/>
    <row r="268" ht="10.5" hidden="1" x14ac:dyDescent="0.25"/>
    <row r="269" ht="10.5" hidden="1" x14ac:dyDescent="0.25"/>
    <row r="270" ht="10.5" hidden="1" x14ac:dyDescent="0.25"/>
    <row r="271" ht="10.5" hidden="1" x14ac:dyDescent="0.25"/>
    <row r="272" ht="10.5" hidden="1" x14ac:dyDescent="0.25"/>
    <row r="273" ht="10.5" hidden="1" x14ac:dyDescent="0.25"/>
    <row r="274" ht="10.5" hidden="1" x14ac:dyDescent="0.25"/>
    <row r="275" ht="10.5" hidden="1" x14ac:dyDescent="0.25"/>
    <row r="276" ht="10.5" hidden="1" x14ac:dyDescent="0.25"/>
    <row r="277" ht="10.5" hidden="1" x14ac:dyDescent="0.25"/>
    <row r="278" ht="10.5" hidden="1" x14ac:dyDescent="0.25"/>
    <row r="279" ht="10.5" hidden="1" x14ac:dyDescent="0.25"/>
    <row r="280" ht="10.5" hidden="1" x14ac:dyDescent="0.25"/>
    <row r="281" ht="10.5" hidden="1" x14ac:dyDescent="0.25"/>
    <row r="282" ht="10.5" hidden="1" x14ac:dyDescent="0.25"/>
    <row r="283" ht="10.5" hidden="1" x14ac:dyDescent="0.25"/>
    <row r="284" ht="10.5" hidden="1" x14ac:dyDescent="0.25"/>
    <row r="285" ht="10.5" hidden="1" x14ac:dyDescent="0.25"/>
    <row r="286" ht="10.5" hidden="1" x14ac:dyDescent="0.25"/>
    <row r="287" ht="10.5" hidden="1" x14ac:dyDescent="0.25"/>
    <row r="288" ht="10.5" hidden="1" x14ac:dyDescent="0.25"/>
    <row r="289" ht="10.5" hidden="1" x14ac:dyDescent="0.25"/>
    <row r="290" ht="10.5" hidden="1" x14ac:dyDescent="0.25"/>
    <row r="291" ht="10.5" hidden="1" x14ac:dyDescent="0.25"/>
    <row r="292" ht="10.5" hidden="1" x14ac:dyDescent="0.25"/>
    <row r="293" ht="10.5" hidden="1" x14ac:dyDescent="0.25"/>
    <row r="294" ht="10.5" hidden="1" x14ac:dyDescent="0.25"/>
    <row r="295" ht="10.5" hidden="1" x14ac:dyDescent="0.25"/>
    <row r="296" ht="10.5" hidden="1" x14ac:dyDescent="0.25"/>
    <row r="297" ht="10.5" hidden="1" x14ac:dyDescent="0.25"/>
    <row r="298" ht="10.5" hidden="1" x14ac:dyDescent="0.25"/>
    <row r="299" ht="10.5" hidden="1" x14ac:dyDescent="0.25"/>
    <row r="300" ht="10.5" hidden="1" x14ac:dyDescent="0.25"/>
    <row r="301" ht="10.5" hidden="1" x14ac:dyDescent="0.25"/>
    <row r="302" ht="10.5" hidden="1" x14ac:dyDescent="0.25"/>
    <row r="303" ht="10.5" hidden="1" x14ac:dyDescent="0.25"/>
    <row r="304" ht="10.5" hidden="1" x14ac:dyDescent="0.25"/>
    <row r="305" ht="10.5" hidden="1" x14ac:dyDescent="0.25"/>
    <row r="306" ht="10.5" hidden="1" x14ac:dyDescent="0.25"/>
    <row r="307" ht="10.5" hidden="1" x14ac:dyDescent="0.25"/>
    <row r="308" ht="10.5" hidden="1" x14ac:dyDescent="0.25"/>
    <row r="309" ht="10.5" hidden="1" x14ac:dyDescent="0.25"/>
    <row r="310" ht="10.5" hidden="1" x14ac:dyDescent="0.25"/>
    <row r="311" ht="10.5" hidden="1" x14ac:dyDescent="0.25"/>
    <row r="312" ht="10.5" hidden="1" x14ac:dyDescent="0.25"/>
    <row r="313" ht="10.5" hidden="1" x14ac:dyDescent="0.25"/>
    <row r="314" ht="10.5" hidden="1" x14ac:dyDescent="0.25"/>
    <row r="315" ht="10.5" hidden="1" x14ac:dyDescent="0.25"/>
    <row r="316" ht="10.5" hidden="1" x14ac:dyDescent="0.25"/>
    <row r="317" ht="10.5" hidden="1" x14ac:dyDescent="0.25"/>
    <row r="318" ht="10.5" hidden="1" x14ac:dyDescent="0.25"/>
    <row r="319" ht="10.5" hidden="1" x14ac:dyDescent="0.25"/>
    <row r="320" ht="10.5" hidden="1" x14ac:dyDescent="0.25"/>
    <row r="321" ht="10.5" hidden="1" x14ac:dyDescent="0.25"/>
    <row r="322" ht="10.5" hidden="1" x14ac:dyDescent="0.25"/>
    <row r="323" ht="10.5" hidden="1" x14ac:dyDescent="0.25"/>
    <row r="324" ht="10.5" hidden="1" x14ac:dyDescent="0.25"/>
    <row r="325" ht="10.5" hidden="1" x14ac:dyDescent="0.25"/>
    <row r="326" ht="10.5" hidden="1" x14ac:dyDescent="0.25"/>
    <row r="327" ht="10.5" hidden="1" x14ac:dyDescent="0.25"/>
    <row r="328" ht="10.5" hidden="1" x14ac:dyDescent="0.25"/>
    <row r="329" ht="10.5" hidden="1" x14ac:dyDescent="0.25"/>
    <row r="330" ht="10.5" hidden="1" x14ac:dyDescent="0.25"/>
    <row r="331" ht="10.5" hidden="1" x14ac:dyDescent="0.25"/>
    <row r="332" ht="10.5" hidden="1" x14ac:dyDescent="0.25"/>
    <row r="333" ht="10.5" hidden="1" x14ac:dyDescent="0.25"/>
    <row r="334" ht="10.5" hidden="1" x14ac:dyDescent="0.25"/>
    <row r="335" ht="10.5" hidden="1" x14ac:dyDescent="0.25"/>
    <row r="336" ht="10.5" hidden="1" x14ac:dyDescent="0.25"/>
    <row r="337" ht="10.5" hidden="1" x14ac:dyDescent="0.25"/>
    <row r="338" ht="10.5" hidden="1" x14ac:dyDescent="0.25"/>
    <row r="339" ht="10.5" hidden="1" x14ac:dyDescent="0.25"/>
    <row r="340" ht="10.5" hidden="1" x14ac:dyDescent="0.25"/>
    <row r="341" ht="10.5" hidden="1" x14ac:dyDescent="0.25"/>
    <row r="342" ht="10.5" hidden="1" x14ac:dyDescent="0.25"/>
    <row r="343" ht="10.5" hidden="1" x14ac:dyDescent="0.25"/>
    <row r="344" ht="10.5" hidden="1" x14ac:dyDescent="0.25"/>
    <row r="345" ht="10.5" hidden="1" x14ac:dyDescent="0.25"/>
    <row r="346" ht="10.5" hidden="1" x14ac:dyDescent="0.25"/>
    <row r="347" ht="10.5" hidden="1" x14ac:dyDescent="0.25"/>
    <row r="348" ht="10.5" hidden="1" x14ac:dyDescent="0.25"/>
    <row r="349" ht="10.5" hidden="1" x14ac:dyDescent="0.25"/>
    <row r="350" ht="10.5" hidden="1" x14ac:dyDescent="0.25"/>
    <row r="351" ht="10.5" hidden="1" x14ac:dyDescent="0.25"/>
    <row r="352" ht="10.5" hidden="1" x14ac:dyDescent="0.25"/>
    <row r="353" ht="10.5" hidden="1" x14ac:dyDescent="0.25"/>
    <row r="354" ht="10.5" hidden="1" x14ac:dyDescent="0.25"/>
    <row r="355" ht="10.5" hidden="1" x14ac:dyDescent="0.25"/>
    <row r="356" ht="10.5" hidden="1" x14ac:dyDescent="0.25"/>
    <row r="357" ht="10.5" hidden="1" x14ac:dyDescent="0.25"/>
    <row r="358" ht="10.5" hidden="1" x14ac:dyDescent="0.25"/>
    <row r="359" ht="10.5" hidden="1" x14ac:dyDescent="0.25"/>
    <row r="360" ht="10.5" hidden="1" x14ac:dyDescent="0.25"/>
    <row r="361" ht="10.5" hidden="1" x14ac:dyDescent="0.25"/>
    <row r="362" ht="10.5" hidden="1" x14ac:dyDescent="0.25"/>
    <row r="363" ht="10.5" hidden="1" x14ac:dyDescent="0.25"/>
    <row r="364" ht="10.5" hidden="1" x14ac:dyDescent="0.25"/>
    <row r="365" ht="10.5" hidden="1" x14ac:dyDescent="0.25"/>
    <row r="366" ht="10.5" hidden="1" x14ac:dyDescent="0.25"/>
    <row r="367" ht="10.5" hidden="1" x14ac:dyDescent="0.25"/>
    <row r="368" ht="10.5" hidden="1" x14ac:dyDescent="0.25"/>
    <row r="369" ht="10.5" hidden="1" x14ac:dyDescent="0.25"/>
    <row r="370" ht="10.5" hidden="1" x14ac:dyDescent="0.25"/>
    <row r="371" ht="10.5" hidden="1" x14ac:dyDescent="0.25"/>
    <row r="372" ht="10.5" hidden="1" x14ac:dyDescent="0.25"/>
    <row r="373" ht="10.5" hidden="1" x14ac:dyDescent="0.25"/>
    <row r="374" ht="10.5" hidden="1" x14ac:dyDescent="0.25"/>
    <row r="375" ht="10.5" hidden="1" x14ac:dyDescent="0.25"/>
    <row r="376" ht="10.5" hidden="1" x14ac:dyDescent="0.25"/>
    <row r="377" ht="10.5" hidden="1" x14ac:dyDescent="0.25"/>
    <row r="378" ht="10.5" hidden="1" x14ac:dyDescent="0.25"/>
    <row r="379" ht="10.5" hidden="1" x14ac:dyDescent="0.25"/>
    <row r="380" ht="10.5" hidden="1" x14ac:dyDescent="0.25"/>
    <row r="381" ht="10.5" hidden="1" x14ac:dyDescent="0.25"/>
    <row r="382" ht="10.5" hidden="1" x14ac:dyDescent="0.25"/>
    <row r="383" ht="10.5" hidden="1" x14ac:dyDescent="0.25"/>
    <row r="384" ht="10.5" hidden="1" x14ac:dyDescent="0.25"/>
    <row r="385" ht="10.5" hidden="1" x14ac:dyDescent="0.25"/>
    <row r="386" ht="10.5" hidden="1" x14ac:dyDescent="0.25"/>
    <row r="387" ht="10.5" hidden="1" x14ac:dyDescent="0.25"/>
    <row r="388" ht="10.5" hidden="1" x14ac:dyDescent="0.25"/>
    <row r="389" ht="10.5" hidden="1" x14ac:dyDescent="0.25"/>
    <row r="390" ht="10.5" hidden="1" x14ac:dyDescent="0.25"/>
    <row r="391" ht="10.5" hidden="1" x14ac:dyDescent="0.25"/>
    <row r="392" ht="10.5" hidden="1" x14ac:dyDescent="0.25"/>
    <row r="393" ht="10.5" hidden="1" x14ac:dyDescent="0.25"/>
    <row r="394" ht="10.5" hidden="1" x14ac:dyDescent="0.25"/>
    <row r="395" ht="10.5" hidden="1" x14ac:dyDescent="0.25"/>
    <row r="396" ht="10.5" hidden="1" x14ac:dyDescent="0.25"/>
    <row r="397" ht="10.5" hidden="1" x14ac:dyDescent="0.25"/>
    <row r="398" ht="10.5" hidden="1" x14ac:dyDescent="0.25"/>
    <row r="399" ht="10.5" hidden="1" x14ac:dyDescent="0.25"/>
    <row r="400" ht="10.5" hidden="1" x14ac:dyDescent="0.25"/>
    <row r="401" ht="10.5" hidden="1" x14ac:dyDescent="0.25"/>
    <row r="402" ht="10.5" hidden="1" x14ac:dyDescent="0.25"/>
    <row r="403" ht="10.5" hidden="1" x14ac:dyDescent="0.25"/>
    <row r="404" ht="10.5" hidden="1" x14ac:dyDescent="0.25"/>
    <row r="405" ht="10.5" hidden="1" x14ac:dyDescent="0.25"/>
    <row r="406" ht="10.5" hidden="1" x14ac:dyDescent="0.25"/>
    <row r="407" ht="10.5" hidden="1" x14ac:dyDescent="0.25"/>
    <row r="408" ht="10.5" hidden="1" x14ac:dyDescent="0.25"/>
    <row r="409" ht="10.5" hidden="1" x14ac:dyDescent="0.25"/>
    <row r="410" ht="10.5" hidden="1" x14ac:dyDescent="0.25"/>
    <row r="411" ht="10.5" hidden="1" x14ac:dyDescent="0.25"/>
    <row r="412" ht="10.5" hidden="1" x14ac:dyDescent="0.25"/>
    <row r="413" ht="10.5" hidden="1" x14ac:dyDescent="0.25"/>
    <row r="414" ht="10.5" hidden="1" x14ac:dyDescent="0.25"/>
    <row r="415" ht="10.5" hidden="1" x14ac:dyDescent="0.25"/>
    <row r="416" ht="10.5" hidden="1" x14ac:dyDescent="0.25"/>
    <row r="417" ht="10.5" hidden="1" x14ac:dyDescent="0.25"/>
    <row r="418" ht="10.5" hidden="1" x14ac:dyDescent="0.25"/>
    <row r="419" ht="10.5" hidden="1" x14ac:dyDescent="0.25"/>
    <row r="420" ht="10.5" hidden="1" x14ac:dyDescent="0.25"/>
    <row r="421" ht="10.5" hidden="1" x14ac:dyDescent="0.25"/>
    <row r="422" ht="10.5" hidden="1" x14ac:dyDescent="0.25"/>
    <row r="423" ht="10.5" hidden="1" x14ac:dyDescent="0.25"/>
    <row r="424" ht="10.5" hidden="1" x14ac:dyDescent="0.25"/>
    <row r="425" ht="10.5" hidden="1" x14ac:dyDescent="0.25"/>
    <row r="426" ht="10.5" hidden="1" x14ac:dyDescent="0.25"/>
    <row r="427" ht="10.5" hidden="1" x14ac:dyDescent="0.25"/>
    <row r="428" ht="10.5" hidden="1" x14ac:dyDescent="0.25"/>
    <row r="429" ht="10.5" hidden="1" x14ac:dyDescent="0.25"/>
    <row r="430" ht="10.5" hidden="1" x14ac:dyDescent="0.25"/>
    <row r="431" ht="10.5" hidden="1" x14ac:dyDescent="0.25"/>
    <row r="432" ht="10.5" hidden="1" x14ac:dyDescent="0.25"/>
    <row r="433" ht="10.5" hidden="1" x14ac:dyDescent="0.25"/>
    <row r="434" ht="10.5" hidden="1" x14ac:dyDescent="0.25"/>
    <row r="435" ht="10.5" hidden="1" x14ac:dyDescent="0.25"/>
    <row r="436" ht="10.5" hidden="1" x14ac:dyDescent="0.25"/>
    <row r="437" ht="10.5" hidden="1" x14ac:dyDescent="0.25"/>
    <row r="438" ht="10.5" hidden="1" x14ac:dyDescent="0.25"/>
    <row r="439" ht="10.5" hidden="1" x14ac:dyDescent="0.25"/>
    <row r="440" ht="10.5" hidden="1" x14ac:dyDescent="0.25"/>
    <row r="441" ht="10.5" hidden="1" x14ac:dyDescent="0.25"/>
    <row r="442" ht="10.5" hidden="1" x14ac:dyDescent="0.25"/>
    <row r="443" ht="10.5" hidden="1" x14ac:dyDescent="0.25"/>
    <row r="444" ht="10.5" hidden="1" x14ac:dyDescent="0.25"/>
    <row r="445" ht="10.5" hidden="1" x14ac:dyDescent="0.25"/>
    <row r="446" ht="10.5" hidden="1" x14ac:dyDescent="0.25"/>
    <row r="447" ht="10.5" hidden="1" x14ac:dyDescent="0.25"/>
    <row r="448" ht="10.5" hidden="1" x14ac:dyDescent="0.25"/>
    <row r="449" ht="10.5" hidden="1" x14ac:dyDescent="0.25"/>
    <row r="450" ht="10.5" hidden="1" x14ac:dyDescent="0.25"/>
    <row r="451" ht="10.5" hidden="1" x14ac:dyDescent="0.25"/>
    <row r="452" ht="10.5" hidden="1" x14ac:dyDescent="0.25"/>
    <row r="453" ht="10.5" hidden="1" x14ac:dyDescent="0.25"/>
    <row r="454" ht="10.5" hidden="1" x14ac:dyDescent="0.25"/>
    <row r="455" ht="10.5" hidden="1" x14ac:dyDescent="0.25"/>
    <row r="456" ht="10.5" hidden="1" x14ac:dyDescent="0.25"/>
    <row r="457" ht="10.5" hidden="1" x14ac:dyDescent="0.25"/>
    <row r="458" ht="10.5" hidden="1" x14ac:dyDescent="0.25"/>
    <row r="459" ht="10.5" hidden="1" x14ac:dyDescent="0.25"/>
    <row r="460" ht="10.5" hidden="1" x14ac:dyDescent="0.25"/>
    <row r="461" ht="10.5" hidden="1" x14ac:dyDescent="0.25"/>
    <row r="462" ht="10.5" hidden="1" x14ac:dyDescent="0.25"/>
    <row r="463" ht="10.5" hidden="1" x14ac:dyDescent="0.25"/>
    <row r="464" ht="10.5" hidden="1" x14ac:dyDescent="0.25"/>
    <row r="465" ht="10.5" hidden="1" x14ac:dyDescent="0.25"/>
    <row r="466" ht="10.5" hidden="1" x14ac:dyDescent="0.25"/>
    <row r="467" ht="10.5" hidden="1" x14ac:dyDescent="0.25"/>
    <row r="468" ht="10.5" hidden="1" x14ac:dyDescent="0.25"/>
    <row r="469" ht="10.5" hidden="1" x14ac:dyDescent="0.25"/>
    <row r="470" ht="10.5" hidden="1" x14ac:dyDescent="0.25"/>
    <row r="471" ht="10.5" hidden="1" x14ac:dyDescent="0.25"/>
    <row r="472" ht="10.5" hidden="1" x14ac:dyDescent="0.25"/>
    <row r="473" ht="10.5" hidden="1" x14ac:dyDescent="0.25"/>
    <row r="474" ht="10.5" hidden="1" x14ac:dyDescent="0.25"/>
    <row r="475" ht="10.5" hidden="1" x14ac:dyDescent="0.25"/>
    <row r="476" ht="10.5" hidden="1" x14ac:dyDescent="0.25"/>
    <row r="477" ht="10.5" hidden="1" x14ac:dyDescent="0.25"/>
    <row r="478" ht="10.5" hidden="1" x14ac:dyDescent="0.25"/>
    <row r="479" ht="10.5" hidden="1" x14ac:dyDescent="0.25"/>
    <row r="480" ht="10.5" hidden="1" x14ac:dyDescent="0.25"/>
    <row r="481" ht="10.5" hidden="1" x14ac:dyDescent="0.25"/>
    <row r="482" ht="10.5" hidden="1" x14ac:dyDescent="0.25"/>
    <row r="483" ht="10.5" hidden="1" x14ac:dyDescent="0.25"/>
    <row r="484" ht="10.5" hidden="1" x14ac:dyDescent="0.25"/>
    <row r="485" ht="10.5" hidden="1" x14ac:dyDescent="0.25"/>
    <row r="486" ht="10.5" hidden="1" x14ac:dyDescent="0.25"/>
    <row r="487" ht="10.5" hidden="1" x14ac:dyDescent="0.25"/>
    <row r="488" ht="10.5" hidden="1" x14ac:dyDescent="0.25"/>
    <row r="489" ht="10.5" hidden="1" x14ac:dyDescent="0.25"/>
    <row r="490" ht="10.5" hidden="1" x14ac:dyDescent="0.25"/>
    <row r="491" ht="10.5" hidden="1" x14ac:dyDescent="0.25"/>
    <row r="492" ht="10.5" hidden="1" x14ac:dyDescent="0.25"/>
    <row r="493" ht="10.5" hidden="1" x14ac:dyDescent="0.25"/>
    <row r="494" ht="10.5" hidden="1" x14ac:dyDescent="0.25"/>
    <row r="495" ht="10.5" hidden="1" x14ac:dyDescent="0.25"/>
    <row r="496" ht="10.5" hidden="1" x14ac:dyDescent="0.25"/>
    <row r="497" ht="10.5" hidden="1" x14ac:dyDescent="0.25"/>
    <row r="498" ht="10.5" hidden="1" x14ac:dyDescent="0.25"/>
    <row r="499" ht="10.5" hidden="1" x14ac:dyDescent="0.25"/>
    <row r="500" ht="10.5" hidden="1" x14ac:dyDescent="0.25"/>
    <row r="501" ht="10.5" hidden="1" x14ac:dyDescent="0.25"/>
    <row r="502" ht="10.5" hidden="1" x14ac:dyDescent="0.25"/>
    <row r="503" ht="10.5" hidden="1" x14ac:dyDescent="0.25"/>
    <row r="504" ht="10.5" hidden="1" x14ac:dyDescent="0.25"/>
    <row r="505" ht="10.5" hidden="1" x14ac:dyDescent="0.25"/>
    <row r="506" ht="10.5" hidden="1" x14ac:dyDescent="0.25"/>
    <row r="507" ht="10.5" hidden="1" x14ac:dyDescent="0.25"/>
    <row r="508" ht="10.5" hidden="1" x14ac:dyDescent="0.25"/>
    <row r="509" ht="10.5" hidden="1" x14ac:dyDescent="0.25"/>
    <row r="510" ht="10.5" hidden="1" x14ac:dyDescent="0.25"/>
    <row r="511" ht="10.5" hidden="1" x14ac:dyDescent="0.25"/>
    <row r="512" ht="10.5" hidden="1" x14ac:dyDescent="0.25"/>
    <row r="513" ht="10.5" hidden="1" x14ac:dyDescent="0.25"/>
    <row r="514" ht="10.5" hidden="1" x14ac:dyDescent="0.25"/>
    <row r="515" ht="10.5" hidden="1" x14ac:dyDescent="0.25"/>
    <row r="516" ht="10.5" hidden="1" x14ac:dyDescent="0.25"/>
    <row r="517" ht="10.5" hidden="1" x14ac:dyDescent="0.25"/>
    <row r="518" ht="10.5" hidden="1" x14ac:dyDescent="0.25"/>
    <row r="519" ht="10.5" hidden="1" x14ac:dyDescent="0.25"/>
    <row r="520" ht="10.5" hidden="1" x14ac:dyDescent="0.25"/>
    <row r="521" ht="10.5" hidden="1" x14ac:dyDescent="0.25"/>
    <row r="522" ht="10.5" hidden="1" x14ac:dyDescent="0.25"/>
    <row r="523" ht="10.5" hidden="1" x14ac:dyDescent="0.25"/>
    <row r="524" ht="10.5" hidden="1" x14ac:dyDescent="0.25"/>
    <row r="525" ht="10.5" hidden="1" x14ac:dyDescent="0.25"/>
    <row r="526" ht="10.5" hidden="1" x14ac:dyDescent="0.25"/>
    <row r="527" ht="10.5" hidden="1" x14ac:dyDescent="0.25"/>
    <row r="528" ht="10.5" hidden="1" x14ac:dyDescent="0.25"/>
    <row r="529" ht="10.5" hidden="1" x14ac:dyDescent="0.25"/>
    <row r="530" ht="10.5" hidden="1" x14ac:dyDescent="0.25"/>
    <row r="531" ht="10.5" hidden="1" x14ac:dyDescent="0.25"/>
    <row r="532" ht="10.5" hidden="1" x14ac:dyDescent="0.25"/>
    <row r="533" ht="10.5" hidden="1" x14ac:dyDescent="0.25"/>
    <row r="534" ht="10.5" hidden="1" x14ac:dyDescent="0.25"/>
    <row r="535" ht="10.5" hidden="1" x14ac:dyDescent="0.25"/>
    <row r="536" ht="10.5" hidden="1" x14ac:dyDescent="0.25"/>
    <row r="537" ht="10.5" hidden="1" x14ac:dyDescent="0.25"/>
    <row r="538" ht="10.5" hidden="1" x14ac:dyDescent="0.25"/>
    <row r="539" ht="10.5" hidden="1" x14ac:dyDescent="0.25"/>
    <row r="540" ht="10.5" hidden="1" x14ac:dyDescent="0.25"/>
    <row r="541" ht="10.5" hidden="1" x14ac:dyDescent="0.25"/>
    <row r="542" ht="10.5" hidden="1" x14ac:dyDescent="0.25"/>
    <row r="543" ht="10.5" hidden="1" x14ac:dyDescent="0.25"/>
    <row r="544" ht="10.5" hidden="1" x14ac:dyDescent="0.25"/>
    <row r="545" ht="10.5" hidden="1" x14ac:dyDescent="0.25"/>
    <row r="546" ht="10.5" hidden="1" x14ac:dyDescent="0.25"/>
    <row r="547" ht="10.5" hidden="1" x14ac:dyDescent="0.25"/>
    <row r="548" ht="10.5" hidden="1" x14ac:dyDescent="0.25"/>
    <row r="549" ht="10.5" hidden="1" x14ac:dyDescent="0.25"/>
    <row r="550" ht="10.5" hidden="1" x14ac:dyDescent="0.25"/>
    <row r="551" ht="10.5" hidden="1" x14ac:dyDescent="0.25"/>
    <row r="552" ht="10.5" hidden="1" x14ac:dyDescent="0.25"/>
    <row r="553" ht="10.5" hidden="1" x14ac:dyDescent="0.25"/>
    <row r="554" ht="10.5" hidden="1" x14ac:dyDescent="0.25"/>
    <row r="555" ht="10.5" hidden="1" x14ac:dyDescent="0.25"/>
    <row r="556" ht="10.5" hidden="1" x14ac:dyDescent="0.25"/>
    <row r="557" ht="10.5" hidden="1" x14ac:dyDescent="0.25"/>
    <row r="558" ht="10.5" hidden="1" x14ac:dyDescent="0.25"/>
    <row r="559" ht="10.5" hidden="1" x14ac:dyDescent="0.25"/>
    <row r="560" ht="10.5" hidden="1" x14ac:dyDescent="0.25"/>
    <row r="561" ht="10.5" hidden="1" x14ac:dyDescent="0.25"/>
    <row r="562" ht="10.5" hidden="1" x14ac:dyDescent="0.25"/>
    <row r="563" ht="10.5" hidden="1" x14ac:dyDescent="0.25"/>
    <row r="564" ht="10.5" hidden="1" x14ac:dyDescent="0.25"/>
    <row r="565" ht="10.5" hidden="1" x14ac:dyDescent="0.25"/>
    <row r="566" ht="10.5" hidden="1" x14ac:dyDescent="0.25"/>
    <row r="567" ht="10.5" hidden="1" x14ac:dyDescent="0.25"/>
    <row r="568" ht="10.5" hidden="1" x14ac:dyDescent="0.25"/>
    <row r="569" ht="10.5" hidden="1" x14ac:dyDescent="0.25"/>
    <row r="570" ht="10.5" hidden="1" x14ac:dyDescent="0.25"/>
    <row r="571" ht="10.5" hidden="1" x14ac:dyDescent="0.25"/>
    <row r="572" ht="10.5" hidden="1" x14ac:dyDescent="0.25"/>
    <row r="573" ht="10.5" hidden="1" x14ac:dyDescent="0.25"/>
    <row r="574" ht="10.5" hidden="1" x14ac:dyDescent="0.25"/>
    <row r="575" ht="10.5" hidden="1" x14ac:dyDescent="0.25"/>
    <row r="576" ht="10.5" hidden="1" x14ac:dyDescent="0.25"/>
    <row r="577" ht="10.5" hidden="1" x14ac:dyDescent="0.25"/>
    <row r="578" ht="10.5" hidden="1" x14ac:dyDescent="0.25"/>
    <row r="579" ht="10.5" hidden="1" x14ac:dyDescent="0.25"/>
    <row r="580" ht="10.5" hidden="1" x14ac:dyDescent="0.25"/>
    <row r="581" ht="10.5" hidden="1" x14ac:dyDescent="0.25"/>
    <row r="582" ht="10.5" hidden="1" x14ac:dyDescent="0.25"/>
    <row r="583" ht="10.5" hidden="1" x14ac:dyDescent="0.25"/>
    <row r="584" ht="10.5" hidden="1" x14ac:dyDescent="0.25"/>
    <row r="585" ht="10.5" hidden="1" x14ac:dyDescent="0.25"/>
    <row r="586" ht="10.5" hidden="1" x14ac:dyDescent="0.25"/>
    <row r="587" ht="10.5" hidden="1" x14ac:dyDescent="0.25"/>
    <row r="588" ht="10.5" hidden="1" x14ac:dyDescent="0.25"/>
    <row r="589" ht="10.5" hidden="1" x14ac:dyDescent="0.25"/>
    <row r="590" ht="10.5" hidden="1" x14ac:dyDescent="0.25"/>
    <row r="591" ht="10.5" hidden="1" x14ac:dyDescent="0.25"/>
    <row r="592" ht="10.5" hidden="1" x14ac:dyDescent="0.25"/>
    <row r="593" ht="10.5" hidden="1" x14ac:dyDescent="0.25"/>
    <row r="594" ht="10.5" hidden="1" x14ac:dyDescent="0.25"/>
    <row r="595" ht="10.5" hidden="1" x14ac:dyDescent="0.25"/>
    <row r="596" ht="10.5" hidden="1" x14ac:dyDescent="0.25"/>
    <row r="597" ht="10.5" hidden="1" x14ac:dyDescent="0.25"/>
    <row r="598" ht="10.5" hidden="1" x14ac:dyDescent="0.25"/>
    <row r="599" ht="10.5" hidden="1" x14ac:dyDescent="0.25"/>
    <row r="600" ht="10.5" hidden="1" x14ac:dyDescent="0.25"/>
    <row r="601" ht="10.5" hidden="1" x14ac:dyDescent="0.25"/>
    <row r="602" ht="10.5" hidden="1" x14ac:dyDescent="0.25"/>
    <row r="603" ht="10.5" hidden="1" x14ac:dyDescent="0.25"/>
    <row r="604" ht="10.5" hidden="1" x14ac:dyDescent="0.25"/>
    <row r="605" ht="10.5" hidden="1" x14ac:dyDescent="0.25"/>
    <row r="606" ht="10.5" hidden="1" x14ac:dyDescent="0.25"/>
    <row r="607" ht="10.5" hidden="1" x14ac:dyDescent="0.25"/>
    <row r="608" ht="10.5" hidden="1" x14ac:dyDescent="0.25"/>
    <row r="609" ht="10.5" hidden="1" x14ac:dyDescent="0.25"/>
    <row r="610" ht="10.5" hidden="1" x14ac:dyDescent="0.25"/>
    <row r="611" ht="10.5" hidden="1" x14ac:dyDescent="0.25"/>
    <row r="612" ht="10.5" hidden="1" x14ac:dyDescent="0.25"/>
    <row r="613" ht="10.5" hidden="1" x14ac:dyDescent="0.25"/>
    <row r="614" ht="10.5" hidden="1" x14ac:dyDescent="0.25"/>
    <row r="615" ht="10.5" hidden="1" x14ac:dyDescent="0.25"/>
    <row r="616" ht="10.5" hidden="1" x14ac:dyDescent="0.25"/>
    <row r="617" ht="10.5" hidden="1" x14ac:dyDescent="0.25"/>
    <row r="618" ht="10.5" hidden="1" x14ac:dyDescent="0.25"/>
    <row r="619" ht="10.5" hidden="1" x14ac:dyDescent="0.25"/>
    <row r="620" ht="10.5" hidden="1" x14ac:dyDescent="0.25"/>
    <row r="621" ht="10.5" hidden="1" x14ac:dyDescent="0.25"/>
    <row r="622" ht="10.5" hidden="1" x14ac:dyDescent="0.25"/>
    <row r="623" ht="10.5" hidden="1" x14ac:dyDescent="0.25"/>
    <row r="624" ht="10.5" hidden="1" x14ac:dyDescent="0.25"/>
    <row r="625" ht="10.5" hidden="1" x14ac:dyDescent="0.25"/>
    <row r="626" ht="10.5" hidden="1" x14ac:dyDescent="0.25"/>
    <row r="627" ht="10.5" hidden="1" x14ac:dyDescent="0.25"/>
    <row r="628" ht="10.5" hidden="1" x14ac:dyDescent="0.25"/>
    <row r="629" ht="10.5" hidden="1" x14ac:dyDescent="0.25"/>
    <row r="630" ht="10.5" hidden="1" x14ac:dyDescent="0.25"/>
    <row r="631" ht="10.5" hidden="1" x14ac:dyDescent="0.25"/>
    <row r="632" ht="10.5" hidden="1" x14ac:dyDescent="0.25"/>
    <row r="633" ht="10.5" hidden="1" x14ac:dyDescent="0.25"/>
    <row r="634" ht="10.5" hidden="1" x14ac:dyDescent="0.25"/>
    <row r="635" ht="10.5" hidden="1" x14ac:dyDescent="0.25"/>
    <row r="636" ht="10.5" hidden="1" x14ac:dyDescent="0.25"/>
    <row r="637" ht="10.5" hidden="1" x14ac:dyDescent="0.25"/>
    <row r="638" ht="10.5" hidden="1" x14ac:dyDescent="0.25"/>
    <row r="639" ht="10.5" hidden="1" x14ac:dyDescent="0.25"/>
    <row r="640" ht="10.5" hidden="1" x14ac:dyDescent="0.25"/>
    <row r="641" ht="10.5" hidden="1" x14ac:dyDescent="0.25"/>
    <row r="642" ht="10.5" hidden="1" x14ac:dyDescent="0.25"/>
    <row r="643" ht="10.5" hidden="1" x14ac:dyDescent="0.25"/>
    <row r="644" ht="10.5" hidden="1" x14ac:dyDescent="0.25"/>
    <row r="645" ht="10.5" hidden="1" x14ac:dyDescent="0.25"/>
    <row r="646" ht="10.5" hidden="1" x14ac:dyDescent="0.25"/>
    <row r="647" ht="10.5" hidden="1" x14ac:dyDescent="0.25"/>
    <row r="648" ht="10.5" hidden="1" x14ac:dyDescent="0.25"/>
    <row r="649" ht="10.5" hidden="1" x14ac:dyDescent="0.25"/>
    <row r="650" ht="10.5" hidden="1" x14ac:dyDescent="0.25"/>
    <row r="651" ht="10.5" hidden="1" x14ac:dyDescent="0.25"/>
    <row r="652" ht="10.5" hidden="1" x14ac:dyDescent="0.25"/>
    <row r="653" ht="10.5" hidden="1" x14ac:dyDescent="0.25"/>
    <row r="654" ht="10.5" hidden="1" x14ac:dyDescent="0.25"/>
    <row r="655" ht="10.5" hidden="1" x14ac:dyDescent="0.25"/>
    <row r="656" ht="10.5" hidden="1" x14ac:dyDescent="0.25"/>
    <row r="657" ht="10.5" hidden="1" x14ac:dyDescent="0.25"/>
    <row r="658" ht="10.5" hidden="1" x14ac:dyDescent="0.25"/>
    <row r="659" ht="10.5" hidden="1" x14ac:dyDescent="0.25"/>
    <row r="660" ht="10.5" hidden="1" x14ac:dyDescent="0.25"/>
    <row r="661" ht="10.5" hidden="1" x14ac:dyDescent="0.25"/>
    <row r="662" ht="10.5" hidden="1" x14ac:dyDescent="0.25"/>
    <row r="663" ht="10.5" hidden="1" x14ac:dyDescent="0.25"/>
    <row r="664" ht="10.5" hidden="1" x14ac:dyDescent="0.25"/>
    <row r="665" ht="10.5" hidden="1" x14ac:dyDescent="0.25"/>
    <row r="666" ht="10.5" hidden="1" x14ac:dyDescent="0.25"/>
    <row r="667" ht="10.5" hidden="1" x14ac:dyDescent="0.25"/>
    <row r="668" ht="10.5" hidden="1" x14ac:dyDescent="0.25"/>
    <row r="669" ht="10.5" hidden="1" x14ac:dyDescent="0.25"/>
    <row r="670" ht="10.5" hidden="1" x14ac:dyDescent="0.25"/>
    <row r="671" ht="10.5" hidden="1" x14ac:dyDescent="0.25"/>
    <row r="672" ht="10.5" hidden="1" x14ac:dyDescent="0.25"/>
    <row r="673" ht="10.5" hidden="1" x14ac:dyDescent="0.25"/>
    <row r="674" ht="10.5" hidden="1" x14ac:dyDescent="0.25"/>
    <row r="675" ht="10.5" hidden="1" x14ac:dyDescent="0.25"/>
    <row r="676" ht="10.5" hidden="1" x14ac:dyDescent="0.25"/>
    <row r="677" ht="10.5" hidden="1" x14ac:dyDescent="0.25"/>
    <row r="678" ht="10.5" hidden="1" x14ac:dyDescent="0.25"/>
    <row r="679" ht="10.5" hidden="1" x14ac:dyDescent="0.25"/>
    <row r="680" ht="10.5" hidden="1" x14ac:dyDescent="0.25"/>
    <row r="681" ht="10.5" hidden="1" x14ac:dyDescent="0.25"/>
    <row r="682" ht="10.5" hidden="1" x14ac:dyDescent="0.25"/>
    <row r="683" ht="10.5" hidden="1" x14ac:dyDescent="0.25"/>
    <row r="684" ht="10.5" hidden="1" x14ac:dyDescent="0.25"/>
    <row r="685" ht="10.5" hidden="1" x14ac:dyDescent="0.25"/>
    <row r="686" ht="10.5" hidden="1" x14ac:dyDescent="0.25"/>
    <row r="687" ht="10.5" hidden="1" x14ac:dyDescent="0.25"/>
    <row r="688" ht="10.5" hidden="1" x14ac:dyDescent="0.25"/>
    <row r="689" ht="10.5" hidden="1" x14ac:dyDescent="0.25"/>
    <row r="690" ht="10.5" hidden="1" x14ac:dyDescent="0.25"/>
    <row r="691" ht="10.5" hidden="1" x14ac:dyDescent="0.25"/>
    <row r="692" ht="10.5" hidden="1" x14ac:dyDescent="0.25"/>
    <row r="693" ht="10.5" hidden="1" x14ac:dyDescent="0.25"/>
    <row r="694" ht="10.5" hidden="1" x14ac:dyDescent="0.25"/>
    <row r="695" ht="10.5" hidden="1" x14ac:dyDescent="0.25"/>
    <row r="696" ht="10.5" hidden="1" x14ac:dyDescent="0.25"/>
    <row r="697" ht="10.5" hidden="1" x14ac:dyDescent="0.25"/>
    <row r="698" ht="10.5" hidden="1" x14ac:dyDescent="0.25"/>
    <row r="699" ht="10.5" hidden="1" x14ac:dyDescent="0.25"/>
    <row r="700" ht="10.5" hidden="1" x14ac:dyDescent="0.25"/>
    <row r="701" ht="10.5" hidden="1" x14ac:dyDescent="0.25"/>
    <row r="702" ht="10.5" hidden="1" x14ac:dyDescent="0.25"/>
    <row r="703" ht="10.5" hidden="1" x14ac:dyDescent="0.25"/>
    <row r="704" ht="10.5" hidden="1" x14ac:dyDescent="0.25"/>
    <row r="705" ht="10.5" hidden="1" x14ac:dyDescent="0.25"/>
    <row r="706" ht="10.5" hidden="1" x14ac:dyDescent="0.25"/>
    <row r="707" ht="10.5" hidden="1" x14ac:dyDescent="0.25"/>
    <row r="708" ht="10.5" hidden="1" x14ac:dyDescent="0.25"/>
    <row r="709" ht="10.5" hidden="1" x14ac:dyDescent="0.25"/>
    <row r="710" ht="10.5" hidden="1" x14ac:dyDescent="0.25"/>
    <row r="711" ht="10.5" hidden="1" x14ac:dyDescent="0.25"/>
    <row r="712" ht="10.5" hidden="1" x14ac:dyDescent="0.25"/>
    <row r="713" ht="10.5" hidden="1" x14ac:dyDescent="0.25"/>
    <row r="714" ht="10.5" hidden="1" x14ac:dyDescent="0.25"/>
    <row r="715" ht="10.5" hidden="1" x14ac:dyDescent="0.25"/>
    <row r="716" ht="10.5" hidden="1" x14ac:dyDescent="0.25"/>
    <row r="717" ht="10.5" hidden="1" x14ac:dyDescent="0.25"/>
    <row r="718" ht="10.5" hidden="1" x14ac:dyDescent="0.25"/>
    <row r="719" ht="10.5" hidden="1" x14ac:dyDescent="0.25"/>
    <row r="720" ht="10.5" hidden="1" x14ac:dyDescent="0.25"/>
    <row r="721" ht="10.5" hidden="1" x14ac:dyDescent="0.25"/>
    <row r="722" ht="10.5" hidden="1" x14ac:dyDescent="0.25"/>
    <row r="723" ht="10.5" hidden="1" x14ac:dyDescent="0.25"/>
    <row r="724" ht="10.5" hidden="1" x14ac:dyDescent="0.25"/>
    <row r="725" ht="10.5" hidden="1" x14ac:dyDescent="0.25"/>
    <row r="726" ht="10.5" hidden="1" x14ac:dyDescent="0.25"/>
    <row r="727" ht="10.5" hidden="1" x14ac:dyDescent="0.25"/>
    <row r="728" ht="10.5" hidden="1" x14ac:dyDescent="0.25"/>
    <row r="729" ht="10.5" hidden="1" x14ac:dyDescent="0.25"/>
    <row r="730" ht="10.5" hidden="1" x14ac:dyDescent="0.25"/>
    <row r="731" ht="10.5" hidden="1" x14ac:dyDescent="0.25"/>
    <row r="732" ht="10.5" hidden="1" x14ac:dyDescent="0.25"/>
    <row r="733" ht="10.5" hidden="1" x14ac:dyDescent="0.25"/>
    <row r="734" ht="10.5" hidden="1" x14ac:dyDescent="0.25"/>
    <row r="735" ht="10.5" hidden="1" x14ac:dyDescent="0.25"/>
    <row r="736" ht="10.5" hidden="1" x14ac:dyDescent="0.25"/>
    <row r="737" ht="10.5" hidden="1" x14ac:dyDescent="0.25"/>
    <row r="738" ht="10.5" hidden="1" x14ac:dyDescent="0.25"/>
    <row r="739" ht="10.5" hidden="1" x14ac:dyDescent="0.25"/>
    <row r="740" ht="10.5" hidden="1" x14ac:dyDescent="0.25"/>
    <row r="741" ht="10.5" hidden="1" x14ac:dyDescent="0.25"/>
    <row r="742" ht="10.5" hidden="1" x14ac:dyDescent="0.25"/>
    <row r="743" ht="10.5" hidden="1" x14ac:dyDescent="0.25"/>
    <row r="744" ht="10.5" hidden="1" x14ac:dyDescent="0.25"/>
    <row r="745" ht="10.5" hidden="1" x14ac:dyDescent="0.25"/>
    <row r="746" ht="10.5" hidden="1" x14ac:dyDescent="0.25"/>
    <row r="747" ht="10.5" hidden="1" x14ac:dyDescent="0.25"/>
    <row r="748" ht="10.5" hidden="1" x14ac:dyDescent="0.25"/>
    <row r="749" ht="10.5" hidden="1" x14ac:dyDescent="0.25"/>
    <row r="750" ht="10.5" hidden="1" x14ac:dyDescent="0.25"/>
    <row r="751" ht="10.5" hidden="1" x14ac:dyDescent="0.25"/>
    <row r="752" ht="10.5" hidden="1" x14ac:dyDescent="0.25"/>
    <row r="753" ht="10.5" hidden="1" x14ac:dyDescent="0.25"/>
    <row r="754" ht="10.5" hidden="1" x14ac:dyDescent="0.25"/>
    <row r="755" ht="10.5" hidden="1" x14ac:dyDescent="0.25"/>
    <row r="756" ht="10.5" hidden="1" x14ac:dyDescent="0.25"/>
    <row r="757" ht="10.5" hidden="1" x14ac:dyDescent="0.25"/>
    <row r="758" ht="10.5" hidden="1" x14ac:dyDescent="0.25"/>
    <row r="759" ht="10.5" hidden="1" x14ac:dyDescent="0.25"/>
    <row r="760" ht="10.5" hidden="1" x14ac:dyDescent="0.25"/>
    <row r="761" ht="10.5" hidden="1" x14ac:dyDescent="0.25"/>
    <row r="762" ht="10.5" hidden="1" x14ac:dyDescent="0.25"/>
    <row r="763" ht="10.5" hidden="1" x14ac:dyDescent="0.25"/>
    <row r="764" ht="10.5" hidden="1" x14ac:dyDescent="0.25"/>
    <row r="765" ht="10.5" hidden="1" x14ac:dyDescent="0.25"/>
    <row r="766" ht="10.5" hidden="1" x14ac:dyDescent="0.25"/>
    <row r="767" ht="10.5" hidden="1" x14ac:dyDescent="0.25"/>
    <row r="768" ht="10.5" hidden="1" x14ac:dyDescent="0.25"/>
    <row r="769" ht="10.5" hidden="1" x14ac:dyDescent="0.25"/>
    <row r="770" ht="10.5" hidden="1" x14ac:dyDescent="0.25"/>
    <row r="771" ht="10.5" hidden="1" x14ac:dyDescent="0.25"/>
    <row r="772" ht="10.5" hidden="1" x14ac:dyDescent="0.25"/>
    <row r="773" ht="10.5" hidden="1" x14ac:dyDescent="0.25"/>
    <row r="774" ht="10.5" hidden="1" x14ac:dyDescent="0.25"/>
    <row r="775" ht="10.5" hidden="1" x14ac:dyDescent="0.25"/>
    <row r="776" ht="10.5" hidden="1" x14ac:dyDescent="0.25"/>
    <row r="777" ht="10.5" hidden="1" x14ac:dyDescent="0.25"/>
    <row r="778" ht="10.5" hidden="1" x14ac:dyDescent="0.25"/>
    <row r="779" ht="10.5" hidden="1" x14ac:dyDescent="0.25"/>
    <row r="780" ht="10.5" hidden="1" x14ac:dyDescent="0.25"/>
    <row r="781" ht="10.5" hidden="1" x14ac:dyDescent="0.25"/>
    <row r="782" ht="10.5" hidden="1" x14ac:dyDescent="0.25"/>
    <row r="783" ht="10.5" hidden="1" x14ac:dyDescent="0.25"/>
    <row r="784" ht="10.5" hidden="1" x14ac:dyDescent="0.25"/>
    <row r="785" ht="10.5" hidden="1" x14ac:dyDescent="0.25"/>
    <row r="786" ht="10.5" hidden="1" x14ac:dyDescent="0.25"/>
    <row r="787" ht="10.5" hidden="1" x14ac:dyDescent="0.25"/>
    <row r="788" ht="10.5" hidden="1" x14ac:dyDescent="0.25"/>
    <row r="789" ht="10.5" hidden="1" x14ac:dyDescent="0.25"/>
    <row r="790" ht="10.5" hidden="1" x14ac:dyDescent="0.25"/>
    <row r="791" ht="10.5" hidden="1" x14ac:dyDescent="0.25"/>
    <row r="792" ht="10.5" hidden="1" x14ac:dyDescent="0.25"/>
    <row r="793" ht="10.5" hidden="1" x14ac:dyDescent="0.25"/>
    <row r="794" ht="10.5" hidden="1" x14ac:dyDescent="0.25"/>
    <row r="795" ht="10.5" hidden="1" x14ac:dyDescent="0.25"/>
    <row r="796" ht="10.5" hidden="1" x14ac:dyDescent="0.25"/>
    <row r="797" ht="10.5" hidden="1" x14ac:dyDescent="0.25"/>
    <row r="798" ht="10.5" hidden="1" x14ac:dyDescent="0.25"/>
    <row r="799" ht="10.5" hidden="1" x14ac:dyDescent="0.25"/>
    <row r="800" ht="10.5" hidden="1" x14ac:dyDescent="0.25"/>
    <row r="801" ht="10.5" hidden="1" x14ac:dyDescent="0.25"/>
    <row r="802" ht="10.5" hidden="1" x14ac:dyDescent="0.25"/>
    <row r="803" ht="10.5" hidden="1" x14ac:dyDescent="0.25"/>
    <row r="804" ht="10.5" hidden="1" x14ac:dyDescent="0.25"/>
    <row r="805" ht="10.5" hidden="1" x14ac:dyDescent="0.25"/>
    <row r="806" ht="10.5" hidden="1" x14ac:dyDescent="0.25"/>
    <row r="807" ht="10.5" hidden="1" x14ac:dyDescent="0.25"/>
    <row r="808" ht="10.5" hidden="1" x14ac:dyDescent="0.25"/>
    <row r="809" ht="10.5" hidden="1" x14ac:dyDescent="0.25"/>
    <row r="810" ht="10.5" hidden="1" x14ac:dyDescent="0.25"/>
    <row r="811" ht="10.5" hidden="1" x14ac:dyDescent="0.25"/>
    <row r="812" ht="10.5" hidden="1" x14ac:dyDescent="0.25"/>
    <row r="813" ht="10.5" hidden="1" x14ac:dyDescent="0.25"/>
    <row r="814" ht="10.5" hidden="1" x14ac:dyDescent="0.25"/>
    <row r="815" ht="10.5" hidden="1" x14ac:dyDescent="0.25"/>
    <row r="816" ht="10.5" hidden="1" x14ac:dyDescent="0.25"/>
    <row r="817" ht="10.5" hidden="1" x14ac:dyDescent="0.25"/>
    <row r="818" ht="10.5" hidden="1" x14ac:dyDescent="0.25"/>
    <row r="819" ht="10.5" hidden="1" x14ac:dyDescent="0.25"/>
    <row r="820" ht="10.5" hidden="1" x14ac:dyDescent="0.25"/>
    <row r="821" ht="10.5" hidden="1" x14ac:dyDescent="0.25"/>
    <row r="822" ht="10.5" hidden="1" x14ac:dyDescent="0.25"/>
    <row r="823" ht="10.5" hidden="1" x14ac:dyDescent="0.25"/>
    <row r="824" ht="10.5" hidden="1" x14ac:dyDescent="0.25"/>
    <row r="825" ht="10.5" hidden="1" x14ac:dyDescent="0.25"/>
    <row r="826" ht="10.5" hidden="1" x14ac:dyDescent="0.25"/>
    <row r="827" ht="10.5" hidden="1" x14ac:dyDescent="0.25"/>
    <row r="828" ht="10.5" hidden="1" x14ac:dyDescent="0.25"/>
    <row r="829" ht="10.5" hidden="1" x14ac:dyDescent="0.25"/>
    <row r="830" ht="10.5" hidden="1" x14ac:dyDescent="0.25"/>
    <row r="831" ht="10.5" hidden="1" x14ac:dyDescent="0.25"/>
    <row r="832" ht="10.5" hidden="1" x14ac:dyDescent="0.25"/>
    <row r="833" ht="10.5" hidden="1" x14ac:dyDescent="0.25"/>
    <row r="834" ht="10.5" hidden="1" x14ac:dyDescent="0.25"/>
    <row r="835" ht="10.5" hidden="1" x14ac:dyDescent="0.25"/>
    <row r="836" ht="10.5" hidden="1" x14ac:dyDescent="0.25"/>
    <row r="837" ht="10.5" hidden="1" x14ac:dyDescent="0.25"/>
    <row r="838" ht="10.5" hidden="1" x14ac:dyDescent="0.25"/>
    <row r="839" ht="10.5" hidden="1" x14ac:dyDescent="0.25"/>
    <row r="840" ht="10.5" hidden="1" x14ac:dyDescent="0.25"/>
    <row r="841" ht="10.5" hidden="1" x14ac:dyDescent="0.25"/>
    <row r="842" ht="10.5" hidden="1" x14ac:dyDescent="0.25"/>
    <row r="843" ht="10.5" hidden="1" x14ac:dyDescent="0.25"/>
    <row r="844" ht="10.5" hidden="1" x14ac:dyDescent="0.25"/>
    <row r="845" ht="10.5" hidden="1" x14ac:dyDescent="0.25"/>
    <row r="846" ht="10.5" hidden="1" x14ac:dyDescent="0.25"/>
    <row r="847" ht="10.5" hidden="1" x14ac:dyDescent="0.25"/>
    <row r="848" ht="10.5" hidden="1" x14ac:dyDescent="0.25"/>
    <row r="849" ht="10.5" hidden="1" x14ac:dyDescent="0.25"/>
    <row r="850" ht="10.5" hidden="1" x14ac:dyDescent="0.25"/>
    <row r="851" ht="10.5" hidden="1" x14ac:dyDescent="0.25"/>
    <row r="852" ht="10.5" hidden="1" x14ac:dyDescent="0.25"/>
    <row r="853" ht="10.5" hidden="1" x14ac:dyDescent="0.25"/>
    <row r="854" ht="10.5" hidden="1" x14ac:dyDescent="0.25"/>
    <row r="855" ht="10.5" hidden="1" x14ac:dyDescent="0.25"/>
    <row r="856" ht="10.5" hidden="1" x14ac:dyDescent="0.25"/>
    <row r="857" ht="10.5" hidden="1" x14ac:dyDescent="0.25"/>
    <row r="858" ht="10.5" hidden="1" x14ac:dyDescent="0.25"/>
    <row r="859" ht="10.5" hidden="1" x14ac:dyDescent="0.25"/>
    <row r="860" ht="10.5" hidden="1" x14ac:dyDescent="0.25"/>
    <row r="861" ht="10.5" hidden="1" x14ac:dyDescent="0.25"/>
    <row r="862" ht="10.5" hidden="1" x14ac:dyDescent="0.25"/>
    <row r="863" ht="10.5" hidden="1" x14ac:dyDescent="0.25"/>
    <row r="864" ht="10.5" hidden="1" x14ac:dyDescent="0.25"/>
    <row r="865" ht="10.5" hidden="1" x14ac:dyDescent="0.25"/>
    <row r="866" ht="10.5" hidden="1" x14ac:dyDescent="0.25"/>
    <row r="867" ht="10.5" hidden="1" x14ac:dyDescent="0.25"/>
    <row r="868" ht="10.5" hidden="1" x14ac:dyDescent="0.25"/>
    <row r="869" ht="10.5" hidden="1" x14ac:dyDescent="0.25"/>
    <row r="870" ht="10.5" hidden="1" x14ac:dyDescent="0.25"/>
    <row r="871" ht="10.5" hidden="1" x14ac:dyDescent="0.25"/>
    <row r="872" ht="10.5" hidden="1" x14ac:dyDescent="0.25"/>
    <row r="873" ht="10.5" hidden="1" x14ac:dyDescent="0.25"/>
    <row r="874" ht="10.5" hidden="1" x14ac:dyDescent="0.25"/>
    <row r="875" ht="10.5" hidden="1" x14ac:dyDescent="0.25"/>
    <row r="876" ht="10.5" hidden="1" x14ac:dyDescent="0.25"/>
    <row r="877" ht="10.5" hidden="1" x14ac:dyDescent="0.25"/>
    <row r="878" ht="10.5" hidden="1" x14ac:dyDescent="0.25"/>
    <row r="879" ht="10.5" hidden="1" x14ac:dyDescent="0.25"/>
    <row r="880" ht="10.5" hidden="1" x14ac:dyDescent="0.25"/>
    <row r="881" ht="10.5" hidden="1" x14ac:dyDescent="0.25"/>
    <row r="882" ht="10.5" hidden="1" x14ac:dyDescent="0.25"/>
    <row r="883" ht="10.5" hidden="1" x14ac:dyDescent="0.25"/>
    <row r="884" ht="10.5" hidden="1" x14ac:dyDescent="0.25"/>
    <row r="885" ht="10.5" hidden="1" x14ac:dyDescent="0.25"/>
    <row r="886" ht="10.5" hidden="1" x14ac:dyDescent="0.25"/>
    <row r="887" ht="10.5" hidden="1" x14ac:dyDescent="0.25"/>
    <row r="888" ht="10.5" hidden="1" x14ac:dyDescent="0.25"/>
    <row r="889" ht="10.5" hidden="1" x14ac:dyDescent="0.25"/>
    <row r="890" ht="10.5" hidden="1" x14ac:dyDescent="0.25"/>
    <row r="891" ht="10.5" hidden="1" x14ac:dyDescent="0.25"/>
    <row r="892" ht="10.5" hidden="1" x14ac:dyDescent="0.25"/>
    <row r="893" ht="10.5" hidden="1" x14ac:dyDescent="0.25"/>
    <row r="894" ht="10.5" hidden="1" x14ac:dyDescent="0.25"/>
    <row r="895" ht="10.5" hidden="1" x14ac:dyDescent="0.25"/>
    <row r="896" ht="10.5" hidden="1" x14ac:dyDescent="0.25"/>
    <row r="897" ht="10.5" hidden="1" x14ac:dyDescent="0.25"/>
    <row r="898" ht="10.5" hidden="1" x14ac:dyDescent="0.25"/>
    <row r="899" ht="10.5" hidden="1" x14ac:dyDescent="0.25"/>
    <row r="900" ht="10.5" hidden="1" x14ac:dyDescent="0.25"/>
    <row r="901" ht="10.5" hidden="1" x14ac:dyDescent="0.25"/>
    <row r="902" ht="10.5" hidden="1" x14ac:dyDescent="0.25"/>
    <row r="903" ht="10.5" hidden="1" x14ac:dyDescent="0.25"/>
    <row r="904" ht="10.5" hidden="1" x14ac:dyDescent="0.25"/>
    <row r="905" ht="10.5" hidden="1" x14ac:dyDescent="0.25"/>
    <row r="906" ht="10.5" hidden="1" x14ac:dyDescent="0.25"/>
    <row r="907" ht="10.5" hidden="1" x14ac:dyDescent="0.25"/>
    <row r="908" ht="10.5" hidden="1" x14ac:dyDescent="0.25"/>
    <row r="909" ht="10.5" hidden="1" x14ac:dyDescent="0.25"/>
    <row r="910" ht="10.5" hidden="1" x14ac:dyDescent="0.25"/>
    <row r="911" ht="10.5" hidden="1" x14ac:dyDescent="0.25"/>
    <row r="912" ht="10.5" hidden="1" x14ac:dyDescent="0.25"/>
    <row r="913" ht="10.5" hidden="1" x14ac:dyDescent="0.25"/>
    <row r="914" ht="10.5" hidden="1" x14ac:dyDescent="0.25"/>
    <row r="915" ht="10.5" hidden="1" x14ac:dyDescent="0.25"/>
    <row r="916" ht="10.5" hidden="1" x14ac:dyDescent="0.25"/>
    <row r="917" ht="10.5" hidden="1" x14ac:dyDescent="0.25"/>
    <row r="918" ht="10.5" hidden="1" x14ac:dyDescent="0.25"/>
    <row r="919" ht="10.5" hidden="1" x14ac:dyDescent="0.25"/>
    <row r="920" ht="10.5" hidden="1" x14ac:dyDescent="0.25"/>
    <row r="921" ht="10.5" hidden="1" x14ac:dyDescent="0.25"/>
    <row r="922" ht="10.5" hidden="1" x14ac:dyDescent="0.25"/>
    <row r="923" ht="10.5" hidden="1" x14ac:dyDescent="0.25"/>
    <row r="924" ht="10.5" hidden="1" x14ac:dyDescent="0.25"/>
    <row r="925" ht="10.5" hidden="1" x14ac:dyDescent="0.25"/>
    <row r="926" ht="10.5" hidden="1" x14ac:dyDescent="0.25"/>
    <row r="927" ht="10.5" hidden="1" x14ac:dyDescent="0.25"/>
    <row r="928" ht="10.5" hidden="1" x14ac:dyDescent="0.25"/>
    <row r="929" ht="10.5" hidden="1" x14ac:dyDescent="0.25"/>
    <row r="930" ht="10.5" hidden="1" x14ac:dyDescent="0.25"/>
    <row r="931" ht="10.5" hidden="1" x14ac:dyDescent="0.25"/>
    <row r="932" ht="10.5" hidden="1" x14ac:dyDescent="0.25"/>
    <row r="933" ht="10.5" hidden="1" x14ac:dyDescent="0.25"/>
    <row r="934" ht="10.5" hidden="1" x14ac:dyDescent="0.25"/>
    <row r="935" ht="10.5" hidden="1" x14ac:dyDescent="0.25"/>
    <row r="936" ht="10.5" hidden="1" x14ac:dyDescent="0.25"/>
    <row r="937" ht="10.5" hidden="1" x14ac:dyDescent="0.25"/>
    <row r="938" ht="10.5" hidden="1" x14ac:dyDescent="0.25"/>
    <row r="939" ht="10.5" hidden="1" x14ac:dyDescent="0.25"/>
    <row r="940" ht="10.5" hidden="1" x14ac:dyDescent="0.25"/>
    <row r="941" ht="10.5" hidden="1" x14ac:dyDescent="0.25"/>
    <row r="942" ht="10.5" hidden="1" x14ac:dyDescent="0.25"/>
    <row r="943" ht="10.5" hidden="1" x14ac:dyDescent="0.25"/>
    <row r="944" ht="10.5" hidden="1" x14ac:dyDescent="0.25"/>
    <row r="945" ht="10.5" hidden="1" x14ac:dyDescent="0.25"/>
    <row r="946" ht="10.5" hidden="1" x14ac:dyDescent="0.25"/>
    <row r="947" ht="10.5" hidden="1" x14ac:dyDescent="0.25"/>
    <row r="948" ht="10.5" hidden="1" x14ac:dyDescent="0.25"/>
    <row r="949" ht="10.5" hidden="1" x14ac:dyDescent="0.25"/>
    <row r="950" ht="10.5" hidden="1" x14ac:dyDescent="0.25"/>
    <row r="951" ht="10.5" hidden="1" x14ac:dyDescent="0.25"/>
    <row r="952" ht="10.5" hidden="1" x14ac:dyDescent="0.25"/>
    <row r="953" ht="10.5" hidden="1" x14ac:dyDescent="0.25"/>
    <row r="954" ht="10.5" hidden="1" x14ac:dyDescent="0.25"/>
    <row r="955" ht="10.5" hidden="1" x14ac:dyDescent="0.25"/>
    <row r="956" ht="10.5" hidden="1" x14ac:dyDescent="0.25"/>
    <row r="957" ht="10.5" hidden="1" x14ac:dyDescent="0.25"/>
    <row r="958" ht="10.5" hidden="1" x14ac:dyDescent="0.25"/>
    <row r="959" ht="10.5" hidden="1" x14ac:dyDescent="0.25"/>
    <row r="960" ht="10.5" hidden="1" x14ac:dyDescent="0.25"/>
    <row r="961" ht="10.5" hidden="1" x14ac:dyDescent="0.25"/>
    <row r="962" ht="10.5" hidden="1" x14ac:dyDescent="0.25"/>
    <row r="963" ht="10.5" hidden="1" x14ac:dyDescent="0.25"/>
    <row r="964" ht="10.5" hidden="1" x14ac:dyDescent="0.25"/>
    <row r="965" ht="10.5" hidden="1" x14ac:dyDescent="0.25"/>
    <row r="966" ht="10.5" hidden="1" x14ac:dyDescent="0.25"/>
    <row r="967" ht="10.5" hidden="1" x14ac:dyDescent="0.25"/>
    <row r="968" ht="10.5" hidden="1" x14ac:dyDescent="0.25"/>
    <row r="969" ht="10.5" hidden="1" x14ac:dyDescent="0.25"/>
    <row r="970" ht="10.5" hidden="1" x14ac:dyDescent="0.25"/>
    <row r="971" ht="10.5" hidden="1" x14ac:dyDescent="0.25"/>
    <row r="972" ht="10.5" hidden="1" x14ac:dyDescent="0.25"/>
    <row r="973" ht="10.5" hidden="1" x14ac:dyDescent="0.25"/>
    <row r="974" ht="10.5" hidden="1" x14ac:dyDescent="0.25"/>
    <row r="975" ht="10.5" hidden="1" x14ac:dyDescent="0.25"/>
    <row r="976" ht="10.5" hidden="1" x14ac:dyDescent="0.25"/>
    <row r="977" ht="10.5" hidden="1" x14ac:dyDescent="0.25"/>
    <row r="978" ht="10.5" hidden="1" x14ac:dyDescent="0.25"/>
    <row r="979" ht="10.5" hidden="1" x14ac:dyDescent="0.25"/>
    <row r="980" ht="10.5" hidden="1" x14ac:dyDescent="0.25"/>
    <row r="981" ht="10.5" hidden="1" x14ac:dyDescent="0.25"/>
    <row r="982" ht="10.5" hidden="1" x14ac:dyDescent="0.25"/>
    <row r="983" ht="10.5" hidden="1" x14ac:dyDescent="0.25"/>
    <row r="984" ht="10.5" hidden="1" x14ac:dyDescent="0.25"/>
    <row r="985" ht="10.5" hidden="1" x14ac:dyDescent="0.25"/>
    <row r="986" ht="10.5" hidden="1" x14ac:dyDescent="0.25"/>
    <row r="987" ht="10.5" hidden="1" x14ac:dyDescent="0.25"/>
    <row r="988" ht="10.5" hidden="1" x14ac:dyDescent="0.25"/>
    <row r="989" ht="10.5" hidden="1" x14ac:dyDescent="0.25"/>
    <row r="990" ht="10.5" hidden="1" x14ac:dyDescent="0.25"/>
    <row r="991" ht="10.5" hidden="1" x14ac:dyDescent="0.25"/>
    <row r="992" ht="10.5" hidden="1" x14ac:dyDescent="0.25"/>
    <row r="993" ht="10.5" hidden="1" x14ac:dyDescent="0.25"/>
    <row r="994" ht="10.5" hidden="1" x14ac:dyDescent="0.25"/>
    <row r="995" ht="17.25" hidden="1" customHeight="1" x14ac:dyDescent="0.25"/>
    <row r="996" ht="17.25" hidden="1" customHeight="1" x14ac:dyDescent="0.25"/>
    <row r="997" ht="17.25" hidden="1" customHeight="1" x14ac:dyDescent="0.25"/>
    <row r="998" ht="17.25" hidden="1" customHeight="1" x14ac:dyDescent="0.25"/>
    <row r="999" ht="17.25" hidden="1" customHeight="1" x14ac:dyDescent="0.25"/>
    <row r="1000" ht="17.25" hidden="1" customHeight="1" x14ac:dyDescent="0.25"/>
    <row r="1001" ht="17.25" hidden="1" customHeight="1" x14ac:dyDescent="0.25"/>
    <row r="1002" ht="17.25" hidden="1" customHeight="1" x14ac:dyDescent="0.25"/>
  </sheetData>
  <sheetProtection algorithmName="SHA-512" hashValue="Giy4bDV3IwPXAwnxpj0hYRaiFjcyekhtzREe2hn5LpBc7hWYSoKC2Lf6TQBMcYELydtL7fKnlIEFffX6I0Z6rg==" saltValue="RwvkMGm9k2oF+wqlf2z/+w==" spinCount="100000" sheet="1" objects="1" scenarios="1" selectLockedCells="1"/>
  <dataConsolidate/>
  <mergeCells count="133">
    <mergeCell ref="A1:E3"/>
    <mergeCell ref="F1:G1"/>
    <mergeCell ref="H1:I1"/>
    <mergeCell ref="F2:G2"/>
    <mergeCell ref="H2:I2"/>
    <mergeCell ref="F3:G3"/>
    <mergeCell ref="H3:I3"/>
    <mergeCell ref="D12:I12"/>
    <mergeCell ref="B13:I13"/>
    <mergeCell ref="D15:I15"/>
    <mergeCell ref="D16:I16"/>
    <mergeCell ref="D17:I17"/>
    <mergeCell ref="D18:I18"/>
    <mergeCell ref="B5:I5"/>
    <mergeCell ref="D7:I7"/>
    <mergeCell ref="D8:I8"/>
    <mergeCell ref="D9:I9"/>
    <mergeCell ref="D10:I10"/>
    <mergeCell ref="C11:I11"/>
    <mergeCell ref="B26:C26"/>
    <mergeCell ref="D26:I26"/>
    <mergeCell ref="B27:C27"/>
    <mergeCell ref="D27:I27"/>
    <mergeCell ref="B29:I29"/>
    <mergeCell ref="B30:I30"/>
    <mergeCell ref="D19:I19"/>
    <mergeCell ref="D20:I20"/>
    <mergeCell ref="B22:I22"/>
    <mergeCell ref="B24:C24"/>
    <mergeCell ref="D24:I24"/>
    <mergeCell ref="B25:C25"/>
    <mergeCell ref="D25:I25"/>
    <mergeCell ref="B37:F37"/>
    <mergeCell ref="B38:F38"/>
    <mergeCell ref="B39:F39"/>
    <mergeCell ref="B40:D40"/>
    <mergeCell ref="B41:C42"/>
    <mergeCell ref="B43:D43"/>
    <mergeCell ref="B31:D31"/>
    <mergeCell ref="B32:D32"/>
    <mergeCell ref="B33:D33"/>
    <mergeCell ref="B34:D34"/>
    <mergeCell ref="B35:D35"/>
    <mergeCell ref="B36:D36"/>
    <mergeCell ref="E51:F51"/>
    <mergeCell ref="B53:I53"/>
    <mergeCell ref="B54:C54"/>
    <mergeCell ref="B55:F55"/>
    <mergeCell ref="B56:F56"/>
    <mergeCell ref="B57:F57"/>
    <mergeCell ref="B44:D44"/>
    <mergeCell ref="B45:D45"/>
    <mergeCell ref="B46:D46"/>
    <mergeCell ref="B47:E47"/>
    <mergeCell ref="B49:I49"/>
    <mergeCell ref="B50:F50"/>
    <mergeCell ref="B66:F66"/>
    <mergeCell ref="B68:I68"/>
    <mergeCell ref="B69:I69"/>
    <mergeCell ref="B70:F70"/>
    <mergeCell ref="B71:F71"/>
    <mergeCell ref="B72:D72"/>
    <mergeCell ref="B58:F58"/>
    <mergeCell ref="B60:I60"/>
    <mergeCell ref="B61:C61"/>
    <mergeCell ref="B62:F62"/>
    <mergeCell ref="B64:I64"/>
    <mergeCell ref="B65:C65"/>
    <mergeCell ref="B80:F80"/>
    <mergeCell ref="B83:I83"/>
    <mergeCell ref="B85:C85"/>
    <mergeCell ref="D85:G85"/>
    <mergeCell ref="B86:I86"/>
    <mergeCell ref="D87:G87"/>
    <mergeCell ref="B73:D73"/>
    <mergeCell ref="B74:F74"/>
    <mergeCell ref="B76:F76"/>
    <mergeCell ref="B77:F77"/>
    <mergeCell ref="B78:F78"/>
    <mergeCell ref="B79:F79"/>
    <mergeCell ref="H81:I81"/>
    <mergeCell ref="D94:G94"/>
    <mergeCell ref="D95:G95"/>
    <mergeCell ref="D96:G96"/>
    <mergeCell ref="B97:G97"/>
    <mergeCell ref="B98:G98"/>
    <mergeCell ref="B100:I100"/>
    <mergeCell ref="D88:G88"/>
    <mergeCell ref="D89:G89"/>
    <mergeCell ref="D90:G90"/>
    <mergeCell ref="D91:G91"/>
    <mergeCell ref="B92:G92"/>
    <mergeCell ref="B93:I93"/>
    <mergeCell ref="B119:I119"/>
    <mergeCell ref="B120:I120"/>
    <mergeCell ref="B121:I121"/>
    <mergeCell ref="B122:I122"/>
    <mergeCell ref="D124:G124"/>
    <mergeCell ref="D125:E125"/>
    <mergeCell ref="F125:G125"/>
    <mergeCell ref="B102:I108"/>
    <mergeCell ref="B109:I111"/>
    <mergeCell ref="B112:J113"/>
    <mergeCell ref="B115:I115"/>
    <mergeCell ref="B117:I117"/>
    <mergeCell ref="B118:I118"/>
    <mergeCell ref="C138:I138"/>
    <mergeCell ref="C139:J139"/>
    <mergeCell ref="C140:J140"/>
    <mergeCell ref="E141:F141"/>
    <mergeCell ref="G141:J141"/>
    <mergeCell ref="E142:F142"/>
    <mergeCell ref="G142:J142"/>
    <mergeCell ref="D126:E126"/>
    <mergeCell ref="F126:G126"/>
    <mergeCell ref="D127:G127"/>
    <mergeCell ref="D128:G128"/>
    <mergeCell ref="D130:G130"/>
    <mergeCell ref="C137:I137"/>
    <mergeCell ref="E149:F149"/>
    <mergeCell ref="G149:J149"/>
    <mergeCell ref="E146:F146"/>
    <mergeCell ref="G146:J146"/>
    <mergeCell ref="E147:F147"/>
    <mergeCell ref="G147:J147"/>
    <mergeCell ref="E148:F148"/>
    <mergeCell ref="G148:J148"/>
    <mergeCell ref="E143:F143"/>
    <mergeCell ref="G143:J143"/>
    <mergeCell ref="E144:F144"/>
    <mergeCell ref="G144:J144"/>
    <mergeCell ref="E145:F145"/>
    <mergeCell ref="G145:J145"/>
  </mergeCells>
  <conditionalFormatting sqref="C141:G149">
    <cfRule type="expression" dxfId="23" priority="4">
      <formula>NOT($M$7)</formula>
    </cfRule>
  </conditionalFormatting>
  <conditionalFormatting sqref="E73">
    <cfRule type="expression" dxfId="22" priority="6">
      <formula>NOT($M$8)</formula>
    </cfRule>
  </conditionalFormatting>
  <conditionalFormatting sqref="H32:H39">
    <cfRule type="expression" dxfId="21" priority="1">
      <formula>NOT($M$7)</formula>
    </cfRule>
  </conditionalFormatting>
  <conditionalFormatting sqref="H51">
    <cfRule type="expression" dxfId="20" priority="3">
      <formula>NOT($M$7)</formula>
    </cfRule>
  </conditionalFormatting>
  <conditionalFormatting sqref="H55:H57 H62 E72">
    <cfRule type="expression" dxfId="19" priority="5">
      <formula>NOT($M$7)</formula>
    </cfRule>
  </conditionalFormatting>
  <conditionalFormatting sqref="H66">
    <cfRule type="expression" dxfId="18" priority="2">
      <formula>NOT($M$7)</formula>
    </cfRule>
  </conditionalFormatting>
  <dataValidations count="7">
    <dataValidation type="textLength" operator="equal" allowBlank="1" showInputMessage="1" showErrorMessage="1" sqref="E143:F149" xr:uid="{850D4E01-0FA7-4BDF-972F-2BB85B40DED4}">
      <formula1>14</formula1>
    </dataValidation>
    <dataValidation type="custom" allowBlank="1" showInputMessage="1" showErrorMessage="1" error="Valeur impossible (suppérieure au taux maximum ou partenaire inéligible)." sqref="E72" xr:uid="{E817FB1A-F9BF-4478-B63E-9919A8808513}">
      <formula1>$N$10</formula1>
    </dataValidation>
    <dataValidation type="custom" allowBlank="1" showInputMessage="1" showErrorMessage="1" errorTitle=" Partenaire non éligible" error="Le type de partenaire choisi n'est pas eligible au financement._x000a_Veuillez laisser vide la colonne « Aide demandée »." sqref="H66 H51 H55:H57 H62 H37:H39" xr:uid="{26DF27C1-50C6-4F88-A1E8-2597E6695049}">
      <formula1>($M$7)</formula1>
    </dataValidation>
    <dataValidation type="list" allowBlank="1" showInputMessage="1" showErrorMessage="1" prompt="- Menu déroulant" sqref="D15:I15" xr:uid="{96DD7E58-3205-4509-A669-6260B46BE8B3}">
      <formula1>list_civilité</formula1>
    </dataValidation>
    <dataValidation type="custom" allowBlank="1" showInputMessage="1" showErrorMessage="1" sqref="E73" xr:uid="{DD4046BE-9E42-4A44-942C-8D44C17B48EA}">
      <formula1>$M$8</formula1>
    </dataValidation>
    <dataValidation type="list" allowBlank="1" showInputMessage="1" showErrorMessage="1" prompt="- Menu déroulant" sqref="D9:I9" xr:uid="{3B39F7D2-15AD-4077-BCF5-7FE5B2E555CF}">
      <formula1>list_type_etab_part</formula1>
    </dataValidation>
    <dataValidation type="textLength" operator="equal" allowBlank="1" showInputMessage="1" showErrorMessage="1" error="Veuillez renseigner un numéro de SIRET valide." sqref="D10" xr:uid="{5A89DA0B-6868-4046-BE2D-EF096E0A5A48}">
      <formula1>14</formula1>
    </dataValidation>
  </dataValidations>
  <pageMargins left="0.23622047244094491" right="0.23622047244094491" top="0.94488188976377963" bottom="0.74803149606299213" header="0.31496062992125984" footer="0.31496062992125984"/>
  <pageSetup paperSize="9" scale="70" fitToHeight="0"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0E81BB-740C-4BC3-928E-8B3C6EBD98D1}">
  <sheetPr codeName="Feuil23">
    <pageSetUpPr fitToPage="1"/>
  </sheetPr>
  <dimension ref="A1:XEW1002"/>
  <sheetViews>
    <sheetView zoomScaleNormal="100" zoomScaleSheetLayoutView="100" workbookViewId="0">
      <selection activeCell="C87" sqref="C87"/>
    </sheetView>
  </sheetViews>
  <sheetFormatPr baseColWidth="10" defaultColWidth="0" defaultRowHeight="0" customHeight="1" zeroHeight="1" x14ac:dyDescent="0.25"/>
  <cols>
    <col min="1" max="2" width="1.453125" style="498" customWidth="1"/>
    <col min="3" max="3" width="26.54296875" style="498" customWidth="1"/>
    <col min="4" max="4" width="19" style="498" customWidth="1"/>
    <col min="5" max="5" width="13.7265625" style="498" customWidth="1"/>
    <col min="6" max="6" width="14.7265625" style="498" customWidth="1"/>
    <col min="7" max="7" width="19.81640625" style="498" customWidth="1"/>
    <col min="8" max="8" width="19.54296875" style="498" customWidth="1"/>
    <col min="9" max="9" width="19.81640625" style="498" customWidth="1"/>
    <col min="10" max="10" width="2.1796875" style="80" customWidth="1"/>
    <col min="11" max="11" width="2.26953125" style="88" customWidth="1"/>
    <col min="12" max="16377" width="0" style="498" hidden="1"/>
    <col min="16378" max="16384" width="11.453125" style="498" hidden="1"/>
  </cols>
  <sheetData>
    <row r="1" spans="1:15" customFormat="1" ht="15.75" customHeight="1" thickTop="1" thickBot="1" x14ac:dyDescent="0.4">
      <c r="A1" s="891" t="s">
        <v>52</v>
      </c>
      <c r="B1" s="892"/>
      <c r="C1" s="892"/>
      <c r="D1" s="892"/>
      <c r="E1" s="892"/>
      <c r="F1" s="742"/>
      <c r="G1" s="743"/>
      <c r="H1" s="744"/>
      <c r="I1" s="743"/>
      <c r="J1" s="19"/>
      <c r="K1" s="17"/>
    </row>
    <row r="2" spans="1:15" customFormat="1" ht="15.75" customHeight="1" thickTop="1" thickBot="1" x14ac:dyDescent="0.4">
      <c r="A2" s="893"/>
      <c r="B2" s="894"/>
      <c r="C2" s="894"/>
      <c r="D2" s="894"/>
      <c r="E2" s="894"/>
      <c r="F2" s="742" t="s">
        <v>0</v>
      </c>
      <c r="G2" s="743"/>
      <c r="H2" s="744" t="str">
        <f>IF(VoletGeneral!H10&lt;&gt;"",VoletGeneral!H10,"")</f>
        <v/>
      </c>
      <c r="I2" s="743"/>
      <c r="J2" s="19"/>
      <c r="K2" s="17"/>
    </row>
    <row r="3" spans="1:15" customFormat="1" ht="15.75" customHeight="1" thickTop="1" thickBot="1" x14ac:dyDescent="0.4">
      <c r="A3" s="895"/>
      <c r="B3" s="896"/>
      <c r="C3" s="896"/>
      <c r="D3" s="896"/>
      <c r="E3" s="896"/>
      <c r="F3" s="742" t="s">
        <v>229</v>
      </c>
      <c r="G3" s="743"/>
      <c r="H3" s="946" t="s">
        <v>293</v>
      </c>
      <c r="I3" s="947"/>
      <c r="J3" s="19"/>
      <c r="K3" s="17"/>
    </row>
    <row r="4" spans="1:15" customFormat="1" ht="15.75" customHeight="1" thickTop="1" thickBot="1" x14ac:dyDescent="0.4">
      <c r="A4" s="15"/>
      <c r="B4" s="12"/>
      <c r="C4" s="13">
        <v>20408</v>
      </c>
      <c r="D4" s="6" t="str">
        <f>C4&amp;"-0"</f>
        <v>20408-0</v>
      </c>
      <c r="E4" s="6"/>
      <c r="F4" s="14"/>
      <c r="G4" s="14"/>
      <c r="H4" s="14"/>
      <c r="I4" s="14"/>
      <c r="J4" s="19"/>
      <c r="K4" s="17"/>
    </row>
    <row r="5" spans="1:15" s="497" customFormat="1" ht="15" customHeight="1" thickTop="1" thickBot="1" x14ac:dyDescent="0.35">
      <c r="A5" s="50"/>
      <c r="B5" s="588" t="s">
        <v>36</v>
      </c>
      <c r="C5" s="589"/>
      <c r="D5" s="589"/>
      <c r="E5" s="589"/>
      <c r="F5" s="589"/>
      <c r="G5" s="589"/>
      <c r="H5" s="589"/>
      <c r="I5" s="590"/>
      <c r="J5" s="19"/>
      <c r="K5" s="85"/>
    </row>
    <row r="6" spans="1:15" s="497" customFormat="1" ht="7.9" customHeight="1" thickTop="1" thickBot="1" x14ac:dyDescent="0.35">
      <c r="A6" s="53"/>
      <c r="B6" s="54"/>
      <c r="C6" s="55"/>
      <c r="D6" s="56"/>
      <c r="E6" s="34"/>
      <c r="F6" s="34"/>
      <c r="G6" s="34"/>
      <c r="H6" s="57"/>
      <c r="I6" s="57"/>
      <c r="J6" s="19"/>
      <c r="K6" s="85"/>
    </row>
    <row r="7" spans="1:15" s="497" customFormat="1" ht="15" customHeight="1" thickTop="1" thickBot="1" x14ac:dyDescent="0.35">
      <c r="A7" s="58"/>
      <c r="B7" s="58"/>
      <c r="C7" s="489" t="s">
        <v>36</v>
      </c>
      <c r="D7" s="948"/>
      <c r="E7" s="949"/>
      <c r="F7" s="949"/>
      <c r="G7" s="949"/>
      <c r="H7" s="949"/>
      <c r="I7" s="950"/>
      <c r="J7" s="19"/>
      <c r="K7" s="85"/>
      <c r="L7" s="159" t="s">
        <v>129</v>
      </c>
      <c r="M7" s="161" t="b">
        <f>(SUMIF(Table_type_part[Type étab partenaire],D9,Table_type_part[Eligible]))&gt;0</f>
        <v>0</v>
      </c>
      <c r="N7" s="160" t="s">
        <v>130</v>
      </c>
    </row>
    <row r="8" spans="1:15" s="497" customFormat="1" ht="15" customHeight="1" thickTop="1" thickBot="1" x14ac:dyDescent="0.35">
      <c r="A8" s="58"/>
      <c r="B8" s="58"/>
      <c r="C8" s="490" t="s">
        <v>38</v>
      </c>
      <c r="D8" s="951"/>
      <c r="E8" s="954"/>
      <c r="F8" s="954"/>
      <c r="G8" s="954"/>
      <c r="H8" s="954"/>
      <c r="I8" s="955"/>
      <c r="J8" s="62"/>
      <c r="K8" s="85"/>
      <c r="L8" s="159" t="s">
        <v>132</v>
      </c>
      <c r="M8" s="161" t="b">
        <f>(SUMIF(Table_type_part[Type étab partenaire],D9,Table_type_part[frais env]))&gt;0</f>
        <v>0</v>
      </c>
      <c r="N8" s="160" t="s">
        <v>130</v>
      </c>
    </row>
    <row r="9" spans="1:15" s="497" customFormat="1" ht="15" customHeight="1" thickTop="1" thickBot="1" x14ac:dyDescent="0.35">
      <c r="A9" s="58"/>
      <c r="B9" s="58"/>
      <c r="C9" s="490" t="s">
        <v>29</v>
      </c>
      <c r="D9" s="956"/>
      <c r="E9" s="956"/>
      <c r="F9" s="956"/>
      <c r="G9" s="956"/>
      <c r="H9" s="956"/>
      <c r="I9" s="956"/>
      <c r="J9" s="66"/>
      <c r="K9" s="85"/>
    </row>
    <row r="10" spans="1:15" s="497" customFormat="1" ht="15" customHeight="1" thickTop="1" thickBot="1" x14ac:dyDescent="0.35">
      <c r="A10" s="64"/>
      <c r="B10" s="64"/>
      <c r="C10" s="489" t="s">
        <v>39</v>
      </c>
      <c r="D10" s="959"/>
      <c r="E10" s="959"/>
      <c r="F10" s="959"/>
      <c r="G10" s="959"/>
      <c r="H10" s="959"/>
      <c r="I10" s="959"/>
      <c r="J10" s="66"/>
      <c r="K10" s="85"/>
      <c r="M10" s="159" t="s">
        <v>277</v>
      </c>
      <c r="N10" s="161" t="b">
        <f>AND(M7)</f>
        <v>0</v>
      </c>
      <c r="O10" s="160" t="s">
        <v>186</v>
      </c>
    </row>
    <row r="11" spans="1:15" s="497" customFormat="1" ht="16.5" hidden="1" customHeight="1" thickTop="1" thickBot="1" x14ac:dyDescent="0.35">
      <c r="A11" s="58"/>
      <c r="B11" s="42"/>
      <c r="C11" s="960" t="str">
        <f>IF(AND(NOT(M7),(COUNT(aide_à_bloquer)&lt;&gt;0))," Etablissement non éligible au financement, veuillez effacer les données dans les colonnes « Aide demandée ».", "")</f>
        <v/>
      </c>
      <c r="D11" s="961"/>
      <c r="E11" s="961"/>
      <c r="F11" s="961"/>
      <c r="G11" s="961"/>
      <c r="H11" s="961"/>
      <c r="I11" s="962"/>
      <c r="J11" s="62"/>
      <c r="K11" s="85"/>
    </row>
    <row r="12" spans="1:15" s="497" customFormat="1" ht="71" customHeight="1" thickTop="1" thickBot="1" x14ac:dyDescent="0.35">
      <c r="A12" s="58"/>
      <c r="B12" s="42"/>
      <c r="C12" s="499"/>
      <c r="D12" s="966" t="s">
        <v>432</v>
      </c>
      <c r="E12" s="966"/>
      <c r="F12" s="966"/>
      <c r="G12" s="966"/>
      <c r="H12" s="966"/>
      <c r="I12" s="967"/>
      <c r="J12" s="62"/>
      <c r="K12" s="85"/>
    </row>
    <row r="13" spans="1:15" s="497" customFormat="1" ht="15" customHeight="1" thickTop="1" thickBot="1" x14ac:dyDescent="0.35">
      <c r="A13" s="50"/>
      <c r="B13" s="588" t="s">
        <v>40</v>
      </c>
      <c r="C13" s="589"/>
      <c r="D13" s="589"/>
      <c r="E13" s="589"/>
      <c r="F13" s="589"/>
      <c r="G13" s="589"/>
      <c r="H13" s="589"/>
      <c r="I13" s="590"/>
      <c r="J13" s="66"/>
      <c r="K13" s="85"/>
    </row>
    <row r="14" spans="1:15" s="497" customFormat="1" ht="7.9" customHeight="1" thickTop="1" thickBot="1" x14ac:dyDescent="0.35">
      <c r="A14" s="53"/>
      <c r="B14" s="54"/>
      <c r="C14" s="67"/>
      <c r="D14" s="57"/>
      <c r="E14" s="57"/>
      <c r="F14" s="57"/>
      <c r="G14" s="57"/>
      <c r="H14" s="57"/>
      <c r="I14" s="57"/>
      <c r="J14" s="62"/>
      <c r="K14" s="85"/>
    </row>
    <row r="15" spans="1:15" s="497" customFormat="1" ht="15" customHeight="1" thickTop="1" thickBot="1" x14ac:dyDescent="0.35">
      <c r="A15" s="58"/>
      <c r="B15" s="58"/>
      <c r="C15" s="490" t="s">
        <v>33</v>
      </c>
      <c r="D15" s="951"/>
      <c r="E15" s="964"/>
      <c r="F15" s="964"/>
      <c r="G15" s="964"/>
      <c r="H15" s="964"/>
      <c r="I15" s="965"/>
      <c r="J15" s="66"/>
      <c r="K15" s="85"/>
    </row>
    <row r="16" spans="1:15" s="497" customFormat="1" ht="15" customHeight="1" thickTop="1" thickBot="1" x14ac:dyDescent="0.35">
      <c r="A16" s="58"/>
      <c r="B16" s="58"/>
      <c r="C16" s="490" t="s">
        <v>1</v>
      </c>
      <c r="D16" s="951"/>
      <c r="E16" s="952"/>
      <c r="F16" s="952"/>
      <c r="G16" s="952"/>
      <c r="H16" s="952"/>
      <c r="I16" s="953"/>
      <c r="J16" s="66"/>
      <c r="K16" s="85"/>
    </row>
    <row r="17" spans="1:16377" s="497" customFormat="1" ht="15" customHeight="1" thickTop="1" thickBot="1" x14ac:dyDescent="0.35">
      <c r="A17" s="58"/>
      <c r="B17" s="58"/>
      <c r="C17" s="490" t="s">
        <v>2</v>
      </c>
      <c r="D17" s="951"/>
      <c r="E17" s="952"/>
      <c r="F17" s="952"/>
      <c r="G17" s="952"/>
      <c r="H17" s="952"/>
      <c r="I17" s="953"/>
      <c r="J17" s="66"/>
      <c r="K17" s="85"/>
    </row>
    <row r="18" spans="1:16377" s="497" customFormat="1" ht="15" customHeight="1" thickTop="1" thickBot="1" x14ac:dyDescent="0.35">
      <c r="A18" s="58"/>
      <c r="B18" s="58"/>
      <c r="C18" s="490" t="s">
        <v>28</v>
      </c>
      <c r="D18" s="951"/>
      <c r="E18" s="952"/>
      <c r="F18" s="952"/>
      <c r="G18" s="952"/>
      <c r="H18" s="952"/>
      <c r="I18" s="953"/>
      <c r="J18" s="66"/>
      <c r="K18" s="85"/>
    </row>
    <row r="19" spans="1:16377" s="497" customFormat="1" ht="15" customHeight="1" thickTop="1" thickBot="1" x14ac:dyDescent="0.35">
      <c r="A19" s="58"/>
      <c r="B19" s="58"/>
      <c r="C19" s="490" t="s">
        <v>4</v>
      </c>
      <c r="D19" s="957"/>
      <c r="E19" s="952"/>
      <c r="F19" s="952"/>
      <c r="G19" s="952"/>
      <c r="H19" s="952"/>
      <c r="I19" s="953"/>
      <c r="J19" s="66"/>
      <c r="K19" s="85"/>
    </row>
    <row r="20" spans="1:16377" s="497" customFormat="1" ht="15" customHeight="1" thickTop="1" thickBot="1" x14ac:dyDescent="0.35">
      <c r="A20" s="58"/>
      <c r="B20" s="58"/>
      <c r="C20" s="490" t="s">
        <v>3</v>
      </c>
      <c r="D20" s="958"/>
      <c r="E20" s="958"/>
      <c r="F20" s="958"/>
      <c r="G20" s="958"/>
      <c r="H20" s="958"/>
      <c r="I20" s="958"/>
      <c r="J20" s="66"/>
      <c r="K20" s="85"/>
    </row>
    <row r="21" spans="1:16377" s="497" customFormat="1" ht="15" customHeight="1" thickTop="1" thickBot="1" x14ac:dyDescent="0.35">
      <c r="A21" s="58"/>
      <c r="B21" s="64"/>
      <c r="C21" s="42"/>
      <c r="D21" s="46"/>
      <c r="E21" s="46"/>
      <c r="F21" s="47"/>
      <c r="G21" s="47"/>
      <c r="H21" s="47"/>
      <c r="I21" s="47"/>
      <c r="J21" s="66"/>
      <c r="K21" s="85"/>
    </row>
    <row r="22" spans="1:16377" s="61" customFormat="1" ht="15" customHeight="1" thickTop="1" thickBot="1" x14ac:dyDescent="0.4">
      <c r="B22" s="588" t="s">
        <v>162</v>
      </c>
      <c r="C22" s="589"/>
      <c r="D22" s="589"/>
      <c r="E22" s="589"/>
      <c r="F22" s="589"/>
      <c r="G22" s="589"/>
      <c r="H22" s="589"/>
      <c r="I22" s="589"/>
      <c r="K22" s="381"/>
    </row>
    <row r="23" spans="1:16377" s="61" customFormat="1" ht="7.9" customHeight="1" thickTop="1" thickBot="1" x14ac:dyDescent="0.4">
      <c r="K23" s="381"/>
    </row>
    <row r="24" spans="1:16377" s="85" customFormat="1" ht="15" customHeight="1" thickTop="1" thickBot="1" x14ac:dyDescent="0.35">
      <c r="A24" s="74"/>
      <c r="B24" s="712" t="s">
        <v>1</v>
      </c>
      <c r="C24" s="713"/>
      <c r="D24" s="782"/>
      <c r="E24" s="783"/>
      <c r="F24" s="783"/>
      <c r="G24" s="783"/>
      <c r="H24" s="783"/>
      <c r="I24" s="784"/>
      <c r="J24" s="60"/>
    </row>
    <row r="25" spans="1:16377" s="85" customFormat="1" ht="15" customHeight="1" thickTop="1" thickBot="1" x14ac:dyDescent="0.35">
      <c r="A25" s="74"/>
      <c r="B25" s="712" t="s">
        <v>2</v>
      </c>
      <c r="C25" s="713"/>
      <c r="D25" s="782"/>
      <c r="E25" s="783"/>
      <c r="F25" s="783"/>
      <c r="G25" s="783"/>
      <c r="H25" s="783"/>
      <c r="I25" s="784"/>
      <c r="J25" s="60"/>
    </row>
    <row r="26" spans="1:16377" s="85" customFormat="1" ht="15" customHeight="1" thickTop="1" thickBot="1" x14ac:dyDescent="0.35">
      <c r="A26" s="74"/>
      <c r="B26" s="712" t="s">
        <v>4</v>
      </c>
      <c r="C26" s="713"/>
      <c r="D26" s="782"/>
      <c r="E26" s="783"/>
      <c r="F26" s="783"/>
      <c r="G26" s="783"/>
      <c r="H26" s="783"/>
      <c r="I26" s="784"/>
      <c r="J26" s="60"/>
    </row>
    <row r="27" spans="1:16377" s="85" customFormat="1" ht="15" customHeight="1" thickTop="1" thickBot="1" x14ac:dyDescent="0.35">
      <c r="A27" s="74"/>
      <c r="B27" s="714" t="s">
        <v>3</v>
      </c>
      <c r="C27" s="963"/>
      <c r="D27" s="972"/>
      <c r="E27" s="973"/>
      <c r="F27" s="973"/>
      <c r="G27" s="973"/>
      <c r="H27" s="973"/>
      <c r="I27" s="974"/>
      <c r="J27" s="73"/>
    </row>
    <row r="28" spans="1:16377" s="105" customFormat="1" ht="15" customHeight="1" thickTop="1" thickBot="1" x14ac:dyDescent="0.4">
      <c r="A28" s="61"/>
      <c r="B28" s="61"/>
      <c r="C28" s="61"/>
      <c r="D28" s="61"/>
      <c r="E28" s="61"/>
      <c r="F28" s="61"/>
      <c r="G28" s="61"/>
      <c r="H28" s="61"/>
      <c r="I28" s="61"/>
      <c r="J28" s="61"/>
      <c r="K28" s="38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c r="HN28" s="61"/>
      <c r="HO28" s="61"/>
      <c r="HP28" s="61"/>
      <c r="HQ28" s="61"/>
      <c r="HR28" s="61"/>
      <c r="HS28" s="61"/>
      <c r="HT28" s="61"/>
      <c r="HU28" s="61"/>
      <c r="HV28" s="61"/>
      <c r="HW28" s="61"/>
      <c r="HX28" s="61"/>
      <c r="HY28" s="61"/>
      <c r="HZ28" s="61"/>
      <c r="IA28" s="61"/>
      <c r="IB28" s="61"/>
      <c r="IC28" s="61"/>
      <c r="ID28" s="61"/>
      <c r="IE28" s="61"/>
      <c r="IF28" s="61"/>
      <c r="IG28" s="61"/>
      <c r="IH28" s="61"/>
      <c r="II28" s="61"/>
      <c r="IJ28" s="61"/>
      <c r="IK28" s="61"/>
      <c r="IL28" s="61"/>
      <c r="IM28" s="61"/>
      <c r="IN28" s="61"/>
      <c r="IO28" s="61"/>
      <c r="IP28" s="61"/>
      <c r="IQ28" s="61"/>
      <c r="IR28" s="61"/>
      <c r="IS28" s="61"/>
      <c r="IT28" s="61"/>
      <c r="IU28" s="61"/>
      <c r="IV28" s="61"/>
      <c r="IW28" s="61"/>
      <c r="IX28" s="61"/>
      <c r="IY28" s="61"/>
      <c r="IZ28" s="61"/>
      <c r="JA28" s="61"/>
      <c r="JB28" s="61"/>
      <c r="JC28" s="61"/>
      <c r="JD28" s="61"/>
      <c r="JE28" s="61"/>
      <c r="JF28" s="61"/>
      <c r="JG28" s="61"/>
      <c r="JH28" s="61"/>
      <c r="JI28" s="61"/>
      <c r="JJ28" s="61"/>
      <c r="JK28" s="61"/>
      <c r="JL28" s="61"/>
      <c r="JM28" s="61"/>
      <c r="JN28" s="61"/>
      <c r="JO28" s="61"/>
      <c r="JP28" s="61"/>
      <c r="JQ28" s="61"/>
      <c r="JR28" s="61"/>
      <c r="JS28" s="61"/>
      <c r="JT28" s="61"/>
      <c r="JU28" s="61"/>
      <c r="JV28" s="61"/>
      <c r="JW28" s="61"/>
      <c r="JX28" s="61"/>
      <c r="JY28" s="61"/>
      <c r="JZ28" s="61"/>
      <c r="KA28" s="61"/>
      <c r="KB28" s="61"/>
      <c r="KC28" s="61"/>
      <c r="KD28" s="61"/>
      <c r="KE28" s="61"/>
      <c r="KF28" s="61"/>
      <c r="KG28" s="61"/>
      <c r="KH28" s="61"/>
      <c r="KI28" s="61"/>
      <c r="KJ28" s="61"/>
      <c r="KK28" s="61"/>
      <c r="KL28" s="61"/>
      <c r="KM28" s="61"/>
      <c r="KN28" s="61"/>
      <c r="KO28" s="61"/>
      <c r="KP28" s="61"/>
      <c r="KQ28" s="61"/>
      <c r="KR28" s="61"/>
      <c r="KS28" s="61"/>
      <c r="KT28" s="61"/>
      <c r="KU28" s="61"/>
      <c r="KV28" s="61"/>
      <c r="KW28" s="61"/>
      <c r="KX28" s="61"/>
      <c r="KY28" s="61"/>
      <c r="KZ28" s="61"/>
      <c r="LA28" s="61"/>
      <c r="LB28" s="61"/>
      <c r="LC28" s="61"/>
      <c r="LD28" s="61"/>
      <c r="LE28" s="61"/>
      <c r="LF28" s="61"/>
      <c r="LG28" s="61"/>
      <c r="LH28" s="61"/>
      <c r="LI28" s="61"/>
      <c r="LJ28" s="61"/>
      <c r="LK28" s="61"/>
      <c r="LL28" s="61"/>
      <c r="LM28" s="61"/>
      <c r="LN28" s="61"/>
      <c r="LO28" s="61"/>
      <c r="LP28" s="61"/>
      <c r="LQ28" s="61"/>
      <c r="LR28" s="61"/>
      <c r="LS28" s="61"/>
      <c r="LT28" s="61"/>
      <c r="LU28" s="61"/>
      <c r="LV28" s="61"/>
      <c r="LW28" s="61"/>
      <c r="LX28" s="61"/>
      <c r="LY28" s="61"/>
      <c r="LZ28" s="61"/>
      <c r="MA28" s="61"/>
      <c r="MB28" s="61"/>
      <c r="MC28" s="61"/>
      <c r="MD28" s="61"/>
      <c r="ME28" s="61"/>
      <c r="MF28" s="61"/>
      <c r="MG28" s="61"/>
      <c r="MH28" s="61"/>
      <c r="MI28" s="61"/>
      <c r="MJ28" s="61"/>
      <c r="MK28" s="61"/>
      <c r="ML28" s="61"/>
      <c r="MM28" s="61"/>
      <c r="MN28" s="61"/>
      <c r="MO28" s="61"/>
      <c r="MP28" s="61"/>
      <c r="MQ28" s="61"/>
      <c r="MR28" s="61"/>
      <c r="MS28" s="61"/>
      <c r="MT28" s="61"/>
      <c r="MU28" s="61"/>
      <c r="MV28" s="61"/>
      <c r="MW28" s="61"/>
      <c r="MX28" s="61"/>
      <c r="MY28" s="61"/>
      <c r="MZ28" s="61"/>
      <c r="NA28" s="61"/>
      <c r="NB28" s="61"/>
      <c r="NC28" s="61"/>
      <c r="ND28" s="61"/>
      <c r="NE28" s="61"/>
      <c r="NF28" s="61"/>
      <c r="NG28" s="61"/>
      <c r="NH28" s="61"/>
      <c r="NI28" s="61"/>
      <c r="NJ28" s="61"/>
      <c r="NK28" s="61"/>
      <c r="NL28" s="61"/>
      <c r="NM28" s="61"/>
      <c r="NN28" s="61"/>
      <c r="NO28" s="61"/>
      <c r="NP28" s="61"/>
      <c r="NQ28" s="61"/>
      <c r="NR28" s="61"/>
      <c r="NS28" s="61"/>
      <c r="NT28" s="61"/>
      <c r="NU28" s="61"/>
      <c r="NV28" s="61"/>
      <c r="NW28" s="61"/>
      <c r="NX28" s="61"/>
      <c r="NY28" s="61"/>
      <c r="NZ28" s="61"/>
      <c r="OA28" s="61"/>
      <c r="OB28" s="61"/>
      <c r="OC28" s="61"/>
      <c r="OD28" s="61"/>
      <c r="OE28" s="61"/>
      <c r="OF28" s="61"/>
      <c r="OG28" s="61"/>
      <c r="OH28" s="61"/>
      <c r="OI28" s="61"/>
      <c r="OJ28" s="61"/>
      <c r="OK28" s="61"/>
      <c r="OL28" s="61"/>
      <c r="OM28" s="61"/>
      <c r="ON28" s="61"/>
      <c r="OO28" s="61"/>
      <c r="OP28" s="61"/>
      <c r="OQ28" s="61"/>
      <c r="OR28" s="61"/>
      <c r="OS28" s="61"/>
      <c r="OT28" s="61"/>
      <c r="OU28" s="61"/>
      <c r="OV28" s="61"/>
      <c r="OW28" s="61"/>
      <c r="OX28" s="61"/>
      <c r="OY28" s="61"/>
      <c r="OZ28" s="61"/>
      <c r="PA28" s="61"/>
      <c r="PB28" s="61"/>
      <c r="PC28" s="61"/>
      <c r="PD28" s="61"/>
      <c r="PE28" s="61"/>
      <c r="PF28" s="61"/>
      <c r="PG28" s="61"/>
      <c r="PH28" s="61"/>
      <c r="PI28" s="61"/>
      <c r="PJ28" s="61"/>
      <c r="PK28" s="61"/>
      <c r="PL28" s="61"/>
      <c r="PM28" s="61"/>
      <c r="PN28" s="61"/>
      <c r="PO28" s="61"/>
      <c r="PP28" s="61"/>
      <c r="PQ28" s="61"/>
      <c r="PR28" s="61"/>
      <c r="PS28" s="61"/>
      <c r="PT28" s="61"/>
      <c r="PU28" s="61"/>
      <c r="PV28" s="61"/>
      <c r="PW28" s="61"/>
      <c r="PX28" s="61"/>
      <c r="PY28" s="61"/>
      <c r="PZ28" s="61"/>
      <c r="QA28" s="61"/>
      <c r="QB28" s="61"/>
      <c r="QC28" s="61"/>
      <c r="QD28" s="61"/>
      <c r="QE28" s="61"/>
      <c r="QF28" s="61"/>
      <c r="QG28" s="61"/>
      <c r="QH28" s="61"/>
      <c r="QI28" s="61"/>
      <c r="QJ28" s="61"/>
      <c r="QK28" s="61"/>
      <c r="QL28" s="61"/>
      <c r="QM28" s="61"/>
      <c r="QN28" s="61"/>
      <c r="QO28" s="61"/>
      <c r="QP28" s="61"/>
      <c r="QQ28" s="61"/>
      <c r="QR28" s="61"/>
      <c r="QS28" s="61"/>
      <c r="QT28" s="61"/>
      <c r="QU28" s="61"/>
      <c r="QV28" s="61"/>
      <c r="QW28" s="61"/>
      <c r="QX28" s="61"/>
      <c r="QY28" s="61"/>
      <c r="QZ28" s="61"/>
      <c r="RA28" s="61"/>
      <c r="RB28" s="61"/>
      <c r="RC28" s="61"/>
      <c r="RD28" s="61"/>
      <c r="RE28" s="61"/>
      <c r="RF28" s="61"/>
      <c r="RG28" s="61"/>
      <c r="RH28" s="61"/>
      <c r="RI28" s="61"/>
      <c r="RJ28" s="61"/>
      <c r="RK28" s="61"/>
      <c r="RL28" s="61"/>
      <c r="RM28" s="61"/>
      <c r="RN28" s="61"/>
      <c r="RO28" s="61"/>
      <c r="RP28" s="61"/>
      <c r="RQ28" s="61"/>
      <c r="RR28" s="61"/>
      <c r="RS28" s="61"/>
      <c r="RT28" s="61"/>
      <c r="RU28" s="61"/>
      <c r="RV28" s="61"/>
      <c r="RW28" s="61"/>
      <c r="RX28" s="61"/>
      <c r="RY28" s="61"/>
      <c r="RZ28" s="61"/>
      <c r="SA28" s="61"/>
      <c r="SB28" s="61"/>
      <c r="SC28" s="61"/>
      <c r="SD28" s="61"/>
      <c r="SE28" s="61"/>
      <c r="SF28" s="61"/>
      <c r="SG28" s="61"/>
      <c r="SH28" s="61"/>
      <c r="SI28" s="61"/>
      <c r="SJ28" s="61"/>
      <c r="SK28" s="61"/>
      <c r="SL28" s="61"/>
      <c r="SM28" s="61"/>
      <c r="SN28" s="61"/>
      <c r="SO28" s="61"/>
      <c r="SP28" s="61"/>
      <c r="SQ28" s="61"/>
      <c r="SR28" s="61"/>
      <c r="SS28" s="61"/>
      <c r="ST28" s="61"/>
      <c r="SU28" s="61"/>
      <c r="SV28" s="61"/>
      <c r="SW28" s="61"/>
      <c r="SX28" s="61"/>
      <c r="SY28" s="61"/>
      <c r="SZ28" s="61"/>
      <c r="TA28" s="61"/>
      <c r="TB28" s="61"/>
      <c r="TC28" s="61"/>
      <c r="TD28" s="61"/>
      <c r="TE28" s="61"/>
      <c r="TF28" s="61"/>
      <c r="TG28" s="61"/>
      <c r="TH28" s="61"/>
      <c r="TI28" s="61"/>
      <c r="TJ28" s="61"/>
      <c r="TK28" s="61"/>
      <c r="TL28" s="61"/>
      <c r="TM28" s="61"/>
      <c r="TN28" s="61"/>
      <c r="TO28" s="61"/>
      <c r="TP28" s="61"/>
      <c r="TQ28" s="61"/>
      <c r="TR28" s="61"/>
      <c r="TS28" s="61"/>
      <c r="TT28" s="61"/>
      <c r="TU28" s="61"/>
      <c r="TV28" s="61"/>
      <c r="TW28" s="61"/>
      <c r="TX28" s="61"/>
      <c r="TY28" s="61"/>
      <c r="TZ28" s="61"/>
      <c r="UA28" s="61"/>
      <c r="UB28" s="61"/>
      <c r="UC28" s="61"/>
      <c r="UD28" s="61"/>
      <c r="UE28" s="61"/>
      <c r="UF28" s="61"/>
      <c r="UG28" s="61"/>
      <c r="UH28" s="61"/>
      <c r="UI28" s="61"/>
      <c r="UJ28" s="61"/>
      <c r="UK28" s="61"/>
      <c r="UL28" s="61"/>
      <c r="UM28" s="61"/>
      <c r="UN28" s="61"/>
      <c r="UO28" s="61"/>
      <c r="UP28" s="61"/>
      <c r="UQ28" s="61"/>
      <c r="UR28" s="61"/>
      <c r="US28" s="61"/>
      <c r="UT28" s="61"/>
      <c r="UU28" s="61"/>
      <c r="UV28" s="61"/>
      <c r="UW28" s="61"/>
      <c r="UX28" s="61"/>
      <c r="UY28" s="61"/>
      <c r="UZ28" s="61"/>
      <c r="VA28" s="61"/>
      <c r="VB28" s="61"/>
      <c r="VC28" s="61"/>
      <c r="VD28" s="61"/>
      <c r="VE28" s="61"/>
      <c r="VF28" s="61"/>
      <c r="VG28" s="61"/>
      <c r="VH28" s="61"/>
      <c r="VI28" s="61"/>
      <c r="VJ28" s="61"/>
      <c r="VK28" s="61"/>
      <c r="VL28" s="61"/>
      <c r="VM28" s="61"/>
      <c r="VN28" s="61"/>
      <c r="VO28" s="61"/>
      <c r="VP28" s="61"/>
      <c r="VQ28" s="61"/>
      <c r="VR28" s="61"/>
      <c r="VS28" s="61"/>
      <c r="VT28" s="61"/>
      <c r="VU28" s="61"/>
      <c r="VV28" s="61"/>
      <c r="VW28" s="61"/>
      <c r="VX28" s="61"/>
      <c r="VY28" s="61"/>
      <c r="VZ28" s="61"/>
      <c r="WA28" s="61"/>
      <c r="WB28" s="61"/>
      <c r="WC28" s="61"/>
      <c r="WD28" s="61"/>
      <c r="WE28" s="61"/>
      <c r="WF28" s="61"/>
      <c r="WG28" s="61"/>
      <c r="WH28" s="61"/>
      <c r="WI28" s="61"/>
      <c r="WJ28" s="61"/>
      <c r="WK28" s="61"/>
      <c r="WL28" s="61"/>
      <c r="WM28" s="61"/>
      <c r="WN28" s="61"/>
      <c r="WO28" s="61"/>
      <c r="WP28" s="61"/>
      <c r="WQ28" s="61"/>
      <c r="WR28" s="61"/>
      <c r="WS28" s="61"/>
      <c r="WT28" s="61"/>
      <c r="WU28" s="61"/>
      <c r="WV28" s="61"/>
      <c r="WW28" s="61"/>
      <c r="WX28" s="61"/>
      <c r="WY28" s="61"/>
      <c r="WZ28" s="61"/>
      <c r="XA28" s="61"/>
      <c r="XB28" s="61"/>
      <c r="XC28" s="61"/>
      <c r="XD28" s="61"/>
      <c r="XE28" s="61"/>
      <c r="XF28" s="61"/>
      <c r="XG28" s="61"/>
      <c r="XH28" s="61"/>
      <c r="XI28" s="61"/>
      <c r="XJ28" s="61"/>
      <c r="XK28" s="61"/>
      <c r="XL28" s="61"/>
      <c r="XM28" s="61"/>
      <c r="XN28" s="61"/>
      <c r="XO28" s="61"/>
      <c r="XP28" s="61"/>
      <c r="XQ28" s="61"/>
      <c r="XR28" s="61"/>
      <c r="XS28" s="61"/>
      <c r="XT28" s="61"/>
      <c r="XU28" s="61"/>
      <c r="XV28" s="61"/>
      <c r="XW28" s="61"/>
      <c r="XX28" s="61"/>
      <c r="XY28" s="61"/>
      <c r="XZ28" s="61"/>
      <c r="YA28" s="61"/>
      <c r="YB28" s="61"/>
      <c r="YC28" s="61"/>
      <c r="YD28" s="61"/>
      <c r="YE28" s="61"/>
      <c r="YF28" s="61"/>
      <c r="YG28" s="61"/>
      <c r="YH28" s="61"/>
      <c r="YI28" s="61"/>
      <c r="YJ28" s="61"/>
      <c r="YK28" s="61"/>
      <c r="YL28" s="61"/>
      <c r="YM28" s="61"/>
      <c r="YN28" s="61"/>
      <c r="YO28" s="61"/>
      <c r="YP28" s="61"/>
      <c r="YQ28" s="61"/>
      <c r="YR28" s="61"/>
      <c r="YS28" s="61"/>
      <c r="YT28" s="61"/>
      <c r="YU28" s="61"/>
      <c r="YV28" s="61"/>
      <c r="YW28" s="61"/>
      <c r="YX28" s="61"/>
      <c r="YY28" s="61"/>
      <c r="YZ28" s="61"/>
      <c r="ZA28" s="61"/>
      <c r="ZB28" s="61"/>
      <c r="ZC28" s="61"/>
      <c r="ZD28" s="61"/>
      <c r="ZE28" s="61"/>
      <c r="ZF28" s="61"/>
      <c r="ZG28" s="61"/>
      <c r="ZH28" s="61"/>
      <c r="ZI28" s="61"/>
      <c r="ZJ28" s="61"/>
      <c r="ZK28" s="61"/>
      <c r="ZL28" s="61"/>
      <c r="ZM28" s="61"/>
      <c r="ZN28" s="61"/>
      <c r="ZO28" s="61"/>
      <c r="ZP28" s="61"/>
      <c r="ZQ28" s="61"/>
      <c r="ZR28" s="61"/>
      <c r="ZS28" s="61"/>
      <c r="ZT28" s="61"/>
      <c r="ZU28" s="61"/>
      <c r="ZV28" s="61"/>
      <c r="ZW28" s="61"/>
      <c r="ZX28" s="61"/>
      <c r="ZY28" s="61"/>
      <c r="ZZ28" s="61"/>
      <c r="AAA28" s="61"/>
      <c r="AAB28" s="61"/>
      <c r="AAC28" s="61"/>
      <c r="AAD28" s="61"/>
      <c r="AAE28" s="61"/>
      <c r="AAF28" s="61"/>
      <c r="AAG28" s="61"/>
      <c r="AAH28" s="61"/>
      <c r="AAI28" s="61"/>
      <c r="AAJ28" s="61"/>
      <c r="AAK28" s="61"/>
      <c r="AAL28" s="61"/>
      <c r="AAM28" s="61"/>
      <c r="AAN28" s="61"/>
      <c r="AAO28" s="61"/>
      <c r="AAP28" s="61"/>
      <c r="AAQ28" s="61"/>
      <c r="AAR28" s="61"/>
      <c r="AAS28" s="61"/>
      <c r="AAT28" s="61"/>
      <c r="AAU28" s="61"/>
      <c r="AAV28" s="61"/>
      <c r="AAW28" s="61"/>
      <c r="AAX28" s="61"/>
      <c r="AAY28" s="61"/>
      <c r="AAZ28" s="61"/>
      <c r="ABA28" s="61"/>
      <c r="ABB28" s="61"/>
      <c r="ABC28" s="61"/>
      <c r="ABD28" s="61"/>
      <c r="ABE28" s="61"/>
      <c r="ABF28" s="61"/>
      <c r="ABG28" s="61"/>
      <c r="ABH28" s="61"/>
      <c r="ABI28" s="61"/>
      <c r="ABJ28" s="61"/>
      <c r="ABK28" s="61"/>
      <c r="ABL28" s="61"/>
      <c r="ABM28" s="61"/>
      <c r="ABN28" s="61"/>
      <c r="ABO28" s="61"/>
      <c r="ABP28" s="61"/>
      <c r="ABQ28" s="61"/>
      <c r="ABR28" s="61"/>
      <c r="ABS28" s="61"/>
      <c r="ABT28" s="61"/>
      <c r="ABU28" s="61"/>
      <c r="ABV28" s="61"/>
      <c r="ABW28" s="61"/>
      <c r="ABX28" s="61"/>
      <c r="ABY28" s="61"/>
      <c r="ABZ28" s="61"/>
      <c r="ACA28" s="61"/>
      <c r="ACB28" s="61"/>
      <c r="ACC28" s="61"/>
      <c r="ACD28" s="61"/>
      <c r="ACE28" s="61"/>
      <c r="ACF28" s="61"/>
      <c r="ACG28" s="61"/>
      <c r="ACH28" s="61"/>
      <c r="ACI28" s="61"/>
      <c r="ACJ28" s="61"/>
      <c r="ACK28" s="61"/>
      <c r="ACL28" s="61"/>
      <c r="ACM28" s="61"/>
      <c r="ACN28" s="61"/>
      <c r="ACO28" s="61"/>
      <c r="ACP28" s="61"/>
      <c r="ACQ28" s="61"/>
      <c r="ACR28" s="61"/>
      <c r="ACS28" s="61"/>
      <c r="ACT28" s="61"/>
      <c r="ACU28" s="61"/>
      <c r="ACV28" s="61"/>
      <c r="ACW28" s="61"/>
      <c r="ACX28" s="61"/>
      <c r="ACY28" s="61"/>
      <c r="ACZ28" s="61"/>
      <c r="ADA28" s="61"/>
      <c r="ADB28" s="61"/>
      <c r="ADC28" s="61"/>
      <c r="ADD28" s="61"/>
      <c r="ADE28" s="61"/>
      <c r="ADF28" s="61"/>
      <c r="ADG28" s="61"/>
      <c r="ADH28" s="61"/>
      <c r="ADI28" s="61"/>
      <c r="ADJ28" s="61"/>
      <c r="ADK28" s="61"/>
      <c r="ADL28" s="61"/>
      <c r="ADM28" s="61"/>
      <c r="ADN28" s="61"/>
      <c r="ADO28" s="61"/>
      <c r="ADP28" s="61"/>
      <c r="ADQ28" s="61"/>
      <c r="ADR28" s="61"/>
      <c r="ADS28" s="61"/>
      <c r="ADT28" s="61"/>
      <c r="ADU28" s="61"/>
      <c r="ADV28" s="61"/>
      <c r="ADW28" s="61"/>
      <c r="ADX28" s="61"/>
      <c r="ADY28" s="61"/>
      <c r="ADZ28" s="61"/>
      <c r="AEA28" s="61"/>
      <c r="AEB28" s="61"/>
      <c r="AEC28" s="61"/>
      <c r="AED28" s="61"/>
      <c r="AEE28" s="61"/>
      <c r="AEF28" s="61"/>
      <c r="AEG28" s="61"/>
      <c r="AEH28" s="61"/>
      <c r="AEI28" s="61"/>
      <c r="AEJ28" s="61"/>
      <c r="AEK28" s="61"/>
      <c r="AEL28" s="61"/>
      <c r="AEM28" s="61"/>
      <c r="AEN28" s="61"/>
      <c r="AEO28" s="61"/>
      <c r="AEP28" s="61"/>
      <c r="AEQ28" s="61"/>
      <c r="AER28" s="61"/>
      <c r="AES28" s="61"/>
      <c r="AET28" s="61"/>
      <c r="AEU28" s="61"/>
      <c r="AEV28" s="61"/>
      <c r="AEW28" s="61"/>
      <c r="AEX28" s="61"/>
      <c r="AEY28" s="61"/>
      <c r="AEZ28" s="61"/>
      <c r="AFA28" s="61"/>
      <c r="AFB28" s="61"/>
      <c r="AFC28" s="61"/>
      <c r="AFD28" s="61"/>
      <c r="AFE28" s="61"/>
      <c r="AFF28" s="61"/>
      <c r="AFG28" s="61"/>
      <c r="AFH28" s="61"/>
      <c r="AFI28" s="61"/>
      <c r="AFJ28" s="61"/>
      <c r="AFK28" s="61"/>
      <c r="AFL28" s="61"/>
      <c r="AFM28" s="61"/>
      <c r="AFN28" s="61"/>
      <c r="AFO28" s="61"/>
      <c r="AFP28" s="61"/>
      <c r="AFQ28" s="61"/>
      <c r="AFR28" s="61"/>
      <c r="AFS28" s="61"/>
      <c r="AFT28" s="61"/>
      <c r="AFU28" s="61"/>
      <c r="AFV28" s="61"/>
      <c r="AFW28" s="61"/>
      <c r="AFX28" s="61"/>
      <c r="AFY28" s="61"/>
      <c r="AFZ28" s="61"/>
      <c r="AGA28" s="61"/>
      <c r="AGB28" s="61"/>
      <c r="AGC28" s="61"/>
      <c r="AGD28" s="61"/>
      <c r="AGE28" s="61"/>
      <c r="AGF28" s="61"/>
      <c r="AGG28" s="61"/>
      <c r="AGH28" s="61"/>
      <c r="AGI28" s="61"/>
      <c r="AGJ28" s="61"/>
      <c r="AGK28" s="61"/>
      <c r="AGL28" s="61"/>
      <c r="AGM28" s="61"/>
      <c r="AGN28" s="61"/>
      <c r="AGO28" s="61"/>
      <c r="AGP28" s="61"/>
      <c r="AGQ28" s="61"/>
      <c r="AGR28" s="61"/>
      <c r="AGS28" s="61"/>
      <c r="AGT28" s="61"/>
      <c r="AGU28" s="61"/>
      <c r="AGV28" s="61"/>
      <c r="AGW28" s="61"/>
      <c r="AGX28" s="61"/>
      <c r="AGY28" s="61"/>
      <c r="AGZ28" s="61"/>
      <c r="AHA28" s="61"/>
      <c r="AHB28" s="61"/>
      <c r="AHC28" s="61"/>
      <c r="AHD28" s="61"/>
      <c r="AHE28" s="61"/>
      <c r="AHF28" s="61"/>
      <c r="AHG28" s="61"/>
      <c r="AHH28" s="61"/>
      <c r="AHI28" s="61"/>
      <c r="AHJ28" s="61"/>
      <c r="AHK28" s="61"/>
      <c r="AHL28" s="61"/>
      <c r="AHM28" s="61"/>
      <c r="AHN28" s="61"/>
      <c r="AHO28" s="61"/>
      <c r="AHP28" s="61"/>
      <c r="AHQ28" s="61"/>
      <c r="AHR28" s="61"/>
      <c r="AHS28" s="61"/>
      <c r="AHT28" s="61"/>
      <c r="AHU28" s="61"/>
      <c r="AHV28" s="61"/>
      <c r="AHW28" s="61"/>
      <c r="AHX28" s="61"/>
      <c r="AHY28" s="61"/>
      <c r="AHZ28" s="61"/>
      <c r="AIA28" s="61"/>
      <c r="AIB28" s="61"/>
      <c r="AIC28" s="61"/>
      <c r="AID28" s="61"/>
      <c r="AIE28" s="61"/>
      <c r="AIF28" s="61"/>
      <c r="AIG28" s="61"/>
      <c r="AIH28" s="61"/>
      <c r="AII28" s="61"/>
      <c r="AIJ28" s="61"/>
      <c r="AIK28" s="61"/>
      <c r="AIL28" s="61"/>
      <c r="AIM28" s="61"/>
      <c r="AIN28" s="61"/>
      <c r="AIO28" s="61"/>
      <c r="AIP28" s="61"/>
      <c r="AIQ28" s="61"/>
      <c r="AIR28" s="61"/>
      <c r="AIS28" s="61"/>
      <c r="AIT28" s="61"/>
      <c r="AIU28" s="61"/>
      <c r="AIV28" s="61"/>
      <c r="AIW28" s="61"/>
      <c r="AIX28" s="61"/>
      <c r="AIY28" s="61"/>
      <c r="AIZ28" s="61"/>
      <c r="AJA28" s="61"/>
      <c r="AJB28" s="61"/>
      <c r="AJC28" s="61"/>
      <c r="AJD28" s="61"/>
      <c r="AJE28" s="61"/>
      <c r="AJF28" s="61"/>
      <c r="AJG28" s="61"/>
      <c r="AJH28" s="61"/>
      <c r="AJI28" s="61"/>
      <c r="AJJ28" s="61"/>
      <c r="AJK28" s="61"/>
      <c r="AJL28" s="61"/>
      <c r="AJM28" s="61"/>
      <c r="AJN28" s="61"/>
      <c r="AJO28" s="61"/>
      <c r="AJP28" s="61"/>
      <c r="AJQ28" s="61"/>
      <c r="AJR28" s="61"/>
      <c r="AJS28" s="61"/>
      <c r="AJT28" s="61"/>
      <c r="AJU28" s="61"/>
      <c r="AJV28" s="61"/>
      <c r="AJW28" s="61"/>
      <c r="AJX28" s="61"/>
      <c r="AJY28" s="61"/>
      <c r="AJZ28" s="61"/>
      <c r="AKA28" s="61"/>
      <c r="AKB28" s="61"/>
      <c r="AKC28" s="61"/>
      <c r="AKD28" s="61"/>
      <c r="AKE28" s="61"/>
      <c r="AKF28" s="61"/>
      <c r="AKG28" s="61"/>
      <c r="AKH28" s="61"/>
      <c r="AKI28" s="61"/>
      <c r="AKJ28" s="61"/>
      <c r="AKK28" s="61"/>
      <c r="AKL28" s="61"/>
      <c r="AKM28" s="61"/>
      <c r="AKN28" s="61"/>
      <c r="AKO28" s="61"/>
      <c r="AKP28" s="61"/>
      <c r="AKQ28" s="61"/>
      <c r="AKR28" s="61"/>
      <c r="AKS28" s="61"/>
      <c r="AKT28" s="61"/>
      <c r="AKU28" s="61"/>
      <c r="AKV28" s="61"/>
      <c r="AKW28" s="61"/>
      <c r="AKX28" s="61"/>
      <c r="AKY28" s="61"/>
      <c r="AKZ28" s="61"/>
      <c r="ALA28" s="61"/>
      <c r="ALB28" s="61"/>
      <c r="ALC28" s="61"/>
      <c r="ALD28" s="61"/>
      <c r="ALE28" s="61"/>
      <c r="ALF28" s="61"/>
      <c r="ALG28" s="61"/>
      <c r="ALH28" s="61"/>
      <c r="ALI28" s="61"/>
      <c r="ALJ28" s="61"/>
      <c r="ALK28" s="61"/>
      <c r="ALL28" s="61"/>
      <c r="ALM28" s="61"/>
      <c r="ALN28" s="61"/>
      <c r="ALO28" s="61"/>
      <c r="ALP28" s="61"/>
      <c r="ALQ28" s="61"/>
      <c r="ALR28" s="61"/>
      <c r="ALS28" s="61"/>
      <c r="ALT28" s="61"/>
      <c r="ALU28" s="61"/>
      <c r="ALV28" s="61"/>
      <c r="ALW28" s="61"/>
      <c r="ALX28" s="61"/>
      <c r="ALY28" s="61"/>
      <c r="ALZ28" s="61"/>
      <c r="AMA28" s="61"/>
      <c r="AMB28" s="61"/>
      <c r="AMC28" s="61"/>
      <c r="AMD28" s="61"/>
      <c r="AME28" s="61"/>
      <c r="AMF28" s="61"/>
      <c r="AMG28" s="61"/>
      <c r="AMH28" s="61"/>
      <c r="AMI28" s="61"/>
      <c r="AMJ28" s="61"/>
      <c r="AMK28" s="61"/>
      <c r="AML28" s="61"/>
      <c r="AMM28" s="61"/>
      <c r="AMN28" s="61"/>
      <c r="AMO28" s="61"/>
      <c r="AMP28" s="61"/>
      <c r="AMQ28" s="61"/>
      <c r="AMR28" s="61"/>
      <c r="AMS28" s="61"/>
      <c r="AMT28" s="61"/>
      <c r="AMU28" s="61"/>
      <c r="AMV28" s="61"/>
      <c r="AMW28" s="61"/>
      <c r="AMX28" s="61"/>
      <c r="AMY28" s="61"/>
      <c r="AMZ28" s="61"/>
      <c r="ANA28" s="61"/>
      <c r="ANB28" s="61"/>
      <c r="ANC28" s="61"/>
      <c r="AND28" s="61"/>
      <c r="ANE28" s="61"/>
      <c r="ANF28" s="61"/>
      <c r="ANG28" s="61"/>
      <c r="ANH28" s="61"/>
      <c r="ANI28" s="61"/>
      <c r="ANJ28" s="61"/>
      <c r="ANK28" s="61"/>
      <c r="ANL28" s="61"/>
      <c r="ANM28" s="61"/>
      <c r="ANN28" s="61"/>
      <c r="ANO28" s="61"/>
      <c r="ANP28" s="61"/>
      <c r="ANQ28" s="61"/>
      <c r="ANR28" s="61"/>
      <c r="ANS28" s="61"/>
      <c r="ANT28" s="61"/>
      <c r="ANU28" s="61"/>
      <c r="ANV28" s="61"/>
      <c r="ANW28" s="61"/>
      <c r="ANX28" s="61"/>
      <c r="ANY28" s="61"/>
      <c r="ANZ28" s="61"/>
      <c r="AOA28" s="61"/>
      <c r="AOB28" s="61"/>
      <c r="AOC28" s="61"/>
      <c r="AOD28" s="61"/>
      <c r="AOE28" s="61"/>
      <c r="AOF28" s="61"/>
      <c r="AOG28" s="61"/>
      <c r="AOH28" s="61"/>
      <c r="AOI28" s="61"/>
      <c r="AOJ28" s="61"/>
      <c r="AOK28" s="61"/>
      <c r="AOL28" s="61"/>
      <c r="AOM28" s="61"/>
      <c r="AON28" s="61"/>
      <c r="AOO28" s="61"/>
      <c r="AOP28" s="61"/>
      <c r="AOQ28" s="61"/>
      <c r="AOR28" s="61"/>
      <c r="AOS28" s="61"/>
      <c r="AOT28" s="61"/>
      <c r="AOU28" s="61"/>
      <c r="AOV28" s="61"/>
      <c r="AOW28" s="61"/>
      <c r="AOX28" s="61"/>
      <c r="AOY28" s="61"/>
      <c r="AOZ28" s="61"/>
      <c r="APA28" s="61"/>
      <c r="APB28" s="61"/>
      <c r="APC28" s="61"/>
      <c r="APD28" s="61"/>
      <c r="APE28" s="61"/>
      <c r="APF28" s="61"/>
      <c r="APG28" s="61"/>
      <c r="APH28" s="61"/>
      <c r="API28" s="61"/>
      <c r="APJ28" s="61"/>
      <c r="APK28" s="61"/>
      <c r="APL28" s="61"/>
      <c r="APM28" s="61"/>
      <c r="APN28" s="61"/>
      <c r="APO28" s="61"/>
      <c r="APP28" s="61"/>
      <c r="APQ28" s="61"/>
      <c r="APR28" s="61"/>
      <c r="APS28" s="61"/>
      <c r="APT28" s="61"/>
      <c r="APU28" s="61"/>
      <c r="APV28" s="61"/>
      <c r="APW28" s="61"/>
      <c r="APX28" s="61"/>
      <c r="APY28" s="61"/>
      <c r="APZ28" s="61"/>
      <c r="AQA28" s="61"/>
      <c r="AQB28" s="61"/>
      <c r="AQC28" s="61"/>
      <c r="AQD28" s="61"/>
      <c r="AQE28" s="61"/>
      <c r="AQF28" s="61"/>
      <c r="AQG28" s="61"/>
      <c r="AQH28" s="61"/>
      <c r="AQI28" s="61"/>
      <c r="AQJ28" s="61"/>
      <c r="AQK28" s="61"/>
      <c r="AQL28" s="61"/>
      <c r="AQM28" s="61"/>
      <c r="AQN28" s="61"/>
      <c r="AQO28" s="61"/>
      <c r="AQP28" s="61"/>
      <c r="AQQ28" s="61"/>
      <c r="AQR28" s="61"/>
      <c r="AQS28" s="61"/>
      <c r="AQT28" s="61"/>
      <c r="AQU28" s="61"/>
      <c r="AQV28" s="61"/>
      <c r="AQW28" s="61"/>
      <c r="AQX28" s="61"/>
      <c r="AQY28" s="61"/>
      <c r="AQZ28" s="61"/>
      <c r="ARA28" s="61"/>
      <c r="ARB28" s="61"/>
      <c r="ARC28" s="61"/>
      <c r="ARD28" s="61"/>
      <c r="ARE28" s="61"/>
      <c r="ARF28" s="61"/>
      <c r="ARG28" s="61"/>
      <c r="ARH28" s="61"/>
      <c r="ARI28" s="61"/>
      <c r="ARJ28" s="61"/>
      <c r="ARK28" s="61"/>
      <c r="ARL28" s="61"/>
      <c r="ARM28" s="61"/>
      <c r="ARN28" s="61"/>
      <c r="ARO28" s="61"/>
      <c r="ARP28" s="61"/>
      <c r="ARQ28" s="61"/>
      <c r="ARR28" s="61"/>
      <c r="ARS28" s="61"/>
      <c r="ART28" s="61"/>
      <c r="ARU28" s="61"/>
      <c r="ARV28" s="61"/>
      <c r="ARW28" s="61"/>
      <c r="ARX28" s="61"/>
      <c r="ARY28" s="61"/>
      <c r="ARZ28" s="61"/>
      <c r="ASA28" s="61"/>
      <c r="ASB28" s="61"/>
      <c r="ASC28" s="61"/>
      <c r="ASD28" s="61"/>
      <c r="ASE28" s="61"/>
      <c r="ASF28" s="61"/>
      <c r="ASG28" s="61"/>
      <c r="ASH28" s="61"/>
      <c r="ASI28" s="61"/>
      <c r="ASJ28" s="61"/>
      <c r="ASK28" s="61"/>
      <c r="ASL28" s="61"/>
      <c r="ASM28" s="61"/>
      <c r="ASN28" s="61"/>
      <c r="ASO28" s="61"/>
      <c r="ASP28" s="61"/>
      <c r="ASQ28" s="61"/>
      <c r="ASR28" s="61"/>
      <c r="ASS28" s="61"/>
      <c r="AST28" s="61"/>
      <c r="ASU28" s="61"/>
      <c r="ASV28" s="61"/>
      <c r="ASW28" s="61"/>
      <c r="ASX28" s="61"/>
      <c r="ASY28" s="61"/>
      <c r="ASZ28" s="61"/>
      <c r="ATA28" s="61"/>
      <c r="ATB28" s="61"/>
      <c r="ATC28" s="61"/>
      <c r="ATD28" s="61"/>
      <c r="ATE28" s="61"/>
      <c r="ATF28" s="61"/>
      <c r="ATG28" s="61"/>
      <c r="ATH28" s="61"/>
      <c r="ATI28" s="61"/>
      <c r="ATJ28" s="61"/>
      <c r="ATK28" s="61"/>
      <c r="ATL28" s="61"/>
      <c r="ATM28" s="61"/>
      <c r="ATN28" s="61"/>
      <c r="ATO28" s="61"/>
      <c r="ATP28" s="61"/>
      <c r="ATQ28" s="61"/>
      <c r="ATR28" s="61"/>
      <c r="ATS28" s="61"/>
      <c r="ATT28" s="61"/>
      <c r="ATU28" s="61"/>
      <c r="ATV28" s="61"/>
      <c r="ATW28" s="61"/>
      <c r="ATX28" s="61"/>
      <c r="ATY28" s="61"/>
      <c r="ATZ28" s="61"/>
      <c r="AUA28" s="61"/>
      <c r="AUB28" s="61"/>
      <c r="AUC28" s="61"/>
      <c r="AUD28" s="61"/>
      <c r="AUE28" s="61"/>
      <c r="AUF28" s="61"/>
      <c r="AUG28" s="61"/>
      <c r="AUH28" s="61"/>
      <c r="AUI28" s="61"/>
      <c r="AUJ28" s="61"/>
      <c r="AUK28" s="61"/>
      <c r="AUL28" s="61"/>
      <c r="AUM28" s="61"/>
      <c r="AUN28" s="61"/>
      <c r="AUO28" s="61"/>
      <c r="AUP28" s="61"/>
      <c r="AUQ28" s="61"/>
      <c r="AUR28" s="61"/>
      <c r="AUS28" s="61"/>
      <c r="AUT28" s="61"/>
      <c r="AUU28" s="61"/>
      <c r="AUV28" s="61"/>
      <c r="AUW28" s="61"/>
      <c r="AUX28" s="61"/>
      <c r="AUY28" s="61"/>
      <c r="AUZ28" s="61"/>
      <c r="AVA28" s="61"/>
      <c r="AVB28" s="61"/>
      <c r="AVC28" s="61"/>
      <c r="AVD28" s="61"/>
      <c r="AVE28" s="61"/>
      <c r="AVF28" s="61"/>
      <c r="AVG28" s="61"/>
      <c r="AVH28" s="61"/>
      <c r="AVI28" s="61"/>
      <c r="AVJ28" s="61"/>
      <c r="AVK28" s="61"/>
      <c r="AVL28" s="61"/>
      <c r="AVM28" s="61"/>
      <c r="AVN28" s="61"/>
      <c r="AVO28" s="61"/>
      <c r="AVP28" s="61"/>
      <c r="AVQ28" s="61"/>
      <c r="AVR28" s="61"/>
      <c r="AVS28" s="61"/>
      <c r="AVT28" s="61"/>
      <c r="AVU28" s="61"/>
      <c r="AVV28" s="61"/>
      <c r="AVW28" s="61"/>
      <c r="AVX28" s="61"/>
      <c r="AVY28" s="61"/>
      <c r="AVZ28" s="61"/>
      <c r="AWA28" s="61"/>
      <c r="AWB28" s="61"/>
      <c r="AWC28" s="61"/>
      <c r="AWD28" s="61"/>
      <c r="AWE28" s="61"/>
      <c r="AWF28" s="61"/>
      <c r="AWG28" s="61"/>
      <c r="AWH28" s="61"/>
      <c r="AWI28" s="61"/>
      <c r="AWJ28" s="61"/>
      <c r="AWK28" s="61"/>
      <c r="AWL28" s="61"/>
      <c r="AWM28" s="61"/>
      <c r="AWN28" s="61"/>
      <c r="AWO28" s="61"/>
      <c r="AWP28" s="61"/>
      <c r="AWQ28" s="61"/>
      <c r="AWR28" s="61"/>
      <c r="AWS28" s="61"/>
      <c r="AWT28" s="61"/>
      <c r="AWU28" s="61"/>
      <c r="AWV28" s="61"/>
      <c r="AWW28" s="61"/>
      <c r="AWX28" s="61"/>
      <c r="AWY28" s="61"/>
      <c r="AWZ28" s="61"/>
      <c r="AXA28" s="61"/>
      <c r="AXB28" s="61"/>
      <c r="AXC28" s="61"/>
      <c r="AXD28" s="61"/>
      <c r="AXE28" s="61"/>
      <c r="AXF28" s="61"/>
      <c r="AXG28" s="61"/>
      <c r="AXH28" s="61"/>
      <c r="AXI28" s="61"/>
      <c r="AXJ28" s="61"/>
      <c r="AXK28" s="61"/>
      <c r="AXL28" s="61"/>
      <c r="AXM28" s="61"/>
      <c r="AXN28" s="61"/>
      <c r="AXO28" s="61"/>
      <c r="AXP28" s="61"/>
      <c r="AXQ28" s="61"/>
      <c r="AXR28" s="61"/>
      <c r="AXS28" s="61"/>
      <c r="AXT28" s="61"/>
      <c r="AXU28" s="61"/>
      <c r="AXV28" s="61"/>
      <c r="AXW28" s="61"/>
      <c r="AXX28" s="61"/>
      <c r="AXY28" s="61"/>
      <c r="AXZ28" s="61"/>
      <c r="AYA28" s="61"/>
      <c r="AYB28" s="61"/>
      <c r="AYC28" s="61"/>
      <c r="AYD28" s="61"/>
      <c r="AYE28" s="61"/>
      <c r="AYF28" s="61"/>
      <c r="AYG28" s="61"/>
      <c r="AYH28" s="61"/>
      <c r="AYI28" s="61"/>
      <c r="AYJ28" s="61"/>
      <c r="AYK28" s="61"/>
      <c r="AYL28" s="61"/>
      <c r="AYM28" s="61"/>
      <c r="AYN28" s="61"/>
      <c r="AYO28" s="61"/>
      <c r="AYP28" s="61"/>
      <c r="AYQ28" s="61"/>
      <c r="AYR28" s="61"/>
      <c r="AYS28" s="61"/>
      <c r="AYT28" s="61"/>
      <c r="AYU28" s="61"/>
      <c r="AYV28" s="61"/>
      <c r="AYW28" s="61"/>
      <c r="AYX28" s="61"/>
      <c r="AYY28" s="61"/>
      <c r="AYZ28" s="61"/>
      <c r="AZA28" s="61"/>
      <c r="AZB28" s="61"/>
      <c r="AZC28" s="61"/>
      <c r="AZD28" s="61"/>
      <c r="AZE28" s="61"/>
      <c r="AZF28" s="61"/>
      <c r="AZG28" s="61"/>
      <c r="AZH28" s="61"/>
      <c r="AZI28" s="61"/>
      <c r="AZJ28" s="61"/>
      <c r="AZK28" s="61"/>
      <c r="AZL28" s="61"/>
      <c r="AZM28" s="61"/>
      <c r="AZN28" s="61"/>
      <c r="AZO28" s="61"/>
      <c r="AZP28" s="61"/>
      <c r="AZQ28" s="61"/>
      <c r="AZR28" s="61"/>
      <c r="AZS28" s="61"/>
      <c r="AZT28" s="61"/>
      <c r="AZU28" s="61"/>
      <c r="AZV28" s="61"/>
      <c r="AZW28" s="61"/>
      <c r="AZX28" s="61"/>
      <c r="AZY28" s="61"/>
      <c r="AZZ28" s="61"/>
      <c r="BAA28" s="61"/>
      <c r="BAB28" s="61"/>
      <c r="BAC28" s="61"/>
      <c r="BAD28" s="61"/>
      <c r="BAE28" s="61"/>
      <c r="BAF28" s="61"/>
      <c r="BAG28" s="61"/>
      <c r="BAH28" s="61"/>
      <c r="BAI28" s="61"/>
      <c r="BAJ28" s="61"/>
      <c r="BAK28" s="61"/>
      <c r="BAL28" s="61"/>
      <c r="BAM28" s="61"/>
      <c r="BAN28" s="61"/>
      <c r="BAO28" s="61"/>
      <c r="BAP28" s="61"/>
      <c r="BAQ28" s="61"/>
      <c r="BAR28" s="61"/>
      <c r="BAS28" s="61"/>
      <c r="BAT28" s="61"/>
      <c r="BAU28" s="61"/>
      <c r="BAV28" s="61"/>
      <c r="BAW28" s="61"/>
      <c r="BAX28" s="61"/>
      <c r="BAY28" s="61"/>
      <c r="BAZ28" s="61"/>
      <c r="BBA28" s="61"/>
      <c r="BBB28" s="61"/>
      <c r="BBC28" s="61"/>
      <c r="BBD28" s="61"/>
      <c r="BBE28" s="61"/>
      <c r="BBF28" s="61"/>
      <c r="BBG28" s="61"/>
      <c r="BBH28" s="61"/>
      <c r="BBI28" s="61"/>
      <c r="BBJ28" s="61"/>
      <c r="BBK28" s="61"/>
      <c r="BBL28" s="61"/>
      <c r="BBM28" s="61"/>
      <c r="BBN28" s="61"/>
      <c r="BBO28" s="61"/>
      <c r="BBP28" s="61"/>
      <c r="BBQ28" s="61"/>
      <c r="BBR28" s="61"/>
      <c r="BBS28" s="61"/>
      <c r="BBT28" s="61"/>
      <c r="BBU28" s="61"/>
      <c r="BBV28" s="61"/>
      <c r="BBW28" s="61"/>
      <c r="BBX28" s="61"/>
      <c r="BBY28" s="61"/>
      <c r="BBZ28" s="61"/>
      <c r="BCA28" s="61"/>
      <c r="BCB28" s="61"/>
      <c r="BCC28" s="61"/>
      <c r="BCD28" s="61"/>
      <c r="BCE28" s="61"/>
      <c r="BCF28" s="61"/>
      <c r="BCG28" s="61"/>
      <c r="BCH28" s="61"/>
      <c r="BCI28" s="61"/>
      <c r="BCJ28" s="61"/>
      <c r="BCK28" s="61"/>
      <c r="BCL28" s="61"/>
      <c r="BCM28" s="61"/>
      <c r="BCN28" s="61"/>
      <c r="BCO28" s="61"/>
      <c r="BCP28" s="61"/>
      <c r="BCQ28" s="61"/>
      <c r="BCR28" s="61"/>
      <c r="BCS28" s="61"/>
      <c r="BCT28" s="61"/>
      <c r="BCU28" s="61"/>
      <c r="BCV28" s="61"/>
      <c r="BCW28" s="61"/>
      <c r="BCX28" s="61"/>
      <c r="BCY28" s="61"/>
      <c r="BCZ28" s="61"/>
      <c r="BDA28" s="61"/>
      <c r="BDB28" s="61"/>
      <c r="BDC28" s="61"/>
      <c r="BDD28" s="61"/>
      <c r="BDE28" s="61"/>
      <c r="BDF28" s="61"/>
      <c r="BDG28" s="61"/>
      <c r="BDH28" s="61"/>
      <c r="BDI28" s="61"/>
      <c r="BDJ28" s="61"/>
      <c r="BDK28" s="61"/>
      <c r="BDL28" s="61"/>
      <c r="BDM28" s="61"/>
      <c r="BDN28" s="61"/>
      <c r="BDO28" s="61"/>
      <c r="BDP28" s="61"/>
      <c r="BDQ28" s="61"/>
      <c r="BDR28" s="61"/>
      <c r="BDS28" s="61"/>
      <c r="BDT28" s="61"/>
      <c r="BDU28" s="61"/>
      <c r="BDV28" s="61"/>
      <c r="BDW28" s="61"/>
      <c r="BDX28" s="61"/>
      <c r="BDY28" s="61"/>
      <c r="BDZ28" s="61"/>
      <c r="BEA28" s="61"/>
      <c r="BEB28" s="61"/>
      <c r="BEC28" s="61"/>
      <c r="BED28" s="61"/>
      <c r="BEE28" s="61"/>
      <c r="BEF28" s="61"/>
      <c r="BEG28" s="61"/>
      <c r="BEH28" s="61"/>
      <c r="BEI28" s="61"/>
      <c r="BEJ28" s="61"/>
      <c r="BEK28" s="61"/>
      <c r="BEL28" s="61"/>
      <c r="BEM28" s="61"/>
      <c r="BEN28" s="61"/>
      <c r="BEO28" s="61"/>
      <c r="BEP28" s="61"/>
      <c r="BEQ28" s="61"/>
      <c r="BER28" s="61"/>
      <c r="BES28" s="61"/>
      <c r="BET28" s="61"/>
      <c r="BEU28" s="61"/>
      <c r="BEV28" s="61"/>
      <c r="BEW28" s="61"/>
      <c r="BEX28" s="61"/>
      <c r="BEY28" s="61"/>
      <c r="BEZ28" s="61"/>
      <c r="BFA28" s="61"/>
      <c r="BFB28" s="61"/>
      <c r="BFC28" s="61"/>
      <c r="BFD28" s="61"/>
      <c r="BFE28" s="61"/>
      <c r="BFF28" s="61"/>
      <c r="BFG28" s="61"/>
      <c r="BFH28" s="61"/>
      <c r="BFI28" s="61"/>
      <c r="BFJ28" s="61"/>
      <c r="BFK28" s="61"/>
      <c r="BFL28" s="61"/>
      <c r="BFM28" s="61"/>
      <c r="BFN28" s="61"/>
      <c r="BFO28" s="61"/>
      <c r="BFP28" s="61"/>
      <c r="BFQ28" s="61"/>
      <c r="BFR28" s="61"/>
      <c r="BFS28" s="61"/>
      <c r="BFT28" s="61"/>
      <c r="BFU28" s="61"/>
      <c r="BFV28" s="61"/>
      <c r="BFW28" s="61"/>
      <c r="BFX28" s="61"/>
      <c r="BFY28" s="61"/>
      <c r="BFZ28" s="61"/>
      <c r="BGA28" s="61"/>
      <c r="BGB28" s="61"/>
      <c r="BGC28" s="61"/>
      <c r="BGD28" s="61"/>
      <c r="BGE28" s="61"/>
      <c r="BGF28" s="61"/>
      <c r="BGG28" s="61"/>
      <c r="BGH28" s="61"/>
      <c r="BGI28" s="61"/>
      <c r="BGJ28" s="61"/>
      <c r="BGK28" s="61"/>
      <c r="BGL28" s="61"/>
      <c r="BGM28" s="61"/>
      <c r="BGN28" s="61"/>
      <c r="BGO28" s="61"/>
      <c r="BGP28" s="61"/>
      <c r="BGQ28" s="61"/>
      <c r="BGR28" s="61"/>
      <c r="BGS28" s="61"/>
      <c r="BGT28" s="61"/>
      <c r="BGU28" s="61"/>
      <c r="BGV28" s="61"/>
      <c r="BGW28" s="61"/>
      <c r="BGX28" s="61"/>
      <c r="BGY28" s="61"/>
      <c r="BGZ28" s="61"/>
      <c r="BHA28" s="61"/>
      <c r="BHB28" s="61"/>
      <c r="BHC28" s="61"/>
      <c r="BHD28" s="61"/>
      <c r="BHE28" s="61"/>
      <c r="BHF28" s="61"/>
      <c r="BHG28" s="61"/>
      <c r="BHH28" s="61"/>
      <c r="BHI28" s="61"/>
      <c r="BHJ28" s="61"/>
      <c r="BHK28" s="61"/>
      <c r="BHL28" s="61"/>
      <c r="BHM28" s="61"/>
      <c r="BHN28" s="61"/>
      <c r="BHO28" s="61"/>
      <c r="BHP28" s="61"/>
      <c r="BHQ28" s="61"/>
      <c r="BHR28" s="61"/>
      <c r="BHS28" s="61"/>
      <c r="BHT28" s="61"/>
      <c r="BHU28" s="61"/>
      <c r="BHV28" s="61"/>
      <c r="BHW28" s="61"/>
      <c r="BHX28" s="61"/>
      <c r="BHY28" s="61"/>
      <c r="BHZ28" s="61"/>
      <c r="BIA28" s="61"/>
      <c r="BIB28" s="61"/>
      <c r="BIC28" s="61"/>
      <c r="BID28" s="61"/>
      <c r="BIE28" s="61"/>
      <c r="BIF28" s="61"/>
      <c r="BIG28" s="61"/>
      <c r="BIH28" s="61"/>
      <c r="BII28" s="61"/>
      <c r="BIJ28" s="61"/>
      <c r="BIK28" s="61"/>
      <c r="BIL28" s="61"/>
      <c r="BIM28" s="61"/>
      <c r="BIN28" s="61"/>
      <c r="BIO28" s="61"/>
      <c r="BIP28" s="61"/>
      <c r="BIQ28" s="61"/>
      <c r="BIR28" s="61"/>
      <c r="BIS28" s="61"/>
      <c r="BIT28" s="61"/>
      <c r="BIU28" s="61"/>
      <c r="BIV28" s="61"/>
      <c r="BIW28" s="61"/>
      <c r="BIX28" s="61"/>
      <c r="BIY28" s="61"/>
      <c r="BIZ28" s="61"/>
      <c r="BJA28" s="61"/>
      <c r="BJB28" s="61"/>
      <c r="BJC28" s="61"/>
      <c r="BJD28" s="61"/>
      <c r="BJE28" s="61"/>
      <c r="BJF28" s="61"/>
      <c r="BJG28" s="61"/>
      <c r="BJH28" s="61"/>
      <c r="BJI28" s="61"/>
      <c r="BJJ28" s="61"/>
      <c r="BJK28" s="61"/>
      <c r="BJL28" s="61"/>
      <c r="BJM28" s="61"/>
      <c r="BJN28" s="61"/>
      <c r="BJO28" s="61"/>
      <c r="BJP28" s="61"/>
      <c r="BJQ28" s="61"/>
      <c r="BJR28" s="61"/>
      <c r="BJS28" s="61"/>
      <c r="BJT28" s="61"/>
      <c r="BJU28" s="61"/>
      <c r="BJV28" s="61"/>
      <c r="BJW28" s="61"/>
      <c r="BJX28" s="61"/>
      <c r="BJY28" s="61"/>
      <c r="BJZ28" s="61"/>
      <c r="BKA28" s="61"/>
      <c r="BKB28" s="61"/>
      <c r="BKC28" s="61"/>
      <c r="BKD28" s="61"/>
      <c r="BKE28" s="61"/>
      <c r="BKF28" s="61"/>
      <c r="BKG28" s="61"/>
      <c r="BKH28" s="61"/>
      <c r="BKI28" s="61"/>
      <c r="BKJ28" s="61"/>
      <c r="BKK28" s="61"/>
      <c r="BKL28" s="61"/>
      <c r="BKM28" s="61"/>
      <c r="BKN28" s="61"/>
      <c r="BKO28" s="61"/>
      <c r="BKP28" s="61"/>
      <c r="BKQ28" s="61"/>
      <c r="BKR28" s="61"/>
      <c r="BKS28" s="61"/>
      <c r="BKT28" s="61"/>
      <c r="BKU28" s="61"/>
      <c r="BKV28" s="61"/>
      <c r="BKW28" s="61"/>
      <c r="BKX28" s="61"/>
      <c r="BKY28" s="61"/>
      <c r="BKZ28" s="61"/>
      <c r="BLA28" s="61"/>
      <c r="BLB28" s="61"/>
      <c r="BLC28" s="61"/>
      <c r="BLD28" s="61"/>
      <c r="BLE28" s="61"/>
      <c r="BLF28" s="61"/>
      <c r="BLG28" s="61"/>
      <c r="BLH28" s="61"/>
      <c r="BLI28" s="61"/>
      <c r="BLJ28" s="61"/>
      <c r="BLK28" s="61"/>
      <c r="BLL28" s="61"/>
      <c r="BLM28" s="61"/>
      <c r="BLN28" s="61"/>
      <c r="BLO28" s="61"/>
      <c r="BLP28" s="61"/>
      <c r="BLQ28" s="61"/>
      <c r="BLR28" s="61"/>
      <c r="BLS28" s="61"/>
      <c r="BLT28" s="61"/>
      <c r="BLU28" s="61"/>
      <c r="BLV28" s="61"/>
      <c r="BLW28" s="61"/>
      <c r="BLX28" s="61"/>
      <c r="BLY28" s="61"/>
      <c r="BLZ28" s="61"/>
      <c r="BMA28" s="61"/>
      <c r="BMB28" s="61"/>
      <c r="BMC28" s="61"/>
      <c r="BMD28" s="61"/>
      <c r="BME28" s="61"/>
      <c r="BMF28" s="61"/>
      <c r="BMG28" s="61"/>
      <c r="BMH28" s="61"/>
      <c r="BMI28" s="61"/>
      <c r="BMJ28" s="61"/>
      <c r="BMK28" s="61"/>
      <c r="BML28" s="61"/>
      <c r="BMM28" s="61"/>
      <c r="BMN28" s="61"/>
      <c r="BMO28" s="61"/>
      <c r="BMP28" s="61"/>
      <c r="BMQ28" s="61"/>
      <c r="BMR28" s="61"/>
      <c r="BMS28" s="61"/>
      <c r="BMT28" s="61"/>
      <c r="BMU28" s="61"/>
      <c r="BMV28" s="61"/>
      <c r="BMW28" s="61"/>
      <c r="BMX28" s="61"/>
      <c r="BMY28" s="61"/>
      <c r="BMZ28" s="61"/>
      <c r="BNA28" s="61"/>
      <c r="BNB28" s="61"/>
      <c r="BNC28" s="61"/>
      <c r="BND28" s="61"/>
      <c r="BNE28" s="61"/>
      <c r="BNF28" s="61"/>
      <c r="BNG28" s="61"/>
      <c r="BNH28" s="61"/>
      <c r="BNI28" s="61"/>
      <c r="BNJ28" s="61"/>
      <c r="BNK28" s="61"/>
      <c r="BNL28" s="61"/>
      <c r="BNM28" s="61"/>
      <c r="BNN28" s="61"/>
      <c r="BNO28" s="61"/>
      <c r="BNP28" s="61"/>
      <c r="BNQ28" s="61"/>
      <c r="BNR28" s="61"/>
      <c r="BNS28" s="61"/>
      <c r="BNT28" s="61"/>
      <c r="BNU28" s="61"/>
      <c r="BNV28" s="61"/>
      <c r="BNW28" s="61"/>
      <c r="BNX28" s="61"/>
      <c r="BNY28" s="61"/>
      <c r="BNZ28" s="61"/>
      <c r="BOA28" s="61"/>
      <c r="BOB28" s="61"/>
      <c r="BOC28" s="61"/>
      <c r="BOD28" s="61"/>
      <c r="BOE28" s="61"/>
      <c r="BOF28" s="61"/>
      <c r="BOG28" s="61"/>
      <c r="BOH28" s="61"/>
      <c r="BOI28" s="61"/>
      <c r="BOJ28" s="61"/>
      <c r="BOK28" s="61"/>
      <c r="BOL28" s="61"/>
      <c r="BOM28" s="61"/>
      <c r="BON28" s="61"/>
      <c r="BOO28" s="61"/>
      <c r="BOP28" s="61"/>
      <c r="BOQ28" s="61"/>
      <c r="BOR28" s="61"/>
      <c r="BOS28" s="61"/>
      <c r="BOT28" s="61"/>
      <c r="BOU28" s="61"/>
      <c r="BOV28" s="61"/>
      <c r="BOW28" s="61"/>
      <c r="BOX28" s="61"/>
      <c r="BOY28" s="61"/>
      <c r="BOZ28" s="61"/>
      <c r="BPA28" s="61"/>
      <c r="BPB28" s="61"/>
      <c r="BPC28" s="61"/>
      <c r="BPD28" s="61"/>
      <c r="BPE28" s="61"/>
      <c r="BPF28" s="61"/>
      <c r="BPG28" s="61"/>
      <c r="BPH28" s="61"/>
      <c r="BPI28" s="61"/>
      <c r="BPJ28" s="61"/>
      <c r="BPK28" s="61"/>
      <c r="BPL28" s="61"/>
      <c r="BPM28" s="61"/>
      <c r="BPN28" s="61"/>
      <c r="BPO28" s="61"/>
      <c r="BPP28" s="61"/>
      <c r="BPQ28" s="61"/>
      <c r="BPR28" s="61"/>
      <c r="BPS28" s="61"/>
      <c r="BPT28" s="61"/>
      <c r="BPU28" s="61"/>
      <c r="BPV28" s="61"/>
      <c r="BPW28" s="61"/>
      <c r="BPX28" s="61"/>
      <c r="BPY28" s="61"/>
      <c r="BPZ28" s="61"/>
      <c r="BQA28" s="61"/>
      <c r="BQB28" s="61"/>
      <c r="BQC28" s="61"/>
      <c r="BQD28" s="61"/>
      <c r="BQE28" s="61"/>
      <c r="BQF28" s="61"/>
      <c r="BQG28" s="61"/>
      <c r="BQH28" s="61"/>
      <c r="BQI28" s="61"/>
      <c r="BQJ28" s="61"/>
      <c r="BQK28" s="61"/>
      <c r="BQL28" s="61"/>
      <c r="BQM28" s="61"/>
      <c r="BQN28" s="61"/>
      <c r="BQO28" s="61"/>
      <c r="BQP28" s="61"/>
      <c r="BQQ28" s="61"/>
      <c r="BQR28" s="61"/>
      <c r="BQS28" s="61"/>
      <c r="BQT28" s="61"/>
      <c r="BQU28" s="61"/>
      <c r="BQV28" s="61"/>
      <c r="BQW28" s="61"/>
      <c r="BQX28" s="61"/>
      <c r="BQY28" s="61"/>
      <c r="BQZ28" s="61"/>
      <c r="BRA28" s="61"/>
      <c r="BRB28" s="61"/>
      <c r="BRC28" s="61"/>
      <c r="BRD28" s="61"/>
      <c r="BRE28" s="61"/>
      <c r="BRF28" s="61"/>
      <c r="BRG28" s="61"/>
      <c r="BRH28" s="61"/>
      <c r="BRI28" s="61"/>
      <c r="BRJ28" s="61"/>
      <c r="BRK28" s="61"/>
      <c r="BRL28" s="61"/>
      <c r="BRM28" s="61"/>
      <c r="BRN28" s="61"/>
      <c r="BRO28" s="61"/>
      <c r="BRP28" s="61"/>
      <c r="BRQ28" s="61"/>
      <c r="BRR28" s="61"/>
      <c r="BRS28" s="61"/>
      <c r="BRT28" s="61"/>
      <c r="BRU28" s="61"/>
      <c r="BRV28" s="61"/>
      <c r="BRW28" s="61"/>
      <c r="BRX28" s="61"/>
      <c r="BRY28" s="61"/>
      <c r="BRZ28" s="61"/>
      <c r="BSA28" s="61"/>
      <c r="BSB28" s="61"/>
      <c r="BSC28" s="61"/>
      <c r="BSD28" s="61"/>
      <c r="BSE28" s="61"/>
      <c r="BSF28" s="61"/>
      <c r="BSG28" s="61"/>
      <c r="BSH28" s="61"/>
      <c r="BSI28" s="61"/>
      <c r="BSJ28" s="61"/>
      <c r="BSK28" s="61"/>
      <c r="BSL28" s="61"/>
      <c r="BSM28" s="61"/>
      <c r="BSN28" s="61"/>
      <c r="BSO28" s="61"/>
      <c r="BSP28" s="61"/>
      <c r="BSQ28" s="61"/>
      <c r="BSR28" s="61"/>
      <c r="BSS28" s="61"/>
      <c r="BST28" s="61"/>
      <c r="BSU28" s="61"/>
      <c r="BSV28" s="61"/>
      <c r="BSW28" s="61"/>
      <c r="BSX28" s="61"/>
      <c r="BSY28" s="61"/>
      <c r="BSZ28" s="61"/>
      <c r="BTA28" s="61"/>
      <c r="BTB28" s="61"/>
      <c r="BTC28" s="61"/>
      <c r="BTD28" s="61"/>
      <c r="BTE28" s="61"/>
      <c r="BTF28" s="61"/>
      <c r="BTG28" s="61"/>
      <c r="BTH28" s="61"/>
      <c r="BTI28" s="61"/>
      <c r="BTJ28" s="61"/>
      <c r="BTK28" s="61"/>
      <c r="BTL28" s="61"/>
      <c r="BTM28" s="61"/>
      <c r="BTN28" s="61"/>
      <c r="BTO28" s="61"/>
      <c r="BTP28" s="61"/>
      <c r="BTQ28" s="61"/>
      <c r="BTR28" s="61"/>
      <c r="BTS28" s="61"/>
      <c r="BTT28" s="61"/>
      <c r="BTU28" s="61"/>
      <c r="BTV28" s="61"/>
      <c r="BTW28" s="61"/>
      <c r="BTX28" s="61"/>
      <c r="BTY28" s="61"/>
      <c r="BTZ28" s="61"/>
      <c r="BUA28" s="61"/>
      <c r="BUB28" s="61"/>
      <c r="BUC28" s="61"/>
      <c r="BUD28" s="61"/>
      <c r="BUE28" s="61"/>
      <c r="BUF28" s="61"/>
      <c r="BUG28" s="61"/>
      <c r="BUH28" s="61"/>
      <c r="BUI28" s="61"/>
      <c r="BUJ28" s="61"/>
      <c r="BUK28" s="61"/>
      <c r="BUL28" s="61"/>
      <c r="BUM28" s="61"/>
      <c r="BUN28" s="61"/>
      <c r="BUO28" s="61"/>
      <c r="BUP28" s="61"/>
      <c r="BUQ28" s="61"/>
      <c r="BUR28" s="61"/>
      <c r="BUS28" s="61"/>
      <c r="BUT28" s="61"/>
      <c r="BUU28" s="61"/>
      <c r="BUV28" s="61"/>
      <c r="BUW28" s="61"/>
      <c r="BUX28" s="61"/>
      <c r="BUY28" s="61"/>
      <c r="BUZ28" s="61"/>
      <c r="BVA28" s="61"/>
      <c r="BVB28" s="61"/>
      <c r="BVC28" s="61"/>
      <c r="BVD28" s="61"/>
      <c r="BVE28" s="61"/>
      <c r="BVF28" s="61"/>
      <c r="BVG28" s="61"/>
      <c r="BVH28" s="61"/>
      <c r="BVI28" s="61"/>
      <c r="BVJ28" s="61"/>
      <c r="BVK28" s="61"/>
      <c r="BVL28" s="61"/>
      <c r="BVM28" s="61"/>
      <c r="BVN28" s="61"/>
      <c r="BVO28" s="61"/>
      <c r="BVP28" s="61"/>
      <c r="BVQ28" s="61"/>
      <c r="BVR28" s="61"/>
      <c r="BVS28" s="61"/>
      <c r="BVT28" s="61"/>
      <c r="BVU28" s="61"/>
      <c r="BVV28" s="61"/>
      <c r="BVW28" s="61"/>
      <c r="BVX28" s="61"/>
      <c r="BVY28" s="61"/>
      <c r="BVZ28" s="61"/>
      <c r="BWA28" s="61"/>
      <c r="BWB28" s="61"/>
      <c r="BWC28" s="61"/>
      <c r="BWD28" s="61"/>
      <c r="BWE28" s="61"/>
      <c r="BWF28" s="61"/>
      <c r="BWG28" s="61"/>
      <c r="BWH28" s="61"/>
      <c r="BWI28" s="61"/>
      <c r="BWJ28" s="61"/>
      <c r="BWK28" s="61"/>
      <c r="BWL28" s="61"/>
      <c r="BWM28" s="61"/>
      <c r="BWN28" s="61"/>
      <c r="BWO28" s="61"/>
      <c r="BWP28" s="61"/>
      <c r="BWQ28" s="61"/>
      <c r="BWR28" s="61"/>
      <c r="BWS28" s="61"/>
      <c r="BWT28" s="61"/>
      <c r="BWU28" s="61"/>
      <c r="BWV28" s="61"/>
      <c r="BWW28" s="61"/>
      <c r="BWX28" s="61"/>
      <c r="BWY28" s="61"/>
      <c r="BWZ28" s="61"/>
      <c r="BXA28" s="61"/>
      <c r="BXB28" s="61"/>
      <c r="BXC28" s="61"/>
      <c r="BXD28" s="61"/>
      <c r="BXE28" s="61"/>
      <c r="BXF28" s="61"/>
      <c r="BXG28" s="61"/>
      <c r="BXH28" s="61"/>
      <c r="BXI28" s="61"/>
      <c r="BXJ28" s="61"/>
      <c r="BXK28" s="61"/>
      <c r="BXL28" s="61"/>
      <c r="BXM28" s="61"/>
      <c r="BXN28" s="61"/>
      <c r="BXO28" s="61"/>
      <c r="BXP28" s="61"/>
      <c r="BXQ28" s="61"/>
      <c r="BXR28" s="61"/>
      <c r="BXS28" s="61"/>
      <c r="BXT28" s="61"/>
      <c r="BXU28" s="61"/>
      <c r="BXV28" s="61"/>
      <c r="BXW28" s="61"/>
      <c r="BXX28" s="61"/>
      <c r="BXY28" s="61"/>
      <c r="BXZ28" s="61"/>
      <c r="BYA28" s="61"/>
      <c r="BYB28" s="61"/>
      <c r="BYC28" s="61"/>
      <c r="BYD28" s="61"/>
      <c r="BYE28" s="61"/>
      <c r="BYF28" s="61"/>
      <c r="BYG28" s="61"/>
      <c r="BYH28" s="61"/>
      <c r="BYI28" s="61"/>
      <c r="BYJ28" s="61"/>
      <c r="BYK28" s="61"/>
      <c r="BYL28" s="61"/>
      <c r="BYM28" s="61"/>
      <c r="BYN28" s="61"/>
      <c r="BYO28" s="61"/>
      <c r="BYP28" s="61"/>
      <c r="BYQ28" s="61"/>
      <c r="BYR28" s="61"/>
      <c r="BYS28" s="61"/>
      <c r="BYT28" s="61"/>
      <c r="BYU28" s="61"/>
      <c r="BYV28" s="61"/>
      <c r="BYW28" s="61"/>
      <c r="BYX28" s="61"/>
      <c r="BYY28" s="61"/>
      <c r="BYZ28" s="61"/>
      <c r="BZA28" s="61"/>
      <c r="BZB28" s="61"/>
      <c r="BZC28" s="61"/>
      <c r="BZD28" s="61"/>
      <c r="BZE28" s="61"/>
      <c r="BZF28" s="61"/>
      <c r="BZG28" s="61"/>
      <c r="BZH28" s="61"/>
      <c r="BZI28" s="61"/>
      <c r="BZJ28" s="61"/>
      <c r="BZK28" s="61"/>
      <c r="BZL28" s="61"/>
      <c r="BZM28" s="61"/>
      <c r="BZN28" s="61"/>
      <c r="BZO28" s="61"/>
      <c r="BZP28" s="61"/>
      <c r="BZQ28" s="61"/>
      <c r="BZR28" s="61"/>
      <c r="BZS28" s="61"/>
      <c r="BZT28" s="61"/>
      <c r="BZU28" s="61"/>
      <c r="BZV28" s="61"/>
      <c r="BZW28" s="61"/>
      <c r="BZX28" s="61"/>
      <c r="BZY28" s="61"/>
      <c r="BZZ28" s="61"/>
      <c r="CAA28" s="61"/>
      <c r="CAB28" s="61"/>
      <c r="CAC28" s="61"/>
      <c r="CAD28" s="61"/>
      <c r="CAE28" s="61"/>
      <c r="CAF28" s="61"/>
      <c r="CAG28" s="61"/>
      <c r="CAH28" s="61"/>
      <c r="CAI28" s="61"/>
      <c r="CAJ28" s="61"/>
      <c r="CAK28" s="61"/>
      <c r="CAL28" s="61"/>
      <c r="CAM28" s="61"/>
      <c r="CAN28" s="61"/>
      <c r="CAO28" s="61"/>
      <c r="CAP28" s="61"/>
      <c r="CAQ28" s="61"/>
      <c r="CAR28" s="61"/>
      <c r="CAS28" s="61"/>
      <c r="CAT28" s="61"/>
      <c r="CAU28" s="61"/>
      <c r="CAV28" s="61"/>
      <c r="CAW28" s="61"/>
      <c r="CAX28" s="61"/>
      <c r="CAY28" s="61"/>
      <c r="CAZ28" s="61"/>
      <c r="CBA28" s="61"/>
      <c r="CBB28" s="61"/>
      <c r="CBC28" s="61"/>
      <c r="CBD28" s="61"/>
      <c r="CBE28" s="61"/>
      <c r="CBF28" s="61"/>
      <c r="CBG28" s="61"/>
      <c r="CBH28" s="61"/>
      <c r="CBI28" s="61"/>
      <c r="CBJ28" s="61"/>
      <c r="CBK28" s="61"/>
      <c r="CBL28" s="61"/>
      <c r="CBM28" s="61"/>
      <c r="CBN28" s="61"/>
      <c r="CBO28" s="61"/>
      <c r="CBP28" s="61"/>
      <c r="CBQ28" s="61"/>
      <c r="CBR28" s="61"/>
      <c r="CBS28" s="61"/>
      <c r="CBT28" s="61"/>
      <c r="CBU28" s="61"/>
      <c r="CBV28" s="61"/>
      <c r="CBW28" s="61"/>
      <c r="CBX28" s="61"/>
      <c r="CBY28" s="61"/>
      <c r="CBZ28" s="61"/>
      <c r="CCA28" s="61"/>
      <c r="CCB28" s="61"/>
      <c r="CCC28" s="61"/>
      <c r="CCD28" s="61"/>
      <c r="CCE28" s="61"/>
      <c r="CCF28" s="61"/>
      <c r="CCG28" s="61"/>
      <c r="CCH28" s="61"/>
      <c r="CCI28" s="61"/>
      <c r="CCJ28" s="61"/>
      <c r="CCK28" s="61"/>
      <c r="CCL28" s="61"/>
      <c r="CCM28" s="61"/>
      <c r="CCN28" s="61"/>
      <c r="CCO28" s="61"/>
      <c r="CCP28" s="61"/>
      <c r="CCQ28" s="61"/>
      <c r="CCR28" s="61"/>
      <c r="CCS28" s="61"/>
      <c r="CCT28" s="61"/>
      <c r="CCU28" s="61"/>
      <c r="CCV28" s="61"/>
      <c r="CCW28" s="61"/>
      <c r="CCX28" s="61"/>
      <c r="CCY28" s="61"/>
      <c r="CCZ28" s="61"/>
      <c r="CDA28" s="61"/>
      <c r="CDB28" s="61"/>
      <c r="CDC28" s="61"/>
      <c r="CDD28" s="61"/>
      <c r="CDE28" s="61"/>
      <c r="CDF28" s="61"/>
      <c r="CDG28" s="61"/>
      <c r="CDH28" s="61"/>
      <c r="CDI28" s="61"/>
      <c r="CDJ28" s="61"/>
      <c r="CDK28" s="61"/>
      <c r="CDL28" s="61"/>
      <c r="CDM28" s="61"/>
      <c r="CDN28" s="61"/>
      <c r="CDO28" s="61"/>
      <c r="CDP28" s="61"/>
      <c r="CDQ28" s="61"/>
      <c r="CDR28" s="61"/>
      <c r="CDS28" s="61"/>
      <c r="CDT28" s="61"/>
      <c r="CDU28" s="61"/>
      <c r="CDV28" s="61"/>
      <c r="CDW28" s="61"/>
      <c r="CDX28" s="61"/>
      <c r="CDY28" s="61"/>
      <c r="CDZ28" s="61"/>
      <c r="CEA28" s="61"/>
      <c r="CEB28" s="61"/>
      <c r="CEC28" s="61"/>
      <c r="CED28" s="61"/>
      <c r="CEE28" s="61"/>
      <c r="CEF28" s="61"/>
      <c r="CEG28" s="61"/>
      <c r="CEH28" s="61"/>
      <c r="CEI28" s="61"/>
      <c r="CEJ28" s="61"/>
      <c r="CEK28" s="61"/>
      <c r="CEL28" s="61"/>
      <c r="CEM28" s="61"/>
      <c r="CEN28" s="61"/>
      <c r="CEO28" s="61"/>
      <c r="CEP28" s="61"/>
      <c r="CEQ28" s="61"/>
      <c r="CER28" s="61"/>
      <c r="CES28" s="61"/>
      <c r="CET28" s="61"/>
      <c r="CEU28" s="61"/>
      <c r="CEV28" s="61"/>
      <c r="CEW28" s="61"/>
      <c r="CEX28" s="61"/>
      <c r="CEY28" s="61"/>
      <c r="CEZ28" s="61"/>
      <c r="CFA28" s="61"/>
      <c r="CFB28" s="61"/>
      <c r="CFC28" s="61"/>
      <c r="CFD28" s="61"/>
      <c r="CFE28" s="61"/>
      <c r="CFF28" s="61"/>
      <c r="CFG28" s="61"/>
      <c r="CFH28" s="61"/>
      <c r="CFI28" s="61"/>
      <c r="CFJ28" s="61"/>
      <c r="CFK28" s="61"/>
      <c r="CFL28" s="61"/>
      <c r="CFM28" s="61"/>
      <c r="CFN28" s="61"/>
      <c r="CFO28" s="61"/>
      <c r="CFP28" s="61"/>
      <c r="CFQ28" s="61"/>
      <c r="CFR28" s="61"/>
      <c r="CFS28" s="61"/>
      <c r="CFT28" s="61"/>
      <c r="CFU28" s="61"/>
      <c r="CFV28" s="61"/>
      <c r="CFW28" s="61"/>
      <c r="CFX28" s="61"/>
      <c r="CFY28" s="61"/>
      <c r="CFZ28" s="61"/>
      <c r="CGA28" s="61"/>
      <c r="CGB28" s="61"/>
      <c r="CGC28" s="61"/>
      <c r="CGD28" s="61"/>
      <c r="CGE28" s="61"/>
      <c r="CGF28" s="61"/>
      <c r="CGG28" s="61"/>
      <c r="CGH28" s="61"/>
      <c r="CGI28" s="61"/>
      <c r="CGJ28" s="61"/>
      <c r="CGK28" s="61"/>
      <c r="CGL28" s="61"/>
      <c r="CGM28" s="61"/>
      <c r="CGN28" s="61"/>
      <c r="CGO28" s="61"/>
      <c r="CGP28" s="61"/>
      <c r="CGQ28" s="61"/>
      <c r="CGR28" s="61"/>
      <c r="CGS28" s="61"/>
      <c r="CGT28" s="61"/>
      <c r="CGU28" s="61"/>
      <c r="CGV28" s="61"/>
      <c r="CGW28" s="61"/>
      <c r="CGX28" s="61"/>
      <c r="CGY28" s="61"/>
      <c r="CGZ28" s="61"/>
      <c r="CHA28" s="61"/>
      <c r="CHB28" s="61"/>
      <c r="CHC28" s="61"/>
      <c r="CHD28" s="61"/>
      <c r="CHE28" s="61"/>
      <c r="CHF28" s="61"/>
      <c r="CHG28" s="61"/>
      <c r="CHH28" s="61"/>
      <c r="CHI28" s="61"/>
      <c r="CHJ28" s="61"/>
      <c r="CHK28" s="61"/>
      <c r="CHL28" s="61"/>
      <c r="CHM28" s="61"/>
      <c r="CHN28" s="61"/>
      <c r="CHO28" s="61"/>
      <c r="CHP28" s="61"/>
      <c r="CHQ28" s="61"/>
      <c r="CHR28" s="61"/>
      <c r="CHS28" s="61"/>
      <c r="CHT28" s="61"/>
      <c r="CHU28" s="61"/>
      <c r="CHV28" s="61"/>
      <c r="CHW28" s="61"/>
      <c r="CHX28" s="61"/>
      <c r="CHY28" s="61"/>
      <c r="CHZ28" s="61"/>
      <c r="CIA28" s="61"/>
      <c r="CIB28" s="61"/>
      <c r="CIC28" s="61"/>
      <c r="CID28" s="61"/>
      <c r="CIE28" s="61"/>
      <c r="CIF28" s="61"/>
      <c r="CIG28" s="61"/>
      <c r="CIH28" s="61"/>
      <c r="CII28" s="61"/>
      <c r="CIJ28" s="61"/>
      <c r="CIK28" s="61"/>
      <c r="CIL28" s="61"/>
      <c r="CIM28" s="61"/>
      <c r="CIN28" s="61"/>
      <c r="CIO28" s="61"/>
      <c r="CIP28" s="61"/>
      <c r="CIQ28" s="61"/>
      <c r="CIR28" s="61"/>
      <c r="CIS28" s="61"/>
      <c r="CIT28" s="61"/>
      <c r="CIU28" s="61"/>
      <c r="CIV28" s="61"/>
      <c r="CIW28" s="61"/>
      <c r="CIX28" s="61"/>
      <c r="CIY28" s="61"/>
      <c r="CIZ28" s="61"/>
      <c r="CJA28" s="61"/>
      <c r="CJB28" s="61"/>
      <c r="CJC28" s="61"/>
      <c r="CJD28" s="61"/>
      <c r="CJE28" s="61"/>
      <c r="CJF28" s="61"/>
      <c r="CJG28" s="61"/>
      <c r="CJH28" s="61"/>
      <c r="CJI28" s="61"/>
      <c r="CJJ28" s="61"/>
      <c r="CJK28" s="61"/>
      <c r="CJL28" s="61"/>
      <c r="CJM28" s="61"/>
      <c r="CJN28" s="61"/>
      <c r="CJO28" s="61"/>
      <c r="CJP28" s="61"/>
      <c r="CJQ28" s="61"/>
      <c r="CJR28" s="61"/>
      <c r="CJS28" s="61"/>
      <c r="CJT28" s="61"/>
      <c r="CJU28" s="61"/>
      <c r="CJV28" s="61"/>
      <c r="CJW28" s="61"/>
      <c r="CJX28" s="61"/>
      <c r="CJY28" s="61"/>
      <c r="CJZ28" s="61"/>
      <c r="CKA28" s="61"/>
      <c r="CKB28" s="61"/>
      <c r="CKC28" s="61"/>
      <c r="CKD28" s="61"/>
      <c r="CKE28" s="61"/>
      <c r="CKF28" s="61"/>
      <c r="CKG28" s="61"/>
      <c r="CKH28" s="61"/>
      <c r="CKI28" s="61"/>
      <c r="CKJ28" s="61"/>
      <c r="CKK28" s="61"/>
      <c r="CKL28" s="61"/>
      <c r="CKM28" s="61"/>
      <c r="CKN28" s="61"/>
      <c r="CKO28" s="61"/>
      <c r="CKP28" s="61"/>
      <c r="CKQ28" s="61"/>
      <c r="CKR28" s="61"/>
      <c r="CKS28" s="61"/>
      <c r="CKT28" s="61"/>
      <c r="CKU28" s="61"/>
      <c r="CKV28" s="61"/>
      <c r="CKW28" s="61"/>
      <c r="CKX28" s="61"/>
      <c r="CKY28" s="61"/>
      <c r="CKZ28" s="61"/>
      <c r="CLA28" s="61"/>
      <c r="CLB28" s="61"/>
      <c r="CLC28" s="61"/>
      <c r="CLD28" s="61"/>
      <c r="CLE28" s="61"/>
      <c r="CLF28" s="61"/>
      <c r="CLG28" s="61"/>
      <c r="CLH28" s="61"/>
      <c r="CLI28" s="61"/>
      <c r="CLJ28" s="61"/>
      <c r="CLK28" s="61"/>
      <c r="CLL28" s="61"/>
      <c r="CLM28" s="61"/>
      <c r="CLN28" s="61"/>
      <c r="CLO28" s="61"/>
      <c r="CLP28" s="61"/>
      <c r="CLQ28" s="61"/>
      <c r="CLR28" s="61"/>
      <c r="CLS28" s="61"/>
      <c r="CLT28" s="61"/>
      <c r="CLU28" s="61"/>
      <c r="CLV28" s="61"/>
      <c r="CLW28" s="61"/>
      <c r="CLX28" s="61"/>
      <c r="CLY28" s="61"/>
      <c r="CLZ28" s="61"/>
      <c r="CMA28" s="61"/>
      <c r="CMB28" s="61"/>
      <c r="CMC28" s="61"/>
      <c r="CMD28" s="61"/>
      <c r="CME28" s="61"/>
      <c r="CMF28" s="61"/>
      <c r="CMG28" s="61"/>
      <c r="CMH28" s="61"/>
      <c r="CMI28" s="61"/>
      <c r="CMJ28" s="61"/>
      <c r="CMK28" s="61"/>
      <c r="CML28" s="61"/>
      <c r="CMM28" s="61"/>
      <c r="CMN28" s="61"/>
      <c r="CMO28" s="61"/>
      <c r="CMP28" s="61"/>
      <c r="CMQ28" s="61"/>
      <c r="CMR28" s="61"/>
      <c r="CMS28" s="61"/>
      <c r="CMT28" s="61"/>
      <c r="CMU28" s="61"/>
      <c r="CMV28" s="61"/>
      <c r="CMW28" s="61"/>
      <c r="CMX28" s="61"/>
      <c r="CMY28" s="61"/>
      <c r="CMZ28" s="61"/>
      <c r="CNA28" s="61"/>
      <c r="CNB28" s="61"/>
      <c r="CNC28" s="61"/>
      <c r="CND28" s="61"/>
      <c r="CNE28" s="61"/>
      <c r="CNF28" s="61"/>
      <c r="CNG28" s="61"/>
      <c r="CNH28" s="61"/>
      <c r="CNI28" s="61"/>
      <c r="CNJ28" s="61"/>
      <c r="CNK28" s="61"/>
      <c r="CNL28" s="61"/>
      <c r="CNM28" s="61"/>
      <c r="CNN28" s="61"/>
      <c r="CNO28" s="61"/>
      <c r="CNP28" s="61"/>
      <c r="CNQ28" s="61"/>
      <c r="CNR28" s="61"/>
      <c r="CNS28" s="61"/>
      <c r="CNT28" s="61"/>
      <c r="CNU28" s="61"/>
      <c r="CNV28" s="61"/>
      <c r="CNW28" s="61"/>
      <c r="CNX28" s="61"/>
      <c r="CNY28" s="61"/>
      <c r="CNZ28" s="61"/>
      <c r="COA28" s="61"/>
      <c r="COB28" s="61"/>
      <c r="COC28" s="61"/>
      <c r="COD28" s="61"/>
      <c r="COE28" s="61"/>
      <c r="COF28" s="61"/>
      <c r="COG28" s="61"/>
      <c r="COH28" s="61"/>
      <c r="COI28" s="61"/>
      <c r="COJ28" s="61"/>
      <c r="COK28" s="61"/>
      <c r="COL28" s="61"/>
      <c r="COM28" s="61"/>
      <c r="CON28" s="61"/>
      <c r="COO28" s="61"/>
      <c r="COP28" s="61"/>
      <c r="COQ28" s="61"/>
      <c r="COR28" s="61"/>
      <c r="COS28" s="61"/>
      <c r="COT28" s="61"/>
      <c r="COU28" s="61"/>
      <c r="COV28" s="61"/>
      <c r="COW28" s="61"/>
      <c r="COX28" s="61"/>
      <c r="COY28" s="61"/>
      <c r="COZ28" s="61"/>
      <c r="CPA28" s="61"/>
      <c r="CPB28" s="61"/>
      <c r="CPC28" s="61"/>
      <c r="CPD28" s="61"/>
      <c r="CPE28" s="61"/>
      <c r="CPF28" s="61"/>
      <c r="CPG28" s="61"/>
      <c r="CPH28" s="61"/>
      <c r="CPI28" s="61"/>
      <c r="CPJ28" s="61"/>
      <c r="CPK28" s="61"/>
      <c r="CPL28" s="61"/>
      <c r="CPM28" s="61"/>
      <c r="CPN28" s="61"/>
      <c r="CPO28" s="61"/>
      <c r="CPP28" s="61"/>
      <c r="CPQ28" s="61"/>
      <c r="CPR28" s="61"/>
      <c r="CPS28" s="61"/>
      <c r="CPT28" s="61"/>
      <c r="CPU28" s="61"/>
      <c r="CPV28" s="61"/>
      <c r="CPW28" s="61"/>
      <c r="CPX28" s="61"/>
      <c r="CPY28" s="61"/>
      <c r="CPZ28" s="61"/>
      <c r="CQA28" s="61"/>
      <c r="CQB28" s="61"/>
      <c r="CQC28" s="61"/>
      <c r="CQD28" s="61"/>
      <c r="CQE28" s="61"/>
      <c r="CQF28" s="61"/>
      <c r="CQG28" s="61"/>
      <c r="CQH28" s="61"/>
      <c r="CQI28" s="61"/>
      <c r="CQJ28" s="61"/>
      <c r="CQK28" s="61"/>
      <c r="CQL28" s="61"/>
      <c r="CQM28" s="61"/>
      <c r="CQN28" s="61"/>
      <c r="CQO28" s="61"/>
      <c r="CQP28" s="61"/>
      <c r="CQQ28" s="61"/>
      <c r="CQR28" s="61"/>
      <c r="CQS28" s="61"/>
      <c r="CQT28" s="61"/>
      <c r="CQU28" s="61"/>
      <c r="CQV28" s="61"/>
      <c r="CQW28" s="61"/>
      <c r="CQX28" s="61"/>
      <c r="CQY28" s="61"/>
      <c r="CQZ28" s="61"/>
      <c r="CRA28" s="61"/>
      <c r="CRB28" s="61"/>
      <c r="CRC28" s="61"/>
      <c r="CRD28" s="61"/>
      <c r="CRE28" s="61"/>
      <c r="CRF28" s="61"/>
      <c r="CRG28" s="61"/>
      <c r="CRH28" s="61"/>
      <c r="CRI28" s="61"/>
      <c r="CRJ28" s="61"/>
      <c r="CRK28" s="61"/>
      <c r="CRL28" s="61"/>
      <c r="CRM28" s="61"/>
      <c r="CRN28" s="61"/>
      <c r="CRO28" s="61"/>
      <c r="CRP28" s="61"/>
      <c r="CRQ28" s="61"/>
      <c r="CRR28" s="61"/>
      <c r="CRS28" s="61"/>
      <c r="CRT28" s="61"/>
      <c r="CRU28" s="61"/>
      <c r="CRV28" s="61"/>
      <c r="CRW28" s="61"/>
      <c r="CRX28" s="61"/>
      <c r="CRY28" s="61"/>
      <c r="CRZ28" s="61"/>
      <c r="CSA28" s="61"/>
      <c r="CSB28" s="61"/>
      <c r="CSC28" s="61"/>
      <c r="CSD28" s="61"/>
      <c r="CSE28" s="61"/>
      <c r="CSF28" s="61"/>
      <c r="CSG28" s="61"/>
      <c r="CSH28" s="61"/>
      <c r="CSI28" s="61"/>
      <c r="CSJ28" s="61"/>
      <c r="CSK28" s="61"/>
      <c r="CSL28" s="61"/>
      <c r="CSM28" s="61"/>
      <c r="CSN28" s="61"/>
      <c r="CSO28" s="61"/>
      <c r="CSP28" s="61"/>
      <c r="CSQ28" s="61"/>
      <c r="CSR28" s="61"/>
      <c r="CSS28" s="61"/>
      <c r="CST28" s="61"/>
      <c r="CSU28" s="61"/>
      <c r="CSV28" s="61"/>
      <c r="CSW28" s="61"/>
      <c r="CSX28" s="61"/>
      <c r="CSY28" s="61"/>
      <c r="CSZ28" s="61"/>
      <c r="CTA28" s="61"/>
      <c r="CTB28" s="61"/>
      <c r="CTC28" s="61"/>
      <c r="CTD28" s="61"/>
      <c r="CTE28" s="61"/>
      <c r="CTF28" s="61"/>
      <c r="CTG28" s="61"/>
      <c r="CTH28" s="61"/>
      <c r="CTI28" s="61"/>
      <c r="CTJ28" s="61"/>
      <c r="CTK28" s="61"/>
      <c r="CTL28" s="61"/>
      <c r="CTM28" s="61"/>
      <c r="CTN28" s="61"/>
      <c r="CTO28" s="61"/>
      <c r="CTP28" s="61"/>
      <c r="CTQ28" s="61"/>
      <c r="CTR28" s="61"/>
      <c r="CTS28" s="61"/>
      <c r="CTT28" s="61"/>
      <c r="CTU28" s="61"/>
      <c r="CTV28" s="61"/>
      <c r="CTW28" s="61"/>
      <c r="CTX28" s="61"/>
      <c r="CTY28" s="61"/>
      <c r="CTZ28" s="61"/>
      <c r="CUA28" s="61"/>
      <c r="CUB28" s="61"/>
      <c r="CUC28" s="61"/>
      <c r="CUD28" s="61"/>
      <c r="CUE28" s="61"/>
      <c r="CUF28" s="61"/>
      <c r="CUG28" s="61"/>
      <c r="CUH28" s="61"/>
      <c r="CUI28" s="61"/>
      <c r="CUJ28" s="61"/>
      <c r="CUK28" s="61"/>
      <c r="CUL28" s="61"/>
      <c r="CUM28" s="61"/>
      <c r="CUN28" s="61"/>
      <c r="CUO28" s="61"/>
      <c r="CUP28" s="61"/>
      <c r="CUQ28" s="61"/>
      <c r="CUR28" s="61"/>
      <c r="CUS28" s="61"/>
      <c r="CUT28" s="61"/>
      <c r="CUU28" s="61"/>
      <c r="CUV28" s="61"/>
      <c r="CUW28" s="61"/>
      <c r="CUX28" s="61"/>
      <c r="CUY28" s="61"/>
      <c r="CUZ28" s="61"/>
      <c r="CVA28" s="61"/>
      <c r="CVB28" s="61"/>
      <c r="CVC28" s="61"/>
      <c r="CVD28" s="61"/>
      <c r="CVE28" s="61"/>
      <c r="CVF28" s="61"/>
      <c r="CVG28" s="61"/>
      <c r="CVH28" s="61"/>
      <c r="CVI28" s="61"/>
      <c r="CVJ28" s="61"/>
      <c r="CVK28" s="61"/>
      <c r="CVL28" s="61"/>
      <c r="CVM28" s="61"/>
      <c r="CVN28" s="61"/>
      <c r="CVO28" s="61"/>
      <c r="CVP28" s="61"/>
      <c r="CVQ28" s="61"/>
      <c r="CVR28" s="61"/>
      <c r="CVS28" s="61"/>
      <c r="CVT28" s="61"/>
      <c r="CVU28" s="61"/>
      <c r="CVV28" s="61"/>
      <c r="CVW28" s="61"/>
      <c r="CVX28" s="61"/>
      <c r="CVY28" s="61"/>
      <c r="CVZ28" s="61"/>
      <c r="CWA28" s="61"/>
      <c r="CWB28" s="61"/>
      <c r="CWC28" s="61"/>
      <c r="CWD28" s="61"/>
      <c r="CWE28" s="61"/>
      <c r="CWF28" s="61"/>
      <c r="CWG28" s="61"/>
      <c r="CWH28" s="61"/>
      <c r="CWI28" s="61"/>
      <c r="CWJ28" s="61"/>
      <c r="CWK28" s="61"/>
      <c r="CWL28" s="61"/>
      <c r="CWM28" s="61"/>
      <c r="CWN28" s="61"/>
      <c r="CWO28" s="61"/>
      <c r="CWP28" s="61"/>
      <c r="CWQ28" s="61"/>
      <c r="CWR28" s="61"/>
      <c r="CWS28" s="61"/>
      <c r="CWT28" s="61"/>
      <c r="CWU28" s="61"/>
      <c r="CWV28" s="61"/>
      <c r="CWW28" s="61"/>
      <c r="CWX28" s="61"/>
      <c r="CWY28" s="61"/>
      <c r="CWZ28" s="61"/>
      <c r="CXA28" s="61"/>
      <c r="CXB28" s="61"/>
      <c r="CXC28" s="61"/>
      <c r="CXD28" s="61"/>
      <c r="CXE28" s="61"/>
      <c r="CXF28" s="61"/>
      <c r="CXG28" s="61"/>
      <c r="CXH28" s="61"/>
      <c r="CXI28" s="61"/>
      <c r="CXJ28" s="61"/>
      <c r="CXK28" s="61"/>
      <c r="CXL28" s="61"/>
      <c r="CXM28" s="61"/>
      <c r="CXN28" s="61"/>
      <c r="CXO28" s="61"/>
      <c r="CXP28" s="61"/>
      <c r="CXQ28" s="61"/>
      <c r="CXR28" s="61"/>
      <c r="CXS28" s="61"/>
      <c r="CXT28" s="61"/>
      <c r="CXU28" s="61"/>
      <c r="CXV28" s="61"/>
      <c r="CXW28" s="61"/>
      <c r="CXX28" s="61"/>
      <c r="CXY28" s="61"/>
      <c r="CXZ28" s="61"/>
      <c r="CYA28" s="61"/>
      <c r="CYB28" s="61"/>
      <c r="CYC28" s="61"/>
      <c r="CYD28" s="61"/>
      <c r="CYE28" s="61"/>
      <c r="CYF28" s="61"/>
      <c r="CYG28" s="61"/>
      <c r="CYH28" s="61"/>
      <c r="CYI28" s="61"/>
      <c r="CYJ28" s="61"/>
      <c r="CYK28" s="61"/>
      <c r="CYL28" s="61"/>
      <c r="CYM28" s="61"/>
      <c r="CYN28" s="61"/>
      <c r="CYO28" s="61"/>
      <c r="CYP28" s="61"/>
      <c r="CYQ28" s="61"/>
      <c r="CYR28" s="61"/>
      <c r="CYS28" s="61"/>
      <c r="CYT28" s="61"/>
      <c r="CYU28" s="61"/>
      <c r="CYV28" s="61"/>
      <c r="CYW28" s="61"/>
      <c r="CYX28" s="61"/>
      <c r="CYY28" s="61"/>
      <c r="CYZ28" s="61"/>
      <c r="CZA28" s="61"/>
      <c r="CZB28" s="61"/>
      <c r="CZC28" s="61"/>
      <c r="CZD28" s="61"/>
      <c r="CZE28" s="61"/>
      <c r="CZF28" s="61"/>
      <c r="CZG28" s="61"/>
      <c r="CZH28" s="61"/>
      <c r="CZI28" s="61"/>
      <c r="CZJ28" s="61"/>
      <c r="CZK28" s="61"/>
      <c r="CZL28" s="61"/>
      <c r="CZM28" s="61"/>
      <c r="CZN28" s="61"/>
      <c r="CZO28" s="61"/>
      <c r="CZP28" s="61"/>
      <c r="CZQ28" s="61"/>
      <c r="CZR28" s="61"/>
      <c r="CZS28" s="61"/>
      <c r="CZT28" s="61"/>
      <c r="CZU28" s="61"/>
      <c r="CZV28" s="61"/>
      <c r="CZW28" s="61"/>
      <c r="CZX28" s="61"/>
      <c r="CZY28" s="61"/>
      <c r="CZZ28" s="61"/>
      <c r="DAA28" s="61"/>
      <c r="DAB28" s="61"/>
      <c r="DAC28" s="61"/>
      <c r="DAD28" s="61"/>
      <c r="DAE28" s="61"/>
      <c r="DAF28" s="61"/>
      <c r="DAG28" s="61"/>
      <c r="DAH28" s="61"/>
      <c r="DAI28" s="61"/>
      <c r="DAJ28" s="61"/>
      <c r="DAK28" s="61"/>
      <c r="DAL28" s="61"/>
      <c r="DAM28" s="61"/>
      <c r="DAN28" s="61"/>
      <c r="DAO28" s="61"/>
      <c r="DAP28" s="61"/>
      <c r="DAQ28" s="61"/>
      <c r="DAR28" s="61"/>
      <c r="DAS28" s="61"/>
      <c r="DAT28" s="61"/>
      <c r="DAU28" s="61"/>
      <c r="DAV28" s="61"/>
      <c r="DAW28" s="61"/>
      <c r="DAX28" s="61"/>
      <c r="DAY28" s="61"/>
      <c r="DAZ28" s="61"/>
      <c r="DBA28" s="61"/>
      <c r="DBB28" s="61"/>
      <c r="DBC28" s="61"/>
      <c r="DBD28" s="61"/>
      <c r="DBE28" s="61"/>
      <c r="DBF28" s="61"/>
      <c r="DBG28" s="61"/>
      <c r="DBH28" s="61"/>
      <c r="DBI28" s="61"/>
      <c r="DBJ28" s="61"/>
      <c r="DBK28" s="61"/>
      <c r="DBL28" s="61"/>
      <c r="DBM28" s="61"/>
      <c r="DBN28" s="61"/>
      <c r="DBO28" s="61"/>
      <c r="DBP28" s="61"/>
      <c r="DBQ28" s="61"/>
      <c r="DBR28" s="61"/>
      <c r="DBS28" s="61"/>
      <c r="DBT28" s="61"/>
      <c r="DBU28" s="61"/>
      <c r="DBV28" s="61"/>
      <c r="DBW28" s="61"/>
      <c r="DBX28" s="61"/>
      <c r="DBY28" s="61"/>
      <c r="DBZ28" s="61"/>
      <c r="DCA28" s="61"/>
      <c r="DCB28" s="61"/>
      <c r="DCC28" s="61"/>
      <c r="DCD28" s="61"/>
      <c r="DCE28" s="61"/>
      <c r="DCF28" s="61"/>
      <c r="DCG28" s="61"/>
      <c r="DCH28" s="61"/>
      <c r="DCI28" s="61"/>
      <c r="DCJ28" s="61"/>
      <c r="DCK28" s="61"/>
      <c r="DCL28" s="61"/>
      <c r="DCM28" s="61"/>
      <c r="DCN28" s="61"/>
      <c r="DCO28" s="61"/>
      <c r="DCP28" s="61"/>
      <c r="DCQ28" s="61"/>
      <c r="DCR28" s="61"/>
      <c r="DCS28" s="61"/>
      <c r="DCT28" s="61"/>
      <c r="DCU28" s="61"/>
      <c r="DCV28" s="61"/>
      <c r="DCW28" s="61"/>
      <c r="DCX28" s="61"/>
      <c r="DCY28" s="61"/>
      <c r="DCZ28" s="61"/>
      <c r="DDA28" s="61"/>
      <c r="DDB28" s="61"/>
      <c r="DDC28" s="61"/>
      <c r="DDD28" s="61"/>
      <c r="DDE28" s="61"/>
      <c r="DDF28" s="61"/>
      <c r="DDG28" s="61"/>
      <c r="DDH28" s="61"/>
      <c r="DDI28" s="61"/>
      <c r="DDJ28" s="61"/>
      <c r="DDK28" s="61"/>
      <c r="DDL28" s="61"/>
      <c r="DDM28" s="61"/>
      <c r="DDN28" s="61"/>
      <c r="DDO28" s="61"/>
      <c r="DDP28" s="61"/>
      <c r="DDQ28" s="61"/>
      <c r="DDR28" s="61"/>
      <c r="DDS28" s="61"/>
      <c r="DDT28" s="61"/>
      <c r="DDU28" s="61"/>
      <c r="DDV28" s="61"/>
      <c r="DDW28" s="61"/>
      <c r="DDX28" s="61"/>
      <c r="DDY28" s="61"/>
      <c r="DDZ28" s="61"/>
      <c r="DEA28" s="61"/>
      <c r="DEB28" s="61"/>
      <c r="DEC28" s="61"/>
      <c r="DED28" s="61"/>
      <c r="DEE28" s="61"/>
      <c r="DEF28" s="61"/>
      <c r="DEG28" s="61"/>
      <c r="DEH28" s="61"/>
      <c r="DEI28" s="61"/>
      <c r="DEJ28" s="61"/>
      <c r="DEK28" s="61"/>
      <c r="DEL28" s="61"/>
      <c r="DEM28" s="61"/>
      <c r="DEN28" s="61"/>
      <c r="DEO28" s="61"/>
      <c r="DEP28" s="61"/>
      <c r="DEQ28" s="61"/>
      <c r="DER28" s="61"/>
      <c r="DES28" s="61"/>
      <c r="DET28" s="61"/>
      <c r="DEU28" s="61"/>
      <c r="DEV28" s="61"/>
      <c r="DEW28" s="61"/>
      <c r="DEX28" s="61"/>
      <c r="DEY28" s="61"/>
      <c r="DEZ28" s="61"/>
      <c r="DFA28" s="61"/>
      <c r="DFB28" s="61"/>
      <c r="DFC28" s="61"/>
      <c r="DFD28" s="61"/>
      <c r="DFE28" s="61"/>
      <c r="DFF28" s="61"/>
      <c r="DFG28" s="61"/>
      <c r="DFH28" s="61"/>
      <c r="DFI28" s="61"/>
      <c r="DFJ28" s="61"/>
      <c r="DFK28" s="61"/>
      <c r="DFL28" s="61"/>
      <c r="DFM28" s="61"/>
      <c r="DFN28" s="61"/>
      <c r="DFO28" s="61"/>
      <c r="DFP28" s="61"/>
      <c r="DFQ28" s="61"/>
      <c r="DFR28" s="61"/>
      <c r="DFS28" s="61"/>
      <c r="DFT28" s="61"/>
      <c r="DFU28" s="61"/>
      <c r="DFV28" s="61"/>
      <c r="DFW28" s="61"/>
      <c r="DFX28" s="61"/>
      <c r="DFY28" s="61"/>
      <c r="DFZ28" s="61"/>
      <c r="DGA28" s="61"/>
      <c r="DGB28" s="61"/>
      <c r="DGC28" s="61"/>
      <c r="DGD28" s="61"/>
      <c r="DGE28" s="61"/>
      <c r="DGF28" s="61"/>
      <c r="DGG28" s="61"/>
      <c r="DGH28" s="61"/>
      <c r="DGI28" s="61"/>
      <c r="DGJ28" s="61"/>
      <c r="DGK28" s="61"/>
      <c r="DGL28" s="61"/>
      <c r="DGM28" s="61"/>
      <c r="DGN28" s="61"/>
      <c r="DGO28" s="61"/>
      <c r="DGP28" s="61"/>
      <c r="DGQ28" s="61"/>
      <c r="DGR28" s="61"/>
      <c r="DGS28" s="61"/>
      <c r="DGT28" s="61"/>
      <c r="DGU28" s="61"/>
      <c r="DGV28" s="61"/>
      <c r="DGW28" s="61"/>
      <c r="DGX28" s="61"/>
      <c r="DGY28" s="61"/>
      <c r="DGZ28" s="61"/>
      <c r="DHA28" s="61"/>
      <c r="DHB28" s="61"/>
      <c r="DHC28" s="61"/>
      <c r="DHD28" s="61"/>
      <c r="DHE28" s="61"/>
      <c r="DHF28" s="61"/>
      <c r="DHG28" s="61"/>
      <c r="DHH28" s="61"/>
      <c r="DHI28" s="61"/>
      <c r="DHJ28" s="61"/>
      <c r="DHK28" s="61"/>
      <c r="DHL28" s="61"/>
      <c r="DHM28" s="61"/>
      <c r="DHN28" s="61"/>
      <c r="DHO28" s="61"/>
      <c r="DHP28" s="61"/>
      <c r="DHQ28" s="61"/>
      <c r="DHR28" s="61"/>
      <c r="DHS28" s="61"/>
      <c r="DHT28" s="61"/>
      <c r="DHU28" s="61"/>
      <c r="DHV28" s="61"/>
      <c r="DHW28" s="61"/>
      <c r="DHX28" s="61"/>
      <c r="DHY28" s="61"/>
      <c r="DHZ28" s="61"/>
      <c r="DIA28" s="61"/>
      <c r="DIB28" s="61"/>
      <c r="DIC28" s="61"/>
      <c r="DID28" s="61"/>
      <c r="DIE28" s="61"/>
      <c r="DIF28" s="61"/>
      <c r="DIG28" s="61"/>
      <c r="DIH28" s="61"/>
      <c r="DII28" s="61"/>
      <c r="DIJ28" s="61"/>
      <c r="DIK28" s="61"/>
      <c r="DIL28" s="61"/>
      <c r="DIM28" s="61"/>
      <c r="DIN28" s="61"/>
      <c r="DIO28" s="61"/>
      <c r="DIP28" s="61"/>
      <c r="DIQ28" s="61"/>
      <c r="DIR28" s="61"/>
      <c r="DIS28" s="61"/>
      <c r="DIT28" s="61"/>
      <c r="DIU28" s="61"/>
      <c r="DIV28" s="61"/>
      <c r="DIW28" s="61"/>
      <c r="DIX28" s="61"/>
      <c r="DIY28" s="61"/>
      <c r="DIZ28" s="61"/>
      <c r="DJA28" s="61"/>
      <c r="DJB28" s="61"/>
      <c r="DJC28" s="61"/>
      <c r="DJD28" s="61"/>
      <c r="DJE28" s="61"/>
      <c r="DJF28" s="61"/>
      <c r="DJG28" s="61"/>
      <c r="DJH28" s="61"/>
      <c r="DJI28" s="61"/>
      <c r="DJJ28" s="61"/>
      <c r="DJK28" s="61"/>
      <c r="DJL28" s="61"/>
      <c r="DJM28" s="61"/>
      <c r="DJN28" s="61"/>
      <c r="DJO28" s="61"/>
      <c r="DJP28" s="61"/>
      <c r="DJQ28" s="61"/>
      <c r="DJR28" s="61"/>
      <c r="DJS28" s="61"/>
      <c r="DJT28" s="61"/>
      <c r="DJU28" s="61"/>
      <c r="DJV28" s="61"/>
      <c r="DJW28" s="61"/>
      <c r="DJX28" s="61"/>
      <c r="DJY28" s="61"/>
      <c r="DJZ28" s="61"/>
      <c r="DKA28" s="61"/>
      <c r="DKB28" s="61"/>
      <c r="DKC28" s="61"/>
      <c r="DKD28" s="61"/>
      <c r="DKE28" s="61"/>
      <c r="DKF28" s="61"/>
      <c r="DKG28" s="61"/>
      <c r="DKH28" s="61"/>
      <c r="DKI28" s="61"/>
      <c r="DKJ28" s="61"/>
      <c r="DKK28" s="61"/>
      <c r="DKL28" s="61"/>
      <c r="DKM28" s="61"/>
      <c r="DKN28" s="61"/>
      <c r="DKO28" s="61"/>
      <c r="DKP28" s="61"/>
      <c r="DKQ28" s="61"/>
      <c r="DKR28" s="61"/>
      <c r="DKS28" s="61"/>
      <c r="DKT28" s="61"/>
      <c r="DKU28" s="61"/>
      <c r="DKV28" s="61"/>
      <c r="DKW28" s="61"/>
      <c r="DKX28" s="61"/>
      <c r="DKY28" s="61"/>
      <c r="DKZ28" s="61"/>
      <c r="DLA28" s="61"/>
      <c r="DLB28" s="61"/>
      <c r="DLC28" s="61"/>
      <c r="DLD28" s="61"/>
      <c r="DLE28" s="61"/>
      <c r="DLF28" s="61"/>
      <c r="DLG28" s="61"/>
      <c r="DLH28" s="61"/>
      <c r="DLI28" s="61"/>
      <c r="DLJ28" s="61"/>
      <c r="DLK28" s="61"/>
      <c r="DLL28" s="61"/>
      <c r="DLM28" s="61"/>
      <c r="DLN28" s="61"/>
      <c r="DLO28" s="61"/>
      <c r="DLP28" s="61"/>
      <c r="DLQ28" s="61"/>
      <c r="DLR28" s="61"/>
      <c r="DLS28" s="61"/>
      <c r="DLT28" s="61"/>
      <c r="DLU28" s="61"/>
      <c r="DLV28" s="61"/>
      <c r="DLW28" s="61"/>
      <c r="DLX28" s="61"/>
      <c r="DLY28" s="61"/>
      <c r="DLZ28" s="61"/>
      <c r="DMA28" s="61"/>
      <c r="DMB28" s="61"/>
      <c r="DMC28" s="61"/>
      <c r="DMD28" s="61"/>
      <c r="DME28" s="61"/>
      <c r="DMF28" s="61"/>
      <c r="DMG28" s="61"/>
      <c r="DMH28" s="61"/>
      <c r="DMI28" s="61"/>
      <c r="DMJ28" s="61"/>
      <c r="DMK28" s="61"/>
      <c r="DML28" s="61"/>
      <c r="DMM28" s="61"/>
      <c r="DMN28" s="61"/>
      <c r="DMO28" s="61"/>
      <c r="DMP28" s="61"/>
      <c r="DMQ28" s="61"/>
      <c r="DMR28" s="61"/>
      <c r="DMS28" s="61"/>
      <c r="DMT28" s="61"/>
      <c r="DMU28" s="61"/>
      <c r="DMV28" s="61"/>
      <c r="DMW28" s="61"/>
      <c r="DMX28" s="61"/>
      <c r="DMY28" s="61"/>
      <c r="DMZ28" s="61"/>
      <c r="DNA28" s="61"/>
      <c r="DNB28" s="61"/>
      <c r="DNC28" s="61"/>
      <c r="DND28" s="61"/>
      <c r="DNE28" s="61"/>
      <c r="DNF28" s="61"/>
      <c r="DNG28" s="61"/>
      <c r="DNH28" s="61"/>
      <c r="DNI28" s="61"/>
      <c r="DNJ28" s="61"/>
      <c r="DNK28" s="61"/>
      <c r="DNL28" s="61"/>
      <c r="DNM28" s="61"/>
      <c r="DNN28" s="61"/>
      <c r="DNO28" s="61"/>
      <c r="DNP28" s="61"/>
      <c r="DNQ28" s="61"/>
      <c r="DNR28" s="61"/>
      <c r="DNS28" s="61"/>
      <c r="DNT28" s="61"/>
      <c r="DNU28" s="61"/>
      <c r="DNV28" s="61"/>
      <c r="DNW28" s="61"/>
      <c r="DNX28" s="61"/>
      <c r="DNY28" s="61"/>
      <c r="DNZ28" s="61"/>
      <c r="DOA28" s="61"/>
      <c r="DOB28" s="61"/>
      <c r="DOC28" s="61"/>
      <c r="DOD28" s="61"/>
      <c r="DOE28" s="61"/>
      <c r="DOF28" s="61"/>
      <c r="DOG28" s="61"/>
      <c r="DOH28" s="61"/>
      <c r="DOI28" s="61"/>
      <c r="DOJ28" s="61"/>
      <c r="DOK28" s="61"/>
      <c r="DOL28" s="61"/>
      <c r="DOM28" s="61"/>
      <c r="DON28" s="61"/>
      <c r="DOO28" s="61"/>
      <c r="DOP28" s="61"/>
      <c r="DOQ28" s="61"/>
      <c r="DOR28" s="61"/>
      <c r="DOS28" s="61"/>
      <c r="DOT28" s="61"/>
      <c r="DOU28" s="61"/>
      <c r="DOV28" s="61"/>
      <c r="DOW28" s="61"/>
      <c r="DOX28" s="61"/>
      <c r="DOY28" s="61"/>
      <c r="DOZ28" s="61"/>
      <c r="DPA28" s="61"/>
      <c r="DPB28" s="61"/>
      <c r="DPC28" s="61"/>
      <c r="DPD28" s="61"/>
      <c r="DPE28" s="61"/>
      <c r="DPF28" s="61"/>
      <c r="DPG28" s="61"/>
      <c r="DPH28" s="61"/>
      <c r="DPI28" s="61"/>
      <c r="DPJ28" s="61"/>
      <c r="DPK28" s="61"/>
      <c r="DPL28" s="61"/>
      <c r="DPM28" s="61"/>
      <c r="DPN28" s="61"/>
      <c r="DPO28" s="61"/>
      <c r="DPP28" s="61"/>
      <c r="DPQ28" s="61"/>
      <c r="DPR28" s="61"/>
      <c r="DPS28" s="61"/>
      <c r="DPT28" s="61"/>
      <c r="DPU28" s="61"/>
      <c r="DPV28" s="61"/>
      <c r="DPW28" s="61"/>
      <c r="DPX28" s="61"/>
      <c r="DPY28" s="61"/>
      <c r="DPZ28" s="61"/>
      <c r="DQA28" s="61"/>
      <c r="DQB28" s="61"/>
      <c r="DQC28" s="61"/>
      <c r="DQD28" s="61"/>
      <c r="DQE28" s="61"/>
      <c r="DQF28" s="61"/>
      <c r="DQG28" s="61"/>
      <c r="DQH28" s="61"/>
      <c r="DQI28" s="61"/>
      <c r="DQJ28" s="61"/>
      <c r="DQK28" s="61"/>
      <c r="DQL28" s="61"/>
      <c r="DQM28" s="61"/>
      <c r="DQN28" s="61"/>
      <c r="DQO28" s="61"/>
      <c r="DQP28" s="61"/>
      <c r="DQQ28" s="61"/>
      <c r="DQR28" s="61"/>
      <c r="DQS28" s="61"/>
      <c r="DQT28" s="61"/>
      <c r="DQU28" s="61"/>
      <c r="DQV28" s="61"/>
      <c r="DQW28" s="61"/>
      <c r="DQX28" s="61"/>
      <c r="DQY28" s="61"/>
      <c r="DQZ28" s="61"/>
      <c r="DRA28" s="61"/>
      <c r="DRB28" s="61"/>
      <c r="DRC28" s="61"/>
      <c r="DRD28" s="61"/>
      <c r="DRE28" s="61"/>
      <c r="DRF28" s="61"/>
      <c r="DRG28" s="61"/>
      <c r="DRH28" s="61"/>
      <c r="DRI28" s="61"/>
      <c r="DRJ28" s="61"/>
      <c r="DRK28" s="61"/>
      <c r="DRL28" s="61"/>
      <c r="DRM28" s="61"/>
      <c r="DRN28" s="61"/>
      <c r="DRO28" s="61"/>
      <c r="DRP28" s="61"/>
      <c r="DRQ28" s="61"/>
      <c r="DRR28" s="61"/>
      <c r="DRS28" s="61"/>
      <c r="DRT28" s="61"/>
      <c r="DRU28" s="61"/>
      <c r="DRV28" s="61"/>
      <c r="DRW28" s="61"/>
      <c r="DRX28" s="61"/>
      <c r="DRY28" s="61"/>
      <c r="DRZ28" s="61"/>
      <c r="DSA28" s="61"/>
      <c r="DSB28" s="61"/>
      <c r="DSC28" s="61"/>
      <c r="DSD28" s="61"/>
      <c r="DSE28" s="61"/>
      <c r="DSF28" s="61"/>
      <c r="DSG28" s="61"/>
      <c r="DSH28" s="61"/>
      <c r="DSI28" s="61"/>
      <c r="DSJ28" s="61"/>
      <c r="DSK28" s="61"/>
      <c r="DSL28" s="61"/>
      <c r="DSM28" s="61"/>
      <c r="DSN28" s="61"/>
      <c r="DSO28" s="61"/>
      <c r="DSP28" s="61"/>
      <c r="DSQ28" s="61"/>
      <c r="DSR28" s="61"/>
      <c r="DSS28" s="61"/>
      <c r="DST28" s="61"/>
      <c r="DSU28" s="61"/>
      <c r="DSV28" s="61"/>
      <c r="DSW28" s="61"/>
      <c r="DSX28" s="61"/>
      <c r="DSY28" s="61"/>
      <c r="DSZ28" s="61"/>
      <c r="DTA28" s="61"/>
      <c r="DTB28" s="61"/>
      <c r="DTC28" s="61"/>
      <c r="DTD28" s="61"/>
      <c r="DTE28" s="61"/>
      <c r="DTF28" s="61"/>
      <c r="DTG28" s="61"/>
      <c r="DTH28" s="61"/>
      <c r="DTI28" s="61"/>
      <c r="DTJ28" s="61"/>
      <c r="DTK28" s="61"/>
      <c r="DTL28" s="61"/>
      <c r="DTM28" s="61"/>
      <c r="DTN28" s="61"/>
      <c r="DTO28" s="61"/>
      <c r="DTP28" s="61"/>
      <c r="DTQ28" s="61"/>
      <c r="DTR28" s="61"/>
      <c r="DTS28" s="61"/>
      <c r="DTT28" s="61"/>
      <c r="DTU28" s="61"/>
      <c r="DTV28" s="61"/>
      <c r="DTW28" s="61"/>
      <c r="DTX28" s="61"/>
      <c r="DTY28" s="61"/>
      <c r="DTZ28" s="61"/>
      <c r="DUA28" s="61"/>
      <c r="DUB28" s="61"/>
      <c r="DUC28" s="61"/>
      <c r="DUD28" s="61"/>
      <c r="DUE28" s="61"/>
      <c r="DUF28" s="61"/>
      <c r="DUG28" s="61"/>
      <c r="DUH28" s="61"/>
      <c r="DUI28" s="61"/>
      <c r="DUJ28" s="61"/>
      <c r="DUK28" s="61"/>
      <c r="DUL28" s="61"/>
      <c r="DUM28" s="61"/>
      <c r="DUN28" s="61"/>
      <c r="DUO28" s="61"/>
      <c r="DUP28" s="61"/>
      <c r="DUQ28" s="61"/>
      <c r="DUR28" s="61"/>
      <c r="DUS28" s="61"/>
      <c r="DUT28" s="61"/>
      <c r="DUU28" s="61"/>
      <c r="DUV28" s="61"/>
      <c r="DUW28" s="61"/>
      <c r="DUX28" s="61"/>
      <c r="DUY28" s="61"/>
      <c r="DUZ28" s="61"/>
      <c r="DVA28" s="61"/>
      <c r="DVB28" s="61"/>
      <c r="DVC28" s="61"/>
      <c r="DVD28" s="61"/>
      <c r="DVE28" s="61"/>
      <c r="DVF28" s="61"/>
      <c r="DVG28" s="61"/>
      <c r="DVH28" s="61"/>
      <c r="DVI28" s="61"/>
      <c r="DVJ28" s="61"/>
      <c r="DVK28" s="61"/>
      <c r="DVL28" s="61"/>
      <c r="DVM28" s="61"/>
      <c r="DVN28" s="61"/>
      <c r="DVO28" s="61"/>
      <c r="DVP28" s="61"/>
      <c r="DVQ28" s="61"/>
      <c r="DVR28" s="61"/>
      <c r="DVS28" s="61"/>
      <c r="DVT28" s="61"/>
      <c r="DVU28" s="61"/>
      <c r="DVV28" s="61"/>
      <c r="DVW28" s="61"/>
      <c r="DVX28" s="61"/>
      <c r="DVY28" s="61"/>
      <c r="DVZ28" s="61"/>
      <c r="DWA28" s="61"/>
      <c r="DWB28" s="61"/>
      <c r="DWC28" s="61"/>
      <c r="DWD28" s="61"/>
      <c r="DWE28" s="61"/>
      <c r="DWF28" s="61"/>
      <c r="DWG28" s="61"/>
      <c r="DWH28" s="61"/>
      <c r="DWI28" s="61"/>
      <c r="DWJ28" s="61"/>
      <c r="DWK28" s="61"/>
      <c r="DWL28" s="61"/>
      <c r="DWM28" s="61"/>
      <c r="DWN28" s="61"/>
      <c r="DWO28" s="61"/>
      <c r="DWP28" s="61"/>
      <c r="DWQ28" s="61"/>
      <c r="DWR28" s="61"/>
      <c r="DWS28" s="61"/>
      <c r="DWT28" s="61"/>
      <c r="DWU28" s="61"/>
      <c r="DWV28" s="61"/>
      <c r="DWW28" s="61"/>
      <c r="DWX28" s="61"/>
      <c r="DWY28" s="61"/>
      <c r="DWZ28" s="61"/>
      <c r="DXA28" s="61"/>
      <c r="DXB28" s="61"/>
      <c r="DXC28" s="61"/>
      <c r="DXD28" s="61"/>
      <c r="DXE28" s="61"/>
      <c r="DXF28" s="61"/>
      <c r="DXG28" s="61"/>
      <c r="DXH28" s="61"/>
      <c r="DXI28" s="61"/>
      <c r="DXJ28" s="61"/>
      <c r="DXK28" s="61"/>
      <c r="DXL28" s="61"/>
      <c r="DXM28" s="61"/>
      <c r="DXN28" s="61"/>
      <c r="DXO28" s="61"/>
      <c r="DXP28" s="61"/>
      <c r="DXQ28" s="61"/>
      <c r="DXR28" s="61"/>
      <c r="DXS28" s="61"/>
      <c r="DXT28" s="61"/>
      <c r="DXU28" s="61"/>
      <c r="DXV28" s="61"/>
      <c r="DXW28" s="61"/>
      <c r="DXX28" s="61"/>
      <c r="DXY28" s="61"/>
      <c r="DXZ28" s="61"/>
      <c r="DYA28" s="61"/>
      <c r="DYB28" s="61"/>
      <c r="DYC28" s="61"/>
      <c r="DYD28" s="61"/>
      <c r="DYE28" s="61"/>
      <c r="DYF28" s="61"/>
      <c r="DYG28" s="61"/>
      <c r="DYH28" s="61"/>
      <c r="DYI28" s="61"/>
      <c r="DYJ28" s="61"/>
      <c r="DYK28" s="61"/>
      <c r="DYL28" s="61"/>
      <c r="DYM28" s="61"/>
      <c r="DYN28" s="61"/>
      <c r="DYO28" s="61"/>
      <c r="DYP28" s="61"/>
      <c r="DYQ28" s="61"/>
      <c r="DYR28" s="61"/>
      <c r="DYS28" s="61"/>
      <c r="DYT28" s="61"/>
      <c r="DYU28" s="61"/>
      <c r="DYV28" s="61"/>
      <c r="DYW28" s="61"/>
      <c r="DYX28" s="61"/>
      <c r="DYY28" s="61"/>
      <c r="DYZ28" s="61"/>
      <c r="DZA28" s="61"/>
      <c r="DZB28" s="61"/>
      <c r="DZC28" s="61"/>
      <c r="DZD28" s="61"/>
      <c r="DZE28" s="61"/>
      <c r="DZF28" s="61"/>
      <c r="DZG28" s="61"/>
      <c r="DZH28" s="61"/>
      <c r="DZI28" s="61"/>
      <c r="DZJ28" s="61"/>
      <c r="DZK28" s="61"/>
      <c r="DZL28" s="61"/>
      <c r="DZM28" s="61"/>
      <c r="DZN28" s="61"/>
      <c r="DZO28" s="61"/>
      <c r="DZP28" s="61"/>
      <c r="DZQ28" s="61"/>
      <c r="DZR28" s="61"/>
      <c r="DZS28" s="61"/>
      <c r="DZT28" s="61"/>
      <c r="DZU28" s="61"/>
      <c r="DZV28" s="61"/>
      <c r="DZW28" s="61"/>
      <c r="DZX28" s="61"/>
      <c r="DZY28" s="61"/>
      <c r="DZZ28" s="61"/>
      <c r="EAA28" s="61"/>
      <c r="EAB28" s="61"/>
      <c r="EAC28" s="61"/>
      <c r="EAD28" s="61"/>
      <c r="EAE28" s="61"/>
      <c r="EAF28" s="61"/>
      <c r="EAG28" s="61"/>
      <c r="EAH28" s="61"/>
      <c r="EAI28" s="61"/>
      <c r="EAJ28" s="61"/>
      <c r="EAK28" s="61"/>
      <c r="EAL28" s="61"/>
      <c r="EAM28" s="61"/>
      <c r="EAN28" s="61"/>
      <c r="EAO28" s="61"/>
      <c r="EAP28" s="61"/>
      <c r="EAQ28" s="61"/>
      <c r="EAR28" s="61"/>
      <c r="EAS28" s="61"/>
      <c r="EAT28" s="61"/>
      <c r="EAU28" s="61"/>
      <c r="EAV28" s="61"/>
      <c r="EAW28" s="61"/>
      <c r="EAX28" s="61"/>
      <c r="EAY28" s="61"/>
      <c r="EAZ28" s="61"/>
      <c r="EBA28" s="61"/>
      <c r="EBB28" s="61"/>
      <c r="EBC28" s="61"/>
      <c r="EBD28" s="61"/>
      <c r="EBE28" s="61"/>
      <c r="EBF28" s="61"/>
      <c r="EBG28" s="61"/>
      <c r="EBH28" s="61"/>
      <c r="EBI28" s="61"/>
      <c r="EBJ28" s="61"/>
      <c r="EBK28" s="61"/>
      <c r="EBL28" s="61"/>
      <c r="EBM28" s="61"/>
      <c r="EBN28" s="61"/>
      <c r="EBO28" s="61"/>
      <c r="EBP28" s="61"/>
      <c r="EBQ28" s="61"/>
      <c r="EBR28" s="61"/>
      <c r="EBS28" s="61"/>
      <c r="EBT28" s="61"/>
      <c r="EBU28" s="61"/>
      <c r="EBV28" s="61"/>
      <c r="EBW28" s="61"/>
      <c r="EBX28" s="61"/>
      <c r="EBY28" s="61"/>
      <c r="EBZ28" s="61"/>
      <c r="ECA28" s="61"/>
      <c r="ECB28" s="61"/>
      <c r="ECC28" s="61"/>
      <c r="ECD28" s="61"/>
      <c r="ECE28" s="61"/>
      <c r="ECF28" s="61"/>
      <c r="ECG28" s="61"/>
      <c r="ECH28" s="61"/>
      <c r="ECI28" s="61"/>
      <c r="ECJ28" s="61"/>
      <c r="ECK28" s="61"/>
      <c r="ECL28" s="61"/>
      <c r="ECM28" s="61"/>
      <c r="ECN28" s="61"/>
      <c r="ECO28" s="61"/>
      <c r="ECP28" s="61"/>
      <c r="ECQ28" s="61"/>
      <c r="ECR28" s="61"/>
      <c r="ECS28" s="61"/>
      <c r="ECT28" s="61"/>
      <c r="ECU28" s="61"/>
      <c r="ECV28" s="61"/>
      <c r="ECW28" s="61"/>
      <c r="ECX28" s="61"/>
      <c r="ECY28" s="61"/>
      <c r="ECZ28" s="61"/>
      <c r="EDA28" s="61"/>
      <c r="EDB28" s="61"/>
      <c r="EDC28" s="61"/>
      <c r="EDD28" s="61"/>
      <c r="EDE28" s="61"/>
      <c r="EDF28" s="61"/>
      <c r="EDG28" s="61"/>
      <c r="EDH28" s="61"/>
      <c r="EDI28" s="61"/>
      <c r="EDJ28" s="61"/>
      <c r="EDK28" s="61"/>
      <c r="EDL28" s="61"/>
      <c r="EDM28" s="61"/>
      <c r="EDN28" s="61"/>
      <c r="EDO28" s="61"/>
      <c r="EDP28" s="61"/>
      <c r="EDQ28" s="61"/>
      <c r="EDR28" s="61"/>
      <c r="EDS28" s="61"/>
      <c r="EDT28" s="61"/>
      <c r="EDU28" s="61"/>
      <c r="EDV28" s="61"/>
      <c r="EDW28" s="61"/>
      <c r="EDX28" s="61"/>
      <c r="EDY28" s="61"/>
      <c r="EDZ28" s="61"/>
      <c r="EEA28" s="61"/>
      <c r="EEB28" s="61"/>
      <c r="EEC28" s="61"/>
      <c r="EED28" s="61"/>
      <c r="EEE28" s="61"/>
      <c r="EEF28" s="61"/>
      <c r="EEG28" s="61"/>
      <c r="EEH28" s="61"/>
      <c r="EEI28" s="61"/>
      <c r="EEJ28" s="61"/>
      <c r="EEK28" s="61"/>
      <c r="EEL28" s="61"/>
      <c r="EEM28" s="61"/>
      <c r="EEN28" s="61"/>
      <c r="EEO28" s="61"/>
      <c r="EEP28" s="61"/>
      <c r="EEQ28" s="61"/>
      <c r="EER28" s="61"/>
      <c r="EES28" s="61"/>
      <c r="EET28" s="61"/>
      <c r="EEU28" s="61"/>
      <c r="EEV28" s="61"/>
      <c r="EEW28" s="61"/>
      <c r="EEX28" s="61"/>
      <c r="EEY28" s="61"/>
      <c r="EEZ28" s="61"/>
      <c r="EFA28" s="61"/>
      <c r="EFB28" s="61"/>
      <c r="EFC28" s="61"/>
      <c r="EFD28" s="61"/>
      <c r="EFE28" s="61"/>
      <c r="EFF28" s="61"/>
      <c r="EFG28" s="61"/>
      <c r="EFH28" s="61"/>
      <c r="EFI28" s="61"/>
      <c r="EFJ28" s="61"/>
      <c r="EFK28" s="61"/>
      <c r="EFL28" s="61"/>
      <c r="EFM28" s="61"/>
      <c r="EFN28" s="61"/>
      <c r="EFO28" s="61"/>
      <c r="EFP28" s="61"/>
      <c r="EFQ28" s="61"/>
      <c r="EFR28" s="61"/>
      <c r="EFS28" s="61"/>
      <c r="EFT28" s="61"/>
      <c r="EFU28" s="61"/>
      <c r="EFV28" s="61"/>
      <c r="EFW28" s="61"/>
      <c r="EFX28" s="61"/>
      <c r="EFY28" s="61"/>
      <c r="EFZ28" s="61"/>
      <c r="EGA28" s="61"/>
      <c r="EGB28" s="61"/>
      <c r="EGC28" s="61"/>
      <c r="EGD28" s="61"/>
      <c r="EGE28" s="61"/>
      <c r="EGF28" s="61"/>
      <c r="EGG28" s="61"/>
      <c r="EGH28" s="61"/>
      <c r="EGI28" s="61"/>
      <c r="EGJ28" s="61"/>
      <c r="EGK28" s="61"/>
      <c r="EGL28" s="61"/>
      <c r="EGM28" s="61"/>
      <c r="EGN28" s="61"/>
      <c r="EGO28" s="61"/>
      <c r="EGP28" s="61"/>
      <c r="EGQ28" s="61"/>
      <c r="EGR28" s="61"/>
      <c r="EGS28" s="61"/>
      <c r="EGT28" s="61"/>
      <c r="EGU28" s="61"/>
      <c r="EGV28" s="61"/>
      <c r="EGW28" s="61"/>
      <c r="EGX28" s="61"/>
      <c r="EGY28" s="61"/>
      <c r="EGZ28" s="61"/>
      <c r="EHA28" s="61"/>
      <c r="EHB28" s="61"/>
      <c r="EHC28" s="61"/>
      <c r="EHD28" s="61"/>
      <c r="EHE28" s="61"/>
      <c r="EHF28" s="61"/>
      <c r="EHG28" s="61"/>
      <c r="EHH28" s="61"/>
      <c r="EHI28" s="61"/>
      <c r="EHJ28" s="61"/>
      <c r="EHK28" s="61"/>
      <c r="EHL28" s="61"/>
      <c r="EHM28" s="61"/>
      <c r="EHN28" s="61"/>
      <c r="EHO28" s="61"/>
      <c r="EHP28" s="61"/>
      <c r="EHQ28" s="61"/>
      <c r="EHR28" s="61"/>
      <c r="EHS28" s="61"/>
      <c r="EHT28" s="61"/>
      <c r="EHU28" s="61"/>
      <c r="EHV28" s="61"/>
      <c r="EHW28" s="61"/>
      <c r="EHX28" s="61"/>
      <c r="EHY28" s="61"/>
      <c r="EHZ28" s="61"/>
      <c r="EIA28" s="61"/>
      <c r="EIB28" s="61"/>
      <c r="EIC28" s="61"/>
      <c r="EID28" s="61"/>
      <c r="EIE28" s="61"/>
      <c r="EIF28" s="61"/>
      <c r="EIG28" s="61"/>
      <c r="EIH28" s="61"/>
      <c r="EII28" s="61"/>
      <c r="EIJ28" s="61"/>
      <c r="EIK28" s="61"/>
      <c r="EIL28" s="61"/>
      <c r="EIM28" s="61"/>
      <c r="EIN28" s="61"/>
      <c r="EIO28" s="61"/>
      <c r="EIP28" s="61"/>
      <c r="EIQ28" s="61"/>
      <c r="EIR28" s="61"/>
      <c r="EIS28" s="61"/>
      <c r="EIT28" s="61"/>
      <c r="EIU28" s="61"/>
      <c r="EIV28" s="61"/>
      <c r="EIW28" s="61"/>
      <c r="EIX28" s="61"/>
      <c r="EIY28" s="61"/>
      <c r="EIZ28" s="61"/>
      <c r="EJA28" s="61"/>
      <c r="EJB28" s="61"/>
      <c r="EJC28" s="61"/>
      <c r="EJD28" s="61"/>
      <c r="EJE28" s="61"/>
      <c r="EJF28" s="61"/>
      <c r="EJG28" s="61"/>
      <c r="EJH28" s="61"/>
      <c r="EJI28" s="61"/>
      <c r="EJJ28" s="61"/>
      <c r="EJK28" s="61"/>
      <c r="EJL28" s="61"/>
      <c r="EJM28" s="61"/>
      <c r="EJN28" s="61"/>
      <c r="EJO28" s="61"/>
      <c r="EJP28" s="61"/>
      <c r="EJQ28" s="61"/>
      <c r="EJR28" s="61"/>
      <c r="EJS28" s="61"/>
      <c r="EJT28" s="61"/>
      <c r="EJU28" s="61"/>
      <c r="EJV28" s="61"/>
      <c r="EJW28" s="61"/>
      <c r="EJX28" s="61"/>
      <c r="EJY28" s="61"/>
      <c r="EJZ28" s="61"/>
      <c r="EKA28" s="61"/>
      <c r="EKB28" s="61"/>
      <c r="EKC28" s="61"/>
      <c r="EKD28" s="61"/>
      <c r="EKE28" s="61"/>
      <c r="EKF28" s="61"/>
      <c r="EKG28" s="61"/>
      <c r="EKH28" s="61"/>
      <c r="EKI28" s="61"/>
      <c r="EKJ28" s="61"/>
      <c r="EKK28" s="61"/>
      <c r="EKL28" s="61"/>
      <c r="EKM28" s="61"/>
      <c r="EKN28" s="61"/>
      <c r="EKO28" s="61"/>
      <c r="EKP28" s="61"/>
      <c r="EKQ28" s="61"/>
      <c r="EKR28" s="61"/>
      <c r="EKS28" s="61"/>
      <c r="EKT28" s="61"/>
      <c r="EKU28" s="61"/>
      <c r="EKV28" s="61"/>
      <c r="EKW28" s="61"/>
      <c r="EKX28" s="61"/>
      <c r="EKY28" s="61"/>
      <c r="EKZ28" s="61"/>
      <c r="ELA28" s="61"/>
      <c r="ELB28" s="61"/>
      <c r="ELC28" s="61"/>
      <c r="ELD28" s="61"/>
      <c r="ELE28" s="61"/>
      <c r="ELF28" s="61"/>
      <c r="ELG28" s="61"/>
      <c r="ELH28" s="61"/>
      <c r="ELI28" s="61"/>
      <c r="ELJ28" s="61"/>
      <c r="ELK28" s="61"/>
      <c r="ELL28" s="61"/>
      <c r="ELM28" s="61"/>
      <c r="ELN28" s="61"/>
      <c r="ELO28" s="61"/>
      <c r="ELP28" s="61"/>
      <c r="ELQ28" s="61"/>
      <c r="ELR28" s="61"/>
      <c r="ELS28" s="61"/>
      <c r="ELT28" s="61"/>
      <c r="ELU28" s="61"/>
      <c r="ELV28" s="61"/>
      <c r="ELW28" s="61"/>
      <c r="ELX28" s="61"/>
      <c r="ELY28" s="61"/>
      <c r="ELZ28" s="61"/>
      <c r="EMA28" s="61"/>
      <c r="EMB28" s="61"/>
      <c r="EMC28" s="61"/>
      <c r="EMD28" s="61"/>
      <c r="EME28" s="61"/>
      <c r="EMF28" s="61"/>
      <c r="EMG28" s="61"/>
      <c r="EMH28" s="61"/>
      <c r="EMI28" s="61"/>
      <c r="EMJ28" s="61"/>
      <c r="EMK28" s="61"/>
      <c r="EML28" s="61"/>
      <c r="EMM28" s="61"/>
      <c r="EMN28" s="61"/>
      <c r="EMO28" s="61"/>
      <c r="EMP28" s="61"/>
      <c r="EMQ28" s="61"/>
      <c r="EMR28" s="61"/>
      <c r="EMS28" s="61"/>
      <c r="EMT28" s="61"/>
      <c r="EMU28" s="61"/>
      <c r="EMV28" s="61"/>
      <c r="EMW28" s="61"/>
      <c r="EMX28" s="61"/>
      <c r="EMY28" s="61"/>
      <c r="EMZ28" s="61"/>
      <c r="ENA28" s="61"/>
      <c r="ENB28" s="61"/>
      <c r="ENC28" s="61"/>
      <c r="END28" s="61"/>
      <c r="ENE28" s="61"/>
      <c r="ENF28" s="61"/>
      <c r="ENG28" s="61"/>
      <c r="ENH28" s="61"/>
      <c r="ENI28" s="61"/>
      <c r="ENJ28" s="61"/>
      <c r="ENK28" s="61"/>
      <c r="ENL28" s="61"/>
      <c r="ENM28" s="61"/>
      <c r="ENN28" s="61"/>
      <c r="ENO28" s="61"/>
      <c r="ENP28" s="61"/>
      <c r="ENQ28" s="61"/>
      <c r="ENR28" s="61"/>
      <c r="ENS28" s="61"/>
      <c r="ENT28" s="61"/>
      <c r="ENU28" s="61"/>
      <c r="ENV28" s="61"/>
      <c r="ENW28" s="61"/>
      <c r="ENX28" s="61"/>
      <c r="ENY28" s="61"/>
      <c r="ENZ28" s="61"/>
      <c r="EOA28" s="61"/>
      <c r="EOB28" s="61"/>
      <c r="EOC28" s="61"/>
      <c r="EOD28" s="61"/>
      <c r="EOE28" s="61"/>
      <c r="EOF28" s="61"/>
      <c r="EOG28" s="61"/>
      <c r="EOH28" s="61"/>
      <c r="EOI28" s="61"/>
      <c r="EOJ28" s="61"/>
      <c r="EOK28" s="61"/>
      <c r="EOL28" s="61"/>
      <c r="EOM28" s="61"/>
      <c r="EON28" s="61"/>
      <c r="EOO28" s="61"/>
      <c r="EOP28" s="61"/>
      <c r="EOQ28" s="61"/>
      <c r="EOR28" s="61"/>
      <c r="EOS28" s="61"/>
      <c r="EOT28" s="61"/>
      <c r="EOU28" s="61"/>
      <c r="EOV28" s="61"/>
      <c r="EOW28" s="61"/>
      <c r="EOX28" s="61"/>
      <c r="EOY28" s="61"/>
      <c r="EOZ28" s="61"/>
      <c r="EPA28" s="61"/>
      <c r="EPB28" s="61"/>
      <c r="EPC28" s="61"/>
      <c r="EPD28" s="61"/>
      <c r="EPE28" s="61"/>
      <c r="EPF28" s="61"/>
      <c r="EPG28" s="61"/>
      <c r="EPH28" s="61"/>
      <c r="EPI28" s="61"/>
      <c r="EPJ28" s="61"/>
      <c r="EPK28" s="61"/>
      <c r="EPL28" s="61"/>
      <c r="EPM28" s="61"/>
      <c r="EPN28" s="61"/>
      <c r="EPO28" s="61"/>
      <c r="EPP28" s="61"/>
      <c r="EPQ28" s="61"/>
      <c r="EPR28" s="61"/>
      <c r="EPS28" s="61"/>
      <c r="EPT28" s="61"/>
      <c r="EPU28" s="61"/>
      <c r="EPV28" s="61"/>
      <c r="EPW28" s="61"/>
      <c r="EPX28" s="61"/>
      <c r="EPY28" s="61"/>
      <c r="EPZ28" s="61"/>
      <c r="EQA28" s="61"/>
      <c r="EQB28" s="61"/>
      <c r="EQC28" s="61"/>
      <c r="EQD28" s="61"/>
      <c r="EQE28" s="61"/>
      <c r="EQF28" s="61"/>
      <c r="EQG28" s="61"/>
      <c r="EQH28" s="61"/>
      <c r="EQI28" s="61"/>
      <c r="EQJ28" s="61"/>
      <c r="EQK28" s="61"/>
      <c r="EQL28" s="61"/>
      <c r="EQM28" s="61"/>
      <c r="EQN28" s="61"/>
      <c r="EQO28" s="61"/>
      <c r="EQP28" s="61"/>
      <c r="EQQ28" s="61"/>
      <c r="EQR28" s="61"/>
      <c r="EQS28" s="61"/>
      <c r="EQT28" s="61"/>
      <c r="EQU28" s="61"/>
      <c r="EQV28" s="61"/>
      <c r="EQW28" s="61"/>
      <c r="EQX28" s="61"/>
      <c r="EQY28" s="61"/>
      <c r="EQZ28" s="61"/>
      <c r="ERA28" s="61"/>
      <c r="ERB28" s="61"/>
      <c r="ERC28" s="61"/>
      <c r="ERD28" s="61"/>
      <c r="ERE28" s="61"/>
      <c r="ERF28" s="61"/>
      <c r="ERG28" s="61"/>
      <c r="ERH28" s="61"/>
      <c r="ERI28" s="61"/>
      <c r="ERJ28" s="61"/>
      <c r="ERK28" s="61"/>
      <c r="ERL28" s="61"/>
      <c r="ERM28" s="61"/>
      <c r="ERN28" s="61"/>
      <c r="ERO28" s="61"/>
      <c r="ERP28" s="61"/>
      <c r="ERQ28" s="61"/>
      <c r="ERR28" s="61"/>
      <c r="ERS28" s="61"/>
      <c r="ERT28" s="61"/>
      <c r="ERU28" s="61"/>
      <c r="ERV28" s="61"/>
      <c r="ERW28" s="61"/>
      <c r="ERX28" s="61"/>
      <c r="ERY28" s="61"/>
      <c r="ERZ28" s="61"/>
      <c r="ESA28" s="61"/>
      <c r="ESB28" s="61"/>
      <c r="ESC28" s="61"/>
      <c r="ESD28" s="61"/>
      <c r="ESE28" s="61"/>
      <c r="ESF28" s="61"/>
      <c r="ESG28" s="61"/>
      <c r="ESH28" s="61"/>
      <c r="ESI28" s="61"/>
      <c r="ESJ28" s="61"/>
      <c r="ESK28" s="61"/>
      <c r="ESL28" s="61"/>
      <c r="ESM28" s="61"/>
      <c r="ESN28" s="61"/>
      <c r="ESO28" s="61"/>
      <c r="ESP28" s="61"/>
      <c r="ESQ28" s="61"/>
      <c r="ESR28" s="61"/>
      <c r="ESS28" s="61"/>
      <c r="EST28" s="61"/>
      <c r="ESU28" s="61"/>
      <c r="ESV28" s="61"/>
      <c r="ESW28" s="61"/>
      <c r="ESX28" s="61"/>
      <c r="ESY28" s="61"/>
      <c r="ESZ28" s="61"/>
      <c r="ETA28" s="61"/>
      <c r="ETB28" s="61"/>
      <c r="ETC28" s="61"/>
      <c r="ETD28" s="61"/>
      <c r="ETE28" s="61"/>
      <c r="ETF28" s="61"/>
      <c r="ETG28" s="61"/>
      <c r="ETH28" s="61"/>
      <c r="ETI28" s="61"/>
      <c r="ETJ28" s="61"/>
      <c r="ETK28" s="61"/>
      <c r="ETL28" s="61"/>
      <c r="ETM28" s="61"/>
      <c r="ETN28" s="61"/>
      <c r="ETO28" s="61"/>
      <c r="ETP28" s="61"/>
      <c r="ETQ28" s="61"/>
      <c r="ETR28" s="61"/>
      <c r="ETS28" s="61"/>
      <c r="ETT28" s="61"/>
      <c r="ETU28" s="61"/>
      <c r="ETV28" s="61"/>
      <c r="ETW28" s="61"/>
      <c r="ETX28" s="61"/>
      <c r="ETY28" s="61"/>
      <c r="ETZ28" s="61"/>
      <c r="EUA28" s="61"/>
      <c r="EUB28" s="61"/>
      <c r="EUC28" s="61"/>
      <c r="EUD28" s="61"/>
      <c r="EUE28" s="61"/>
      <c r="EUF28" s="61"/>
      <c r="EUG28" s="61"/>
      <c r="EUH28" s="61"/>
      <c r="EUI28" s="61"/>
      <c r="EUJ28" s="61"/>
      <c r="EUK28" s="61"/>
      <c r="EUL28" s="61"/>
      <c r="EUM28" s="61"/>
      <c r="EUN28" s="61"/>
      <c r="EUO28" s="61"/>
      <c r="EUP28" s="61"/>
      <c r="EUQ28" s="61"/>
      <c r="EUR28" s="61"/>
      <c r="EUS28" s="61"/>
      <c r="EUT28" s="61"/>
      <c r="EUU28" s="61"/>
      <c r="EUV28" s="61"/>
      <c r="EUW28" s="61"/>
      <c r="EUX28" s="61"/>
      <c r="EUY28" s="61"/>
      <c r="EUZ28" s="61"/>
      <c r="EVA28" s="61"/>
      <c r="EVB28" s="61"/>
      <c r="EVC28" s="61"/>
      <c r="EVD28" s="61"/>
      <c r="EVE28" s="61"/>
      <c r="EVF28" s="61"/>
      <c r="EVG28" s="61"/>
      <c r="EVH28" s="61"/>
      <c r="EVI28" s="61"/>
      <c r="EVJ28" s="61"/>
      <c r="EVK28" s="61"/>
      <c r="EVL28" s="61"/>
      <c r="EVM28" s="61"/>
      <c r="EVN28" s="61"/>
      <c r="EVO28" s="61"/>
      <c r="EVP28" s="61"/>
      <c r="EVQ28" s="61"/>
      <c r="EVR28" s="61"/>
      <c r="EVS28" s="61"/>
      <c r="EVT28" s="61"/>
      <c r="EVU28" s="61"/>
      <c r="EVV28" s="61"/>
      <c r="EVW28" s="61"/>
      <c r="EVX28" s="61"/>
      <c r="EVY28" s="61"/>
      <c r="EVZ28" s="61"/>
      <c r="EWA28" s="61"/>
      <c r="EWB28" s="61"/>
      <c r="EWC28" s="61"/>
      <c r="EWD28" s="61"/>
      <c r="EWE28" s="61"/>
      <c r="EWF28" s="61"/>
      <c r="EWG28" s="61"/>
      <c r="EWH28" s="61"/>
      <c r="EWI28" s="61"/>
      <c r="EWJ28" s="61"/>
      <c r="EWK28" s="61"/>
      <c r="EWL28" s="61"/>
      <c r="EWM28" s="61"/>
      <c r="EWN28" s="61"/>
      <c r="EWO28" s="61"/>
      <c r="EWP28" s="61"/>
      <c r="EWQ28" s="61"/>
      <c r="EWR28" s="61"/>
      <c r="EWS28" s="61"/>
      <c r="EWT28" s="61"/>
      <c r="EWU28" s="61"/>
      <c r="EWV28" s="61"/>
      <c r="EWW28" s="61"/>
      <c r="EWX28" s="61"/>
      <c r="EWY28" s="61"/>
      <c r="EWZ28" s="61"/>
      <c r="EXA28" s="61"/>
      <c r="EXB28" s="61"/>
      <c r="EXC28" s="61"/>
      <c r="EXD28" s="61"/>
      <c r="EXE28" s="61"/>
      <c r="EXF28" s="61"/>
      <c r="EXG28" s="61"/>
      <c r="EXH28" s="61"/>
      <c r="EXI28" s="61"/>
      <c r="EXJ28" s="61"/>
      <c r="EXK28" s="61"/>
      <c r="EXL28" s="61"/>
      <c r="EXM28" s="61"/>
      <c r="EXN28" s="61"/>
      <c r="EXO28" s="61"/>
      <c r="EXP28" s="61"/>
      <c r="EXQ28" s="61"/>
      <c r="EXR28" s="61"/>
      <c r="EXS28" s="61"/>
      <c r="EXT28" s="61"/>
      <c r="EXU28" s="61"/>
      <c r="EXV28" s="61"/>
      <c r="EXW28" s="61"/>
      <c r="EXX28" s="61"/>
      <c r="EXY28" s="61"/>
      <c r="EXZ28" s="61"/>
      <c r="EYA28" s="61"/>
      <c r="EYB28" s="61"/>
      <c r="EYC28" s="61"/>
      <c r="EYD28" s="61"/>
      <c r="EYE28" s="61"/>
      <c r="EYF28" s="61"/>
      <c r="EYG28" s="61"/>
      <c r="EYH28" s="61"/>
      <c r="EYI28" s="61"/>
      <c r="EYJ28" s="61"/>
      <c r="EYK28" s="61"/>
      <c r="EYL28" s="61"/>
      <c r="EYM28" s="61"/>
      <c r="EYN28" s="61"/>
      <c r="EYO28" s="61"/>
      <c r="EYP28" s="61"/>
      <c r="EYQ28" s="61"/>
      <c r="EYR28" s="61"/>
      <c r="EYS28" s="61"/>
      <c r="EYT28" s="61"/>
      <c r="EYU28" s="61"/>
      <c r="EYV28" s="61"/>
      <c r="EYW28" s="61"/>
      <c r="EYX28" s="61"/>
      <c r="EYY28" s="61"/>
      <c r="EYZ28" s="61"/>
      <c r="EZA28" s="61"/>
      <c r="EZB28" s="61"/>
      <c r="EZC28" s="61"/>
      <c r="EZD28" s="61"/>
      <c r="EZE28" s="61"/>
      <c r="EZF28" s="61"/>
      <c r="EZG28" s="61"/>
      <c r="EZH28" s="61"/>
      <c r="EZI28" s="61"/>
      <c r="EZJ28" s="61"/>
      <c r="EZK28" s="61"/>
      <c r="EZL28" s="61"/>
      <c r="EZM28" s="61"/>
      <c r="EZN28" s="61"/>
      <c r="EZO28" s="61"/>
      <c r="EZP28" s="61"/>
      <c r="EZQ28" s="61"/>
      <c r="EZR28" s="61"/>
      <c r="EZS28" s="61"/>
      <c r="EZT28" s="61"/>
      <c r="EZU28" s="61"/>
      <c r="EZV28" s="61"/>
      <c r="EZW28" s="61"/>
      <c r="EZX28" s="61"/>
      <c r="EZY28" s="61"/>
      <c r="EZZ28" s="61"/>
      <c r="FAA28" s="61"/>
      <c r="FAB28" s="61"/>
      <c r="FAC28" s="61"/>
      <c r="FAD28" s="61"/>
      <c r="FAE28" s="61"/>
      <c r="FAF28" s="61"/>
      <c r="FAG28" s="61"/>
      <c r="FAH28" s="61"/>
      <c r="FAI28" s="61"/>
      <c r="FAJ28" s="61"/>
      <c r="FAK28" s="61"/>
      <c r="FAL28" s="61"/>
      <c r="FAM28" s="61"/>
      <c r="FAN28" s="61"/>
      <c r="FAO28" s="61"/>
      <c r="FAP28" s="61"/>
      <c r="FAQ28" s="61"/>
      <c r="FAR28" s="61"/>
      <c r="FAS28" s="61"/>
      <c r="FAT28" s="61"/>
      <c r="FAU28" s="61"/>
      <c r="FAV28" s="61"/>
      <c r="FAW28" s="61"/>
      <c r="FAX28" s="61"/>
      <c r="FAY28" s="61"/>
      <c r="FAZ28" s="61"/>
      <c r="FBA28" s="61"/>
      <c r="FBB28" s="61"/>
      <c r="FBC28" s="61"/>
      <c r="FBD28" s="61"/>
      <c r="FBE28" s="61"/>
      <c r="FBF28" s="61"/>
      <c r="FBG28" s="61"/>
      <c r="FBH28" s="61"/>
      <c r="FBI28" s="61"/>
      <c r="FBJ28" s="61"/>
      <c r="FBK28" s="61"/>
      <c r="FBL28" s="61"/>
      <c r="FBM28" s="61"/>
      <c r="FBN28" s="61"/>
      <c r="FBO28" s="61"/>
      <c r="FBP28" s="61"/>
      <c r="FBQ28" s="61"/>
      <c r="FBR28" s="61"/>
      <c r="FBS28" s="61"/>
      <c r="FBT28" s="61"/>
      <c r="FBU28" s="61"/>
      <c r="FBV28" s="61"/>
      <c r="FBW28" s="61"/>
      <c r="FBX28" s="61"/>
      <c r="FBY28" s="61"/>
      <c r="FBZ28" s="61"/>
      <c r="FCA28" s="61"/>
      <c r="FCB28" s="61"/>
      <c r="FCC28" s="61"/>
      <c r="FCD28" s="61"/>
      <c r="FCE28" s="61"/>
      <c r="FCF28" s="61"/>
      <c r="FCG28" s="61"/>
      <c r="FCH28" s="61"/>
      <c r="FCI28" s="61"/>
      <c r="FCJ28" s="61"/>
      <c r="FCK28" s="61"/>
      <c r="FCL28" s="61"/>
      <c r="FCM28" s="61"/>
      <c r="FCN28" s="61"/>
      <c r="FCO28" s="61"/>
      <c r="FCP28" s="61"/>
      <c r="FCQ28" s="61"/>
      <c r="FCR28" s="61"/>
      <c r="FCS28" s="61"/>
      <c r="FCT28" s="61"/>
      <c r="FCU28" s="61"/>
      <c r="FCV28" s="61"/>
      <c r="FCW28" s="61"/>
      <c r="FCX28" s="61"/>
      <c r="FCY28" s="61"/>
      <c r="FCZ28" s="61"/>
      <c r="FDA28" s="61"/>
      <c r="FDB28" s="61"/>
      <c r="FDC28" s="61"/>
      <c r="FDD28" s="61"/>
      <c r="FDE28" s="61"/>
      <c r="FDF28" s="61"/>
      <c r="FDG28" s="61"/>
      <c r="FDH28" s="61"/>
      <c r="FDI28" s="61"/>
      <c r="FDJ28" s="61"/>
      <c r="FDK28" s="61"/>
      <c r="FDL28" s="61"/>
      <c r="FDM28" s="61"/>
      <c r="FDN28" s="61"/>
      <c r="FDO28" s="61"/>
      <c r="FDP28" s="61"/>
      <c r="FDQ28" s="61"/>
      <c r="FDR28" s="61"/>
      <c r="FDS28" s="61"/>
      <c r="FDT28" s="61"/>
      <c r="FDU28" s="61"/>
      <c r="FDV28" s="61"/>
      <c r="FDW28" s="61"/>
      <c r="FDX28" s="61"/>
      <c r="FDY28" s="61"/>
      <c r="FDZ28" s="61"/>
      <c r="FEA28" s="61"/>
      <c r="FEB28" s="61"/>
      <c r="FEC28" s="61"/>
      <c r="FED28" s="61"/>
      <c r="FEE28" s="61"/>
      <c r="FEF28" s="61"/>
      <c r="FEG28" s="61"/>
      <c r="FEH28" s="61"/>
      <c r="FEI28" s="61"/>
      <c r="FEJ28" s="61"/>
      <c r="FEK28" s="61"/>
      <c r="FEL28" s="61"/>
      <c r="FEM28" s="61"/>
      <c r="FEN28" s="61"/>
      <c r="FEO28" s="61"/>
      <c r="FEP28" s="61"/>
      <c r="FEQ28" s="61"/>
      <c r="FER28" s="61"/>
      <c r="FES28" s="61"/>
      <c r="FET28" s="61"/>
      <c r="FEU28" s="61"/>
      <c r="FEV28" s="61"/>
      <c r="FEW28" s="61"/>
      <c r="FEX28" s="61"/>
      <c r="FEY28" s="61"/>
      <c r="FEZ28" s="61"/>
      <c r="FFA28" s="61"/>
      <c r="FFB28" s="61"/>
      <c r="FFC28" s="61"/>
      <c r="FFD28" s="61"/>
      <c r="FFE28" s="61"/>
      <c r="FFF28" s="61"/>
      <c r="FFG28" s="61"/>
      <c r="FFH28" s="61"/>
      <c r="FFI28" s="61"/>
      <c r="FFJ28" s="61"/>
      <c r="FFK28" s="61"/>
      <c r="FFL28" s="61"/>
      <c r="FFM28" s="61"/>
      <c r="FFN28" s="61"/>
      <c r="FFO28" s="61"/>
      <c r="FFP28" s="61"/>
      <c r="FFQ28" s="61"/>
      <c r="FFR28" s="61"/>
      <c r="FFS28" s="61"/>
      <c r="FFT28" s="61"/>
      <c r="FFU28" s="61"/>
      <c r="FFV28" s="61"/>
      <c r="FFW28" s="61"/>
      <c r="FFX28" s="61"/>
      <c r="FFY28" s="61"/>
      <c r="FFZ28" s="61"/>
      <c r="FGA28" s="61"/>
      <c r="FGB28" s="61"/>
      <c r="FGC28" s="61"/>
      <c r="FGD28" s="61"/>
      <c r="FGE28" s="61"/>
      <c r="FGF28" s="61"/>
      <c r="FGG28" s="61"/>
      <c r="FGH28" s="61"/>
      <c r="FGI28" s="61"/>
      <c r="FGJ28" s="61"/>
      <c r="FGK28" s="61"/>
      <c r="FGL28" s="61"/>
      <c r="FGM28" s="61"/>
      <c r="FGN28" s="61"/>
      <c r="FGO28" s="61"/>
      <c r="FGP28" s="61"/>
      <c r="FGQ28" s="61"/>
      <c r="FGR28" s="61"/>
      <c r="FGS28" s="61"/>
      <c r="FGT28" s="61"/>
      <c r="FGU28" s="61"/>
      <c r="FGV28" s="61"/>
      <c r="FGW28" s="61"/>
      <c r="FGX28" s="61"/>
      <c r="FGY28" s="61"/>
      <c r="FGZ28" s="61"/>
      <c r="FHA28" s="61"/>
      <c r="FHB28" s="61"/>
      <c r="FHC28" s="61"/>
      <c r="FHD28" s="61"/>
      <c r="FHE28" s="61"/>
      <c r="FHF28" s="61"/>
      <c r="FHG28" s="61"/>
      <c r="FHH28" s="61"/>
      <c r="FHI28" s="61"/>
      <c r="FHJ28" s="61"/>
      <c r="FHK28" s="61"/>
      <c r="FHL28" s="61"/>
      <c r="FHM28" s="61"/>
      <c r="FHN28" s="61"/>
      <c r="FHO28" s="61"/>
      <c r="FHP28" s="61"/>
      <c r="FHQ28" s="61"/>
      <c r="FHR28" s="61"/>
      <c r="FHS28" s="61"/>
      <c r="FHT28" s="61"/>
      <c r="FHU28" s="61"/>
      <c r="FHV28" s="61"/>
      <c r="FHW28" s="61"/>
      <c r="FHX28" s="61"/>
      <c r="FHY28" s="61"/>
      <c r="FHZ28" s="61"/>
      <c r="FIA28" s="61"/>
      <c r="FIB28" s="61"/>
      <c r="FIC28" s="61"/>
      <c r="FID28" s="61"/>
      <c r="FIE28" s="61"/>
      <c r="FIF28" s="61"/>
      <c r="FIG28" s="61"/>
      <c r="FIH28" s="61"/>
      <c r="FII28" s="61"/>
      <c r="FIJ28" s="61"/>
      <c r="FIK28" s="61"/>
      <c r="FIL28" s="61"/>
      <c r="FIM28" s="61"/>
      <c r="FIN28" s="61"/>
      <c r="FIO28" s="61"/>
      <c r="FIP28" s="61"/>
      <c r="FIQ28" s="61"/>
      <c r="FIR28" s="61"/>
      <c r="FIS28" s="61"/>
      <c r="FIT28" s="61"/>
      <c r="FIU28" s="61"/>
      <c r="FIV28" s="61"/>
      <c r="FIW28" s="61"/>
      <c r="FIX28" s="61"/>
      <c r="FIY28" s="61"/>
      <c r="FIZ28" s="61"/>
      <c r="FJA28" s="61"/>
      <c r="FJB28" s="61"/>
      <c r="FJC28" s="61"/>
      <c r="FJD28" s="61"/>
      <c r="FJE28" s="61"/>
      <c r="FJF28" s="61"/>
      <c r="FJG28" s="61"/>
      <c r="FJH28" s="61"/>
      <c r="FJI28" s="61"/>
      <c r="FJJ28" s="61"/>
      <c r="FJK28" s="61"/>
      <c r="FJL28" s="61"/>
      <c r="FJM28" s="61"/>
      <c r="FJN28" s="61"/>
      <c r="FJO28" s="61"/>
      <c r="FJP28" s="61"/>
      <c r="FJQ28" s="61"/>
      <c r="FJR28" s="61"/>
      <c r="FJS28" s="61"/>
      <c r="FJT28" s="61"/>
      <c r="FJU28" s="61"/>
      <c r="FJV28" s="61"/>
      <c r="FJW28" s="61"/>
      <c r="FJX28" s="61"/>
      <c r="FJY28" s="61"/>
      <c r="FJZ28" s="61"/>
      <c r="FKA28" s="61"/>
      <c r="FKB28" s="61"/>
      <c r="FKC28" s="61"/>
      <c r="FKD28" s="61"/>
      <c r="FKE28" s="61"/>
      <c r="FKF28" s="61"/>
      <c r="FKG28" s="61"/>
      <c r="FKH28" s="61"/>
      <c r="FKI28" s="61"/>
      <c r="FKJ28" s="61"/>
      <c r="FKK28" s="61"/>
      <c r="FKL28" s="61"/>
      <c r="FKM28" s="61"/>
      <c r="FKN28" s="61"/>
      <c r="FKO28" s="61"/>
      <c r="FKP28" s="61"/>
      <c r="FKQ28" s="61"/>
      <c r="FKR28" s="61"/>
      <c r="FKS28" s="61"/>
      <c r="FKT28" s="61"/>
      <c r="FKU28" s="61"/>
      <c r="FKV28" s="61"/>
      <c r="FKW28" s="61"/>
      <c r="FKX28" s="61"/>
      <c r="FKY28" s="61"/>
      <c r="FKZ28" s="61"/>
      <c r="FLA28" s="61"/>
      <c r="FLB28" s="61"/>
      <c r="FLC28" s="61"/>
      <c r="FLD28" s="61"/>
      <c r="FLE28" s="61"/>
      <c r="FLF28" s="61"/>
      <c r="FLG28" s="61"/>
      <c r="FLH28" s="61"/>
      <c r="FLI28" s="61"/>
      <c r="FLJ28" s="61"/>
      <c r="FLK28" s="61"/>
      <c r="FLL28" s="61"/>
      <c r="FLM28" s="61"/>
      <c r="FLN28" s="61"/>
      <c r="FLO28" s="61"/>
      <c r="FLP28" s="61"/>
      <c r="FLQ28" s="61"/>
      <c r="FLR28" s="61"/>
      <c r="FLS28" s="61"/>
      <c r="FLT28" s="61"/>
      <c r="FLU28" s="61"/>
      <c r="FLV28" s="61"/>
      <c r="FLW28" s="61"/>
      <c r="FLX28" s="61"/>
      <c r="FLY28" s="61"/>
      <c r="FLZ28" s="61"/>
      <c r="FMA28" s="61"/>
      <c r="FMB28" s="61"/>
      <c r="FMC28" s="61"/>
      <c r="FMD28" s="61"/>
      <c r="FME28" s="61"/>
      <c r="FMF28" s="61"/>
      <c r="FMG28" s="61"/>
      <c r="FMH28" s="61"/>
      <c r="FMI28" s="61"/>
      <c r="FMJ28" s="61"/>
      <c r="FMK28" s="61"/>
      <c r="FML28" s="61"/>
      <c r="FMM28" s="61"/>
      <c r="FMN28" s="61"/>
      <c r="FMO28" s="61"/>
      <c r="FMP28" s="61"/>
      <c r="FMQ28" s="61"/>
      <c r="FMR28" s="61"/>
      <c r="FMS28" s="61"/>
      <c r="FMT28" s="61"/>
      <c r="FMU28" s="61"/>
      <c r="FMV28" s="61"/>
      <c r="FMW28" s="61"/>
      <c r="FMX28" s="61"/>
      <c r="FMY28" s="61"/>
      <c r="FMZ28" s="61"/>
      <c r="FNA28" s="61"/>
      <c r="FNB28" s="61"/>
      <c r="FNC28" s="61"/>
      <c r="FND28" s="61"/>
      <c r="FNE28" s="61"/>
      <c r="FNF28" s="61"/>
      <c r="FNG28" s="61"/>
      <c r="FNH28" s="61"/>
      <c r="FNI28" s="61"/>
      <c r="FNJ28" s="61"/>
      <c r="FNK28" s="61"/>
      <c r="FNL28" s="61"/>
      <c r="FNM28" s="61"/>
      <c r="FNN28" s="61"/>
      <c r="FNO28" s="61"/>
      <c r="FNP28" s="61"/>
      <c r="FNQ28" s="61"/>
      <c r="FNR28" s="61"/>
      <c r="FNS28" s="61"/>
      <c r="FNT28" s="61"/>
      <c r="FNU28" s="61"/>
      <c r="FNV28" s="61"/>
      <c r="FNW28" s="61"/>
      <c r="FNX28" s="61"/>
      <c r="FNY28" s="61"/>
      <c r="FNZ28" s="61"/>
      <c r="FOA28" s="61"/>
      <c r="FOB28" s="61"/>
      <c r="FOC28" s="61"/>
      <c r="FOD28" s="61"/>
      <c r="FOE28" s="61"/>
      <c r="FOF28" s="61"/>
      <c r="FOG28" s="61"/>
      <c r="FOH28" s="61"/>
      <c r="FOI28" s="61"/>
      <c r="FOJ28" s="61"/>
      <c r="FOK28" s="61"/>
      <c r="FOL28" s="61"/>
      <c r="FOM28" s="61"/>
      <c r="FON28" s="61"/>
      <c r="FOO28" s="61"/>
      <c r="FOP28" s="61"/>
      <c r="FOQ28" s="61"/>
      <c r="FOR28" s="61"/>
      <c r="FOS28" s="61"/>
      <c r="FOT28" s="61"/>
      <c r="FOU28" s="61"/>
      <c r="FOV28" s="61"/>
      <c r="FOW28" s="61"/>
      <c r="FOX28" s="61"/>
      <c r="FOY28" s="61"/>
      <c r="FOZ28" s="61"/>
      <c r="FPA28" s="61"/>
      <c r="FPB28" s="61"/>
      <c r="FPC28" s="61"/>
      <c r="FPD28" s="61"/>
      <c r="FPE28" s="61"/>
      <c r="FPF28" s="61"/>
      <c r="FPG28" s="61"/>
      <c r="FPH28" s="61"/>
      <c r="FPI28" s="61"/>
      <c r="FPJ28" s="61"/>
      <c r="FPK28" s="61"/>
      <c r="FPL28" s="61"/>
      <c r="FPM28" s="61"/>
      <c r="FPN28" s="61"/>
      <c r="FPO28" s="61"/>
      <c r="FPP28" s="61"/>
      <c r="FPQ28" s="61"/>
      <c r="FPR28" s="61"/>
      <c r="FPS28" s="61"/>
      <c r="FPT28" s="61"/>
      <c r="FPU28" s="61"/>
      <c r="FPV28" s="61"/>
      <c r="FPW28" s="61"/>
      <c r="FPX28" s="61"/>
      <c r="FPY28" s="61"/>
      <c r="FPZ28" s="61"/>
      <c r="FQA28" s="61"/>
      <c r="FQB28" s="61"/>
      <c r="FQC28" s="61"/>
      <c r="FQD28" s="61"/>
      <c r="FQE28" s="61"/>
      <c r="FQF28" s="61"/>
      <c r="FQG28" s="61"/>
      <c r="FQH28" s="61"/>
      <c r="FQI28" s="61"/>
      <c r="FQJ28" s="61"/>
      <c r="FQK28" s="61"/>
      <c r="FQL28" s="61"/>
      <c r="FQM28" s="61"/>
      <c r="FQN28" s="61"/>
      <c r="FQO28" s="61"/>
      <c r="FQP28" s="61"/>
      <c r="FQQ28" s="61"/>
      <c r="FQR28" s="61"/>
      <c r="FQS28" s="61"/>
      <c r="FQT28" s="61"/>
      <c r="FQU28" s="61"/>
      <c r="FQV28" s="61"/>
      <c r="FQW28" s="61"/>
      <c r="FQX28" s="61"/>
      <c r="FQY28" s="61"/>
      <c r="FQZ28" s="61"/>
      <c r="FRA28" s="61"/>
      <c r="FRB28" s="61"/>
      <c r="FRC28" s="61"/>
      <c r="FRD28" s="61"/>
      <c r="FRE28" s="61"/>
      <c r="FRF28" s="61"/>
      <c r="FRG28" s="61"/>
      <c r="FRH28" s="61"/>
      <c r="FRI28" s="61"/>
      <c r="FRJ28" s="61"/>
      <c r="FRK28" s="61"/>
      <c r="FRL28" s="61"/>
      <c r="FRM28" s="61"/>
      <c r="FRN28" s="61"/>
      <c r="FRO28" s="61"/>
      <c r="FRP28" s="61"/>
      <c r="FRQ28" s="61"/>
      <c r="FRR28" s="61"/>
      <c r="FRS28" s="61"/>
      <c r="FRT28" s="61"/>
      <c r="FRU28" s="61"/>
      <c r="FRV28" s="61"/>
      <c r="FRW28" s="61"/>
      <c r="FRX28" s="61"/>
      <c r="FRY28" s="61"/>
      <c r="FRZ28" s="61"/>
      <c r="FSA28" s="61"/>
      <c r="FSB28" s="61"/>
      <c r="FSC28" s="61"/>
      <c r="FSD28" s="61"/>
      <c r="FSE28" s="61"/>
      <c r="FSF28" s="61"/>
      <c r="FSG28" s="61"/>
      <c r="FSH28" s="61"/>
      <c r="FSI28" s="61"/>
      <c r="FSJ28" s="61"/>
      <c r="FSK28" s="61"/>
      <c r="FSL28" s="61"/>
      <c r="FSM28" s="61"/>
      <c r="FSN28" s="61"/>
      <c r="FSO28" s="61"/>
      <c r="FSP28" s="61"/>
      <c r="FSQ28" s="61"/>
      <c r="FSR28" s="61"/>
      <c r="FSS28" s="61"/>
      <c r="FST28" s="61"/>
      <c r="FSU28" s="61"/>
      <c r="FSV28" s="61"/>
      <c r="FSW28" s="61"/>
      <c r="FSX28" s="61"/>
      <c r="FSY28" s="61"/>
      <c r="FSZ28" s="61"/>
      <c r="FTA28" s="61"/>
      <c r="FTB28" s="61"/>
      <c r="FTC28" s="61"/>
      <c r="FTD28" s="61"/>
      <c r="FTE28" s="61"/>
      <c r="FTF28" s="61"/>
      <c r="FTG28" s="61"/>
      <c r="FTH28" s="61"/>
      <c r="FTI28" s="61"/>
      <c r="FTJ28" s="61"/>
      <c r="FTK28" s="61"/>
      <c r="FTL28" s="61"/>
      <c r="FTM28" s="61"/>
      <c r="FTN28" s="61"/>
      <c r="FTO28" s="61"/>
      <c r="FTP28" s="61"/>
      <c r="FTQ28" s="61"/>
      <c r="FTR28" s="61"/>
      <c r="FTS28" s="61"/>
      <c r="FTT28" s="61"/>
      <c r="FTU28" s="61"/>
      <c r="FTV28" s="61"/>
      <c r="FTW28" s="61"/>
      <c r="FTX28" s="61"/>
      <c r="FTY28" s="61"/>
      <c r="FTZ28" s="61"/>
      <c r="FUA28" s="61"/>
      <c r="FUB28" s="61"/>
      <c r="FUC28" s="61"/>
      <c r="FUD28" s="61"/>
      <c r="FUE28" s="61"/>
      <c r="FUF28" s="61"/>
      <c r="FUG28" s="61"/>
      <c r="FUH28" s="61"/>
      <c r="FUI28" s="61"/>
      <c r="FUJ28" s="61"/>
      <c r="FUK28" s="61"/>
      <c r="FUL28" s="61"/>
      <c r="FUM28" s="61"/>
      <c r="FUN28" s="61"/>
      <c r="FUO28" s="61"/>
      <c r="FUP28" s="61"/>
      <c r="FUQ28" s="61"/>
      <c r="FUR28" s="61"/>
      <c r="FUS28" s="61"/>
      <c r="FUT28" s="61"/>
      <c r="FUU28" s="61"/>
      <c r="FUV28" s="61"/>
      <c r="FUW28" s="61"/>
      <c r="FUX28" s="61"/>
      <c r="FUY28" s="61"/>
      <c r="FUZ28" s="61"/>
      <c r="FVA28" s="61"/>
      <c r="FVB28" s="61"/>
      <c r="FVC28" s="61"/>
      <c r="FVD28" s="61"/>
      <c r="FVE28" s="61"/>
      <c r="FVF28" s="61"/>
      <c r="FVG28" s="61"/>
      <c r="FVH28" s="61"/>
      <c r="FVI28" s="61"/>
      <c r="FVJ28" s="61"/>
      <c r="FVK28" s="61"/>
      <c r="FVL28" s="61"/>
      <c r="FVM28" s="61"/>
      <c r="FVN28" s="61"/>
      <c r="FVO28" s="61"/>
      <c r="FVP28" s="61"/>
      <c r="FVQ28" s="61"/>
      <c r="FVR28" s="61"/>
      <c r="FVS28" s="61"/>
      <c r="FVT28" s="61"/>
      <c r="FVU28" s="61"/>
      <c r="FVV28" s="61"/>
      <c r="FVW28" s="61"/>
      <c r="FVX28" s="61"/>
      <c r="FVY28" s="61"/>
      <c r="FVZ28" s="61"/>
      <c r="FWA28" s="61"/>
      <c r="FWB28" s="61"/>
      <c r="FWC28" s="61"/>
      <c r="FWD28" s="61"/>
      <c r="FWE28" s="61"/>
      <c r="FWF28" s="61"/>
      <c r="FWG28" s="61"/>
      <c r="FWH28" s="61"/>
      <c r="FWI28" s="61"/>
      <c r="FWJ28" s="61"/>
      <c r="FWK28" s="61"/>
      <c r="FWL28" s="61"/>
      <c r="FWM28" s="61"/>
      <c r="FWN28" s="61"/>
      <c r="FWO28" s="61"/>
      <c r="FWP28" s="61"/>
      <c r="FWQ28" s="61"/>
      <c r="FWR28" s="61"/>
      <c r="FWS28" s="61"/>
      <c r="FWT28" s="61"/>
      <c r="FWU28" s="61"/>
      <c r="FWV28" s="61"/>
      <c r="FWW28" s="61"/>
      <c r="FWX28" s="61"/>
      <c r="FWY28" s="61"/>
      <c r="FWZ28" s="61"/>
      <c r="FXA28" s="61"/>
      <c r="FXB28" s="61"/>
      <c r="FXC28" s="61"/>
      <c r="FXD28" s="61"/>
      <c r="FXE28" s="61"/>
      <c r="FXF28" s="61"/>
      <c r="FXG28" s="61"/>
      <c r="FXH28" s="61"/>
      <c r="FXI28" s="61"/>
      <c r="FXJ28" s="61"/>
      <c r="FXK28" s="61"/>
      <c r="FXL28" s="61"/>
      <c r="FXM28" s="61"/>
      <c r="FXN28" s="61"/>
      <c r="FXO28" s="61"/>
      <c r="FXP28" s="61"/>
      <c r="FXQ28" s="61"/>
      <c r="FXR28" s="61"/>
      <c r="FXS28" s="61"/>
      <c r="FXT28" s="61"/>
      <c r="FXU28" s="61"/>
      <c r="FXV28" s="61"/>
      <c r="FXW28" s="61"/>
      <c r="FXX28" s="61"/>
      <c r="FXY28" s="61"/>
      <c r="FXZ28" s="61"/>
      <c r="FYA28" s="61"/>
      <c r="FYB28" s="61"/>
      <c r="FYC28" s="61"/>
      <c r="FYD28" s="61"/>
      <c r="FYE28" s="61"/>
      <c r="FYF28" s="61"/>
      <c r="FYG28" s="61"/>
      <c r="FYH28" s="61"/>
      <c r="FYI28" s="61"/>
      <c r="FYJ28" s="61"/>
      <c r="FYK28" s="61"/>
      <c r="FYL28" s="61"/>
      <c r="FYM28" s="61"/>
      <c r="FYN28" s="61"/>
      <c r="FYO28" s="61"/>
      <c r="FYP28" s="61"/>
      <c r="FYQ28" s="61"/>
      <c r="FYR28" s="61"/>
      <c r="FYS28" s="61"/>
      <c r="FYT28" s="61"/>
      <c r="FYU28" s="61"/>
      <c r="FYV28" s="61"/>
      <c r="FYW28" s="61"/>
      <c r="FYX28" s="61"/>
      <c r="FYY28" s="61"/>
      <c r="FYZ28" s="61"/>
      <c r="FZA28" s="61"/>
      <c r="FZB28" s="61"/>
      <c r="FZC28" s="61"/>
      <c r="FZD28" s="61"/>
      <c r="FZE28" s="61"/>
      <c r="FZF28" s="61"/>
      <c r="FZG28" s="61"/>
      <c r="FZH28" s="61"/>
      <c r="FZI28" s="61"/>
      <c r="FZJ28" s="61"/>
      <c r="FZK28" s="61"/>
      <c r="FZL28" s="61"/>
      <c r="FZM28" s="61"/>
      <c r="FZN28" s="61"/>
      <c r="FZO28" s="61"/>
      <c r="FZP28" s="61"/>
      <c r="FZQ28" s="61"/>
      <c r="FZR28" s="61"/>
      <c r="FZS28" s="61"/>
      <c r="FZT28" s="61"/>
      <c r="FZU28" s="61"/>
      <c r="FZV28" s="61"/>
      <c r="FZW28" s="61"/>
      <c r="FZX28" s="61"/>
      <c r="FZY28" s="61"/>
      <c r="FZZ28" s="61"/>
      <c r="GAA28" s="61"/>
      <c r="GAB28" s="61"/>
      <c r="GAC28" s="61"/>
      <c r="GAD28" s="61"/>
      <c r="GAE28" s="61"/>
      <c r="GAF28" s="61"/>
      <c r="GAG28" s="61"/>
      <c r="GAH28" s="61"/>
      <c r="GAI28" s="61"/>
      <c r="GAJ28" s="61"/>
      <c r="GAK28" s="61"/>
      <c r="GAL28" s="61"/>
      <c r="GAM28" s="61"/>
      <c r="GAN28" s="61"/>
      <c r="GAO28" s="61"/>
      <c r="GAP28" s="61"/>
      <c r="GAQ28" s="61"/>
      <c r="GAR28" s="61"/>
      <c r="GAS28" s="61"/>
      <c r="GAT28" s="61"/>
      <c r="GAU28" s="61"/>
      <c r="GAV28" s="61"/>
      <c r="GAW28" s="61"/>
      <c r="GAX28" s="61"/>
      <c r="GAY28" s="61"/>
      <c r="GAZ28" s="61"/>
      <c r="GBA28" s="61"/>
      <c r="GBB28" s="61"/>
      <c r="GBC28" s="61"/>
      <c r="GBD28" s="61"/>
      <c r="GBE28" s="61"/>
      <c r="GBF28" s="61"/>
      <c r="GBG28" s="61"/>
      <c r="GBH28" s="61"/>
      <c r="GBI28" s="61"/>
      <c r="GBJ28" s="61"/>
      <c r="GBK28" s="61"/>
      <c r="GBL28" s="61"/>
      <c r="GBM28" s="61"/>
      <c r="GBN28" s="61"/>
      <c r="GBO28" s="61"/>
      <c r="GBP28" s="61"/>
      <c r="GBQ28" s="61"/>
      <c r="GBR28" s="61"/>
      <c r="GBS28" s="61"/>
      <c r="GBT28" s="61"/>
      <c r="GBU28" s="61"/>
      <c r="GBV28" s="61"/>
      <c r="GBW28" s="61"/>
      <c r="GBX28" s="61"/>
      <c r="GBY28" s="61"/>
      <c r="GBZ28" s="61"/>
      <c r="GCA28" s="61"/>
      <c r="GCB28" s="61"/>
      <c r="GCC28" s="61"/>
      <c r="GCD28" s="61"/>
      <c r="GCE28" s="61"/>
      <c r="GCF28" s="61"/>
      <c r="GCG28" s="61"/>
      <c r="GCH28" s="61"/>
      <c r="GCI28" s="61"/>
      <c r="GCJ28" s="61"/>
      <c r="GCK28" s="61"/>
      <c r="GCL28" s="61"/>
      <c r="GCM28" s="61"/>
      <c r="GCN28" s="61"/>
      <c r="GCO28" s="61"/>
      <c r="GCP28" s="61"/>
      <c r="GCQ28" s="61"/>
      <c r="GCR28" s="61"/>
      <c r="GCS28" s="61"/>
      <c r="GCT28" s="61"/>
      <c r="GCU28" s="61"/>
      <c r="GCV28" s="61"/>
      <c r="GCW28" s="61"/>
      <c r="GCX28" s="61"/>
      <c r="GCY28" s="61"/>
      <c r="GCZ28" s="61"/>
      <c r="GDA28" s="61"/>
      <c r="GDB28" s="61"/>
      <c r="GDC28" s="61"/>
      <c r="GDD28" s="61"/>
      <c r="GDE28" s="61"/>
      <c r="GDF28" s="61"/>
      <c r="GDG28" s="61"/>
      <c r="GDH28" s="61"/>
      <c r="GDI28" s="61"/>
      <c r="GDJ28" s="61"/>
      <c r="GDK28" s="61"/>
      <c r="GDL28" s="61"/>
      <c r="GDM28" s="61"/>
      <c r="GDN28" s="61"/>
      <c r="GDO28" s="61"/>
      <c r="GDP28" s="61"/>
      <c r="GDQ28" s="61"/>
      <c r="GDR28" s="61"/>
      <c r="GDS28" s="61"/>
      <c r="GDT28" s="61"/>
      <c r="GDU28" s="61"/>
      <c r="GDV28" s="61"/>
      <c r="GDW28" s="61"/>
      <c r="GDX28" s="61"/>
      <c r="GDY28" s="61"/>
      <c r="GDZ28" s="61"/>
      <c r="GEA28" s="61"/>
      <c r="GEB28" s="61"/>
      <c r="GEC28" s="61"/>
      <c r="GED28" s="61"/>
      <c r="GEE28" s="61"/>
      <c r="GEF28" s="61"/>
      <c r="GEG28" s="61"/>
      <c r="GEH28" s="61"/>
      <c r="GEI28" s="61"/>
      <c r="GEJ28" s="61"/>
      <c r="GEK28" s="61"/>
      <c r="GEL28" s="61"/>
      <c r="GEM28" s="61"/>
      <c r="GEN28" s="61"/>
      <c r="GEO28" s="61"/>
      <c r="GEP28" s="61"/>
      <c r="GEQ28" s="61"/>
      <c r="GER28" s="61"/>
      <c r="GES28" s="61"/>
      <c r="GET28" s="61"/>
      <c r="GEU28" s="61"/>
      <c r="GEV28" s="61"/>
      <c r="GEW28" s="61"/>
      <c r="GEX28" s="61"/>
      <c r="GEY28" s="61"/>
      <c r="GEZ28" s="61"/>
      <c r="GFA28" s="61"/>
      <c r="GFB28" s="61"/>
      <c r="GFC28" s="61"/>
      <c r="GFD28" s="61"/>
      <c r="GFE28" s="61"/>
      <c r="GFF28" s="61"/>
      <c r="GFG28" s="61"/>
      <c r="GFH28" s="61"/>
      <c r="GFI28" s="61"/>
      <c r="GFJ28" s="61"/>
      <c r="GFK28" s="61"/>
      <c r="GFL28" s="61"/>
      <c r="GFM28" s="61"/>
      <c r="GFN28" s="61"/>
      <c r="GFO28" s="61"/>
      <c r="GFP28" s="61"/>
      <c r="GFQ28" s="61"/>
      <c r="GFR28" s="61"/>
      <c r="GFS28" s="61"/>
      <c r="GFT28" s="61"/>
      <c r="GFU28" s="61"/>
      <c r="GFV28" s="61"/>
      <c r="GFW28" s="61"/>
      <c r="GFX28" s="61"/>
      <c r="GFY28" s="61"/>
      <c r="GFZ28" s="61"/>
      <c r="GGA28" s="61"/>
      <c r="GGB28" s="61"/>
      <c r="GGC28" s="61"/>
      <c r="GGD28" s="61"/>
      <c r="GGE28" s="61"/>
      <c r="GGF28" s="61"/>
      <c r="GGG28" s="61"/>
      <c r="GGH28" s="61"/>
      <c r="GGI28" s="61"/>
      <c r="GGJ28" s="61"/>
      <c r="GGK28" s="61"/>
      <c r="GGL28" s="61"/>
      <c r="GGM28" s="61"/>
      <c r="GGN28" s="61"/>
      <c r="GGO28" s="61"/>
      <c r="GGP28" s="61"/>
      <c r="GGQ28" s="61"/>
      <c r="GGR28" s="61"/>
      <c r="GGS28" s="61"/>
      <c r="GGT28" s="61"/>
      <c r="GGU28" s="61"/>
      <c r="GGV28" s="61"/>
      <c r="GGW28" s="61"/>
      <c r="GGX28" s="61"/>
      <c r="GGY28" s="61"/>
      <c r="GGZ28" s="61"/>
      <c r="GHA28" s="61"/>
      <c r="GHB28" s="61"/>
      <c r="GHC28" s="61"/>
      <c r="GHD28" s="61"/>
      <c r="GHE28" s="61"/>
      <c r="GHF28" s="61"/>
      <c r="GHG28" s="61"/>
      <c r="GHH28" s="61"/>
      <c r="GHI28" s="61"/>
      <c r="GHJ28" s="61"/>
      <c r="GHK28" s="61"/>
      <c r="GHL28" s="61"/>
      <c r="GHM28" s="61"/>
      <c r="GHN28" s="61"/>
      <c r="GHO28" s="61"/>
      <c r="GHP28" s="61"/>
      <c r="GHQ28" s="61"/>
      <c r="GHR28" s="61"/>
      <c r="GHS28" s="61"/>
      <c r="GHT28" s="61"/>
      <c r="GHU28" s="61"/>
      <c r="GHV28" s="61"/>
      <c r="GHW28" s="61"/>
      <c r="GHX28" s="61"/>
      <c r="GHY28" s="61"/>
      <c r="GHZ28" s="61"/>
      <c r="GIA28" s="61"/>
      <c r="GIB28" s="61"/>
      <c r="GIC28" s="61"/>
      <c r="GID28" s="61"/>
      <c r="GIE28" s="61"/>
      <c r="GIF28" s="61"/>
      <c r="GIG28" s="61"/>
      <c r="GIH28" s="61"/>
      <c r="GII28" s="61"/>
      <c r="GIJ28" s="61"/>
      <c r="GIK28" s="61"/>
      <c r="GIL28" s="61"/>
      <c r="GIM28" s="61"/>
      <c r="GIN28" s="61"/>
      <c r="GIO28" s="61"/>
      <c r="GIP28" s="61"/>
      <c r="GIQ28" s="61"/>
      <c r="GIR28" s="61"/>
      <c r="GIS28" s="61"/>
      <c r="GIT28" s="61"/>
      <c r="GIU28" s="61"/>
      <c r="GIV28" s="61"/>
      <c r="GIW28" s="61"/>
      <c r="GIX28" s="61"/>
      <c r="GIY28" s="61"/>
      <c r="GIZ28" s="61"/>
      <c r="GJA28" s="61"/>
      <c r="GJB28" s="61"/>
      <c r="GJC28" s="61"/>
      <c r="GJD28" s="61"/>
      <c r="GJE28" s="61"/>
      <c r="GJF28" s="61"/>
      <c r="GJG28" s="61"/>
      <c r="GJH28" s="61"/>
      <c r="GJI28" s="61"/>
      <c r="GJJ28" s="61"/>
      <c r="GJK28" s="61"/>
      <c r="GJL28" s="61"/>
      <c r="GJM28" s="61"/>
      <c r="GJN28" s="61"/>
      <c r="GJO28" s="61"/>
      <c r="GJP28" s="61"/>
      <c r="GJQ28" s="61"/>
      <c r="GJR28" s="61"/>
      <c r="GJS28" s="61"/>
      <c r="GJT28" s="61"/>
      <c r="GJU28" s="61"/>
      <c r="GJV28" s="61"/>
      <c r="GJW28" s="61"/>
      <c r="GJX28" s="61"/>
      <c r="GJY28" s="61"/>
      <c r="GJZ28" s="61"/>
      <c r="GKA28" s="61"/>
      <c r="GKB28" s="61"/>
      <c r="GKC28" s="61"/>
      <c r="GKD28" s="61"/>
      <c r="GKE28" s="61"/>
      <c r="GKF28" s="61"/>
      <c r="GKG28" s="61"/>
      <c r="GKH28" s="61"/>
      <c r="GKI28" s="61"/>
      <c r="GKJ28" s="61"/>
      <c r="GKK28" s="61"/>
      <c r="GKL28" s="61"/>
      <c r="GKM28" s="61"/>
      <c r="GKN28" s="61"/>
      <c r="GKO28" s="61"/>
      <c r="GKP28" s="61"/>
      <c r="GKQ28" s="61"/>
      <c r="GKR28" s="61"/>
      <c r="GKS28" s="61"/>
      <c r="GKT28" s="61"/>
      <c r="GKU28" s="61"/>
      <c r="GKV28" s="61"/>
      <c r="GKW28" s="61"/>
      <c r="GKX28" s="61"/>
      <c r="GKY28" s="61"/>
      <c r="GKZ28" s="61"/>
      <c r="GLA28" s="61"/>
      <c r="GLB28" s="61"/>
      <c r="GLC28" s="61"/>
      <c r="GLD28" s="61"/>
      <c r="GLE28" s="61"/>
      <c r="GLF28" s="61"/>
      <c r="GLG28" s="61"/>
      <c r="GLH28" s="61"/>
      <c r="GLI28" s="61"/>
      <c r="GLJ28" s="61"/>
      <c r="GLK28" s="61"/>
      <c r="GLL28" s="61"/>
      <c r="GLM28" s="61"/>
      <c r="GLN28" s="61"/>
      <c r="GLO28" s="61"/>
      <c r="GLP28" s="61"/>
      <c r="GLQ28" s="61"/>
      <c r="GLR28" s="61"/>
      <c r="GLS28" s="61"/>
      <c r="GLT28" s="61"/>
      <c r="GLU28" s="61"/>
      <c r="GLV28" s="61"/>
      <c r="GLW28" s="61"/>
      <c r="GLX28" s="61"/>
      <c r="GLY28" s="61"/>
      <c r="GLZ28" s="61"/>
      <c r="GMA28" s="61"/>
      <c r="GMB28" s="61"/>
      <c r="GMC28" s="61"/>
      <c r="GMD28" s="61"/>
      <c r="GME28" s="61"/>
      <c r="GMF28" s="61"/>
      <c r="GMG28" s="61"/>
      <c r="GMH28" s="61"/>
      <c r="GMI28" s="61"/>
      <c r="GMJ28" s="61"/>
      <c r="GMK28" s="61"/>
      <c r="GML28" s="61"/>
      <c r="GMM28" s="61"/>
      <c r="GMN28" s="61"/>
      <c r="GMO28" s="61"/>
      <c r="GMP28" s="61"/>
      <c r="GMQ28" s="61"/>
      <c r="GMR28" s="61"/>
      <c r="GMS28" s="61"/>
      <c r="GMT28" s="61"/>
      <c r="GMU28" s="61"/>
      <c r="GMV28" s="61"/>
      <c r="GMW28" s="61"/>
      <c r="GMX28" s="61"/>
      <c r="GMY28" s="61"/>
      <c r="GMZ28" s="61"/>
      <c r="GNA28" s="61"/>
      <c r="GNB28" s="61"/>
      <c r="GNC28" s="61"/>
      <c r="GND28" s="61"/>
      <c r="GNE28" s="61"/>
      <c r="GNF28" s="61"/>
      <c r="GNG28" s="61"/>
      <c r="GNH28" s="61"/>
      <c r="GNI28" s="61"/>
      <c r="GNJ28" s="61"/>
      <c r="GNK28" s="61"/>
      <c r="GNL28" s="61"/>
      <c r="GNM28" s="61"/>
      <c r="GNN28" s="61"/>
      <c r="GNO28" s="61"/>
      <c r="GNP28" s="61"/>
      <c r="GNQ28" s="61"/>
      <c r="GNR28" s="61"/>
      <c r="GNS28" s="61"/>
      <c r="GNT28" s="61"/>
      <c r="GNU28" s="61"/>
      <c r="GNV28" s="61"/>
      <c r="GNW28" s="61"/>
      <c r="GNX28" s="61"/>
      <c r="GNY28" s="61"/>
      <c r="GNZ28" s="61"/>
      <c r="GOA28" s="61"/>
      <c r="GOB28" s="61"/>
      <c r="GOC28" s="61"/>
      <c r="GOD28" s="61"/>
      <c r="GOE28" s="61"/>
      <c r="GOF28" s="61"/>
      <c r="GOG28" s="61"/>
      <c r="GOH28" s="61"/>
      <c r="GOI28" s="61"/>
      <c r="GOJ28" s="61"/>
      <c r="GOK28" s="61"/>
      <c r="GOL28" s="61"/>
      <c r="GOM28" s="61"/>
      <c r="GON28" s="61"/>
      <c r="GOO28" s="61"/>
      <c r="GOP28" s="61"/>
      <c r="GOQ28" s="61"/>
      <c r="GOR28" s="61"/>
      <c r="GOS28" s="61"/>
      <c r="GOT28" s="61"/>
      <c r="GOU28" s="61"/>
      <c r="GOV28" s="61"/>
      <c r="GOW28" s="61"/>
      <c r="GOX28" s="61"/>
      <c r="GOY28" s="61"/>
      <c r="GOZ28" s="61"/>
      <c r="GPA28" s="61"/>
      <c r="GPB28" s="61"/>
      <c r="GPC28" s="61"/>
      <c r="GPD28" s="61"/>
      <c r="GPE28" s="61"/>
      <c r="GPF28" s="61"/>
      <c r="GPG28" s="61"/>
      <c r="GPH28" s="61"/>
      <c r="GPI28" s="61"/>
      <c r="GPJ28" s="61"/>
      <c r="GPK28" s="61"/>
      <c r="GPL28" s="61"/>
      <c r="GPM28" s="61"/>
      <c r="GPN28" s="61"/>
      <c r="GPO28" s="61"/>
      <c r="GPP28" s="61"/>
      <c r="GPQ28" s="61"/>
      <c r="GPR28" s="61"/>
      <c r="GPS28" s="61"/>
      <c r="GPT28" s="61"/>
      <c r="GPU28" s="61"/>
      <c r="GPV28" s="61"/>
      <c r="GPW28" s="61"/>
      <c r="GPX28" s="61"/>
      <c r="GPY28" s="61"/>
      <c r="GPZ28" s="61"/>
      <c r="GQA28" s="61"/>
      <c r="GQB28" s="61"/>
      <c r="GQC28" s="61"/>
      <c r="GQD28" s="61"/>
      <c r="GQE28" s="61"/>
      <c r="GQF28" s="61"/>
      <c r="GQG28" s="61"/>
      <c r="GQH28" s="61"/>
      <c r="GQI28" s="61"/>
      <c r="GQJ28" s="61"/>
      <c r="GQK28" s="61"/>
      <c r="GQL28" s="61"/>
      <c r="GQM28" s="61"/>
      <c r="GQN28" s="61"/>
      <c r="GQO28" s="61"/>
      <c r="GQP28" s="61"/>
      <c r="GQQ28" s="61"/>
      <c r="GQR28" s="61"/>
      <c r="GQS28" s="61"/>
      <c r="GQT28" s="61"/>
      <c r="GQU28" s="61"/>
      <c r="GQV28" s="61"/>
      <c r="GQW28" s="61"/>
      <c r="GQX28" s="61"/>
      <c r="GQY28" s="61"/>
      <c r="GQZ28" s="61"/>
      <c r="GRA28" s="61"/>
      <c r="GRB28" s="61"/>
      <c r="GRC28" s="61"/>
      <c r="GRD28" s="61"/>
      <c r="GRE28" s="61"/>
      <c r="GRF28" s="61"/>
      <c r="GRG28" s="61"/>
      <c r="GRH28" s="61"/>
      <c r="GRI28" s="61"/>
      <c r="GRJ28" s="61"/>
      <c r="GRK28" s="61"/>
      <c r="GRL28" s="61"/>
      <c r="GRM28" s="61"/>
      <c r="GRN28" s="61"/>
      <c r="GRO28" s="61"/>
      <c r="GRP28" s="61"/>
      <c r="GRQ28" s="61"/>
      <c r="GRR28" s="61"/>
      <c r="GRS28" s="61"/>
      <c r="GRT28" s="61"/>
      <c r="GRU28" s="61"/>
      <c r="GRV28" s="61"/>
      <c r="GRW28" s="61"/>
      <c r="GRX28" s="61"/>
      <c r="GRY28" s="61"/>
      <c r="GRZ28" s="61"/>
      <c r="GSA28" s="61"/>
      <c r="GSB28" s="61"/>
      <c r="GSC28" s="61"/>
      <c r="GSD28" s="61"/>
      <c r="GSE28" s="61"/>
      <c r="GSF28" s="61"/>
      <c r="GSG28" s="61"/>
      <c r="GSH28" s="61"/>
      <c r="GSI28" s="61"/>
      <c r="GSJ28" s="61"/>
      <c r="GSK28" s="61"/>
      <c r="GSL28" s="61"/>
      <c r="GSM28" s="61"/>
      <c r="GSN28" s="61"/>
      <c r="GSO28" s="61"/>
      <c r="GSP28" s="61"/>
      <c r="GSQ28" s="61"/>
      <c r="GSR28" s="61"/>
      <c r="GSS28" s="61"/>
      <c r="GST28" s="61"/>
      <c r="GSU28" s="61"/>
      <c r="GSV28" s="61"/>
      <c r="GSW28" s="61"/>
      <c r="GSX28" s="61"/>
      <c r="GSY28" s="61"/>
      <c r="GSZ28" s="61"/>
      <c r="GTA28" s="61"/>
      <c r="GTB28" s="61"/>
      <c r="GTC28" s="61"/>
      <c r="GTD28" s="61"/>
      <c r="GTE28" s="61"/>
      <c r="GTF28" s="61"/>
      <c r="GTG28" s="61"/>
      <c r="GTH28" s="61"/>
      <c r="GTI28" s="61"/>
      <c r="GTJ28" s="61"/>
      <c r="GTK28" s="61"/>
      <c r="GTL28" s="61"/>
      <c r="GTM28" s="61"/>
      <c r="GTN28" s="61"/>
      <c r="GTO28" s="61"/>
      <c r="GTP28" s="61"/>
      <c r="GTQ28" s="61"/>
      <c r="GTR28" s="61"/>
      <c r="GTS28" s="61"/>
      <c r="GTT28" s="61"/>
      <c r="GTU28" s="61"/>
      <c r="GTV28" s="61"/>
      <c r="GTW28" s="61"/>
      <c r="GTX28" s="61"/>
      <c r="GTY28" s="61"/>
      <c r="GTZ28" s="61"/>
      <c r="GUA28" s="61"/>
      <c r="GUB28" s="61"/>
      <c r="GUC28" s="61"/>
      <c r="GUD28" s="61"/>
      <c r="GUE28" s="61"/>
      <c r="GUF28" s="61"/>
      <c r="GUG28" s="61"/>
      <c r="GUH28" s="61"/>
      <c r="GUI28" s="61"/>
      <c r="GUJ28" s="61"/>
      <c r="GUK28" s="61"/>
      <c r="GUL28" s="61"/>
      <c r="GUM28" s="61"/>
      <c r="GUN28" s="61"/>
      <c r="GUO28" s="61"/>
      <c r="GUP28" s="61"/>
      <c r="GUQ28" s="61"/>
      <c r="GUR28" s="61"/>
      <c r="GUS28" s="61"/>
      <c r="GUT28" s="61"/>
      <c r="GUU28" s="61"/>
      <c r="GUV28" s="61"/>
      <c r="GUW28" s="61"/>
      <c r="GUX28" s="61"/>
      <c r="GUY28" s="61"/>
      <c r="GUZ28" s="61"/>
      <c r="GVA28" s="61"/>
      <c r="GVB28" s="61"/>
      <c r="GVC28" s="61"/>
      <c r="GVD28" s="61"/>
      <c r="GVE28" s="61"/>
      <c r="GVF28" s="61"/>
      <c r="GVG28" s="61"/>
      <c r="GVH28" s="61"/>
      <c r="GVI28" s="61"/>
      <c r="GVJ28" s="61"/>
      <c r="GVK28" s="61"/>
      <c r="GVL28" s="61"/>
      <c r="GVM28" s="61"/>
      <c r="GVN28" s="61"/>
      <c r="GVO28" s="61"/>
      <c r="GVP28" s="61"/>
      <c r="GVQ28" s="61"/>
      <c r="GVR28" s="61"/>
      <c r="GVS28" s="61"/>
      <c r="GVT28" s="61"/>
      <c r="GVU28" s="61"/>
      <c r="GVV28" s="61"/>
      <c r="GVW28" s="61"/>
      <c r="GVX28" s="61"/>
      <c r="GVY28" s="61"/>
      <c r="GVZ28" s="61"/>
      <c r="GWA28" s="61"/>
      <c r="GWB28" s="61"/>
      <c r="GWC28" s="61"/>
      <c r="GWD28" s="61"/>
      <c r="GWE28" s="61"/>
      <c r="GWF28" s="61"/>
      <c r="GWG28" s="61"/>
      <c r="GWH28" s="61"/>
      <c r="GWI28" s="61"/>
      <c r="GWJ28" s="61"/>
      <c r="GWK28" s="61"/>
      <c r="GWL28" s="61"/>
      <c r="GWM28" s="61"/>
      <c r="GWN28" s="61"/>
      <c r="GWO28" s="61"/>
      <c r="GWP28" s="61"/>
      <c r="GWQ28" s="61"/>
      <c r="GWR28" s="61"/>
      <c r="GWS28" s="61"/>
      <c r="GWT28" s="61"/>
      <c r="GWU28" s="61"/>
      <c r="GWV28" s="61"/>
      <c r="GWW28" s="61"/>
      <c r="GWX28" s="61"/>
      <c r="GWY28" s="61"/>
      <c r="GWZ28" s="61"/>
      <c r="GXA28" s="61"/>
      <c r="GXB28" s="61"/>
      <c r="GXC28" s="61"/>
      <c r="GXD28" s="61"/>
      <c r="GXE28" s="61"/>
      <c r="GXF28" s="61"/>
      <c r="GXG28" s="61"/>
      <c r="GXH28" s="61"/>
      <c r="GXI28" s="61"/>
      <c r="GXJ28" s="61"/>
      <c r="GXK28" s="61"/>
      <c r="GXL28" s="61"/>
      <c r="GXM28" s="61"/>
      <c r="GXN28" s="61"/>
      <c r="GXO28" s="61"/>
      <c r="GXP28" s="61"/>
      <c r="GXQ28" s="61"/>
      <c r="GXR28" s="61"/>
      <c r="GXS28" s="61"/>
      <c r="GXT28" s="61"/>
      <c r="GXU28" s="61"/>
      <c r="GXV28" s="61"/>
      <c r="GXW28" s="61"/>
      <c r="GXX28" s="61"/>
      <c r="GXY28" s="61"/>
      <c r="GXZ28" s="61"/>
      <c r="GYA28" s="61"/>
      <c r="GYB28" s="61"/>
      <c r="GYC28" s="61"/>
      <c r="GYD28" s="61"/>
      <c r="GYE28" s="61"/>
      <c r="GYF28" s="61"/>
      <c r="GYG28" s="61"/>
      <c r="GYH28" s="61"/>
      <c r="GYI28" s="61"/>
      <c r="GYJ28" s="61"/>
      <c r="GYK28" s="61"/>
      <c r="GYL28" s="61"/>
      <c r="GYM28" s="61"/>
      <c r="GYN28" s="61"/>
      <c r="GYO28" s="61"/>
      <c r="GYP28" s="61"/>
      <c r="GYQ28" s="61"/>
      <c r="GYR28" s="61"/>
      <c r="GYS28" s="61"/>
      <c r="GYT28" s="61"/>
      <c r="GYU28" s="61"/>
      <c r="GYV28" s="61"/>
      <c r="GYW28" s="61"/>
      <c r="GYX28" s="61"/>
      <c r="GYY28" s="61"/>
      <c r="GYZ28" s="61"/>
      <c r="GZA28" s="61"/>
      <c r="GZB28" s="61"/>
      <c r="GZC28" s="61"/>
      <c r="GZD28" s="61"/>
      <c r="GZE28" s="61"/>
      <c r="GZF28" s="61"/>
      <c r="GZG28" s="61"/>
      <c r="GZH28" s="61"/>
      <c r="GZI28" s="61"/>
      <c r="GZJ28" s="61"/>
      <c r="GZK28" s="61"/>
      <c r="GZL28" s="61"/>
      <c r="GZM28" s="61"/>
      <c r="GZN28" s="61"/>
      <c r="GZO28" s="61"/>
      <c r="GZP28" s="61"/>
      <c r="GZQ28" s="61"/>
      <c r="GZR28" s="61"/>
      <c r="GZS28" s="61"/>
      <c r="GZT28" s="61"/>
      <c r="GZU28" s="61"/>
      <c r="GZV28" s="61"/>
      <c r="GZW28" s="61"/>
      <c r="GZX28" s="61"/>
      <c r="GZY28" s="61"/>
      <c r="GZZ28" s="61"/>
      <c r="HAA28" s="61"/>
      <c r="HAB28" s="61"/>
      <c r="HAC28" s="61"/>
      <c r="HAD28" s="61"/>
      <c r="HAE28" s="61"/>
      <c r="HAF28" s="61"/>
      <c r="HAG28" s="61"/>
      <c r="HAH28" s="61"/>
      <c r="HAI28" s="61"/>
      <c r="HAJ28" s="61"/>
      <c r="HAK28" s="61"/>
      <c r="HAL28" s="61"/>
      <c r="HAM28" s="61"/>
      <c r="HAN28" s="61"/>
      <c r="HAO28" s="61"/>
      <c r="HAP28" s="61"/>
      <c r="HAQ28" s="61"/>
      <c r="HAR28" s="61"/>
      <c r="HAS28" s="61"/>
      <c r="HAT28" s="61"/>
      <c r="HAU28" s="61"/>
      <c r="HAV28" s="61"/>
      <c r="HAW28" s="61"/>
      <c r="HAX28" s="61"/>
      <c r="HAY28" s="61"/>
      <c r="HAZ28" s="61"/>
      <c r="HBA28" s="61"/>
      <c r="HBB28" s="61"/>
      <c r="HBC28" s="61"/>
      <c r="HBD28" s="61"/>
      <c r="HBE28" s="61"/>
      <c r="HBF28" s="61"/>
      <c r="HBG28" s="61"/>
      <c r="HBH28" s="61"/>
      <c r="HBI28" s="61"/>
      <c r="HBJ28" s="61"/>
      <c r="HBK28" s="61"/>
      <c r="HBL28" s="61"/>
      <c r="HBM28" s="61"/>
      <c r="HBN28" s="61"/>
      <c r="HBO28" s="61"/>
      <c r="HBP28" s="61"/>
      <c r="HBQ28" s="61"/>
      <c r="HBR28" s="61"/>
      <c r="HBS28" s="61"/>
      <c r="HBT28" s="61"/>
      <c r="HBU28" s="61"/>
      <c r="HBV28" s="61"/>
      <c r="HBW28" s="61"/>
      <c r="HBX28" s="61"/>
      <c r="HBY28" s="61"/>
      <c r="HBZ28" s="61"/>
      <c r="HCA28" s="61"/>
      <c r="HCB28" s="61"/>
      <c r="HCC28" s="61"/>
      <c r="HCD28" s="61"/>
      <c r="HCE28" s="61"/>
      <c r="HCF28" s="61"/>
      <c r="HCG28" s="61"/>
      <c r="HCH28" s="61"/>
      <c r="HCI28" s="61"/>
      <c r="HCJ28" s="61"/>
      <c r="HCK28" s="61"/>
      <c r="HCL28" s="61"/>
      <c r="HCM28" s="61"/>
      <c r="HCN28" s="61"/>
      <c r="HCO28" s="61"/>
      <c r="HCP28" s="61"/>
      <c r="HCQ28" s="61"/>
      <c r="HCR28" s="61"/>
      <c r="HCS28" s="61"/>
      <c r="HCT28" s="61"/>
      <c r="HCU28" s="61"/>
      <c r="HCV28" s="61"/>
      <c r="HCW28" s="61"/>
      <c r="HCX28" s="61"/>
      <c r="HCY28" s="61"/>
      <c r="HCZ28" s="61"/>
      <c r="HDA28" s="61"/>
      <c r="HDB28" s="61"/>
      <c r="HDC28" s="61"/>
      <c r="HDD28" s="61"/>
      <c r="HDE28" s="61"/>
      <c r="HDF28" s="61"/>
      <c r="HDG28" s="61"/>
      <c r="HDH28" s="61"/>
      <c r="HDI28" s="61"/>
      <c r="HDJ28" s="61"/>
      <c r="HDK28" s="61"/>
      <c r="HDL28" s="61"/>
      <c r="HDM28" s="61"/>
      <c r="HDN28" s="61"/>
      <c r="HDO28" s="61"/>
      <c r="HDP28" s="61"/>
      <c r="HDQ28" s="61"/>
      <c r="HDR28" s="61"/>
      <c r="HDS28" s="61"/>
      <c r="HDT28" s="61"/>
      <c r="HDU28" s="61"/>
      <c r="HDV28" s="61"/>
      <c r="HDW28" s="61"/>
      <c r="HDX28" s="61"/>
      <c r="HDY28" s="61"/>
      <c r="HDZ28" s="61"/>
      <c r="HEA28" s="61"/>
      <c r="HEB28" s="61"/>
      <c r="HEC28" s="61"/>
      <c r="HED28" s="61"/>
      <c r="HEE28" s="61"/>
      <c r="HEF28" s="61"/>
      <c r="HEG28" s="61"/>
      <c r="HEH28" s="61"/>
      <c r="HEI28" s="61"/>
      <c r="HEJ28" s="61"/>
      <c r="HEK28" s="61"/>
      <c r="HEL28" s="61"/>
      <c r="HEM28" s="61"/>
      <c r="HEN28" s="61"/>
      <c r="HEO28" s="61"/>
      <c r="HEP28" s="61"/>
      <c r="HEQ28" s="61"/>
      <c r="HER28" s="61"/>
      <c r="HES28" s="61"/>
      <c r="HET28" s="61"/>
      <c r="HEU28" s="61"/>
      <c r="HEV28" s="61"/>
      <c r="HEW28" s="61"/>
      <c r="HEX28" s="61"/>
      <c r="HEY28" s="61"/>
      <c r="HEZ28" s="61"/>
      <c r="HFA28" s="61"/>
      <c r="HFB28" s="61"/>
      <c r="HFC28" s="61"/>
      <c r="HFD28" s="61"/>
      <c r="HFE28" s="61"/>
      <c r="HFF28" s="61"/>
      <c r="HFG28" s="61"/>
      <c r="HFH28" s="61"/>
      <c r="HFI28" s="61"/>
      <c r="HFJ28" s="61"/>
      <c r="HFK28" s="61"/>
      <c r="HFL28" s="61"/>
      <c r="HFM28" s="61"/>
      <c r="HFN28" s="61"/>
      <c r="HFO28" s="61"/>
      <c r="HFP28" s="61"/>
      <c r="HFQ28" s="61"/>
      <c r="HFR28" s="61"/>
      <c r="HFS28" s="61"/>
      <c r="HFT28" s="61"/>
      <c r="HFU28" s="61"/>
      <c r="HFV28" s="61"/>
      <c r="HFW28" s="61"/>
      <c r="HFX28" s="61"/>
      <c r="HFY28" s="61"/>
      <c r="HFZ28" s="61"/>
      <c r="HGA28" s="61"/>
      <c r="HGB28" s="61"/>
      <c r="HGC28" s="61"/>
      <c r="HGD28" s="61"/>
      <c r="HGE28" s="61"/>
      <c r="HGF28" s="61"/>
      <c r="HGG28" s="61"/>
      <c r="HGH28" s="61"/>
      <c r="HGI28" s="61"/>
      <c r="HGJ28" s="61"/>
      <c r="HGK28" s="61"/>
      <c r="HGL28" s="61"/>
      <c r="HGM28" s="61"/>
      <c r="HGN28" s="61"/>
      <c r="HGO28" s="61"/>
      <c r="HGP28" s="61"/>
      <c r="HGQ28" s="61"/>
      <c r="HGR28" s="61"/>
      <c r="HGS28" s="61"/>
      <c r="HGT28" s="61"/>
      <c r="HGU28" s="61"/>
      <c r="HGV28" s="61"/>
      <c r="HGW28" s="61"/>
      <c r="HGX28" s="61"/>
      <c r="HGY28" s="61"/>
      <c r="HGZ28" s="61"/>
      <c r="HHA28" s="61"/>
      <c r="HHB28" s="61"/>
      <c r="HHC28" s="61"/>
      <c r="HHD28" s="61"/>
      <c r="HHE28" s="61"/>
      <c r="HHF28" s="61"/>
      <c r="HHG28" s="61"/>
      <c r="HHH28" s="61"/>
      <c r="HHI28" s="61"/>
      <c r="HHJ28" s="61"/>
      <c r="HHK28" s="61"/>
      <c r="HHL28" s="61"/>
      <c r="HHM28" s="61"/>
      <c r="HHN28" s="61"/>
      <c r="HHO28" s="61"/>
      <c r="HHP28" s="61"/>
      <c r="HHQ28" s="61"/>
      <c r="HHR28" s="61"/>
      <c r="HHS28" s="61"/>
      <c r="HHT28" s="61"/>
      <c r="HHU28" s="61"/>
      <c r="HHV28" s="61"/>
      <c r="HHW28" s="61"/>
      <c r="HHX28" s="61"/>
      <c r="HHY28" s="61"/>
      <c r="HHZ28" s="61"/>
      <c r="HIA28" s="61"/>
      <c r="HIB28" s="61"/>
      <c r="HIC28" s="61"/>
      <c r="HID28" s="61"/>
      <c r="HIE28" s="61"/>
      <c r="HIF28" s="61"/>
      <c r="HIG28" s="61"/>
      <c r="HIH28" s="61"/>
      <c r="HII28" s="61"/>
      <c r="HIJ28" s="61"/>
      <c r="HIK28" s="61"/>
      <c r="HIL28" s="61"/>
      <c r="HIM28" s="61"/>
      <c r="HIN28" s="61"/>
      <c r="HIO28" s="61"/>
      <c r="HIP28" s="61"/>
      <c r="HIQ28" s="61"/>
      <c r="HIR28" s="61"/>
      <c r="HIS28" s="61"/>
      <c r="HIT28" s="61"/>
      <c r="HIU28" s="61"/>
      <c r="HIV28" s="61"/>
      <c r="HIW28" s="61"/>
      <c r="HIX28" s="61"/>
      <c r="HIY28" s="61"/>
      <c r="HIZ28" s="61"/>
      <c r="HJA28" s="61"/>
      <c r="HJB28" s="61"/>
      <c r="HJC28" s="61"/>
      <c r="HJD28" s="61"/>
      <c r="HJE28" s="61"/>
      <c r="HJF28" s="61"/>
      <c r="HJG28" s="61"/>
      <c r="HJH28" s="61"/>
      <c r="HJI28" s="61"/>
      <c r="HJJ28" s="61"/>
      <c r="HJK28" s="61"/>
      <c r="HJL28" s="61"/>
      <c r="HJM28" s="61"/>
      <c r="HJN28" s="61"/>
      <c r="HJO28" s="61"/>
      <c r="HJP28" s="61"/>
      <c r="HJQ28" s="61"/>
      <c r="HJR28" s="61"/>
      <c r="HJS28" s="61"/>
      <c r="HJT28" s="61"/>
      <c r="HJU28" s="61"/>
      <c r="HJV28" s="61"/>
      <c r="HJW28" s="61"/>
      <c r="HJX28" s="61"/>
      <c r="HJY28" s="61"/>
      <c r="HJZ28" s="61"/>
      <c r="HKA28" s="61"/>
      <c r="HKB28" s="61"/>
      <c r="HKC28" s="61"/>
      <c r="HKD28" s="61"/>
      <c r="HKE28" s="61"/>
      <c r="HKF28" s="61"/>
      <c r="HKG28" s="61"/>
      <c r="HKH28" s="61"/>
      <c r="HKI28" s="61"/>
      <c r="HKJ28" s="61"/>
      <c r="HKK28" s="61"/>
      <c r="HKL28" s="61"/>
      <c r="HKM28" s="61"/>
      <c r="HKN28" s="61"/>
      <c r="HKO28" s="61"/>
      <c r="HKP28" s="61"/>
      <c r="HKQ28" s="61"/>
      <c r="HKR28" s="61"/>
      <c r="HKS28" s="61"/>
      <c r="HKT28" s="61"/>
      <c r="HKU28" s="61"/>
      <c r="HKV28" s="61"/>
      <c r="HKW28" s="61"/>
      <c r="HKX28" s="61"/>
      <c r="HKY28" s="61"/>
      <c r="HKZ28" s="61"/>
      <c r="HLA28" s="61"/>
      <c r="HLB28" s="61"/>
      <c r="HLC28" s="61"/>
      <c r="HLD28" s="61"/>
      <c r="HLE28" s="61"/>
      <c r="HLF28" s="61"/>
      <c r="HLG28" s="61"/>
      <c r="HLH28" s="61"/>
      <c r="HLI28" s="61"/>
      <c r="HLJ28" s="61"/>
      <c r="HLK28" s="61"/>
      <c r="HLL28" s="61"/>
      <c r="HLM28" s="61"/>
      <c r="HLN28" s="61"/>
      <c r="HLO28" s="61"/>
      <c r="HLP28" s="61"/>
      <c r="HLQ28" s="61"/>
      <c r="HLR28" s="61"/>
      <c r="HLS28" s="61"/>
      <c r="HLT28" s="61"/>
      <c r="HLU28" s="61"/>
      <c r="HLV28" s="61"/>
      <c r="HLW28" s="61"/>
      <c r="HLX28" s="61"/>
      <c r="HLY28" s="61"/>
      <c r="HLZ28" s="61"/>
      <c r="HMA28" s="61"/>
      <c r="HMB28" s="61"/>
      <c r="HMC28" s="61"/>
      <c r="HMD28" s="61"/>
      <c r="HME28" s="61"/>
      <c r="HMF28" s="61"/>
      <c r="HMG28" s="61"/>
      <c r="HMH28" s="61"/>
      <c r="HMI28" s="61"/>
      <c r="HMJ28" s="61"/>
      <c r="HMK28" s="61"/>
      <c r="HML28" s="61"/>
      <c r="HMM28" s="61"/>
      <c r="HMN28" s="61"/>
      <c r="HMO28" s="61"/>
      <c r="HMP28" s="61"/>
      <c r="HMQ28" s="61"/>
      <c r="HMR28" s="61"/>
      <c r="HMS28" s="61"/>
      <c r="HMT28" s="61"/>
      <c r="HMU28" s="61"/>
      <c r="HMV28" s="61"/>
      <c r="HMW28" s="61"/>
      <c r="HMX28" s="61"/>
      <c r="HMY28" s="61"/>
      <c r="HMZ28" s="61"/>
      <c r="HNA28" s="61"/>
      <c r="HNB28" s="61"/>
      <c r="HNC28" s="61"/>
      <c r="HND28" s="61"/>
      <c r="HNE28" s="61"/>
      <c r="HNF28" s="61"/>
      <c r="HNG28" s="61"/>
      <c r="HNH28" s="61"/>
      <c r="HNI28" s="61"/>
      <c r="HNJ28" s="61"/>
      <c r="HNK28" s="61"/>
      <c r="HNL28" s="61"/>
      <c r="HNM28" s="61"/>
      <c r="HNN28" s="61"/>
      <c r="HNO28" s="61"/>
      <c r="HNP28" s="61"/>
      <c r="HNQ28" s="61"/>
      <c r="HNR28" s="61"/>
      <c r="HNS28" s="61"/>
      <c r="HNT28" s="61"/>
      <c r="HNU28" s="61"/>
      <c r="HNV28" s="61"/>
      <c r="HNW28" s="61"/>
      <c r="HNX28" s="61"/>
      <c r="HNY28" s="61"/>
      <c r="HNZ28" s="61"/>
      <c r="HOA28" s="61"/>
      <c r="HOB28" s="61"/>
      <c r="HOC28" s="61"/>
      <c r="HOD28" s="61"/>
      <c r="HOE28" s="61"/>
      <c r="HOF28" s="61"/>
      <c r="HOG28" s="61"/>
      <c r="HOH28" s="61"/>
      <c r="HOI28" s="61"/>
      <c r="HOJ28" s="61"/>
      <c r="HOK28" s="61"/>
      <c r="HOL28" s="61"/>
      <c r="HOM28" s="61"/>
      <c r="HON28" s="61"/>
      <c r="HOO28" s="61"/>
      <c r="HOP28" s="61"/>
      <c r="HOQ28" s="61"/>
      <c r="HOR28" s="61"/>
      <c r="HOS28" s="61"/>
      <c r="HOT28" s="61"/>
      <c r="HOU28" s="61"/>
      <c r="HOV28" s="61"/>
      <c r="HOW28" s="61"/>
      <c r="HOX28" s="61"/>
      <c r="HOY28" s="61"/>
      <c r="HOZ28" s="61"/>
      <c r="HPA28" s="61"/>
      <c r="HPB28" s="61"/>
      <c r="HPC28" s="61"/>
      <c r="HPD28" s="61"/>
      <c r="HPE28" s="61"/>
      <c r="HPF28" s="61"/>
      <c r="HPG28" s="61"/>
      <c r="HPH28" s="61"/>
      <c r="HPI28" s="61"/>
      <c r="HPJ28" s="61"/>
      <c r="HPK28" s="61"/>
      <c r="HPL28" s="61"/>
      <c r="HPM28" s="61"/>
      <c r="HPN28" s="61"/>
      <c r="HPO28" s="61"/>
      <c r="HPP28" s="61"/>
      <c r="HPQ28" s="61"/>
      <c r="HPR28" s="61"/>
      <c r="HPS28" s="61"/>
      <c r="HPT28" s="61"/>
      <c r="HPU28" s="61"/>
      <c r="HPV28" s="61"/>
      <c r="HPW28" s="61"/>
      <c r="HPX28" s="61"/>
      <c r="HPY28" s="61"/>
      <c r="HPZ28" s="61"/>
      <c r="HQA28" s="61"/>
      <c r="HQB28" s="61"/>
      <c r="HQC28" s="61"/>
      <c r="HQD28" s="61"/>
      <c r="HQE28" s="61"/>
      <c r="HQF28" s="61"/>
      <c r="HQG28" s="61"/>
      <c r="HQH28" s="61"/>
      <c r="HQI28" s="61"/>
      <c r="HQJ28" s="61"/>
      <c r="HQK28" s="61"/>
      <c r="HQL28" s="61"/>
      <c r="HQM28" s="61"/>
      <c r="HQN28" s="61"/>
      <c r="HQO28" s="61"/>
      <c r="HQP28" s="61"/>
      <c r="HQQ28" s="61"/>
      <c r="HQR28" s="61"/>
      <c r="HQS28" s="61"/>
      <c r="HQT28" s="61"/>
      <c r="HQU28" s="61"/>
      <c r="HQV28" s="61"/>
      <c r="HQW28" s="61"/>
      <c r="HQX28" s="61"/>
      <c r="HQY28" s="61"/>
      <c r="HQZ28" s="61"/>
      <c r="HRA28" s="61"/>
      <c r="HRB28" s="61"/>
      <c r="HRC28" s="61"/>
      <c r="HRD28" s="61"/>
      <c r="HRE28" s="61"/>
      <c r="HRF28" s="61"/>
      <c r="HRG28" s="61"/>
      <c r="HRH28" s="61"/>
      <c r="HRI28" s="61"/>
      <c r="HRJ28" s="61"/>
      <c r="HRK28" s="61"/>
      <c r="HRL28" s="61"/>
      <c r="HRM28" s="61"/>
      <c r="HRN28" s="61"/>
      <c r="HRO28" s="61"/>
      <c r="HRP28" s="61"/>
      <c r="HRQ28" s="61"/>
      <c r="HRR28" s="61"/>
      <c r="HRS28" s="61"/>
      <c r="HRT28" s="61"/>
      <c r="HRU28" s="61"/>
      <c r="HRV28" s="61"/>
      <c r="HRW28" s="61"/>
      <c r="HRX28" s="61"/>
      <c r="HRY28" s="61"/>
      <c r="HRZ28" s="61"/>
      <c r="HSA28" s="61"/>
      <c r="HSB28" s="61"/>
      <c r="HSC28" s="61"/>
      <c r="HSD28" s="61"/>
      <c r="HSE28" s="61"/>
      <c r="HSF28" s="61"/>
      <c r="HSG28" s="61"/>
      <c r="HSH28" s="61"/>
      <c r="HSI28" s="61"/>
      <c r="HSJ28" s="61"/>
      <c r="HSK28" s="61"/>
      <c r="HSL28" s="61"/>
      <c r="HSM28" s="61"/>
      <c r="HSN28" s="61"/>
      <c r="HSO28" s="61"/>
      <c r="HSP28" s="61"/>
      <c r="HSQ28" s="61"/>
      <c r="HSR28" s="61"/>
      <c r="HSS28" s="61"/>
      <c r="HST28" s="61"/>
      <c r="HSU28" s="61"/>
      <c r="HSV28" s="61"/>
      <c r="HSW28" s="61"/>
      <c r="HSX28" s="61"/>
      <c r="HSY28" s="61"/>
      <c r="HSZ28" s="61"/>
      <c r="HTA28" s="61"/>
      <c r="HTB28" s="61"/>
      <c r="HTC28" s="61"/>
      <c r="HTD28" s="61"/>
      <c r="HTE28" s="61"/>
      <c r="HTF28" s="61"/>
      <c r="HTG28" s="61"/>
      <c r="HTH28" s="61"/>
      <c r="HTI28" s="61"/>
      <c r="HTJ28" s="61"/>
      <c r="HTK28" s="61"/>
      <c r="HTL28" s="61"/>
      <c r="HTM28" s="61"/>
      <c r="HTN28" s="61"/>
      <c r="HTO28" s="61"/>
      <c r="HTP28" s="61"/>
      <c r="HTQ28" s="61"/>
      <c r="HTR28" s="61"/>
      <c r="HTS28" s="61"/>
      <c r="HTT28" s="61"/>
      <c r="HTU28" s="61"/>
      <c r="HTV28" s="61"/>
      <c r="HTW28" s="61"/>
      <c r="HTX28" s="61"/>
      <c r="HTY28" s="61"/>
      <c r="HTZ28" s="61"/>
      <c r="HUA28" s="61"/>
      <c r="HUB28" s="61"/>
      <c r="HUC28" s="61"/>
      <c r="HUD28" s="61"/>
      <c r="HUE28" s="61"/>
      <c r="HUF28" s="61"/>
      <c r="HUG28" s="61"/>
      <c r="HUH28" s="61"/>
      <c r="HUI28" s="61"/>
      <c r="HUJ28" s="61"/>
      <c r="HUK28" s="61"/>
      <c r="HUL28" s="61"/>
      <c r="HUM28" s="61"/>
      <c r="HUN28" s="61"/>
      <c r="HUO28" s="61"/>
      <c r="HUP28" s="61"/>
      <c r="HUQ28" s="61"/>
      <c r="HUR28" s="61"/>
      <c r="HUS28" s="61"/>
      <c r="HUT28" s="61"/>
      <c r="HUU28" s="61"/>
      <c r="HUV28" s="61"/>
      <c r="HUW28" s="61"/>
      <c r="HUX28" s="61"/>
      <c r="HUY28" s="61"/>
      <c r="HUZ28" s="61"/>
      <c r="HVA28" s="61"/>
      <c r="HVB28" s="61"/>
      <c r="HVC28" s="61"/>
      <c r="HVD28" s="61"/>
      <c r="HVE28" s="61"/>
      <c r="HVF28" s="61"/>
      <c r="HVG28" s="61"/>
      <c r="HVH28" s="61"/>
      <c r="HVI28" s="61"/>
      <c r="HVJ28" s="61"/>
      <c r="HVK28" s="61"/>
      <c r="HVL28" s="61"/>
      <c r="HVM28" s="61"/>
      <c r="HVN28" s="61"/>
      <c r="HVO28" s="61"/>
      <c r="HVP28" s="61"/>
      <c r="HVQ28" s="61"/>
      <c r="HVR28" s="61"/>
      <c r="HVS28" s="61"/>
      <c r="HVT28" s="61"/>
      <c r="HVU28" s="61"/>
      <c r="HVV28" s="61"/>
      <c r="HVW28" s="61"/>
      <c r="HVX28" s="61"/>
      <c r="HVY28" s="61"/>
      <c r="HVZ28" s="61"/>
      <c r="HWA28" s="61"/>
      <c r="HWB28" s="61"/>
      <c r="HWC28" s="61"/>
      <c r="HWD28" s="61"/>
      <c r="HWE28" s="61"/>
      <c r="HWF28" s="61"/>
      <c r="HWG28" s="61"/>
      <c r="HWH28" s="61"/>
      <c r="HWI28" s="61"/>
      <c r="HWJ28" s="61"/>
      <c r="HWK28" s="61"/>
      <c r="HWL28" s="61"/>
      <c r="HWM28" s="61"/>
      <c r="HWN28" s="61"/>
      <c r="HWO28" s="61"/>
      <c r="HWP28" s="61"/>
      <c r="HWQ28" s="61"/>
      <c r="HWR28" s="61"/>
      <c r="HWS28" s="61"/>
      <c r="HWT28" s="61"/>
      <c r="HWU28" s="61"/>
      <c r="HWV28" s="61"/>
      <c r="HWW28" s="61"/>
      <c r="HWX28" s="61"/>
      <c r="HWY28" s="61"/>
      <c r="HWZ28" s="61"/>
      <c r="HXA28" s="61"/>
      <c r="HXB28" s="61"/>
      <c r="HXC28" s="61"/>
      <c r="HXD28" s="61"/>
      <c r="HXE28" s="61"/>
      <c r="HXF28" s="61"/>
      <c r="HXG28" s="61"/>
      <c r="HXH28" s="61"/>
      <c r="HXI28" s="61"/>
      <c r="HXJ28" s="61"/>
      <c r="HXK28" s="61"/>
      <c r="HXL28" s="61"/>
      <c r="HXM28" s="61"/>
      <c r="HXN28" s="61"/>
      <c r="HXO28" s="61"/>
      <c r="HXP28" s="61"/>
      <c r="HXQ28" s="61"/>
      <c r="HXR28" s="61"/>
      <c r="HXS28" s="61"/>
      <c r="HXT28" s="61"/>
      <c r="HXU28" s="61"/>
      <c r="HXV28" s="61"/>
      <c r="HXW28" s="61"/>
      <c r="HXX28" s="61"/>
      <c r="HXY28" s="61"/>
      <c r="HXZ28" s="61"/>
      <c r="HYA28" s="61"/>
      <c r="HYB28" s="61"/>
      <c r="HYC28" s="61"/>
      <c r="HYD28" s="61"/>
      <c r="HYE28" s="61"/>
      <c r="HYF28" s="61"/>
      <c r="HYG28" s="61"/>
      <c r="HYH28" s="61"/>
      <c r="HYI28" s="61"/>
      <c r="HYJ28" s="61"/>
      <c r="HYK28" s="61"/>
      <c r="HYL28" s="61"/>
      <c r="HYM28" s="61"/>
      <c r="HYN28" s="61"/>
      <c r="HYO28" s="61"/>
      <c r="HYP28" s="61"/>
      <c r="HYQ28" s="61"/>
      <c r="HYR28" s="61"/>
      <c r="HYS28" s="61"/>
      <c r="HYT28" s="61"/>
      <c r="HYU28" s="61"/>
      <c r="HYV28" s="61"/>
      <c r="HYW28" s="61"/>
      <c r="HYX28" s="61"/>
      <c r="HYY28" s="61"/>
      <c r="HYZ28" s="61"/>
      <c r="HZA28" s="61"/>
      <c r="HZB28" s="61"/>
      <c r="HZC28" s="61"/>
      <c r="HZD28" s="61"/>
      <c r="HZE28" s="61"/>
      <c r="HZF28" s="61"/>
      <c r="HZG28" s="61"/>
      <c r="HZH28" s="61"/>
      <c r="HZI28" s="61"/>
      <c r="HZJ28" s="61"/>
      <c r="HZK28" s="61"/>
      <c r="HZL28" s="61"/>
      <c r="HZM28" s="61"/>
      <c r="HZN28" s="61"/>
      <c r="HZO28" s="61"/>
      <c r="HZP28" s="61"/>
      <c r="HZQ28" s="61"/>
      <c r="HZR28" s="61"/>
      <c r="HZS28" s="61"/>
      <c r="HZT28" s="61"/>
      <c r="HZU28" s="61"/>
      <c r="HZV28" s="61"/>
      <c r="HZW28" s="61"/>
      <c r="HZX28" s="61"/>
      <c r="HZY28" s="61"/>
      <c r="HZZ28" s="61"/>
      <c r="IAA28" s="61"/>
      <c r="IAB28" s="61"/>
      <c r="IAC28" s="61"/>
      <c r="IAD28" s="61"/>
      <c r="IAE28" s="61"/>
      <c r="IAF28" s="61"/>
      <c r="IAG28" s="61"/>
      <c r="IAH28" s="61"/>
      <c r="IAI28" s="61"/>
      <c r="IAJ28" s="61"/>
      <c r="IAK28" s="61"/>
      <c r="IAL28" s="61"/>
      <c r="IAM28" s="61"/>
      <c r="IAN28" s="61"/>
      <c r="IAO28" s="61"/>
      <c r="IAP28" s="61"/>
      <c r="IAQ28" s="61"/>
      <c r="IAR28" s="61"/>
      <c r="IAS28" s="61"/>
      <c r="IAT28" s="61"/>
      <c r="IAU28" s="61"/>
      <c r="IAV28" s="61"/>
      <c r="IAW28" s="61"/>
      <c r="IAX28" s="61"/>
      <c r="IAY28" s="61"/>
      <c r="IAZ28" s="61"/>
      <c r="IBA28" s="61"/>
      <c r="IBB28" s="61"/>
      <c r="IBC28" s="61"/>
      <c r="IBD28" s="61"/>
      <c r="IBE28" s="61"/>
      <c r="IBF28" s="61"/>
      <c r="IBG28" s="61"/>
      <c r="IBH28" s="61"/>
      <c r="IBI28" s="61"/>
      <c r="IBJ28" s="61"/>
      <c r="IBK28" s="61"/>
      <c r="IBL28" s="61"/>
      <c r="IBM28" s="61"/>
      <c r="IBN28" s="61"/>
      <c r="IBO28" s="61"/>
      <c r="IBP28" s="61"/>
      <c r="IBQ28" s="61"/>
      <c r="IBR28" s="61"/>
      <c r="IBS28" s="61"/>
      <c r="IBT28" s="61"/>
      <c r="IBU28" s="61"/>
      <c r="IBV28" s="61"/>
      <c r="IBW28" s="61"/>
      <c r="IBX28" s="61"/>
      <c r="IBY28" s="61"/>
      <c r="IBZ28" s="61"/>
      <c r="ICA28" s="61"/>
      <c r="ICB28" s="61"/>
      <c r="ICC28" s="61"/>
      <c r="ICD28" s="61"/>
      <c r="ICE28" s="61"/>
      <c r="ICF28" s="61"/>
      <c r="ICG28" s="61"/>
      <c r="ICH28" s="61"/>
      <c r="ICI28" s="61"/>
      <c r="ICJ28" s="61"/>
      <c r="ICK28" s="61"/>
      <c r="ICL28" s="61"/>
      <c r="ICM28" s="61"/>
      <c r="ICN28" s="61"/>
      <c r="ICO28" s="61"/>
      <c r="ICP28" s="61"/>
      <c r="ICQ28" s="61"/>
      <c r="ICR28" s="61"/>
      <c r="ICS28" s="61"/>
      <c r="ICT28" s="61"/>
      <c r="ICU28" s="61"/>
      <c r="ICV28" s="61"/>
      <c r="ICW28" s="61"/>
      <c r="ICX28" s="61"/>
      <c r="ICY28" s="61"/>
      <c r="ICZ28" s="61"/>
      <c r="IDA28" s="61"/>
      <c r="IDB28" s="61"/>
      <c r="IDC28" s="61"/>
      <c r="IDD28" s="61"/>
      <c r="IDE28" s="61"/>
      <c r="IDF28" s="61"/>
      <c r="IDG28" s="61"/>
      <c r="IDH28" s="61"/>
      <c r="IDI28" s="61"/>
      <c r="IDJ28" s="61"/>
      <c r="IDK28" s="61"/>
      <c r="IDL28" s="61"/>
      <c r="IDM28" s="61"/>
      <c r="IDN28" s="61"/>
      <c r="IDO28" s="61"/>
      <c r="IDP28" s="61"/>
      <c r="IDQ28" s="61"/>
      <c r="IDR28" s="61"/>
      <c r="IDS28" s="61"/>
      <c r="IDT28" s="61"/>
      <c r="IDU28" s="61"/>
      <c r="IDV28" s="61"/>
      <c r="IDW28" s="61"/>
      <c r="IDX28" s="61"/>
      <c r="IDY28" s="61"/>
      <c r="IDZ28" s="61"/>
      <c r="IEA28" s="61"/>
      <c r="IEB28" s="61"/>
      <c r="IEC28" s="61"/>
      <c r="IED28" s="61"/>
      <c r="IEE28" s="61"/>
      <c r="IEF28" s="61"/>
      <c r="IEG28" s="61"/>
      <c r="IEH28" s="61"/>
      <c r="IEI28" s="61"/>
      <c r="IEJ28" s="61"/>
      <c r="IEK28" s="61"/>
      <c r="IEL28" s="61"/>
      <c r="IEM28" s="61"/>
      <c r="IEN28" s="61"/>
      <c r="IEO28" s="61"/>
      <c r="IEP28" s="61"/>
      <c r="IEQ28" s="61"/>
      <c r="IER28" s="61"/>
      <c r="IES28" s="61"/>
      <c r="IET28" s="61"/>
      <c r="IEU28" s="61"/>
      <c r="IEV28" s="61"/>
      <c r="IEW28" s="61"/>
      <c r="IEX28" s="61"/>
      <c r="IEY28" s="61"/>
      <c r="IEZ28" s="61"/>
      <c r="IFA28" s="61"/>
      <c r="IFB28" s="61"/>
      <c r="IFC28" s="61"/>
      <c r="IFD28" s="61"/>
      <c r="IFE28" s="61"/>
      <c r="IFF28" s="61"/>
      <c r="IFG28" s="61"/>
      <c r="IFH28" s="61"/>
      <c r="IFI28" s="61"/>
      <c r="IFJ28" s="61"/>
      <c r="IFK28" s="61"/>
      <c r="IFL28" s="61"/>
      <c r="IFM28" s="61"/>
      <c r="IFN28" s="61"/>
      <c r="IFO28" s="61"/>
      <c r="IFP28" s="61"/>
      <c r="IFQ28" s="61"/>
      <c r="IFR28" s="61"/>
      <c r="IFS28" s="61"/>
      <c r="IFT28" s="61"/>
      <c r="IFU28" s="61"/>
      <c r="IFV28" s="61"/>
      <c r="IFW28" s="61"/>
      <c r="IFX28" s="61"/>
      <c r="IFY28" s="61"/>
      <c r="IFZ28" s="61"/>
      <c r="IGA28" s="61"/>
      <c r="IGB28" s="61"/>
      <c r="IGC28" s="61"/>
      <c r="IGD28" s="61"/>
      <c r="IGE28" s="61"/>
      <c r="IGF28" s="61"/>
      <c r="IGG28" s="61"/>
      <c r="IGH28" s="61"/>
      <c r="IGI28" s="61"/>
      <c r="IGJ28" s="61"/>
      <c r="IGK28" s="61"/>
      <c r="IGL28" s="61"/>
      <c r="IGM28" s="61"/>
      <c r="IGN28" s="61"/>
      <c r="IGO28" s="61"/>
      <c r="IGP28" s="61"/>
      <c r="IGQ28" s="61"/>
      <c r="IGR28" s="61"/>
      <c r="IGS28" s="61"/>
      <c r="IGT28" s="61"/>
      <c r="IGU28" s="61"/>
      <c r="IGV28" s="61"/>
      <c r="IGW28" s="61"/>
      <c r="IGX28" s="61"/>
      <c r="IGY28" s="61"/>
      <c r="IGZ28" s="61"/>
      <c r="IHA28" s="61"/>
      <c r="IHB28" s="61"/>
      <c r="IHC28" s="61"/>
      <c r="IHD28" s="61"/>
      <c r="IHE28" s="61"/>
      <c r="IHF28" s="61"/>
      <c r="IHG28" s="61"/>
      <c r="IHH28" s="61"/>
      <c r="IHI28" s="61"/>
      <c r="IHJ28" s="61"/>
      <c r="IHK28" s="61"/>
      <c r="IHL28" s="61"/>
      <c r="IHM28" s="61"/>
      <c r="IHN28" s="61"/>
      <c r="IHO28" s="61"/>
      <c r="IHP28" s="61"/>
      <c r="IHQ28" s="61"/>
      <c r="IHR28" s="61"/>
      <c r="IHS28" s="61"/>
      <c r="IHT28" s="61"/>
      <c r="IHU28" s="61"/>
      <c r="IHV28" s="61"/>
      <c r="IHW28" s="61"/>
      <c r="IHX28" s="61"/>
      <c r="IHY28" s="61"/>
      <c r="IHZ28" s="61"/>
      <c r="IIA28" s="61"/>
      <c r="IIB28" s="61"/>
      <c r="IIC28" s="61"/>
      <c r="IID28" s="61"/>
      <c r="IIE28" s="61"/>
      <c r="IIF28" s="61"/>
      <c r="IIG28" s="61"/>
      <c r="IIH28" s="61"/>
      <c r="III28" s="61"/>
      <c r="IIJ28" s="61"/>
      <c r="IIK28" s="61"/>
      <c r="IIL28" s="61"/>
      <c r="IIM28" s="61"/>
      <c r="IIN28" s="61"/>
      <c r="IIO28" s="61"/>
      <c r="IIP28" s="61"/>
      <c r="IIQ28" s="61"/>
      <c r="IIR28" s="61"/>
      <c r="IIS28" s="61"/>
      <c r="IIT28" s="61"/>
      <c r="IIU28" s="61"/>
      <c r="IIV28" s="61"/>
      <c r="IIW28" s="61"/>
      <c r="IIX28" s="61"/>
      <c r="IIY28" s="61"/>
      <c r="IIZ28" s="61"/>
      <c r="IJA28" s="61"/>
      <c r="IJB28" s="61"/>
      <c r="IJC28" s="61"/>
      <c r="IJD28" s="61"/>
      <c r="IJE28" s="61"/>
      <c r="IJF28" s="61"/>
      <c r="IJG28" s="61"/>
      <c r="IJH28" s="61"/>
      <c r="IJI28" s="61"/>
      <c r="IJJ28" s="61"/>
      <c r="IJK28" s="61"/>
      <c r="IJL28" s="61"/>
      <c r="IJM28" s="61"/>
      <c r="IJN28" s="61"/>
      <c r="IJO28" s="61"/>
      <c r="IJP28" s="61"/>
      <c r="IJQ28" s="61"/>
      <c r="IJR28" s="61"/>
      <c r="IJS28" s="61"/>
      <c r="IJT28" s="61"/>
      <c r="IJU28" s="61"/>
      <c r="IJV28" s="61"/>
      <c r="IJW28" s="61"/>
      <c r="IJX28" s="61"/>
      <c r="IJY28" s="61"/>
      <c r="IJZ28" s="61"/>
      <c r="IKA28" s="61"/>
      <c r="IKB28" s="61"/>
      <c r="IKC28" s="61"/>
      <c r="IKD28" s="61"/>
      <c r="IKE28" s="61"/>
      <c r="IKF28" s="61"/>
      <c r="IKG28" s="61"/>
      <c r="IKH28" s="61"/>
      <c r="IKI28" s="61"/>
      <c r="IKJ28" s="61"/>
      <c r="IKK28" s="61"/>
      <c r="IKL28" s="61"/>
      <c r="IKM28" s="61"/>
      <c r="IKN28" s="61"/>
      <c r="IKO28" s="61"/>
      <c r="IKP28" s="61"/>
      <c r="IKQ28" s="61"/>
      <c r="IKR28" s="61"/>
      <c r="IKS28" s="61"/>
      <c r="IKT28" s="61"/>
      <c r="IKU28" s="61"/>
      <c r="IKV28" s="61"/>
      <c r="IKW28" s="61"/>
      <c r="IKX28" s="61"/>
      <c r="IKY28" s="61"/>
      <c r="IKZ28" s="61"/>
      <c r="ILA28" s="61"/>
      <c r="ILB28" s="61"/>
      <c r="ILC28" s="61"/>
      <c r="ILD28" s="61"/>
      <c r="ILE28" s="61"/>
      <c r="ILF28" s="61"/>
      <c r="ILG28" s="61"/>
      <c r="ILH28" s="61"/>
      <c r="ILI28" s="61"/>
      <c r="ILJ28" s="61"/>
      <c r="ILK28" s="61"/>
      <c r="ILL28" s="61"/>
      <c r="ILM28" s="61"/>
      <c r="ILN28" s="61"/>
      <c r="ILO28" s="61"/>
      <c r="ILP28" s="61"/>
      <c r="ILQ28" s="61"/>
      <c r="ILR28" s="61"/>
      <c r="ILS28" s="61"/>
      <c r="ILT28" s="61"/>
      <c r="ILU28" s="61"/>
      <c r="ILV28" s="61"/>
      <c r="ILW28" s="61"/>
      <c r="ILX28" s="61"/>
      <c r="ILY28" s="61"/>
      <c r="ILZ28" s="61"/>
      <c r="IMA28" s="61"/>
      <c r="IMB28" s="61"/>
      <c r="IMC28" s="61"/>
      <c r="IMD28" s="61"/>
      <c r="IME28" s="61"/>
      <c r="IMF28" s="61"/>
      <c r="IMG28" s="61"/>
      <c r="IMH28" s="61"/>
      <c r="IMI28" s="61"/>
      <c r="IMJ28" s="61"/>
      <c r="IMK28" s="61"/>
      <c r="IML28" s="61"/>
      <c r="IMM28" s="61"/>
      <c r="IMN28" s="61"/>
      <c r="IMO28" s="61"/>
      <c r="IMP28" s="61"/>
      <c r="IMQ28" s="61"/>
      <c r="IMR28" s="61"/>
      <c r="IMS28" s="61"/>
      <c r="IMT28" s="61"/>
      <c r="IMU28" s="61"/>
      <c r="IMV28" s="61"/>
      <c r="IMW28" s="61"/>
      <c r="IMX28" s="61"/>
      <c r="IMY28" s="61"/>
      <c r="IMZ28" s="61"/>
      <c r="INA28" s="61"/>
      <c r="INB28" s="61"/>
      <c r="INC28" s="61"/>
      <c r="IND28" s="61"/>
      <c r="INE28" s="61"/>
      <c r="INF28" s="61"/>
      <c r="ING28" s="61"/>
      <c r="INH28" s="61"/>
      <c r="INI28" s="61"/>
      <c r="INJ28" s="61"/>
      <c r="INK28" s="61"/>
      <c r="INL28" s="61"/>
      <c r="INM28" s="61"/>
      <c r="INN28" s="61"/>
      <c r="INO28" s="61"/>
      <c r="INP28" s="61"/>
      <c r="INQ28" s="61"/>
      <c r="INR28" s="61"/>
      <c r="INS28" s="61"/>
      <c r="INT28" s="61"/>
      <c r="INU28" s="61"/>
      <c r="INV28" s="61"/>
      <c r="INW28" s="61"/>
      <c r="INX28" s="61"/>
      <c r="INY28" s="61"/>
      <c r="INZ28" s="61"/>
      <c r="IOA28" s="61"/>
      <c r="IOB28" s="61"/>
      <c r="IOC28" s="61"/>
      <c r="IOD28" s="61"/>
      <c r="IOE28" s="61"/>
      <c r="IOF28" s="61"/>
      <c r="IOG28" s="61"/>
      <c r="IOH28" s="61"/>
      <c r="IOI28" s="61"/>
      <c r="IOJ28" s="61"/>
      <c r="IOK28" s="61"/>
      <c r="IOL28" s="61"/>
      <c r="IOM28" s="61"/>
      <c r="ION28" s="61"/>
      <c r="IOO28" s="61"/>
      <c r="IOP28" s="61"/>
      <c r="IOQ28" s="61"/>
      <c r="IOR28" s="61"/>
      <c r="IOS28" s="61"/>
      <c r="IOT28" s="61"/>
      <c r="IOU28" s="61"/>
      <c r="IOV28" s="61"/>
      <c r="IOW28" s="61"/>
      <c r="IOX28" s="61"/>
      <c r="IOY28" s="61"/>
      <c r="IOZ28" s="61"/>
      <c r="IPA28" s="61"/>
      <c r="IPB28" s="61"/>
      <c r="IPC28" s="61"/>
      <c r="IPD28" s="61"/>
      <c r="IPE28" s="61"/>
      <c r="IPF28" s="61"/>
      <c r="IPG28" s="61"/>
      <c r="IPH28" s="61"/>
      <c r="IPI28" s="61"/>
      <c r="IPJ28" s="61"/>
      <c r="IPK28" s="61"/>
      <c r="IPL28" s="61"/>
      <c r="IPM28" s="61"/>
      <c r="IPN28" s="61"/>
      <c r="IPO28" s="61"/>
      <c r="IPP28" s="61"/>
      <c r="IPQ28" s="61"/>
      <c r="IPR28" s="61"/>
      <c r="IPS28" s="61"/>
      <c r="IPT28" s="61"/>
      <c r="IPU28" s="61"/>
      <c r="IPV28" s="61"/>
      <c r="IPW28" s="61"/>
      <c r="IPX28" s="61"/>
      <c r="IPY28" s="61"/>
      <c r="IPZ28" s="61"/>
      <c r="IQA28" s="61"/>
      <c r="IQB28" s="61"/>
      <c r="IQC28" s="61"/>
      <c r="IQD28" s="61"/>
      <c r="IQE28" s="61"/>
      <c r="IQF28" s="61"/>
      <c r="IQG28" s="61"/>
      <c r="IQH28" s="61"/>
      <c r="IQI28" s="61"/>
      <c r="IQJ28" s="61"/>
      <c r="IQK28" s="61"/>
      <c r="IQL28" s="61"/>
      <c r="IQM28" s="61"/>
      <c r="IQN28" s="61"/>
      <c r="IQO28" s="61"/>
      <c r="IQP28" s="61"/>
      <c r="IQQ28" s="61"/>
      <c r="IQR28" s="61"/>
      <c r="IQS28" s="61"/>
      <c r="IQT28" s="61"/>
      <c r="IQU28" s="61"/>
      <c r="IQV28" s="61"/>
      <c r="IQW28" s="61"/>
      <c r="IQX28" s="61"/>
      <c r="IQY28" s="61"/>
      <c r="IQZ28" s="61"/>
      <c r="IRA28" s="61"/>
      <c r="IRB28" s="61"/>
      <c r="IRC28" s="61"/>
      <c r="IRD28" s="61"/>
      <c r="IRE28" s="61"/>
      <c r="IRF28" s="61"/>
      <c r="IRG28" s="61"/>
      <c r="IRH28" s="61"/>
      <c r="IRI28" s="61"/>
      <c r="IRJ28" s="61"/>
      <c r="IRK28" s="61"/>
      <c r="IRL28" s="61"/>
      <c r="IRM28" s="61"/>
      <c r="IRN28" s="61"/>
      <c r="IRO28" s="61"/>
      <c r="IRP28" s="61"/>
      <c r="IRQ28" s="61"/>
      <c r="IRR28" s="61"/>
      <c r="IRS28" s="61"/>
      <c r="IRT28" s="61"/>
      <c r="IRU28" s="61"/>
      <c r="IRV28" s="61"/>
      <c r="IRW28" s="61"/>
      <c r="IRX28" s="61"/>
      <c r="IRY28" s="61"/>
      <c r="IRZ28" s="61"/>
      <c r="ISA28" s="61"/>
      <c r="ISB28" s="61"/>
      <c r="ISC28" s="61"/>
      <c r="ISD28" s="61"/>
      <c r="ISE28" s="61"/>
      <c r="ISF28" s="61"/>
      <c r="ISG28" s="61"/>
      <c r="ISH28" s="61"/>
      <c r="ISI28" s="61"/>
      <c r="ISJ28" s="61"/>
      <c r="ISK28" s="61"/>
      <c r="ISL28" s="61"/>
      <c r="ISM28" s="61"/>
      <c r="ISN28" s="61"/>
      <c r="ISO28" s="61"/>
      <c r="ISP28" s="61"/>
      <c r="ISQ28" s="61"/>
      <c r="ISR28" s="61"/>
      <c r="ISS28" s="61"/>
      <c r="IST28" s="61"/>
      <c r="ISU28" s="61"/>
      <c r="ISV28" s="61"/>
      <c r="ISW28" s="61"/>
      <c r="ISX28" s="61"/>
      <c r="ISY28" s="61"/>
      <c r="ISZ28" s="61"/>
      <c r="ITA28" s="61"/>
      <c r="ITB28" s="61"/>
      <c r="ITC28" s="61"/>
      <c r="ITD28" s="61"/>
      <c r="ITE28" s="61"/>
      <c r="ITF28" s="61"/>
      <c r="ITG28" s="61"/>
      <c r="ITH28" s="61"/>
      <c r="ITI28" s="61"/>
      <c r="ITJ28" s="61"/>
      <c r="ITK28" s="61"/>
      <c r="ITL28" s="61"/>
      <c r="ITM28" s="61"/>
      <c r="ITN28" s="61"/>
      <c r="ITO28" s="61"/>
      <c r="ITP28" s="61"/>
      <c r="ITQ28" s="61"/>
      <c r="ITR28" s="61"/>
      <c r="ITS28" s="61"/>
      <c r="ITT28" s="61"/>
      <c r="ITU28" s="61"/>
      <c r="ITV28" s="61"/>
      <c r="ITW28" s="61"/>
      <c r="ITX28" s="61"/>
      <c r="ITY28" s="61"/>
      <c r="ITZ28" s="61"/>
      <c r="IUA28" s="61"/>
      <c r="IUB28" s="61"/>
      <c r="IUC28" s="61"/>
      <c r="IUD28" s="61"/>
      <c r="IUE28" s="61"/>
      <c r="IUF28" s="61"/>
      <c r="IUG28" s="61"/>
      <c r="IUH28" s="61"/>
      <c r="IUI28" s="61"/>
      <c r="IUJ28" s="61"/>
      <c r="IUK28" s="61"/>
      <c r="IUL28" s="61"/>
      <c r="IUM28" s="61"/>
      <c r="IUN28" s="61"/>
      <c r="IUO28" s="61"/>
      <c r="IUP28" s="61"/>
      <c r="IUQ28" s="61"/>
      <c r="IUR28" s="61"/>
      <c r="IUS28" s="61"/>
      <c r="IUT28" s="61"/>
      <c r="IUU28" s="61"/>
      <c r="IUV28" s="61"/>
      <c r="IUW28" s="61"/>
      <c r="IUX28" s="61"/>
      <c r="IUY28" s="61"/>
      <c r="IUZ28" s="61"/>
      <c r="IVA28" s="61"/>
      <c r="IVB28" s="61"/>
      <c r="IVC28" s="61"/>
      <c r="IVD28" s="61"/>
      <c r="IVE28" s="61"/>
      <c r="IVF28" s="61"/>
      <c r="IVG28" s="61"/>
      <c r="IVH28" s="61"/>
      <c r="IVI28" s="61"/>
      <c r="IVJ28" s="61"/>
      <c r="IVK28" s="61"/>
      <c r="IVL28" s="61"/>
      <c r="IVM28" s="61"/>
      <c r="IVN28" s="61"/>
      <c r="IVO28" s="61"/>
      <c r="IVP28" s="61"/>
      <c r="IVQ28" s="61"/>
      <c r="IVR28" s="61"/>
      <c r="IVS28" s="61"/>
      <c r="IVT28" s="61"/>
      <c r="IVU28" s="61"/>
      <c r="IVV28" s="61"/>
      <c r="IVW28" s="61"/>
      <c r="IVX28" s="61"/>
      <c r="IVY28" s="61"/>
      <c r="IVZ28" s="61"/>
      <c r="IWA28" s="61"/>
      <c r="IWB28" s="61"/>
      <c r="IWC28" s="61"/>
      <c r="IWD28" s="61"/>
      <c r="IWE28" s="61"/>
      <c r="IWF28" s="61"/>
      <c r="IWG28" s="61"/>
      <c r="IWH28" s="61"/>
      <c r="IWI28" s="61"/>
      <c r="IWJ28" s="61"/>
      <c r="IWK28" s="61"/>
      <c r="IWL28" s="61"/>
      <c r="IWM28" s="61"/>
      <c r="IWN28" s="61"/>
      <c r="IWO28" s="61"/>
      <c r="IWP28" s="61"/>
      <c r="IWQ28" s="61"/>
      <c r="IWR28" s="61"/>
      <c r="IWS28" s="61"/>
      <c r="IWT28" s="61"/>
      <c r="IWU28" s="61"/>
      <c r="IWV28" s="61"/>
      <c r="IWW28" s="61"/>
      <c r="IWX28" s="61"/>
      <c r="IWY28" s="61"/>
      <c r="IWZ28" s="61"/>
      <c r="IXA28" s="61"/>
      <c r="IXB28" s="61"/>
      <c r="IXC28" s="61"/>
      <c r="IXD28" s="61"/>
      <c r="IXE28" s="61"/>
      <c r="IXF28" s="61"/>
      <c r="IXG28" s="61"/>
      <c r="IXH28" s="61"/>
      <c r="IXI28" s="61"/>
      <c r="IXJ28" s="61"/>
      <c r="IXK28" s="61"/>
      <c r="IXL28" s="61"/>
      <c r="IXM28" s="61"/>
      <c r="IXN28" s="61"/>
      <c r="IXO28" s="61"/>
      <c r="IXP28" s="61"/>
      <c r="IXQ28" s="61"/>
      <c r="IXR28" s="61"/>
      <c r="IXS28" s="61"/>
      <c r="IXT28" s="61"/>
      <c r="IXU28" s="61"/>
      <c r="IXV28" s="61"/>
      <c r="IXW28" s="61"/>
      <c r="IXX28" s="61"/>
      <c r="IXY28" s="61"/>
      <c r="IXZ28" s="61"/>
      <c r="IYA28" s="61"/>
      <c r="IYB28" s="61"/>
      <c r="IYC28" s="61"/>
      <c r="IYD28" s="61"/>
      <c r="IYE28" s="61"/>
      <c r="IYF28" s="61"/>
      <c r="IYG28" s="61"/>
      <c r="IYH28" s="61"/>
      <c r="IYI28" s="61"/>
      <c r="IYJ28" s="61"/>
      <c r="IYK28" s="61"/>
      <c r="IYL28" s="61"/>
      <c r="IYM28" s="61"/>
      <c r="IYN28" s="61"/>
      <c r="IYO28" s="61"/>
      <c r="IYP28" s="61"/>
      <c r="IYQ28" s="61"/>
      <c r="IYR28" s="61"/>
      <c r="IYS28" s="61"/>
      <c r="IYT28" s="61"/>
      <c r="IYU28" s="61"/>
      <c r="IYV28" s="61"/>
      <c r="IYW28" s="61"/>
      <c r="IYX28" s="61"/>
      <c r="IYY28" s="61"/>
      <c r="IYZ28" s="61"/>
      <c r="IZA28" s="61"/>
      <c r="IZB28" s="61"/>
      <c r="IZC28" s="61"/>
      <c r="IZD28" s="61"/>
      <c r="IZE28" s="61"/>
      <c r="IZF28" s="61"/>
      <c r="IZG28" s="61"/>
      <c r="IZH28" s="61"/>
      <c r="IZI28" s="61"/>
      <c r="IZJ28" s="61"/>
      <c r="IZK28" s="61"/>
      <c r="IZL28" s="61"/>
      <c r="IZM28" s="61"/>
      <c r="IZN28" s="61"/>
      <c r="IZO28" s="61"/>
      <c r="IZP28" s="61"/>
      <c r="IZQ28" s="61"/>
      <c r="IZR28" s="61"/>
      <c r="IZS28" s="61"/>
      <c r="IZT28" s="61"/>
      <c r="IZU28" s="61"/>
      <c r="IZV28" s="61"/>
      <c r="IZW28" s="61"/>
      <c r="IZX28" s="61"/>
      <c r="IZY28" s="61"/>
      <c r="IZZ28" s="61"/>
      <c r="JAA28" s="61"/>
      <c r="JAB28" s="61"/>
      <c r="JAC28" s="61"/>
      <c r="JAD28" s="61"/>
      <c r="JAE28" s="61"/>
      <c r="JAF28" s="61"/>
      <c r="JAG28" s="61"/>
      <c r="JAH28" s="61"/>
      <c r="JAI28" s="61"/>
      <c r="JAJ28" s="61"/>
      <c r="JAK28" s="61"/>
      <c r="JAL28" s="61"/>
      <c r="JAM28" s="61"/>
      <c r="JAN28" s="61"/>
      <c r="JAO28" s="61"/>
      <c r="JAP28" s="61"/>
      <c r="JAQ28" s="61"/>
      <c r="JAR28" s="61"/>
      <c r="JAS28" s="61"/>
      <c r="JAT28" s="61"/>
      <c r="JAU28" s="61"/>
      <c r="JAV28" s="61"/>
      <c r="JAW28" s="61"/>
      <c r="JAX28" s="61"/>
      <c r="JAY28" s="61"/>
      <c r="JAZ28" s="61"/>
      <c r="JBA28" s="61"/>
      <c r="JBB28" s="61"/>
      <c r="JBC28" s="61"/>
      <c r="JBD28" s="61"/>
      <c r="JBE28" s="61"/>
      <c r="JBF28" s="61"/>
      <c r="JBG28" s="61"/>
      <c r="JBH28" s="61"/>
      <c r="JBI28" s="61"/>
      <c r="JBJ28" s="61"/>
      <c r="JBK28" s="61"/>
      <c r="JBL28" s="61"/>
      <c r="JBM28" s="61"/>
      <c r="JBN28" s="61"/>
      <c r="JBO28" s="61"/>
      <c r="JBP28" s="61"/>
      <c r="JBQ28" s="61"/>
      <c r="JBR28" s="61"/>
      <c r="JBS28" s="61"/>
      <c r="JBT28" s="61"/>
      <c r="JBU28" s="61"/>
      <c r="JBV28" s="61"/>
      <c r="JBW28" s="61"/>
      <c r="JBX28" s="61"/>
      <c r="JBY28" s="61"/>
      <c r="JBZ28" s="61"/>
      <c r="JCA28" s="61"/>
      <c r="JCB28" s="61"/>
      <c r="JCC28" s="61"/>
      <c r="JCD28" s="61"/>
      <c r="JCE28" s="61"/>
      <c r="JCF28" s="61"/>
      <c r="JCG28" s="61"/>
      <c r="JCH28" s="61"/>
      <c r="JCI28" s="61"/>
      <c r="JCJ28" s="61"/>
      <c r="JCK28" s="61"/>
      <c r="JCL28" s="61"/>
      <c r="JCM28" s="61"/>
      <c r="JCN28" s="61"/>
      <c r="JCO28" s="61"/>
      <c r="JCP28" s="61"/>
      <c r="JCQ28" s="61"/>
      <c r="JCR28" s="61"/>
      <c r="JCS28" s="61"/>
      <c r="JCT28" s="61"/>
      <c r="JCU28" s="61"/>
      <c r="JCV28" s="61"/>
      <c r="JCW28" s="61"/>
      <c r="JCX28" s="61"/>
      <c r="JCY28" s="61"/>
      <c r="JCZ28" s="61"/>
      <c r="JDA28" s="61"/>
      <c r="JDB28" s="61"/>
      <c r="JDC28" s="61"/>
      <c r="JDD28" s="61"/>
      <c r="JDE28" s="61"/>
      <c r="JDF28" s="61"/>
      <c r="JDG28" s="61"/>
      <c r="JDH28" s="61"/>
      <c r="JDI28" s="61"/>
      <c r="JDJ28" s="61"/>
      <c r="JDK28" s="61"/>
      <c r="JDL28" s="61"/>
      <c r="JDM28" s="61"/>
      <c r="JDN28" s="61"/>
      <c r="JDO28" s="61"/>
      <c r="JDP28" s="61"/>
      <c r="JDQ28" s="61"/>
      <c r="JDR28" s="61"/>
      <c r="JDS28" s="61"/>
      <c r="JDT28" s="61"/>
      <c r="JDU28" s="61"/>
      <c r="JDV28" s="61"/>
      <c r="JDW28" s="61"/>
      <c r="JDX28" s="61"/>
      <c r="JDY28" s="61"/>
      <c r="JDZ28" s="61"/>
      <c r="JEA28" s="61"/>
      <c r="JEB28" s="61"/>
      <c r="JEC28" s="61"/>
      <c r="JED28" s="61"/>
      <c r="JEE28" s="61"/>
      <c r="JEF28" s="61"/>
      <c r="JEG28" s="61"/>
      <c r="JEH28" s="61"/>
      <c r="JEI28" s="61"/>
      <c r="JEJ28" s="61"/>
      <c r="JEK28" s="61"/>
      <c r="JEL28" s="61"/>
      <c r="JEM28" s="61"/>
      <c r="JEN28" s="61"/>
      <c r="JEO28" s="61"/>
      <c r="JEP28" s="61"/>
      <c r="JEQ28" s="61"/>
      <c r="JER28" s="61"/>
      <c r="JES28" s="61"/>
      <c r="JET28" s="61"/>
      <c r="JEU28" s="61"/>
      <c r="JEV28" s="61"/>
      <c r="JEW28" s="61"/>
      <c r="JEX28" s="61"/>
      <c r="JEY28" s="61"/>
      <c r="JEZ28" s="61"/>
      <c r="JFA28" s="61"/>
      <c r="JFB28" s="61"/>
      <c r="JFC28" s="61"/>
      <c r="JFD28" s="61"/>
      <c r="JFE28" s="61"/>
      <c r="JFF28" s="61"/>
      <c r="JFG28" s="61"/>
      <c r="JFH28" s="61"/>
      <c r="JFI28" s="61"/>
      <c r="JFJ28" s="61"/>
      <c r="JFK28" s="61"/>
      <c r="JFL28" s="61"/>
      <c r="JFM28" s="61"/>
      <c r="JFN28" s="61"/>
      <c r="JFO28" s="61"/>
      <c r="JFP28" s="61"/>
      <c r="JFQ28" s="61"/>
      <c r="JFR28" s="61"/>
      <c r="JFS28" s="61"/>
      <c r="JFT28" s="61"/>
      <c r="JFU28" s="61"/>
      <c r="JFV28" s="61"/>
      <c r="JFW28" s="61"/>
      <c r="JFX28" s="61"/>
      <c r="JFY28" s="61"/>
      <c r="JFZ28" s="61"/>
      <c r="JGA28" s="61"/>
      <c r="JGB28" s="61"/>
      <c r="JGC28" s="61"/>
      <c r="JGD28" s="61"/>
      <c r="JGE28" s="61"/>
      <c r="JGF28" s="61"/>
      <c r="JGG28" s="61"/>
      <c r="JGH28" s="61"/>
      <c r="JGI28" s="61"/>
      <c r="JGJ28" s="61"/>
      <c r="JGK28" s="61"/>
      <c r="JGL28" s="61"/>
      <c r="JGM28" s="61"/>
      <c r="JGN28" s="61"/>
      <c r="JGO28" s="61"/>
      <c r="JGP28" s="61"/>
      <c r="JGQ28" s="61"/>
      <c r="JGR28" s="61"/>
      <c r="JGS28" s="61"/>
      <c r="JGT28" s="61"/>
      <c r="JGU28" s="61"/>
      <c r="JGV28" s="61"/>
      <c r="JGW28" s="61"/>
      <c r="JGX28" s="61"/>
      <c r="JGY28" s="61"/>
      <c r="JGZ28" s="61"/>
      <c r="JHA28" s="61"/>
      <c r="JHB28" s="61"/>
      <c r="JHC28" s="61"/>
      <c r="JHD28" s="61"/>
      <c r="JHE28" s="61"/>
      <c r="JHF28" s="61"/>
      <c r="JHG28" s="61"/>
      <c r="JHH28" s="61"/>
      <c r="JHI28" s="61"/>
      <c r="JHJ28" s="61"/>
      <c r="JHK28" s="61"/>
      <c r="JHL28" s="61"/>
      <c r="JHM28" s="61"/>
      <c r="JHN28" s="61"/>
      <c r="JHO28" s="61"/>
      <c r="JHP28" s="61"/>
      <c r="JHQ28" s="61"/>
      <c r="JHR28" s="61"/>
      <c r="JHS28" s="61"/>
      <c r="JHT28" s="61"/>
      <c r="JHU28" s="61"/>
      <c r="JHV28" s="61"/>
      <c r="JHW28" s="61"/>
      <c r="JHX28" s="61"/>
      <c r="JHY28" s="61"/>
      <c r="JHZ28" s="61"/>
      <c r="JIA28" s="61"/>
      <c r="JIB28" s="61"/>
      <c r="JIC28" s="61"/>
      <c r="JID28" s="61"/>
      <c r="JIE28" s="61"/>
      <c r="JIF28" s="61"/>
      <c r="JIG28" s="61"/>
      <c r="JIH28" s="61"/>
      <c r="JII28" s="61"/>
      <c r="JIJ28" s="61"/>
      <c r="JIK28" s="61"/>
      <c r="JIL28" s="61"/>
      <c r="JIM28" s="61"/>
      <c r="JIN28" s="61"/>
      <c r="JIO28" s="61"/>
      <c r="JIP28" s="61"/>
      <c r="JIQ28" s="61"/>
      <c r="JIR28" s="61"/>
      <c r="JIS28" s="61"/>
      <c r="JIT28" s="61"/>
      <c r="JIU28" s="61"/>
      <c r="JIV28" s="61"/>
      <c r="JIW28" s="61"/>
      <c r="JIX28" s="61"/>
      <c r="JIY28" s="61"/>
      <c r="JIZ28" s="61"/>
      <c r="JJA28" s="61"/>
      <c r="JJB28" s="61"/>
      <c r="JJC28" s="61"/>
      <c r="JJD28" s="61"/>
      <c r="JJE28" s="61"/>
      <c r="JJF28" s="61"/>
      <c r="JJG28" s="61"/>
      <c r="JJH28" s="61"/>
      <c r="JJI28" s="61"/>
      <c r="JJJ28" s="61"/>
      <c r="JJK28" s="61"/>
      <c r="JJL28" s="61"/>
      <c r="JJM28" s="61"/>
      <c r="JJN28" s="61"/>
      <c r="JJO28" s="61"/>
      <c r="JJP28" s="61"/>
      <c r="JJQ28" s="61"/>
      <c r="JJR28" s="61"/>
      <c r="JJS28" s="61"/>
      <c r="JJT28" s="61"/>
      <c r="JJU28" s="61"/>
      <c r="JJV28" s="61"/>
      <c r="JJW28" s="61"/>
      <c r="JJX28" s="61"/>
      <c r="JJY28" s="61"/>
      <c r="JJZ28" s="61"/>
      <c r="JKA28" s="61"/>
      <c r="JKB28" s="61"/>
      <c r="JKC28" s="61"/>
      <c r="JKD28" s="61"/>
      <c r="JKE28" s="61"/>
      <c r="JKF28" s="61"/>
      <c r="JKG28" s="61"/>
      <c r="JKH28" s="61"/>
      <c r="JKI28" s="61"/>
      <c r="JKJ28" s="61"/>
      <c r="JKK28" s="61"/>
      <c r="JKL28" s="61"/>
      <c r="JKM28" s="61"/>
      <c r="JKN28" s="61"/>
      <c r="JKO28" s="61"/>
      <c r="JKP28" s="61"/>
      <c r="JKQ28" s="61"/>
      <c r="JKR28" s="61"/>
      <c r="JKS28" s="61"/>
      <c r="JKT28" s="61"/>
      <c r="JKU28" s="61"/>
      <c r="JKV28" s="61"/>
      <c r="JKW28" s="61"/>
      <c r="JKX28" s="61"/>
      <c r="JKY28" s="61"/>
      <c r="JKZ28" s="61"/>
      <c r="JLA28" s="61"/>
      <c r="JLB28" s="61"/>
      <c r="JLC28" s="61"/>
      <c r="JLD28" s="61"/>
      <c r="JLE28" s="61"/>
      <c r="JLF28" s="61"/>
      <c r="JLG28" s="61"/>
      <c r="JLH28" s="61"/>
      <c r="JLI28" s="61"/>
      <c r="JLJ28" s="61"/>
      <c r="JLK28" s="61"/>
      <c r="JLL28" s="61"/>
      <c r="JLM28" s="61"/>
      <c r="JLN28" s="61"/>
      <c r="JLO28" s="61"/>
      <c r="JLP28" s="61"/>
      <c r="JLQ28" s="61"/>
      <c r="JLR28" s="61"/>
      <c r="JLS28" s="61"/>
      <c r="JLT28" s="61"/>
      <c r="JLU28" s="61"/>
      <c r="JLV28" s="61"/>
      <c r="JLW28" s="61"/>
      <c r="JLX28" s="61"/>
      <c r="JLY28" s="61"/>
      <c r="JLZ28" s="61"/>
      <c r="JMA28" s="61"/>
      <c r="JMB28" s="61"/>
      <c r="JMC28" s="61"/>
      <c r="JMD28" s="61"/>
      <c r="JME28" s="61"/>
      <c r="JMF28" s="61"/>
      <c r="JMG28" s="61"/>
      <c r="JMH28" s="61"/>
      <c r="JMI28" s="61"/>
      <c r="JMJ28" s="61"/>
      <c r="JMK28" s="61"/>
      <c r="JML28" s="61"/>
      <c r="JMM28" s="61"/>
      <c r="JMN28" s="61"/>
      <c r="JMO28" s="61"/>
      <c r="JMP28" s="61"/>
      <c r="JMQ28" s="61"/>
      <c r="JMR28" s="61"/>
      <c r="JMS28" s="61"/>
      <c r="JMT28" s="61"/>
      <c r="JMU28" s="61"/>
      <c r="JMV28" s="61"/>
      <c r="JMW28" s="61"/>
      <c r="JMX28" s="61"/>
      <c r="JMY28" s="61"/>
      <c r="JMZ28" s="61"/>
      <c r="JNA28" s="61"/>
      <c r="JNB28" s="61"/>
      <c r="JNC28" s="61"/>
      <c r="JND28" s="61"/>
      <c r="JNE28" s="61"/>
      <c r="JNF28" s="61"/>
      <c r="JNG28" s="61"/>
      <c r="JNH28" s="61"/>
      <c r="JNI28" s="61"/>
      <c r="JNJ28" s="61"/>
      <c r="JNK28" s="61"/>
      <c r="JNL28" s="61"/>
      <c r="JNM28" s="61"/>
      <c r="JNN28" s="61"/>
      <c r="JNO28" s="61"/>
      <c r="JNP28" s="61"/>
      <c r="JNQ28" s="61"/>
      <c r="JNR28" s="61"/>
      <c r="JNS28" s="61"/>
      <c r="JNT28" s="61"/>
      <c r="JNU28" s="61"/>
      <c r="JNV28" s="61"/>
      <c r="JNW28" s="61"/>
      <c r="JNX28" s="61"/>
      <c r="JNY28" s="61"/>
      <c r="JNZ28" s="61"/>
      <c r="JOA28" s="61"/>
      <c r="JOB28" s="61"/>
      <c r="JOC28" s="61"/>
      <c r="JOD28" s="61"/>
      <c r="JOE28" s="61"/>
      <c r="JOF28" s="61"/>
      <c r="JOG28" s="61"/>
      <c r="JOH28" s="61"/>
      <c r="JOI28" s="61"/>
      <c r="JOJ28" s="61"/>
      <c r="JOK28" s="61"/>
      <c r="JOL28" s="61"/>
      <c r="JOM28" s="61"/>
      <c r="JON28" s="61"/>
      <c r="JOO28" s="61"/>
      <c r="JOP28" s="61"/>
      <c r="JOQ28" s="61"/>
      <c r="JOR28" s="61"/>
      <c r="JOS28" s="61"/>
      <c r="JOT28" s="61"/>
      <c r="JOU28" s="61"/>
      <c r="JOV28" s="61"/>
      <c r="JOW28" s="61"/>
      <c r="JOX28" s="61"/>
      <c r="JOY28" s="61"/>
      <c r="JOZ28" s="61"/>
      <c r="JPA28" s="61"/>
      <c r="JPB28" s="61"/>
      <c r="JPC28" s="61"/>
      <c r="JPD28" s="61"/>
      <c r="JPE28" s="61"/>
      <c r="JPF28" s="61"/>
      <c r="JPG28" s="61"/>
      <c r="JPH28" s="61"/>
      <c r="JPI28" s="61"/>
      <c r="JPJ28" s="61"/>
      <c r="JPK28" s="61"/>
      <c r="JPL28" s="61"/>
      <c r="JPM28" s="61"/>
      <c r="JPN28" s="61"/>
      <c r="JPO28" s="61"/>
      <c r="JPP28" s="61"/>
      <c r="JPQ28" s="61"/>
      <c r="JPR28" s="61"/>
      <c r="JPS28" s="61"/>
      <c r="JPT28" s="61"/>
      <c r="JPU28" s="61"/>
      <c r="JPV28" s="61"/>
      <c r="JPW28" s="61"/>
      <c r="JPX28" s="61"/>
      <c r="JPY28" s="61"/>
      <c r="JPZ28" s="61"/>
      <c r="JQA28" s="61"/>
      <c r="JQB28" s="61"/>
      <c r="JQC28" s="61"/>
      <c r="JQD28" s="61"/>
      <c r="JQE28" s="61"/>
      <c r="JQF28" s="61"/>
      <c r="JQG28" s="61"/>
      <c r="JQH28" s="61"/>
      <c r="JQI28" s="61"/>
      <c r="JQJ28" s="61"/>
      <c r="JQK28" s="61"/>
      <c r="JQL28" s="61"/>
      <c r="JQM28" s="61"/>
      <c r="JQN28" s="61"/>
      <c r="JQO28" s="61"/>
      <c r="JQP28" s="61"/>
      <c r="JQQ28" s="61"/>
      <c r="JQR28" s="61"/>
      <c r="JQS28" s="61"/>
      <c r="JQT28" s="61"/>
      <c r="JQU28" s="61"/>
      <c r="JQV28" s="61"/>
      <c r="JQW28" s="61"/>
      <c r="JQX28" s="61"/>
      <c r="JQY28" s="61"/>
      <c r="JQZ28" s="61"/>
      <c r="JRA28" s="61"/>
      <c r="JRB28" s="61"/>
      <c r="JRC28" s="61"/>
      <c r="JRD28" s="61"/>
      <c r="JRE28" s="61"/>
      <c r="JRF28" s="61"/>
      <c r="JRG28" s="61"/>
      <c r="JRH28" s="61"/>
      <c r="JRI28" s="61"/>
      <c r="JRJ28" s="61"/>
      <c r="JRK28" s="61"/>
      <c r="JRL28" s="61"/>
      <c r="JRM28" s="61"/>
      <c r="JRN28" s="61"/>
      <c r="JRO28" s="61"/>
      <c r="JRP28" s="61"/>
      <c r="JRQ28" s="61"/>
      <c r="JRR28" s="61"/>
      <c r="JRS28" s="61"/>
      <c r="JRT28" s="61"/>
      <c r="JRU28" s="61"/>
      <c r="JRV28" s="61"/>
      <c r="JRW28" s="61"/>
      <c r="JRX28" s="61"/>
      <c r="JRY28" s="61"/>
      <c r="JRZ28" s="61"/>
      <c r="JSA28" s="61"/>
      <c r="JSB28" s="61"/>
      <c r="JSC28" s="61"/>
      <c r="JSD28" s="61"/>
      <c r="JSE28" s="61"/>
      <c r="JSF28" s="61"/>
      <c r="JSG28" s="61"/>
      <c r="JSH28" s="61"/>
      <c r="JSI28" s="61"/>
      <c r="JSJ28" s="61"/>
      <c r="JSK28" s="61"/>
      <c r="JSL28" s="61"/>
      <c r="JSM28" s="61"/>
      <c r="JSN28" s="61"/>
      <c r="JSO28" s="61"/>
      <c r="JSP28" s="61"/>
      <c r="JSQ28" s="61"/>
      <c r="JSR28" s="61"/>
      <c r="JSS28" s="61"/>
      <c r="JST28" s="61"/>
      <c r="JSU28" s="61"/>
      <c r="JSV28" s="61"/>
      <c r="JSW28" s="61"/>
      <c r="JSX28" s="61"/>
      <c r="JSY28" s="61"/>
      <c r="JSZ28" s="61"/>
      <c r="JTA28" s="61"/>
      <c r="JTB28" s="61"/>
      <c r="JTC28" s="61"/>
      <c r="JTD28" s="61"/>
      <c r="JTE28" s="61"/>
      <c r="JTF28" s="61"/>
      <c r="JTG28" s="61"/>
      <c r="JTH28" s="61"/>
      <c r="JTI28" s="61"/>
      <c r="JTJ28" s="61"/>
      <c r="JTK28" s="61"/>
      <c r="JTL28" s="61"/>
      <c r="JTM28" s="61"/>
      <c r="JTN28" s="61"/>
      <c r="JTO28" s="61"/>
      <c r="JTP28" s="61"/>
      <c r="JTQ28" s="61"/>
      <c r="JTR28" s="61"/>
      <c r="JTS28" s="61"/>
      <c r="JTT28" s="61"/>
      <c r="JTU28" s="61"/>
      <c r="JTV28" s="61"/>
      <c r="JTW28" s="61"/>
      <c r="JTX28" s="61"/>
      <c r="JTY28" s="61"/>
      <c r="JTZ28" s="61"/>
      <c r="JUA28" s="61"/>
      <c r="JUB28" s="61"/>
      <c r="JUC28" s="61"/>
      <c r="JUD28" s="61"/>
      <c r="JUE28" s="61"/>
      <c r="JUF28" s="61"/>
      <c r="JUG28" s="61"/>
      <c r="JUH28" s="61"/>
      <c r="JUI28" s="61"/>
      <c r="JUJ28" s="61"/>
      <c r="JUK28" s="61"/>
      <c r="JUL28" s="61"/>
      <c r="JUM28" s="61"/>
      <c r="JUN28" s="61"/>
      <c r="JUO28" s="61"/>
      <c r="JUP28" s="61"/>
      <c r="JUQ28" s="61"/>
      <c r="JUR28" s="61"/>
      <c r="JUS28" s="61"/>
      <c r="JUT28" s="61"/>
      <c r="JUU28" s="61"/>
      <c r="JUV28" s="61"/>
      <c r="JUW28" s="61"/>
      <c r="JUX28" s="61"/>
      <c r="JUY28" s="61"/>
      <c r="JUZ28" s="61"/>
      <c r="JVA28" s="61"/>
      <c r="JVB28" s="61"/>
      <c r="JVC28" s="61"/>
      <c r="JVD28" s="61"/>
      <c r="JVE28" s="61"/>
      <c r="JVF28" s="61"/>
      <c r="JVG28" s="61"/>
      <c r="JVH28" s="61"/>
      <c r="JVI28" s="61"/>
      <c r="JVJ28" s="61"/>
      <c r="JVK28" s="61"/>
      <c r="JVL28" s="61"/>
      <c r="JVM28" s="61"/>
      <c r="JVN28" s="61"/>
      <c r="JVO28" s="61"/>
      <c r="JVP28" s="61"/>
      <c r="JVQ28" s="61"/>
      <c r="JVR28" s="61"/>
      <c r="JVS28" s="61"/>
      <c r="JVT28" s="61"/>
      <c r="JVU28" s="61"/>
      <c r="JVV28" s="61"/>
      <c r="JVW28" s="61"/>
      <c r="JVX28" s="61"/>
      <c r="JVY28" s="61"/>
      <c r="JVZ28" s="61"/>
      <c r="JWA28" s="61"/>
      <c r="JWB28" s="61"/>
      <c r="JWC28" s="61"/>
      <c r="JWD28" s="61"/>
      <c r="JWE28" s="61"/>
      <c r="JWF28" s="61"/>
      <c r="JWG28" s="61"/>
      <c r="JWH28" s="61"/>
      <c r="JWI28" s="61"/>
      <c r="JWJ28" s="61"/>
      <c r="JWK28" s="61"/>
      <c r="JWL28" s="61"/>
      <c r="JWM28" s="61"/>
      <c r="JWN28" s="61"/>
      <c r="JWO28" s="61"/>
      <c r="JWP28" s="61"/>
      <c r="JWQ28" s="61"/>
      <c r="JWR28" s="61"/>
      <c r="JWS28" s="61"/>
      <c r="JWT28" s="61"/>
      <c r="JWU28" s="61"/>
      <c r="JWV28" s="61"/>
      <c r="JWW28" s="61"/>
      <c r="JWX28" s="61"/>
      <c r="JWY28" s="61"/>
      <c r="JWZ28" s="61"/>
      <c r="JXA28" s="61"/>
      <c r="JXB28" s="61"/>
      <c r="JXC28" s="61"/>
      <c r="JXD28" s="61"/>
      <c r="JXE28" s="61"/>
      <c r="JXF28" s="61"/>
      <c r="JXG28" s="61"/>
      <c r="JXH28" s="61"/>
      <c r="JXI28" s="61"/>
      <c r="JXJ28" s="61"/>
      <c r="JXK28" s="61"/>
      <c r="JXL28" s="61"/>
      <c r="JXM28" s="61"/>
      <c r="JXN28" s="61"/>
      <c r="JXO28" s="61"/>
      <c r="JXP28" s="61"/>
      <c r="JXQ28" s="61"/>
      <c r="JXR28" s="61"/>
      <c r="JXS28" s="61"/>
      <c r="JXT28" s="61"/>
      <c r="JXU28" s="61"/>
      <c r="JXV28" s="61"/>
      <c r="JXW28" s="61"/>
      <c r="JXX28" s="61"/>
      <c r="JXY28" s="61"/>
      <c r="JXZ28" s="61"/>
      <c r="JYA28" s="61"/>
      <c r="JYB28" s="61"/>
      <c r="JYC28" s="61"/>
      <c r="JYD28" s="61"/>
      <c r="JYE28" s="61"/>
      <c r="JYF28" s="61"/>
      <c r="JYG28" s="61"/>
      <c r="JYH28" s="61"/>
      <c r="JYI28" s="61"/>
      <c r="JYJ28" s="61"/>
      <c r="JYK28" s="61"/>
      <c r="JYL28" s="61"/>
      <c r="JYM28" s="61"/>
      <c r="JYN28" s="61"/>
      <c r="JYO28" s="61"/>
      <c r="JYP28" s="61"/>
      <c r="JYQ28" s="61"/>
      <c r="JYR28" s="61"/>
      <c r="JYS28" s="61"/>
      <c r="JYT28" s="61"/>
      <c r="JYU28" s="61"/>
      <c r="JYV28" s="61"/>
      <c r="JYW28" s="61"/>
      <c r="JYX28" s="61"/>
      <c r="JYY28" s="61"/>
      <c r="JYZ28" s="61"/>
      <c r="JZA28" s="61"/>
      <c r="JZB28" s="61"/>
      <c r="JZC28" s="61"/>
      <c r="JZD28" s="61"/>
      <c r="JZE28" s="61"/>
      <c r="JZF28" s="61"/>
      <c r="JZG28" s="61"/>
      <c r="JZH28" s="61"/>
      <c r="JZI28" s="61"/>
      <c r="JZJ28" s="61"/>
      <c r="JZK28" s="61"/>
      <c r="JZL28" s="61"/>
      <c r="JZM28" s="61"/>
      <c r="JZN28" s="61"/>
      <c r="JZO28" s="61"/>
      <c r="JZP28" s="61"/>
      <c r="JZQ28" s="61"/>
      <c r="JZR28" s="61"/>
      <c r="JZS28" s="61"/>
      <c r="JZT28" s="61"/>
      <c r="JZU28" s="61"/>
      <c r="JZV28" s="61"/>
      <c r="JZW28" s="61"/>
      <c r="JZX28" s="61"/>
      <c r="JZY28" s="61"/>
      <c r="JZZ28" s="61"/>
      <c r="KAA28" s="61"/>
      <c r="KAB28" s="61"/>
      <c r="KAC28" s="61"/>
      <c r="KAD28" s="61"/>
      <c r="KAE28" s="61"/>
      <c r="KAF28" s="61"/>
      <c r="KAG28" s="61"/>
      <c r="KAH28" s="61"/>
      <c r="KAI28" s="61"/>
      <c r="KAJ28" s="61"/>
      <c r="KAK28" s="61"/>
      <c r="KAL28" s="61"/>
      <c r="KAM28" s="61"/>
      <c r="KAN28" s="61"/>
      <c r="KAO28" s="61"/>
      <c r="KAP28" s="61"/>
      <c r="KAQ28" s="61"/>
      <c r="KAR28" s="61"/>
      <c r="KAS28" s="61"/>
      <c r="KAT28" s="61"/>
      <c r="KAU28" s="61"/>
      <c r="KAV28" s="61"/>
      <c r="KAW28" s="61"/>
      <c r="KAX28" s="61"/>
      <c r="KAY28" s="61"/>
      <c r="KAZ28" s="61"/>
      <c r="KBA28" s="61"/>
      <c r="KBB28" s="61"/>
      <c r="KBC28" s="61"/>
      <c r="KBD28" s="61"/>
      <c r="KBE28" s="61"/>
      <c r="KBF28" s="61"/>
      <c r="KBG28" s="61"/>
      <c r="KBH28" s="61"/>
      <c r="KBI28" s="61"/>
      <c r="KBJ28" s="61"/>
      <c r="KBK28" s="61"/>
      <c r="KBL28" s="61"/>
      <c r="KBM28" s="61"/>
      <c r="KBN28" s="61"/>
      <c r="KBO28" s="61"/>
      <c r="KBP28" s="61"/>
      <c r="KBQ28" s="61"/>
      <c r="KBR28" s="61"/>
      <c r="KBS28" s="61"/>
      <c r="KBT28" s="61"/>
      <c r="KBU28" s="61"/>
      <c r="KBV28" s="61"/>
      <c r="KBW28" s="61"/>
      <c r="KBX28" s="61"/>
      <c r="KBY28" s="61"/>
      <c r="KBZ28" s="61"/>
      <c r="KCA28" s="61"/>
      <c r="KCB28" s="61"/>
      <c r="KCC28" s="61"/>
      <c r="KCD28" s="61"/>
      <c r="KCE28" s="61"/>
      <c r="KCF28" s="61"/>
      <c r="KCG28" s="61"/>
      <c r="KCH28" s="61"/>
      <c r="KCI28" s="61"/>
      <c r="KCJ28" s="61"/>
      <c r="KCK28" s="61"/>
      <c r="KCL28" s="61"/>
      <c r="KCM28" s="61"/>
      <c r="KCN28" s="61"/>
      <c r="KCO28" s="61"/>
      <c r="KCP28" s="61"/>
      <c r="KCQ28" s="61"/>
      <c r="KCR28" s="61"/>
      <c r="KCS28" s="61"/>
      <c r="KCT28" s="61"/>
      <c r="KCU28" s="61"/>
      <c r="KCV28" s="61"/>
      <c r="KCW28" s="61"/>
      <c r="KCX28" s="61"/>
      <c r="KCY28" s="61"/>
      <c r="KCZ28" s="61"/>
      <c r="KDA28" s="61"/>
      <c r="KDB28" s="61"/>
      <c r="KDC28" s="61"/>
      <c r="KDD28" s="61"/>
      <c r="KDE28" s="61"/>
      <c r="KDF28" s="61"/>
      <c r="KDG28" s="61"/>
      <c r="KDH28" s="61"/>
      <c r="KDI28" s="61"/>
      <c r="KDJ28" s="61"/>
      <c r="KDK28" s="61"/>
      <c r="KDL28" s="61"/>
      <c r="KDM28" s="61"/>
      <c r="KDN28" s="61"/>
      <c r="KDO28" s="61"/>
      <c r="KDP28" s="61"/>
      <c r="KDQ28" s="61"/>
      <c r="KDR28" s="61"/>
      <c r="KDS28" s="61"/>
      <c r="KDT28" s="61"/>
      <c r="KDU28" s="61"/>
      <c r="KDV28" s="61"/>
      <c r="KDW28" s="61"/>
      <c r="KDX28" s="61"/>
      <c r="KDY28" s="61"/>
      <c r="KDZ28" s="61"/>
      <c r="KEA28" s="61"/>
      <c r="KEB28" s="61"/>
      <c r="KEC28" s="61"/>
      <c r="KED28" s="61"/>
      <c r="KEE28" s="61"/>
      <c r="KEF28" s="61"/>
      <c r="KEG28" s="61"/>
      <c r="KEH28" s="61"/>
      <c r="KEI28" s="61"/>
      <c r="KEJ28" s="61"/>
      <c r="KEK28" s="61"/>
      <c r="KEL28" s="61"/>
      <c r="KEM28" s="61"/>
      <c r="KEN28" s="61"/>
      <c r="KEO28" s="61"/>
      <c r="KEP28" s="61"/>
      <c r="KEQ28" s="61"/>
      <c r="KER28" s="61"/>
      <c r="KES28" s="61"/>
      <c r="KET28" s="61"/>
      <c r="KEU28" s="61"/>
      <c r="KEV28" s="61"/>
      <c r="KEW28" s="61"/>
      <c r="KEX28" s="61"/>
      <c r="KEY28" s="61"/>
      <c r="KEZ28" s="61"/>
      <c r="KFA28" s="61"/>
      <c r="KFB28" s="61"/>
      <c r="KFC28" s="61"/>
      <c r="KFD28" s="61"/>
      <c r="KFE28" s="61"/>
      <c r="KFF28" s="61"/>
      <c r="KFG28" s="61"/>
      <c r="KFH28" s="61"/>
      <c r="KFI28" s="61"/>
      <c r="KFJ28" s="61"/>
      <c r="KFK28" s="61"/>
      <c r="KFL28" s="61"/>
      <c r="KFM28" s="61"/>
      <c r="KFN28" s="61"/>
      <c r="KFO28" s="61"/>
      <c r="KFP28" s="61"/>
      <c r="KFQ28" s="61"/>
      <c r="KFR28" s="61"/>
      <c r="KFS28" s="61"/>
      <c r="KFT28" s="61"/>
      <c r="KFU28" s="61"/>
      <c r="KFV28" s="61"/>
      <c r="KFW28" s="61"/>
      <c r="KFX28" s="61"/>
      <c r="KFY28" s="61"/>
      <c r="KFZ28" s="61"/>
      <c r="KGA28" s="61"/>
      <c r="KGB28" s="61"/>
      <c r="KGC28" s="61"/>
      <c r="KGD28" s="61"/>
      <c r="KGE28" s="61"/>
      <c r="KGF28" s="61"/>
      <c r="KGG28" s="61"/>
      <c r="KGH28" s="61"/>
      <c r="KGI28" s="61"/>
      <c r="KGJ28" s="61"/>
      <c r="KGK28" s="61"/>
      <c r="KGL28" s="61"/>
      <c r="KGM28" s="61"/>
      <c r="KGN28" s="61"/>
      <c r="KGO28" s="61"/>
      <c r="KGP28" s="61"/>
      <c r="KGQ28" s="61"/>
      <c r="KGR28" s="61"/>
      <c r="KGS28" s="61"/>
      <c r="KGT28" s="61"/>
      <c r="KGU28" s="61"/>
      <c r="KGV28" s="61"/>
      <c r="KGW28" s="61"/>
      <c r="KGX28" s="61"/>
      <c r="KGY28" s="61"/>
      <c r="KGZ28" s="61"/>
      <c r="KHA28" s="61"/>
      <c r="KHB28" s="61"/>
      <c r="KHC28" s="61"/>
      <c r="KHD28" s="61"/>
      <c r="KHE28" s="61"/>
      <c r="KHF28" s="61"/>
      <c r="KHG28" s="61"/>
      <c r="KHH28" s="61"/>
      <c r="KHI28" s="61"/>
      <c r="KHJ28" s="61"/>
      <c r="KHK28" s="61"/>
      <c r="KHL28" s="61"/>
      <c r="KHM28" s="61"/>
      <c r="KHN28" s="61"/>
      <c r="KHO28" s="61"/>
      <c r="KHP28" s="61"/>
      <c r="KHQ28" s="61"/>
      <c r="KHR28" s="61"/>
      <c r="KHS28" s="61"/>
      <c r="KHT28" s="61"/>
      <c r="KHU28" s="61"/>
      <c r="KHV28" s="61"/>
      <c r="KHW28" s="61"/>
      <c r="KHX28" s="61"/>
      <c r="KHY28" s="61"/>
      <c r="KHZ28" s="61"/>
      <c r="KIA28" s="61"/>
      <c r="KIB28" s="61"/>
      <c r="KIC28" s="61"/>
      <c r="KID28" s="61"/>
      <c r="KIE28" s="61"/>
      <c r="KIF28" s="61"/>
      <c r="KIG28" s="61"/>
      <c r="KIH28" s="61"/>
      <c r="KII28" s="61"/>
      <c r="KIJ28" s="61"/>
      <c r="KIK28" s="61"/>
      <c r="KIL28" s="61"/>
      <c r="KIM28" s="61"/>
      <c r="KIN28" s="61"/>
      <c r="KIO28" s="61"/>
      <c r="KIP28" s="61"/>
      <c r="KIQ28" s="61"/>
      <c r="KIR28" s="61"/>
      <c r="KIS28" s="61"/>
      <c r="KIT28" s="61"/>
      <c r="KIU28" s="61"/>
      <c r="KIV28" s="61"/>
      <c r="KIW28" s="61"/>
      <c r="KIX28" s="61"/>
      <c r="KIY28" s="61"/>
      <c r="KIZ28" s="61"/>
      <c r="KJA28" s="61"/>
      <c r="KJB28" s="61"/>
      <c r="KJC28" s="61"/>
      <c r="KJD28" s="61"/>
      <c r="KJE28" s="61"/>
      <c r="KJF28" s="61"/>
      <c r="KJG28" s="61"/>
      <c r="KJH28" s="61"/>
      <c r="KJI28" s="61"/>
      <c r="KJJ28" s="61"/>
      <c r="KJK28" s="61"/>
      <c r="KJL28" s="61"/>
      <c r="KJM28" s="61"/>
      <c r="KJN28" s="61"/>
      <c r="KJO28" s="61"/>
      <c r="KJP28" s="61"/>
      <c r="KJQ28" s="61"/>
      <c r="KJR28" s="61"/>
      <c r="KJS28" s="61"/>
      <c r="KJT28" s="61"/>
      <c r="KJU28" s="61"/>
      <c r="KJV28" s="61"/>
      <c r="KJW28" s="61"/>
      <c r="KJX28" s="61"/>
      <c r="KJY28" s="61"/>
      <c r="KJZ28" s="61"/>
      <c r="KKA28" s="61"/>
      <c r="KKB28" s="61"/>
      <c r="KKC28" s="61"/>
      <c r="KKD28" s="61"/>
      <c r="KKE28" s="61"/>
      <c r="KKF28" s="61"/>
      <c r="KKG28" s="61"/>
      <c r="KKH28" s="61"/>
      <c r="KKI28" s="61"/>
      <c r="KKJ28" s="61"/>
      <c r="KKK28" s="61"/>
      <c r="KKL28" s="61"/>
      <c r="KKM28" s="61"/>
      <c r="KKN28" s="61"/>
      <c r="KKO28" s="61"/>
      <c r="KKP28" s="61"/>
      <c r="KKQ28" s="61"/>
      <c r="KKR28" s="61"/>
      <c r="KKS28" s="61"/>
      <c r="KKT28" s="61"/>
      <c r="KKU28" s="61"/>
      <c r="KKV28" s="61"/>
      <c r="KKW28" s="61"/>
      <c r="KKX28" s="61"/>
      <c r="KKY28" s="61"/>
      <c r="KKZ28" s="61"/>
      <c r="KLA28" s="61"/>
      <c r="KLB28" s="61"/>
      <c r="KLC28" s="61"/>
      <c r="KLD28" s="61"/>
      <c r="KLE28" s="61"/>
      <c r="KLF28" s="61"/>
      <c r="KLG28" s="61"/>
      <c r="KLH28" s="61"/>
      <c r="KLI28" s="61"/>
      <c r="KLJ28" s="61"/>
      <c r="KLK28" s="61"/>
      <c r="KLL28" s="61"/>
      <c r="KLM28" s="61"/>
      <c r="KLN28" s="61"/>
      <c r="KLO28" s="61"/>
      <c r="KLP28" s="61"/>
      <c r="KLQ28" s="61"/>
      <c r="KLR28" s="61"/>
      <c r="KLS28" s="61"/>
      <c r="KLT28" s="61"/>
      <c r="KLU28" s="61"/>
      <c r="KLV28" s="61"/>
      <c r="KLW28" s="61"/>
      <c r="KLX28" s="61"/>
      <c r="KLY28" s="61"/>
      <c r="KLZ28" s="61"/>
      <c r="KMA28" s="61"/>
      <c r="KMB28" s="61"/>
      <c r="KMC28" s="61"/>
      <c r="KMD28" s="61"/>
      <c r="KME28" s="61"/>
      <c r="KMF28" s="61"/>
      <c r="KMG28" s="61"/>
      <c r="KMH28" s="61"/>
      <c r="KMI28" s="61"/>
      <c r="KMJ28" s="61"/>
      <c r="KMK28" s="61"/>
      <c r="KML28" s="61"/>
      <c r="KMM28" s="61"/>
      <c r="KMN28" s="61"/>
      <c r="KMO28" s="61"/>
      <c r="KMP28" s="61"/>
      <c r="KMQ28" s="61"/>
      <c r="KMR28" s="61"/>
      <c r="KMS28" s="61"/>
      <c r="KMT28" s="61"/>
      <c r="KMU28" s="61"/>
      <c r="KMV28" s="61"/>
      <c r="KMW28" s="61"/>
      <c r="KMX28" s="61"/>
      <c r="KMY28" s="61"/>
      <c r="KMZ28" s="61"/>
      <c r="KNA28" s="61"/>
      <c r="KNB28" s="61"/>
      <c r="KNC28" s="61"/>
      <c r="KND28" s="61"/>
      <c r="KNE28" s="61"/>
      <c r="KNF28" s="61"/>
      <c r="KNG28" s="61"/>
      <c r="KNH28" s="61"/>
      <c r="KNI28" s="61"/>
      <c r="KNJ28" s="61"/>
      <c r="KNK28" s="61"/>
      <c r="KNL28" s="61"/>
      <c r="KNM28" s="61"/>
      <c r="KNN28" s="61"/>
      <c r="KNO28" s="61"/>
      <c r="KNP28" s="61"/>
      <c r="KNQ28" s="61"/>
      <c r="KNR28" s="61"/>
      <c r="KNS28" s="61"/>
      <c r="KNT28" s="61"/>
      <c r="KNU28" s="61"/>
      <c r="KNV28" s="61"/>
      <c r="KNW28" s="61"/>
      <c r="KNX28" s="61"/>
      <c r="KNY28" s="61"/>
      <c r="KNZ28" s="61"/>
      <c r="KOA28" s="61"/>
      <c r="KOB28" s="61"/>
      <c r="KOC28" s="61"/>
      <c r="KOD28" s="61"/>
      <c r="KOE28" s="61"/>
      <c r="KOF28" s="61"/>
      <c r="KOG28" s="61"/>
      <c r="KOH28" s="61"/>
      <c r="KOI28" s="61"/>
      <c r="KOJ28" s="61"/>
      <c r="KOK28" s="61"/>
      <c r="KOL28" s="61"/>
      <c r="KOM28" s="61"/>
      <c r="KON28" s="61"/>
      <c r="KOO28" s="61"/>
      <c r="KOP28" s="61"/>
      <c r="KOQ28" s="61"/>
      <c r="KOR28" s="61"/>
      <c r="KOS28" s="61"/>
      <c r="KOT28" s="61"/>
      <c r="KOU28" s="61"/>
      <c r="KOV28" s="61"/>
      <c r="KOW28" s="61"/>
      <c r="KOX28" s="61"/>
      <c r="KOY28" s="61"/>
      <c r="KOZ28" s="61"/>
      <c r="KPA28" s="61"/>
      <c r="KPB28" s="61"/>
      <c r="KPC28" s="61"/>
      <c r="KPD28" s="61"/>
      <c r="KPE28" s="61"/>
      <c r="KPF28" s="61"/>
      <c r="KPG28" s="61"/>
      <c r="KPH28" s="61"/>
      <c r="KPI28" s="61"/>
      <c r="KPJ28" s="61"/>
      <c r="KPK28" s="61"/>
      <c r="KPL28" s="61"/>
      <c r="KPM28" s="61"/>
      <c r="KPN28" s="61"/>
      <c r="KPO28" s="61"/>
      <c r="KPP28" s="61"/>
      <c r="KPQ28" s="61"/>
      <c r="KPR28" s="61"/>
      <c r="KPS28" s="61"/>
      <c r="KPT28" s="61"/>
      <c r="KPU28" s="61"/>
      <c r="KPV28" s="61"/>
      <c r="KPW28" s="61"/>
      <c r="KPX28" s="61"/>
      <c r="KPY28" s="61"/>
      <c r="KPZ28" s="61"/>
      <c r="KQA28" s="61"/>
      <c r="KQB28" s="61"/>
      <c r="KQC28" s="61"/>
      <c r="KQD28" s="61"/>
      <c r="KQE28" s="61"/>
      <c r="KQF28" s="61"/>
      <c r="KQG28" s="61"/>
      <c r="KQH28" s="61"/>
      <c r="KQI28" s="61"/>
      <c r="KQJ28" s="61"/>
      <c r="KQK28" s="61"/>
      <c r="KQL28" s="61"/>
      <c r="KQM28" s="61"/>
      <c r="KQN28" s="61"/>
      <c r="KQO28" s="61"/>
      <c r="KQP28" s="61"/>
      <c r="KQQ28" s="61"/>
      <c r="KQR28" s="61"/>
      <c r="KQS28" s="61"/>
      <c r="KQT28" s="61"/>
      <c r="KQU28" s="61"/>
      <c r="KQV28" s="61"/>
      <c r="KQW28" s="61"/>
      <c r="KQX28" s="61"/>
      <c r="KQY28" s="61"/>
      <c r="KQZ28" s="61"/>
      <c r="KRA28" s="61"/>
      <c r="KRB28" s="61"/>
      <c r="KRC28" s="61"/>
      <c r="KRD28" s="61"/>
      <c r="KRE28" s="61"/>
      <c r="KRF28" s="61"/>
      <c r="KRG28" s="61"/>
      <c r="KRH28" s="61"/>
      <c r="KRI28" s="61"/>
      <c r="KRJ28" s="61"/>
      <c r="KRK28" s="61"/>
      <c r="KRL28" s="61"/>
      <c r="KRM28" s="61"/>
      <c r="KRN28" s="61"/>
      <c r="KRO28" s="61"/>
      <c r="KRP28" s="61"/>
      <c r="KRQ28" s="61"/>
      <c r="KRR28" s="61"/>
      <c r="KRS28" s="61"/>
      <c r="KRT28" s="61"/>
      <c r="KRU28" s="61"/>
      <c r="KRV28" s="61"/>
      <c r="KRW28" s="61"/>
      <c r="KRX28" s="61"/>
      <c r="KRY28" s="61"/>
      <c r="KRZ28" s="61"/>
      <c r="KSA28" s="61"/>
      <c r="KSB28" s="61"/>
      <c r="KSC28" s="61"/>
      <c r="KSD28" s="61"/>
      <c r="KSE28" s="61"/>
      <c r="KSF28" s="61"/>
      <c r="KSG28" s="61"/>
      <c r="KSH28" s="61"/>
      <c r="KSI28" s="61"/>
      <c r="KSJ28" s="61"/>
      <c r="KSK28" s="61"/>
      <c r="KSL28" s="61"/>
      <c r="KSM28" s="61"/>
      <c r="KSN28" s="61"/>
      <c r="KSO28" s="61"/>
      <c r="KSP28" s="61"/>
      <c r="KSQ28" s="61"/>
      <c r="KSR28" s="61"/>
      <c r="KSS28" s="61"/>
      <c r="KST28" s="61"/>
      <c r="KSU28" s="61"/>
      <c r="KSV28" s="61"/>
      <c r="KSW28" s="61"/>
      <c r="KSX28" s="61"/>
      <c r="KSY28" s="61"/>
      <c r="KSZ28" s="61"/>
      <c r="KTA28" s="61"/>
      <c r="KTB28" s="61"/>
      <c r="KTC28" s="61"/>
      <c r="KTD28" s="61"/>
      <c r="KTE28" s="61"/>
      <c r="KTF28" s="61"/>
      <c r="KTG28" s="61"/>
      <c r="KTH28" s="61"/>
      <c r="KTI28" s="61"/>
      <c r="KTJ28" s="61"/>
      <c r="KTK28" s="61"/>
      <c r="KTL28" s="61"/>
      <c r="KTM28" s="61"/>
      <c r="KTN28" s="61"/>
      <c r="KTO28" s="61"/>
      <c r="KTP28" s="61"/>
      <c r="KTQ28" s="61"/>
      <c r="KTR28" s="61"/>
      <c r="KTS28" s="61"/>
      <c r="KTT28" s="61"/>
      <c r="KTU28" s="61"/>
      <c r="KTV28" s="61"/>
      <c r="KTW28" s="61"/>
      <c r="KTX28" s="61"/>
      <c r="KTY28" s="61"/>
      <c r="KTZ28" s="61"/>
      <c r="KUA28" s="61"/>
      <c r="KUB28" s="61"/>
      <c r="KUC28" s="61"/>
      <c r="KUD28" s="61"/>
      <c r="KUE28" s="61"/>
      <c r="KUF28" s="61"/>
      <c r="KUG28" s="61"/>
      <c r="KUH28" s="61"/>
      <c r="KUI28" s="61"/>
      <c r="KUJ28" s="61"/>
      <c r="KUK28" s="61"/>
      <c r="KUL28" s="61"/>
      <c r="KUM28" s="61"/>
      <c r="KUN28" s="61"/>
      <c r="KUO28" s="61"/>
      <c r="KUP28" s="61"/>
      <c r="KUQ28" s="61"/>
      <c r="KUR28" s="61"/>
      <c r="KUS28" s="61"/>
      <c r="KUT28" s="61"/>
      <c r="KUU28" s="61"/>
      <c r="KUV28" s="61"/>
      <c r="KUW28" s="61"/>
      <c r="KUX28" s="61"/>
      <c r="KUY28" s="61"/>
      <c r="KUZ28" s="61"/>
      <c r="KVA28" s="61"/>
      <c r="KVB28" s="61"/>
      <c r="KVC28" s="61"/>
      <c r="KVD28" s="61"/>
      <c r="KVE28" s="61"/>
      <c r="KVF28" s="61"/>
      <c r="KVG28" s="61"/>
      <c r="KVH28" s="61"/>
      <c r="KVI28" s="61"/>
      <c r="KVJ28" s="61"/>
      <c r="KVK28" s="61"/>
      <c r="KVL28" s="61"/>
      <c r="KVM28" s="61"/>
      <c r="KVN28" s="61"/>
      <c r="KVO28" s="61"/>
      <c r="KVP28" s="61"/>
      <c r="KVQ28" s="61"/>
      <c r="KVR28" s="61"/>
      <c r="KVS28" s="61"/>
      <c r="KVT28" s="61"/>
      <c r="KVU28" s="61"/>
      <c r="KVV28" s="61"/>
      <c r="KVW28" s="61"/>
      <c r="KVX28" s="61"/>
      <c r="KVY28" s="61"/>
      <c r="KVZ28" s="61"/>
      <c r="KWA28" s="61"/>
      <c r="KWB28" s="61"/>
      <c r="KWC28" s="61"/>
      <c r="KWD28" s="61"/>
      <c r="KWE28" s="61"/>
      <c r="KWF28" s="61"/>
      <c r="KWG28" s="61"/>
      <c r="KWH28" s="61"/>
      <c r="KWI28" s="61"/>
      <c r="KWJ28" s="61"/>
      <c r="KWK28" s="61"/>
      <c r="KWL28" s="61"/>
      <c r="KWM28" s="61"/>
      <c r="KWN28" s="61"/>
      <c r="KWO28" s="61"/>
      <c r="KWP28" s="61"/>
      <c r="KWQ28" s="61"/>
      <c r="KWR28" s="61"/>
      <c r="KWS28" s="61"/>
      <c r="KWT28" s="61"/>
      <c r="KWU28" s="61"/>
      <c r="KWV28" s="61"/>
      <c r="KWW28" s="61"/>
      <c r="KWX28" s="61"/>
      <c r="KWY28" s="61"/>
      <c r="KWZ28" s="61"/>
      <c r="KXA28" s="61"/>
      <c r="KXB28" s="61"/>
      <c r="KXC28" s="61"/>
      <c r="KXD28" s="61"/>
      <c r="KXE28" s="61"/>
      <c r="KXF28" s="61"/>
      <c r="KXG28" s="61"/>
      <c r="KXH28" s="61"/>
      <c r="KXI28" s="61"/>
      <c r="KXJ28" s="61"/>
      <c r="KXK28" s="61"/>
      <c r="KXL28" s="61"/>
      <c r="KXM28" s="61"/>
      <c r="KXN28" s="61"/>
      <c r="KXO28" s="61"/>
      <c r="KXP28" s="61"/>
      <c r="KXQ28" s="61"/>
      <c r="KXR28" s="61"/>
      <c r="KXS28" s="61"/>
      <c r="KXT28" s="61"/>
      <c r="KXU28" s="61"/>
      <c r="KXV28" s="61"/>
      <c r="KXW28" s="61"/>
      <c r="KXX28" s="61"/>
      <c r="KXY28" s="61"/>
      <c r="KXZ28" s="61"/>
      <c r="KYA28" s="61"/>
      <c r="KYB28" s="61"/>
      <c r="KYC28" s="61"/>
      <c r="KYD28" s="61"/>
      <c r="KYE28" s="61"/>
      <c r="KYF28" s="61"/>
      <c r="KYG28" s="61"/>
      <c r="KYH28" s="61"/>
      <c r="KYI28" s="61"/>
      <c r="KYJ28" s="61"/>
      <c r="KYK28" s="61"/>
      <c r="KYL28" s="61"/>
      <c r="KYM28" s="61"/>
      <c r="KYN28" s="61"/>
      <c r="KYO28" s="61"/>
      <c r="KYP28" s="61"/>
      <c r="KYQ28" s="61"/>
      <c r="KYR28" s="61"/>
      <c r="KYS28" s="61"/>
      <c r="KYT28" s="61"/>
      <c r="KYU28" s="61"/>
      <c r="KYV28" s="61"/>
      <c r="KYW28" s="61"/>
      <c r="KYX28" s="61"/>
      <c r="KYY28" s="61"/>
      <c r="KYZ28" s="61"/>
      <c r="KZA28" s="61"/>
      <c r="KZB28" s="61"/>
      <c r="KZC28" s="61"/>
      <c r="KZD28" s="61"/>
      <c r="KZE28" s="61"/>
      <c r="KZF28" s="61"/>
      <c r="KZG28" s="61"/>
      <c r="KZH28" s="61"/>
      <c r="KZI28" s="61"/>
      <c r="KZJ28" s="61"/>
      <c r="KZK28" s="61"/>
      <c r="KZL28" s="61"/>
      <c r="KZM28" s="61"/>
      <c r="KZN28" s="61"/>
      <c r="KZO28" s="61"/>
      <c r="KZP28" s="61"/>
      <c r="KZQ28" s="61"/>
      <c r="KZR28" s="61"/>
      <c r="KZS28" s="61"/>
      <c r="KZT28" s="61"/>
      <c r="KZU28" s="61"/>
      <c r="KZV28" s="61"/>
      <c r="KZW28" s="61"/>
      <c r="KZX28" s="61"/>
      <c r="KZY28" s="61"/>
      <c r="KZZ28" s="61"/>
      <c r="LAA28" s="61"/>
      <c r="LAB28" s="61"/>
      <c r="LAC28" s="61"/>
      <c r="LAD28" s="61"/>
      <c r="LAE28" s="61"/>
      <c r="LAF28" s="61"/>
      <c r="LAG28" s="61"/>
      <c r="LAH28" s="61"/>
      <c r="LAI28" s="61"/>
      <c r="LAJ28" s="61"/>
      <c r="LAK28" s="61"/>
      <c r="LAL28" s="61"/>
      <c r="LAM28" s="61"/>
      <c r="LAN28" s="61"/>
      <c r="LAO28" s="61"/>
      <c r="LAP28" s="61"/>
      <c r="LAQ28" s="61"/>
      <c r="LAR28" s="61"/>
      <c r="LAS28" s="61"/>
      <c r="LAT28" s="61"/>
      <c r="LAU28" s="61"/>
      <c r="LAV28" s="61"/>
      <c r="LAW28" s="61"/>
      <c r="LAX28" s="61"/>
      <c r="LAY28" s="61"/>
      <c r="LAZ28" s="61"/>
      <c r="LBA28" s="61"/>
      <c r="LBB28" s="61"/>
      <c r="LBC28" s="61"/>
      <c r="LBD28" s="61"/>
      <c r="LBE28" s="61"/>
      <c r="LBF28" s="61"/>
      <c r="LBG28" s="61"/>
      <c r="LBH28" s="61"/>
      <c r="LBI28" s="61"/>
      <c r="LBJ28" s="61"/>
      <c r="LBK28" s="61"/>
      <c r="LBL28" s="61"/>
      <c r="LBM28" s="61"/>
      <c r="LBN28" s="61"/>
      <c r="LBO28" s="61"/>
      <c r="LBP28" s="61"/>
      <c r="LBQ28" s="61"/>
      <c r="LBR28" s="61"/>
      <c r="LBS28" s="61"/>
      <c r="LBT28" s="61"/>
      <c r="LBU28" s="61"/>
      <c r="LBV28" s="61"/>
      <c r="LBW28" s="61"/>
      <c r="LBX28" s="61"/>
      <c r="LBY28" s="61"/>
      <c r="LBZ28" s="61"/>
      <c r="LCA28" s="61"/>
      <c r="LCB28" s="61"/>
      <c r="LCC28" s="61"/>
      <c r="LCD28" s="61"/>
      <c r="LCE28" s="61"/>
      <c r="LCF28" s="61"/>
      <c r="LCG28" s="61"/>
      <c r="LCH28" s="61"/>
      <c r="LCI28" s="61"/>
      <c r="LCJ28" s="61"/>
      <c r="LCK28" s="61"/>
      <c r="LCL28" s="61"/>
      <c r="LCM28" s="61"/>
      <c r="LCN28" s="61"/>
      <c r="LCO28" s="61"/>
      <c r="LCP28" s="61"/>
      <c r="LCQ28" s="61"/>
      <c r="LCR28" s="61"/>
      <c r="LCS28" s="61"/>
      <c r="LCT28" s="61"/>
      <c r="LCU28" s="61"/>
      <c r="LCV28" s="61"/>
      <c r="LCW28" s="61"/>
      <c r="LCX28" s="61"/>
      <c r="LCY28" s="61"/>
      <c r="LCZ28" s="61"/>
      <c r="LDA28" s="61"/>
      <c r="LDB28" s="61"/>
      <c r="LDC28" s="61"/>
      <c r="LDD28" s="61"/>
      <c r="LDE28" s="61"/>
      <c r="LDF28" s="61"/>
      <c r="LDG28" s="61"/>
      <c r="LDH28" s="61"/>
      <c r="LDI28" s="61"/>
      <c r="LDJ28" s="61"/>
      <c r="LDK28" s="61"/>
      <c r="LDL28" s="61"/>
      <c r="LDM28" s="61"/>
      <c r="LDN28" s="61"/>
      <c r="LDO28" s="61"/>
      <c r="LDP28" s="61"/>
      <c r="LDQ28" s="61"/>
      <c r="LDR28" s="61"/>
      <c r="LDS28" s="61"/>
      <c r="LDT28" s="61"/>
      <c r="LDU28" s="61"/>
      <c r="LDV28" s="61"/>
      <c r="LDW28" s="61"/>
      <c r="LDX28" s="61"/>
      <c r="LDY28" s="61"/>
      <c r="LDZ28" s="61"/>
      <c r="LEA28" s="61"/>
      <c r="LEB28" s="61"/>
      <c r="LEC28" s="61"/>
      <c r="LED28" s="61"/>
      <c r="LEE28" s="61"/>
      <c r="LEF28" s="61"/>
      <c r="LEG28" s="61"/>
      <c r="LEH28" s="61"/>
      <c r="LEI28" s="61"/>
      <c r="LEJ28" s="61"/>
      <c r="LEK28" s="61"/>
      <c r="LEL28" s="61"/>
      <c r="LEM28" s="61"/>
      <c r="LEN28" s="61"/>
      <c r="LEO28" s="61"/>
      <c r="LEP28" s="61"/>
      <c r="LEQ28" s="61"/>
      <c r="LER28" s="61"/>
      <c r="LES28" s="61"/>
      <c r="LET28" s="61"/>
      <c r="LEU28" s="61"/>
      <c r="LEV28" s="61"/>
      <c r="LEW28" s="61"/>
      <c r="LEX28" s="61"/>
      <c r="LEY28" s="61"/>
      <c r="LEZ28" s="61"/>
      <c r="LFA28" s="61"/>
      <c r="LFB28" s="61"/>
      <c r="LFC28" s="61"/>
      <c r="LFD28" s="61"/>
      <c r="LFE28" s="61"/>
      <c r="LFF28" s="61"/>
      <c r="LFG28" s="61"/>
      <c r="LFH28" s="61"/>
      <c r="LFI28" s="61"/>
      <c r="LFJ28" s="61"/>
      <c r="LFK28" s="61"/>
      <c r="LFL28" s="61"/>
      <c r="LFM28" s="61"/>
      <c r="LFN28" s="61"/>
      <c r="LFO28" s="61"/>
      <c r="LFP28" s="61"/>
      <c r="LFQ28" s="61"/>
      <c r="LFR28" s="61"/>
      <c r="LFS28" s="61"/>
      <c r="LFT28" s="61"/>
      <c r="LFU28" s="61"/>
      <c r="LFV28" s="61"/>
      <c r="LFW28" s="61"/>
      <c r="LFX28" s="61"/>
      <c r="LFY28" s="61"/>
      <c r="LFZ28" s="61"/>
      <c r="LGA28" s="61"/>
      <c r="LGB28" s="61"/>
      <c r="LGC28" s="61"/>
      <c r="LGD28" s="61"/>
      <c r="LGE28" s="61"/>
      <c r="LGF28" s="61"/>
      <c r="LGG28" s="61"/>
      <c r="LGH28" s="61"/>
      <c r="LGI28" s="61"/>
      <c r="LGJ28" s="61"/>
      <c r="LGK28" s="61"/>
      <c r="LGL28" s="61"/>
      <c r="LGM28" s="61"/>
      <c r="LGN28" s="61"/>
      <c r="LGO28" s="61"/>
      <c r="LGP28" s="61"/>
      <c r="LGQ28" s="61"/>
      <c r="LGR28" s="61"/>
      <c r="LGS28" s="61"/>
      <c r="LGT28" s="61"/>
      <c r="LGU28" s="61"/>
      <c r="LGV28" s="61"/>
      <c r="LGW28" s="61"/>
      <c r="LGX28" s="61"/>
      <c r="LGY28" s="61"/>
      <c r="LGZ28" s="61"/>
      <c r="LHA28" s="61"/>
      <c r="LHB28" s="61"/>
      <c r="LHC28" s="61"/>
      <c r="LHD28" s="61"/>
      <c r="LHE28" s="61"/>
      <c r="LHF28" s="61"/>
      <c r="LHG28" s="61"/>
      <c r="LHH28" s="61"/>
      <c r="LHI28" s="61"/>
      <c r="LHJ28" s="61"/>
      <c r="LHK28" s="61"/>
      <c r="LHL28" s="61"/>
      <c r="LHM28" s="61"/>
      <c r="LHN28" s="61"/>
      <c r="LHO28" s="61"/>
      <c r="LHP28" s="61"/>
      <c r="LHQ28" s="61"/>
      <c r="LHR28" s="61"/>
      <c r="LHS28" s="61"/>
      <c r="LHT28" s="61"/>
      <c r="LHU28" s="61"/>
      <c r="LHV28" s="61"/>
      <c r="LHW28" s="61"/>
      <c r="LHX28" s="61"/>
      <c r="LHY28" s="61"/>
      <c r="LHZ28" s="61"/>
      <c r="LIA28" s="61"/>
      <c r="LIB28" s="61"/>
      <c r="LIC28" s="61"/>
      <c r="LID28" s="61"/>
      <c r="LIE28" s="61"/>
      <c r="LIF28" s="61"/>
      <c r="LIG28" s="61"/>
      <c r="LIH28" s="61"/>
      <c r="LII28" s="61"/>
      <c r="LIJ28" s="61"/>
      <c r="LIK28" s="61"/>
      <c r="LIL28" s="61"/>
      <c r="LIM28" s="61"/>
      <c r="LIN28" s="61"/>
      <c r="LIO28" s="61"/>
      <c r="LIP28" s="61"/>
      <c r="LIQ28" s="61"/>
      <c r="LIR28" s="61"/>
      <c r="LIS28" s="61"/>
      <c r="LIT28" s="61"/>
      <c r="LIU28" s="61"/>
      <c r="LIV28" s="61"/>
      <c r="LIW28" s="61"/>
      <c r="LIX28" s="61"/>
      <c r="LIY28" s="61"/>
      <c r="LIZ28" s="61"/>
      <c r="LJA28" s="61"/>
      <c r="LJB28" s="61"/>
      <c r="LJC28" s="61"/>
      <c r="LJD28" s="61"/>
      <c r="LJE28" s="61"/>
      <c r="LJF28" s="61"/>
      <c r="LJG28" s="61"/>
      <c r="LJH28" s="61"/>
      <c r="LJI28" s="61"/>
      <c r="LJJ28" s="61"/>
      <c r="LJK28" s="61"/>
      <c r="LJL28" s="61"/>
      <c r="LJM28" s="61"/>
      <c r="LJN28" s="61"/>
      <c r="LJO28" s="61"/>
      <c r="LJP28" s="61"/>
      <c r="LJQ28" s="61"/>
      <c r="LJR28" s="61"/>
      <c r="LJS28" s="61"/>
      <c r="LJT28" s="61"/>
      <c r="LJU28" s="61"/>
      <c r="LJV28" s="61"/>
      <c r="LJW28" s="61"/>
      <c r="LJX28" s="61"/>
      <c r="LJY28" s="61"/>
      <c r="LJZ28" s="61"/>
      <c r="LKA28" s="61"/>
      <c r="LKB28" s="61"/>
      <c r="LKC28" s="61"/>
      <c r="LKD28" s="61"/>
      <c r="LKE28" s="61"/>
      <c r="LKF28" s="61"/>
      <c r="LKG28" s="61"/>
      <c r="LKH28" s="61"/>
      <c r="LKI28" s="61"/>
      <c r="LKJ28" s="61"/>
      <c r="LKK28" s="61"/>
      <c r="LKL28" s="61"/>
      <c r="LKM28" s="61"/>
      <c r="LKN28" s="61"/>
      <c r="LKO28" s="61"/>
      <c r="LKP28" s="61"/>
      <c r="LKQ28" s="61"/>
      <c r="LKR28" s="61"/>
      <c r="LKS28" s="61"/>
      <c r="LKT28" s="61"/>
      <c r="LKU28" s="61"/>
      <c r="LKV28" s="61"/>
      <c r="LKW28" s="61"/>
      <c r="LKX28" s="61"/>
      <c r="LKY28" s="61"/>
      <c r="LKZ28" s="61"/>
      <c r="LLA28" s="61"/>
      <c r="LLB28" s="61"/>
      <c r="LLC28" s="61"/>
      <c r="LLD28" s="61"/>
      <c r="LLE28" s="61"/>
      <c r="LLF28" s="61"/>
      <c r="LLG28" s="61"/>
      <c r="LLH28" s="61"/>
      <c r="LLI28" s="61"/>
      <c r="LLJ28" s="61"/>
      <c r="LLK28" s="61"/>
      <c r="LLL28" s="61"/>
      <c r="LLM28" s="61"/>
      <c r="LLN28" s="61"/>
      <c r="LLO28" s="61"/>
      <c r="LLP28" s="61"/>
      <c r="LLQ28" s="61"/>
      <c r="LLR28" s="61"/>
      <c r="LLS28" s="61"/>
      <c r="LLT28" s="61"/>
      <c r="LLU28" s="61"/>
      <c r="LLV28" s="61"/>
      <c r="LLW28" s="61"/>
      <c r="LLX28" s="61"/>
      <c r="LLY28" s="61"/>
      <c r="LLZ28" s="61"/>
      <c r="LMA28" s="61"/>
      <c r="LMB28" s="61"/>
      <c r="LMC28" s="61"/>
      <c r="LMD28" s="61"/>
      <c r="LME28" s="61"/>
      <c r="LMF28" s="61"/>
      <c r="LMG28" s="61"/>
      <c r="LMH28" s="61"/>
      <c r="LMI28" s="61"/>
      <c r="LMJ28" s="61"/>
      <c r="LMK28" s="61"/>
      <c r="LML28" s="61"/>
      <c r="LMM28" s="61"/>
      <c r="LMN28" s="61"/>
      <c r="LMO28" s="61"/>
      <c r="LMP28" s="61"/>
      <c r="LMQ28" s="61"/>
      <c r="LMR28" s="61"/>
      <c r="LMS28" s="61"/>
      <c r="LMT28" s="61"/>
      <c r="LMU28" s="61"/>
      <c r="LMV28" s="61"/>
      <c r="LMW28" s="61"/>
      <c r="LMX28" s="61"/>
      <c r="LMY28" s="61"/>
      <c r="LMZ28" s="61"/>
      <c r="LNA28" s="61"/>
      <c r="LNB28" s="61"/>
      <c r="LNC28" s="61"/>
      <c r="LND28" s="61"/>
      <c r="LNE28" s="61"/>
      <c r="LNF28" s="61"/>
      <c r="LNG28" s="61"/>
      <c r="LNH28" s="61"/>
      <c r="LNI28" s="61"/>
      <c r="LNJ28" s="61"/>
      <c r="LNK28" s="61"/>
      <c r="LNL28" s="61"/>
      <c r="LNM28" s="61"/>
      <c r="LNN28" s="61"/>
      <c r="LNO28" s="61"/>
      <c r="LNP28" s="61"/>
      <c r="LNQ28" s="61"/>
      <c r="LNR28" s="61"/>
      <c r="LNS28" s="61"/>
      <c r="LNT28" s="61"/>
      <c r="LNU28" s="61"/>
      <c r="LNV28" s="61"/>
      <c r="LNW28" s="61"/>
      <c r="LNX28" s="61"/>
      <c r="LNY28" s="61"/>
      <c r="LNZ28" s="61"/>
      <c r="LOA28" s="61"/>
      <c r="LOB28" s="61"/>
      <c r="LOC28" s="61"/>
      <c r="LOD28" s="61"/>
      <c r="LOE28" s="61"/>
      <c r="LOF28" s="61"/>
      <c r="LOG28" s="61"/>
      <c r="LOH28" s="61"/>
      <c r="LOI28" s="61"/>
      <c r="LOJ28" s="61"/>
      <c r="LOK28" s="61"/>
      <c r="LOL28" s="61"/>
      <c r="LOM28" s="61"/>
      <c r="LON28" s="61"/>
      <c r="LOO28" s="61"/>
      <c r="LOP28" s="61"/>
      <c r="LOQ28" s="61"/>
      <c r="LOR28" s="61"/>
      <c r="LOS28" s="61"/>
      <c r="LOT28" s="61"/>
      <c r="LOU28" s="61"/>
      <c r="LOV28" s="61"/>
      <c r="LOW28" s="61"/>
      <c r="LOX28" s="61"/>
      <c r="LOY28" s="61"/>
      <c r="LOZ28" s="61"/>
      <c r="LPA28" s="61"/>
      <c r="LPB28" s="61"/>
      <c r="LPC28" s="61"/>
      <c r="LPD28" s="61"/>
      <c r="LPE28" s="61"/>
      <c r="LPF28" s="61"/>
      <c r="LPG28" s="61"/>
      <c r="LPH28" s="61"/>
      <c r="LPI28" s="61"/>
      <c r="LPJ28" s="61"/>
      <c r="LPK28" s="61"/>
      <c r="LPL28" s="61"/>
      <c r="LPM28" s="61"/>
      <c r="LPN28" s="61"/>
      <c r="LPO28" s="61"/>
      <c r="LPP28" s="61"/>
      <c r="LPQ28" s="61"/>
      <c r="LPR28" s="61"/>
      <c r="LPS28" s="61"/>
      <c r="LPT28" s="61"/>
      <c r="LPU28" s="61"/>
      <c r="LPV28" s="61"/>
      <c r="LPW28" s="61"/>
      <c r="LPX28" s="61"/>
      <c r="LPY28" s="61"/>
      <c r="LPZ28" s="61"/>
      <c r="LQA28" s="61"/>
      <c r="LQB28" s="61"/>
      <c r="LQC28" s="61"/>
      <c r="LQD28" s="61"/>
      <c r="LQE28" s="61"/>
      <c r="LQF28" s="61"/>
      <c r="LQG28" s="61"/>
      <c r="LQH28" s="61"/>
      <c r="LQI28" s="61"/>
      <c r="LQJ28" s="61"/>
      <c r="LQK28" s="61"/>
      <c r="LQL28" s="61"/>
      <c r="LQM28" s="61"/>
      <c r="LQN28" s="61"/>
      <c r="LQO28" s="61"/>
      <c r="LQP28" s="61"/>
      <c r="LQQ28" s="61"/>
      <c r="LQR28" s="61"/>
      <c r="LQS28" s="61"/>
      <c r="LQT28" s="61"/>
      <c r="LQU28" s="61"/>
      <c r="LQV28" s="61"/>
      <c r="LQW28" s="61"/>
      <c r="LQX28" s="61"/>
      <c r="LQY28" s="61"/>
      <c r="LQZ28" s="61"/>
      <c r="LRA28" s="61"/>
      <c r="LRB28" s="61"/>
      <c r="LRC28" s="61"/>
      <c r="LRD28" s="61"/>
      <c r="LRE28" s="61"/>
      <c r="LRF28" s="61"/>
      <c r="LRG28" s="61"/>
      <c r="LRH28" s="61"/>
      <c r="LRI28" s="61"/>
      <c r="LRJ28" s="61"/>
      <c r="LRK28" s="61"/>
      <c r="LRL28" s="61"/>
      <c r="LRM28" s="61"/>
      <c r="LRN28" s="61"/>
      <c r="LRO28" s="61"/>
      <c r="LRP28" s="61"/>
      <c r="LRQ28" s="61"/>
      <c r="LRR28" s="61"/>
      <c r="LRS28" s="61"/>
      <c r="LRT28" s="61"/>
      <c r="LRU28" s="61"/>
      <c r="LRV28" s="61"/>
      <c r="LRW28" s="61"/>
      <c r="LRX28" s="61"/>
      <c r="LRY28" s="61"/>
      <c r="LRZ28" s="61"/>
      <c r="LSA28" s="61"/>
      <c r="LSB28" s="61"/>
      <c r="LSC28" s="61"/>
      <c r="LSD28" s="61"/>
      <c r="LSE28" s="61"/>
      <c r="LSF28" s="61"/>
      <c r="LSG28" s="61"/>
      <c r="LSH28" s="61"/>
      <c r="LSI28" s="61"/>
      <c r="LSJ28" s="61"/>
      <c r="LSK28" s="61"/>
      <c r="LSL28" s="61"/>
      <c r="LSM28" s="61"/>
      <c r="LSN28" s="61"/>
      <c r="LSO28" s="61"/>
      <c r="LSP28" s="61"/>
      <c r="LSQ28" s="61"/>
      <c r="LSR28" s="61"/>
      <c r="LSS28" s="61"/>
      <c r="LST28" s="61"/>
      <c r="LSU28" s="61"/>
      <c r="LSV28" s="61"/>
      <c r="LSW28" s="61"/>
      <c r="LSX28" s="61"/>
      <c r="LSY28" s="61"/>
      <c r="LSZ28" s="61"/>
      <c r="LTA28" s="61"/>
      <c r="LTB28" s="61"/>
      <c r="LTC28" s="61"/>
      <c r="LTD28" s="61"/>
      <c r="LTE28" s="61"/>
      <c r="LTF28" s="61"/>
      <c r="LTG28" s="61"/>
      <c r="LTH28" s="61"/>
      <c r="LTI28" s="61"/>
      <c r="LTJ28" s="61"/>
      <c r="LTK28" s="61"/>
      <c r="LTL28" s="61"/>
      <c r="LTM28" s="61"/>
      <c r="LTN28" s="61"/>
      <c r="LTO28" s="61"/>
      <c r="LTP28" s="61"/>
      <c r="LTQ28" s="61"/>
      <c r="LTR28" s="61"/>
      <c r="LTS28" s="61"/>
      <c r="LTT28" s="61"/>
      <c r="LTU28" s="61"/>
      <c r="LTV28" s="61"/>
      <c r="LTW28" s="61"/>
      <c r="LTX28" s="61"/>
      <c r="LTY28" s="61"/>
      <c r="LTZ28" s="61"/>
      <c r="LUA28" s="61"/>
      <c r="LUB28" s="61"/>
      <c r="LUC28" s="61"/>
      <c r="LUD28" s="61"/>
      <c r="LUE28" s="61"/>
      <c r="LUF28" s="61"/>
      <c r="LUG28" s="61"/>
      <c r="LUH28" s="61"/>
      <c r="LUI28" s="61"/>
      <c r="LUJ28" s="61"/>
      <c r="LUK28" s="61"/>
      <c r="LUL28" s="61"/>
      <c r="LUM28" s="61"/>
      <c r="LUN28" s="61"/>
      <c r="LUO28" s="61"/>
      <c r="LUP28" s="61"/>
      <c r="LUQ28" s="61"/>
      <c r="LUR28" s="61"/>
      <c r="LUS28" s="61"/>
      <c r="LUT28" s="61"/>
      <c r="LUU28" s="61"/>
      <c r="LUV28" s="61"/>
      <c r="LUW28" s="61"/>
      <c r="LUX28" s="61"/>
      <c r="LUY28" s="61"/>
      <c r="LUZ28" s="61"/>
      <c r="LVA28" s="61"/>
      <c r="LVB28" s="61"/>
      <c r="LVC28" s="61"/>
      <c r="LVD28" s="61"/>
      <c r="LVE28" s="61"/>
      <c r="LVF28" s="61"/>
      <c r="LVG28" s="61"/>
      <c r="LVH28" s="61"/>
      <c r="LVI28" s="61"/>
      <c r="LVJ28" s="61"/>
      <c r="LVK28" s="61"/>
      <c r="LVL28" s="61"/>
      <c r="LVM28" s="61"/>
      <c r="LVN28" s="61"/>
      <c r="LVO28" s="61"/>
      <c r="LVP28" s="61"/>
      <c r="LVQ28" s="61"/>
      <c r="LVR28" s="61"/>
      <c r="LVS28" s="61"/>
      <c r="LVT28" s="61"/>
      <c r="LVU28" s="61"/>
      <c r="LVV28" s="61"/>
      <c r="LVW28" s="61"/>
      <c r="LVX28" s="61"/>
      <c r="LVY28" s="61"/>
      <c r="LVZ28" s="61"/>
      <c r="LWA28" s="61"/>
      <c r="LWB28" s="61"/>
      <c r="LWC28" s="61"/>
      <c r="LWD28" s="61"/>
      <c r="LWE28" s="61"/>
      <c r="LWF28" s="61"/>
      <c r="LWG28" s="61"/>
      <c r="LWH28" s="61"/>
      <c r="LWI28" s="61"/>
      <c r="LWJ28" s="61"/>
      <c r="LWK28" s="61"/>
      <c r="LWL28" s="61"/>
      <c r="LWM28" s="61"/>
      <c r="LWN28" s="61"/>
      <c r="LWO28" s="61"/>
      <c r="LWP28" s="61"/>
      <c r="LWQ28" s="61"/>
      <c r="LWR28" s="61"/>
      <c r="LWS28" s="61"/>
      <c r="LWT28" s="61"/>
      <c r="LWU28" s="61"/>
      <c r="LWV28" s="61"/>
      <c r="LWW28" s="61"/>
      <c r="LWX28" s="61"/>
      <c r="LWY28" s="61"/>
      <c r="LWZ28" s="61"/>
      <c r="LXA28" s="61"/>
      <c r="LXB28" s="61"/>
      <c r="LXC28" s="61"/>
      <c r="LXD28" s="61"/>
      <c r="LXE28" s="61"/>
      <c r="LXF28" s="61"/>
      <c r="LXG28" s="61"/>
      <c r="LXH28" s="61"/>
      <c r="LXI28" s="61"/>
      <c r="LXJ28" s="61"/>
      <c r="LXK28" s="61"/>
      <c r="LXL28" s="61"/>
      <c r="LXM28" s="61"/>
      <c r="LXN28" s="61"/>
      <c r="LXO28" s="61"/>
      <c r="LXP28" s="61"/>
      <c r="LXQ28" s="61"/>
      <c r="LXR28" s="61"/>
      <c r="LXS28" s="61"/>
      <c r="LXT28" s="61"/>
      <c r="LXU28" s="61"/>
      <c r="LXV28" s="61"/>
      <c r="LXW28" s="61"/>
      <c r="LXX28" s="61"/>
      <c r="LXY28" s="61"/>
      <c r="LXZ28" s="61"/>
      <c r="LYA28" s="61"/>
      <c r="LYB28" s="61"/>
      <c r="LYC28" s="61"/>
      <c r="LYD28" s="61"/>
      <c r="LYE28" s="61"/>
      <c r="LYF28" s="61"/>
      <c r="LYG28" s="61"/>
      <c r="LYH28" s="61"/>
      <c r="LYI28" s="61"/>
      <c r="LYJ28" s="61"/>
      <c r="LYK28" s="61"/>
      <c r="LYL28" s="61"/>
      <c r="LYM28" s="61"/>
      <c r="LYN28" s="61"/>
      <c r="LYO28" s="61"/>
      <c r="LYP28" s="61"/>
      <c r="LYQ28" s="61"/>
      <c r="LYR28" s="61"/>
      <c r="LYS28" s="61"/>
      <c r="LYT28" s="61"/>
      <c r="LYU28" s="61"/>
      <c r="LYV28" s="61"/>
      <c r="LYW28" s="61"/>
      <c r="LYX28" s="61"/>
      <c r="LYY28" s="61"/>
      <c r="LYZ28" s="61"/>
      <c r="LZA28" s="61"/>
      <c r="LZB28" s="61"/>
      <c r="LZC28" s="61"/>
      <c r="LZD28" s="61"/>
      <c r="LZE28" s="61"/>
      <c r="LZF28" s="61"/>
      <c r="LZG28" s="61"/>
      <c r="LZH28" s="61"/>
      <c r="LZI28" s="61"/>
      <c r="LZJ28" s="61"/>
      <c r="LZK28" s="61"/>
      <c r="LZL28" s="61"/>
      <c r="LZM28" s="61"/>
      <c r="LZN28" s="61"/>
      <c r="LZO28" s="61"/>
      <c r="LZP28" s="61"/>
      <c r="LZQ28" s="61"/>
      <c r="LZR28" s="61"/>
      <c r="LZS28" s="61"/>
      <c r="LZT28" s="61"/>
      <c r="LZU28" s="61"/>
      <c r="LZV28" s="61"/>
      <c r="LZW28" s="61"/>
      <c r="LZX28" s="61"/>
      <c r="LZY28" s="61"/>
      <c r="LZZ28" s="61"/>
      <c r="MAA28" s="61"/>
      <c r="MAB28" s="61"/>
      <c r="MAC28" s="61"/>
      <c r="MAD28" s="61"/>
      <c r="MAE28" s="61"/>
      <c r="MAF28" s="61"/>
      <c r="MAG28" s="61"/>
      <c r="MAH28" s="61"/>
      <c r="MAI28" s="61"/>
      <c r="MAJ28" s="61"/>
      <c r="MAK28" s="61"/>
      <c r="MAL28" s="61"/>
      <c r="MAM28" s="61"/>
      <c r="MAN28" s="61"/>
      <c r="MAO28" s="61"/>
      <c r="MAP28" s="61"/>
      <c r="MAQ28" s="61"/>
      <c r="MAR28" s="61"/>
      <c r="MAS28" s="61"/>
      <c r="MAT28" s="61"/>
      <c r="MAU28" s="61"/>
      <c r="MAV28" s="61"/>
      <c r="MAW28" s="61"/>
      <c r="MAX28" s="61"/>
      <c r="MAY28" s="61"/>
      <c r="MAZ28" s="61"/>
      <c r="MBA28" s="61"/>
      <c r="MBB28" s="61"/>
      <c r="MBC28" s="61"/>
      <c r="MBD28" s="61"/>
      <c r="MBE28" s="61"/>
      <c r="MBF28" s="61"/>
      <c r="MBG28" s="61"/>
      <c r="MBH28" s="61"/>
      <c r="MBI28" s="61"/>
      <c r="MBJ28" s="61"/>
      <c r="MBK28" s="61"/>
      <c r="MBL28" s="61"/>
      <c r="MBM28" s="61"/>
      <c r="MBN28" s="61"/>
      <c r="MBO28" s="61"/>
      <c r="MBP28" s="61"/>
      <c r="MBQ28" s="61"/>
      <c r="MBR28" s="61"/>
      <c r="MBS28" s="61"/>
      <c r="MBT28" s="61"/>
      <c r="MBU28" s="61"/>
      <c r="MBV28" s="61"/>
      <c r="MBW28" s="61"/>
      <c r="MBX28" s="61"/>
      <c r="MBY28" s="61"/>
      <c r="MBZ28" s="61"/>
      <c r="MCA28" s="61"/>
      <c r="MCB28" s="61"/>
      <c r="MCC28" s="61"/>
      <c r="MCD28" s="61"/>
      <c r="MCE28" s="61"/>
      <c r="MCF28" s="61"/>
      <c r="MCG28" s="61"/>
      <c r="MCH28" s="61"/>
      <c r="MCI28" s="61"/>
      <c r="MCJ28" s="61"/>
      <c r="MCK28" s="61"/>
      <c r="MCL28" s="61"/>
      <c r="MCM28" s="61"/>
      <c r="MCN28" s="61"/>
      <c r="MCO28" s="61"/>
      <c r="MCP28" s="61"/>
      <c r="MCQ28" s="61"/>
      <c r="MCR28" s="61"/>
      <c r="MCS28" s="61"/>
      <c r="MCT28" s="61"/>
      <c r="MCU28" s="61"/>
      <c r="MCV28" s="61"/>
      <c r="MCW28" s="61"/>
      <c r="MCX28" s="61"/>
      <c r="MCY28" s="61"/>
      <c r="MCZ28" s="61"/>
      <c r="MDA28" s="61"/>
      <c r="MDB28" s="61"/>
      <c r="MDC28" s="61"/>
      <c r="MDD28" s="61"/>
      <c r="MDE28" s="61"/>
      <c r="MDF28" s="61"/>
      <c r="MDG28" s="61"/>
      <c r="MDH28" s="61"/>
      <c r="MDI28" s="61"/>
      <c r="MDJ28" s="61"/>
      <c r="MDK28" s="61"/>
      <c r="MDL28" s="61"/>
      <c r="MDM28" s="61"/>
      <c r="MDN28" s="61"/>
      <c r="MDO28" s="61"/>
      <c r="MDP28" s="61"/>
      <c r="MDQ28" s="61"/>
      <c r="MDR28" s="61"/>
      <c r="MDS28" s="61"/>
      <c r="MDT28" s="61"/>
      <c r="MDU28" s="61"/>
      <c r="MDV28" s="61"/>
      <c r="MDW28" s="61"/>
      <c r="MDX28" s="61"/>
      <c r="MDY28" s="61"/>
      <c r="MDZ28" s="61"/>
      <c r="MEA28" s="61"/>
      <c r="MEB28" s="61"/>
      <c r="MEC28" s="61"/>
      <c r="MED28" s="61"/>
      <c r="MEE28" s="61"/>
      <c r="MEF28" s="61"/>
      <c r="MEG28" s="61"/>
      <c r="MEH28" s="61"/>
      <c r="MEI28" s="61"/>
      <c r="MEJ28" s="61"/>
      <c r="MEK28" s="61"/>
      <c r="MEL28" s="61"/>
      <c r="MEM28" s="61"/>
      <c r="MEN28" s="61"/>
      <c r="MEO28" s="61"/>
      <c r="MEP28" s="61"/>
      <c r="MEQ28" s="61"/>
      <c r="MER28" s="61"/>
      <c r="MES28" s="61"/>
      <c r="MET28" s="61"/>
      <c r="MEU28" s="61"/>
      <c r="MEV28" s="61"/>
      <c r="MEW28" s="61"/>
      <c r="MEX28" s="61"/>
      <c r="MEY28" s="61"/>
      <c r="MEZ28" s="61"/>
      <c r="MFA28" s="61"/>
      <c r="MFB28" s="61"/>
      <c r="MFC28" s="61"/>
      <c r="MFD28" s="61"/>
      <c r="MFE28" s="61"/>
      <c r="MFF28" s="61"/>
      <c r="MFG28" s="61"/>
      <c r="MFH28" s="61"/>
      <c r="MFI28" s="61"/>
      <c r="MFJ28" s="61"/>
      <c r="MFK28" s="61"/>
      <c r="MFL28" s="61"/>
      <c r="MFM28" s="61"/>
      <c r="MFN28" s="61"/>
      <c r="MFO28" s="61"/>
      <c r="MFP28" s="61"/>
      <c r="MFQ28" s="61"/>
      <c r="MFR28" s="61"/>
      <c r="MFS28" s="61"/>
      <c r="MFT28" s="61"/>
      <c r="MFU28" s="61"/>
      <c r="MFV28" s="61"/>
      <c r="MFW28" s="61"/>
      <c r="MFX28" s="61"/>
      <c r="MFY28" s="61"/>
      <c r="MFZ28" s="61"/>
      <c r="MGA28" s="61"/>
      <c r="MGB28" s="61"/>
      <c r="MGC28" s="61"/>
      <c r="MGD28" s="61"/>
      <c r="MGE28" s="61"/>
      <c r="MGF28" s="61"/>
      <c r="MGG28" s="61"/>
      <c r="MGH28" s="61"/>
      <c r="MGI28" s="61"/>
      <c r="MGJ28" s="61"/>
      <c r="MGK28" s="61"/>
      <c r="MGL28" s="61"/>
      <c r="MGM28" s="61"/>
      <c r="MGN28" s="61"/>
      <c r="MGO28" s="61"/>
      <c r="MGP28" s="61"/>
      <c r="MGQ28" s="61"/>
      <c r="MGR28" s="61"/>
      <c r="MGS28" s="61"/>
      <c r="MGT28" s="61"/>
      <c r="MGU28" s="61"/>
      <c r="MGV28" s="61"/>
      <c r="MGW28" s="61"/>
      <c r="MGX28" s="61"/>
      <c r="MGY28" s="61"/>
      <c r="MGZ28" s="61"/>
      <c r="MHA28" s="61"/>
      <c r="MHB28" s="61"/>
      <c r="MHC28" s="61"/>
      <c r="MHD28" s="61"/>
      <c r="MHE28" s="61"/>
      <c r="MHF28" s="61"/>
      <c r="MHG28" s="61"/>
      <c r="MHH28" s="61"/>
      <c r="MHI28" s="61"/>
      <c r="MHJ28" s="61"/>
      <c r="MHK28" s="61"/>
      <c r="MHL28" s="61"/>
      <c r="MHM28" s="61"/>
      <c r="MHN28" s="61"/>
      <c r="MHO28" s="61"/>
      <c r="MHP28" s="61"/>
      <c r="MHQ28" s="61"/>
      <c r="MHR28" s="61"/>
      <c r="MHS28" s="61"/>
      <c r="MHT28" s="61"/>
      <c r="MHU28" s="61"/>
      <c r="MHV28" s="61"/>
      <c r="MHW28" s="61"/>
      <c r="MHX28" s="61"/>
      <c r="MHY28" s="61"/>
      <c r="MHZ28" s="61"/>
      <c r="MIA28" s="61"/>
      <c r="MIB28" s="61"/>
      <c r="MIC28" s="61"/>
      <c r="MID28" s="61"/>
      <c r="MIE28" s="61"/>
      <c r="MIF28" s="61"/>
      <c r="MIG28" s="61"/>
      <c r="MIH28" s="61"/>
      <c r="MII28" s="61"/>
      <c r="MIJ28" s="61"/>
      <c r="MIK28" s="61"/>
      <c r="MIL28" s="61"/>
      <c r="MIM28" s="61"/>
      <c r="MIN28" s="61"/>
      <c r="MIO28" s="61"/>
      <c r="MIP28" s="61"/>
      <c r="MIQ28" s="61"/>
      <c r="MIR28" s="61"/>
      <c r="MIS28" s="61"/>
      <c r="MIT28" s="61"/>
      <c r="MIU28" s="61"/>
      <c r="MIV28" s="61"/>
      <c r="MIW28" s="61"/>
      <c r="MIX28" s="61"/>
      <c r="MIY28" s="61"/>
      <c r="MIZ28" s="61"/>
      <c r="MJA28" s="61"/>
      <c r="MJB28" s="61"/>
      <c r="MJC28" s="61"/>
      <c r="MJD28" s="61"/>
      <c r="MJE28" s="61"/>
      <c r="MJF28" s="61"/>
      <c r="MJG28" s="61"/>
      <c r="MJH28" s="61"/>
      <c r="MJI28" s="61"/>
      <c r="MJJ28" s="61"/>
      <c r="MJK28" s="61"/>
      <c r="MJL28" s="61"/>
      <c r="MJM28" s="61"/>
      <c r="MJN28" s="61"/>
      <c r="MJO28" s="61"/>
      <c r="MJP28" s="61"/>
      <c r="MJQ28" s="61"/>
      <c r="MJR28" s="61"/>
      <c r="MJS28" s="61"/>
      <c r="MJT28" s="61"/>
      <c r="MJU28" s="61"/>
      <c r="MJV28" s="61"/>
      <c r="MJW28" s="61"/>
      <c r="MJX28" s="61"/>
      <c r="MJY28" s="61"/>
      <c r="MJZ28" s="61"/>
      <c r="MKA28" s="61"/>
      <c r="MKB28" s="61"/>
      <c r="MKC28" s="61"/>
      <c r="MKD28" s="61"/>
      <c r="MKE28" s="61"/>
      <c r="MKF28" s="61"/>
      <c r="MKG28" s="61"/>
      <c r="MKH28" s="61"/>
      <c r="MKI28" s="61"/>
      <c r="MKJ28" s="61"/>
      <c r="MKK28" s="61"/>
      <c r="MKL28" s="61"/>
      <c r="MKM28" s="61"/>
      <c r="MKN28" s="61"/>
      <c r="MKO28" s="61"/>
      <c r="MKP28" s="61"/>
      <c r="MKQ28" s="61"/>
      <c r="MKR28" s="61"/>
      <c r="MKS28" s="61"/>
      <c r="MKT28" s="61"/>
      <c r="MKU28" s="61"/>
      <c r="MKV28" s="61"/>
      <c r="MKW28" s="61"/>
      <c r="MKX28" s="61"/>
      <c r="MKY28" s="61"/>
      <c r="MKZ28" s="61"/>
      <c r="MLA28" s="61"/>
      <c r="MLB28" s="61"/>
      <c r="MLC28" s="61"/>
      <c r="MLD28" s="61"/>
      <c r="MLE28" s="61"/>
      <c r="MLF28" s="61"/>
      <c r="MLG28" s="61"/>
      <c r="MLH28" s="61"/>
      <c r="MLI28" s="61"/>
      <c r="MLJ28" s="61"/>
      <c r="MLK28" s="61"/>
      <c r="MLL28" s="61"/>
      <c r="MLM28" s="61"/>
      <c r="MLN28" s="61"/>
      <c r="MLO28" s="61"/>
      <c r="MLP28" s="61"/>
      <c r="MLQ28" s="61"/>
      <c r="MLR28" s="61"/>
      <c r="MLS28" s="61"/>
      <c r="MLT28" s="61"/>
      <c r="MLU28" s="61"/>
      <c r="MLV28" s="61"/>
      <c r="MLW28" s="61"/>
      <c r="MLX28" s="61"/>
      <c r="MLY28" s="61"/>
      <c r="MLZ28" s="61"/>
      <c r="MMA28" s="61"/>
      <c r="MMB28" s="61"/>
      <c r="MMC28" s="61"/>
      <c r="MMD28" s="61"/>
      <c r="MME28" s="61"/>
      <c r="MMF28" s="61"/>
      <c r="MMG28" s="61"/>
      <c r="MMH28" s="61"/>
      <c r="MMI28" s="61"/>
      <c r="MMJ28" s="61"/>
      <c r="MMK28" s="61"/>
      <c r="MML28" s="61"/>
      <c r="MMM28" s="61"/>
      <c r="MMN28" s="61"/>
      <c r="MMO28" s="61"/>
      <c r="MMP28" s="61"/>
      <c r="MMQ28" s="61"/>
      <c r="MMR28" s="61"/>
      <c r="MMS28" s="61"/>
      <c r="MMT28" s="61"/>
      <c r="MMU28" s="61"/>
      <c r="MMV28" s="61"/>
      <c r="MMW28" s="61"/>
      <c r="MMX28" s="61"/>
      <c r="MMY28" s="61"/>
      <c r="MMZ28" s="61"/>
      <c r="MNA28" s="61"/>
      <c r="MNB28" s="61"/>
      <c r="MNC28" s="61"/>
      <c r="MND28" s="61"/>
      <c r="MNE28" s="61"/>
      <c r="MNF28" s="61"/>
      <c r="MNG28" s="61"/>
      <c r="MNH28" s="61"/>
      <c r="MNI28" s="61"/>
      <c r="MNJ28" s="61"/>
      <c r="MNK28" s="61"/>
      <c r="MNL28" s="61"/>
      <c r="MNM28" s="61"/>
      <c r="MNN28" s="61"/>
      <c r="MNO28" s="61"/>
      <c r="MNP28" s="61"/>
      <c r="MNQ28" s="61"/>
      <c r="MNR28" s="61"/>
      <c r="MNS28" s="61"/>
      <c r="MNT28" s="61"/>
      <c r="MNU28" s="61"/>
      <c r="MNV28" s="61"/>
      <c r="MNW28" s="61"/>
      <c r="MNX28" s="61"/>
      <c r="MNY28" s="61"/>
      <c r="MNZ28" s="61"/>
      <c r="MOA28" s="61"/>
      <c r="MOB28" s="61"/>
      <c r="MOC28" s="61"/>
      <c r="MOD28" s="61"/>
      <c r="MOE28" s="61"/>
      <c r="MOF28" s="61"/>
      <c r="MOG28" s="61"/>
      <c r="MOH28" s="61"/>
      <c r="MOI28" s="61"/>
      <c r="MOJ28" s="61"/>
      <c r="MOK28" s="61"/>
      <c r="MOL28" s="61"/>
      <c r="MOM28" s="61"/>
      <c r="MON28" s="61"/>
      <c r="MOO28" s="61"/>
      <c r="MOP28" s="61"/>
      <c r="MOQ28" s="61"/>
      <c r="MOR28" s="61"/>
      <c r="MOS28" s="61"/>
      <c r="MOT28" s="61"/>
      <c r="MOU28" s="61"/>
      <c r="MOV28" s="61"/>
      <c r="MOW28" s="61"/>
      <c r="MOX28" s="61"/>
      <c r="MOY28" s="61"/>
      <c r="MOZ28" s="61"/>
      <c r="MPA28" s="61"/>
      <c r="MPB28" s="61"/>
      <c r="MPC28" s="61"/>
      <c r="MPD28" s="61"/>
      <c r="MPE28" s="61"/>
      <c r="MPF28" s="61"/>
      <c r="MPG28" s="61"/>
      <c r="MPH28" s="61"/>
      <c r="MPI28" s="61"/>
      <c r="MPJ28" s="61"/>
      <c r="MPK28" s="61"/>
      <c r="MPL28" s="61"/>
      <c r="MPM28" s="61"/>
      <c r="MPN28" s="61"/>
      <c r="MPO28" s="61"/>
      <c r="MPP28" s="61"/>
      <c r="MPQ28" s="61"/>
      <c r="MPR28" s="61"/>
      <c r="MPS28" s="61"/>
      <c r="MPT28" s="61"/>
      <c r="MPU28" s="61"/>
      <c r="MPV28" s="61"/>
      <c r="MPW28" s="61"/>
      <c r="MPX28" s="61"/>
      <c r="MPY28" s="61"/>
      <c r="MPZ28" s="61"/>
      <c r="MQA28" s="61"/>
      <c r="MQB28" s="61"/>
      <c r="MQC28" s="61"/>
      <c r="MQD28" s="61"/>
      <c r="MQE28" s="61"/>
      <c r="MQF28" s="61"/>
      <c r="MQG28" s="61"/>
      <c r="MQH28" s="61"/>
      <c r="MQI28" s="61"/>
      <c r="MQJ28" s="61"/>
      <c r="MQK28" s="61"/>
      <c r="MQL28" s="61"/>
      <c r="MQM28" s="61"/>
      <c r="MQN28" s="61"/>
      <c r="MQO28" s="61"/>
      <c r="MQP28" s="61"/>
      <c r="MQQ28" s="61"/>
      <c r="MQR28" s="61"/>
      <c r="MQS28" s="61"/>
      <c r="MQT28" s="61"/>
      <c r="MQU28" s="61"/>
      <c r="MQV28" s="61"/>
      <c r="MQW28" s="61"/>
      <c r="MQX28" s="61"/>
      <c r="MQY28" s="61"/>
      <c r="MQZ28" s="61"/>
      <c r="MRA28" s="61"/>
      <c r="MRB28" s="61"/>
      <c r="MRC28" s="61"/>
      <c r="MRD28" s="61"/>
      <c r="MRE28" s="61"/>
      <c r="MRF28" s="61"/>
      <c r="MRG28" s="61"/>
      <c r="MRH28" s="61"/>
      <c r="MRI28" s="61"/>
      <c r="MRJ28" s="61"/>
      <c r="MRK28" s="61"/>
      <c r="MRL28" s="61"/>
      <c r="MRM28" s="61"/>
      <c r="MRN28" s="61"/>
      <c r="MRO28" s="61"/>
      <c r="MRP28" s="61"/>
      <c r="MRQ28" s="61"/>
      <c r="MRR28" s="61"/>
      <c r="MRS28" s="61"/>
      <c r="MRT28" s="61"/>
      <c r="MRU28" s="61"/>
      <c r="MRV28" s="61"/>
      <c r="MRW28" s="61"/>
      <c r="MRX28" s="61"/>
      <c r="MRY28" s="61"/>
      <c r="MRZ28" s="61"/>
      <c r="MSA28" s="61"/>
      <c r="MSB28" s="61"/>
      <c r="MSC28" s="61"/>
      <c r="MSD28" s="61"/>
      <c r="MSE28" s="61"/>
      <c r="MSF28" s="61"/>
      <c r="MSG28" s="61"/>
      <c r="MSH28" s="61"/>
      <c r="MSI28" s="61"/>
      <c r="MSJ28" s="61"/>
      <c r="MSK28" s="61"/>
      <c r="MSL28" s="61"/>
      <c r="MSM28" s="61"/>
      <c r="MSN28" s="61"/>
      <c r="MSO28" s="61"/>
      <c r="MSP28" s="61"/>
      <c r="MSQ28" s="61"/>
      <c r="MSR28" s="61"/>
      <c r="MSS28" s="61"/>
      <c r="MST28" s="61"/>
      <c r="MSU28" s="61"/>
      <c r="MSV28" s="61"/>
      <c r="MSW28" s="61"/>
      <c r="MSX28" s="61"/>
      <c r="MSY28" s="61"/>
      <c r="MSZ28" s="61"/>
      <c r="MTA28" s="61"/>
      <c r="MTB28" s="61"/>
      <c r="MTC28" s="61"/>
      <c r="MTD28" s="61"/>
      <c r="MTE28" s="61"/>
      <c r="MTF28" s="61"/>
      <c r="MTG28" s="61"/>
      <c r="MTH28" s="61"/>
      <c r="MTI28" s="61"/>
      <c r="MTJ28" s="61"/>
      <c r="MTK28" s="61"/>
      <c r="MTL28" s="61"/>
      <c r="MTM28" s="61"/>
      <c r="MTN28" s="61"/>
      <c r="MTO28" s="61"/>
      <c r="MTP28" s="61"/>
      <c r="MTQ28" s="61"/>
      <c r="MTR28" s="61"/>
      <c r="MTS28" s="61"/>
      <c r="MTT28" s="61"/>
      <c r="MTU28" s="61"/>
      <c r="MTV28" s="61"/>
      <c r="MTW28" s="61"/>
      <c r="MTX28" s="61"/>
      <c r="MTY28" s="61"/>
      <c r="MTZ28" s="61"/>
      <c r="MUA28" s="61"/>
      <c r="MUB28" s="61"/>
      <c r="MUC28" s="61"/>
      <c r="MUD28" s="61"/>
      <c r="MUE28" s="61"/>
      <c r="MUF28" s="61"/>
      <c r="MUG28" s="61"/>
      <c r="MUH28" s="61"/>
      <c r="MUI28" s="61"/>
      <c r="MUJ28" s="61"/>
      <c r="MUK28" s="61"/>
      <c r="MUL28" s="61"/>
      <c r="MUM28" s="61"/>
      <c r="MUN28" s="61"/>
      <c r="MUO28" s="61"/>
      <c r="MUP28" s="61"/>
      <c r="MUQ28" s="61"/>
      <c r="MUR28" s="61"/>
      <c r="MUS28" s="61"/>
      <c r="MUT28" s="61"/>
      <c r="MUU28" s="61"/>
      <c r="MUV28" s="61"/>
      <c r="MUW28" s="61"/>
      <c r="MUX28" s="61"/>
      <c r="MUY28" s="61"/>
      <c r="MUZ28" s="61"/>
      <c r="MVA28" s="61"/>
      <c r="MVB28" s="61"/>
      <c r="MVC28" s="61"/>
      <c r="MVD28" s="61"/>
      <c r="MVE28" s="61"/>
      <c r="MVF28" s="61"/>
      <c r="MVG28" s="61"/>
      <c r="MVH28" s="61"/>
      <c r="MVI28" s="61"/>
      <c r="MVJ28" s="61"/>
      <c r="MVK28" s="61"/>
      <c r="MVL28" s="61"/>
      <c r="MVM28" s="61"/>
      <c r="MVN28" s="61"/>
      <c r="MVO28" s="61"/>
      <c r="MVP28" s="61"/>
      <c r="MVQ28" s="61"/>
      <c r="MVR28" s="61"/>
      <c r="MVS28" s="61"/>
      <c r="MVT28" s="61"/>
      <c r="MVU28" s="61"/>
      <c r="MVV28" s="61"/>
      <c r="MVW28" s="61"/>
      <c r="MVX28" s="61"/>
      <c r="MVY28" s="61"/>
      <c r="MVZ28" s="61"/>
      <c r="MWA28" s="61"/>
      <c r="MWB28" s="61"/>
      <c r="MWC28" s="61"/>
      <c r="MWD28" s="61"/>
      <c r="MWE28" s="61"/>
      <c r="MWF28" s="61"/>
      <c r="MWG28" s="61"/>
      <c r="MWH28" s="61"/>
      <c r="MWI28" s="61"/>
      <c r="MWJ28" s="61"/>
      <c r="MWK28" s="61"/>
      <c r="MWL28" s="61"/>
      <c r="MWM28" s="61"/>
      <c r="MWN28" s="61"/>
      <c r="MWO28" s="61"/>
      <c r="MWP28" s="61"/>
      <c r="MWQ28" s="61"/>
      <c r="MWR28" s="61"/>
      <c r="MWS28" s="61"/>
      <c r="MWT28" s="61"/>
      <c r="MWU28" s="61"/>
      <c r="MWV28" s="61"/>
      <c r="MWW28" s="61"/>
      <c r="MWX28" s="61"/>
      <c r="MWY28" s="61"/>
      <c r="MWZ28" s="61"/>
      <c r="MXA28" s="61"/>
      <c r="MXB28" s="61"/>
      <c r="MXC28" s="61"/>
      <c r="MXD28" s="61"/>
      <c r="MXE28" s="61"/>
      <c r="MXF28" s="61"/>
      <c r="MXG28" s="61"/>
      <c r="MXH28" s="61"/>
      <c r="MXI28" s="61"/>
      <c r="MXJ28" s="61"/>
      <c r="MXK28" s="61"/>
      <c r="MXL28" s="61"/>
      <c r="MXM28" s="61"/>
      <c r="MXN28" s="61"/>
      <c r="MXO28" s="61"/>
      <c r="MXP28" s="61"/>
      <c r="MXQ28" s="61"/>
      <c r="MXR28" s="61"/>
      <c r="MXS28" s="61"/>
      <c r="MXT28" s="61"/>
      <c r="MXU28" s="61"/>
      <c r="MXV28" s="61"/>
      <c r="MXW28" s="61"/>
      <c r="MXX28" s="61"/>
      <c r="MXY28" s="61"/>
      <c r="MXZ28" s="61"/>
      <c r="MYA28" s="61"/>
      <c r="MYB28" s="61"/>
      <c r="MYC28" s="61"/>
      <c r="MYD28" s="61"/>
      <c r="MYE28" s="61"/>
      <c r="MYF28" s="61"/>
      <c r="MYG28" s="61"/>
      <c r="MYH28" s="61"/>
      <c r="MYI28" s="61"/>
      <c r="MYJ28" s="61"/>
      <c r="MYK28" s="61"/>
      <c r="MYL28" s="61"/>
      <c r="MYM28" s="61"/>
      <c r="MYN28" s="61"/>
      <c r="MYO28" s="61"/>
      <c r="MYP28" s="61"/>
      <c r="MYQ28" s="61"/>
      <c r="MYR28" s="61"/>
      <c r="MYS28" s="61"/>
      <c r="MYT28" s="61"/>
      <c r="MYU28" s="61"/>
      <c r="MYV28" s="61"/>
      <c r="MYW28" s="61"/>
      <c r="MYX28" s="61"/>
      <c r="MYY28" s="61"/>
      <c r="MYZ28" s="61"/>
      <c r="MZA28" s="61"/>
      <c r="MZB28" s="61"/>
      <c r="MZC28" s="61"/>
      <c r="MZD28" s="61"/>
      <c r="MZE28" s="61"/>
      <c r="MZF28" s="61"/>
      <c r="MZG28" s="61"/>
      <c r="MZH28" s="61"/>
      <c r="MZI28" s="61"/>
      <c r="MZJ28" s="61"/>
      <c r="MZK28" s="61"/>
      <c r="MZL28" s="61"/>
      <c r="MZM28" s="61"/>
      <c r="MZN28" s="61"/>
      <c r="MZO28" s="61"/>
      <c r="MZP28" s="61"/>
      <c r="MZQ28" s="61"/>
      <c r="MZR28" s="61"/>
      <c r="MZS28" s="61"/>
      <c r="MZT28" s="61"/>
      <c r="MZU28" s="61"/>
      <c r="MZV28" s="61"/>
      <c r="MZW28" s="61"/>
      <c r="MZX28" s="61"/>
      <c r="MZY28" s="61"/>
      <c r="MZZ28" s="61"/>
      <c r="NAA28" s="61"/>
      <c r="NAB28" s="61"/>
      <c r="NAC28" s="61"/>
      <c r="NAD28" s="61"/>
      <c r="NAE28" s="61"/>
      <c r="NAF28" s="61"/>
      <c r="NAG28" s="61"/>
      <c r="NAH28" s="61"/>
      <c r="NAI28" s="61"/>
      <c r="NAJ28" s="61"/>
      <c r="NAK28" s="61"/>
      <c r="NAL28" s="61"/>
      <c r="NAM28" s="61"/>
      <c r="NAN28" s="61"/>
      <c r="NAO28" s="61"/>
      <c r="NAP28" s="61"/>
      <c r="NAQ28" s="61"/>
      <c r="NAR28" s="61"/>
      <c r="NAS28" s="61"/>
      <c r="NAT28" s="61"/>
      <c r="NAU28" s="61"/>
      <c r="NAV28" s="61"/>
      <c r="NAW28" s="61"/>
      <c r="NAX28" s="61"/>
      <c r="NAY28" s="61"/>
      <c r="NAZ28" s="61"/>
      <c r="NBA28" s="61"/>
      <c r="NBB28" s="61"/>
      <c r="NBC28" s="61"/>
      <c r="NBD28" s="61"/>
      <c r="NBE28" s="61"/>
      <c r="NBF28" s="61"/>
      <c r="NBG28" s="61"/>
      <c r="NBH28" s="61"/>
      <c r="NBI28" s="61"/>
      <c r="NBJ28" s="61"/>
      <c r="NBK28" s="61"/>
      <c r="NBL28" s="61"/>
      <c r="NBM28" s="61"/>
      <c r="NBN28" s="61"/>
      <c r="NBO28" s="61"/>
      <c r="NBP28" s="61"/>
      <c r="NBQ28" s="61"/>
      <c r="NBR28" s="61"/>
      <c r="NBS28" s="61"/>
      <c r="NBT28" s="61"/>
      <c r="NBU28" s="61"/>
      <c r="NBV28" s="61"/>
      <c r="NBW28" s="61"/>
      <c r="NBX28" s="61"/>
      <c r="NBY28" s="61"/>
      <c r="NBZ28" s="61"/>
      <c r="NCA28" s="61"/>
      <c r="NCB28" s="61"/>
      <c r="NCC28" s="61"/>
      <c r="NCD28" s="61"/>
      <c r="NCE28" s="61"/>
      <c r="NCF28" s="61"/>
      <c r="NCG28" s="61"/>
      <c r="NCH28" s="61"/>
      <c r="NCI28" s="61"/>
      <c r="NCJ28" s="61"/>
      <c r="NCK28" s="61"/>
      <c r="NCL28" s="61"/>
      <c r="NCM28" s="61"/>
      <c r="NCN28" s="61"/>
      <c r="NCO28" s="61"/>
      <c r="NCP28" s="61"/>
      <c r="NCQ28" s="61"/>
      <c r="NCR28" s="61"/>
      <c r="NCS28" s="61"/>
      <c r="NCT28" s="61"/>
      <c r="NCU28" s="61"/>
      <c r="NCV28" s="61"/>
      <c r="NCW28" s="61"/>
      <c r="NCX28" s="61"/>
      <c r="NCY28" s="61"/>
      <c r="NCZ28" s="61"/>
      <c r="NDA28" s="61"/>
      <c r="NDB28" s="61"/>
      <c r="NDC28" s="61"/>
      <c r="NDD28" s="61"/>
      <c r="NDE28" s="61"/>
      <c r="NDF28" s="61"/>
      <c r="NDG28" s="61"/>
      <c r="NDH28" s="61"/>
      <c r="NDI28" s="61"/>
      <c r="NDJ28" s="61"/>
      <c r="NDK28" s="61"/>
      <c r="NDL28" s="61"/>
      <c r="NDM28" s="61"/>
      <c r="NDN28" s="61"/>
      <c r="NDO28" s="61"/>
      <c r="NDP28" s="61"/>
      <c r="NDQ28" s="61"/>
      <c r="NDR28" s="61"/>
      <c r="NDS28" s="61"/>
      <c r="NDT28" s="61"/>
      <c r="NDU28" s="61"/>
      <c r="NDV28" s="61"/>
      <c r="NDW28" s="61"/>
      <c r="NDX28" s="61"/>
      <c r="NDY28" s="61"/>
      <c r="NDZ28" s="61"/>
      <c r="NEA28" s="61"/>
      <c r="NEB28" s="61"/>
      <c r="NEC28" s="61"/>
      <c r="NED28" s="61"/>
      <c r="NEE28" s="61"/>
      <c r="NEF28" s="61"/>
      <c r="NEG28" s="61"/>
      <c r="NEH28" s="61"/>
      <c r="NEI28" s="61"/>
      <c r="NEJ28" s="61"/>
      <c r="NEK28" s="61"/>
      <c r="NEL28" s="61"/>
      <c r="NEM28" s="61"/>
      <c r="NEN28" s="61"/>
      <c r="NEO28" s="61"/>
      <c r="NEP28" s="61"/>
      <c r="NEQ28" s="61"/>
      <c r="NER28" s="61"/>
      <c r="NES28" s="61"/>
      <c r="NET28" s="61"/>
      <c r="NEU28" s="61"/>
      <c r="NEV28" s="61"/>
      <c r="NEW28" s="61"/>
      <c r="NEX28" s="61"/>
      <c r="NEY28" s="61"/>
      <c r="NEZ28" s="61"/>
      <c r="NFA28" s="61"/>
      <c r="NFB28" s="61"/>
      <c r="NFC28" s="61"/>
      <c r="NFD28" s="61"/>
      <c r="NFE28" s="61"/>
      <c r="NFF28" s="61"/>
      <c r="NFG28" s="61"/>
      <c r="NFH28" s="61"/>
      <c r="NFI28" s="61"/>
      <c r="NFJ28" s="61"/>
      <c r="NFK28" s="61"/>
      <c r="NFL28" s="61"/>
      <c r="NFM28" s="61"/>
      <c r="NFN28" s="61"/>
      <c r="NFO28" s="61"/>
      <c r="NFP28" s="61"/>
      <c r="NFQ28" s="61"/>
      <c r="NFR28" s="61"/>
      <c r="NFS28" s="61"/>
      <c r="NFT28" s="61"/>
      <c r="NFU28" s="61"/>
      <c r="NFV28" s="61"/>
      <c r="NFW28" s="61"/>
      <c r="NFX28" s="61"/>
      <c r="NFY28" s="61"/>
      <c r="NFZ28" s="61"/>
      <c r="NGA28" s="61"/>
      <c r="NGB28" s="61"/>
      <c r="NGC28" s="61"/>
      <c r="NGD28" s="61"/>
      <c r="NGE28" s="61"/>
      <c r="NGF28" s="61"/>
      <c r="NGG28" s="61"/>
      <c r="NGH28" s="61"/>
      <c r="NGI28" s="61"/>
      <c r="NGJ28" s="61"/>
      <c r="NGK28" s="61"/>
      <c r="NGL28" s="61"/>
      <c r="NGM28" s="61"/>
      <c r="NGN28" s="61"/>
      <c r="NGO28" s="61"/>
      <c r="NGP28" s="61"/>
      <c r="NGQ28" s="61"/>
      <c r="NGR28" s="61"/>
      <c r="NGS28" s="61"/>
      <c r="NGT28" s="61"/>
      <c r="NGU28" s="61"/>
      <c r="NGV28" s="61"/>
      <c r="NGW28" s="61"/>
      <c r="NGX28" s="61"/>
      <c r="NGY28" s="61"/>
      <c r="NGZ28" s="61"/>
      <c r="NHA28" s="61"/>
      <c r="NHB28" s="61"/>
      <c r="NHC28" s="61"/>
      <c r="NHD28" s="61"/>
      <c r="NHE28" s="61"/>
      <c r="NHF28" s="61"/>
      <c r="NHG28" s="61"/>
      <c r="NHH28" s="61"/>
      <c r="NHI28" s="61"/>
      <c r="NHJ28" s="61"/>
      <c r="NHK28" s="61"/>
      <c r="NHL28" s="61"/>
      <c r="NHM28" s="61"/>
      <c r="NHN28" s="61"/>
      <c r="NHO28" s="61"/>
      <c r="NHP28" s="61"/>
      <c r="NHQ28" s="61"/>
      <c r="NHR28" s="61"/>
      <c r="NHS28" s="61"/>
      <c r="NHT28" s="61"/>
      <c r="NHU28" s="61"/>
      <c r="NHV28" s="61"/>
      <c r="NHW28" s="61"/>
      <c r="NHX28" s="61"/>
      <c r="NHY28" s="61"/>
      <c r="NHZ28" s="61"/>
      <c r="NIA28" s="61"/>
      <c r="NIB28" s="61"/>
      <c r="NIC28" s="61"/>
      <c r="NID28" s="61"/>
      <c r="NIE28" s="61"/>
      <c r="NIF28" s="61"/>
      <c r="NIG28" s="61"/>
      <c r="NIH28" s="61"/>
      <c r="NII28" s="61"/>
      <c r="NIJ28" s="61"/>
      <c r="NIK28" s="61"/>
      <c r="NIL28" s="61"/>
      <c r="NIM28" s="61"/>
      <c r="NIN28" s="61"/>
      <c r="NIO28" s="61"/>
      <c r="NIP28" s="61"/>
      <c r="NIQ28" s="61"/>
      <c r="NIR28" s="61"/>
      <c r="NIS28" s="61"/>
      <c r="NIT28" s="61"/>
      <c r="NIU28" s="61"/>
      <c r="NIV28" s="61"/>
      <c r="NIW28" s="61"/>
      <c r="NIX28" s="61"/>
      <c r="NIY28" s="61"/>
      <c r="NIZ28" s="61"/>
      <c r="NJA28" s="61"/>
      <c r="NJB28" s="61"/>
      <c r="NJC28" s="61"/>
      <c r="NJD28" s="61"/>
      <c r="NJE28" s="61"/>
      <c r="NJF28" s="61"/>
      <c r="NJG28" s="61"/>
      <c r="NJH28" s="61"/>
      <c r="NJI28" s="61"/>
      <c r="NJJ28" s="61"/>
      <c r="NJK28" s="61"/>
      <c r="NJL28" s="61"/>
      <c r="NJM28" s="61"/>
      <c r="NJN28" s="61"/>
      <c r="NJO28" s="61"/>
      <c r="NJP28" s="61"/>
      <c r="NJQ28" s="61"/>
      <c r="NJR28" s="61"/>
      <c r="NJS28" s="61"/>
      <c r="NJT28" s="61"/>
      <c r="NJU28" s="61"/>
      <c r="NJV28" s="61"/>
      <c r="NJW28" s="61"/>
      <c r="NJX28" s="61"/>
      <c r="NJY28" s="61"/>
      <c r="NJZ28" s="61"/>
      <c r="NKA28" s="61"/>
      <c r="NKB28" s="61"/>
      <c r="NKC28" s="61"/>
      <c r="NKD28" s="61"/>
      <c r="NKE28" s="61"/>
      <c r="NKF28" s="61"/>
      <c r="NKG28" s="61"/>
      <c r="NKH28" s="61"/>
      <c r="NKI28" s="61"/>
      <c r="NKJ28" s="61"/>
      <c r="NKK28" s="61"/>
      <c r="NKL28" s="61"/>
      <c r="NKM28" s="61"/>
      <c r="NKN28" s="61"/>
      <c r="NKO28" s="61"/>
      <c r="NKP28" s="61"/>
      <c r="NKQ28" s="61"/>
      <c r="NKR28" s="61"/>
      <c r="NKS28" s="61"/>
      <c r="NKT28" s="61"/>
      <c r="NKU28" s="61"/>
      <c r="NKV28" s="61"/>
      <c r="NKW28" s="61"/>
      <c r="NKX28" s="61"/>
      <c r="NKY28" s="61"/>
      <c r="NKZ28" s="61"/>
      <c r="NLA28" s="61"/>
      <c r="NLB28" s="61"/>
      <c r="NLC28" s="61"/>
      <c r="NLD28" s="61"/>
      <c r="NLE28" s="61"/>
      <c r="NLF28" s="61"/>
      <c r="NLG28" s="61"/>
      <c r="NLH28" s="61"/>
      <c r="NLI28" s="61"/>
      <c r="NLJ28" s="61"/>
      <c r="NLK28" s="61"/>
      <c r="NLL28" s="61"/>
      <c r="NLM28" s="61"/>
      <c r="NLN28" s="61"/>
      <c r="NLO28" s="61"/>
      <c r="NLP28" s="61"/>
      <c r="NLQ28" s="61"/>
      <c r="NLR28" s="61"/>
      <c r="NLS28" s="61"/>
      <c r="NLT28" s="61"/>
      <c r="NLU28" s="61"/>
      <c r="NLV28" s="61"/>
      <c r="NLW28" s="61"/>
      <c r="NLX28" s="61"/>
      <c r="NLY28" s="61"/>
      <c r="NLZ28" s="61"/>
      <c r="NMA28" s="61"/>
      <c r="NMB28" s="61"/>
      <c r="NMC28" s="61"/>
      <c r="NMD28" s="61"/>
      <c r="NME28" s="61"/>
      <c r="NMF28" s="61"/>
      <c r="NMG28" s="61"/>
      <c r="NMH28" s="61"/>
      <c r="NMI28" s="61"/>
      <c r="NMJ28" s="61"/>
      <c r="NMK28" s="61"/>
      <c r="NML28" s="61"/>
      <c r="NMM28" s="61"/>
      <c r="NMN28" s="61"/>
      <c r="NMO28" s="61"/>
      <c r="NMP28" s="61"/>
      <c r="NMQ28" s="61"/>
      <c r="NMR28" s="61"/>
      <c r="NMS28" s="61"/>
      <c r="NMT28" s="61"/>
      <c r="NMU28" s="61"/>
      <c r="NMV28" s="61"/>
      <c r="NMW28" s="61"/>
      <c r="NMX28" s="61"/>
      <c r="NMY28" s="61"/>
      <c r="NMZ28" s="61"/>
      <c r="NNA28" s="61"/>
      <c r="NNB28" s="61"/>
      <c r="NNC28" s="61"/>
      <c r="NND28" s="61"/>
      <c r="NNE28" s="61"/>
      <c r="NNF28" s="61"/>
      <c r="NNG28" s="61"/>
      <c r="NNH28" s="61"/>
      <c r="NNI28" s="61"/>
      <c r="NNJ28" s="61"/>
      <c r="NNK28" s="61"/>
      <c r="NNL28" s="61"/>
      <c r="NNM28" s="61"/>
      <c r="NNN28" s="61"/>
      <c r="NNO28" s="61"/>
      <c r="NNP28" s="61"/>
      <c r="NNQ28" s="61"/>
      <c r="NNR28" s="61"/>
      <c r="NNS28" s="61"/>
      <c r="NNT28" s="61"/>
      <c r="NNU28" s="61"/>
      <c r="NNV28" s="61"/>
      <c r="NNW28" s="61"/>
      <c r="NNX28" s="61"/>
      <c r="NNY28" s="61"/>
      <c r="NNZ28" s="61"/>
      <c r="NOA28" s="61"/>
      <c r="NOB28" s="61"/>
      <c r="NOC28" s="61"/>
      <c r="NOD28" s="61"/>
      <c r="NOE28" s="61"/>
      <c r="NOF28" s="61"/>
      <c r="NOG28" s="61"/>
      <c r="NOH28" s="61"/>
      <c r="NOI28" s="61"/>
      <c r="NOJ28" s="61"/>
      <c r="NOK28" s="61"/>
      <c r="NOL28" s="61"/>
      <c r="NOM28" s="61"/>
      <c r="NON28" s="61"/>
      <c r="NOO28" s="61"/>
      <c r="NOP28" s="61"/>
      <c r="NOQ28" s="61"/>
      <c r="NOR28" s="61"/>
      <c r="NOS28" s="61"/>
      <c r="NOT28" s="61"/>
      <c r="NOU28" s="61"/>
      <c r="NOV28" s="61"/>
      <c r="NOW28" s="61"/>
      <c r="NOX28" s="61"/>
      <c r="NOY28" s="61"/>
      <c r="NOZ28" s="61"/>
      <c r="NPA28" s="61"/>
      <c r="NPB28" s="61"/>
      <c r="NPC28" s="61"/>
      <c r="NPD28" s="61"/>
      <c r="NPE28" s="61"/>
      <c r="NPF28" s="61"/>
      <c r="NPG28" s="61"/>
      <c r="NPH28" s="61"/>
      <c r="NPI28" s="61"/>
      <c r="NPJ28" s="61"/>
      <c r="NPK28" s="61"/>
      <c r="NPL28" s="61"/>
      <c r="NPM28" s="61"/>
      <c r="NPN28" s="61"/>
      <c r="NPO28" s="61"/>
      <c r="NPP28" s="61"/>
      <c r="NPQ28" s="61"/>
      <c r="NPR28" s="61"/>
      <c r="NPS28" s="61"/>
      <c r="NPT28" s="61"/>
      <c r="NPU28" s="61"/>
      <c r="NPV28" s="61"/>
      <c r="NPW28" s="61"/>
      <c r="NPX28" s="61"/>
      <c r="NPY28" s="61"/>
      <c r="NPZ28" s="61"/>
      <c r="NQA28" s="61"/>
      <c r="NQB28" s="61"/>
      <c r="NQC28" s="61"/>
      <c r="NQD28" s="61"/>
      <c r="NQE28" s="61"/>
      <c r="NQF28" s="61"/>
      <c r="NQG28" s="61"/>
      <c r="NQH28" s="61"/>
      <c r="NQI28" s="61"/>
      <c r="NQJ28" s="61"/>
      <c r="NQK28" s="61"/>
      <c r="NQL28" s="61"/>
      <c r="NQM28" s="61"/>
      <c r="NQN28" s="61"/>
      <c r="NQO28" s="61"/>
      <c r="NQP28" s="61"/>
      <c r="NQQ28" s="61"/>
      <c r="NQR28" s="61"/>
      <c r="NQS28" s="61"/>
      <c r="NQT28" s="61"/>
      <c r="NQU28" s="61"/>
      <c r="NQV28" s="61"/>
      <c r="NQW28" s="61"/>
      <c r="NQX28" s="61"/>
      <c r="NQY28" s="61"/>
      <c r="NQZ28" s="61"/>
      <c r="NRA28" s="61"/>
      <c r="NRB28" s="61"/>
      <c r="NRC28" s="61"/>
      <c r="NRD28" s="61"/>
      <c r="NRE28" s="61"/>
      <c r="NRF28" s="61"/>
      <c r="NRG28" s="61"/>
      <c r="NRH28" s="61"/>
      <c r="NRI28" s="61"/>
      <c r="NRJ28" s="61"/>
      <c r="NRK28" s="61"/>
      <c r="NRL28" s="61"/>
      <c r="NRM28" s="61"/>
      <c r="NRN28" s="61"/>
      <c r="NRO28" s="61"/>
      <c r="NRP28" s="61"/>
      <c r="NRQ28" s="61"/>
      <c r="NRR28" s="61"/>
      <c r="NRS28" s="61"/>
      <c r="NRT28" s="61"/>
      <c r="NRU28" s="61"/>
      <c r="NRV28" s="61"/>
      <c r="NRW28" s="61"/>
      <c r="NRX28" s="61"/>
      <c r="NRY28" s="61"/>
      <c r="NRZ28" s="61"/>
      <c r="NSA28" s="61"/>
      <c r="NSB28" s="61"/>
      <c r="NSC28" s="61"/>
      <c r="NSD28" s="61"/>
      <c r="NSE28" s="61"/>
      <c r="NSF28" s="61"/>
      <c r="NSG28" s="61"/>
      <c r="NSH28" s="61"/>
      <c r="NSI28" s="61"/>
      <c r="NSJ28" s="61"/>
      <c r="NSK28" s="61"/>
      <c r="NSL28" s="61"/>
      <c r="NSM28" s="61"/>
      <c r="NSN28" s="61"/>
      <c r="NSO28" s="61"/>
      <c r="NSP28" s="61"/>
      <c r="NSQ28" s="61"/>
      <c r="NSR28" s="61"/>
      <c r="NSS28" s="61"/>
      <c r="NST28" s="61"/>
      <c r="NSU28" s="61"/>
      <c r="NSV28" s="61"/>
      <c r="NSW28" s="61"/>
      <c r="NSX28" s="61"/>
      <c r="NSY28" s="61"/>
      <c r="NSZ28" s="61"/>
      <c r="NTA28" s="61"/>
      <c r="NTB28" s="61"/>
      <c r="NTC28" s="61"/>
      <c r="NTD28" s="61"/>
      <c r="NTE28" s="61"/>
      <c r="NTF28" s="61"/>
      <c r="NTG28" s="61"/>
      <c r="NTH28" s="61"/>
      <c r="NTI28" s="61"/>
      <c r="NTJ28" s="61"/>
      <c r="NTK28" s="61"/>
      <c r="NTL28" s="61"/>
      <c r="NTM28" s="61"/>
      <c r="NTN28" s="61"/>
      <c r="NTO28" s="61"/>
      <c r="NTP28" s="61"/>
      <c r="NTQ28" s="61"/>
      <c r="NTR28" s="61"/>
      <c r="NTS28" s="61"/>
      <c r="NTT28" s="61"/>
      <c r="NTU28" s="61"/>
      <c r="NTV28" s="61"/>
      <c r="NTW28" s="61"/>
      <c r="NTX28" s="61"/>
      <c r="NTY28" s="61"/>
      <c r="NTZ28" s="61"/>
      <c r="NUA28" s="61"/>
      <c r="NUB28" s="61"/>
      <c r="NUC28" s="61"/>
      <c r="NUD28" s="61"/>
      <c r="NUE28" s="61"/>
      <c r="NUF28" s="61"/>
      <c r="NUG28" s="61"/>
      <c r="NUH28" s="61"/>
      <c r="NUI28" s="61"/>
      <c r="NUJ28" s="61"/>
      <c r="NUK28" s="61"/>
      <c r="NUL28" s="61"/>
      <c r="NUM28" s="61"/>
      <c r="NUN28" s="61"/>
      <c r="NUO28" s="61"/>
      <c r="NUP28" s="61"/>
      <c r="NUQ28" s="61"/>
      <c r="NUR28" s="61"/>
      <c r="NUS28" s="61"/>
      <c r="NUT28" s="61"/>
      <c r="NUU28" s="61"/>
      <c r="NUV28" s="61"/>
      <c r="NUW28" s="61"/>
      <c r="NUX28" s="61"/>
      <c r="NUY28" s="61"/>
      <c r="NUZ28" s="61"/>
      <c r="NVA28" s="61"/>
      <c r="NVB28" s="61"/>
      <c r="NVC28" s="61"/>
      <c r="NVD28" s="61"/>
      <c r="NVE28" s="61"/>
      <c r="NVF28" s="61"/>
      <c r="NVG28" s="61"/>
      <c r="NVH28" s="61"/>
      <c r="NVI28" s="61"/>
      <c r="NVJ28" s="61"/>
      <c r="NVK28" s="61"/>
      <c r="NVL28" s="61"/>
      <c r="NVM28" s="61"/>
      <c r="NVN28" s="61"/>
      <c r="NVO28" s="61"/>
      <c r="NVP28" s="61"/>
      <c r="NVQ28" s="61"/>
      <c r="NVR28" s="61"/>
      <c r="NVS28" s="61"/>
      <c r="NVT28" s="61"/>
      <c r="NVU28" s="61"/>
      <c r="NVV28" s="61"/>
      <c r="NVW28" s="61"/>
      <c r="NVX28" s="61"/>
      <c r="NVY28" s="61"/>
      <c r="NVZ28" s="61"/>
      <c r="NWA28" s="61"/>
      <c r="NWB28" s="61"/>
      <c r="NWC28" s="61"/>
      <c r="NWD28" s="61"/>
      <c r="NWE28" s="61"/>
      <c r="NWF28" s="61"/>
      <c r="NWG28" s="61"/>
      <c r="NWH28" s="61"/>
      <c r="NWI28" s="61"/>
      <c r="NWJ28" s="61"/>
      <c r="NWK28" s="61"/>
      <c r="NWL28" s="61"/>
      <c r="NWM28" s="61"/>
      <c r="NWN28" s="61"/>
      <c r="NWO28" s="61"/>
      <c r="NWP28" s="61"/>
      <c r="NWQ28" s="61"/>
      <c r="NWR28" s="61"/>
      <c r="NWS28" s="61"/>
      <c r="NWT28" s="61"/>
      <c r="NWU28" s="61"/>
      <c r="NWV28" s="61"/>
      <c r="NWW28" s="61"/>
      <c r="NWX28" s="61"/>
      <c r="NWY28" s="61"/>
      <c r="NWZ28" s="61"/>
      <c r="NXA28" s="61"/>
      <c r="NXB28" s="61"/>
      <c r="NXC28" s="61"/>
      <c r="NXD28" s="61"/>
      <c r="NXE28" s="61"/>
      <c r="NXF28" s="61"/>
      <c r="NXG28" s="61"/>
      <c r="NXH28" s="61"/>
      <c r="NXI28" s="61"/>
      <c r="NXJ28" s="61"/>
      <c r="NXK28" s="61"/>
      <c r="NXL28" s="61"/>
      <c r="NXM28" s="61"/>
      <c r="NXN28" s="61"/>
      <c r="NXO28" s="61"/>
      <c r="NXP28" s="61"/>
      <c r="NXQ28" s="61"/>
      <c r="NXR28" s="61"/>
      <c r="NXS28" s="61"/>
      <c r="NXT28" s="61"/>
      <c r="NXU28" s="61"/>
      <c r="NXV28" s="61"/>
      <c r="NXW28" s="61"/>
      <c r="NXX28" s="61"/>
      <c r="NXY28" s="61"/>
      <c r="NXZ28" s="61"/>
      <c r="NYA28" s="61"/>
      <c r="NYB28" s="61"/>
      <c r="NYC28" s="61"/>
      <c r="NYD28" s="61"/>
      <c r="NYE28" s="61"/>
      <c r="NYF28" s="61"/>
      <c r="NYG28" s="61"/>
      <c r="NYH28" s="61"/>
      <c r="NYI28" s="61"/>
      <c r="NYJ28" s="61"/>
      <c r="NYK28" s="61"/>
      <c r="NYL28" s="61"/>
      <c r="NYM28" s="61"/>
      <c r="NYN28" s="61"/>
      <c r="NYO28" s="61"/>
      <c r="NYP28" s="61"/>
      <c r="NYQ28" s="61"/>
      <c r="NYR28" s="61"/>
      <c r="NYS28" s="61"/>
      <c r="NYT28" s="61"/>
      <c r="NYU28" s="61"/>
      <c r="NYV28" s="61"/>
      <c r="NYW28" s="61"/>
      <c r="NYX28" s="61"/>
      <c r="NYY28" s="61"/>
      <c r="NYZ28" s="61"/>
      <c r="NZA28" s="61"/>
      <c r="NZB28" s="61"/>
      <c r="NZC28" s="61"/>
      <c r="NZD28" s="61"/>
      <c r="NZE28" s="61"/>
      <c r="NZF28" s="61"/>
      <c r="NZG28" s="61"/>
      <c r="NZH28" s="61"/>
      <c r="NZI28" s="61"/>
      <c r="NZJ28" s="61"/>
      <c r="NZK28" s="61"/>
      <c r="NZL28" s="61"/>
      <c r="NZM28" s="61"/>
      <c r="NZN28" s="61"/>
      <c r="NZO28" s="61"/>
      <c r="NZP28" s="61"/>
      <c r="NZQ28" s="61"/>
      <c r="NZR28" s="61"/>
      <c r="NZS28" s="61"/>
      <c r="NZT28" s="61"/>
      <c r="NZU28" s="61"/>
      <c r="NZV28" s="61"/>
      <c r="NZW28" s="61"/>
      <c r="NZX28" s="61"/>
      <c r="NZY28" s="61"/>
      <c r="NZZ28" s="61"/>
      <c r="OAA28" s="61"/>
      <c r="OAB28" s="61"/>
      <c r="OAC28" s="61"/>
      <c r="OAD28" s="61"/>
      <c r="OAE28" s="61"/>
      <c r="OAF28" s="61"/>
      <c r="OAG28" s="61"/>
      <c r="OAH28" s="61"/>
      <c r="OAI28" s="61"/>
      <c r="OAJ28" s="61"/>
      <c r="OAK28" s="61"/>
      <c r="OAL28" s="61"/>
      <c r="OAM28" s="61"/>
      <c r="OAN28" s="61"/>
      <c r="OAO28" s="61"/>
      <c r="OAP28" s="61"/>
      <c r="OAQ28" s="61"/>
      <c r="OAR28" s="61"/>
      <c r="OAS28" s="61"/>
      <c r="OAT28" s="61"/>
      <c r="OAU28" s="61"/>
      <c r="OAV28" s="61"/>
      <c r="OAW28" s="61"/>
      <c r="OAX28" s="61"/>
      <c r="OAY28" s="61"/>
      <c r="OAZ28" s="61"/>
      <c r="OBA28" s="61"/>
      <c r="OBB28" s="61"/>
      <c r="OBC28" s="61"/>
      <c r="OBD28" s="61"/>
      <c r="OBE28" s="61"/>
      <c r="OBF28" s="61"/>
      <c r="OBG28" s="61"/>
      <c r="OBH28" s="61"/>
      <c r="OBI28" s="61"/>
      <c r="OBJ28" s="61"/>
      <c r="OBK28" s="61"/>
      <c r="OBL28" s="61"/>
      <c r="OBM28" s="61"/>
      <c r="OBN28" s="61"/>
      <c r="OBO28" s="61"/>
      <c r="OBP28" s="61"/>
      <c r="OBQ28" s="61"/>
      <c r="OBR28" s="61"/>
      <c r="OBS28" s="61"/>
      <c r="OBT28" s="61"/>
      <c r="OBU28" s="61"/>
      <c r="OBV28" s="61"/>
      <c r="OBW28" s="61"/>
      <c r="OBX28" s="61"/>
      <c r="OBY28" s="61"/>
      <c r="OBZ28" s="61"/>
      <c r="OCA28" s="61"/>
      <c r="OCB28" s="61"/>
      <c r="OCC28" s="61"/>
      <c r="OCD28" s="61"/>
      <c r="OCE28" s="61"/>
      <c r="OCF28" s="61"/>
      <c r="OCG28" s="61"/>
      <c r="OCH28" s="61"/>
      <c r="OCI28" s="61"/>
      <c r="OCJ28" s="61"/>
      <c r="OCK28" s="61"/>
      <c r="OCL28" s="61"/>
      <c r="OCM28" s="61"/>
      <c r="OCN28" s="61"/>
      <c r="OCO28" s="61"/>
      <c r="OCP28" s="61"/>
      <c r="OCQ28" s="61"/>
      <c r="OCR28" s="61"/>
      <c r="OCS28" s="61"/>
      <c r="OCT28" s="61"/>
      <c r="OCU28" s="61"/>
      <c r="OCV28" s="61"/>
      <c r="OCW28" s="61"/>
      <c r="OCX28" s="61"/>
      <c r="OCY28" s="61"/>
      <c r="OCZ28" s="61"/>
      <c r="ODA28" s="61"/>
      <c r="ODB28" s="61"/>
      <c r="ODC28" s="61"/>
      <c r="ODD28" s="61"/>
      <c r="ODE28" s="61"/>
      <c r="ODF28" s="61"/>
      <c r="ODG28" s="61"/>
      <c r="ODH28" s="61"/>
      <c r="ODI28" s="61"/>
      <c r="ODJ28" s="61"/>
      <c r="ODK28" s="61"/>
      <c r="ODL28" s="61"/>
      <c r="ODM28" s="61"/>
      <c r="ODN28" s="61"/>
      <c r="ODO28" s="61"/>
      <c r="ODP28" s="61"/>
      <c r="ODQ28" s="61"/>
      <c r="ODR28" s="61"/>
      <c r="ODS28" s="61"/>
      <c r="ODT28" s="61"/>
      <c r="ODU28" s="61"/>
      <c r="ODV28" s="61"/>
      <c r="ODW28" s="61"/>
      <c r="ODX28" s="61"/>
      <c r="ODY28" s="61"/>
      <c r="ODZ28" s="61"/>
      <c r="OEA28" s="61"/>
      <c r="OEB28" s="61"/>
      <c r="OEC28" s="61"/>
      <c r="OED28" s="61"/>
      <c r="OEE28" s="61"/>
      <c r="OEF28" s="61"/>
      <c r="OEG28" s="61"/>
      <c r="OEH28" s="61"/>
      <c r="OEI28" s="61"/>
      <c r="OEJ28" s="61"/>
      <c r="OEK28" s="61"/>
      <c r="OEL28" s="61"/>
      <c r="OEM28" s="61"/>
      <c r="OEN28" s="61"/>
      <c r="OEO28" s="61"/>
      <c r="OEP28" s="61"/>
      <c r="OEQ28" s="61"/>
      <c r="OER28" s="61"/>
      <c r="OES28" s="61"/>
      <c r="OET28" s="61"/>
      <c r="OEU28" s="61"/>
      <c r="OEV28" s="61"/>
      <c r="OEW28" s="61"/>
      <c r="OEX28" s="61"/>
      <c r="OEY28" s="61"/>
      <c r="OEZ28" s="61"/>
      <c r="OFA28" s="61"/>
      <c r="OFB28" s="61"/>
      <c r="OFC28" s="61"/>
      <c r="OFD28" s="61"/>
      <c r="OFE28" s="61"/>
      <c r="OFF28" s="61"/>
      <c r="OFG28" s="61"/>
      <c r="OFH28" s="61"/>
      <c r="OFI28" s="61"/>
      <c r="OFJ28" s="61"/>
      <c r="OFK28" s="61"/>
      <c r="OFL28" s="61"/>
      <c r="OFM28" s="61"/>
      <c r="OFN28" s="61"/>
      <c r="OFO28" s="61"/>
      <c r="OFP28" s="61"/>
      <c r="OFQ28" s="61"/>
      <c r="OFR28" s="61"/>
      <c r="OFS28" s="61"/>
      <c r="OFT28" s="61"/>
      <c r="OFU28" s="61"/>
      <c r="OFV28" s="61"/>
      <c r="OFW28" s="61"/>
      <c r="OFX28" s="61"/>
      <c r="OFY28" s="61"/>
      <c r="OFZ28" s="61"/>
      <c r="OGA28" s="61"/>
      <c r="OGB28" s="61"/>
      <c r="OGC28" s="61"/>
      <c r="OGD28" s="61"/>
      <c r="OGE28" s="61"/>
      <c r="OGF28" s="61"/>
      <c r="OGG28" s="61"/>
      <c r="OGH28" s="61"/>
      <c r="OGI28" s="61"/>
      <c r="OGJ28" s="61"/>
      <c r="OGK28" s="61"/>
      <c r="OGL28" s="61"/>
      <c r="OGM28" s="61"/>
      <c r="OGN28" s="61"/>
      <c r="OGO28" s="61"/>
      <c r="OGP28" s="61"/>
      <c r="OGQ28" s="61"/>
      <c r="OGR28" s="61"/>
      <c r="OGS28" s="61"/>
      <c r="OGT28" s="61"/>
      <c r="OGU28" s="61"/>
      <c r="OGV28" s="61"/>
      <c r="OGW28" s="61"/>
      <c r="OGX28" s="61"/>
      <c r="OGY28" s="61"/>
      <c r="OGZ28" s="61"/>
      <c r="OHA28" s="61"/>
      <c r="OHB28" s="61"/>
      <c r="OHC28" s="61"/>
      <c r="OHD28" s="61"/>
      <c r="OHE28" s="61"/>
      <c r="OHF28" s="61"/>
      <c r="OHG28" s="61"/>
      <c r="OHH28" s="61"/>
      <c r="OHI28" s="61"/>
      <c r="OHJ28" s="61"/>
      <c r="OHK28" s="61"/>
      <c r="OHL28" s="61"/>
      <c r="OHM28" s="61"/>
      <c r="OHN28" s="61"/>
      <c r="OHO28" s="61"/>
      <c r="OHP28" s="61"/>
      <c r="OHQ28" s="61"/>
      <c r="OHR28" s="61"/>
      <c r="OHS28" s="61"/>
      <c r="OHT28" s="61"/>
      <c r="OHU28" s="61"/>
      <c r="OHV28" s="61"/>
      <c r="OHW28" s="61"/>
      <c r="OHX28" s="61"/>
      <c r="OHY28" s="61"/>
      <c r="OHZ28" s="61"/>
      <c r="OIA28" s="61"/>
      <c r="OIB28" s="61"/>
      <c r="OIC28" s="61"/>
      <c r="OID28" s="61"/>
      <c r="OIE28" s="61"/>
      <c r="OIF28" s="61"/>
      <c r="OIG28" s="61"/>
      <c r="OIH28" s="61"/>
      <c r="OII28" s="61"/>
      <c r="OIJ28" s="61"/>
      <c r="OIK28" s="61"/>
      <c r="OIL28" s="61"/>
      <c r="OIM28" s="61"/>
      <c r="OIN28" s="61"/>
      <c r="OIO28" s="61"/>
      <c r="OIP28" s="61"/>
      <c r="OIQ28" s="61"/>
      <c r="OIR28" s="61"/>
      <c r="OIS28" s="61"/>
      <c r="OIT28" s="61"/>
      <c r="OIU28" s="61"/>
      <c r="OIV28" s="61"/>
      <c r="OIW28" s="61"/>
      <c r="OIX28" s="61"/>
      <c r="OIY28" s="61"/>
      <c r="OIZ28" s="61"/>
      <c r="OJA28" s="61"/>
      <c r="OJB28" s="61"/>
      <c r="OJC28" s="61"/>
      <c r="OJD28" s="61"/>
      <c r="OJE28" s="61"/>
      <c r="OJF28" s="61"/>
      <c r="OJG28" s="61"/>
      <c r="OJH28" s="61"/>
      <c r="OJI28" s="61"/>
      <c r="OJJ28" s="61"/>
      <c r="OJK28" s="61"/>
      <c r="OJL28" s="61"/>
      <c r="OJM28" s="61"/>
      <c r="OJN28" s="61"/>
      <c r="OJO28" s="61"/>
      <c r="OJP28" s="61"/>
      <c r="OJQ28" s="61"/>
      <c r="OJR28" s="61"/>
      <c r="OJS28" s="61"/>
      <c r="OJT28" s="61"/>
      <c r="OJU28" s="61"/>
      <c r="OJV28" s="61"/>
      <c r="OJW28" s="61"/>
      <c r="OJX28" s="61"/>
      <c r="OJY28" s="61"/>
      <c r="OJZ28" s="61"/>
      <c r="OKA28" s="61"/>
      <c r="OKB28" s="61"/>
      <c r="OKC28" s="61"/>
      <c r="OKD28" s="61"/>
      <c r="OKE28" s="61"/>
      <c r="OKF28" s="61"/>
      <c r="OKG28" s="61"/>
      <c r="OKH28" s="61"/>
      <c r="OKI28" s="61"/>
      <c r="OKJ28" s="61"/>
      <c r="OKK28" s="61"/>
      <c r="OKL28" s="61"/>
      <c r="OKM28" s="61"/>
      <c r="OKN28" s="61"/>
      <c r="OKO28" s="61"/>
      <c r="OKP28" s="61"/>
      <c r="OKQ28" s="61"/>
      <c r="OKR28" s="61"/>
      <c r="OKS28" s="61"/>
      <c r="OKT28" s="61"/>
      <c r="OKU28" s="61"/>
      <c r="OKV28" s="61"/>
      <c r="OKW28" s="61"/>
      <c r="OKX28" s="61"/>
      <c r="OKY28" s="61"/>
      <c r="OKZ28" s="61"/>
      <c r="OLA28" s="61"/>
      <c r="OLB28" s="61"/>
      <c r="OLC28" s="61"/>
      <c r="OLD28" s="61"/>
      <c r="OLE28" s="61"/>
      <c r="OLF28" s="61"/>
      <c r="OLG28" s="61"/>
      <c r="OLH28" s="61"/>
      <c r="OLI28" s="61"/>
      <c r="OLJ28" s="61"/>
      <c r="OLK28" s="61"/>
      <c r="OLL28" s="61"/>
      <c r="OLM28" s="61"/>
      <c r="OLN28" s="61"/>
      <c r="OLO28" s="61"/>
      <c r="OLP28" s="61"/>
      <c r="OLQ28" s="61"/>
      <c r="OLR28" s="61"/>
      <c r="OLS28" s="61"/>
      <c r="OLT28" s="61"/>
      <c r="OLU28" s="61"/>
      <c r="OLV28" s="61"/>
      <c r="OLW28" s="61"/>
      <c r="OLX28" s="61"/>
      <c r="OLY28" s="61"/>
      <c r="OLZ28" s="61"/>
      <c r="OMA28" s="61"/>
      <c r="OMB28" s="61"/>
      <c r="OMC28" s="61"/>
      <c r="OMD28" s="61"/>
      <c r="OME28" s="61"/>
      <c r="OMF28" s="61"/>
      <c r="OMG28" s="61"/>
      <c r="OMH28" s="61"/>
      <c r="OMI28" s="61"/>
      <c r="OMJ28" s="61"/>
      <c r="OMK28" s="61"/>
      <c r="OML28" s="61"/>
      <c r="OMM28" s="61"/>
      <c r="OMN28" s="61"/>
      <c r="OMO28" s="61"/>
      <c r="OMP28" s="61"/>
      <c r="OMQ28" s="61"/>
      <c r="OMR28" s="61"/>
      <c r="OMS28" s="61"/>
      <c r="OMT28" s="61"/>
      <c r="OMU28" s="61"/>
      <c r="OMV28" s="61"/>
      <c r="OMW28" s="61"/>
      <c r="OMX28" s="61"/>
      <c r="OMY28" s="61"/>
      <c r="OMZ28" s="61"/>
      <c r="ONA28" s="61"/>
      <c r="ONB28" s="61"/>
      <c r="ONC28" s="61"/>
      <c r="OND28" s="61"/>
      <c r="ONE28" s="61"/>
      <c r="ONF28" s="61"/>
      <c r="ONG28" s="61"/>
      <c r="ONH28" s="61"/>
      <c r="ONI28" s="61"/>
      <c r="ONJ28" s="61"/>
      <c r="ONK28" s="61"/>
      <c r="ONL28" s="61"/>
      <c r="ONM28" s="61"/>
      <c r="ONN28" s="61"/>
      <c r="ONO28" s="61"/>
      <c r="ONP28" s="61"/>
      <c r="ONQ28" s="61"/>
      <c r="ONR28" s="61"/>
      <c r="ONS28" s="61"/>
      <c r="ONT28" s="61"/>
      <c r="ONU28" s="61"/>
      <c r="ONV28" s="61"/>
      <c r="ONW28" s="61"/>
      <c r="ONX28" s="61"/>
      <c r="ONY28" s="61"/>
      <c r="ONZ28" s="61"/>
      <c r="OOA28" s="61"/>
      <c r="OOB28" s="61"/>
      <c r="OOC28" s="61"/>
      <c r="OOD28" s="61"/>
      <c r="OOE28" s="61"/>
      <c r="OOF28" s="61"/>
      <c r="OOG28" s="61"/>
      <c r="OOH28" s="61"/>
      <c r="OOI28" s="61"/>
      <c r="OOJ28" s="61"/>
      <c r="OOK28" s="61"/>
      <c r="OOL28" s="61"/>
      <c r="OOM28" s="61"/>
      <c r="OON28" s="61"/>
      <c r="OOO28" s="61"/>
      <c r="OOP28" s="61"/>
      <c r="OOQ28" s="61"/>
      <c r="OOR28" s="61"/>
      <c r="OOS28" s="61"/>
      <c r="OOT28" s="61"/>
      <c r="OOU28" s="61"/>
      <c r="OOV28" s="61"/>
      <c r="OOW28" s="61"/>
      <c r="OOX28" s="61"/>
      <c r="OOY28" s="61"/>
      <c r="OOZ28" s="61"/>
      <c r="OPA28" s="61"/>
      <c r="OPB28" s="61"/>
      <c r="OPC28" s="61"/>
      <c r="OPD28" s="61"/>
      <c r="OPE28" s="61"/>
      <c r="OPF28" s="61"/>
      <c r="OPG28" s="61"/>
      <c r="OPH28" s="61"/>
      <c r="OPI28" s="61"/>
      <c r="OPJ28" s="61"/>
      <c r="OPK28" s="61"/>
      <c r="OPL28" s="61"/>
      <c r="OPM28" s="61"/>
      <c r="OPN28" s="61"/>
      <c r="OPO28" s="61"/>
      <c r="OPP28" s="61"/>
      <c r="OPQ28" s="61"/>
      <c r="OPR28" s="61"/>
      <c r="OPS28" s="61"/>
      <c r="OPT28" s="61"/>
      <c r="OPU28" s="61"/>
      <c r="OPV28" s="61"/>
      <c r="OPW28" s="61"/>
      <c r="OPX28" s="61"/>
      <c r="OPY28" s="61"/>
      <c r="OPZ28" s="61"/>
      <c r="OQA28" s="61"/>
      <c r="OQB28" s="61"/>
      <c r="OQC28" s="61"/>
      <c r="OQD28" s="61"/>
      <c r="OQE28" s="61"/>
      <c r="OQF28" s="61"/>
      <c r="OQG28" s="61"/>
      <c r="OQH28" s="61"/>
      <c r="OQI28" s="61"/>
      <c r="OQJ28" s="61"/>
      <c r="OQK28" s="61"/>
      <c r="OQL28" s="61"/>
      <c r="OQM28" s="61"/>
      <c r="OQN28" s="61"/>
      <c r="OQO28" s="61"/>
      <c r="OQP28" s="61"/>
      <c r="OQQ28" s="61"/>
      <c r="OQR28" s="61"/>
      <c r="OQS28" s="61"/>
      <c r="OQT28" s="61"/>
      <c r="OQU28" s="61"/>
      <c r="OQV28" s="61"/>
      <c r="OQW28" s="61"/>
      <c r="OQX28" s="61"/>
      <c r="OQY28" s="61"/>
      <c r="OQZ28" s="61"/>
      <c r="ORA28" s="61"/>
      <c r="ORB28" s="61"/>
      <c r="ORC28" s="61"/>
      <c r="ORD28" s="61"/>
      <c r="ORE28" s="61"/>
      <c r="ORF28" s="61"/>
      <c r="ORG28" s="61"/>
      <c r="ORH28" s="61"/>
      <c r="ORI28" s="61"/>
      <c r="ORJ28" s="61"/>
      <c r="ORK28" s="61"/>
      <c r="ORL28" s="61"/>
      <c r="ORM28" s="61"/>
      <c r="ORN28" s="61"/>
      <c r="ORO28" s="61"/>
      <c r="ORP28" s="61"/>
      <c r="ORQ28" s="61"/>
      <c r="ORR28" s="61"/>
      <c r="ORS28" s="61"/>
      <c r="ORT28" s="61"/>
      <c r="ORU28" s="61"/>
      <c r="ORV28" s="61"/>
      <c r="ORW28" s="61"/>
      <c r="ORX28" s="61"/>
      <c r="ORY28" s="61"/>
      <c r="ORZ28" s="61"/>
      <c r="OSA28" s="61"/>
      <c r="OSB28" s="61"/>
      <c r="OSC28" s="61"/>
      <c r="OSD28" s="61"/>
      <c r="OSE28" s="61"/>
      <c r="OSF28" s="61"/>
      <c r="OSG28" s="61"/>
      <c r="OSH28" s="61"/>
      <c r="OSI28" s="61"/>
      <c r="OSJ28" s="61"/>
      <c r="OSK28" s="61"/>
      <c r="OSL28" s="61"/>
      <c r="OSM28" s="61"/>
      <c r="OSN28" s="61"/>
      <c r="OSO28" s="61"/>
      <c r="OSP28" s="61"/>
      <c r="OSQ28" s="61"/>
      <c r="OSR28" s="61"/>
      <c r="OSS28" s="61"/>
      <c r="OST28" s="61"/>
      <c r="OSU28" s="61"/>
      <c r="OSV28" s="61"/>
      <c r="OSW28" s="61"/>
      <c r="OSX28" s="61"/>
      <c r="OSY28" s="61"/>
      <c r="OSZ28" s="61"/>
      <c r="OTA28" s="61"/>
      <c r="OTB28" s="61"/>
      <c r="OTC28" s="61"/>
      <c r="OTD28" s="61"/>
      <c r="OTE28" s="61"/>
      <c r="OTF28" s="61"/>
      <c r="OTG28" s="61"/>
      <c r="OTH28" s="61"/>
      <c r="OTI28" s="61"/>
      <c r="OTJ28" s="61"/>
      <c r="OTK28" s="61"/>
      <c r="OTL28" s="61"/>
      <c r="OTM28" s="61"/>
      <c r="OTN28" s="61"/>
      <c r="OTO28" s="61"/>
      <c r="OTP28" s="61"/>
      <c r="OTQ28" s="61"/>
      <c r="OTR28" s="61"/>
      <c r="OTS28" s="61"/>
      <c r="OTT28" s="61"/>
      <c r="OTU28" s="61"/>
      <c r="OTV28" s="61"/>
      <c r="OTW28" s="61"/>
      <c r="OTX28" s="61"/>
      <c r="OTY28" s="61"/>
      <c r="OTZ28" s="61"/>
      <c r="OUA28" s="61"/>
      <c r="OUB28" s="61"/>
      <c r="OUC28" s="61"/>
      <c r="OUD28" s="61"/>
      <c r="OUE28" s="61"/>
      <c r="OUF28" s="61"/>
      <c r="OUG28" s="61"/>
      <c r="OUH28" s="61"/>
      <c r="OUI28" s="61"/>
      <c r="OUJ28" s="61"/>
      <c r="OUK28" s="61"/>
      <c r="OUL28" s="61"/>
      <c r="OUM28" s="61"/>
      <c r="OUN28" s="61"/>
      <c r="OUO28" s="61"/>
      <c r="OUP28" s="61"/>
      <c r="OUQ28" s="61"/>
      <c r="OUR28" s="61"/>
      <c r="OUS28" s="61"/>
      <c r="OUT28" s="61"/>
      <c r="OUU28" s="61"/>
      <c r="OUV28" s="61"/>
      <c r="OUW28" s="61"/>
      <c r="OUX28" s="61"/>
      <c r="OUY28" s="61"/>
      <c r="OUZ28" s="61"/>
      <c r="OVA28" s="61"/>
      <c r="OVB28" s="61"/>
      <c r="OVC28" s="61"/>
      <c r="OVD28" s="61"/>
      <c r="OVE28" s="61"/>
      <c r="OVF28" s="61"/>
      <c r="OVG28" s="61"/>
      <c r="OVH28" s="61"/>
      <c r="OVI28" s="61"/>
      <c r="OVJ28" s="61"/>
      <c r="OVK28" s="61"/>
      <c r="OVL28" s="61"/>
      <c r="OVM28" s="61"/>
      <c r="OVN28" s="61"/>
      <c r="OVO28" s="61"/>
      <c r="OVP28" s="61"/>
      <c r="OVQ28" s="61"/>
      <c r="OVR28" s="61"/>
      <c r="OVS28" s="61"/>
      <c r="OVT28" s="61"/>
      <c r="OVU28" s="61"/>
      <c r="OVV28" s="61"/>
      <c r="OVW28" s="61"/>
      <c r="OVX28" s="61"/>
      <c r="OVY28" s="61"/>
      <c r="OVZ28" s="61"/>
      <c r="OWA28" s="61"/>
      <c r="OWB28" s="61"/>
      <c r="OWC28" s="61"/>
      <c r="OWD28" s="61"/>
      <c r="OWE28" s="61"/>
      <c r="OWF28" s="61"/>
      <c r="OWG28" s="61"/>
      <c r="OWH28" s="61"/>
      <c r="OWI28" s="61"/>
      <c r="OWJ28" s="61"/>
      <c r="OWK28" s="61"/>
      <c r="OWL28" s="61"/>
      <c r="OWM28" s="61"/>
      <c r="OWN28" s="61"/>
      <c r="OWO28" s="61"/>
      <c r="OWP28" s="61"/>
      <c r="OWQ28" s="61"/>
      <c r="OWR28" s="61"/>
      <c r="OWS28" s="61"/>
      <c r="OWT28" s="61"/>
      <c r="OWU28" s="61"/>
      <c r="OWV28" s="61"/>
      <c r="OWW28" s="61"/>
      <c r="OWX28" s="61"/>
      <c r="OWY28" s="61"/>
      <c r="OWZ28" s="61"/>
      <c r="OXA28" s="61"/>
      <c r="OXB28" s="61"/>
      <c r="OXC28" s="61"/>
      <c r="OXD28" s="61"/>
      <c r="OXE28" s="61"/>
      <c r="OXF28" s="61"/>
      <c r="OXG28" s="61"/>
      <c r="OXH28" s="61"/>
      <c r="OXI28" s="61"/>
      <c r="OXJ28" s="61"/>
      <c r="OXK28" s="61"/>
      <c r="OXL28" s="61"/>
      <c r="OXM28" s="61"/>
      <c r="OXN28" s="61"/>
      <c r="OXO28" s="61"/>
      <c r="OXP28" s="61"/>
      <c r="OXQ28" s="61"/>
      <c r="OXR28" s="61"/>
      <c r="OXS28" s="61"/>
      <c r="OXT28" s="61"/>
      <c r="OXU28" s="61"/>
      <c r="OXV28" s="61"/>
      <c r="OXW28" s="61"/>
      <c r="OXX28" s="61"/>
      <c r="OXY28" s="61"/>
      <c r="OXZ28" s="61"/>
      <c r="OYA28" s="61"/>
      <c r="OYB28" s="61"/>
      <c r="OYC28" s="61"/>
      <c r="OYD28" s="61"/>
      <c r="OYE28" s="61"/>
      <c r="OYF28" s="61"/>
      <c r="OYG28" s="61"/>
      <c r="OYH28" s="61"/>
      <c r="OYI28" s="61"/>
      <c r="OYJ28" s="61"/>
      <c r="OYK28" s="61"/>
      <c r="OYL28" s="61"/>
      <c r="OYM28" s="61"/>
      <c r="OYN28" s="61"/>
      <c r="OYO28" s="61"/>
      <c r="OYP28" s="61"/>
      <c r="OYQ28" s="61"/>
      <c r="OYR28" s="61"/>
      <c r="OYS28" s="61"/>
      <c r="OYT28" s="61"/>
      <c r="OYU28" s="61"/>
      <c r="OYV28" s="61"/>
      <c r="OYW28" s="61"/>
      <c r="OYX28" s="61"/>
      <c r="OYY28" s="61"/>
      <c r="OYZ28" s="61"/>
      <c r="OZA28" s="61"/>
      <c r="OZB28" s="61"/>
      <c r="OZC28" s="61"/>
      <c r="OZD28" s="61"/>
      <c r="OZE28" s="61"/>
      <c r="OZF28" s="61"/>
      <c r="OZG28" s="61"/>
      <c r="OZH28" s="61"/>
      <c r="OZI28" s="61"/>
      <c r="OZJ28" s="61"/>
      <c r="OZK28" s="61"/>
      <c r="OZL28" s="61"/>
      <c r="OZM28" s="61"/>
      <c r="OZN28" s="61"/>
      <c r="OZO28" s="61"/>
      <c r="OZP28" s="61"/>
      <c r="OZQ28" s="61"/>
      <c r="OZR28" s="61"/>
      <c r="OZS28" s="61"/>
      <c r="OZT28" s="61"/>
      <c r="OZU28" s="61"/>
      <c r="OZV28" s="61"/>
      <c r="OZW28" s="61"/>
      <c r="OZX28" s="61"/>
      <c r="OZY28" s="61"/>
      <c r="OZZ28" s="61"/>
      <c r="PAA28" s="61"/>
      <c r="PAB28" s="61"/>
      <c r="PAC28" s="61"/>
      <c r="PAD28" s="61"/>
      <c r="PAE28" s="61"/>
      <c r="PAF28" s="61"/>
      <c r="PAG28" s="61"/>
      <c r="PAH28" s="61"/>
      <c r="PAI28" s="61"/>
      <c r="PAJ28" s="61"/>
      <c r="PAK28" s="61"/>
      <c r="PAL28" s="61"/>
      <c r="PAM28" s="61"/>
      <c r="PAN28" s="61"/>
      <c r="PAO28" s="61"/>
      <c r="PAP28" s="61"/>
      <c r="PAQ28" s="61"/>
      <c r="PAR28" s="61"/>
      <c r="PAS28" s="61"/>
      <c r="PAT28" s="61"/>
      <c r="PAU28" s="61"/>
      <c r="PAV28" s="61"/>
      <c r="PAW28" s="61"/>
      <c r="PAX28" s="61"/>
      <c r="PAY28" s="61"/>
      <c r="PAZ28" s="61"/>
      <c r="PBA28" s="61"/>
      <c r="PBB28" s="61"/>
      <c r="PBC28" s="61"/>
      <c r="PBD28" s="61"/>
      <c r="PBE28" s="61"/>
      <c r="PBF28" s="61"/>
      <c r="PBG28" s="61"/>
      <c r="PBH28" s="61"/>
      <c r="PBI28" s="61"/>
      <c r="PBJ28" s="61"/>
      <c r="PBK28" s="61"/>
      <c r="PBL28" s="61"/>
      <c r="PBM28" s="61"/>
      <c r="PBN28" s="61"/>
      <c r="PBO28" s="61"/>
      <c r="PBP28" s="61"/>
      <c r="PBQ28" s="61"/>
      <c r="PBR28" s="61"/>
      <c r="PBS28" s="61"/>
      <c r="PBT28" s="61"/>
      <c r="PBU28" s="61"/>
      <c r="PBV28" s="61"/>
      <c r="PBW28" s="61"/>
      <c r="PBX28" s="61"/>
      <c r="PBY28" s="61"/>
      <c r="PBZ28" s="61"/>
      <c r="PCA28" s="61"/>
      <c r="PCB28" s="61"/>
      <c r="PCC28" s="61"/>
      <c r="PCD28" s="61"/>
      <c r="PCE28" s="61"/>
      <c r="PCF28" s="61"/>
      <c r="PCG28" s="61"/>
      <c r="PCH28" s="61"/>
      <c r="PCI28" s="61"/>
      <c r="PCJ28" s="61"/>
      <c r="PCK28" s="61"/>
      <c r="PCL28" s="61"/>
      <c r="PCM28" s="61"/>
      <c r="PCN28" s="61"/>
      <c r="PCO28" s="61"/>
      <c r="PCP28" s="61"/>
      <c r="PCQ28" s="61"/>
      <c r="PCR28" s="61"/>
      <c r="PCS28" s="61"/>
      <c r="PCT28" s="61"/>
      <c r="PCU28" s="61"/>
      <c r="PCV28" s="61"/>
      <c r="PCW28" s="61"/>
      <c r="PCX28" s="61"/>
      <c r="PCY28" s="61"/>
      <c r="PCZ28" s="61"/>
      <c r="PDA28" s="61"/>
      <c r="PDB28" s="61"/>
      <c r="PDC28" s="61"/>
      <c r="PDD28" s="61"/>
      <c r="PDE28" s="61"/>
      <c r="PDF28" s="61"/>
      <c r="PDG28" s="61"/>
      <c r="PDH28" s="61"/>
      <c r="PDI28" s="61"/>
      <c r="PDJ28" s="61"/>
      <c r="PDK28" s="61"/>
      <c r="PDL28" s="61"/>
      <c r="PDM28" s="61"/>
      <c r="PDN28" s="61"/>
      <c r="PDO28" s="61"/>
      <c r="PDP28" s="61"/>
      <c r="PDQ28" s="61"/>
      <c r="PDR28" s="61"/>
      <c r="PDS28" s="61"/>
      <c r="PDT28" s="61"/>
      <c r="PDU28" s="61"/>
      <c r="PDV28" s="61"/>
      <c r="PDW28" s="61"/>
      <c r="PDX28" s="61"/>
      <c r="PDY28" s="61"/>
      <c r="PDZ28" s="61"/>
      <c r="PEA28" s="61"/>
      <c r="PEB28" s="61"/>
      <c r="PEC28" s="61"/>
      <c r="PED28" s="61"/>
      <c r="PEE28" s="61"/>
      <c r="PEF28" s="61"/>
      <c r="PEG28" s="61"/>
      <c r="PEH28" s="61"/>
      <c r="PEI28" s="61"/>
      <c r="PEJ28" s="61"/>
      <c r="PEK28" s="61"/>
      <c r="PEL28" s="61"/>
      <c r="PEM28" s="61"/>
      <c r="PEN28" s="61"/>
      <c r="PEO28" s="61"/>
      <c r="PEP28" s="61"/>
      <c r="PEQ28" s="61"/>
      <c r="PER28" s="61"/>
      <c r="PES28" s="61"/>
      <c r="PET28" s="61"/>
      <c r="PEU28" s="61"/>
      <c r="PEV28" s="61"/>
      <c r="PEW28" s="61"/>
      <c r="PEX28" s="61"/>
      <c r="PEY28" s="61"/>
      <c r="PEZ28" s="61"/>
      <c r="PFA28" s="61"/>
      <c r="PFB28" s="61"/>
      <c r="PFC28" s="61"/>
      <c r="PFD28" s="61"/>
      <c r="PFE28" s="61"/>
      <c r="PFF28" s="61"/>
      <c r="PFG28" s="61"/>
      <c r="PFH28" s="61"/>
      <c r="PFI28" s="61"/>
      <c r="PFJ28" s="61"/>
      <c r="PFK28" s="61"/>
      <c r="PFL28" s="61"/>
      <c r="PFM28" s="61"/>
      <c r="PFN28" s="61"/>
      <c r="PFO28" s="61"/>
      <c r="PFP28" s="61"/>
      <c r="PFQ28" s="61"/>
      <c r="PFR28" s="61"/>
      <c r="PFS28" s="61"/>
      <c r="PFT28" s="61"/>
      <c r="PFU28" s="61"/>
      <c r="PFV28" s="61"/>
      <c r="PFW28" s="61"/>
      <c r="PFX28" s="61"/>
      <c r="PFY28" s="61"/>
      <c r="PFZ28" s="61"/>
      <c r="PGA28" s="61"/>
      <c r="PGB28" s="61"/>
      <c r="PGC28" s="61"/>
      <c r="PGD28" s="61"/>
      <c r="PGE28" s="61"/>
      <c r="PGF28" s="61"/>
      <c r="PGG28" s="61"/>
      <c r="PGH28" s="61"/>
      <c r="PGI28" s="61"/>
      <c r="PGJ28" s="61"/>
      <c r="PGK28" s="61"/>
      <c r="PGL28" s="61"/>
      <c r="PGM28" s="61"/>
      <c r="PGN28" s="61"/>
      <c r="PGO28" s="61"/>
      <c r="PGP28" s="61"/>
      <c r="PGQ28" s="61"/>
      <c r="PGR28" s="61"/>
      <c r="PGS28" s="61"/>
      <c r="PGT28" s="61"/>
      <c r="PGU28" s="61"/>
      <c r="PGV28" s="61"/>
      <c r="PGW28" s="61"/>
      <c r="PGX28" s="61"/>
      <c r="PGY28" s="61"/>
      <c r="PGZ28" s="61"/>
      <c r="PHA28" s="61"/>
      <c r="PHB28" s="61"/>
      <c r="PHC28" s="61"/>
      <c r="PHD28" s="61"/>
      <c r="PHE28" s="61"/>
      <c r="PHF28" s="61"/>
      <c r="PHG28" s="61"/>
      <c r="PHH28" s="61"/>
      <c r="PHI28" s="61"/>
      <c r="PHJ28" s="61"/>
      <c r="PHK28" s="61"/>
      <c r="PHL28" s="61"/>
      <c r="PHM28" s="61"/>
      <c r="PHN28" s="61"/>
      <c r="PHO28" s="61"/>
      <c r="PHP28" s="61"/>
      <c r="PHQ28" s="61"/>
      <c r="PHR28" s="61"/>
      <c r="PHS28" s="61"/>
      <c r="PHT28" s="61"/>
      <c r="PHU28" s="61"/>
      <c r="PHV28" s="61"/>
      <c r="PHW28" s="61"/>
      <c r="PHX28" s="61"/>
      <c r="PHY28" s="61"/>
      <c r="PHZ28" s="61"/>
      <c r="PIA28" s="61"/>
      <c r="PIB28" s="61"/>
      <c r="PIC28" s="61"/>
      <c r="PID28" s="61"/>
      <c r="PIE28" s="61"/>
      <c r="PIF28" s="61"/>
      <c r="PIG28" s="61"/>
      <c r="PIH28" s="61"/>
      <c r="PII28" s="61"/>
      <c r="PIJ28" s="61"/>
      <c r="PIK28" s="61"/>
      <c r="PIL28" s="61"/>
      <c r="PIM28" s="61"/>
      <c r="PIN28" s="61"/>
      <c r="PIO28" s="61"/>
      <c r="PIP28" s="61"/>
      <c r="PIQ28" s="61"/>
      <c r="PIR28" s="61"/>
      <c r="PIS28" s="61"/>
      <c r="PIT28" s="61"/>
      <c r="PIU28" s="61"/>
      <c r="PIV28" s="61"/>
      <c r="PIW28" s="61"/>
      <c r="PIX28" s="61"/>
      <c r="PIY28" s="61"/>
      <c r="PIZ28" s="61"/>
      <c r="PJA28" s="61"/>
      <c r="PJB28" s="61"/>
      <c r="PJC28" s="61"/>
      <c r="PJD28" s="61"/>
      <c r="PJE28" s="61"/>
      <c r="PJF28" s="61"/>
      <c r="PJG28" s="61"/>
      <c r="PJH28" s="61"/>
      <c r="PJI28" s="61"/>
      <c r="PJJ28" s="61"/>
      <c r="PJK28" s="61"/>
      <c r="PJL28" s="61"/>
      <c r="PJM28" s="61"/>
      <c r="PJN28" s="61"/>
      <c r="PJO28" s="61"/>
      <c r="PJP28" s="61"/>
      <c r="PJQ28" s="61"/>
      <c r="PJR28" s="61"/>
      <c r="PJS28" s="61"/>
      <c r="PJT28" s="61"/>
      <c r="PJU28" s="61"/>
      <c r="PJV28" s="61"/>
      <c r="PJW28" s="61"/>
      <c r="PJX28" s="61"/>
      <c r="PJY28" s="61"/>
      <c r="PJZ28" s="61"/>
      <c r="PKA28" s="61"/>
      <c r="PKB28" s="61"/>
      <c r="PKC28" s="61"/>
      <c r="PKD28" s="61"/>
      <c r="PKE28" s="61"/>
      <c r="PKF28" s="61"/>
      <c r="PKG28" s="61"/>
      <c r="PKH28" s="61"/>
      <c r="PKI28" s="61"/>
      <c r="PKJ28" s="61"/>
      <c r="PKK28" s="61"/>
      <c r="PKL28" s="61"/>
      <c r="PKM28" s="61"/>
      <c r="PKN28" s="61"/>
      <c r="PKO28" s="61"/>
      <c r="PKP28" s="61"/>
      <c r="PKQ28" s="61"/>
      <c r="PKR28" s="61"/>
      <c r="PKS28" s="61"/>
      <c r="PKT28" s="61"/>
      <c r="PKU28" s="61"/>
      <c r="PKV28" s="61"/>
      <c r="PKW28" s="61"/>
      <c r="PKX28" s="61"/>
      <c r="PKY28" s="61"/>
      <c r="PKZ28" s="61"/>
      <c r="PLA28" s="61"/>
      <c r="PLB28" s="61"/>
      <c r="PLC28" s="61"/>
      <c r="PLD28" s="61"/>
      <c r="PLE28" s="61"/>
      <c r="PLF28" s="61"/>
      <c r="PLG28" s="61"/>
      <c r="PLH28" s="61"/>
      <c r="PLI28" s="61"/>
      <c r="PLJ28" s="61"/>
      <c r="PLK28" s="61"/>
      <c r="PLL28" s="61"/>
      <c r="PLM28" s="61"/>
      <c r="PLN28" s="61"/>
      <c r="PLO28" s="61"/>
      <c r="PLP28" s="61"/>
      <c r="PLQ28" s="61"/>
      <c r="PLR28" s="61"/>
      <c r="PLS28" s="61"/>
      <c r="PLT28" s="61"/>
      <c r="PLU28" s="61"/>
      <c r="PLV28" s="61"/>
      <c r="PLW28" s="61"/>
      <c r="PLX28" s="61"/>
      <c r="PLY28" s="61"/>
      <c r="PLZ28" s="61"/>
      <c r="PMA28" s="61"/>
      <c r="PMB28" s="61"/>
      <c r="PMC28" s="61"/>
      <c r="PMD28" s="61"/>
      <c r="PME28" s="61"/>
      <c r="PMF28" s="61"/>
      <c r="PMG28" s="61"/>
      <c r="PMH28" s="61"/>
      <c r="PMI28" s="61"/>
      <c r="PMJ28" s="61"/>
      <c r="PMK28" s="61"/>
      <c r="PML28" s="61"/>
      <c r="PMM28" s="61"/>
      <c r="PMN28" s="61"/>
      <c r="PMO28" s="61"/>
      <c r="PMP28" s="61"/>
      <c r="PMQ28" s="61"/>
      <c r="PMR28" s="61"/>
      <c r="PMS28" s="61"/>
      <c r="PMT28" s="61"/>
      <c r="PMU28" s="61"/>
      <c r="PMV28" s="61"/>
      <c r="PMW28" s="61"/>
      <c r="PMX28" s="61"/>
      <c r="PMY28" s="61"/>
      <c r="PMZ28" s="61"/>
      <c r="PNA28" s="61"/>
      <c r="PNB28" s="61"/>
      <c r="PNC28" s="61"/>
      <c r="PND28" s="61"/>
      <c r="PNE28" s="61"/>
      <c r="PNF28" s="61"/>
      <c r="PNG28" s="61"/>
      <c r="PNH28" s="61"/>
      <c r="PNI28" s="61"/>
      <c r="PNJ28" s="61"/>
      <c r="PNK28" s="61"/>
      <c r="PNL28" s="61"/>
      <c r="PNM28" s="61"/>
      <c r="PNN28" s="61"/>
      <c r="PNO28" s="61"/>
      <c r="PNP28" s="61"/>
      <c r="PNQ28" s="61"/>
      <c r="PNR28" s="61"/>
      <c r="PNS28" s="61"/>
      <c r="PNT28" s="61"/>
      <c r="PNU28" s="61"/>
      <c r="PNV28" s="61"/>
      <c r="PNW28" s="61"/>
      <c r="PNX28" s="61"/>
      <c r="PNY28" s="61"/>
      <c r="PNZ28" s="61"/>
      <c r="POA28" s="61"/>
      <c r="POB28" s="61"/>
      <c r="POC28" s="61"/>
      <c r="POD28" s="61"/>
      <c r="POE28" s="61"/>
      <c r="POF28" s="61"/>
      <c r="POG28" s="61"/>
      <c r="POH28" s="61"/>
      <c r="POI28" s="61"/>
      <c r="POJ28" s="61"/>
      <c r="POK28" s="61"/>
      <c r="POL28" s="61"/>
      <c r="POM28" s="61"/>
      <c r="PON28" s="61"/>
      <c r="POO28" s="61"/>
      <c r="POP28" s="61"/>
      <c r="POQ28" s="61"/>
      <c r="POR28" s="61"/>
      <c r="POS28" s="61"/>
      <c r="POT28" s="61"/>
      <c r="POU28" s="61"/>
      <c r="POV28" s="61"/>
      <c r="POW28" s="61"/>
      <c r="POX28" s="61"/>
      <c r="POY28" s="61"/>
      <c r="POZ28" s="61"/>
      <c r="PPA28" s="61"/>
      <c r="PPB28" s="61"/>
      <c r="PPC28" s="61"/>
      <c r="PPD28" s="61"/>
      <c r="PPE28" s="61"/>
      <c r="PPF28" s="61"/>
      <c r="PPG28" s="61"/>
      <c r="PPH28" s="61"/>
      <c r="PPI28" s="61"/>
      <c r="PPJ28" s="61"/>
      <c r="PPK28" s="61"/>
      <c r="PPL28" s="61"/>
      <c r="PPM28" s="61"/>
      <c r="PPN28" s="61"/>
      <c r="PPO28" s="61"/>
      <c r="PPP28" s="61"/>
      <c r="PPQ28" s="61"/>
      <c r="PPR28" s="61"/>
      <c r="PPS28" s="61"/>
      <c r="PPT28" s="61"/>
      <c r="PPU28" s="61"/>
      <c r="PPV28" s="61"/>
      <c r="PPW28" s="61"/>
      <c r="PPX28" s="61"/>
      <c r="PPY28" s="61"/>
      <c r="PPZ28" s="61"/>
      <c r="PQA28" s="61"/>
      <c r="PQB28" s="61"/>
      <c r="PQC28" s="61"/>
      <c r="PQD28" s="61"/>
      <c r="PQE28" s="61"/>
      <c r="PQF28" s="61"/>
      <c r="PQG28" s="61"/>
      <c r="PQH28" s="61"/>
      <c r="PQI28" s="61"/>
      <c r="PQJ28" s="61"/>
      <c r="PQK28" s="61"/>
      <c r="PQL28" s="61"/>
      <c r="PQM28" s="61"/>
      <c r="PQN28" s="61"/>
      <c r="PQO28" s="61"/>
      <c r="PQP28" s="61"/>
      <c r="PQQ28" s="61"/>
      <c r="PQR28" s="61"/>
      <c r="PQS28" s="61"/>
      <c r="PQT28" s="61"/>
      <c r="PQU28" s="61"/>
      <c r="PQV28" s="61"/>
      <c r="PQW28" s="61"/>
      <c r="PQX28" s="61"/>
      <c r="PQY28" s="61"/>
      <c r="PQZ28" s="61"/>
      <c r="PRA28" s="61"/>
      <c r="PRB28" s="61"/>
      <c r="PRC28" s="61"/>
      <c r="PRD28" s="61"/>
      <c r="PRE28" s="61"/>
      <c r="PRF28" s="61"/>
      <c r="PRG28" s="61"/>
      <c r="PRH28" s="61"/>
      <c r="PRI28" s="61"/>
      <c r="PRJ28" s="61"/>
      <c r="PRK28" s="61"/>
      <c r="PRL28" s="61"/>
      <c r="PRM28" s="61"/>
      <c r="PRN28" s="61"/>
      <c r="PRO28" s="61"/>
      <c r="PRP28" s="61"/>
      <c r="PRQ28" s="61"/>
      <c r="PRR28" s="61"/>
      <c r="PRS28" s="61"/>
      <c r="PRT28" s="61"/>
      <c r="PRU28" s="61"/>
      <c r="PRV28" s="61"/>
      <c r="PRW28" s="61"/>
      <c r="PRX28" s="61"/>
      <c r="PRY28" s="61"/>
      <c r="PRZ28" s="61"/>
      <c r="PSA28" s="61"/>
      <c r="PSB28" s="61"/>
      <c r="PSC28" s="61"/>
      <c r="PSD28" s="61"/>
      <c r="PSE28" s="61"/>
      <c r="PSF28" s="61"/>
      <c r="PSG28" s="61"/>
      <c r="PSH28" s="61"/>
      <c r="PSI28" s="61"/>
      <c r="PSJ28" s="61"/>
      <c r="PSK28" s="61"/>
      <c r="PSL28" s="61"/>
      <c r="PSM28" s="61"/>
      <c r="PSN28" s="61"/>
      <c r="PSO28" s="61"/>
      <c r="PSP28" s="61"/>
      <c r="PSQ28" s="61"/>
      <c r="PSR28" s="61"/>
      <c r="PSS28" s="61"/>
      <c r="PST28" s="61"/>
      <c r="PSU28" s="61"/>
      <c r="PSV28" s="61"/>
      <c r="PSW28" s="61"/>
      <c r="PSX28" s="61"/>
      <c r="PSY28" s="61"/>
      <c r="PSZ28" s="61"/>
      <c r="PTA28" s="61"/>
      <c r="PTB28" s="61"/>
      <c r="PTC28" s="61"/>
      <c r="PTD28" s="61"/>
      <c r="PTE28" s="61"/>
      <c r="PTF28" s="61"/>
      <c r="PTG28" s="61"/>
      <c r="PTH28" s="61"/>
      <c r="PTI28" s="61"/>
      <c r="PTJ28" s="61"/>
      <c r="PTK28" s="61"/>
      <c r="PTL28" s="61"/>
      <c r="PTM28" s="61"/>
      <c r="PTN28" s="61"/>
      <c r="PTO28" s="61"/>
      <c r="PTP28" s="61"/>
      <c r="PTQ28" s="61"/>
      <c r="PTR28" s="61"/>
      <c r="PTS28" s="61"/>
      <c r="PTT28" s="61"/>
      <c r="PTU28" s="61"/>
      <c r="PTV28" s="61"/>
      <c r="PTW28" s="61"/>
      <c r="PTX28" s="61"/>
      <c r="PTY28" s="61"/>
      <c r="PTZ28" s="61"/>
      <c r="PUA28" s="61"/>
      <c r="PUB28" s="61"/>
      <c r="PUC28" s="61"/>
      <c r="PUD28" s="61"/>
      <c r="PUE28" s="61"/>
      <c r="PUF28" s="61"/>
      <c r="PUG28" s="61"/>
      <c r="PUH28" s="61"/>
      <c r="PUI28" s="61"/>
      <c r="PUJ28" s="61"/>
      <c r="PUK28" s="61"/>
      <c r="PUL28" s="61"/>
      <c r="PUM28" s="61"/>
      <c r="PUN28" s="61"/>
      <c r="PUO28" s="61"/>
      <c r="PUP28" s="61"/>
      <c r="PUQ28" s="61"/>
      <c r="PUR28" s="61"/>
      <c r="PUS28" s="61"/>
      <c r="PUT28" s="61"/>
      <c r="PUU28" s="61"/>
      <c r="PUV28" s="61"/>
      <c r="PUW28" s="61"/>
      <c r="PUX28" s="61"/>
      <c r="PUY28" s="61"/>
      <c r="PUZ28" s="61"/>
      <c r="PVA28" s="61"/>
      <c r="PVB28" s="61"/>
      <c r="PVC28" s="61"/>
      <c r="PVD28" s="61"/>
      <c r="PVE28" s="61"/>
      <c r="PVF28" s="61"/>
      <c r="PVG28" s="61"/>
      <c r="PVH28" s="61"/>
      <c r="PVI28" s="61"/>
      <c r="PVJ28" s="61"/>
      <c r="PVK28" s="61"/>
      <c r="PVL28" s="61"/>
      <c r="PVM28" s="61"/>
      <c r="PVN28" s="61"/>
      <c r="PVO28" s="61"/>
      <c r="PVP28" s="61"/>
      <c r="PVQ28" s="61"/>
      <c r="PVR28" s="61"/>
      <c r="PVS28" s="61"/>
      <c r="PVT28" s="61"/>
      <c r="PVU28" s="61"/>
      <c r="PVV28" s="61"/>
      <c r="PVW28" s="61"/>
      <c r="PVX28" s="61"/>
      <c r="PVY28" s="61"/>
      <c r="PVZ28" s="61"/>
      <c r="PWA28" s="61"/>
      <c r="PWB28" s="61"/>
      <c r="PWC28" s="61"/>
      <c r="PWD28" s="61"/>
      <c r="PWE28" s="61"/>
      <c r="PWF28" s="61"/>
      <c r="PWG28" s="61"/>
      <c r="PWH28" s="61"/>
      <c r="PWI28" s="61"/>
      <c r="PWJ28" s="61"/>
      <c r="PWK28" s="61"/>
      <c r="PWL28" s="61"/>
      <c r="PWM28" s="61"/>
      <c r="PWN28" s="61"/>
      <c r="PWO28" s="61"/>
      <c r="PWP28" s="61"/>
      <c r="PWQ28" s="61"/>
      <c r="PWR28" s="61"/>
      <c r="PWS28" s="61"/>
      <c r="PWT28" s="61"/>
      <c r="PWU28" s="61"/>
      <c r="PWV28" s="61"/>
      <c r="PWW28" s="61"/>
      <c r="PWX28" s="61"/>
      <c r="PWY28" s="61"/>
      <c r="PWZ28" s="61"/>
      <c r="PXA28" s="61"/>
      <c r="PXB28" s="61"/>
      <c r="PXC28" s="61"/>
      <c r="PXD28" s="61"/>
      <c r="PXE28" s="61"/>
      <c r="PXF28" s="61"/>
      <c r="PXG28" s="61"/>
      <c r="PXH28" s="61"/>
      <c r="PXI28" s="61"/>
      <c r="PXJ28" s="61"/>
      <c r="PXK28" s="61"/>
      <c r="PXL28" s="61"/>
      <c r="PXM28" s="61"/>
      <c r="PXN28" s="61"/>
      <c r="PXO28" s="61"/>
      <c r="PXP28" s="61"/>
      <c r="PXQ28" s="61"/>
      <c r="PXR28" s="61"/>
      <c r="PXS28" s="61"/>
      <c r="PXT28" s="61"/>
      <c r="PXU28" s="61"/>
      <c r="PXV28" s="61"/>
      <c r="PXW28" s="61"/>
      <c r="PXX28" s="61"/>
      <c r="PXY28" s="61"/>
      <c r="PXZ28" s="61"/>
      <c r="PYA28" s="61"/>
      <c r="PYB28" s="61"/>
      <c r="PYC28" s="61"/>
      <c r="PYD28" s="61"/>
      <c r="PYE28" s="61"/>
      <c r="PYF28" s="61"/>
      <c r="PYG28" s="61"/>
      <c r="PYH28" s="61"/>
      <c r="PYI28" s="61"/>
      <c r="PYJ28" s="61"/>
      <c r="PYK28" s="61"/>
      <c r="PYL28" s="61"/>
      <c r="PYM28" s="61"/>
      <c r="PYN28" s="61"/>
      <c r="PYO28" s="61"/>
      <c r="PYP28" s="61"/>
      <c r="PYQ28" s="61"/>
      <c r="PYR28" s="61"/>
      <c r="PYS28" s="61"/>
      <c r="PYT28" s="61"/>
      <c r="PYU28" s="61"/>
      <c r="PYV28" s="61"/>
      <c r="PYW28" s="61"/>
      <c r="PYX28" s="61"/>
      <c r="PYY28" s="61"/>
      <c r="PYZ28" s="61"/>
      <c r="PZA28" s="61"/>
      <c r="PZB28" s="61"/>
      <c r="PZC28" s="61"/>
      <c r="PZD28" s="61"/>
      <c r="PZE28" s="61"/>
      <c r="PZF28" s="61"/>
      <c r="PZG28" s="61"/>
      <c r="PZH28" s="61"/>
      <c r="PZI28" s="61"/>
      <c r="PZJ28" s="61"/>
      <c r="PZK28" s="61"/>
      <c r="PZL28" s="61"/>
      <c r="PZM28" s="61"/>
      <c r="PZN28" s="61"/>
      <c r="PZO28" s="61"/>
      <c r="PZP28" s="61"/>
      <c r="PZQ28" s="61"/>
      <c r="PZR28" s="61"/>
      <c r="PZS28" s="61"/>
      <c r="PZT28" s="61"/>
      <c r="PZU28" s="61"/>
      <c r="PZV28" s="61"/>
      <c r="PZW28" s="61"/>
      <c r="PZX28" s="61"/>
      <c r="PZY28" s="61"/>
      <c r="PZZ28" s="61"/>
      <c r="QAA28" s="61"/>
      <c r="QAB28" s="61"/>
      <c r="QAC28" s="61"/>
      <c r="QAD28" s="61"/>
      <c r="QAE28" s="61"/>
      <c r="QAF28" s="61"/>
      <c r="QAG28" s="61"/>
      <c r="QAH28" s="61"/>
      <c r="QAI28" s="61"/>
      <c r="QAJ28" s="61"/>
      <c r="QAK28" s="61"/>
      <c r="QAL28" s="61"/>
      <c r="QAM28" s="61"/>
      <c r="QAN28" s="61"/>
      <c r="QAO28" s="61"/>
      <c r="QAP28" s="61"/>
      <c r="QAQ28" s="61"/>
      <c r="QAR28" s="61"/>
      <c r="QAS28" s="61"/>
      <c r="QAT28" s="61"/>
      <c r="QAU28" s="61"/>
      <c r="QAV28" s="61"/>
      <c r="QAW28" s="61"/>
      <c r="QAX28" s="61"/>
      <c r="QAY28" s="61"/>
      <c r="QAZ28" s="61"/>
      <c r="QBA28" s="61"/>
      <c r="QBB28" s="61"/>
      <c r="QBC28" s="61"/>
      <c r="QBD28" s="61"/>
      <c r="QBE28" s="61"/>
      <c r="QBF28" s="61"/>
      <c r="QBG28" s="61"/>
      <c r="QBH28" s="61"/>
      <c r="QBI28" s="61"/>
      <c r="QBJ28" s="61"/>
      <c r="QBK28" s="61"/>
      <c r="QBL28" s="61"/>
      <c r="QBM28" s="61"/>
      <c r="QBN28" s="61"/>
      <c r="QBO28" s="61"/>
      <c r="QBP28" s="61"/>
      <c r="QBQ28" s="61"/>
      <c r="QBR28" s="61"/>
      <c r="QBS28" s="61"/>
      <c r="QBT28" s="61"/>
      <c r="QBU28" s="61"/>
      <c r="QBV28" s="61"/>
      <c r="QBW28" s="61"/>
      <c r="QBX28" s="61"/>
      <c r="QBY28" s="61"/>
      <c r="QBZ28" s="61"/>
      <c r="QCA28" s="61"/>
      <c r="QCB28" s="61"/>
      <c r="QCC28" s="61"/>
      <c r="QCD28" s="61"/>
      <c r="QCE28" s="61"/>
      <c r="QCF28" s="61"/>
      <c r="QCG28" s="61"/>
      <c r="QCH28" s="61"/>
      <c r="QCI28" s="61"/>
      <c r="QCJ28" s="61"/>
      <c r="QCK28" s="61"/>
      <c r="QCL28" s="61"/>
      <c r="QCM28" s="61"/>
      <c r="QCN28" s="61"/>
      <c r="QCO28" s="61"/>
      <c r="QCP28" s="61"/>
      <c r="QCQ28" s="61"/>
      <c r="QCR28" s="61"/>
      <c r="QCS28" s="61"/>
      <c r="QCT28" s="61"/>
      <c r="QCU28" s="61"/>
      <c r="QCV28" s="61"/>
      <c r="QCW28" s="61"/>
      <c r="QCX28" s="61"/>
      <c r="QCY28" s="61"/>
      <c r="QCZ28" s="61"/>
      <c r="QDA28" s="61"/>
      <c r="QDB28" s="61"/>
      <c r="QDC28" s="61"/>
      <c r="QDD28" s="61"/>
      <c r="QDE28" s="61"/>
      <c r="QDF28" s="61"/>
      <c r="QDG28" s="61"/>
      <c r="QDH28" s="61"/>
      <c r="QDI28" s="61"/>
      <c r="QDJ28" s="61"/>
      <c r="QDK28" s="61"/>
      <c r="QDL28" s="61"/>
      <c r="QDM28" s="61"/>
      <c r="QDN28" s="61"/>
      <c r="QDO28" s="61"/>
      <c r="QDP28" s="61"/>
      <c r="QDQ28" s="61"/>
      <c r="QDR28" s="61"/>
      <c r="QDS28" s="61"/>
      <c r="QDT28" s="61"/>
      <c r="QDU28" s="61"/>
      <c r="QDV28" s="61"/>
      <c r="QDW28" s="61"/>
      <c r="QDX28" s="61"/>
      <c r="QDY28" s="61"/>
      <c r="QDZ28" s="61"/>
      <c r="QEA28" s="61"/>
      <c r="QEB28" s="61"/>
      <c r="QEC28" s="61"/>
      <c r="QED28" s="61"/>
      <c r="QEE28" s="61"/>
      <c r="QEF28" s="61"/>
      <c r="QEG28" s="61"/>
      <c r="QEH28" s="61"/>
      <c r="QEI28" s="61"/>
      <c r="QEJ28" s="61"/>
      <c r="QEK28" s="61"/>
      <c r="QEL28" s="61"/>
      <c r="QEM28" s="61"/>
      <c r="QEN28" s="61"/>
      <c r="QEO28" s="61"/>
      <c r="QEP28" s="61"/>
      <c r="QEQ28" s="61"/>
      <c r="QER28" s="61"/>
      <c r="QES28" s="61"/>
      <c r="QET28" s="61"/>
      <c r="QEU28" s="61"/>
      <c r="QEV28" s="61"/>
      <c r="QEW28" s="61"/>
      <c r="QEX28" s="61"/>
      <c r="QEY28" s="61"/>
      <c r="QEZ28" s="61"/>
      <c r="QFA28" s="61"/>
      <c r="QFB28" s="61"/>
      <c r="QFC28" s="61"/>
      <c r="QFD28" s="61"/>
      <c r="QFE28" s="61"/>
      <c r="QFF28" s="61"/>
      <c r="QFG28" s="61"/>
      <c r="QFH28" s="61"/>
      <c r="QFI28" s="61"/>
      <c r="QFJ28" s="61"/>
      <c r="QFK28" s="61"/>
      <c r="QFL28" s="61"/>
      <c r="QFM28" s="61"/>
      <c r="QFN28" s="61"/>
      <c r="QFO28" s="61"/>
      <c r="QFP28" s="61"/>
      <c r="QFQ28" s="61"/>
      <c r="QFR28" s="61"/>
      <c r="QFS28" s="61"/>
      <c r="QFT28" s="61"/>
      <c r="QFU28" s="61"/>
      <c r="QFV28" s="61"/>
      <c r="QFW28" s="61"/>
      <c r="QFX28" s="61"/>
      <c r="QFY28" s="61"/>
      <c r="QFZ28" s="61"/>
      <c r="QGA28" s="61"/>
      <c r="QGB28" s="61"/>
      <c r="QGC28" s="61"/>
      <c r="QGD28" s="61"/>
      <c r="QGE28" s="61"/>
      <c r="QGF28" s="61"/>
      <c r="QGG28" s="61"/>
      <c r="QGH28" s="61"/>
      <c r="QGI28" s="61"/>
      <c r="QGJ28" s="61"/>
      <c r="QGK28" s="61"/>
      <c r="QGL28" s="61"/>
      <c r="QGM28" s="61"/>
      <c r="QGN28" s="61"/>
      <c r="QGO28" s="61"/>
      <c r="QGP28" s="61"/>
      <c r="QGQ28" s="61"/>
      <c r="QGR28" s="61"/>
      <c r="QGS28" s="61"/>
      <c r="QGT28" s="61"/>
      <c r="QGU28" s="61"/>
      <c r="QGV28" s="61"/>
      <c r="QGW28" s="61"/>
      <c r="QGX28" s="61"/>
      <c r="QGY28" s="61"/>
      <c r="QGZ28" s="61"/>
      <c r="QHA28" s="61"/>
      <c r="QHB28" s="61"/>
      <c r="QHC28" s="61"/>
      <c r="QHD28" s="61"/>
      <c r="QHE28" s="61"/>
      <c r="QHF28" s="61"/>
      <c r="QHG28" s="61"/>
      <c r="QHH28" s="61"/>
      <c r="QHI28" s="61"/>
      <c r="QHJ28" s="61"/>
      <c r="QHK28" s="61"/>
      <c r="QHL28" s="61"/>
      <c r="QHM28" s="61"/>
      <c r="QHN28" s="61"/>
      <c r="QHO28" s="61"/>
      <c r="QHP28" s="61"/>
      <c r="QHQ28" s="61"/>
      <c r="QHR28" s="61"/>
      <c r="QHS28" s="61"/>
      <c r="QHT28" s="61"/>
      <c r="QHU28" s="61"/>
      <c r="QHV28" s="61"/>
      <c r="QHW28" s="61"/>
      <c r="QHX28" s="61"/>
      <c r="QHY28" s="61"/>
      <c r="QHZ28" s="61"/>
      <c r="QIA28" s="61"/>
      <c r="QIB28" s="61"/>
      <c r="QIC28" s="61"/>
      <c r="QID28" s="61"/>
      <c r="QIE28" s="61"/>
      <c r="QIF28" s="61"/>
      <c r="QIG28" s="61"/>
      <c r="QIH28" s="61"/>
      <c r="QII28" s="61"/>
      <c r="QIJ28" s="61"/>
      <c r="QIK28" s="61"/>
      <c r="QIL28" s="61"/>
      <c r="QIM28" s="61"/>
      <c r="QIN28" s="61"/>
      <c r="QIO28" s="61"/>
      <c r="QIP28" s="61"/>
      <c r="QIQ28" s="61"/>
      <c r="QIR28" s="61"/>
      <c r="QIS28" s="61"/>
      <c r="QIT28" s="61"/>
      <c r="QIU28" s="61"/>
      <c r="QIV28" s="61"/>
      <c r="QIW28" s="61"/>
      <c r="QIX28" s="61"/>
      <c r="QIY28" s="61"/>
      <c r="QIZ28" s="61"/>
      <c r="QJA28" s="61"/>
      <c r="QJB28" s="61"/>
      <c r="QJC28" s="61"/>
      <c r="QJD28" s="61"/>
      <c r="QJE28" s="61"/>
      <c r="QJF28" s="61"/>
      <c r="QJG28" s="61"/>
      <c r="QJH28" s="61"/>
      <c r="QJI28" s="61"/>
      <c r="QJJ28" s="61"/>
      <c r="QJK28" s="61"/>
      <c r="QJL28" s="61"/>
      <c r="QJM28" s="61"/>
      <c r="QJN28" s="61"/>
      <c r="QJO28" s="61"/>
      <c r="QJP28" s="61"/>
      <c r="QJQ28" s="61"/>
      <c r="QJR28" s="61"/>
      <c r="QJS28" s="61"/>
      <c r="QJT28" s="61"/>
      <c r="QJU28" s="61"/>
      <c r="QJV28" s="61"/>
      <c r="QJW28" s="61"/>
      <c r="QJX28" s="61"/>
      <c r="QJY28" s="61"/>
      <c r="QJZ28" s="61"/>
      <c r="QKA28" s="61"/>
      <c r="QKB28" s="61"/>
      <c r="QKC28" s="61"/>
      <c r="QKD28" s="61"/>
      <c r="QKE28" s="61"/>
      <c r="QKF28" s="61"/>
      <c r="QKG28" s="61"/>
      <c r="QKH28" s="61"/>
      <c r="QKI28" s="61"/>
      <c r="QKJ28" s="61"/>
      <c r="QKK28" s="61"/>
      <c r="QKL28" s="61"/>
      <c r="QKM28" s="61"/>
      <c r="QKN28" s="61"/>
      <c r="QKO28" s="61"/>
      <c r="QKP28" s="61"/>
      <c r="QKQ28" s="61"/>
      <c r="QKR28" s="61"/>
      <c r="QKS28" s="61"/>
      <c r="QKT28" s="61"/>
      <c r="QKU28" s="61"/>
      <c r="QKV28" s="61"/>
      <c r="QKW28" s="61"/>
      <c r="QKX28" s="61"/>
      <c r="QKY28" s="61"/>
      <c r="QKZ28" s="61"/>
      <c r="QLA28" s="61"/>
      <c r="QLB28" s="61"/>
      <c r="QLC28" s="61"/>
      <c r="QLD28" s="61"/>
      <c r="QLE28" s="61"/>
      <c r="QLF28" s="61"/>
      <c r="QLG28" s="61"/>
      <c r="QLH28" s="61"/>
      <c r="QLI28" s="61"/>
      <c r="QLJ28" s="61"/>
      <c r="QLK28" s="61"/>
      <c r="QLL28" s="61"/>
      <c r="QLM28" s="61"/>
      <c r="QLN28" s="61"/>
      <c r="QLO28" s="61"/>
      <c r="QLP28" s="61"/>
      <c r="QLQ28" s="61"/>
      <c r="QLR28" s="61"/>
      <c r="QLS28" s="61"/>
      <c r="QLT28" s="61"/>
      <c r="QLU28" s="61"/>
      <c r="QLV28" s="61"/>
      <c r="QLW28" s="61"/>
      <c r="QLX28" s="61"/>
      <c r="QLY28" s="61"/>
      <c r="QLZ28" s="61"/>
      <c r="QMA28" s="61"/>
      <c r="QMB28" s="61"/>
      <c r="QMC28" s="61"/>
      <c r="QMD28" s="61"/>
      <c r="QME28" s="61"/>
      <c r="QMF28" s="61"/>
      <c r="QMG28" s="61"/>
      <c r="QMH28" s="61"/>
      <c r="QMI28" s="61"/>
      <c r="QMJ28" s="61"/>
      <c r="QMK28" s="61"/>
      <c r="QML28" s="61"/>
      <c r="QMM28" s="61"/>
      <c r="QMN28" s="61"/>
      <c r="QMO28" s="61"/>
      <c r="QMP28" s="61"/>
      <c r="QMQ28" s="61"/>
      <c r="QMR28" s="61"/>
      <c r="QMS28" s="61"/>
      <c r="QMT28" s="61"/>
      <c r="QMU28" s="61"/>
      <c r="QMV28" s="61"/>
      <c r="QMW28" s="61"/>
      <c r="QMX28" s="61"/>
      <c r="QMY28" s="61"/>
      <c r="QMZ28" s="61"/>
      <c r="QNA28" s="61"/>
      <c r="QNB28" s="61"/>
      <c r="QNC28" s="61"/>
      <c r="QND28" s="61"/>
      <c r="QNE28" s="61"/>
      <c r="QNF28" s="61"/>
      <c r="QNG28" s="61"/>
      <c r="QNH28" s="61"/>
      <c r="QNI28" s="61"/>
      <c r="QNJ28" s="61"/>
      <c r="QNK28" s="61"/>
      <c r="QNL28" s="61"/>
      <c r="QNM28" s="61"/>
      <c r="QNN28" s="61"/>
      <c r="QNO28" s="61"/>
      <c r="QNP28" s="61"/>
      <c r="QNQ28" s="61"/>
      <c r="QNR28" s="61"/>
      <c r="QNS28" s="61"/>
      <c r="QNT28" s="61"/>
      <c r="QNU28" s="61"/>
      <c r="QNV28" s="61"/>
      <c r="QNW28" s="61"/>
      <c r="QNX28" s="61"/>
      <c r="QNY28" s="61"/>
      <c r="QNZ28" s="61"/>
      <c r="QOA28" s="61"/>
      <c r="QOB28" s="61"/>
      <c r="QOC28" s="61"/>
      <c r="QOD28" s="61"/>
      <c r="QOE28" s="61"/>
      <c r="QOF28" s="61"/>
      <c r="QOG28" s="61"/>
      <c r="QOH28" s="61"/>
      <c r="QOI28" s="61"/>
      <c r="QOJ28" s="61"/>
      <c r="QOK28" s="61"/>
      <c r="QOL28" s="61"/>
      <c r="QOM28" s="61"/>
      <c r="QON28" s="61"/>
      <c r="QOO28" s="61"/>
      <c r="QOP28" s="61"/>
      <c r="QOQ28" s="61"/>
      <c r="QOR28" s="61"/>
      <c r="QOS28" s="61"/>
      <c r="QOT28" s="61"/>
      <c r="QOU28" s="61"/>
      <c r="QOV28" s="61"/>
      <c r="QOW28" s="61"/>
      <c r="QOX28" s="61"/>
      <c r="QOY28" s="61"/>
      <c r="QOZ28" s="61"/>
      <c r="QPA28" s="61"/>
      <c r="QPB28" s="61"/>
      <c r="QPC28" s="61"/>
      <c r="QPD28" s="61"/>
      <c r="QPE28" s="61"/>
      <c r="QPF28" s="61"/>
      <c r="QPG28" s="61"/>
      <c r="QPH28" s="61"/>
      <c r="QPI28" s="61"/>
      <c r="QPJ28" s="61"/>
      <c r="QPK28" s="61"/>
      <c r="QPL28" s="61"/>
      <c r="QPM28" s="61"/>
      <c r="QPN28" s="61"/>
      <c r="QPO28" s="61"/>
      <c r="QPP28" s="61"/>
      <c r="QPQ28" s="61"/>
      <c r="QPR28" s="61"/>
      <c r="QPS28" s="61"/>
      <c r="QPT28" s="61"/>
      <c r="QPU28" s="61"/>
      <c r="QPV28" s="61"/>
      <c r="QPW28" s="61"/>
      <c r="QPX28" s="61"/>
      <c r="QPY28" s="61"/>
      <c r="QPZ28" s="61"/>
      <c r="QQA28" s="61"/>
      <c r="QQB28" s="61"/>
      <c r="QQC28" s="61"/>
      <c r="QQD28" s="61"/>
      <c r="QQE28" s="61"/>
      <c r="QQF28" s="61"/>
      <c r="QQG28" s="61"/>
      <c r="QQH28" s="61"/>
      <c r="QQI28" s="61"/>
      <c r="QQJ28" s="61"/>
      <c r="QQK28" s="61"/>
      <c r="QQL28" s="61"/>
      <c r="QQM28" s="61"/>
      <c r="QQN28" s="61"/>
      <c r="QQO28" s="61"/>
      <c r="QQP28" s="61"/>
      <c r="QQQ28" s="61"/>
      <c r="QQR28" s="61"/>
      <c r="QQS28" s="61"/>
      <c r="QQT28" s="61"/>
      <c r="QQU28" s="61"/>
      <c r="QQV28" s="61"/>
      <c r="QQW28" s="61"/>
      <c r="QQX28" s="61"/>
      <c r="QQY28" s="61"/>
      <c r="QQZ28" s="61"/>
      <c r="QRA28" s="61"/>
      <c r="QRB28" s="61"/>
      <c r="QRC28" s="61"/>
      <c r="QRD28" s="61"/>
      <c r="QRE28" s="61"/>
      <c r="QRF28" s="61"/>
      <c r="QRG28" s="61"/>
      <c r="QRH28" s="61"/>
      <c r="QRI28" s="61"/>
      <c r="QRJ28" s="61"/>
      <c r="QRK28" s="61"/>
      <c r="QRL28" s="61"/>
      <c r="QRM28" s="61"/>
      <c r="QRN28" s="61"/>
      <c r="QRO28" s="61"/>
      <c r="QRP28" s="61"/>
      <c r="QRQ28" s="61"/>
      <c r="QRR28" s="61"/>
      <c r="QRS28" s="61"/>
      <c r="QRT28" s="61"/>
      <c r="QRU28" s="61"/>
      <c r="QRV28" s="61"/>
      <c r="QRW28" s="61"/>
      <c r="QRX28" s="61"/>
      <c r="QRY28" s="61"/>
      <c r="QRZ28" s="61"/>
      <c r="QSA28" s="61"/>
      <c r="QSB28" s="61"/>
      <c r="QSC28" s="61"/>
      <c r="QSD28" s="61"/>
      <c r="QSE28" s="61"/>
      <c r="QSF28" s="61"/>
      <c r="QSG28" s="61"/>
      <c r="QSH28" s="61"/>
      <c r="QSI28" s="61"/>
      <c r="QSJ28" s="61"/>
      <c r="QSK28" s="61"/>
      <c r="QSL28" s="61"/>
      <c r="QSM28" s="61"/>
      <c r="QSN28" s="61"/>
      <c r="QSO28" s="61"/>
      <c r="QSP28" s="61"/>
      <c r="QSQ28" s="61"/>
      <c r="QSR28" s="61"/>
      <c r="QSS28" s="61"/>
      <c r="QST28" s="61"/>
      <c r="QSU28" s="61"/>
      <c r="QSV28" s="61"/>
      <c r="QSW28" s="61"/>
      <c r="QSX28" s="61"/>
      <c r="QSY28" s="61"/>
      <c r="QSZ28" s="61"/>
      <c r="QTA28" s="61"/>
      <c r="QTB28" s="61"/>
      <c r="QTC28" s="61"/>
      <c r="QTD28" s="61"/>
      <c r="QTE28" s="61"/>
      <c r="QTF28" s="61"/>
      <c r="QTG28" s="61"/>
      <c r="QTH28" s="61"/>
      <c r="QTI28" s="61"/>
      <c r="QTJ28" s="61"/>
      <c r="QTK28" s="61"/>
      <c r="QTL28" s="61"/>
      <c r="QTM28" s="61"/>
      <c r="QTN28" s="61"/>
      <c r="QTO28" s="61"/>
      <c r="QTP28" s="61"/>
      <c r="QTQ28" s="61"/>
      <c r="QTR28" s="61"/>
      <c r="QTS28" s="61"/>
      <c r="QTT28" s="61"/>
      <c r="QTU28" s="61"/>
      <c r="QTV28" s="61"/>
      <c r="QTW28" s="61"/>
      <c r="QTX28" s="61"/>
      <c r="QTY28" s="61"/>
      <c r="QTZ28" s="61"/>
      <c r="QUA28" s="61"/>
      <c r="QUB28" s="61"/>
      <c r="QUC28" s="61"/>
      <c r="QUD28" s="61"/>
      <c r="QUE28" s="61"/>
      <c r="QUF28" s="61"/>
      <c r="QUG28" s="61"/>
      <c r="QUH28" s="61"/>
      <c r="QUI28" s="61"/>
      <c r="QUJ28" s="61"/>
      <c r="QUK28" s="61"/>
      <c r="QUL28" s="61"/>
      <c r="QUM28" s="61"/>
      <c r="QUN28" s="61"/>
      <c r="QUO28" s="61"/>
      <c r="QUP28" s="61"/>
      <c r="QUQ28" s="61"/>
      <c r="QUR28" s="61"/>
      <c r="QUS28" s="61"/>
      <c r="QUT28" s="61"/>
      <c r="QUU28" s="61"/>
      <c r="QUV28" s="61"/>
      <c r="QUW28" s="61"/>
      <c r="QUX28" s="61"/>
      <c r="QUY28" s="61"/>
      <c r="QUZ28" s="61"/>
      <c r="QVA28" s="61"/>
      <c r="QVB28" s="61"/>
      <c r="QVC28" s="61"/>
      <c r="QVD28" s="61"/>
      <c r="QVE28" s="61"/>
      <c r="QVF28" s="61"/>
      <c r="QVG28" s="61"/>
      <c r="QVH28" s="61"/>
      <c r="QVI28" s="61"/>
      <c r="QVJ28" s="61"/>
      <c r="QVK28" s="61"/>
      <c r="QVL28" s="61"/>
      <c r="QVM28" s="61"/>
      <c r="QVN28" s="61"/>
      <c r="QVO28" s="61"/>
      <c r="QVP28" s="61"/>
      <c r="QVQ28" s="61"/>
      <c r="QVR28" s="61"/>
      <c r="QVS28" s="61"/>
      <c r="QVT28" s="61"/>
      <c r="QVU28" s="61"/>
      <c r="QVV28" s="61"/>
      <c r="QVW28" s="61"/>
      <c r="QVX28" s="61"/>
      <c r="QVY28" s="61"/>
      <c r="QVZ28" s="61"/>
      <c r="QWA28" s="61"/>
      <c r="QWB28" s="61"/>
      <c r="QWC28" s="61"/>
      <c r="QWD28" s="61"/>
      <c r="QWE28" s="61"/>
      <c r="QWF28" s="61"/>
      <c r="QWG28" s="61"/>
      <c r="QWH28" s="61"/>
      <c r="QWI28" s="61"/>
      <c r="QWJ28" s="61"/>
      <c r="QWK28" s="61"/>
      <c r="QWL28" s="61"/>
      <c r="QWM28" s="61"/>
      <c r="QWN28" s="61"/>
      <c r="QWO28" s="61"/>
      <c r="QWP28" s="61"/>
      <c r="QWQ28" s="61"/>
      <c r="QWR28" s="61"/>
      <c r="QWS28" s="61"/>
      <c r="QWT28" s="61"/>
      <c r="QWU28" s="61"/>
      <c r="QWV28" s="61"/>
      <c r="QWW28" s="61"/>
      <c r="QWX28" s="61"/>
      <c r="QWY28" s="61"/>
      <c r="QWZ28" s="61"/>
      <c r="QXA28" s="61"/>
      <c r="QXB28" s="61"/>
      <c r="QXC28" s="61"/>
      <c r="QXD28" s="61"/>
      <c r="QXE28" s="61"/>
      <c r="QXF28" s="61"/>
      <c r="QXG28" s="61"/>
      <c r="QXH28" s="61"/>
      <c r="QXI28" s="61"/>
      <c r="QXJ28" s="61"/>
      <c r="QXK28" s="61"/>
      <c r="QXL28" s="61"/>
      <c r="QXM28" s="61"/>
      <c r="QXN28" s="61"/>
      <c r="QXO28" s="61"/>
      <c r="QXP28" s="61"/>
      <c r="QXQ28" s="61"/>
      <c r="QXR28" s="61"/>
      <c r="QXS28" s="61"/>
      <c r="QXT28" s="61"/>
      <c r="QXU28" s="61"/>
      <c r="QXV28" s="61"/>
      <c r="QXW28" s="61"/>
      <c r="QXX28" s="61"/>
      <c r="QXY28" s="61"/>
      <c r="QXZ28" s="61"/>
      <c r="QYA28" s="61"/>
      <c r="QYB28" s="61"/>
      <c r="QYC28" s="61"/>
      <c r="QYD28" s="61"/>
      <c r="QYE28" s="61"/>
      <c r="QYF28" s="61"/>
      <c r="QYG28" s="61"/>
      <c r="QYH28" s="61"/>
      <c r="QYI28" s="61"/>
      <c r="QYJ28" s="61"/>
      <c r="QYK28" s="61"/>
      <c r="QYL28" s="61"/>
      <c r="QYM28" s="61"/>
      <c r="QYN28" s="61"/>
      <c r="QYO28" s="61"/>
      <c r="QYP28" s="61"/>
      <c r="QYQ28" s="61"/>
      <c r="QYR28" s="61"/>
      <c r="QYS28" s="61"/>
      <c r="QYT28" s="61"/>
      <c r="QYU28" s="61"/>
      <c r="QYV28" s="61"/>
      <c r="QYW28" s="61"/>
      <c r="QYX28" s="61"/>
      <c r="QYY28" s="61"/>
      <c r="QYZ28" s="61"/>
      <c r="QZA28" s="61"/>
      <c r="QZB28" s="61"/>
      <c r="QZC28" s="61"/>
      <c r="QZD28" s="61"/>
      <c r="QZE28" s="61"/>
      <c r="QZF28" s="61"/>
      <c r="QZG28" s="61"/>
      <c r="QZH28" s="61"/>
      <c r="QZI28" s="61"/>
      <c r="QZJ28" s="61"/>
      <c r="QZK28" s="61"/>
      <c r="QZL28" s="61"/>
      <c r="QZM28" s="61"/>
      <c r="QZN28" s="61"/>
      <c r="QZO28" s="61"/>
      <c r="QZP28" s="61"/>
      <c r="QZQ28" s="61"/>
      <c r="QZR28" s="61"/>
      <c r="QZS28" s="61"/>
      <c r="QZT28" s="61"/>
      <c r="QZU28" s="61"/>
      <c r="QZV28" s="61"/>
      <c r="QZW28" s="61"/>
      <c r="QZX28" s="61"/>
      <c r="QZY28" s="61"/>
      <c r="QZZ28" s="61"/>
      <c r="RAA28" s="61"/>
      <c r="RAB28" s="61"/>
      <c r="RAC28" s="61"/>
      <c r="RAD28" s="61"/>
      <c r="RAE28" s="61"/>
      <c r="RAF28" s="61"/>
      <c r="RAG28" s="61"/>
      <c r="RAH28" s="61"/>
      <c r="RAI28" s="61"/>
      <c r="RAJ28" s="61"/>
      <c r="RAK28" s="61"/>
      <c r="RAL28" s="61"/>
      <c r="RAM28" s="61"/>
      <c r="RAN28" s="61"/>
      <c r="RAO28" s="61"/>
      <c r="RAP28" s="61"/>
      <c r="RAQ28" s="61"/>
      <c r="RAR28" s="61"/>
      <c r="RAS28" s="61"/>
      <c r="RAT28" s="61"/>
      <c r="RAU28" s="61"/>
      <c r="RAV28" s="61"/>
      <c r="RAW28" s="61"/>
      <c r="RAX28" s="61"/>
      <c r="RAY28" s="61"/>
      <c r="RAZ28" s="61"/>
      <c r="RBA28" s="61"/>
      <c r="RBB28" s="61"/>
      <c r="RBC28" s="61"/>
      <c r="RBD28" s="61"/>
      <c r="RBE28" s="61"/>
      <c r="RBF28" s="61"/>
      <c r="RBG28" s="61"/>
      <c r="RBH28" s="61"/>
      <c r="RBI28" s="61"/>
      <c r="RBJ28" s="61"/>
      <c r="RBK28" s="61"/>
      <c r="RBL28" s="61"/>
      <c r="RBM28" s="61"/>
      <c r="RBN28" s="61"/>
      <c r="RBO28" s="61"/>
      <c r="RBP28" s="61"/>
      <c r="RBQ28" s="61"/>
      <c r="RBR28" s="61"/>
      <c r="RBS28" s="61"/>
      <c r="RBT28" s="61"/>
      <c r="RBU28" s="61"/>
      <c r="RBV28" s="61"/>
      <c r="RBW28" s="61"/>
      <c r="RBX28" s="61"/>
      <c r="RBY28" s="61"/>
      <c r="RBZ28" s="61"/>
      <c r="RCA28" s="61"/>
      <c r="RCB28" s="61"/>
      <c r="RCC28" s="61"/>
      <c r="RCD28" s="61"/>
      <c r="RCE28" s="61"/>
      <c r="RCF28" s="61"/>
      <c r="RCG28" s="61"/>
      <c r="RCH28" s="61"/>
      <c r="RCI28" s="61"/>
      <c r="RCJ28" s="61"/>
      <c r="RCK28" s="61"/>
      <c r="RCL28" s="61"/>
      <c r="RCM28" s="61"/>
      <c r="RCN28" s="61"/>
      <c r="RCO28" s="61"/>
      <c r="RCP28" s="61"/>
      <c r="RCQ28" s="61"/>
      <c r="RCR28" s="61"/>
      <c r="RCS28" s="61"/>
      <c r="RCT28" s="61"/>
      <c r="RCU28" s="61"/>
      <c r="RCV28" s="61"/>
      <c r="RCW28" s="61"/>
      <c r="RCX28" s="61"/>
      <c r="RCY28" s="61"/>
      <c r="RCZ28" s="61"/>
      <c r="RDA28" s="61"/>
      <c r="RDB28" s="61"/>
      <c r="RDC28" s="61"/>
      <c r="RDD28" s="61"/>
      <c r="RDE28" s="61"/>
      <c r="RDF28" s="61"/>
      <c r="RDG28" s="61"/>
      <c r="RDH28" s="61"/>
      <c r="RDI28" s="61"/>
      <c r="RDJ28" s="61"/>
      <c r="RDK28" s="61"/>
      <c r="RDL28" s="61"/>
      <c r="RDM28" s="61"/>
      <c r="RDN28" s="61"/>
      <c r="RDO28" s="61"/>
      <c r="RDP28" s="61"/>
      <c r="RDQ28" s="61"/>
      <c r="RDR28" s="61"/>
      <c r="RDS28" s="61"/>
      <c r="RDT28" s="61"/>
      <c r="RDU28" s="61"/>
      <c r="RDV28" s="61"/>
      <c r="RDW28" s="61"/>
      <c r="RDX28" s="61"/>
      <c r="RDY28" s="61"/>
      <c r="RDZ28" s="61"/>
      <c r="REA28" s="61"/>
      <c r="REB28" s="61"/>
      <c r="REC28" s="61"/>
      <c r="RED28" s="61"/>
      <c r="REE28" s="61"/>
      <c r="REF28" s="61"/>
      <c r="REG28" s="61"/>
      <c r="REH28" s="61"/>
      <c r="REI28" s="61"/>
      <c r="REJ28" s="61"/>
      <c r="REK28" s="61"/>
      <c r="REL28" s="61"/>
      <c r="REM28" s="61"/>
      <c r="REN28" s="61"/>
      <c r="REO28" s="61"/>
      <c r="REP28" s="61"/>
      <c r="REQ28" s="61"/>
      <c r="RER28" s="61"/>
      <c r="RES28" s="61"/>
      <c r="RET28" s="61"/>
      <c r="REU28" s="61"/>
      <c r="REV28" s="61"/>
      <c r="REW28" s="61"/>
      <c r="REX28" s="61"/>
      <c r="REY28" s="61"/>
      <c r="REZ28" s="61"/>
      <c r="RFA28" s="61"/>
      <c r="RFB28" s="61"/>
      <c r="RFC28" s="61"/>
      <c r="RFD28" s="61"/>
      <c r="RFE28" s="61"/>
      <c r="RFF28" s="61"/>
      <c r="RFG28" s="61"/>
      <c r="RFH28" s="61"/>
      <c r="RFI28" s="61"/>
      <c r="RFJ28" s="61"/>
      <c r="RFK28" s="61"/>
      <c r="RFL28" s="61"/>
      <c r="RFM28" s="61"/>
      <c r="RFN28" s="61"/>
      <c r="RFO28" s="61"/>
      <c r="RFP28" s="61"/>
      <c r="RFQ28" s="61"/>
      <c r="RFR28" s="61"/>
      <c r="RFS28" s="61"/>
      <c r="RFT28" s="61"/>
      <c r="RFU28" s="61"/>
      <c r="RFV28" s="61"/>
      <c r="RFW28" s="61"/>
      <c r="RFX28" s="61"/>
      <c r="RFY28" s="61"/>
      <c r="RFZ28" s="61"/>
      <c r="RGA28" s="61"/>
      <c r="RGB28" s="61"/>
      <c r="RGC28" s="61"/>
      <c r="RGD28" s="61"/>
      <c r="RGE28" s="61"/>
      <c r="RGF28" s="61"/>
      <c r="RGG28" s="61"/>
      <c r="RGH28" s="61"/>
      <c r="RGI28" s="61"/>
      <c r="RGJ28" s="61"/>
      <c r="RGK28" s="61"/>
      <c r="RGL28" s="61"/>
      <c r="RGM28" s="61"/>
      <c r="RGN28" s="61"/>
      <c r="RGO28" s="61"/>
      <c r="RGP28" s="61"/>
      <c r="RGQ28" s="61"/>
      <c r="RGR28" s="61"/>
      <c r="RGS28" s="61"/>
      <c r="RGT28" s="61"/>
      <c r="RGU28" s="61"/>
      <c r="RGV28" s="61"/>
      <c r="RGW28" s="61"/>
      <c r="RGX28" s="61"/>
      <c r="RGY28" s="61"/>
      <c r="RGZ28" s="61"/>
      <c r="RHA28" s="61"/>
      <c r="RHB28" s="61"/>
      <c r="RHC28" s="61"/>
      <c r="RHD28" s="61"/>
      <c r="RHE28" s="61"/>
      <c r="RHF28" s="61"/>
      <c r="RHG28" s="61"/>
      <c r="RHH28" s="61"/>
      <c r="RHI28" s="61"/>
      <c r="RHJ28" s="61"/>
      <c r="RHK28" s="61"/>
      <c r="RHL28" s="61"/>
      <c r="RHM28" s="61"/>
      <c r="RHN28" s="61"/>
      <c r="RHO28" s="61"/>
      <c r="RHP28" s="61"/>
      <c r="RHQ28" s="61"/>
      <c r="RHR28" s="61"/>
      <c r="RHS28" s="61"/>
      <c r="RHT28" s="61"/>
      <c r="RHU28" s="61"/>
      <c r="RHV28" s="61"/>
      <c r="RHW28" s="61"/>
      <c r="RHX28" s="61"/>
      <c r="RHY28" s="61"/>
      <c r="RHZ28" s="61"/>
      <c r="RIA28" s="61"/>
      <c r="RIB28" s="61"/>
      <c r="RIC28" s="61"/>
      <c r="RID28" s="61"/>
      <c r="RIE28" s="61"/>
      <c r="RIF28" s="61"/>
      <c r="RIG28" s="61"/>
      <c r="RIH28" s="61"/>
      <c r="RII28" s="61"/>
      <c r="RIJ28" s="61"/>
      <c r="RIK28" s="61"/>
      <c r="RIL28" s="61"/>
      <c r="RIM28" s="61"/>
      <c r="RIN28" s="61"/>
      <c r="RIO28" s="61"/>
      <c r="RIP28" s="61"/>
      <c r="RIQ28" s="61"/>
      <c r="RIR28" s="61"/>
      <c r="RIS28" s="61"/>
      <c r="RIT28" s="61"/>
      <c r="RIU28" s="61"/>
      <c r="RIV28" s="61"/>
      <c r="RIW28" s="61"/>
      <c r="RIX28" s="61"/>
      <c r="RIY28" s="61"/>
      <c r="RIZ28" s="61"/>
      <c r="RJA28" s="61"/>
      <c r="RJB28" s="61"/>
      <c r="RJC28" s="61"/>
      <c r="RJD28" s="61"/>
      <c r="RJE28" s="61"/>
      <c r="RJF28" s="61"/>
      <c r="RJG28" s="61"/>
      <c r="RJH28" s="61"/>
      <c r="RJI28" s="61"/>
      <c r="RJJ28" s="61"/>
      <c r="RJK28" s="61"/>
      <c r="RJL28" s="61"/>
      <c r="RJM28" s="61"/>
      <c r="RJN28" s="61"/>
      <c r="RJO28" s="61"/>
      <c r="RJP28" s="61"/>
      <c r="RJQ28" s="61"/>
      <c r="RJR28" s="61"/>
      <c r="RJS28" s="61"/>
      <c r="RJT28" s="61"/>
      <c r="RJU28" s="61"/>
      <c r="RJV28" s="61"/>
      <c r="RJW28" s="61"/>
      <c r="RJX28" s="61"/>
      <c r="RJY28" s="61"/>
      <c r="RJZ28" s="61"/>
      <c r="RKA28" s="61"/>
      <c r="RKB28" s="61"/>
      <c r="RKC28" s="61"/>
      <c r="RKD28" s="61"/>
      <c r="RKE28" s="61"/>
      <c r="RKF28" s="61"/>
      <c r="RKG28" s="61"/>
      <c r="RKH28" s="61"/>
      <c r="RKI28" s="61"/>
      <c r="RKJ28" s="61"/>
      <c r="RKK28" s="61"/>
      <c r="RKL28" s="61"/>
      <c r="RKM28" s="61"/>
      <c r="RKN28" s="61"/>
      <c r="RKO28" s="61"/>
      <c r="RKP28" s="61"/>
      <c r="RKQ28" s="61"/>
      <c r="RKR28" s="61"/>
      <c r="RKS28" s="61"/>
      <c r="RKT28" s="61"/>
      <c r="RKU28" s="61"/>
      <c r="RKV28" s="61"/>
      <c r="RKW28" s="61"/>
      <c r="RKX28" s="61"/>
      <c r="RKY28" s="61"/>
      <c r="RKZ28" s="61"/>
      <c r="RLA28" s="61"/>
      <c r="RLB28" s="61"/>
      <c r="RLC28" s="61"/>
      <c r="RLD28" s="61"/>
      <c r="RLE28" s="61"/>
      <c r="RLF28" s="61"/>
      <c r="RLG28" s="61"/>
      <c r="RLH28" s="61"/>
      <c r="RLI28" s="61"/>
      <c r="RLJ28" s="61"/>
      <c r="RLK28" s="61"/>
      <c r="RLL28" s="61"/>
      <c r="RLM28" s="61"/>
      <c r="RLN28" s="61"/>
      <c r="RLO28" s="61"/>
      <c r="RLP28" s="61"/>
      <c r="RLQ28" s="61"/>
      <c r="RLR28" s="61"/>
      <c r="RLS28" s="61"/>
      <c r="RLT28" s="61"/>
      <c r="RLU28" s="61"/>
      <c r="RLV28" s="61"/>
      <c r="RLW28" s="61"/>
      <c r="RLX28" s="61"/>
      <c r="RLY28" s="61"/>
      <c r="RLZ28" s="61"/>
      <c r="RMA28" s="61"/>
      <c r="RMB28" s="61"/>
      <c r="RMC28" s="61"/>
      <c r="RMD28" s="61"/>
      <c r="RME28" s="61"/>
      <c r="RMF28" s="61"/>
      <c r="RMG28" s="61"/>
      <c r="RMH28" s="61"/>
      <c r="RMI28" s="61"/>
      <c r="RMJ28" s="61"/>
      <c r="RMK28" s="61"/>
      <c r="RML28" s="61"/>
      <c r="RMM28" s="61"/>
      <c r="RMN28" s="61"/>
      <c r="RMO28" s="61"/>
      <c r="RMP28" s="61"/>
      <c r="RMQ28" s="61"/>
      <c r="RMR28" s="61"/>
      <c r="RMS28" s="61"/>
      <c r="RMT28" s="61"/>
      <c r="RMU28" s="61"/>
      <c r="RMV28" s="61"/>
      <c r="RMW28" s="61"/>
      <c r="RMX28" s="61"/>
      <c r="RMY28" s="61"/>
      <c r="RMZ28" s="61"/>
      <c r="RNA28" s="61"/>
      <c r="RNB28" s="61"/>
      <c r="RNC28" s="61"/>
      <c r="RND28" s="61"/>
      <c r="RNE28" s="61"/>
      <c r="RNF28" s="61"/>
      <c r="RNG28" s="61"/>
      <c r="RNH28" s="61"/>
      <c r="RNI28" s="61"/>
      <c r="RNJ28" s="61"/>
      <c r="RNK28" s="61"/>
      <c r="RNL28" s="61"/>
      <c r="RNM28" s="61"/>
      <c r="RNN28" s="61"/>
      <c r="RNO28" s="61"/>
      <c r="RNP28" s="61"/>
      <c r="RNQ28" s="61"/>
      <c r="RNR28" s="61"/>
      <c r="RNS28" s="61"/>
      <c r="RNT28" s="61"/>
      <c r="RNU28" s="61"/>
      <c r="RNV28" s="61"/>
      <c r="RNW28" s="61"/>
      <c r="RNX28" s="61"/>
      <c r="RNY28" s="61"/>
      <c r="RNZ28" s="61"/>
      <c r="ROA28" s="61"/>
      <c r="ROB28" s="61"/>
      <c r="ROC28" s="61"/>
      <c r="ROD28" s="61"/>
      <c r="ROE28" s="61"/>
      <c r="ROF28" s="61"/>
      <c r="ROG28" s="61"/>
      <c r="ROH28" s="61"/>
      <c r="ROI28" s="61"/>
      <c r="ROJ28" s="61"/>
      <c r="ROK28" s="61"/>
      <c r="ROL28" s="61"/>
      <c r="ROM28" s="61"/>
      <c r="RON28" s="61"/>
      <c r="ROO28" s="61"/>
      <c r="ROP28" s="61"/>
      <c r="ROQ28" s="61"/>
      <c r="ROR28" s="61"/>
      <c r="ROS28" s="61"/>
      <c r="ROT28" s="61"/>
      <c r="ROU28" s="61"/>
      <c r="ROV28" s="61"/>
      <c r="ROW28" s="61"/>
      <c r="ROX28" s="61"/>
      <c r="ROY28" s="61"/>
      <c r="ROZ28" s="61"/>
      <c r="RPA28" s="61"/>
      <c r="RPB28" s="61"/>
      <c r="RPC28" s="61"/>
      <c r="RPD28" s="61"/>
      <c r="RPE28" s="61"/>
      <c r="RPF28" s="61"/>
      <c r="RPG28" s="61"/>
      <c r="RPH28" s="61"/>
      <c r="RPI28" s="61"/>
      <c r="RPJ28" s="61"/>
      <c r="RPK28" s="61"/>
      <c r="RPL28" s="61"/>
      <c r="RPM28" s="61"/>
      <c r="RPN28" s="61"/>
      <c r="RPO28" s="61"/>
      <c r="RPP28" s="61"/>
      <c r="RPQ28" s="61"/>
      <c r="RPR28" s="61"/>
      <c r="RPS28" s="61"/>
      <c r="RPT28" s="61"/>
      <c r="RPU28" s="61"/>
      <c r="RPV28" s="61"/>
      <c r="RPW28" s="61"/>
      <c r="RPX28" s="61"/>
      <c r="RPY28" s="61"/>
      <c r="RPZ28" s="61"/>
      <c r="RQA28" s="61"/>
      <c r="RQB28" s="61"/>
      <c r="RQC28" s="61"/>
      <c r="RQD28" s="61"/>
      <c r="RQE28" s="61"/>
      <c r="RQF28" s="61"/>
      <c r="RQG28" s="61"/>
      <c r="RQH28" s="61"/>
      <c r="RQI28" s="61"/>
      <c r="RQJ28" s="61"/>
      <c r="RQK28" s="61"/>
      <c r="RQL28" s="61"/>
      <c r="RQM28" s="61"/>
      <c r="RQN28" s="61"/>
      <c r="RQO28" s="61"/>
      <c r="RQP28" s="61"/>
      <c r="RQQ28" s="61"/>
      <c r="RQR28" s="61"/>
      <c r="RQS28" s="61"/>
      <c r="RQT28" s="61"/>
      <c r="RQU28" s="61"/>
      <c r="RQV28" s="61"/>
      <c r="RQW28" s="61"/>
      <c r="RQX28" s="61"/>
      <c r="RQY28" s="61"/>
      <c r="RQZ28" s="61"/>
      <c r="RRA28" s="61"/>
      <c r="RRB28" s="61"/>
      <c r="RRC28" s="61"/>
      <c r="RRD28" s="61"/>
      <c r="RRE28" s="61"/>
      <c r="RRF28" s="61"/>
      <c r="RRG28" s="61"/>
      <c r="RRH28" s="61"/>
      <c r="RRI28" s="61"/>
      <c r="RRJ28" s="61"/>
      <c r="RRK28" s="61"/>
      <c r="RRL28" s="61"/>
      <c r="RRM28" s="61"/>
      <c r="RRN28" s="61"/>
      <c r="RRO28" s="61"/>
      <c r="RRP28" s="61"/>
      <c r="RRQ28" s="61"/>
      <c r="RRR28" s="61"/>
      <c r="RRS28" s="61"/>
      <c r="RRT28" s="61"/>
      <c r="RRU28" s="61"/>
      <c r="RRV28" s="61"/>
      <c r="RRW28" s="61"/>
      <c r="RRX28" s="61"/>
      <c r="RRY28" s="61"/>
      <c r="RRZ28" s="61"/>
      <c r="RSA28" s="61"/>
      <c r="RSB28" s="61"/>
      <c r="RSC28" s="61"/>
      <c r="RSD28" s="61"/>
      <c r="RSE28" s="61"/>
      <c r="RSF28" s="61"/>
      <c r="RSG28" s="61"/>
      <c r="RSH28" s="61"/>
      <c r="RSI28" s="61"/>
      <c r="RSJ28" s="61"/>
      <c r="RSK28" s="61"/>
      <c r="RSL28" s="61"/>
      <c r="RSM28" s="61"/>
      <c r="RSN28" s="61"/>
      <c r="RSO28" s="61"/>
      <c r="RSP28" s="61"/>
      <c r="RSQ28" s="61"/>
      <c r="RSR28" s="61"/>
      <c r="RSS28" s="61"/>
      <c r="RST28" s="61"/>
      <c r="RSU28" s="61"/>
      <c r="RSV28" s="61"/>
      <c r="RSW28" s="61"/>
      <c r="RSX28" s="61"/>
      <c r="RSY28" s="61"/>
      <c r="RSZ28" s="61"/>
      <c r="RTA28" s="61"/>
      <c r="RTB28" s="61"/>
      <c r="RTC28" s="61"/>
      <c r="RTD28" s="61"/>
      <c r="RTE28" s="61"/>
      <c r="RTF28" s="61"/>
      <c r="RTG28" s="61"/>
      <c r="RTH28" s="61"/>
      <c r="RTI28" s="61"/>
      <c r="RTJ28" s="61"/>
      <c r="RTK28" s="61"/>
      <c r="RTL28" s="61"/>
      <c r="RTM28" s="61"/>
      <c r="RTN28" s="61"/>
      <c r="RTO28" s="61"/>
      <c r="RTP28" s="61"/>
      <c r="RTQ28" s="61"/>
      <c r="RTR28" s="61"/>
      <c r="RTS28" s="61"/>
      <c r="RTT28" s="61"/>
      <c r="RTU28" s="61"/>
      <c r="RTV28" s="61"/>
      <c r="RTW28" s="61"/>
      <c r="RTX28" s="61"/>
      <c r="RTY28" s="61"/>
      <c r="RTZ28" s="61"/>
      <c r="RUA28" s="61"/>
      <c r="RUB28" s="61"/>
      <c r="RUC28" s="61"/>
      <c r="RUD28" s="61"/>
      <c r="RUE28" s="61"/>
      <c r="RUF28" s="61"/>
      <c r="RUG28" s="61"/>
      <c r="RUH28" s="61"/>
      <c r="RUI28" s="61"/>
      <c r="RUJ28" s="61"/>
      <c r="RUK28" s="61"/>
      <c r="RUL28" s="61"/>
      <c r="RUM28" s="61"/>
      <c r="RUN28" s="61"/>
      <c r="RUO28" s="61"/>
      <c r="RUP28" s="61"/>
      <c r="RUQ28" s="61"/>
      <c r="RUR28" s="61"/>
      <c r="RUS28" s="61"/>
      <c r="RUT28" s="61"/>
      <c r="RUU28" s="61"/>
      <c r="RUV28" s="61"/>
      <c r="RUW28" s="61"/>
      <c r="RUX28" s="61"/>
      <c r="RUY28" s="61"/>
      <c r="RUZ28" s="61"/>
      <c r="RVA28" s="61"/>
      <c r="RVB28" s="61"/>
      <c r="RVC28" s="61"/>
      <c r="RVD28" s="61"/>
      <c r="RVE28" s="61"/>
      <c r="RVF28" s="61"/>
      <c r="RVG28" s="61"/>
      <c r="RVH28" s="61"/>
      <c r="RVI28" s="61"/>
      <c r="RVJ28" s="61"/>
      <c r="RVK28" s="61"/>
      <c r="RVL28" s="61"/>
      <c r="RVM28" s="61"/>
      <c r="RVN28" s="61"/>
      <c r="RVO28" s="61"/>
      <c r="RVP28" s="61"/>
      <c r="RVQ28" s="61"/>
      <c r="RVR28" s="61"/>
      <c r="RVS28" s="61"/>
      <c r="RVT28" s="61"/>
      <c r="RVU28" s="61"/>
      <c r="RVV28" s="61"/>
      <c r="RVW28" s="61"/>
      <c r="RVX28" s="61"/>
      <c r="RVY28" s="61"/>
      <c r="RVZ28" s="61"/>
      <c r="RWA28" s="61"/>
      <c r="RWB28" s="61"/>
      <c r="RWC28" s="61"/>
      <c r="RWD28" s="61"/>
      <c r="RWE28" s="61"/>
      <c r="RWF28" s="61"/>
      <c r="RWG28" s="61"/>
      <c r="RWH28" s="61"/>
      <c r="RWI28" s="61"/>
      <c r="RWJ28" s="61"/>
      <c r="RWK28" s="61"/>
      <c r="RWL28" s="61"/>
      <c r="RWM28" s="61"/>
      <c r="RWN28" s="61"/>
      <c r="RWO28" s="61"/>
      <c r="RWP28" s="61"/>
      <c r="RWQ28" s="61"/>
      <c r="RWR28" s="61"/>
      <c r="RWS28" s="61"/>
      <c r="RWT28" s="61"/>
      <c r="RWU28" s="61"/>
      <c r="RWV28" s="61"/>
      <c r="RWW28" s="61"/>
      <c r="RWX28" s="61"/>
      <c r="RWY28" s="61"/>
      <c r="RWZ28" s="61"/>
      <c r="RXA28" s="61"/>
      <c r="RXB28" s="61"/>
      <c r="RXC28" s="61"/>
      <c r="RXD28" s="61"/>
      <c r="RXE28" s="61"/>
      <c r="RXF28" s="61"/>
      <c r="RXG28" s="61"/>
      <c r="RXH28" s="61"/>
      <c r="RXI28" s="61"/>
      <c r="RXJ28" s="61"/>
      <c r="RXK28" s="61"/>
      <c r="RXL28" s="61"/>
      <c r="RXM28" s="61"/>
      <c r="RXN28" s="61"/>
      <c r="RXO28" s="61"/>
      <c r="RXP28" s="61"/>
      <c r="RXQ28" s="61"/>
      <c r="RXR28" s="61"/>
      <c r="RXS28" s="61"/>
      <c r="RXT28" s="61"/>
      <c r="RXU28" s="61"/>
      <c r="RXV28" s="61"/>
      <c r="RXW28" s="61"/>
      <c r="RXX28" s="61"/>
      <c r="RXY28" s="61"/>
      <c r="RXZ28" s="61"/>
      <c r="RYA28" s="61"/>
      <c r="RYB28" s="61"/>
      <c r="RYC28" s="61"/>
      <c r="RYD28" s="61"/>
      <c r="RYE28" s="61"/>
      <c r="RYF28" s="61"/>
      <c r="RYG28" s="61"/>
      <c r="RYH28" s="61"/>
      <c r="RYI28" s="61"/>
      <c r="RYJ28" s="61"/>
      <c r="RYK28" s="61"/>
      <c r="RYL28" s="61"/>
      <c r="RYM28" s="61"/>
      <c r="RYN28" s="61"/>
      <c r="RYO28" s="61"/>
      <c r="RYP28" s="61"/>
      <c r="RYQ28" s="61"/>
      <c r="RYR28" s="61"/>
      <c r="RYS28" s="61"/>
      <c r="RYT28" s="61"/>
      <c r="RYU28" s="61"/>
      <c r="RYV28" s="61"/>
      <c r="RYW28" s="61"/>
      <c r="RYX28" s="61"/>
      <c r="RYY28" s="61"/>
      <c r="RYZ28" s="61"/>
      <c r="RZA28" s="61"/>
      <c r="RZB28" s="61"/>
      <c r="RZC28" s="61"/>
      <c r="RZD28" s="61"/>
      <c r="RZE28" s="61"/>
      <c r="RZF28" s="61"/>
      <c r="RZG28" s="61"/>
      <c r="RZH28" s="61"/>
      <c r="RZI28" s="61"/>
      <c r="RZJ28" s="61"/>
      <c r="RZK28" s="61"/>
      <c r="RZL28" s="61"/>
      <c r="RZM28" s="61"/>
      <c r="RZN28" s="61"/>
      <c r="RZO28" s="61"/>
      <c r="RZP28" s="61"/>
      <c r="RZQ28" s="61"/>
      <c r="RZR28" s="61"/>
      <c r="RZS28" s="61"/>
      <c r="RZT28" s="61"/>
      <c r="RZU28" s="61"/>
      <c r="RZV28" s="61"/>
      <c r="RZW28" s="61"/>
      <c r="RZX28" s="61"/>
      <c r="RZY28" s="61"/>
      <c r="RZZ28" s="61"/>
      <c r="SAA28" s="61"/>
      <c r="SAB28" s="61"/>
      <c r="SAC28" s="61"/>
      <c r="SAD28" s="61"/>
      <c r="SAE28" s="61"/>
      <c r="SAF28" s="61"/>
      <c r="SAG28" s="61"/>
      <c r="SAH28" s="61"/>
      <c r="SAI28" s="61"/>
      <c r="SAJ28" s="61"/>
      <c r="SAK28" s="61"/>
      <c r="SAL28" s="61"/>
      <c r="SAM28" s="61"/>
      <c r="SAN28" s="61"/>
      <c r="SAO28" s="61"/>
      <c r="SAP28" s="61"/>
      <c r="SAQ28" s="61"/>
      <c r="SAR28" s="61"/>
      <c r="SAS28" s="61"/>
      <c r="SAT28" s="61"/>
      <c r="SAU28" s="61"/>
      <c r="SAV28" s="61"/>
      <c r="SAW28" s="61"/>
      <c r="SAX28" s="61"/>
      <c r="SAY28" s="61"/>
      <c r="SAZ28" s="61"/>
      <c r="SBA28" s="61"/>
      <c r="SBB28" s="61"/>
      <c r="SBC28" s="61"/>
      <c r="SBD28" s="61"/>
      <c r="SBE28" s="61"/>
      <c r="SBF28" s="61"/>
      <c r="SBG28" s="61"/>
      <c r="SBH28" s="61"/>
      <c r="SBI28" s="61"/>
      <c r="SBJ28" s="61"/>
      <c r="SBK28" s="61"/>
      <c r="SBL28" s="61"/>
      <c r="SBM28" s="61"/>
      <c r="SBN28" s="61"/>
      <c r="SBO28" s="61"/>
      <c r="SBP28" s="61"/>
      <c r="SBQ28" s="61"/>
      <c r="SBR28" s="61"/>
      <c r="SBS28" s="61"/>
      <c r="SBT28" s="61"/>
      <c r="SBU28" s="61"/>
      <c r="SBV28" s="61"/>
      <c r="SBW28" s="61"/>
      <c r="SBX28" s="61"/>
      <c r="SBY28" s="61"/>
      <c r="SBZ28" s="61"/>
      <c r="SCA28" s="61"/>
      <c r="SCB28" s="61"/>
      <c r="SCC28" s="61"/>
      <c r="SCD28" s="61"/>
      <c r="SCE28" s="61"/>
      <c r="SCF28" s="61"/>
      <c r="SCG28" s="61"/>
      <c r="SCH28" s="61"/>
      <c r="SCI28" s="61"/>
      <c r="SCJ28" s="61"/>
      <c r="SCK28" s="61"/>
      <c r="SCL28" s="61"/>
      <c r="SCM28" s="61"/>
      <c r="SCN28" s="61"/>
      <c r="SCO28" s="61"/>
      <c r="SCP28" s="61"/>
      <c r="SCQ28" s="61"/>
      <c r="SCR28" s="61"/>
      <c r="SCS28" s="61"/>
      <c r="SCT28" s="61"/>
      <c r="SCU28" s="61"/>
      <c r="SCV28" s="61"/>
      <c r="SCW28" s="61"/>
      <c r="SCX28" s="61"/>
      <c r="SCY28" s="61"/>
      <c r="SCZ28" s="61"/>
      <c r="SDA28" s="61"/>
      <c r="SDB28" s="61"/>
      <c r="SDC28" s="61"/>
      <c r="SDD28" s="61"/>
      <c r="SDE28" s="61"/>
      <c r="SDF28" s="61"/>
      <c r="SDG28" s="61"/>
      <c r="SDH28" s="61"/>
      <c r="SDI28" s="61"/>
      <c r="SDJ28" s="61"/>
      <c r="SDK28" s="61"/>
      <c r="SDL28" s="61"/>
      <c r="SDM28" s="61"/>
      <c r="SDN28" s="61"/>
      <c r="SDO28" s="61"/>
      <c r="SDP28" s="61"/>
      <c r="SDQ28" s="61"/>
      <c r="SDR28" s="61"/>
      <c r="SDS28" s="61"/>
      <c r="SDT28" s="61"/>
      <c r="SDU28" s="61"/>
      <c r="SDV28" s="61"/>
      <c r="SDW28" s="61"/>
      <c r="SDX28" s="61"/>
      <c r="SDY28" s="61"/>
      <c r="SDZ28" s="61"/>
      <c r="SEA28" s="61"/>
      <c r="SEB28" s="61"/>
      <c r="SEC28" s="61"/>
      <c r="SED28" s="61"/>
      <c r="SEE28" s="61"/>
      <c r="SEF28" s="61"/>
      <c r="SEG28" s="61"/>
      <c r="SEH28" s="61"/>
      <c r="SEI28" s="61"/>
      <c r="SEJ28" s="61"/>
      <c r="SEK28" s="61"/>
      <c r="SEL28" s="61"/>
      <c r="SEM28" s="61"/>
      <c r="SEN28" s="61"/>
      <c r="SEO28" s="61"/>
      <c r="SEP28" s="61"/>
      <c r="SEQ28" s="61"/>
      <c r="SER28" s="61"/>
      <c r="SES28" s="61"/>
      <c r="SET28" s="61"/>
      <c r="SEU28" s="61"/>
      <c r="SEV28" s="61"/>
      <c r="SEW28" s="61"/>
      <c r="SEX28" s="61"/>
      <c r="SEY28" s="61"/>
      <c r="SEZ28" s="61"/>
      <c r="SFA28" s="61"/>
      <c r="SFB28" s="61"/>
      <c r="SFC28" s="61"/>
      <c r="SFD28" s="61"/>
      <c r="SFE28" s="61"/>
      <c r="SFF28" s="61"/>
      <c r="SFG28" s="61"/>
      <c r="SFH28" s="61"/>
      <c r="SFI28" s="61"/>
      <c r="SFJ28" s="61"/>
      <c r="SFK28" s="61"/>
      <c r="SFL28" s="61"/>
      <c r="SFM28" s="61"/>
      <c r="SFN28" s="61"/>
      <c r="SFO28" s="61"/>
      <c r="SFP28" s="61"/>
      <c r="SFQ28" s="61"/>
      <c r="SFR28" s="61"/>
      <c r="SFS28" s="61"/>
      <c r="SFT28" s="61"/>
      <c r="SFU28" s="61"/>
      <c r="SFV28" s="61"/>
      <c r="SFW28" s="61"/>
      <c r="SFX28" s="61"/>
      <c r="SFY28" s="61"/>
      <c r="SFZ28" s="61"/>
      <c r="SGA28" s="61"/>
      <c r="SGB28" s="61"/>
      <c r="SGC28" s="61"/>
      <c r="SGD28" s="61"/>
      <c r="SGE28" s="61"/>
      <c r="SGF28" s="61"/>
      <c r="SGG28" s="61"/>
      <c r="SGH28" s="61"/>
      <c r="SGI28" s="61"/>
      <c r="SGJ28" s="61"/>
      <c r="SGK28" s="61"/>
      <c r="SGL28" s="61"/>
      <c r="SGM28" s="61"/>
      <c r="SGN28" s="61"/>
      <c r="SGO28" s="61"/>
      <c r="SGP28" s="61"/>
      <c r="SGQ28" s="61"/>
      <c r="SGR28" s="61"/>
      <c r="SGS28" s="61"/>
      <c r="SGT28" s="61"/>
      <c r="SGU28" s="61"/>
      <c r="SGV28" s="61"/>
      <c r="SGW28" s="61"/>
      <c r="SGX28" s="61"/>
      <c r="SGY28" s="61"/>
      <c r="SGZ28" s="61"/>
      <c r="SHA28" s="61"/>
      <c r="SHB28" s="61"/>
      <c r="SHC28" s="61"/>
      <c r="SHD28" s="61"/>
      <c r="SHE28" s="61"/>
      <c r="SHF28" s="61"/>
      <c r="SHG28" s="61"/>
      <c r="SHH28" s="61"/>
      <c r="SHI28" s="61"/>
      <c r="SHJ28" s="61"/>
      <c r="SHK28" s="61"/>
      <c r="SHL28" s="61"/>
      <c r="SHM28" s="61"/>
      <c r="SHN28" s="61"/>
      <c r="SHO28" s="61"/>
      <c r="SHP28" s="61"/>
      <c r="SHQ28" s="61"/>
      <c r="SHR28" s="61"/>
      <c r="SHS28" s="61"/>
      <c r="SHT28" s="61"/>
      <c r="SHU28" s="61"/>
      <c r="SHV28" s="61"/>
      <c r="SHW28" s="61"/>
      <c r="SHX28" s="61"/>
      <c r="SHY28" s="61"/>
      <c r="SHZ28" s="61"/>
      <c r="SIA28" s="61"/>
      <c r="SIB28" s="61"/>
      <c r="SIC28" s="61"/>
      <c r="SID28" s="61"/>
      <c r="SIE28" s="61"/>
      <c r="SIF28" s="61"/>
      <c r="SIG28" s="61"/>
      <c r="SIH28" s="61"/>
      <c r="SII28" s="61"/>
      <c r="SIJ28" s="61"/>
      <c r="SIK28" s="61"/>
      <c r="SIL28" s="61"/>
      <c r="SIM28" s="61"/>
      <c r="SIN28" s="61"/>
      <c r="SIO28" s="61"/>
      <c r="SIP28" s="61"/>
      <c r="SIQ28" s="61"/>
      <c r="SIR28" s="61"/>
      <c r="SIS28" s="61"/>
      <c r="SIT28" s="61"/>
      <c r="SIU28" s="61"/>
      <c r="SIV28" s="61"/>
      <c r="SIW28" s="61"/>
      <c r="SIX28" s="61"/>
      <c r="SIY28" s="61"/>
      <c r="SIZ28" s="61"/>
      <c r="SJA28" s="61"/>
      <c r="SJB28" s="61"/>
      <c r="SJC28" s="61"/>
      <c r="SJD28" s="61"/>
      <c r="SJE28" s="61"/>
      <c r="SJF28" s="61"/>
      <c r="SJG28" s="61"/>
      <c r="SJH28" s="61"/>
      <c r="SJI28" s="61"/>
      <c r="SJJ28" s="61"/>
      <c r="SJK28" s="61"/>
      <c r="SJL28" s="61"/>
      <c r="SJM28" s="61"/>
      <c r="SJN28" s="61"/>
      <c r="SJO28" s="61"/>
      <c r="SJP28" s="61"/>
      <c r="SJQ28" s="61"/>
      <c r="SJR28" s="61"/>
      <c r="SJS28" s="61"/>
      <c r="SJT28" s="61"/>
      <c r="SJU28" s="61"/>
      <c r="SJV28" s="61"/>
      <c r="SJW28" s="61"/>
      <c r="SJX28" s="61"/>
      <c r="SJY28" s="61"/>
      <c r="SJZ28" s="61"/>
      <c r="SKA28" s="61"/>
      <c r="SKB28" s="61"/>
      <c r="SKC28" s="61"/>
      <c r="SKD28" s="61"/>
      <c r="SKE28" s="61"/>
      <c r="SKF28" s="61"/>
      <c r="SKG28" s="61"/>
      <c r="SKH28" s="61"/>
      <c r="SKI28" s="61"/>
      <c r="SKJ28" s="61"/>
      <c r="SKK28" s="61"/>
      <c r="SKL28" s="61"/>
      <c r="SKM28" s="61"/>
      <c r="SKN28" s="61"/>
      <c r="SKO28" s="61"/>
      <c r="SKP28" s="61"/>
      <c r="SKQ28" s="61"/>
      <c r="SKR28" s="61"/>
      <c r="SKS28" s="61"/>
      <c r="SKT28" s="61"/>
      <c r="SKU28" s="61"/>
      <c r="SKV28" s="61"/>
      <c r="SKW28" s="61"/>
      <c r="SKX28" s="61"/>
      <c r="SKY28" s="61"/>
      <c r="SKZ28" s="61"/>
      <c r="SLA28" s="61"/>
      <c r="SLB28" s="61"/>
      <c r="SLC28" s="61"/>
      <c r="SLD28" s="61"/>
      <c r="SLE28" s="61"/>
      <c r="SLF28" s="61"/>
      <c r="SLG28" s="61"/>
      <c r="SLH28" s="61"/>
      <c r="SLI28" s="61"/>
      <c r="SLJ28" s="61"/>
      <c r="SLK28" s="61"/>
      <c r="SLL28" s="61"/>
      <c r="SLM28" s="61"/>
      <c r="SLN28" s="61"/>
      <c r="SLO28" s="61"/>
      <c r="SLP28" s="61"/>
      <c r="SLQ28" s="61"/>
      <c r="SLR28" s="61"/>
      <c r="SLS28" s="61"/>
      <c r="SLT28" s="61"/>
      <c r="SLU28" s="61"/>
      <c r="SLV28" s="61"/>
      <c r="SLW28" s="61"/>
      <c r="SLX28" s="61"/>
      <c r="SLY28" s="61"/>
      <c r="SLZ28" s="61"/>
      <c r="SMA28" s="61"/>
      <c r="SMB28" s="61"/>
      <c r="SMC28" s="61"/>
      <c r="SMD28" s="61"/>
      <c r="SME28" s="61"/>
      <c r="SMF28" s="61"/>
      <c r="SMG28" s="61"/>
      <c r="SMH28" s="61"/>
      <c r="SMI28" s="61"/>
      <c r="SMJ28" s="61"/>
      <c r="SMK28" s="61"/>
      <c r="SML28" s="61"/>
      <c r="SMM28" s="61"/>
      <c r="SMN28" s="61"/>
      <c r="SMO28" s="61"/>
      <c r="SMP28" s="61"/>
      <c r="SMQ28" s="61"/>
      <c r="SMR28" s="61"/>
      <c r="SMS28" s="61"/>
      <c r="SMT28" s="61"/>
      <c r="SMU28" s="61"/>
      <c r="SMV28" s="61"/>
      <c r="SMW28" s="61"/>
      <c r="SMX28" s="61"/>
      <c r="SMY28" s="61"/>
      <c r="SMZ28" s="61"/>
      <c r="SNA28" s="61"/>
      <c r="SNB28" s="61"/>
      <c r="SNC28" s="61"/>
      <c r="SND28" s="61"/>
      <c r="SNE28" s="61"/>
      <c r="SNF28" s="61"/>
      <c r="SNG28" s="61"/>
      <c r="SNH28" s="61"/>
      <c r="SNI28" s="61"/>
      <c r="SNJ28" s="61"/>
      <c r="SNK28" s="61"/>
      <c r="SNL28" s="61"/>
      <c r="SNM28" s="61"/>
      <c r="SNN28" s="61"/>
      <c r="SNO28" s="61"/>
      <c r="SNP28" s="61"/>
      <c r="SNQ28" s="61"/>
      <c r="SNR28" s="61"/>
      <c r="SNS28" s="61"/>
      <c r="SNT28" s="61"/>
      <c r="SNU28" s="61"/>
      <c r="SNV28" s="61"/>
      <c r="SNW28" s="61"/>
      <c r="SNX28" s="61"/>
      <c r="SNY28" s="61"/>
      <c r="SNZ28" s="61"/>
      <c r="SOA28" s="61"/>
      <c r="SOB28" s="61"/>
      <c r="SOC28" s="61"/>
      <c r="SOD28" s="61"/>
      <c r="SOE28" s="61"/>
      <c r="SOF28" s="61"/>
      <c r="SOG28" s="61"/>
      <c r="SOH28" s="61"/>
      <c r="SOI28" s="61"/>
      <c r="SOJ28" s="61"/>
      <c r="SOK28" s="61"/>
      <c r="SOL28" s="61"/>
      <c r="SOM28" s="61"/>
      <c r="SON28" s="61"/>
      <c r="SOO28" s="61"/>
      <c r="SOP28" s="61"/>
      <c r="SOQ28" s="61"/>
      <c r="SOR28" s="61"/>
      <c r="SOS28" s="61"/>
      <c r="SOT28" s="61"/>
      <c r="SOU28" s="61"/>
      <c r="SOV28" s="61"/>
      <c r="SOW28" s="61"/>
      <c r="SOX28" s="61"/>
      <c r="SOY28" s="61"/>
      <c r="SOZ28" s="61"/>
      <c r="SPA28" s="61"/>
      <c r="SPB28" s="61"/>
      <c r="SPC28" s="61"/>
      <c r="SPD28" s="61"/>
      <c r="SPE28" s="61"/>
      <c r="SPF28" s="61"/>
      <c r="SPG28" s="61"/>
      <c r="SPH28" s="61"/>
      <c r="SPI28" s="61"/>
      <c r="SPJ28" s="61"/>
      <c r="SPK28" s="61"/>
      <c r="SPL28" s="61"/>
      <c r="SPM28" s="61"/>
      <c r="SPN28" s="61"/>
      <c r="SPO28" s="61"/>
      <c r="SPP28" s="61"/>
      <c r="SPQ28" s="61"/>
      <c r="SPR28" s="61"/>
      <c r="SPS28" s="61"/>
      <c r="SPT28" s="61"/>
      <c r="SPU28" s="61"/>
      <c r="SPV28" s="61"/>
      <c r="SPW28" s="61"/>
      <c r="SPX28" s="61"/>
      <c r="SPY28" s="61"/>
      <c r="SPZ28" s="61"/>
      <c r="SQA28" s="61"/>
      <c r="SQB28" s="61"/>
      <c r="SQC28" s="61"/>
      <c r="SQD28" s="61"/>
      <c r="SQE28" s="61"/>
      <c r="SQF28" s="61"/>
      <c r="SQG28" s="61"/>
      <c r="SQH28" s="61"/>
      <c r="SQI28" s="61"/>
      <c r="SQJ28" s="61"/>
      <c r="SQK28" s="61"/>
      <c r="SQL28" s="61"/>
      <c r="SQM28" s="61"/>
      <c r="SQN28" s="61"/>
      <c r="SQO28" s="61"/>
      <c r="SQP28" s="61"/>
      <c r="SQQ28" s="61"/>
      <c r="SQR28" s="61"/>
      <c r="SQS28" s="61"/>
      <c r="SQT28" s="61"/>
      <c r="SQU28" s="61"/>
      <c r="SQV28" s="61"/>
      <c r="SQW28" s="61"/>
      <c r="SQX28" s="61"/>
      <c r="SQY28" s="61"/>
      <c r="SQZ28" s="61"/>
      <c r="SRA28" s="61"/>
      <c r="SRB28" s="61"/>
      <c r="SRC28" s="61"/>
      <c r="SRD28" s="61"/>
      <c r="SRE28" s="61"/>
      <c r="SRF28" s="61"/>
      <c r="SRG28" s="61"/>
      <c r="SRH28" s="61"/>
      <c r="SRI28" s="61"/>
      <c r="SRJ28" s="61"/>
      <c r="SRK28" s="61"/>
      <c r="SRL28" s="61"/>
      <c r="SRM28" s="61"/>
      <c r="SRN28" s="61"/>
      <c r="SRO28" s="61"/>
      <c r="SRP28" s="61"/>
      <c r="SRQ28" s="61"/>
      <c r="SRR28" s="61"/>
      <c r="SRS28" s="61"/>
      <c r="SRT28" s="61"/>
      <c r="SRU28" s="61"/>
      <c r="SRV28" s="61"/>
      <c r="SRW28" s="61"/>
      <c r="SRX28" s="61"/>
      <c r="SRY28" s="61"/>
      <c r="SRZ28" s="61"/>
      <c r="SSA28" s="61"/>
      <c r="SSB28" s="61"/>
      <c r="SSC28" s="61"/>
      <c r="SSD28" s="61"/>
      <c r="SSE28" s="61"/>
      <c r="SSF28" s="61"/>
      <c r="SSG28" s="61"/>
      <c r="SSH28" s="61"/>
      <c r="SSI28" s="61"/>
      <c r="SSJ28" s="61"/>
      <c r="SSK28" s="61"/>
      <c r="SSL28" s="61"/>
      <c r="SSM28" s="61"/>
      <c r="SSN28" s="61"/>
      <c r="SSO28" s="61"/>
      <c r="SSP28" s="61"/>
      <c r="SSQ28" s="61"/>
      <c r="SSR28" s="61"/>
      <c r="SSS28" s="61"/>
      <c r="SST28" s="61"/>
      <c r="SSU28" s="61"/>
      <c r="SSV28" s="61"/>
      <c r="SSW28" s="61"/>
      <c r="SSX28" s="61"/>
      <c r="SSY28" s="61"/>
      <c r="SSZ28" s="61"/>
      <c r="STA28" s="61"/>
      <c r="STB28" s="61"/>
      <c r="STC28" s="61"/>
      <c r="STD28" s="61"/>
      <c r="STE28" s="61"/>
      <c r="STF28" s="61"/>
      <c r="STG28" s="61"/>
      <c r="STH28" s="61"/>
      <c r="STI28" s="61"/>
      <c r="STJ28" s="61"/>
      <c r="STK28" s="61"/>
      <c r="STL28" s="61"/>
      <c r="STM28" s="61"/>
      <c r="STN28" s="61"/>
      <c r="STO28" s="61"/>
      <c r="STP28" s="61"/>
      <c r="STQ28" s="61"/>
      <c r="STR28" s="61"/>
      <c r="STS28" s="61"/>
      <c r="STT28" s="61"/>
      <c r="STU28" s="61"/>
      <c r="STV28" s="61"/>
      <c r="STW28" s="61"/>
      <c r="STX28" s="61"/>
      <c r="STY28" s="61"/>
      <c r="STZ28" s="61"/>
      <c r="SUA28" s="61"/>
      <c r="SUB28" s="61"/>
      <c r="SUC28" s="61"/>
      <c r="SUD28" s="61"/>
      <c r="SUE28" s="61"/>
      <c r="SUF28" s="61"/>
      <c r="SUG28" s="61"/>
      <c r="SUH28" s="61"/>
      <c r="SUI28" s="61"/>
      <c r="SUJ28" s="61"/>
      <c r="SUK28" s="61"/>
      <c r="SUL28" s="61"/>
      <c r="SUM28" s="61"/>
      <c r="SUN28" s="61"/>
      <c r="SUO28" s="61"/>
      <c r="SUP28" s="61"/>
      <c r="SUQ28" s="61"/>
      <c r="SUR28" s="61"/>
      <c r="SUS28" s="61"/>
      <c r="SUT28" s="61"/>
      <c r="SUU28" s="61"/>
      <c r="SUV28" s="61"/>
      <c r="SUW28" s="61"/>
      <c r="SUX28" s="61"/>
      <c r="SUY28" s="61"/>
      <c r="SUZ28" s="61"/>
      <c r="SVA28" s="61"/>
      <c r="SVB28" s="61"/>
      <c r="SVC28" s="61"/>
      <c r="SVD28" s="61"/>
      <c r="SVE28" s="61"/>
      <c r="SVF28" s="61"/>
      <c r="SVG28" s="61"/>
      <c r="SVH28" s="61"/>
      <c r="SVI28" s="61"/>
      <c r="SVJ28" s="61"/>
      <c r="SVK28" s="61"/>
      <c r="SVL28" s="61"/>
      <c r="SVM28" s="61"/>
      <c r="SVN28" s="61"/>
      <c r="SVO28" s="61"/>
      <c r="SVP28" s="61"/>
      <c r="SVQ28" s="61"/>
      <c r="SVR28" s="61"/>
      <c r="SVS28" s="61"/>
      <c r="SVT28" s="61"/>
      <c r="SVU28" s="61"/>
      <c r="SVV28" s="61"/>
      <c r="SVW28" s="61"/>
      <c r="SVX28" s="61"/>
      <c r="SVY28" s="61"/>
      <c r="SVZ28" s="61"/>
      <c r="SWA28" s="61"/>
      <c r="SWB28" s="61"/>
      <c r="SWC28" s="61"/>
      <c r="SWD28" s="61"/>
      <c r="SWE28" s="61"/>
      <c r="SWF28" s="61"/>
      <c r="SWG28" s="61"/>
      <c r="SWH28" s="61"/>
      <c r="SWI28" s="61"/>
      <c r="SWJ28" s="61"/>
      <c r="SWK28" s="61"/>
      <c r="SWL28" s="61"/>
      <c r="SWM28" s="61"/>
      <c r="SWN28" s="61"/>
      <c r="SWO28" s="61"/>
      <c r="SWP28" s="61"/>
      <c r="SWQ28" s="61"/>
      <c r="SWR28" s="61"/>
      <c r="SWS28" s="61"/>
      <c r="SWT28" s="61"/>
      <c r="SWU28" s="61"/>
      <c r="SWV28" s="61"/>
      <c r="SWW28" s="61"/>
      <c r="SWX28" s="61"/>
      <c r="SWY28" s="61"/>
      <c r="SWZ28" s="61"/>
      <c r="SXA28" s="61"/>
      <c r="SXB28" s="61"/>
      <c r="SXC28" s="61"/>
      <c r="SXD28" s="61"/>
      <c r="SXE28" s="61"/>
      <c r="SXF28" s="61"/>
      <c r="SXG28" s="61"/>
      <c r="SXH28" s="61"/>
      <c r="SXI28" s="61"/>
      <c r="SXJ28" s="61"/>
      <c r="SXK28" s="61"/>
      <c r="SXL28" s="61"/>
      <c r="SXM28" s="61"/>
      <c r="SXN28" s="61"/>
      <c r="SXO28" s="61"/>
      <c r="SXP28" s="61"/>
      <c r="SXQ28" s="61"/>
      <c r="SXR28" s="61"/>
      <c r="SXS28" s="61"/>
      <c r="SXT28" s="61"/>
      <c r="SXU28" s="61"/>
      <c r="SXV28" s="61"/>
      <c r="SXW28" s="61"/>
      <c r="SXX28" s="61"/>
      <c r="SXY28" s="61"/>
      <c r="SXZ28" s="61"/>
      <c r="SYA28" s="61"/>
      <c r="SYB28" s="61"/>
      <c r="SYC28" s="61"/>
      <c r="SYD28" s="61"/>
      <c r="SYE28" s="61"/>
      <c r="SYF28" s="61"/>
      <c r="SYG28" s="61"/>
      <c r="SYH28" s="61"/>
      <c r="SYI28" s="61"/>
      <c r="SYJ28" s="61"/>
      <c r="SYK28" s="61"/>
      <c r="SYL28" s="61"/>
      <c r="SYM28" s="61"/>
      <c r="SYN28" s="61"/>
      <c r="SYO28" s="61"/>
      <c r="SYP28" s="61"/>
      <c r="SYQ28" s="61"/>
      <c r="SYR28" s="61"/>
      <c r="SYS28" s="61"/>
      <c r="SYT28" s="61"/>
      <c r="SYU28" s="61"/>
      <c r="SYV28" s="61"/>
      <c r="SYW28" s="61"/>
      <c r="SYX28" s="61"/>
      <c r="SYY28" s="61"/>
      <c r="SYZ28" s="61"/>
      <c r="SZA28" s="61"/>
      <c r="SZB28" s="61"/>
      <c r="SZC28" s="61"/>
      <c r="SZD28" s="61"/>
      <c r="SZE28" s="61"/>
      <c r="SZF28" s="61"/>
      <c r="SZG28" s="61"/>
      <c r="SZH28" s="61"/>
      <c r="SZI28" s="61"/>
      <c r="SZJ28" s="61"/>
      <c r="SZK28" s="61"/>
      <c r="SZL28" s="61"/>
      <c r="SZM28" s="61"/>
      <c r="SZN28" s="61"/>
      <c r="SZO28" s="61"/>
      <c r="SZP28" s="61"/>
      <c r="SZQ28" s="61"/>
      <c r="SZR28" s="61"/>
      <c r="SZS28" s="61"/>
      <c r="SZT28" s="61"/>
      <c r="SZU28" s="61"/>
      <c r="SZV28" s="61"/>
      <c r="SZW28" s="61"/>
      <c r="SZX28" s="61"/>
      <c r="SZY28" s="61"/>
      <c r="SZZ28" s="61"/>
      <c r="TAA28" s="61"/>
      <c r="TAB28" s="61"/>
      <c r="TAC28" s="61"/>
      <c r="TAD28" s="61"/>
      <c r="TAE28" s="61"/>
      <c r="TAF28" s="61"/>
      <c r="TAG28" s="61"/>
      <c r="TAH28" s="61"/>
      <c r="TAI28" s="61"/>
      <c r="TAJ28" s="61"/>
      <c r="TAK28" s="61"/>
      <c r="TAL28" s="61"/>
      <c r="TAM28" s="61"/>
      <c r="TAN28" s="61"/>
      <c r="TAO28" s="61"/>
      <c r="TAP28" s="61"/>
      <c r="TAQ28" s="61"/>
      <c r="TAR28" s="61"/>
      <c r="TAS28" s="61"/>
      <c r="TAT28" s="61"/>
      <c r="TAU28" s="61"/>
      <c r="TAV28" s="61"/>
      <c r="TAW28" s="61"/>
      <c r="TAX28" s="61"/>
      <c r="TAY28" s="61"/>
      <c r="TAZ28" s="61"/>
      <c r="TBA28" s="61"/>
      <c r="TBB28" s="61"/>
      <c r="TBC28" s="61"/>
      <c r="TBD28" s="61"/>
      <c r="TBE28" s="61"/>
      <c r="TBF28" s="61"/>
      <c r="TBG28" s="61"/>
      <c r="TBH28" s="61"/>
      <c r="TBI28" s="61"/>
      <c r="TBJ28" s="61"/>
      <c r="TBK28" s="61"/>
      <c r="TBL28" s="61"/>
      <c r="TBM28" s="61"/>
      <c r="TBN28" s="61"/>
      <c r="TBO28" s="61"/>
      <c r="TBP28" s="61"/>
      <c r="TBQ28" s="61"/>
      <c r="TBR28" s="61"/>
      <c r="TBS28" s="61"/>
      <c r="TBT28" s="61"/>
      <c r="TBU28" s="61"/>
      <c r="TBV28" s="61"/>
      <c r="TBW28" s="61"/>
      <c r="TBX28" s="61"/>
      <c r="TBY28" s="61"/>
      <c r="TBZ28" s="61"/>
      <c r="TCA28" s="61"/>
      <c r="TCB28" s="61"/>
      <c r="TCC28" s="61"/>
      <c r="TCD28" s="61"/>
      <c r="TCE28" s="61"/>
      <c r="TCF28" s="61"/>
      <c r="TCG28" s="61"/>
      <c r="TCH28" s="61"/>
      <c r="TCI28" s="61"/>
      <c r="TCJ28" s="61"/>
      <c r="TCK28" s="61"/>
      <c r="TCL28" s="61"/>
      <c r="TCM28" s="61"/>
      <c r="TCN28" s="61"/>
      <c r="TCO28" s="61"/>
      <c r="TCP28" s="61"/>
      <c r="TCQ28" s="61"/>
      <c r="TCR28" s="61"/>
      <c r="TCS28" s="61"/>
      <c r="TCT28" s="61"/>
      <c r="TCU28" s="61"/>
      <c r="TCV28" s="61"/>
      <c r="TCW28" s="61"/>
      <c r="TCX28" s="61"/>
      <c r="TCY28" s="61"/>
      <c r="TCZ28" s="61"/>
      <c r="TDA28" s="61"/>
      <c r="TDB28" s="61"/>
      <c r="TDC28" s="61"/>
      <c r="TDD28" s="61"/>
      <c r="TDE28" s="61"/>
      <c r="TDF28" s="61"/>
      <c r="TDG28" s="61"/>
      <c r="TDH28" s="61"/>
      <c r="TDI28" s="61"/>
      <c r="TDJ28" s="61"/>
      <c r="TDK28" s="61"/>
      <c r="TDL28" s="61"/>
      <c r="TDM28" s="61"/>
      <c r="TDN28" s="61"/>
      <c r="TDO28" s="61"/>
      <c r="TDP28" s="61"/>
      <c r="TDQ28" s="61"/>
      <c r="TDR28" s="61"/>
      <c r="TDS28" s="61"/>
      <c r="TDT28" s="61"/>
      <c r="TDU28" s="61"/>
      <c r="TDV28" s="61"/>
      <c r="TDW28" s="61"/>
      <c r="TDX28" s="61"/>
      <c r="TDY28" s="61"/>
      <c r="TDZ28" s="61"/>
      <c r="TEA28" s="61"/>
      <c r="TEB28" s="61"/>
      <c r="TEC28" s="61"/>
      <c r="TED28" s="61"/>
      <c r="TEE28" s="61"/>
      <c r="TEF28" s="61"/>
      <c r="TEG28" s="61"/>
      <c r="TEH28" s="61"/>
      <c r="TEI28" s="61"/>
      <c r="TEJ28" s="61"/>
      <c r="TEK28" s="61"/>
      <c r="TEL28" s="61"/>
      <c r="TEM28" s="61"/>
      <c r="TEN28" s="61"/>
      <c r="TEO28" s="61"/>
      <c r="TEP28" s="61"/>
      <c r="TEQ28" s="61"/>
      <c r="TER28" s="61"/>
      <c r="TES28" s="61"/>
      <c r="TET28" s="61"/>
      <c r="TEU28" s="61"/>
      <c r="TEV28" s="61"/>
      <c r="TEW28" s="61"/>
      <c r="TEX28" s="61"/>
      <c r="TEY28" s="61"/>
      <c r="TEZ28" s="61"/>
      <c r="TFA28" s="61"/>
      <c r="TFB28" s="61"/>
      <c r="TFC28" s="61"/>
      <c r="TFD28" s="61"/>
      <c r="TFE28" s="61"/>
      <c r="TFF28" s="61"/>
      <c r="TFG28" s="61"/>
      <c r="TFH28" s="61"/>
      <c r="TFI28" s="61"/>
      <c r="TFJ28" s="61"/>
      <c r="TFK28" s="61"/>
      <c r="TFL28" s="61"/>
      <c r="TFM28" s="61"/>
      <c r="TFN28" s="61"/>
      <c r="TFO28" s="61"/>
      <c r="TFP28" s="61"/>
      <c r="TFQ28" s="61"/>
      <c r="TFR28" s="61"/>
      <c r="TFS28" s="61"/>
      <c r="TFT28" s="61"/>
      <c r="TFU28" s="61"/>
      <c r="TFV28" s="61"/>
      <c r="TFW28" s="61"/>
      <c r="TFX28" s="61"/>
      <c r="TFY28" s="61"/>
      <c r="TFZ28" s="61"/>
      <c r="TGA28" s="61"/>
      <c r="TGB28" s="61"/>
      <c r="TGC28" s="61"/>
      <c r="TGD28" s="61"/>
      <c r="TGE28" s="61"/>
      <c r="TGF28" s="61"/>
      <c r="TGG28" s="61"/>
      <c r="TGH28" s="61"/>
      <c r="TGI28" s="61"/>
      <c r="TGJ28" s="61"/>
      <c r="TGK28" s="61"/>
      <c r="TGL28" s="61"/>
      <c r="TGM28" s="61"/>
      <c r="TGN28" s="61"/>
      <c r="TGO28" s="61"/>
      <c r="TGP28" s="61"/>
      <c r="TGQ28" s="61"/>
      <c r="TGR28" s="61"/>
      <c r="TGS28" s="61"/>
      <c r="TGT28" s="61"/>
      <c r="TGU28" s="61"/>
      <c r="TGV28" s="61"/>
      <c r="TGW28" s="61"/>
      <c r="TGX28" s="61"/>
      <c r="TGY28" s="61"/>
      <c r="TGZ28" s="61"/>
      <c r="THA28" s="61"/>
      <c r="THB28" s="61"/>
      <c r="THC28" s="61"/>
      <c r="THD28" s="61"/>
      <c r="THE28" s="61"/>
      <c r="THF28" s="61"/>
      <c r="THG28" s="61"/>
      <c r="THH28" s="61"/>
      <c r="THI28" s="61"/>
      <c r="THJ28" s="61"/>
      <c r="THK28" s="61"/>
      <c r="THL28" s="61"/>
      <c r="THM28" s="61"/>
      <c r="THN28" s="61"/>
      <c r="THO28" s="61"/>
      <c r="THP28" s="61"/>
      <c r="THQ28" s="61"/>
      <c r="THR28" s="61"/>
      <c r="THS28" s="61"/>
      <c r="THT28" s="61"/>
      <c r="THU28" s="61"/>
      <c r="THV28" s="61"/>
      <c r="THW28" s="61"/>
      <c r="THX28" s="61"/>
      <c r="THY28" s="61"/>
      <c r="THZ28" s="61"/>
      <c r="TIA28" s="61"/>
      <c r="TIB28" s="61"/>
      <c r="TIC28" s="61"/>
      <c r="TID28" s="61"/>
      <c r="TIE28" s="61"/>
      <c r="TIF28" s="61"/>
      <c r="TIG28" s="61"/>
      <c r="TIH28" s="61"/>
      <c r="TII28" s="61"/>
      <c r="TIJ28" s="61"/>
      <c r="TIK28" s="61"/>
      <c r="TIL28" s="61"/>
      <c r="TIM28" s="61"/>
      <c r="TIN28" s="61"/>
      <c r="TIO28" s="61"/>
      <c r="TIP28" s="61"/>
      <c r="TIQ28" s="61"/>
      <c r="TIR28" s="61"/>
      <c r="TIS28" s="61"/>
      <c r="TIT28" s="61"/>
      <c r="TIU28" s="61"/>
      <c r="TIV28" s="61"/>
      <c r="TIW28" s="61"/>
      <c r="TIX28" s="61"/>
      <c r="TIY28" s="61"/>
      <c r="TIZ28" s="61"/>
      <c r="TJA28" s="61"/>
      <c r="TJB28" s="61"/>
      <c r="TJC28" s="61"/>
      <c r="TJD28" s="61"/>
      <c r="TJE28" s="61"/>
      <c r="TJF28" s="61"/>
      <c r="TJG28" s="61"/>
      <c r="TJH28" s="61"/>
      <c r="TJI28" s="61"/>
      <c r="TJJ28" s="61"/>
      <c r="TJK28" s="61"/>
      <c r="TJL28" s="61"/>
      <c r="TJM28" s="61"/>
      <c r="TJN28" s="61"/>
      <c r="TJO28" s="61"/>
      <c r="TJP28" s="61"/>
      <c r="TJQ28" s="61"/>
      <c r="TJR28" s="61"/>
      <c r="TJS28" s="61"/>
      <c r="TJT28" s="61"/>
      <c r="TJU28" s="61"/>
      <c r="TJV28" s="61"/>
      <c r="TJW28" s="61"/>
      <c r="TJX28" s="61"/>
      <c r="TJY28" s="61"/>
      <c r="TJZ28" s="61"/>
      <c r="TKA28" s="61"/>
      <c r="TKB28" s="61"/>
      <c r="TKC28" s="61"/>
      <c r="TKD28" s="61"/>
      <c r="TKE28" s="61"/>
      <c r="TKF28" s="61"/>
      <c r="TKG28" s="61"/>
      <c r="TKH28" s="61"/>
      <c r="TKI28" s="61"/>
      <c r="TKJ28" s="61"/>
      <c r="TKK28" s="61"/>
      <c r="TKL28" s="61"/>
      <c r="TKM28" s="61"/>
      <c r="TKN28" s="61"/>
      <c r="TKO28" s="61"/>
      <c r="TKP28" s="61"/>
      <c r="TKQ28" s="61"/>
      <c r="TKR28" s="61"/>
      <c r="TKS28" s="61"/>
      <c r="TKT28" s="61"/>
      <c r="TKU28" s="61"/>
      <c r="TKV28" s="61"/>
      <c r="TKW28" s="61"/>
      <c r="TKX28" s="61"/>
      <c r="TKY28" s="61"/>
      <c r="TKZ28" s="61"/>
      <c r="TLA28" s="61"/>
      <c r="TLB28" s="61"/>
      <c r="TLC28" s="61"/>
      <c r="TLD28" s="61"/>
      <c r="TLE28" s="61"/>
      <c r="TLF28" s="61"/>
      <c r="TLG28" s="61"/>
      <c r="TLH28" s="61"/>
      <c r="TLI28" s="61"/>
      <c r="TLJ28" s="61"/>
      <c r="TLK28" s="61"/>
      <c r="TLL28" s="61"/>
      <c r="TLM28" s="61"/>
      <c r="TLN28" s="61"/>
      <c r="TLO28" s="61"/>
      <c r="TLP28" s="61"/>
      <c r="TLQ28" s="61"/>
      <c r="TLR28" s="61"/>
      <c r="TLS28" s="61"/>
      <c r="TLT28" s="61"/>
      <c r="TLU28" s="61"/>
      <c r="TLV28" s="61"/>
      <c r="TLW28" s="61"/>
      <c r="TLX28" s="61"/>
      <c r="TLY28" s="61"/>
      <c r="TLZ28" s="61"/>
      <c r="TMA28" s="61"/>
      <c r="TMB28" s="61"/>
      <c r="TMC28" s="61"/>
      <c r="TMD28" s="61"/>
      <c r="TME28" s="61"/>
      <c r="TMF28" s="61"/>
      <c r="TMG28" s="61"/>
      <c r="TMH28" s="61"/>
      <c r="TMI28" s="61"/>
      <c r="TMJ28" s="61"/>
      <c r="TMK28" s="61"/>
      <c r="TML28" s="61"/>
      <c r="TMM28" s="61"/>
      <c r="TMN28" s="61"/>
      <c r="TMO28" s="61"/>
      <c r="TMP28" s="61"/>
      <c r="TMQ28" s="61"/>
      <c r="TMR28" s="61"/>
      <c r="TMS28" s="61"/>
      <c r="TMT28" s="61"/>
      <c r="TMU28" s="61"/>
      <c r="TMV28" s="61"/>
      <c r="TMW28" s="61"/>
      <c r="TMX28" s="61"/>
      <c r="TMY28" s="61"/>
      <c r="TMZ28" s="61"/>
      <c r="TNA28" s="61"/>
      <c r="TNB28" s="61"/>
      <c r="TNC28" s="61"/>
      <c r="TND28" s="61"/>
      <c r="TNE28" s="61"/>
      <c r="TNF28" s="61"/>
      <c r="TNG28" s="61"/>
      <c r="TNH28" s="61"/>
      <c r="TNI28" s="61"/>
      <c r="TNJ28" s="61"/>
      <c r="TNK28" s="61"/>
      <c r="TNL28" s="61"/>
      <c r="TNM28" s="61"/>
      <c r="TNN28" s="61"/>
      <c r="TNO28" s="61"/>
      <c r="TNP28" s="61"/>
      <c r="TNQ28" s="61"/>
      <c r="TNR28" s="61"/>
      <c r="TNS28" s="61"/>
      <c r="TNT28" s="61"/>
      <c r="TNU28" s="61"/>
      <c r="TNV28" s="61"/>
      <c r="TNW28" s="61"/>
      <c r="TNX28" s="61"/>
      <c r="TNY28" s="61"/>
      <c r="TNZ28" s="61"/>
      <c r="TOA28" s="61"/>
      <c r="TOB28" s="61"/>
      <c r="TOC28" s="61"/>
      <c r="TOD28" s="61"/>
      <c r="TOE28" s="61"/>
      <c r="TOF28" s="61"/>
      <c r="TOG28" s="61"/>
      <c r="TOH28" s="61"/>
      <c r="TOI28" s="61"/>
      <c r="TOJ28" s="61"/>
      <c r="TOK28" s="61"/>
      <c r="TOL28" s="61"/>
      <c r="TOM28" s="61"/>
      <c r="TON28" s="61"/>
      <c r="TOO28" s="61"/>
      <c r="TOP28" s="61"/>
      <c r="TOQ28" s="61"/>
      <c r="TOR28" s="61"/>
      <c r="TOS28" s="61"/>
      <c r="TOT28" s="61"/>
      <c r="TOU28" s="61"/>
      <c r="TOV28" s="61"/>
      <c r="TOW28" s="61"/>
      <c r="TOX28" s="61"/>
      <c r="TOY28" s="61"/>
      <c r="TOZ28" s="61"/>
      <c r="TPA28" s="61"/>
      <c r="TPB28" s="61"/>
      <c r="TPC28" s="61"/>
      <c r="TPD28" s="61"/>
      <c r="TPE28" s="61"/>
      <c r="TPF28" s="61"/>
      <c r="TPG28" s="61"/>
      <c r="TPH28" s="61"/>
      <c r="TPI28" s="61"/>
      <c r="TPJ28" s="61"/>
      <c r="TPK28" s="61"/>
      <c r="TPL28" s="61"/>
      <c r="TPM28" s="61"/>
      <c r="TPN28" s="61"/>
      <c r="TPO28" s="61"/>
      <c r="TPP28" s="61"/>
      <c r="TPQ28" s="61"/>
      <c r="TPR28" s="61"/>
      <c r="TPS28" s="61"/>
      <c r="TPT28" s="61"/>
      <c r="TPU28" s="61"/>
      <c r="TPV28" s="61"/>
      <c r="TPW28" s="61"/>
      <c r="TPX28" s="61"/>
      <c r="TPY28" s="61"/>
      <c r="TPZ28" s="61"/>
      <c r="TQA28" s="61"/>
      <c r="TQB28" s="61"/>
      <c r="TQC28" s="61"/>
      <c r="TQD28" s="61"/>
      <c r="TQE28" s="61"/>
      <c r="TQF28" s="61"/>
      <c r="TQG28" s="61"/>
      <c r="TQH28" s="61"/>
      <c r="TQI28" s="61"/>
      <c r="TQJ28" s="61"/>
      <c r="TQK28" s="61"/>
      <c r="TQL28" s="61"/>
      <c r="TQM28" s="61"/>
      <c r="TQN28" s="61"/>
      <c r="TQO28" s="61"/>
      <c r="TQP28" s="61"/>
      <c r="TQQ28" s="61"/>
      <c r="TQR28" s="61"/>
      <c r="TQS28" s="61"/>
      <c r="TQT28" s="61"/>
      <c r="TQU28" s="61"/>
      <c r="TQV28" s="61"/>
      <c r="TQW28" s="61"/>
      <c r="TQX28" s="61"/>
      <c r="TQY28" s="61"/>
      <c r="TQZ28" s="61"/>
      <c r="TRA28" s="61"/>
      <c r="TRB28" s="61"/>
      <c r="TRC28" s="61"/>
      <c r="TRD28" s="61"/>
      <c r="TRE28" s="61"/>
      <c r="TRF28" s="61"/>
      <c r="TRG28" s="61"/>
      <c r="TRH28" s="61"/>
      <c r="TRI28" s="61"/>
      <c r="TRJ28" s="61"/>
      <c r="TRK28" s="61"/>
      <c r="TRL28" s="61"/>
      <c r="TRM28" s="61"/>
      <c r="TRN28" s="61"/>
      <c r="TRO28" s="61"/>
      <c r="TRP28" s="61"/>
      <c r="TRQ28" s="61"/>
      <c r="TRR28" s="61"/>
      <c r="TRS28" s="61"/>
      <c r="TRT28" s="61"/>
      <c r="TRU28" s="61"/>
      <c r="TRV28" s="61"/>
      <c r="TRW28" s="61"/>
      <c r="TRX28" s="61"/>
      <c r="TRY28" s="61"/>
      <c r="TRZ28" s="61"/>
      <c r="TSA28" s="61"/>
      <c r="TSB28" s="61"/>
      <c r="TSC28" s="61"/>
      <c r="TSD28" s="61"/>
      <c r="TSE28" s="61"/>
      <c r="TSF28" s="61"/>
      <c r="TSG28" s="61"/>
      <c r="TSH28" s="61"/>
      <c r="TSI28" s="61"/>
      <c r="TSJ28" s="61"/>
      <c r="TSK28" s="61"/>
      <c r="TSL28" s="61"/>
      <c r="TSM28" s="61"/>
      <c r="TSN28" s="61"/>
      <c r="TSO28" s="61"/>
      <c r="TSP28" s="61"/>
      <c r="TSQ28" s="61"/>
      <c r="TSR28" s="61"/>
      <c r="TSS28" s="61"/>
      <c r="TST28" s="61"/>
      <c r="TSU28" s="61"/>
      <c r="TSV28" s="61"/>
      <c r="TSW28" s="61"/>
      <c r="TSX28" s="61"/>
      <c r="TSY28" s="61"/>
      <c r="TSZ28" s="61"/>
      <c r="TTA28" s="61"/>
      <c r="TTB28" s="61"/>
      <c r="TTC28" s="61"/>
      <c r="TTD28" s="61"/>
      <c r="TTE28" s="61"/>
      <c r="TTF28" s="61"/>
      <c r="TTG28" s="61"/>
      <c r="TTH28" s="61"/>
      <c r="TTI28" s="61"/>
      <c r="TTJ28" s="61"/>
      <c r="TTK28" s="61"/>
      <c r="TTL28" s="61"/>
      <c r="TTM28" s="61"/>
      <c r="TTN28" s="61"/>
      <c r="TTO28" s="61"/>
      <c r="TTP28" s="61"/>
      <c r="TTQ28" s="61"/>
      <c r="TTR28" s="61"/>
      <c r="TTS28" s="61"/>
      <c r="TTT28" s="61"/>
      <c r="TTU28" s="61"/>
      <c r="TTV28" s="61"/>
      <c r="TTW28" s="61"/>
      <c r="TTX28" s="61"/>
      <c r="TTY28" s="61"/>
      <c r="TTZ28" s="61"/>
      <c r="TUA28" s="61"/>
      <c r="TUB28" s="61"/>
      <c r="TUC28" s="61"/>
      <c r="TUD28" s="61"/>
      <c r="TUE28" s="61"/>
      <c r="TUF28" s="61"/>
      <c r="TUG28" s="61"/>
      <c r="TUH28" s="61"/>
      <c r="TUI28" s="61"/>
      <c r="TUJ28" s="61"/>
      <c r="TUK28" s="61"/>
      <c r="TUL28" s="61"/>
      <c r="TUM28" s="61"/>
      <c r="TUN28" s="61"/>
      <c r="TUO28" s="61"/>
      <c r="TUP28" s="61"/>
      <c r="TUQ28" s="61"/>
      <c r="TUR28" s="61"/>
      <c r="TUS28" s="61"/>
      <c r="TUT28" s="61"/>
      <c r="TUU28" s="61"/>
      <c r="TUV28" s="61"/>
      <c r="TUW28" s="61"/>
      <c r="TUX28" s="61"/>
      <c r="TUY28" s="61"/>
      <c r="TUZ28" s="61"/>
      <c r="TVA28" s="61"/>
      <c r="TVB28" s="61"/>
      <c r="TVC28" s="61"/>
      <c r="TVD28" s="61"/>
      <c r="TVE28" s="61"/>
      <c r="TVF28" s="61"/>
      <c r="TVG28" s="61"/>
      <c r="TVH28" s="61"/>
      <c r="TVI28" s="61"/>
      <c r="TVJ28" s="61"/>
      <c r="TVK28" s="61"/>
      <c r="TVL28" s="61"/>
      <c r="TVM28" s="61"/>
      <c r="TVN28" s="61"/>
      <c r="TVO28" s="61"/>
      <c r="TVP28" s="61"/>
      <c r="TVQ28" s="61"/>
      <c r="TVR28" s="61"/>
      <c r="TVS28" s="61"/>
      <c r="TVT28" s="61"/>
      <c r="TVU28" s="61"/>
      <c r="TVV28" s="61"/>
      <c r="TVW28" s="61"/>
      <c r="TVX28" s="61"/>
      <c r="TVY28" s="61"/>
      <c r="TVZ28" s="61"/>
      <c r="TWA28" s="61"/>
      <c r="TWB28" s="61"/>
      <c r="TWC28" s="61"/>
      <c r="TWD28" s="61"/>
      <c r="TWE28" s="61"/>
      <c r="TWF28" s="61"/>
      <c r="TWG28" s="61"/>
      <c r="TWH28" s="61"/>
      <c r="TWI28" s="61"/>
      <c r="TWJ28" s="61"/>
      <c r="TWK28" s="61"/>
      <c r="TWL28" s="61"/>
      <c r="TWM28" s="61"/>
      <c r="TWN28" s="61"/>
      <c r="TWO28" s="61"/>
      <c r="TWP28" s="61"/>
      <c r="TWQ28" s="61"/>
      <c r="TWR28" s="61"/>
      <c r="TWS28" s="61"/>
      <c r="TWT28" s="61"/>
      <c r="TWU28" s="61"/>
      <c r="TWV28" s="61"/>
      <c r="TWW28" s="61"/>
      <c r="TWX28" s="61"/>
      <c r="TWY28" s="61"/>
      <c r="TWZ28" s="61"/>
      <c r="TXA28" s="61"/>
      <c r="TXB28" s="61"/>
      <c r="TXC28" s="61"/>
      <c r="TXD28" s="61"/>
      <c r="TXE28" s="61"/>
      <c r="TXF28" s="61"/>
      <c r="TXG28" s="61"/>
      <c r="TXH28" s="61"/>
      <c r="TXI28" s="61"/>
      <c r="TXJ28" s="61"/>
      <c r="TXK28" s="61"/>
      <c r="TXL28" s="61"/>
      <c r="TXM28" s="61"/>
      <c r="TXN28" s="61"/>
      <c r="TXO28" s="61"/>
      <c r="TXP28" s="61"/>
      <c r="TXQ28" s="61"/>
      <c r="TXR28" s="61"/>
      <c r="TXS28" s="61"/>
      <c r="TXT28" s="61"/>
      <c r="TXU28" s="61"/>
      <c r="TXV28" s="61"/>
      <c r="TXW28" s="61"/>
      <c r="TXX28" s="61"/>
      <c r="TXY28" s="61"/>
      <c r="TXZ28" s="61"/>
      <c r="TYA28" s="61"/>
      <c r="TYB28" s="61"/>
      <c r="TYC28" s="61"/>
      <c r="TYD28" s="61"/>
      <c r="TYE28" s="61"/>
      <c r="TYF28" s="61"/>
      <c r="TYG28" s="61"/>
      <c r="TYH28" s="61"/>
      <c r="TYI28" s="61"/>
      <c r="TYJ28" s="61"/>
      <c r="TYK28" s="61"/>
      <c r="TYL28" s="61"/>
      <c r="TYM28" s="61"/>
      <c r="TYN28" s="61"/>
      <c r="TYO28" s="61"/>
      <c r="TYP28" s="61"/>
      <c r="TYQ28" s="61"/>
      <c r="TYR28" s="61"/>
      <c r="TYS28" s="61"/>
      <c r="TYT28" s="61"/>
      <c r="TYU28" s="61"/>
      <c r="TYV28" s="61"/>
      <c r="TYW28" s="61"/>
      <c r="TYX28" s="61"/>
      <c r="TYY28" s="61"/>
      <c r="TYZ28" s="61"/>
      <c r="TZA28" s="61"/>
      <c r="TZB28" s="61"/>
      <c r="TZC28" s="61"/>
      <c r="TZD28" s="61"/>
      <c r="TZE28" s="61"/>
      <c r="TZF28" s="61"/>
      <c r="TZG28" s="61"/>
      <c r="TZH28" s="61"/>
      <c r="TZI28" s="61"/>
      <c r="TZJ28" s="61"/>
      <c r="TZK28" s="61"/>
      <c r="TZL28" s="61"/>
      <c r="TZM28" s="61"/>
      <c r="TZN28" s="61"/>
      <c r="TZO28" s="61"/>
      <c r="TZP28" s="61"/>
      <c r="TZQ28" s="61"/>
      <c r="TZR28" s="61"/>
      <c r="TZS28" s="61"/>
      <c r="TZT28" s="61"/>
      <c r="TZU28" s="61"/>
      <c r="TZV28" s="61"/>
      <c r="TZW28" s="61"/>
      <c r="TZX28" s="61"/>
      <c r="TZY28" s="61"/>
      <c r="TZZ28" s="61"/>
      <c r="UAA28" s="61"/>
      <c r="UAB28" s="61"/>
      <c r="UAC28" s="61"/>
      <c r="UAD28" s="61"/>
      <c r="UAE28" s="61"/>
      <c r="UAF28" s="61"/>
      <c r="UAG28" s="61"/>
      <c r="UAH28" s="61"/>
      <c r="UAI28" s="61"/>
      <c r="UAJ28" s="61"/>
      <c r="UAK28" s="61"/>
      <c r="UAL28" s="61"/>
      <c r="UAM28" s="61"/>
      <c r="UAN28" s="61"/>
      <c r="UAO28" s="61"/>
      <c r="UAP28" s="61"/>
      <c r="UAQ28" s="61"/>
      <c r="UAR28" s="61"/>
      <c r="UAS28" s="61"/>
      <c r="UAT28" s="61"/>
      <c r="UAU28" s="61"/>
      <c r="UAV28" s="61"/>
      <c r="UAW28" s="61"/>
      <c r="UAX28" s="61"/>
      <c r="UAY28" s="61"/>
      <c r="UAZ28" s="61"/>
      <c r="UBA28" s="61"/>
      <c r="UBB28" s="61"/>
      <c r="UBC28" s="61"/>
      <c r="UBD28" s="61"/>
      <c r="UBE28" s="61"/>
      <c r="UBF28" s="61"/>
      <c r="UBG28" s="61"/>
      <c r="UBH28" s="61"/>
      <c r="UBI28" s="61"/>
      <c r="UBJ28" s="61"/>
      <c r="UBK28" s="61"/>
      <c r="UBL28" s="61"/>
      <c r="UBM28" s="61"/>
      <c r="UBN28" s="61"/>
      <c r="UBO28" s="61"/>
      <c r="UBP28" s="61"/>
      <c r="UBQ28" s="61"/>
      <c r="UBR28" s="61"/>
      <c r="UBS28" s="61"/>
      <c r="UBT28" s="61"/>
      <c r="UBU28" s="61"/>
      <c r="UBV28" s="61"/>
      <c r="UBW28" s="61"/>
      <c r="UBX28" s="61"/>
      <c r="UBY28" s="61"/>
      <c r="UBZ28" s="61"/>
      <c r="UCA28" s="61"/>
      <c r="UCB28" s="61"/>
      <c r="UCC28" s="61"/>
      <c r="UCD28" s="61"/>
      <c r="UCE28" s="61"/>
      <c r="UCF28" s="61"/>
      <c r="UCG28" s="61"/>
      <c r="UCH28" s="61"/>
      <c r="UCI28" s="61"/>
      <c r="UCJ28" s="61"/>
      <c r="UCK28" s="61"/>
      <c r="UCL28" s="61"/>
      <c r="UCM28" s="61"/>
      <c r="UCN28" s="61"/>
      <c r="UCO28" s="61"/>
      <c r="UCP28" s="61"/>
      <c r="UCQ28" s="61"/>
      <c r="UCR28" s="61"/>
      <c r="UCS28" s="61"/>
      <c r="UCT28" s="61"/>
      <c r="UCU28" s="61"/>
      <c r="UCV28" s="61"/>
      <c r="UCW28" s="61"/>
      <c r="UCX28" s="61"/>
      <c r="UCY28" s="61"/>
      <c r="UCZ28" s="61"/>
      <c r="UDA28" s="61"/>
      <c r="UDB28" s="61"/>
      <c r="UDC28" s="61"/>
      <c r="UDD28" s="61"/>
      <c r="UDE28" s="61"/>
      <c r="UDF28" s="61"/>
      <c r="UDG28" s="61"/>
      <c r="UDH28" s="61"/>
      <c r="UDI28" s="61"/>
      <c r="UDJ28" s="61"/>
      <c r="UDK28" s="61"/>
      <c r="UDL28" s="61"/>
      <c r="UDM28" s="61"/>
      <c r="UDN28" s="61"/>
      <c r="UDO28" s="61"/>
      <c r="UDP28" s="61"/>
      <c r="UDQ28" s="61"/>
      <c r="UDR28" s="61"/>
      <c r="UDS28" s="61"/>
      <c r="UDT28" s="61"/>
      <c r="UDU28" s="61"/>
      <c r="UDV28" s="61"/>
      <c r="UDW28" s="61"/>
      <c r="UDX28" s="61"/>
      <c r="UDY28" s="61"/>
      <c r="UDZ28" s="61"/>
      <c r="UEA28" s="61"/>
      <c r="UEB28" s="61"/>
      <c r="UEC28" s="61"/>
      <c r="UED28" s="61"/>
      <c r="UEE28" s="61"/>
      <c r="UEF28" s="61"/>
      <c r="UEG28" s="61"/>
      <c r="UEH28" s="61"/>
      <c r="UEI28" s="61"/>
      <c r="UEJ28" s="61"/>
      <c r="UEK28" s="61"/>
      <c r="UEL28" s="61"/>
      <c r="UEM28" s="61"/>
      <c r="UEN28" s="61"/>
      <c r="UEO28" s="61"/>
      <c r="UEP28" s="61"/>
      <c r="UEQ28" s="61"/>
      <c r="UER28" s="61"/>
      <c r="UES28" s="61"/>
      <c r="UET28" s="61"/>
      <c r="UEU28" s="61"/>
      <c r="UEV28" s="61"/>
      <c r="UEW28" s="61"/>
      <c r="UEX28" s="61"/>
      <c r="UEY28" s="61"/>
      <c r="UEZ28" s="61"/>
      <c r="UFA28" s="61"/>
      <c r="UFB28" s="61"/>
      <c r="UFC28" s="61"/>
      <c r="UFD28" s="61"/>
      <c r="UFE28" s="61"/>
      <c r="UFF28" s="61"/>
      <c r="UFG28" s="61"/>
      <c r="UFH28" s="61"/>
      <c r="UFI28" s="61"/>
      <c r="UFJ28" s="61"/>
      <c r="UFK28" s="61"/>
      <c r="UFL28" s="61"/>
      <c r="UFM28" s="61"/>
      <c r="UFN28" s="61"/>
      <c r="UFO28" s="61"/>
      <c r="UFP28" s="61"/>
      <c r="UFQ28" s="61"/>
      <c r="UFR28" s="61"/>
      <c r="UFS28" s="61"/>
      <c r="UFT28" s="61"/>
      <c r="UFU28" s="61"/>
      <c r="UFV28" s="61"/>
      <c r="UFW28" s="61"/>
      <c r="UFX28" s="61"/>
      <c r="UFY28" s="61"/>
      <c r="UFZ28" s="61"/>
      <c r="UGA28" s="61"/>
      <c r="UGB28" s="61"/>
      <c r="UGC28" s="61"/>
      <c r="UGD28" s="61"/>
      <c r="UGE28" s="61"/>
      <c r="UGF28" s="61"/>
      <c r="UGG28" s="61"/>
      <c r="UGH28" s="61"/>
      <c r="UGI28" s="61"/>
      <c r="UGJ28" s="61"/>
      <c r="UGK28" s="61"/>
      <c r="UGL28" s="61"/>
      <c r="UGM28" s="61"/>
      <c r="UGN28" s="61"/>
      <c r="UGO28" s="61"/>
      <c r="UGP28" s="61"/>
      <c r="UGQ28" s="61"/>
      <c r="UGR28" s="61"/>
      <c r="UGS28" s="61"/>
      <c r="UGT28" s="61"/>
      <c r="UGU28" s="61"/>
      <c r="UGV28" s="61"/>
      <c r="UGW28" s="61"/>
      <c r="UGX28" s="61"/>
      <c r="UGY28" s="61"/>
      <c r="UGZ28" s="61"/>
      <c r="UHA28" s="61"/>
      <c r="UHB28" s="61"/>
      <c r="UHC28" s="61"/>
      <c r="UHD28" s="61"/>
      <c r="UHE28" s="61"/>
      <c r="UHF28" s="61"/>
      <c r="UHG28" s="61"/>
      <c r="UHH28" s="61"/>
      <c r="UHI28" s="61"/>
      <c r="UHJ28" s="61"/>
      <c r="UHK28" s="61"/>
      <c r="UHL28" s="61"/>
      <c r="UHM28" s="61"/>
      <c r="UHN28" s="61"/>
      <c r="UHO28" s="61"/>
      <c r="UHP28" s="61"/>
      <c r="UHQ28" s="61"/>
      <c r="UHR28" s="61"/>
      <c r="UHS28" s="61"/>
      <c r="UHT28" s="61"/>
      <c r="UHU28" s="61"/>
      <c r="UHV28" s="61"/>
      <c r="UHW28" s="61"/>
      <c r="UHX28" s="61"/>
      <c r="UHY28" s="61"/>
      <c r="UHZ28" s="61"/>
      <c r="UIA28" s="61"/>
      <c r="UIB28" s="61"/>
      <c r="UIC28" s="61"/>
      <c r="UID28" s="61"/>
      <c r="UIE28" s="61"/>
      <c r="UIF28" s="61"/>
      <c r="UIG28" s="61"/>
      <c r="UIH28" s="61"/>
      <c r="UII28" s="61"/>
      <c r="UIJ28" s="61"/>
      <c r="UIK28" s="61"/>
      <c r="UIL28" s="61"/>
      <c r="UIM28" s="61"/>
      <c r="UIN28" s="61"/>
      <c r="UIO28" s="61"/>
      <c r="UIP28" s="61"/>
      <c r="UIQ28" s="61"/>
      <c r="UIR28" s="61"/>
      <c r="UIS28" s="61"/>
      <c r="UIT28" s="61"/>
      <c r="UIU28" s="61"/>
      <c r="UIV28" s="61"/>
      <c r="UIW28" s="61"/>
      <c r="UIX28" s="61"/>
      <c r="UIY28" s="61"/>
      <c r="UIZ28" s="61"/>
      <c r="UJA28" s="61"/>
      <c r="UJB28" s="61"/>
      <c r="UJC28" s="61"/>
      <c r="UJD28" s="61"/>
      <c r="UJE28" s="61"/>
      <c r="UJF28" s="61"/>
      <c r="UJG28" s="61"/>
      <c r="UJH28" s="61"/>
      <c r="UJI28" s="61"/>
      <c r="UJJ28" s="61"/>
      <c r="UJK28" s="61"/>
      <c r="UJL28" s="61"/>
      <c r="UJM28" s="61"/>
      <c r="UJN28" s="61"/>
      <c r="UJO28" s="61"/>
      <c r="UJP28" s="61"/>
      <c r="UJQ28" s="61"/>
      <c r="UJR28" s="61"/>
      <c r="UJS28" s="61"/>
      <c r="UJT28" s="61"/>
      <c r="UJU28" s="61"/>
      <c r="UJV28" s="61"/>
      <c r="UJW28" s="61"/>
      <c r="UJX28" s="61"/>
      <c r="UJY28" s="61"/>
      <c r="UJZ28" s="61"/>
      <c r="UKA28" s="61"/>
      <c r="UKB28" s="61"/>
      <c r="UKC28" s="61"/>
      <c r="UKD28" s="61"/>
      <c r="UKE28" s="61"/>
      <c r="UKF28" s="61"/>
      <c r="UKG28" s="61"/>
      <c r="UKH28" s="61"/>
      <c r="UKI28" s="61"/>
      <c r="UKJ28" s="61"/>
      <c r="UKK28" s="61"/>
      <c r="UKL28" s="61"/>
      <c r="UKM28" s="61"/>
      <c r="UKN28" s="61"/>
      <c r="UKO28" s="61"/>
      <c r="UKP28" s="61"/>
      <c r="UKQ28" s="61"/>
      <c r="UKR28" s="61"/>
      <c r="UKS28" s="61"/>
      <c r="UKT28" s="61"/>
      <c r="UKU28" s="61"/>
      <c r="UKV28" s="61"/>
      <c r="UKW28" s="61"/>
      <c r="UKX28" s="61"/>
      <c r="UKY28" s="61"/>
      <c r="UKZ28" s="61"/>
      <c r="ULA28" s="61"/>
      <c r="ULB28" s="61"/>
      <c r="ULC28" s="61"/>
      <c r="ULD28" s="61"/>
      <c r="ULE28" s="61"/>
      <c r="ULF28" s="61"/>
      <c r="ULG28" s="61"/>
      <c r="ULH28" s="61"/>
      <c r="ULI28" s="61"/>
      <c r="ULJ28" s="61"/>
      <c r="ULK28" s="61"/>
      <c r="ULL28" s="61"/>
      <c r="ULM28" s="61"/>
      <c r="ULN28" s="61"/>
      <c r="ULO28" s="61"/>
      <c r="ULP28" s="61"/>
      <c r="ULQ28" s="61"/>
      <c r="ULR28" s="61"/>
      <c r="ULS28" s="61"/>
      <c r="ULT28" s="61"/>
      <c r="ULU28" s="61"/>
      <c r="ULV28" s="61"/>
      <c r="ULW28" s="61"/>
      <c r="ULX28" s="61"/>
      <c r="ULY28" s="61"/>
      <c r="ULZ28" s="61"/>
      <c r="UMA28" s="61"/>
      <c r="UMB28" s="61"/>
      <c r="UMC28" s="61"/>
      <c r="UMD28" s="61"/>
      <c r="UME28" s="61"/>
      <c r="UMF28" s="61"/>
      <c r="UMG28" s="61"/>
      <c r="UMH28" s="61"/>
      <c r="UMI28" s="61"/>
      <c r="UMJ28" s="61"/>
      <c r="UMK28" s="61"/>
      <c r="UML28" s="61"/>
      <c r="UMM28" s="61"/>
      <c r="UMN28" s="61"/>
      <c r="UMO28" s="61"/>
      <c r="UMP28" s="61"/>
      <c r="UMQ28" s="61"/>
      <c r="UMR28" s="61"/>
      <c r="UMS28" s="61"/>
      <c r="UMT28" s="61"/>
      <c r="UMU28" s="61"/>
      <c r="UMV28" s="61"/>
      <c r="UMW28" s="61"/>
      <c r="UMX28" s="61"/>
      <c r="UMY28" s="61"/>
      <c r="UMZ28" s="61"/>
      <c r="UNA28" s="61"/>
      <c r="UNB28" s="61"/>
      <c r="UNC28" s="61"/>
      <c r="UND28" s="61"/>
      <c r="UNE28" s="61"/>
      <c r="UNF28" s="61"/>
      <c r="UNG28" s="61"/>
      <c r="UNH28" s="61"/>
      <c r="UNI28" s="61"/>
      <c r="UNJ28" s="61"/>
      <c r="UNK28" s="61"/>
      <c r="UNL28" s="61"/>
      <c r="UNM28" s="61"/>
      <c r="UNN28" s="61"/>
      <c r="UNO28" s="61"/>
      <c r="UNP28" s="61"/>
      <c r="UNQ28" s="61"/>
      <c r="UNR28" s="61"/>
      <c r="UNS28" s="61"/>
      <c r="UNT28" s="61"/>
      <c r="UNU28" s="61"/>
      <c r="UNV28" s="61"/>
      <c r="UNW28" s="61"/>
      <c r="UNX28" s="61"/>
      <c r="UNY28" s="61"/>
      <c r="UNZ28" s="61"/>
      <c r="UOA28" s="61"/>
      <c r="UOB28" s="61"/>
      <c r="UOC28" s="61"/>
      <c r="UOD28" s="61"/>
      <c r="UOE28" s="61"/>
      <c r="UOF28" s="61"/>
      <c r="UOG28" s="61"/>
      <c r="UOH28" s="61"/>
      <c r="UOI28" s="61"/>
      <c r="UOJ28" s="61"/>
      <c r="UOK28" s="61"/>
      <c r="UOL28" s="61"/>
      <c r="UOM28" s="61"/>
      <c r="UON28" s="61"/>
      <c r="UOO28" s="61"/>
      <c r="UOP28" s="61"/>
      <c r="UOQ28" s="61"/>
      <c r="UOR28" s="61"/>
      <c r="UOS28" s="61"/>
      <c r="UOT28" s="61"/>
      <c r="UOU28" s="61"/>
      <c r="UOV28" s="61"/>
      <c r="UOW28" s="61"/>
      <c r="UOX28" s="61"/>
      <c r="UOY28" s="61"/>
      <c r="UOZ28" s="61"/>
      <c r="UPA28" s="61"/>
      <c r="UPB28" s="61"/>
      <c r="UPC28" s="61"/>
      <c r="UPD28" s="61"/>
      <c r="UPE28" s="61"/>
      <c r="UPF28" s="61"/>
      <c r="UPG28" s="61"/>
      <c r="UPH28" s="61"/>
      <c r="UPI28" s="61"/>
      <c r="UPJ28" s="61"/>
      <c r="UPK28" s="61"/>
      <c r="UPL28" s="61"/>
      <c r="UPM28" s="61"/>
      <c r="UPN28" s="61"/>
      <c r="UPO28" s="61"/>
      <c r="UPP28" s="61"/>
      <c r="UPQ28" s="61"/>
      <c r="UPR28" s="61"/>
      <c r="UPS28" s="61"/>
      <c r="UPT28" s="61"/>
      <c r="UPU28" s="61"/>
      <c r="UPV28" s="61"/>
      <c r="UPW28" s="61"/>
      <c r="UPX28" s="61"/>
      <c r="UPY28" s="61"/>
      <c r="UPZ28" s="61"/>
      <c r="UQA28" s="61"/>
      <c r="UQB28" s="61"/>
      <c r="UQC28" s="61"/>
      <c r="UQD28" s="61"/>
      <c r="UQE28" s="61"/>
      <c r="UQF28" s="61"/>
      <c r="UQG28" s="61"/>
      <c r="UQH28" s="61"/>
      <c r="UQI28" s="61"/>
      <c r="UQJ28" s="61"/>
      <c r="UQK28" s="61"/>
      <c r="UQL28" s="61"/>
      <c r="UQM28" s="61"/>
      <c r="UQN28" s="61"/>
      <c r="UQO28" s="61"/>
      <c r="UQP28" s="61"/>
      <c r="UQQ28" s="61"/>
      <c r="UQR28" s="61"/>
      <c r="UQS28" s="61"/>
      <c r="UQT28" s="61"/>
      <c r="UQU28" s="61"/>
      <c r="UQV28" s="61"/>
      <c r="UQW28" s="61"/>
      <c r="UQX28" s="61"/>
      <c r="UQY28" s="61"/>
      <c r="UQZ28" s="61"/>
      <c r="URA28" s="61"/>
      <c r="URB28" s="61"/>
      <c r="URC28" s="61"/>
      <c r="URD28" s="61"/>
      <c r="URE28" s="61"/>
      <c r="URF28" s="61"/>
      <c r="URG28" s="61"/>
      <c r="URH28" s="61"/>
      <c r="URI28" s="61"/>
      <c r="URJ28" s="61"/>
      <c r="URK28" s="61"/>
      <c r="URL28" s="61"/>
      <c r="URM28" s="61"/>
      <c r="URN28" s="61"/>
      <c r="URO28" s="61"/>
      <c r="URP28" s="61"/>
      <c r="URQ28" s="61"/>
      <c r="URR28" s="61"/>
      <c r="URS28" s="61"/>
      <c r="URT28" s="61"/>
      <c r="URU28" s="61"/>
      <c r="URV28" s="61"/>
      <c r="URW28" s="61"/>
      <c r="URX28" s="61"/>
      <c r="URY28" s="61"/>
      <c r="URZ28" s="61"/>
      <c r="USA28" s="61"/>
      <c r="USB28" s="61"/>
      <c r="USC28" s="61"/>
      <c r="USD28" s="61"/>
      <c r="USE28" s="61"/>
      <c r="USF28" s="61"/>
      <c r="USG28" s="61"/>
      <c r="USH28" s="61"/>
      <c r="USI28" s="61"/>
      <c r="USJ28" s="61"/>
      <c r="USK28" s="61"/>
      <c r="USL28" s="61"/>
      <c r="USM28" s="61"/>
      <c r="USN28" s="61"/>
      <c r="USO28" s="61"/>
      <c r="USP28" s="61"/>
      <c r="USQ28" s="61"/>
      <c r="USR28" s="61"/>
      <c r="USS28" s="61"/>
      <c r="UST28" s="61"/>
      <c r="USU28" s="61"/>
      <c r="USV28" s="61"/>
      <c r="USW28" s="61"/>
      <c r="USX28" s="61"/>
      <c r="USY28" s="61"/>
      <c r="USZ28" s="61"/>
      <c r="UTA28" s="61"/>
      <c r="UTB28" s="61"/>
      <c r="UTC28" s="61"/>
      <c r="UTD28" s="61"/>
      <c r="UTE28" s="61"/>
      <c r="UTF28" s="61"/>
      <c r="UTG28" s="61"/>
      <c r="UTH28" s="61"/>
      <c r="UTI28" s="61"/>
      <c r="UTJ28" s="61"/>
      <c r="UTK28" s="61"/>
      <c r="UTL28" s="61"/>
      <c r="UTM28" s="61"/>
      <c r="UTN28" s="61"/>
      <c r="UTO28" s="61"/>
      <c r="UTP28" s="61"/>
      <c r="UTQ28" s="61"/>
      <c r="UTR28" s="61"/>
      <c r="UTS28" s="61"/>
      <c r="UTT28" s="61"/>
      <c r="UTU28" s="61"/>
      <c r="UTV28" s="61"/>
      <c r="UTW28" s="61"/>
      <c r="UTX28" s="61"/>
      <c r="UTY28" s="61"/>
      <c r="UTZ28" s="61"/>
      <c r="UUA28" s="61"/>
      <c r="UUB28" s="61"/>
      <c r="UUC28" s="61"/>
      <c r="UUD28" s="61"/>
      <c r="UUE28" s="61"/>
      <c r="UUF28" s="61"/>
      <c r="UUG28" s="61"/>
      <c r="UUH28" s="61"/>
      <c r="UUI28" s="61"/>
      <c r="UUJ28" s="61"/>
      <c r="UUK28" s="61"/>
      <c r="UUL28" s="61"/>
      <c r="UUM28" s="61"/>
      <c r="UUN28" s="61"/>
      <c r="UUO28" s="61"/>
      <c r="UUP28" s="61"/>
      <c r="UUQ28" s="61"/>
      <c r="UUR28" s="61"/>
      <c r="UUS28" s="61"/>
      <c r="UUT28" s="61"/>
      <c r="UUU28" s="61"/>
      <c r="UUV28" s="61"/>
      <c r="UUW28" s="61"/>
      <c r="UUX28" s="61"/>
      <c r="UUY28" s="61"/>
      <c r="UUZ28" s="61"/>
      <c r="UVA28" s="61"/>
      <c r="UVB28" s="61"/>
      <c r="UVC28" s="61"/>
      <c r="UVD28" s="61"/>
      <c r="UVE28" s="61"/>
      <c r="UVF28" s="61"/>
      <c r="UVG28" s="61"/>
      <c r="UVH28" s="61"/>
      <c r="UVI28" s="61"/>
      <c r="UVJ28" s="61"/>
      <c r="UVK28" s="61"/>
      <c r="UVL28" s="61"/>
      <c r="UVM28" s="61"/>
      <c r="UVN28" s="61"/>
      <c r="UVO28" s="61"/>
      <c r="UVP28" s="61"/>
      <c r="UVQ28" s="61"/>
      <c r="UVR28" s="61"/>
      <c r="UVS28" s="61"/>
      <c r="UVT28" s="61"/>
      <c r="UVU28" s="61"/>
      <c r="UVV28" s="61"/>
      <c r="UVW28" s="61"/>
      <c r="UVX28" s="61"/>
      <c r="UVY28" s="61"/>
      <c r="UVZ28" s="61"/>
      <c r="UWA28" s="61"/>
      <c r="UWB28" s="61"/>
      <c r="UWC28" s="61"/>
      <c r="UWD28" s="61"/>
      <c r="UWE28" s="61"/>
      <c r="UWF28" s="61"/>
      <c r="UWG28" s="61"/>
      <c r="UWH28" s="61"/>
      <c r="UWI28" s="61"/>
      <c r="UWJ28" s="61"/>
      <c r="UWK28" s="61"/>
      <c r="UWL28" s="61"/>
      <c r="UWM28" s="61"/>
      <c r="UWN28" s="61"/>
      <c r="UWO28" s="61"/>
      <c r="UWP28" s="61"/>
      <c r="UWQ28" s="61"/>
      <c r="UWR28" s="61"/>
      <c r="UWS28" s="61"/>
      <c r="UWT28" s="61"/>
      <c r="UWU28" s="61"/>
      <c r="UWV28" s="61"/>
      <c r="UWW28" s="61"/>
      <c r="UWX28" s="61"/>
      <c r="UWY28" s="61"/>
      <c r="UWZ28" s="61"/>
      <c r="UXA28" s="61"/>
      <c r="UXB28" s="61"/>
      <c r="UXC28" s="61"/>
      <c r="UXD28" s="61"/>
      <c r="UXE28" s="61"/>
      <c r="UXF28" s="61"/>
      <c r="UXG28" s="61"/>
      <c r="UXH28" s="61"/>
      <c r="UXI28" s="61"/>
      <c r="UXJ28" s="61"/>
      <c r="UXK28" s="61"/>
      <c r="UXL28" s="61"/>
      <c r="UXM28" s="61"/>
      <c r="UXN28" s="61"/>
      <c r="UXO28" s="61"/>
      <c r="UXP28" s="61"/>
      <c r="UXQ28" s="61"/>
      <c r="UXR28" s="61"/>
      <c r="UXS28" s="61"/>
      <c r="UXT28" s="61"/>
      <c r="UXU28" s="61"/>
      <c r="UXV28" s="61"/>
      <c r="UXW28" s="61"/>
      <c r="UXX28" s="61"/>
      <c r="UXY28" s="61"/>
      <c r="UXZ28" s="61"/>
      <c r="UYA28" s="61"/>
      <c r="UYB28" s="61"/>
      <c r="UYC28" s="61"/>
      <c r="UYD28" s="61"/>
      <c r="UYE28" s="61"/>
      <c r="UYF28" s="61"/>
      <c r="UYG28" s="61"/>
      <c r="UYH28" s="61"/>
      <c r="UYI28" s="61"/>
      <c r="UYJ28" s="61"/>
      <c r="UYK28" s="61"/>
      <c r="UYL28" s="61"/>
      <c r="UYM28" s="61"/>
      <c r="UYN28" s="61"/>
      <c r="UYO28" s="61"/>
      <c r="UYP28" s="61"/>
      <c r="UYQ28" s="61"/>
      <c r="UYR28" s="61"/>
      <c r="UYS28" s="61"/>
      <c r="UYT28" s="61"/>
      <c r="UYU28" s="61"/>
      <c r="UYV28" s="61"/>
      <c r="UYW28" s="61"/>
      <c r="UYX28" s="61"/>
      <c r="UYY28" s="61"/>
      <c r="UYZ28" s="61"/>
      <c r="UZA28" s="61"/>
      <c r="UZB28" s="61"/>
      <c r="UZC28" s="61"/>
      <c r="UZD28" s="61"/>
      <c r="UZE28" s="61"/>
      <c r="UZF28" s="61"/>
      <c r="UZG28" s="61"/>
      <c r="UZH28" s="61"/>
      <c r="UZI28" s="61"/>
      <c r="UZJ28" s="61"/>
      <c r="UZK28" s="61"/>
      <c r="UZL28" s="61"/>
      <c r="UZM28" s="61"/>
      <c r="UZN28" s="61"/>
      <c r="UZO28" s="61"/>
      <c r="UZP28" s="61"/>
      <c r="UZQ28" s="61"/>
      <c r="UZR28" s="61"/>
      <c r="UZS28" s="61"/>
      <c r="UZT28" s="61"/>
      <c r="UZU28" s="61"/>
      <c r="UZV28" s="61"/>
      <c r="UZW28" s="61"/>
      <c r="UZX28" s="61"/>
      <c r="UZY28" s="61"/>
      <c r="UZZ28" s="61"/>
      <c r="VAA28" s="61"/>
      <c r="VAB28" s="61"/>
      <c r="VAC28" s="61"/>
      <c r="VAD28" s="61"/>
      <c r="VAE28" s="61"/>
      <c r="VAF28" s="61"/>
      <c r="VAG28" s="61"/>
      <c r="VAH28" s="61"/>
      <c r="VAI28" s="61"/>
      <c r="VAJ28" s="61"/>
      <c r="VAK28" s="61"/>
      <c r="VAL28" s="61"/>
      <c r="VAM28" s="61"/>
      <c r="VAN28" s="61"/>
      <c r="VAO28" s="61"/>
      <c r="VAP28" s="61"/>
      <c r="VAQ28" s="61"/>
      <c r="VAR28" s="61"/>
      <c r="VAS28" s="61"/>
      <c r="VAT28" s="61"/>
      <c r="VAU28" s="61"/>
      <c r="VAV28" s="61"/>
      <c r="VAW28" s="61"/>
      <c r="VAX28" s="61"/>
      <c r="VAY28" s="61"/>
      <c r="VAZ28" s="61"/>
      <c r="VBA28" s="61"/>
      <c r="VBB28" s="61"/>
      <c r="VBC28" s="61"/>
      <c r="VBD28" s="61"/>
      <c r="VBE28" s="61"/>
      <c r="VBF28" s="61"/>
      <c r="VBG28" s="61"/>
      <c r="VBH28" s="61"/>
      <c r="VBI28" s="61"/>
      <c r="VBJ28" s="61"/>
      <c r="VBK28" s="61"/>
      <c r="VBL28" s="61"/>
      <c r="VBM28" s="61"/>
      <c r="VBN28" s="61"/>
      <c r="VBO28" s="61"/>
      <c r="VBP28" s="61"/>
      <c r="VBQ28" s="61"/>
      <c r="VBR28" s="61"/>
      <c r="VBS28" s="61"/>
      <c r="VBT28" s="61"/>
      <c r="VBU28" s="61"/>
      <c r="VBV28" s="61"/>
      <c r="VBW28" s="61"/>
      <c r="VBX28" s="61"/>
      <c r="VBY28" s="61"/>
      <c r="VBZ28" s="61"/>
      <c r="VCA28" s="61"/>
      <c r="VCB28" s="61"/>
      <c r="VCC28" s="61"/>
      <c r="VCD28" s="61"/>
      <c r="VCE28" s="61"/>
      <c r="VCF28" s="61"/>
      <c r="VCG28" s="61"/>
      <c r="VCH28" s="61"/>
      <c r="VCI28" s="61"/>
      <c r="VCJ28" s="61"/>
      <c r="VCK28" s="61"/>
      <c r="VCL28" s="61"/>
      <c r="VCM28" s="61"/>
      <c r="VCN28" s="61"/>
      <c r="VCO28" s="61"/>
      <c r="VCP28" s="61"/>
      <c r="VCQ28" s="61"/>
      <c r="VCR28" s="61"/>
      <c r="VCS28" s="61"/>
      <c r="VCT28" s="61"/>
      <c r="VCU28" s="61"/>
      <c r="VCV28" s="61"/>
      <c r="VCW28" s="61"/>
      <c r="VCX28" s="61"/>
      <c r="VCY28" s="61"/>
      <c r="VCZ28" s="61"/>
      <c r="VDA28" s="61"/>
      <c r="VDB28" s="61"/>
      <c r="VDC28" s="61"/>
      <c r="VDD28" s="61"/>
      <c r="VDE28" s="61"/>
      <c r="VDF28" s="61"/>
      <c r="VDG28" s="61"/>
      <c r="VDH28" s="61"/>
      <c r="VDI28" s="61"/>
      <c r="VDJ28" s="61"/>
      <c r="VDK28" s="61"/>
      <c r="VDL28" s="61"/>
      <c r="VDM28" s="61"/>
      <c r="VDN28" s="61"/>
      <c r="VDO28" s="61"/>
      <c r="VDP28" s="61"/>
      <c r="VDQ28" s="61"/>
      <c r="VDR28" s="61"/>
      <c r="VDS28" s="61"/>
      <c r="VDT28" s="61"/>
      <c r="VDU28" s="61"/>
      <c r="VDV28" s="61"/>
      <c r="VDW28" s="61"/>
      <c r="VDX28" s="61"/>
      <c r="VDY28" s="61"/>
      <c r="VDZ28" s="61"/>
      <c r="VEA28" s="61"/>
      <c r="VEB28" s="61"/>
      <c r="VEC28" s="61"/>
      <c r="VED28" s="61"/>
      <c r="VEE28" s="61"/>
      <c r="VEF28" s="61"/>
      <c r="VEG28" s="61"/>
      <c r="VEH28" s="61"/>
      <c r="VEI28" s="61"/>
      <c r="VEJ28" s="61"/>
      <c r="VEK28" s="61"/>
      <c r="VEL28" s="61"/>
      <c r="VEM28" s="61"/>
      <c r="VEN28" s="61"/>
      <c r="VEO28" s="61"/>
      <c r="VEP28" s="61"/>
      <c r="VEQ28" s="61"/>
      <c r="VER28" s="61"/>
      <c r="VES28" s="61"/>
      <c r="VET28" s="61"/>
      <c r="VEU28" s="61"/>
      <c r="VEV28" s="61"/>
      <c r="VEW28" s="61"/>
      <c r="VEX28" s="61"/>
      <c r="VEY28" s="61"/>
      <c r="VEZ28" s="61"/>
      <c r="VFA28" s="61"/>
      <c r="VFB28" s="61"/>
      <c r="VFC28" s="61"/>
      <c r="VFD28" s="61"/>
      <c r="VFE28" s="61"/>
      <c r="VFF28" s="61"/>
      <c r="VFG28" s="61"/>
      <c r="VFH28" s="61"/>
      <c r="VFI28" s="61"/>
      <c r="VFJ28" s="61"/>
      <c r="VFK28" s="61"/>
      <c r="VFL28" s="61"/>
      <c r="VFM28" s="61"/>
      <c r="VFN28" s="61"/>
      <c r="VFO28" s="61"/>
      <c r="VFP28" s="61"/>
      <c r="VFQ28" s="61"/>
      <c r="VFR28" s="61"/>
      <c r="VFS28" s="61"/>
      <c r="VFT28" s="61"/>
      <c r="VFU28" s="61"/>
      <c r="VFV28" s="61"/>
      <c r="VFW28" s="61"/>
      <c r="VFX28" s="61"/>
      <c r="VFY28" s="61"/>
      <c r="VFZ28" s="61"/>
      <c r="VGA28" s="61"/>
      <c r="VGB28" s="61"/>
      <c r="VGC28" s="61"/>
      <c r="VGD28" s="61"/>
      <c r="VGE28" s="61"/>
      <c r="VGF28" s="61"/>
      <c r="VGG28" s="61"/>
      <c r="VGH28" s="61"/>
      <c r="VGI28" s="61"/>
      <c r="VGJ28" s="61"/>
      <c r="VGK28" s="61"/>
      <c r="VGL28" s="61"/>
      <c r="VGM28" s="61"/>
      <c r="VGN28" s="61"/>
      <c r="VGO28" s="61"/>
      <c r="VGP28" s="61"/>
      <c r="VGQ28" s="61"/>
      <c r="VGR28" s="61"/>
      <c r="VGS28" s="61"/>
      <c r="VGT28" s="61"/>
      <c r="VGU28" s="61"/>
      <c r="VGV28" s="61"/>
      <c r="VGW28" s="61"/>
      <c r="VGX28" s="61"/>
      <c r="VGY28" s="61"/>
      <c r="VGZ28" s="61"/>
      <c r="VHA28" s="61"/>
      <c r="VHB28" s="61"/>
      <c r="VHC28" s="61"/>
      <c r="VHD28" s="61"/>
      <c r="VHE28" s="61"/>
      <c r="VHF28" s="61"/>
      <c r="VHG28" s="61"/>
      <c r="VHH28" s="61"/>
      <c r="VHI28" s="61"/>
      <c r="VHJ28" s="61"/>
      <c r="VHK28" s="61"/>
      <c r="VHL28" s="61"/>
      <c r="VHM28" s="61"/>
      <c r="VHN28" s="61"/>
      <c r="VHO28" s="61"/>
      <c r="VHP28" s="61"/>
      <c r="VHQ28" s="61"/>
      <c r="VHR28" s="61"/>
      <c r="VHS28" s="61"/>
      <c r="VHT28" s="61"/>
      <c r="VHU28" s="61"/>
      <c r="VHV28" s="61"/>
      <c r="VHW28" s="61"/>
      <c r="VHX28" s="61"/>
      <c r="VHY28" s="61"/>
      <c r="VHZ28" s="61"/>
      <c r="VIA28" s="61"/>
      <c r="VIB28" s="61"/>
      <c r="VIC28" s="61"/>
      <c r="VID28" s="61"/>
      <c r="VIE28" s="61"/>
      <c r="VIF28" s="61"/>
      <c r="VIG28" s="61"/>
      <c r="VIH28" s="61"/>
      <c r="VII28" s="61"/>
      <c r="VIJ28" s="61"/>
      <c r="VIK28" s="61"/>
      <c r="VIL28" s="61"/>
      <c r="VIM28" s="61"/>
      <c r="VIN28" s="61"/>
      <c r="VIO28" s="61"/>
      <c r="VIP28" s="61"/>
      <c r="VIQ28" s="61"/>
      <c r="VIR28" s="61"/>
      <c r="VIS28" s="61"/>
      <c r="VIT28" s="61"/>
      <c r="VIU28" s="61"/>
      <c r="VIV28" s="61"/>
      <c r="VIW28" s="61"/>
      <c r="VIX28" s="61"/>
      <c r="VIY28" s="61"/>
      <c r="VIZ28" s="61"/>
      <c r="VJA28" s="61"/>
      <c r="VJB28" s="61"/>
      <c r="VJC28" s="61"/>
      <c r="VJD28" s="61"/>
      <c r="VJE28" s="61"/>
      <c r="VJF28" s="61"/>
      <c r="VJG28" s="61"/>
      <c r="VJH28" s="61"/>
      <c r="VJI28" s="61"/>
      <c r="VJJ28" s="61"/>
      <c r="VJK28" s="61"/>
      <c r="VJL28" s="61"/>
      <c r="VJM28" s="61"/>
      <c r="VJN28" s="61"/>
      <c r="VJO28" s="61"/>
      <c r="VJP28" s="61"/>
      <c r="VJQ28" s="61"/>
      <c r="VJR28" s="61"/>
      <c r="VJS28" s="61"/>
      <c r="VJT28" s="61"/>
      <c r="VJU28" s="61"/>
      <c r="VJV28" s="61"/>
      <c r="VJW28" s="61"/>
      <c r="VJX28" s="61"/>
      <c r="VJY28" s="61"/>
      <c r="VJZ28" s="61"/>
      <c r="VKA28" s="61"/>
      <c r="VKB28" s="61"/>
      <c r="VKC28" s="61"/>
      <c r="VKD28" s="61"/>
      <c r="VKE28" s="61"/>
      <c r="VKF28" s="61"/>
      <c r="VKG28" s="61"/>
      <c r="VKH28" s="61"/>
      <c r="VKI28" s="61"/>
      <c r="VKJ28" s="61"/>
      <c r="VKK28" s="61"/>
      <c r="VKL28" s="61"/>
      <c r="VKM28" s="61"/>
      <c r="VKN28" s="61"/>
      <c r="VKO28" s="61"/>
      <c r="VKP28" s="61"/>
      <c r="VKQ28" s="61"/>
      <c r="VKR28" s="61"/>
      <c r="VKS28" s="61"/>
      <c r="VKT28" s="61"/>
      <c r="VKU28" s="61"/>
      <c r="VKV28" s="61"/>
      <c r="VKW28" s="61"/>
      <c r="VKX28" s="61"/>
      <c r="VKY28" s="61"/>
      <c r="VKZ28" s="61"/>
      <c r="VLA28" s="61"/>
      <c r="VLB28" s="61"/>
      <c r="VLC28" s="61"/>
      <c r="VLD28" s="61"/>
      <c r="VLE28" s="61"/>
      <c r="VLF28" s="61"/>
      <c r="VLG28" s="61"/>
      <c r="VLH28" s="61"/>
      <c r="VLI28" s="61"/>
      <c r="VLJ28" s="61"/>
      <c r="VLK28" s="61"/>
      <c r="VLL28" s="61"/>
      <c r="VLM28" s="61"/>
      <c r="VLN28" s="61"/>
      <c r="VLO28" s="61"/>
      <c r="VLP28" s="61"/>
      <c r="VLQ28" s="61"/>
      <c r="VLR28" s="61"/>
      <c r="VLS28" s="61"/>
      <c r="VLT28" s="61"/>
      <c r="VLU28" s="61"/>
      <c r="VLV28" s="61"/>
      <c r="VLW28" s="61"/>
      <c r="VLX28" s="61"/>
      <c r="VLY28" s="61"/>
      <c r="VLZ28" s="61"/>
      <c r="VMA28" s="61"/>
      <c r="VMB28" s="61"/>
      <c r="VMC28" s="61"/>
      <c r="VMD28" s="61"/>
      <c r="VME28" s="61"/>
      <c r="VMF28" s="61"/>
      <c r="VMG28" s="61"/>
      <c r="VMH28" s="61"/>
      <c r="VMI28" s="61"/>
      <c r="VMJ28" s="61"/>
      <c r="VMK28" s="61"/>
      <c r="VML28" s="61"/>
      <c r="VMM28" s="61"/>
      <c r="VMN28" s="61"/>
      <c r="VMO28" s="61"/>
      <c r="VMP28" s="61"/>
      <c r="VMQ28" s="61"/>
      <c r="VMR28" s="61"/>
      <c r="VMS28" s="61"/>
      <c r="VMT28" s="61"/>
      <c r="VMU28" s="61"/>
      <c r="VMV28" s="61"/>
      <c r="VMW28" s="61"/>
      <c r="VMX28" s="61"/>
      <c r="VMY28" s="61"/>
      <c r="VMZ28" s="61"/>
      <c r="VNA28" s="61"/>
      <c r="VNB28" s="61"/>
      <c r="VNC28" s="61"/>
      <c r="VND28" s="61"/>
      <c r="VNE28" s="61"/>
      <c r="VNF28" s="61"/>
      <c r="VNG28" s="61"/>
      <c r="VNH28" s="61"/>
      <c r="VNI28" s="61"/>
      <c r="VNJ28" s="61"/>
      <c r="VNK28" s="61"/>
      <c r="VNL28" s="61"/>
      <c r="VNM28" s="61"/>
      <c r="VNN28" s="61"/>
      <c r="VNO28" s="61"/>
      <c r="VNP28" s="61"/>
      <c r="VNQ28" s="61"/>
      <c r="VNR28" s="61"/>
      <c r="VNS28" s="61"/>
      <c r="VNT28" s="61"/>
      <c r="VNU28" s="61"/>
      <c r="VNV28" s="61"/>
      <c r="VNW28" s="61"/>
      <c r="VNX28" s="61"/>
      <c r="VNY28" s="61"/>
      <c r="VNZ28" s="61"/>
      <c r="VOA28" s="61"/>
      <c r="VOB28" s="61"/>
      <c r="VOC28" s="61"/>
      <c r="VOD28" s="61"/>
      <c r="VOE28" s="61"/>
      <c r="VOF28" s="61"/>
      <c r="VOG28" s="61"/>
      <c r="VOH28" s="61"/>
      <c r="VOI28" s="61"/>
      <c r="VOJ28" s="61"/>
      <c r="VOK28" s="61"/>
      <c r="VOL28" s="61"/>
      <c r="VOM28" s="61"/>
      <c r="VON28" s="61"/>
      <c r="VOO28" s="61"/>
      <c r="VOP28" s="61"/>
      <c r="VOQ28" s="61"/>
      <c r="VOR28" s="61"/>
      <c r="VOS28" s="61"/>
      <c r="VOT28" s="61"/>
      <c r="VOU28" s="61"/>
      <c r="VOV28" s="61"/>
      <c r="VOW28" s="61"/>
      <c r="VOX28" s="61"/>
      <c r="VOY28" s="61"/>
      <c r="VOZ28" s="61"/>
      <c r="VPA28" s="61"/>
      <c r="VPB28" s="61"/>
      <c r="VPC28" s="61"/>
      <c r="VPD28" s="61"/>
      <c r="VPE28" s="61"/>
      <c r="VPF28" s="61"/>
      <c r="VPG28" s="61"/>
      <c r="VPH28" s="61"/>
      <c r="VPI28" s="61"/>
      <c r="VPJ28" s="61"/>
      <c r="VPK28" s="61"/>
      <c r="VPL28" s="61"/>
      <c r="VPM28" s="61"/>
      <c r="VPN28" s="61"/>
      <c r="VPO28" s="61"/>
      <c r="VPP28" s="61"/>
      <c r="VPQ28" s="61"/>
      <c r="VPR28" s="61"/>
      <c r="VPS28" s="61"/>
      <c r="VPT28" s="61"/>
      <c r="VPU28" s="61"/>
      <c r="VPV28" s="61"/>
      <c r="VPW28" s="61"/>
      <c r="VPX28" s="61"/>
      <c r="VPY28" s="61"/>
      <c r="VPZ28" s="61"/>
      <c r="VQA28" s="61"/>
      <c r="VQB28" s="61"/>
      <c r="VQC28" s="61"/>
      <c r="VQD28" s="61"/>
      <c r="VQE28" s="61"/>
      <c r="VQF28" s="61"/>
      <c r="VQG28" s="61"/>
      <c r="VQH28" s="61"/>
      <c r="VQI28" s="61"/>
      <c r="VQJ28" s="61"/>
      <c r="VQK28" s="61"/>
      <c r="VQL28" s="61"/>
      <c r="VQM28" s="61"/>
      <c r="VQN28" s="61"/>
      <c r="VQO28" s="61"/>
      <c r="VQP28" s="61"/>
      <c r="VQQ28" s="61"/>
      <c r="VQR28" s="61"/>
      <c r="VQS28" s="61"/>
      <c r="VQT28" s="61"/>
      <c r="VQU28" s="61"/>
      <c r="VQV28" s="61"/>
      <c r="VQW28" s="61"/>
      <c r="VQX28" s="61"/>
      <c r="VQY28" s="61"/>
      <c r="VQZ28" s="61"/>
      <c r="VRA28" s="61"/>
      <c r="VRB28" s="61"/>
      <c r="VRC28" s="61"/>
      <c r="VRD28" s="61"/>
      <c r="VRE28" s="61"/>
      <c r="VRF28" s="61"/>
      <c r="VRG28" s="61"/>
      <c r="VRH28" s="61"/>
      <c r="VRI28" s="61"/>
      <c r="VRJ28" s="61"/>
      <c r="VRK28" s="61"/>
      <c r="VRL28" s="61"/>
      <c r="VRM28" s="61"/>
      <c r="VRN28" s="61"/>
      <c r="VRO28" s="61"/>
      <c r="VRP28" s="61"/>
      <c r="VRQ28" s="61"/>
      <c r="VRR28" s="61"/>
      <c r="VRS28" s="61"/>
      <c r="VRT28" s="61"/>
      <c r="VRU28" s="61"/>
      <c r="VRV28" s="61"/>
      <c r="VRW28" s="61"/>
      <c r="VRX28" s="61"/>
      <c r="VRY28" s="61"/>
      <c r="VRZ28" s="61"/>
      <c r="VSA28" s="61"/>
      <c r="VSB28" s="61"/>
      <c r="VSC28" s="61"/>
      <c r="VSD28" s="61"/>
      <c r="VSE28" s="61"/>
      <c r="VSF28" s="61"/>
      <c r="VSG28" s="61"/>
      <c r="VSH28" s="61"/>
      <c r="VSI28" s="61"/>
      <c r="VSJ28" s="61"/>
      <c r="VSK28" s="61"/>
      <c r="VSL28" s="61"/>
      <c r="VSM28" s="61"/>
      <c r="VSN28" s="61"/>
      <c r="VSO28" s="61"/>
      <c r="VSP28" s="61"/>
      <c r="VSQ28" s="61"/>
      <c r="VSR28" s="61"/>
      <c r="VSS28" s="61"/>
      <c r="VST28" s="61"/>
      <c r="VSU28" s="61"/>
      <c r="VSV28" s="61"/>
      <c r="VSW28" s="61"/>
      <c r="VSX28" s="61"/>
      <c r="VSY28" s="61"/>
      <c r="VSZ28" s="61"/>
      <c r="VTA28" s="61"/>
      <c r="VTB28" s="61"/>
      <c r="VTC28" s="61"/>
      <c r="VTD28" s="61"/>
      <c r="VTE28" s="61"/>
      <c r="VTF28" s="61"/>
      <c r="VTG28" s="61"/>
      <c r="VTH28" s="61"/>
      <c r="VTI28" s="61"/>
      <c r="VTJ28" s="61"/>
      <c r="VTK28" s="61"/>
      <c r="VTL28" s="61"/>
      <c r="VTM28" s="61"/>
      <c r="VTN28" s="61"/>
      <c r="VTO28" s="61"/>
      <c r="VTP28" s="61"/>
      <c r="VTQ28" s="61"/>
      <c r="VTR28" s="61"/>
      <c r="VTS28" s="61"/>
      <c r="VTT28" s="61"/>
      <c r="VTU28" s="61"/>
      <c r="VTV28" s="61"/>
      <c r="VTW28" s="61"/>
      <c r="VTX28" s="61"/>
      <c r="VTY28" s="61"/>
      <c r="VTZ28" s="61"/>
      <c r="VUA28" s="61"/>
      <c r="VUB28" s="61"/>
      <c r="VUC28" s="61"/>
      <c r="VUD28" s="61"/>
      <c r="VUE28" s="61"/>
      <c r="VUF28" s="61"/>
      <c r="VUG28" s="61"/>
      <c r="VUH28" s="61"/>
      <c r="VUI28" s="61"/>
      <c r="VUJ28" s="61"/>
      <c r="VUK28" s="61"/>
      <c r="VUL28" s="61"/>
      <c r="VUM28" s="61"/>
      <c r="VUN28" s="61"/>
      <c r="VUO28" s="61"/>
      <c r="VUP28" s="61"/>
      <c r="VUQ28" s="61"/>
      <c r="VUR28" s="61"/>
      <c r="VUS28" s="61"/>
      <c r="VUT28" s="61"/>
      <c r="VUU28" s="61"/>
      <c r="VUV28" s="61"/>
      <c r="VUW28" s="61"/>
      <c r="VUX28" s="61"/>
      <c r="VUY28" s="61"/>
      <c r="VUZ28" s="61"/>
      <c r="VVA28" s="61"/>
      <c r="VVB28" s="61"/>
      <c r="VVC28" s="61"/>
      <c r="VVD28" s="61"/>
      <c r="VVE28" s="61"/>
      <c r="VVF28" s="61"/>
      <c r="VVG28" s="61"/>
      <c r="VVH28" s="61"/>
      <c r="VVI28" s="61"/>
      <c r="VVJ28" s="61"/>
      <c r="VVK28" s="61"/>
      <c r="VVL28" s="61"/>
      <c r="VVM28" s="61"/>
      <c r="VVN28" s="61"/>
      <c r="VVO28" s="61"/>
      <c r="VVP28" s="61"/>
      <c r="VVQ28" s="61"/>
      <c r="VVR28" s="61"/>
      <c r="VVS28" s="61"/>
      <c r="VVT28" s="61"/>
      <c r="VVU28" s="61"/>
      <c r="VVV28" s="61"/>
      <c r="VVW28" s="61"/>
      <c r="VVX28" s="61"/>
      <c r="VVY28" s="61"/>
      <c r="VVZ28" s="61"/>
      <c r="VWA28" s="61"/>
      <c r="VWB28" s="61"/>
      <c r="VWC28" s="61"/>
      <c r="VWD28" s="61"/>
      <c r="VWE28" s="61"/>
      <c r="VWF28" s="61"/>
      <c r="VWG28" s="61"/>
      <c r="VWH28" s="61"/>
      <c r="VWI28" s="61"/>
      <c r="VWJ28" s="61"/>
      <c r="VWK28" s="61"/>
      <c r="VWL28" s="61"/>
      <c r="VWM28" s="61"/>
      <c r="VWN28" s="61"/>
      <c r="VWO28" s="61"/>
      <c r="VWP28" s="61"/>
      <c r="VWQ28" s="61"/>
      <c r="VWR28" s="61"/>
      <c r="VWS28" s="61"/>
      <c r="VWT28" s="61"/>
      <c r="VWU28" s="61"/>
      <c r="VWV28" s="61"/>
      <c r="VWW28" s="61"/>
      <c r="VWX28" s="61"/>
      <c r="VWY28" s="61"/>
      <c r="VWZ28" s="61"/>
      <c r="VXA28" s="61"/>
      <c r="VXB28" s="61"/>
      <c r="VXC28" s="61"/>
      <c r="VXD28" s="61"/>
      <c r="VXE28" s="61"/>
      <c r="VXF28" s="61"/>
      <c r="VXG28" s="61"/>
      <c r="VXH28" s="61"/>
      <c r="VXI28" s="61"/>
      <c r="VXJ28" s="61"/>
      <c r="VXK28" s="61"/>
      <c r="VXL28" s="61"/>
      <c r="VXM28" s="61"/>
      <c r="VXN28" s="61"/>
      <c r="VXO28" s="61"/>
      <c r="VXP28" s="61"/>
      <c r="VXQ28" s="61"/>
      <c r="VXR28" s="61"/>
      <c r="VXS28" s="61"/>
      <c r="VXT28" s="61"/>
      <c r="VXU28" s="61"/>
      <c r="VXV28" s="61"/>
      <c r="VXW28" s="61"/>
      <c r="VXX28" s="61"/>
      <c r="VXY28" s="61"/>
      <c r="VXZ28" s="61"/>
      <c r="VYA28" s="61"/>
      <c r="VYB28" s="61"/>
      <c r="VYC28" s="61"/>
      <c r="VYD28" s="61"/>
      <c r="VYE28" s="61"/>
      <c r="VYF28" s="61"/>
      <c r="VYG28" s="61"/>
      <c r="VYH28" s="61"/>
      <c r="VYI28" s="61"/>
      <c r="VYJ28" s="61"/>
      <c r="VYK28" s="61"/>
      <c r="VYL28" s="61"/>
      <c r="VYM28" s="61"/>
      <c r="VYN28" s="61"/>
      <c r="VYO28" s="61"/>
      <c r="VYP28" s="61"/>
      <c r="VYQ28" s="61"/>
      <c r="VYR28" s="61"/>
      <c r="VYS28" s="61"/>
      <c r="VYT28" s="61"/>
      <c r="VYU28" s="61"/>
      <c r="VYV28" s="61"/>
      <c r="VYW28" s="61"/>
      <c r="VYX28" s="61"/>
      <c r="VYY28" s="61"/>
      <c r="VYZ28" s="61"/>
      <c r="VZA28" s="61"/>
      <c r="VZB28" s="61"/>
      <c r="VZC28" s="61"/>
      <c r="VZD28" s="61"/>
      <c r="VZE28" s="61"/>
      <c r="VZF28" s="61"/>
      <c r="VZG28" s="61"/>
      <c r="VZH28" s="61"/>
      <c r="VZI28" s="61"/>
      <c r="VZJ28" s="61"/>
      <c r="VZK28" s="61"/>
      <c r="VZL28" s="61"/>
      <c r="VZM28" s="61"/>
      <c r="VZN28" s="61"/>
      <c r="VZO28" s="61"/>
      <c r="VZP28" s="61"/>
      <c r="VZQ28" s="61"/>
      <c r="VZR28" s="61"/>
      <c r="VZS28" s="61"/>
      <c r="VZT28" s="61"/>
      <c r="VZU28" s="61"/>
      <c r="VZV28" s="61"/>
      <c r="VZW28" s="61"/>
      <c r="VZX28" s="61"/>
      <c r="VZY28" s="61"/>
      <c r="VZZ28" s="61"/>
      <c r="WAA28" s="61"/>
      <c r="WAB28" s="61"/>
      <c r="WAC28" s="61"/>
      <c r="WAD28" s="61"/>
      <c r="WAE28" s="61"/>
      <c r="WAF28" s="61"/>
      <c r="WAG28" s="61"/>
      <c r="WAH28" s="61"/>
      <c r="WAI28" s="61"/>
      <c r="WAJ28" s="61"/>
      <c r="WAK28" s="61"/>
      <c r="WAL28" s="61"/>
      <c r="WAM28" s="61"/>
      <c r="WAN28" s="61"/>
      <c r="WAO28" s="61"/>
      <c r="WAP28" s="61"/>
      <c r="WAQ28" s="61"/>
      <c r="WAR28" s="61"/>
      <c r="WAS28" s="61"/>
      <c r="WAT28" s="61"/>
      <c r="WAU28" s="61"/>
      <c r="WAV28" s="61"/>
      <c r="WAW28" s="61"/>
      <c r="WAX28" s="61"/>
      <c r="WAY28" s="61"/>
      <c r="WAZ28" s="61"/>
      <c r="WBA28" s="61"/>
      <c r="WBB28" s="61"/>
      <c r="WBC28" s="61"/>
      <c r="WBD28" s="61"/>
      <c r="WBE28" s="61"/>
      <c r="WBF28" s="61"/>
      <c r="WBG28" s="61"/>
      <c r="WBH28" s="61"/>
      <c r="WBI28" s="61"/>
      <c r="WBJ28" s="61"/>
      <c r="WBK28" s="61"/>
      <c r="WBL28" s="61"/>
      <c r="WBM28" s="61"/>
      <c r="WBN28" s="61"/>
      <c r="WBO28" s="61"/>
      <c r="WBP28" s="61"/>
      <c r="WBQ28" s="61"/>
      <c r="WBR28" s="61"/>
      <c r="WBS28" s="61"/>
      <c r="WBT28" s="61"/>
      <c r="WBU28" s="61"/>
      <c r="WBV28" s="61"/>
      <c r="WBW28" s="61"/>
      <c r="WBX28" s="61"/>
      <c r="WBY28" s="61"/>
      <c r="WBZ28" s="61"/>
      <c r="WCA28" s="61"/>
      <c r="WCB28" s="61"/>
      <c r="WCC28" s="61"/>
      <c r="WCD28" s="61"/>
      <c r="WCE28" s="61"/>
      <c r="WCF28" s="61"/>
      <c r="WCG28" s="61"/>
      <c r="WCH28" s="61"/>
      <c r="WCI28" s="61"/>
      <c r="WCJ28" s="61"/>
      <c r="WCK28" s="61"/>
      <c r="WCL28" s="61"/>
      <c r="WCM28" s="61"/>
      <c r="WCN28" s="61"/>
      <c r="WCO28" s="61"/>
      <c r="WCP28" s="61"/>
      <c r="WCQ28" s="61"/>
      <c r="WCR28" s="61"/>
      <c r="WCS28" s="61"/>
      <c r="WCT28" s="61"/>
      <c r="WCU28" s="61"/>
      <c r="WCV28" s="61"/>
      <c r="WCW28" s="61"/>
      <c r="WCX28" s="61"/>
      <c r="WCY28" s="61"/>
      <c r="WCZ28" s="61"/>
      <c r="WDA28" s="61"/>
      <c r="WDB28" s="61"/>
      <c r="WDC28" s="61"/>
      <c r="WDD28" s="61"/>
      <c r="WDE28" s="61"/>
      <c r="WDF28" s="61"/>
      <c r="WDG28" s="61"/>
      <c r="WDH28" s="61"/>
      <c r="WDI28" s="61"/>
      <c r="WDJ28" s="61"/>
      <c r="WDK28" s="61"/>
      <c r="WDL28" s="61"/>
      <c r="WDM28" s="61"/>
      <c r="WDN28" s="61"/>
      <c r="WDO28" s="61"/>
      <c r="WDP28" s="61"/>
      <c r="WDQ28" s="61"/>
      <c r="WDR28" s="61"/>
      <c r="WDS28" s="61"/>
      <c r="WDT28" s="61"/>
      <c r="WDU28" s="61"/>
      <c r="WDV28" s="61"/>
      <c r="WDW28" s="61"/>
      <c r="WDX28" s="61"/>
      <c r="WDY28" s="61"/>
      <c r="WDZ28" s="61"/>
      <c r="WEA28" s="61"/>
      <c r="WEB28" s="61"/>
      <c r="WEC28" s="61"/>
      <c r="WED28" s="61"/>
      <c r="WEE28" s="61"/>
      <c r="WEF28" s="61"/>
      <c r="WEG28" s="61"/>
      <c r="WEH28" s="61"/>
      <c r="WEI28" s="61"/>
      <c r="WEJ28" s="61"/>
      <c r="WEK28" s="61"/>
      <c r="WEL28" s="61"/>
      <c r="WEM28" s="61"/>
      <c r="WEN28" s="61"/>
      <c r="WEO28" s="61"/>
      <c r="WEP28" s="61"/>
      <c r="WEQ28" s="61"/>
      <c r="WER28" s="61"/>
      <c r="WES28" s="61"/>
      <c r="WET28" s="61"/>
      <c r="WEU28" s="61"/>
      <c r="WEV28" s="61"/>
      <c r="WEW28" s="61"/>
      <c r="WEX28" s="61"/>
      <c r="WEY28" s="61"/>
      <c r="WEZ28" s="61"/>
      <c r="WFA28" s="61"/>
      <c r="WFB28" s="61"/>
      <c r="WFC28" s="61"/>
      <c r="WFD28" s="61"/>
      <c r="WFE28" s="61"/>
      <c r="WFF28" s="61"/>
      <c r="WFG28" s="61"/>
      <c r="WFH28" s="61"/>
      <c r="WFI28" s="61"/>
      <c r="WFJ28" s="61"/>
      <c r="WFK28" s="61"/>
      <c r="WFL28" s="61"/>
      <c r="WFM28" s="61"/>
      <c r="WFN28" s="61"/>
      <c r="WFO28" s="61"/>
      <c r="WFP28" s="61"/>
      <c r="WFQ28" s="61"/>
      <c r="WFR28" s="61"/>
      <c r="WFS28" s="61"/>
      <c r="WFT28" s="61"/>
      <c r="WFU28" s="61"/>
      <c r="WFV28" s="61"/>
      <c r="WFW28" s="61"/>
      <c r="WFX28" s="61"/>
      <c r="WFY28" s="61"/>
      <c r="WFZ28" s="61"/>
      <c r="WGA28" s="61"/>
      <c r="WGB28" s="61"/>
      <c r="WGC28" s="61"/>
      <c r="WGD28" s="61"/>
      <c r="WGE28" s="61"/>
      <c r="WGF28" s="61"/>
      <c r="WGG28" s="61"/>
      <c r="WGH28" s="61"/>
      <c r="WGI28" s="61"/>
      <c r="WGJ28" s="61"/>
      <c r="WGK28" s="61"/>
      <c r="WGL28" s="61"/>
      <c r="WGM28" s="61"/>
      <c r="WGN28" s="61"/>
      <c r="WGO28" s="61"/>
      <c r="WGP28" s="61"/>
      <c r="WGQ28" s="61"/>
      <c r="WGR28" s="61"/>
      <c r="WGS28" s="61"/>
      <c r="WGT28" s="61"/>
      <c r="WGU28" s="61"/>
      <c r="WGV28" s="61"/>
      <c r="WGW28" s="61"/>
      <c r="WGX28" s="61"/>
      <c r="WGY28" s="61"/>
      <c r="WGZ28" s="61"/>
      <c r="WHA28" s="61"/>
      <c r="WHB28" s="61"/>
      <c r="WHC28" s="61"/>
      <c r="WHD28" s="61"/>
      <c r="WHE28" s="61"/>
      <c r="WHF28" s="61"/>
      <c r="WHG28" s="61"/>
      <c r="WHH28" s="61"/>
      <c r="WHI28" s="61"/>
      <c r="WHJ28" s="61"/>
      <c r="WHK28" s="61"/>
      <c r="WHL28" s="61"/>
      <c r="WHM28" s="61"/>
      <c r="WHN28" s="61"/>
      <c r="WHO28" s="61"/>
      <c r="WHP28" s="61"/>
      <c r="WHQ28" s="61"/>
      <c r="WHR28" s="61"/>
      <c r="WHS28" s="61"/>
      <c r="WHT28" s="61"/>
      <c r="WHU28" s="61"/>
      <c r="WHV28" s="61"/>
      <c r="WHW28" s="61"/>
      <c r="WHX28" s="61"/>
      <c r="WHY28" s="61"/>
      <c r="WHZ28" s="61"/>
      <c r="WIA28" s="61"/>
      <c r="WIB28" s="61"/>
      <c r="WIC28" s="61"/>
      <c r="WID28" s="61"/>
      <c r="WIE28" s="61"/>
      <c r="WIF28" s="61"/>
      <c r="WIG28" s="61"/>
      <c r="WIH28" s="61"/>
      <c r="WII28" s="61"/>
      <c r="WIJ28" s="61"/>
      <c r="WIK28" s="61"/>
      <c r="WIL28" s="61"/>
      <c r="WIM28" s="61"/>
      <c r="WIN28" s="61"/>
      <c r="WIO28" s="61"/>
      <c r="WIP28" s="61"/>
      <c r="WIQ28" s="61"/>
      <c r="WIR28" s="61"/>
      <c r="WIS28" s="61"/>
      <c r="WIT28" s="61"/>
      <c r="WIU28" s="61"/>
      <c r="WIV28" s="61"/>
      <c r="WIW28" s="61"/>
      <c r="WIX28" s="61"/>
      <c r="WIY28" s="61"/>
      <c r="WIZ28" s="61"/>
      <c r="WJA28" s="61"/>
      <c r="WJB28" s="61"/>
      <c r="WJC28" s="61"/>
      <c r="WJD28" s="61"/>
      <c r="WJE28" s="61"/>
      <c r="WJF28" s="61"/>
      <c r="WJG28" s="61"/>
      <c r="WJH28" s="61"/>
      <c r="WJI28" s="61"/>
      <c r="WJJ28" s="61"/>
      <c r="WJK28" s="61"/>
      <c r="WJL28" s="61"/>
      <c r="WJM28" s="61"/>
      <c r="WJN28" s="61"/>
      <c r="WJO28" s="61"/>
      <c r="WJP28" s="61"/>
      <c r="WJQ28" s="61"/>
      <c r="WJR28" s="61"/>
      <c r="WJS28" s="61"/>
      <c r="WJT28" s="61"/>
      <c r="WJU28" s="61"/>
      <c r="WJV28" s="61"/>
      <c r="WJW28" s="61"/>
      <c r="WJX28" s="61"/>
      <c r="WJY28" s="61"/>
      <c r="WJZ28" s="61"/>
      <c r="WKA28" s="61"/>
      <c r="WKB28" s="61"/>
      <c r="WKC28" s="61"/>
      <c r="WKD28" s="61"/>
      <c r="WKE28" s="61"/>
      <c r="WKF28" s="61"/>
      <c r="WKG28" s="61"/>
      <c r="WKH28" s="61"/>
      <c r="WKI28" s="61"/>
      <c r="WKJ28" s="61"/>
      <c r="WKK28" s="61"/>
      <c r="WKL28" s="61"/>
      <c r="WKM28" s="61"/>
      <c r="WKN28" s="61"/>
      <c r="WKO28" s="61"/>
      <c r="WKP28" s="61"/>
      <c r="WKQ28" s="61"/>
      <c r="WKR28" s="61"/>
      <c r="WKS28" s="61"/>
      <c r="WKT28" s="61"/>
      <c r="WKU28" s="61"/>
      <c r="WKV28" s="61"/>
      <c r="WKW28" s="61"/>
      <c r="WKX28" s="61"/>
      <c r="WKY28" s="61"/>
      <c r="WKZ28" s="61"/>
      <c r="WLA28" s="61"/>
      <c r="WLB28" s="61"/>
      <c r="WLC28" s="61"/>
      <c r="WLD28" s="61"/>
      <c r="WLE28" s="61"/>
      <c r="WLF28" s="61"/>
      <c r="WLG28" s="61"/>
      <c r="WLH28" s="61"/>
      <c r="WLI28" s="61"/>
      <c r="WLJ28" s="61"/>
      <c r="WLK28" s="61"/>
      <c r="WLL28" s="61"/>
      <c r="WLM28" s="61"/>
      <c r="WLN28" s="61"/>
      <c r="WLO28" s="61"/>
      <c r="WLP28" s="61"/>
      <c r="WLQ28" s="61"/>
      <c r="WLR28" s="61"/>
      <c r="WLS28" s="61"/>
      <c r="WLT28" s="61"/>
      <c r="WLU28" s="61"/>
      <c r="WLV28" s="61"/>
      <c r="WLW28" s="61"/>
      <c r="WLX28" s="61"/>
      <c r="WLY28" s="61"/>
      <c r="WLZ28" s="61"/>
      <c r="WMA28" s="61"/>
      <c r="WMB28" s="61"/>
      <c r="WMC28" s="61"/>
      <c r="WMD28" s="61"/>
      <c r="WME28" s="61"/>
      <c r="WMF28" s="61"/>
      <c r="WMG28" s="61"/>
      <c r="WMH28" s="61"/>
      <c r="WMI28" s="61"/>
      <c r="WMJ28" s="61"/>
      <c r="WMK28" s="61"/>
      <c r="WML28" s="61"/>
      <c r="WMM28" s="61"/>
      <c r="WMN28" s="61"/>
      <c r="WMO28" s="61"/>
      <c r="WMP28" s="61"/>
      <c r="WMQ28" s="61"/>
      <c r="WMR28" s="61"/>
      <c r="WMS28" s="61"/>
      <c r="WMT28" s="61"/>
      <c r="WMU28" s="61"/>
      <c r="WMV28" s="61"/>
      <c r="WMW28" s="61"/>
      <c r="WMX28" s="61"/>
      <c r="WMY28" s="61"/>
      <c r="WMZ28" s="61"/>
      <c r="WNA28" s="61"/>
      <c r="WNB28" s="61"/>
      <c r="WNC28" s="61"/>
      <c r="WND28" s="61"/>
      <c r="WNE28" s="61"/>
      <c r="WNF28" s="61"/>
      <c r="WNG28" s="61"/>
      <c r="WNH28" s="61"/>
      <c r="WNI28" s="61"/>
      <c r="WNJ28" s="61"/>
      <c r="WNK28" s="61"/>
      <c r="WNL28" s="61"/>
      <c r="WNM28" s="61"/>
      <c r="WNN28" s="61"/>
      <c r="WNO28" s="61"/>
      <c r="WNP28" s="61"/>
      <c r="WNQ28" s="61"/>
      <c r="WNR28" s="61"/>
      <c r="WNS28" s="61"/>
      <c r="WNT28" s="61"/>
      <c r="WNU28" s="61"/>
      <c r="WNV28" s="61"/>
      <c r="WNW28" s="61"/>
      <c r="WNX28" s="61"/>
      <c r="WNY28" s="61"/>
      <c r="WNZ28" s="61"/>
      <c r="WOA28" s="61"/>
      <c r="WOB28" s="61"/>
      <c r="WOC28" s="61"/>
      <c r="WOD28" s="61"/>
      <c r="WOE28" s="61"/>
      <c r="WOF28" s="61"/>
      <c r="WOG28" s="61"/>
      <c r="WOH28" s="61"/>
      <c r="WOI28" s="61"/>
      <c r="WOJ28" s="61"/>
      <c r="WOK28" s="61"/>
      <c r="WOL28" s="61"/>
      <c r="WOM28" s="61"/>
      <c r="WON28" s="61"/>
      <c r="WOO28" s="61"/>
      <c r="WOP28" s="61"/>
      <c r="WOQ28" s="61"/>
      <c r="WOR28" s="61"/>
      <c r="WOS28" s="61"/>
      <c r="WOT28" s="61"/>
      <c r="WOU28" s="61"/>
      <c r="WOV28" s="61"/>
      <c r="WOW28" s="61"/>
      <c r="WOX28" s="61"/>
      <c r="WOY28" s="61"/>
      <c r="WOZ28" s="61"/>
      <c r="WPA28" s="61"/>
      <c r="WPB28" s="61"/>
      <c r="WPC28" s="61"/>
      <c r="WPD28" s="61"/>
      <c r="WPE28" s="61"/>
      <c r="WPF28" s="61"/>
      <c r="WPG28" s="61"/>
      <c r="WPH28" s="61"/>
      <c r="WPI28" s="61"/>
      <c r="WPJ28" s="61"/>
      <c r="WPK28" s="61"/>
      <c r="WPL28" s="61"/>
      <c r="WPM28" s="61"/>
      <c r="WPN28" s="61"/>
      <c r="WPO28" s="61"/>
      <c r="WPP28" s="61"/>
      <c r="WPQ28" s="61"/>
      <c r="WPR28" s="61"/>
      <c r="WPS28" s="61"/>
      <c r="WPT28" s="61"/>
      <c r="WPU28" s="61"/>
      <c r="WPV28" s="61"/>
      <c r="WPW28" s="61"/>
      <c r="WPX28" s="61"/>
      <c r="WPY28" s="61"/>
      <c r="WPZ28" s="61"/>
      <c r="WQA28" s="61"/>
      <c r="WQB28" s="61"/>
      <c r="WQC28" s="61"/>
      <c r="WQD28" s="61"/>
      <c r="WQE28" s="61"/>
      <c r="WQF28" s="61"/>
      <c r="WQG28" s="61"/>
      <c r="WQH28" s="61"/>
      <c r="WQI28" s="61"/>
      <c r="WQJ28" s="61"/>
      <c r="WQK28" s="61"/>
      <c r="WQL28" s="61"/>
      <c r="WQM28" s="61"/>
      <c r="WQN28" s="61"/>
      <c r="WQO28" s="61"/>
      <c r="WQP28" s="61"/>
      <c r="WQQ28" s="61"/>
      <c r="WQR28" s="61"/>
      <c r="WQS28" s="61"/>
      <c r="WQT28" s="61"/>
      <c r="WQU28" s="61"/>
      <c r="WQV28" s="61"/>
      <c r="WQW28" s="61"/>
      <c r="WQX28" s="61"/>
      <c r="WQY28" s="61"/>
      <c r="WQZ28" s="61"/>
      <c r="WRA28" s="61"/>
      <c r="WRB28" s="61"/>
      <c r="WRC28" s="61"/>
      <c r="WRD28" s="61"/>
      <c r="WRE28" s="61"/>
      <c r="WRF28" s="61"/>
      <c r="WRG28" s="61"/>
      <c r="WRH28" s="61"/>
      <c r="WRI28" s="61"/>
      <c r="WRJ28" s="61"/>
      <c r="WRK28" s="61"/>
      <c r="WRL28" s="61"/>
      <c r="WRM28" s="61"/>
      <c r="WRN28" s="61"/>
      <c r="WRO28" s="61"/>
      <c r="WRP28" s="61"/>
      <c r="WRQ28" s="61"/>
      <c r="WRR28" s="61"/>
      <c r="WRS28" s="61"/>
      <c r="WRT28" s="61"/>
      <c r="WRU28" s="61"/>
      <c r="WRV28" s="61"/>
      <c r="WRW28" s="61"/>
      <c r="WRX28" s="61"/>
      <c r="WRY28" s="61"/>
      <c r="WRZ28" s="61"/>
      <c r="WSA28" s="61"/>
      <c r="WSB28" s="61"/>
      <c r="WSC28" s="61"/>
      <c r="WSD28" s="61"/>
      <c r="WSE28" s="61"/>
      <c r="WSF28" s="61"/>
      <c r="WSG28" s="61"/>
      <c r="WSH28" s="61"/>
      <c r="WSI28" s="61"/>
      <c r="WSJ28" s="61"/>
      <c r="WSK28" s="61"/>
      <c r="WSL28" s="61"/>
      <c r="WSM28" s="61"/>
      <c r="WSN28" s="61"/>
      <c r="WSO28" s="61"/>
      <c r="WSP28" s="61"/>
      <c r="WSQ28" s="61"/>
      <c r="WSR28" s="61"/>
      <c r="WSS28" s="61"/>
      <c r="WST28" s="61"/>
      <c r="WSU28" s="61"/>
      <c r="WSV28" s="61"/>
      <c r="WSW28" s="61"/>
      <c r="WSX28" s="61"/>
      <c r="WSY28" s="61"/>
      <c r="WSZ28" s="61"/>
      <c r="WTA28" s="61"/>
      <c r="WTB28" s="61"/>
      <c r="WTC28" s="61"/>
      <c r="WTD28" s="61"/>
      <c r="WTE28" s="61"/>
      <c r="WTF28" s="61"/>
      <c r="WTG28" s="61"/>
      <c r="WTH28" s="61"/>
      <c r="WTI28" s="61"/>
      <c r="WTJ28" s="61"/>
      <c r="WTK28" s="61"/>
      <c r="WTL28" s="61"/>
      <c r="WTM28" s="61"/>
      <c r="WTN28" s="61"/>
      <c r="WTO28" s="61"/>
      <c r="WTP28" s="61"/>
      <c r="WTQ28" s="61"/>
      <c r="WTR28" s="61"/>
      <c r="WTS28" s="61"/>
      <c r="WTT28" s="61"/>
      <c r="WTU28" s="61"/>
      <c r="WTV28" s="61"/>
      <c r="WTW28" s="61"/>
      <c r="WTX28" s="61"/>
      <c r="WTY28" s="61"/>
      <c r="WTZ28" s="61"/>
      <c r="WUA28" s="61"/>
      <c r="WUB28" s="61"/>
      <c r="WUC28" s="61"/>
      <c r="WUD28" s="61"/>
      <c r="WUE28" s="61"/>
      <c r="WUF28" s="61"/>
      <c r="WUG28" s="61"/>
      <c r="WUH28" s="61"/>
      <c r="WUI28" s="61"/>
      <c r="WUJ28" s="61"/>
      <c r="WUK28" s="61"/>
      <c r="WUL28" s="61"/>
      <c r="WUM28" s="61"/>
      <c r="WUN28" s="61"/>
      <c r="WUO28" s="61"/>
      <c r="WUP28" s="61"/>
      <c r="WUQ28" s="61"/>
      <c r="WUR28" s="61"/>
      <c r="WUS28" s="61"/>
      <c r="WUT28" s="61"/>
      <c r="WUU28" s="61"/>
      <c r="WUV28" s="61"/>
      <c r="WUW28" s="61"/>
      <c r="WUX28" s="61"/>
      <c r="WUY28" s="61"/>
      <c r="WUZ28" s="61"/>
      <c r="WVA28" s="61"/>
      <c r="WVB28" s="61"/>
      <c r="WVC28" s="61"/>
      <c r="WVD28" s="61"/>
      <c r="WVE28" s="61"/>
      <c r="WVF28" s="61"/>
      <c r="WVG28" s="61"/>
      <c r="WVH28" s="61"/>
      <c r="WVI28" s="61"/>
      <c r="WVJ28" s="61"/>
      <c r="WVK28" s="61"/>
      <c r="WVL28" s="61"/>
      <c r="WVM28" s="61"/>
      <c r="WVN28" s="61"/>
      <c r="WVO28" s="61"/>
      <c r="WVP28" s="61"/>
      <c r="WVQ28" s="61"/>
      <c r="WVR28" s="61"/>
      <c r="WVS28" s="61"/>
      <c r="WVT28" s="61"/>
      <c r="WVU28" s="61"/>
      <c r="WVV28" s="61"/>
      <c r="WVW28" s="61"/>
      <c r="WVX28" s="61"/>
      <c r="WVY28" s="61"/>
      <c r="WVZ28" s="61"/>
      <c r="WWA28" s="61"/>
      <c r="WWB28" s="61"/>
      <c r="WWC28" s="61"/>
      <c r="WWD28" s="61"/>
      <c r="WWE28" s="61"/>
      <c r="WWF28" s="61"/>
      <c r="WWG28" s="61"/>
      <c r="WWH28" s="61"/>
      <c r="WWI28" s="61"/>
      <c r="WWJ28" s="61"/>
      <c r="WWK28" s="61"/>
      <c r="WWL28" s="61"/>
      <c r="WWM28" s="61"/>
      <c r="WWN28" s="61"/>
      <c r="WWO28" s="61"/>
      <c r="WWP28" s="61"/>
      <c r="WWQ28" s="61"/>
      <c r="WWR28" s="61"/>
      <c r="WWS28" s="61"/>
      <c r="WWT28" s="61"/>
      <c r="WWU28" s="61"/>
      <c r="WWV28" s="61"/>
      <c r="WWW28" s="61"/>
      <c r="WWX28" s="61"/>
      <c r="WWY28" s="61"/>
      <c r="WWZ28" s="61"/>
      <c r="WXA28" s="61"/>
      <c r="WXB28" s="61"/>
      <c r="WXC28" s="61"/>
      <c r="WXD28" s="61"/>
      <c r="WXE28" s="61"/>
      <c r="WXF28" s="61"/>
      <c r="WXG28" s="61"/>
      <c r="WXH28" s="61"/>
      <c r="WXI28" s="61"/>
      <c r="WXJ28" s="61"/>
      <c r="WXK28" s="61"/>
      <c r="WXL28" s="61"/>
      <c r="WXM28" s="61"/>
      <c r="WXN28" s="61"/>
      <c r="WXO28" s="61"/>
      <c r="WXP28" s="61"/>
      <c r="WXQ28" s="61"/>
      <c r="WXR28" s="61"/>
      <c r="WXS28" s="61"/>
      <c r="WXT28" s="61"/>
      <c r="WXU28" s="61"/>
      <c r="WXV28" s="61"/>
      <c r="WXW28" s="61"/>
      <c r="WXX28" s="61"/>
      <c r="WXY28" s="61"/>
      <c r="WXZ28" s="61"/>
      <c r="WYA28" s="61"/>
      <c r="WYB28" s="61"/>
      <c r="WYC28" s="61"/>
      <c r="WYD28" s="61"/>
      <c r="WYE28" s="61"/>
      <c r="WYF28" s="61"/>
      <c r="WYG28" s="61"/>
      <c r="WYH28" s="61"/>
      <c r="WYI28" s="61"/>
      <c r="WYJ28" s="61"/>
      <c r="WYK28" s="61"/>
      <c r="WYL28" s="61"/>
      <c r="WYM28" s="61"/>
      <c r="WYN28" s="61"/>
      <c r="WYO28" s="61"/>
      <c r="WYP28" s="61"/>
      <c r="WYQ28" s="61"/>
      <c r="WYR28" s="61"/>
      <c r="WYS28" s="61"/>
      <c r="WYT28" s="61"/>
      <c r="WYU28" s="61"/>
      <c r="WYV28" s="61"/>
      <c r="WYW28" s="61"/>
      <c r="WYX28" s="61"/>
      <c r="WYY28" s="61"/>
      <c r="WYZ28" s="61"/>
      <c r="WZA28" s="61"/>
      <c r="WZB28" s="61"/>
      <c r="WZC28" s="61"/>
      <c r="WZD28" s="61"/>
      <c r="WZE28" s="61"/>
      <c r="WZF28" s="61"/>
      <c r="WZG28" s="61"/>
      <c r="WZH28" s="61"/>
      <c r="WZI28" s="61"/>
      <c r="WZJ28" s="61"/>
      <c r="WZK28" s="61"/>
      <c r="WZL28" s="61"/>
      <c r="WZM28" s="61"/>
      <c r="WZN28" s="61"/>
      <c r="WZO28" s="61"/>
      <c r="WZP28" s="61"/>
      <c r="WZQ28" s="61"/>
      <c r="WZR28" s="61"/>
      <c r="WZS28" s="61"/>
      <c r="WZT28" s="61"/>
      <c r="WZU28" s="61"/>
      <c r="WZV28" s="61"/>
      <c r="WZW28" s="61"/>
      <c r="WZX28" s="61"/>
      <c r="WZY28" s="61"/>
      <c r="WZZ28" s="61"/>
      <c r="XAA28" s="61"/>
      <c r="XAB28" s="61"/>
      <c r="XAC28" s="61"/>
      <c r="XAD28" s="61"/>
      <c r="XAE28" s="61"/>
      <c r="XAF28" s="61"/>
      <c r="XAG28" s="61"/>
      <c r="XAH28" s="61"/>
      <c r="XAI28" s="61"/>
      <c r="XAJ28" s="61"/>
      <c r="XAK28" s="61"/>
      <c r="XAL28" s="61"/>
      <c r="XAM28" s="61"/>
      <c r="XAN28" s="61"/>
      <c r="XAO28" s="61"/>
      <c r="XAP28" s="61"/>
      <c r="XAQ28" s="61"/>
      <c r="XAR28" s="61"/>
      <c r="XAS28" s="61"/>
      <c r="XAT28" s="61"/>
      <c r="XAU28" s="61"/>
      <c r="XAV28" s="61"/>
      <c r="XAW28" s="61"/>
      <c r="XAX28" s="61"/>
      <c r="XAY28" s="61"/>
      <c r="XAZ28" s="61"/>
      <c r="XBA28" s="61"/>
      <c r="XBB28" s="61"/>
      <c r="XBC28" s="61"/>
      <c r="XBD28" s="61"/>
      <c r="XBE28" s="61"/>
      <c r="XBF28" s="61"/>
      <c r="XBG28" s="61"/>
      <c r="XBH28" s="61"/>
      <c r="XBI28" s="61"/>
      <c r="XBJ28" s="61"/>
      <c r="XBK28" s="61"/>
      <c r="XBL28" s="61"/>
      <c r="XBM28" s="61"/>
      <c r="XBN28" s="61"/>
      <c r="XBO28" s="61"/>
      <c r="XBP28" s="61"/>
      <c r="XBQ28" s="61"/>
      <c r="XBR28" s="61"/>
      <c r="XBS28" s="61"/>
      <c r="XBT28" s="61"/>
      <c r="XBU28" s="61"/>
      <c r="XBV28" s="61"/>
      <c r="XBW28" s="61"/>
      <c r="XBX28" s="61"/>
      <c r="XBY28" s="61"/>
      <c r="XBZ28" s="61"/>
      <c r="XCA28" s="61"/>
      <c r="XCB28" s="61"/>
      <c r="XCC28" s="61"/>
      <c r="XCD28" s="61"/>
      <c r="XCE28" s="61"/>
      <c r="XCF28" s="61"/>
      <c r="XCG28" s="61"/>
      <c r="XCH28" s="61"/>
      <c r="XCI28" s="61"/>
      <c r="XCJ28" s="61"/>
      <c r="XCK28" s="61"/>
      <c r="XCL28" s="61"/>
      <c r="XCM28" s="61"/>
      <c r="XCN28" s="61"/>
      <c r="XCO28" s="61"/>
      <c r="XCP28" s="61"/>
      <c r="XCQ28" s="61"/>
      <c r="XCR28" s="61"/>
      <c r="XCS28" s="61"/>
      <c r="XCT28" s="61"/>
      <c r="XCU28" s="61"/>
      <c r="XCV28" s="61"/>
      <c r="XCW28" s="61"/>
      <c r="XCX28" s="61"/>
      <c r="XCY28" s="61"/>
      <c r="XCZ28" s="61"/>
      <c r="XDA28" s="61"/>
      <c r="XDB28" s="61"/>
      <c r="XDC28" s="61"/>
      <c r="XDD28" s="61"/>
      <c r="XDE28" s="61"/>
      <c r="XDF28" s="61"/>
      <c r="XDG28" s="61"/>
      <c r="XDH28" s="61"/>
      <c r="XDI28" s="61"/>
      <c r="XDJ28" s="61"/>
      <c r="XDK28" s="61"/>
      <c r="XDL28" s="61"/>
      <c r="XDM28" s="61"/>
      <c r="XDN28" s="61"/>
      <c r="XDO28" s="61"/>
      <c r="XDP28" s="61"/>
      <c r="XDQ28" s="61"/>
      <c r="XDR28" s="61"/>
      <c r="XDS28" s="61"/>
      <c r="XDT28" s="61"/>
      <c r="XDU28" s="61"/>
      <c r="XDV28" s="61"/>
      <c r="XDW28" s="61"/>
      <c r="XDX28" s="61"/>
      <c r="XDY28" s="61"/>
      <c r="XDZ28" s="61"/>
      <c r="XEA28" s="61"/>
      <c r="XEB28" s="61"/>
      <c r="XEC28" s="61"/>
      <c r="XED28" s="61"/>
      <c r="XEE28" s="61"/>
      <c r="XEF28" s="61"/>
      <c r="XEG28" s="61"/>
      <c r="XEH28" s="61"/>
      <c r="XEI28" s="61"/>
      <c r="XEJ28" s="61"/>
      <c r="XEK28" s="61"/>
      <c r="XEL28" s="61"/>
      <c r="XEM28" s="61"/>
      <c r="XEN28" s="61"/>
      <c r="XEO28" s="61"/>
      <c r="XEP28" s="61"/>
      <c r="XEQ28" s="61"/>
      <c r="XER28" s="61"/>
      <c r="XES28" s="61"/>
      <c r="XET28" s="61"/>
      <c r="XEU28" s="61"/>
      <c r="XEV28" s="61"/>
      <c r="XEW28" s="61"/>
    </row>
    <row r="29" spans="1:16377" s="497" customFormat="1" ht="15" customHeight="1" thickTop="1" thickBot="1" x14ac:dyDescent="0.35">
      <c r="A29" s="50"/>
      <c r="B29" s="975" t="s">
        <v>258</v>
      </c>
      <c r="C29" s="976"/>
      <c r="D29" s="976"/>
      <c r="E29" s="976"/>
      <c r="F29" s="976"/>
      <c r="G29" s="976"/>
      <c r="H29" s="976"/>
      <c r="I29" s="977"/>
      <c r="J29" s="66"/>
      <c r="K29" s="85"/>
    </row>
    <row r="30" spans="1:16377" s="108" customFormat="1" ht="30" customHeight="1" thickTop="1" thickBot="1" x14ac:dyDescent="0.4">
      <c r="A30" s="107"/>
      <c r="B30" s="978" t="s">
        <v>34</v>
      </c>
      <c r="C30" s="978"/>
      <c r="D30" s="978"/>
      <c r="E30" s="978"/>
      <c r="F30" s="978"/>
      <c r="G30" s="978"/>
      <c r="H30" s="978"/>
      <c r="I30" s="978"/>
      <c r="J30" s="107"/>
      <c r="K30" s="377"/>
    </row>
    <row r="31" spans="1:16377" s="497" customFormat="1" ht="24" customHeight="1" thickTop="1" thickBot="1" x14ac:dyDescent="0.35">
      <c r="A31" s="69"/>
      <c r="B31" s="900" t="s">
        <v>261</v>
      </c>
      <c r="C31" s="901"/>
      <c r="D31" s="979"/>
      <c r="E31" s="420" t="s">
        <v>406</v>
      </c>
      <c r="F31" s="420" t="s">
        <v>72</v>
      </c>
      <c r="G31" s="420" t="s">
        <v>5</v>
      </c>
      <c r="H31" s="420" t="s">
        <v>6</v>
      </c>
      <c r="I31" s="421" t="s">
        <v>7</v>
      </c>
      <c r="J31" s="66"/>
      <c r="K31" s="85"/>
    </row>
    <row r="32" spans="1:16377" s="387" customFormat="1" ht="24" customHeight="1" thickTop="1" thickBot="1" x14ac:dyDescent="0.4">
      <c r="A32" s="383"/>
      <c r="B32" s="873" t="s">
        <v>414</v>
      </c>
      <c r="C32" s="874"/>
      <c r="D32" s="875"/>
      <c r="E32" s="447" t="str">
        <f>IF(AND(ISNUMBER(F32),ISNUMBER(G32)),G32/F32," ")</f>
        <v xml:space="preserve"> </v>
      </c>
      <c r="F32" s="404"/>
      <c r="G32" s="448"/>
      <c r="H32" s="403"/>
      <c r="I32" s="385" t="str">
        <f>IF(OR(ISNUMBER(G32),ISNUMBER(H32)),ROUND(IF(ISNUMBER(G32),G32,0)-IF(ISNUMBER(H32),H32,0),2)," ")</f>
        <v xml:space="preserve"> </v>
      </c>
      <c r="J32" s="384"/>
      <c r="K32" s="386"/>
    </row>
    <row r="33" spans="1:11" s="387" customFormat="1" ht="24" customHeight="1" thickTop="1" thickBot="1" x14ac:dyDescent="0.4">
      <c r="A33" s="383"/>
      <c r="B33" s="873" t="s">
        <v>410</v>
      </c>
      <c r="C33" s="874"/>
      <c r="D33" s="875"/>
      <c r="E33" s="447" t="str">
        <f t="shared" ref="E33:E36" si="0">IF(AND(ISNUMBER(F33),ISNUMBER(G33)),G33/F33," ")</f>
        <v xml:space="preserve"> </v>
      </c>
      <c r="F33" s="404"/>
      <c r="G33" s="448"/>
      <c r="H33" s="403"/>
      <c r="I33" s="385" t="str">
        <f t="shared" ref="I33:I36" si="1">IF(OR(ISNUMBER(G33),ISNUMBER(H33)),ROUND(IF(ISNUMBER(G33),G33,0)-IF(ISNUMBER(H33),H33,0),2)," ")</f>
        <v xml:space="preserve"> </v>
      </c>
      <c r="J33" s="384"/>
      <c r="K33" s="386"/>
    </row>
    <row r="34" spans="1:11" s="387" customFormat="1" ht="24" customHeight="1" thickTop="1" thickBot="1" x14ac:dyDescent="0.4">
      <c r="A34" s="383"/>
      <c r="B34" s="897" t="s">
        <v>265</v>
      </c>
      <c r="C34" s="898"/>
      <c r="D34" s="899"/>
      <c r="E34" s="452" t="str">
        <f t="shared" si="0"/>
        <v xml:space="preserve"> </v>
      </c>
      <c r="F34" s="404"/>
      <c r="G34" s="448"/>
      <c r="H34" s="403"/>
      <c r="I34" s="455" t="str">
        <f t="shared" si="1"/>
        <v xml:space="preserve"> </v>
      </c>
      <c r="J34" s="384"/>
      <c r="K34" s="386"/>
    </row>
    <row r="35" spans="1:11" s="387" customFormat="1" ht="24" customHeight="1" thickTop="1" thickBot="1" x14ac:dyDescent="0.4">
      <c r="A35" s="383"/>
      <c r="B35" s="873" t="s">
        <v>411</v>
      </c>
      <c r="C35" s="874"/>
      <c r="D35" s="875"/>
      <c r="E35" s="447" t="str">
        <f t="shared" si="0"/>
        <v xml:space="preserve"> </v>
      </c>
      <c r="F35" s="404"/>
      <c r="G35" s="448"/>
      <c r="H35" s="403"/>
      <c r="I35" s="465" t="str">
        <f t="shared" si="1"/>
        <v xml:space="preserve"> </v>
      </c>
      <c r="J35" s="384"/>
      <c r="K35" s="386"/>
    </row>
    <row r="36" spans="1:11" s="387" customFormat="1" ht="24" customHeight="1" thickTop="1" thickBot="1" x14ac:dyDescent="0.4">
      <c r="A36" s="383"/>
      <c r="B36" s="873" t="s">
        <v>408</v>
      </c>
      <c r="C36" s="874"/>
      <c r="D36" s="875"/>
      <c r="E36" s="447" t="str">
        <f t="shared" si="0"/>
        <v xml:space="preserve"> </v>
      </c>
      <c r="F36" s="453"/>
      <c r="G36" s="448"/>
      <c r="H36" s="454"/>
      <c r="I36" s="465" t="str">
        <f t="shared" si="1"/>
        <v xml:space="preserve"> </v>
      </c>
      <c r="J36" s="384"/>
      <c r="K36" s="386"/>
    </row>
    <row r="37" spans="1:11" s="497" customFormat="1" ht="24" customHeight="1" thickTop="1" thickBot="1" x14ac:dyDescent="0.35">
      <c r="A37" s="69"/>
      <c r="B37" s="969" t="s">
        <v>296</v>
      </c>
      <c r="C37" s="970"/>
      <c r="D37" s="970"/>
      <c r="E37" s="970"/>
      <c r="F37" s="971"/>
      <c r="G37" s="448"/>
      <c r="H37" s="403"/>
      <c r="I37" s="466" t="str">
        <f>IF(OR(ISNUMBER(G37),ISNUMBER(H37)),ROUND(IF(ISNUMBER(G37),G37,0)-IF(ISNUMBER(H37),H37,0),2),"")</f>
        <v/>
      </c>
      <c r="J37" s="66"/>
      <c r="K37" s="85"/>
    </row>
    <row r="38" spans="1:11" s="497" customFormat="1" ht="24" customHeight="1" thickTop="1" thickBot="1" x14ac:dyDescent="0.35">
      <c r="A38" s="69"/>
      <c r="B38" s="969" t="s">
        <v>297</v>
      </c>
      <c r="C38" s="970"/>
      <c r="D38" s="970"/>
      <c r="E38" s="970"/>
      <c r="F38" s="971"/>
      <c r="G38" s="448"/>
      <c r="H38" s="403"/>
      <c r="I38" s="466" t="str">
        <f>IF(OR(ISNUMBER(G38),ISNUMBER(H38)),ROUND(IF(ISNUMBER(G38),G38,0)-IF(ISNUMBER(H38),H38,0),2),"")</f>
        <v/>
      </c>
      <c r="J38" s="66"/>
      <c r="K38" s="85"/>
    </row>
    <row r="39" spans="1:11" s="497" customFormat="1" ht="24" customHeight="1" thickTop="1" thickBot="1" x14ac:dyDescent="0.35">
      <c r="A39" s="69"/>
      <c r="B39" s="943" t="s">
        <v>196</v>
      </c>
      <c r="C39" s="944"/>
      <c r="D39" s="944"/>
      <c r="E39" s="944"/>
      <c r="F39" s="945"/>
      <c r="G39" s="448"/>
      <c r="H39" s="457"/>
      <c r="I39" s="464" t="str">
        <f>IF(OR(ISNUMBER(G39),ISNUMBER(H39)),ROUND(IF(ISNUMBER(G39),G39,0)-IF(ISNUMBER(H39),H39,0),2),"")</f>
        <v/>
      </c>
      <c r="J39" s="66"/>
      <c r="K39" s="85"/>
    </row>
    <row r="40" spans="1:11" s="387" customFormat="1" ht="24" customHeight="1" thickTop="1" thickBot="1" x14ac:dyDescent="0.4">
      <c r="A40" s="383"/>
      <c r="B40" s="900" t="s">
        <v>262</v>
      </c>
      <c r="C40" s="901"/>
      <c r="D40" s="979"/>
      <c r="E40" s="420" t="s">
        <v>406</v>
      </c>
      <c r="F40" s="420" t="s">
        <v>72</v>
      </c>
      <c r="G40" s="420" t="s">
        <v>5</v>
      </c>
      <c r="H40" s="420" t="s">
        <v>6</v>
      </c>
      <c r="I40" s="421" t="s">
        <v>7</v>
      </c>
      <c r="J40" s="384"/>
      <c r="K40" s="386"/>
    </row>
    <row r="41" spans="1:11" s="387" customFormat="1" ht="27.65" customHeight="1" thickTop="1" thickBot="1" x14ac:dyDescent="0.4">
      <c r="A41" s="383"/>
      <c r="B41" s="880" t="s">
        <v>412</v>
      </c>
      <c r="C41" s="881"/>
      <c r="D41" s="491" t="s">
        <v>413</v>
      </c>
      <c r="E41" s="447" t="str">
        <f t="shared" ref="E41:E46" si="2">IF(AND(ISNUMBER(F41),ISNUMBER(G41)),G41/F41," ")</f>
        <v xml:space="preserve"> </v>
      </c>
      <c r="F41" s="404"/>
      <c r="G41" s="448"/>
      <c r="H41" s="419"/>
      <c r="I41" s="405" t="str">
        <f t="shared" ref="I41:I46" si="3">IF(OR(ISNUMBER(G41),ISNUMBER(H41)),ROUND(IF(ISNUMBER(G41),G41,0)-IF(ISNUMBER(H41),H41,0),2)," ")</f>
        <v xml:space="preserve"> </v>
      </c>
      <c r="J41" s="384"/>
      <c r="K41" s="386"/>
    </row>
    <row r="42" spans="1:11" s="387" customFormat="1" ht="27.65" customHeight="1" thickTop="1" thickBot="1" x14ac:dyDescent="0.4">
      <c r="A42" s="383"/>
      <c r="B42" s="882"/>
      <c r="C42" s="883"/>
      <c r="D42" s="491" t="s">
        <v>409</v>
      </c>
      <c r="E42" s="447" t="str">
        <f t="shared" si="2"/>
        <v xml:space="preserve"> </v>
      </c>
      <c r="F42" s="404"/>
      <c r="G42" s="448"/>
      <c r="H42" s="419"/>
      <c r="I42" s="405" t="str">
        <f t="shared" si="3"/>
        <v xml:space="preserve"> </v>
      </c>
      <c r="J42" s="384"/>
      <c r="K42" s="386"/>
    </row>
    <row r="43" spans="1:11" s="387" customFormat="1" ht="24" customHeight="1" thickTop="1" thickBot="1" x14ac:dyDescent="0.4">
      <c r="A43" s="383"/>
      <c r="B43" s="873" t="s">
        <v>410</v>
      </c>
      <c r="C43" s="874"/>
      <c r="D43" s="875"/>
      <c r="E43" s="447" t="str">
        <f t="shared" si="2"/>
        <v xml:space="preserve"> </v>
      </c>
      <c r="F43" s="404"/>
      <c r="G43" s="448"/>
      <c r="H43" s="419"/>
      <c r="I43" s="405" t="str">
        <f t="shared" si="3"/>
        <v xml:space="preserve"> </v>
      </c>
      <c r="J43" s="384"/>
      <c r="K43" s="386"/>
    </row>
    <row r="44" spans="1:11" s="387" customFormat="1" ht="24" customHeight="1" thickTop="1" thickBot="1" x14ac:dyDescent="0.4">
      <c r="A44" s="383"/>
      <c r="B44" s="873" t="s">
        <v>265</v>
      </c>
      <c r="C44" s="874"/>
      <c r="D44" s="875"/>
      <c r="E44" s="447" t="str">
        <f>IF(AND(ISNUMBER(F44),ISNUMBER(G44)),G44/F44," ")</f>
        <v xml:space="preserve"> </v>
      </c>
      <c r="F44" s="404"/>
      <c r="G44" s="448"/>
      <c r="H44" s="419"/>
      <c r="I44" s="405" t="str">
        <f t="shared" si="3"/>
        <v xml:space="preserve"> </v>
      </c>
      <c r="J44" s="384"/>
      <c r="K44" s="386"/>
    </row>
    <row r="45" spans="1:11" s="387" customFormat="1" ht="24" customHeight="1" thickTop="1" thickBot="1" x14ac:dyDescent="0.4">
      <c r="A45" s="383"/>
      <c r="B45" s="873" t="s">
        <v>411</v>
      </c>
      <c r="C45" s="874"/>
      <c r="D45" s="875"/>
      <c r="E45" s="447" t="str">
        <f t="shared" si="2"/>
        <v xml:space="preserve"> </v>
      </c>
      <c r="F45" s="404"/>
      <c r="G45" s="448"/>
      <c r="H45" s="419"/>
      <c r="I45" s="405" t="str">
        <f t="shared" si="3"/>
        <v xml:space="preserve"> </v>
      </c>
      <c r="J45" s="384"/>
      <c r="K45" s="386"/>
    </row>
    <row r="46" spans="1:11" s="387" customFormat="1" ht="24" customHeight="1" thickTop="1" thickBot="1" x14ac:dyDescent="0.4">
      <c r="A46" s="383"/>
      <c r="B46" s="897" t="s">
        <v>408</v>
      </c>
      <c r="C46" s="898"/>
      <c r="D46" s="899"/>
      <c r="E46" s="452" t="str">
        <f t="shared" si="2"/>
        <v xml:space="preserve"> </v>
      </c>
      <c r="F46" s="453"/>
      <c r="G46" s="448"/>
      <c r="H46" s="459"/>
      <c r="I46" s="460" t="str">
        <f t="shared" si="3"/>
        <v xml:space="preserve"> </v>
      </c>
      <c r="J46" s="384"/>
      <c r="K46" s="386"/>
    </row>
    <row r="47" spans="1:11" s="497" customFormat="1" ht="24" customHeight="1" thickTop="1" thickBot="1" x14ac:dyDescent="0.35">
      <c r="A47" s="69"/>
      <c r="B47" s="862" t="s">
        <v>42</v>
      </c>
      <c r="C47" s="863"/>
      <c r="D47" s="863"/>
      <c r="E47" s="864"/>
      <c r="F47" s="461">
        <f>SUM(F32:F46)</f>
        <v>0</v>
      </c>
      <c r="G47" s="462">
        <f>SUM(G32:G36,G41:G46,G37:G39)</f>
        <v>0</v>
      </c>
      <c r="H47" s="462">
        <f>SUM(H32:H36,H37:H39)</f>
        <v>0</v>
      </c>
      <c r="I47" s="463">
        <f>SUM(I32:I36,I41:I46,I37:I39)</f>
        <v>0</v>
      </c>
      <c r="J47" s="66"/>
      <c r="K47" s="85"/>
    </row>
    <row r="48" spans="1:11" s="497" customFormat="1" ht="7.9" customHeight="1" thickTop="1" thickBot="1" x14ac:dyDescent="0.35">
      <c r="A48" s="323"/>
      <c r="B48" s="451"/>
      <c r="C48" s="451"/>
      <c r="D48" s="451"/>
      <c r="E48" s="451"/>
      <c r="F48" s="467"/>
      <c r="G48" s="468"/>
      <c r="H48" s="468"/>
      <c r="I48" s="468"/>
      <c r="J48" s="66"/>
      <c r="K48" s="85"/>
    </row>
    <row r="49" spans="1:17" s="497" customFormat="1" ht="30" customHeight="1" thickTop="1" thickBot="1" x14ac:dyDescent="0.35">
      <c r="A49" s="69"/>
      <c r="B49" s="968" t="s">
        <v>268</v>
      </c>
      <c r="C49" s="968"/>
      <c r="D49" s="968"/>
      <c r="E49" s="968"/>
      <c r="F49" s="968"/>
      <c r="G49" s="968"/>
      <c r="H49" s="968"/>
      <c r="I49" s="968"/>
      <c r="J49" s="66"/>
      <c r="K49" s="71"/>
      <c r="L49" s="131"/>
      <c r="M49" s="205"/>
      <c r="N49" s="205"/>
      <c r="O49" s="205"/>
      <c r="P49" s="205"/>
      <c r="Q49" s="205"/>
    </row>
    <row r="50" spans="1:17" s="497" customFormat="1" ht="24" customHeight="1" thickTop="1" thickBot="1" x14ac:dyDescent="0.35">
      <c r="A50" s="69"/>
      <c r="B50" s="870" t="s">
        <v>404</v>
      </c>
      <c r="C50" s="871"/>
      <c r="D50" s="871"/>
      <c r="E50" s="871"/>
      <c r="F50" s="872"/>
      <c r="G50" s="422" t="s">
        <v>5</v>
      </c>
      <c r="H50" s="420" t="s">
        <v>6</v>
      </c>
      <c r="I50" s="421" t="s">
        <v>7</v>
      </c>
      <c r="J50" s="66"/>
      <c r="K50" s="85"/>
    </row>
    <row r="51" spans="1:17" s="497" customFormat="1" ht="24" customHeight="1" thickTop="1" thickBot="1" x14ac:dyDescent="0.35">
      <c r="A51" s="69"/>
      <c r="B51" s="400"/>
      <c r="C51" s="414" t="s">
        <v>260</v>
      </c>
      <c r="D51" s="401"/>
      <c r="E51" s="865" t="s">
        <v>12</v>
      </c>
      <c r="F51" s="866"/>
      <c r="G51" s="415"/>
      <c r="H51" s="406"/>
      <c r="I51" s="407" t="str">
        <f>IF(OR(ISNUMBER(G51),ISNUMBER(H51)),ROUND(IF(ISNUMBER(G51),G51,0)-IF(ISNUMBER(H51),H51,0),2)," ")</f>
        <v xml:space="preserve"> </v>
      </c>
      <c r="J51" s="66"/>
      <c r="K51" s="71"/>
      <c r="L51" s="131"/>
      <c r="M51" s="205"/>
      <c r="N51" s="205"/>
      <c r="O51" s="205"/>
      <c r="P51" s="205"/>
      <c r="Q51" s="205"/>
    </row>
    <row r="52" spans="1:17" s="497" customFormat="1" ht="7.9" customHeight="1" thickTop="1" thickBot="1" x14ac:dyDescent="0.35">
      <c r="A52" s="69"/>
      <c r="B52" s="399"/>
      <c r="C52" s="398"/>
      <c r="D52" s="393"/>
      <c r="E52" s="85"/>
      <c r="F52" s="85"/>
      <c r="G52" s="393"/>
      <c r="H52" s="394"/>
      <c r="I52" s="394"/>
      <c r="J52" s="66"/>
      <c r="K52" s="71"/>
      <c r="L52" s="131"/>
      <c r="M52" s="205"/>
      <c r="N52" s="205"/>
      <c r="O52" s="205"/>
      <c r="P52" s="205"/>
      <c r="Q52" s="205"/>
    </row>
    <row r="53" spans="1:17" s="497" customFormat="1" ht="30" customHeight="1" thickTop="1" thickBot="1" x14ac:dyDescent="0.35">
      <c r="A53" s="69"/>
      <c r="B53" s="968" t="s">
        <v>43</v>
      </c>
      <c r="C53" s="968"/>
      <c r="D53" s="968"/>
      <c r="E53" s="968"/>
      <c r="F53" s="968"/>
      <c r="G53" s="968"/>
      <c r="H53" s="968"/>
      <c r="I53" s="968"/>
      <c r="J53" s="66"/>
      <c r="K53" s="71"/>
      <c r="L53" s="131"/>
      <c r="M53" s="205"/>
      <c r="N53" s="205"/>
      <c r="O53" s="205"/>
      <c r="P53" s="205"/>
      <c r="Q53" s="205"/>
    </row>
    <row r="54" spans="1:17" s="497" customFormat="1" ht="24" customHeight="1" thickTop="1" thickBot="1" x14ac:dyDescent="0.35">
      <c r="A54" s="69"/>
      <c r="B54" s="909"/>
      <c r="C54" s="910"/>
      <c r="D54" s="492"/>
      <c r="E54" s="492"/>
      <c r="F54" s="402"/>
      <c r="G54" s="422" t="s">
        <v>5</v>
      </c>
      <c r="H54" s="420" t="s">
        <v>6</v>
      </c>
      <c r="I54" s="421" t="s">
        <v>7</v>
      </c>
      <c r="J54" s="66"/>
      <c r="K54" s="85"/>
    </row>
    <row r="55" spans="1:17" s="497" customFormat="1" ht="24" customHeight="1" thickTop="1" thickBot="1" x14ac:dyDescent="0.35">
      <c r="A55" s="69"/>
      <c r="B55" s="989" t="s">
        <v>160</v>
      </c>
      <c r="C55" s="990"/>
      <c r="D55" s="990"/>
      <c r="E55" s="990"/>
      <c r="F55" s="991"/>
      <c r="G55" s="409"/>
      <c r="H55" s="412"/>
      <c r="I55" s="32" t="str">
        <f>IF(OR(ISNUMBER(G55),ISNUMBER(H55)),ROUND(IF(ISNUMBER(G55),G55,0)-IF(ISNUMBER(H55),H55,0),2)," ")</f>
        <v xml:space="preserve"> </v>
      </c>
      <c r="J55" s="66"/>
      <c r="K55" s="71"/>
      <c r="L55" s="131"/>
      <c r="M55" s="205"/>
      <c r="N55" s="205"/>
      <c r="O55" s="205"/>
      <c r="P55" s="205"/>
      <c r="Q55" s="205"/>
    </row>
    <row r="56" spans="1:17" s="497" customFormat="1" ht="24" customHeight="1" thickTop="1" thickBot="1" x14ac:dyDescent="0.35">
      <c r="A56" s="69"/>
      <c r="B56" s="981" t="s">
        <v>44</v>
      </c>
      <c r="C56" s="982"/>
      <c r="D56" s="982"/>
      <c r="E56" s="982"/>
      <c r="F56" s="983"/>
      <c r="G56" s="410"/>
      <c r="H56" s="413"/>
      <c r="I56" s="32" t="str">
        <f>IF(OR(ISNUMBER(G56),ISNUMBER(H56)),ROUND(IF(ISNUMBER(G56),G56,0)-IF(ISNUMBER(H56),H56,0),2)," ")</f>
        <v xml:space="preserve"> </v>
      </c>
      <c r="J56" s="66"/>
      <c r="K56" s="71"/>
      <c r="L56" s="131"/>
      <c r="M56" s="205"/>
      <c r="N56" s="205"/>
      <c r="O56" s="205"/>
      <c r="P56" s="205"/>
      <c r="Q56" s="205"/>
    </row>
    <row r="57" spans="1:17" s="497" customFormat="1" ht="24" customHeight="1" thickTop="1" thickBot="1" x14ac:dyDescent="0.35">
      <c r="A57" s="69"/>
      <c r="B57" s="885" t="s">
        <v>161</v>
      </c>
      <c r="C57" s="886"/>
      <c r="D57" s="886"/>
      <c r="E57" s="886"/>
      <c r="F57" s="887"/>
      <c r="G57" s="411"/>
      <c r="H57" s="411"/>
      <c r="I57" s="32" t="str">
        <f>IF(OR(ISNUMBER(G57),ISNUMBER(H57)),ROUND(IF(ISNUMBER(G57),G57,0)-IF(ISNUMBER(H57),H57,0),2)," ")</f>
        <v xml:space="preserve"> </v>
      </c>
      <c r="J57" s="66"/>
      <c r="K57" s="71"/>
      <c r="L57" s="131"/>
      <c r="M57" s="205"/>
      <c r="N57" s="205"/>
      <c r="O57" s="205"/>
      <c r="P57" s="205"/>
      <c r="Q57" s="205"/>
    </row>
    <row r="58" spans="1:17" s="497" customFormat="1" ht="24" customHeight="1" thickTop="1" thickBot="1" x14ac:dyDescent="0.35">
      <c r="A58" s="69"/>
      <c r="B58" s="865" t="s">
        <v>264</v>
      </c>
      <c r="C58" s="888"/>
      <c r="D58" s="888"/>
      <c r="E58" s="888"/>
      <c r="F58" s="888"/>
      <c r="G58" s="423">
        <f>SUM(G55:G57)</f>
        <v>0</v>
      </c>
      <c r="H58" s="423">
        <f>SUM(H55:H57)</f>
        <v>0</v>
      </c>
      <c r="I58" s="424">
        <f>SUM(I55:I57)</f>
        <v>0</v>
      </c>
      <c r="J58" s="66"/>
      <c r="K58" s="71"/>
      <c r="L58" s="131"/>
      <c r="M58" s="205"/>
      <c r="N58" s="205"/>
      <c r="O58" s="205"/>
      <c r="P58" s="205"/>
      <c r="Q58" s="205"/>
    </row>
    <row r="59" spans="1:17" s="85" customFormat="1" ht="7.9" customHeight="1" thickTop="1" thickBot="1" x14ac:dyDescent="0.35">
      <c r="A59" s="323"/>
      <c r="B59" s="389"/>
      <c r="C59" s="389"/>
      <c r="D59" s="389"/>
      <c r="E59" s="389"/>
      <c r="F59" s="389"/>
      <c r="G59" s="394"/>
      <c r="H59" s="394"/>
      <c r="I59" s="394"/>
      <c r="J59" s="301"/>
      <c r="K59" s="71"/>
      <c r="L59" s="227"/>
      <c r="M59" s="228"/>
      <c r="N59" s="228"/>
      <c r="O59" s="228"/>
      <c r="P59" s="228"/>
      <c r="Q59" s="228"/>
    </row>
    <row r="60" spans="1:17" s="497" customFormat="1" ht="30" customHeight="1" thickTop="1" thickBot="1" x14ac:dyDescent="0.35">
      <c r="A60" s="69"/>
      <c r="B60" s="980" t="s">
        <v>259</v>
      </c>
      <c r="C60" s="980"/>
      <c r="D60" s="980"/>
      <c r="E60" s="980"/>
      <c r="F60" s="980"/>
      <c r="G60" s="980"/>
      <c r="H60" s="980"/>
      <c r="I60" s="980"/>
      <c r="J60" s="66"/>
      <c r="K60" s="71"/>
      <c r="L60" s="131"/>
      <c r="M60" s="205"/>
      <c r="N60" s="205"/>
      <c r="O60" s="205"/>
      <c r="P60" s="205"/>
      <c r="Q60" s="205"/>
    </row>
    <row r="61" spans="1:17" s="497" customFormat="1" ht="24" customHeight="1" thickTop="1" thickBot="1" x14ac:dyDescent="0.35">
      <c r="A61" s="69"/>
      <c r="B61" s="984"/>
      <c r="C61" s="985"/>
      <c r="D61" s="495"/>
      <c r="E61" s="495"/>
      <c r="F61" s="392"/>
      <c r="G61" s="422" t="s">
        <v>5</v>
      </c>
      <c r="H61" s="425" t="s">
        <v>6</v>
      </c>
      <c r="I61" s="421" t="s">
        <v>7</v>
      </c>
      <c r="J61" s="66"/>
      <c r="K61" s="85"/>
    </row>
    <row r="62" spans="1:17" s="497" customFormat="1" ht="24" customHeight="1" thickTop="1" thickBot="1" x14ac:dyDescent="0.35">
      <c r="A62" s="69"/>
      <c r="B62" s="865" t="s">
        <v>259</v>
      </c>
      <c r="C62" s="888"/>
      <c r="D62" s="888"/>
      <c r="E62" s="888"/>
      <c r="F62" s="866"/>
      <c r="G62" s="415"/>
      <c r="H62" s="401"/>
      <c r="I62" s="407" t="str">
        <f>IF(OR(ISNUMBER(G62),ISNUMBER(H62)),ROUND(IF(ISNUMBER(G62),G62,0)-IF(ISNUMBER(H62),H62,0),2)," ")</f>
        <v xml:space="preserve"> </v>
      </c>
      <c r="J62" s="66"/>
      <c r="K62" s="71"/>
      <c r="L62" s="131"/>
      <c r="M62" s="205"/>
      <c r="N62" s="205"/>
      <c r="O62" s="205"/>
      <c r="P62" s="205"/>
      <c r="Q62" s="205"/>
    </row>
    <row r="63" spans="1:17" s="497" customFormat="1" ht="7.9" customHeight="1" thickTop="1" thickBot="1" x14ac:dyDescent="0.35">
      <c r="A63" s="69"/>
      <c r="B63" s="389"/>
      <c r="C63" s="389"/>
      <c r="D63" s="389"/>
      <c r="E63" s="389"/>
      <c r="F63" s="389"/>
      <c r="G63" s="394"/>
      <c r="H63" s="394"/>
      <c r="I63" s="394"/>
      <c r="J63" s="301"/>
      <c r="K63" s="71"/>
      <c r="L63" s="227"/>
      <c r="M63" s="205"/>
      <c r="N63" s="205"/>
      <c r="O63" s="205"/>
      <c r="P63" s="205"/>
      <c r="Q63" s="205"/>
    </row>
    <row r="64" spans="1:17" s="497" customFormat="1" ht="29.5" customHeight="1" thickTop="1" thickBot="1" x14ac:dyDescent="0.35">
      <c r="A64" s="69"/>
      <c r="B64" s="980" t="s">
        <v>14</v>
      </c>
      <c r="C64" s="980"/>
      <c r="D64" s="980"/>
      <c r="E64" s="980"/>
      <c r="F64" s="980"/>
      <c r="G64" s="980"/>
      <c r="H64" s="980"/>
      <c r="I64" s="980"/>
      <c r="J64" s="66"/>
      <c r="K64" s="71"/>
      <c r="L64" s="131"/>
      <c r="M64" s="205"/>
      <c r="N64" s="205"/>
      <c r="O64" s="205"/>
      <c r="P64" s="205"/>
      <c r="Q64" s="205"/>
    </row>
    <row r="65" spans="1:17" s="497" customFormat="1" ht="24" customHeight="1" thickTop="1" thickBot="1" x14ac:dyDescent="0.35">
      <c r="A65" s="69"/>
      <c r="B65" s="984"/>
      <c r="C65" s="985"/>
      <c r="D65" s="495"/>
      <c r="E65" s="495"/>
      <c r="F65" s="392"/>
      <c r="G65" s="422" t="s">
        <v>5</v>
      </c>
      <c r="H65" s="425" t="s">
        <v>6</v>
      </c>
      <c r="I65" s="421" t="s">
        <v>7</v>
      </c>
      <c r="J65" s="66"/>
      <c r="K65" s="85"/>
    </row>
    <row r="66" spans="1:17" s="497" customFormat="1" ht="24" customHeight="1" thickTop="1" thickBot="1" x14ac:dyDescent="0.35">
      <c r="A66" s="69"/>
      <c r="B66" s="865" t="s">
        <v>14</v>
      </c>
      <c r="C66" s="888"/>
      <c r="D66" s="888"/>
      <c r="E66" s="888"/>
      <c r="F66" s="866"/>
      <c r="G66" s="415"/>
      <c r="H66" s="401"/>
      <c r="I66" s="407" t="str">
        <f t="shared" ref="I66" si="4">IF(OR(ISNUMBER(G66),ISNUMBER(H66)),ROUND(IF(ISNUMBER(G66),G66,0)-IF(ISNUMBER(H66),H66,0),2)," ")</f>
        <v xml:space="preserve"> </v>
      </c>
      <c r="J66" s="66"/>
      <c r="K66" s="71"/>
      <c r="L66" s="131"/>
      <c r="M66" s="205"/>
      <c r="N66" s="205"/>
      <c r="O66" s="205"/>
      <c r="P66" s="205"/>
      <c r="Q66" s="205"/>
    </row>
    <row r="67" spans="1:17" s="497" customFormat="1" ht="24" customHeight="1" thickTop="1" thickBot="1" x14ac:dyDescent="0.35">
      <c r="A67" s="388"/>
      <c r="B67" s="389"/>
      <c r="C67" s="389"/>
      <c r="D67" s="389"/>
      <c r="E67" s="389"/>
      <c r="F67" s="389"/>
      <c r="G67" s="382"/>
      <c r="H67" s="382"/>
      <c r="I67" s="382"/>
      <c r="J67" s="66"/>
      <c r="K67" s="390"/>
      <c r="L67" s="131"/>
      <c r="M67" s="205"/>
      <c r="N67" s="205"/>
      <c r="O67" s="205"/>
      <c r="P67" s="205"/>
      <c r="Q67" s="205"/>
    </row>
    <row r="68" spans="1:17" s="497" customFormat="1" ht="15" customHeight="1" thickTop="1" thickBot="1" x14ac:dyDescent="0.35">
      <c r="A68" s="50"/>
      <c r="B68" s="588" t="s">
        <v>45</v>
      </c>
      <c r="C68" s="589"/>
      <c r="D68" s="589"/>
      <c r="E68" s="589"/>
      <c r="F68" s="589"/>
      <c r="G68" s="589"/>
      <c r="H68" s="589"/>
      <c r="I68" s="590"/>
      <c r="J68" s="66"/>
      <c r="K68" s="85"/>
    </row>
    <row r="69" spans="1:17" s="497" customFormat="1" ht="15" customHeight="1" thickTop="1" thickBot="1" x14ac:dyDescent="0.35">
      <c r="A69" s="53"/>
      <c r="B69" s="992"/>
      <c r="C69" s="993"/>
      <c r="D69" s="993"/>
      <c r="E69" s="993"/>
      <c r="F69" s="993"/>
      <c r="G69" s="993"/>
      <c r="H69" s="993"/>
      <c r="I69" s="994"/>
      <c r="J69" s="62"/>
      <c r="K69" s="85"/>
    </row>
    <row r="70" spans="1:17" s="497" customFormat="1" ht="24" customHeight="1" thickTop="1" thickBot="1" x14ac:dyDescent="0.35">
      <c r="A70" s="69"/>
      <c r="B70" s="924"/>
      <c r="C70" s="925"/>
      <c r="D70" s="925"/>
      <c r="E70" s="925"/>
      <c r="F70" s="926"/>
      <c r="G70" s="426" t="s">
        <v>46</v>
      </c>
      <c r="H70" s="425" t="s">
        <v>6</v>
      </c>
      <c r="I70" s="427" t="s">
        <v>7</v>
      </c>
      <c r="J70" s="66"/>
      <c r="K70" s="85"/>
    </row>
    <row r="71" spans="1:17" s="497" customFormat="1" ht="24" customHeight="1" thickTop="1" thickBot="1" x14ac:dyDescent="0.35">
      <c r="A71" s="69"/>
      <c r="B71" s="918" t="s">
        <v>164</v>
      </c>
      <c r="C71" s="988"/>
      <c r="D71" s="988"/>
      <c r="E71" s="995"/>
      <c r="F71" s="996"/>
      <c r="G71" s="35">
        <f>SUM(G47,G51,G58,G62,G66)</f>
        <v>0</v>
      </c>
      <c r="H71" s="35">
        <f>SUM(H47,H51,H58,H62,H66)</f>
        <v>0</v>
      </c>
      <c r="I71" s="37">
        <f>SUM(I47,I51,I58,I62,I66)</f>
        <v>0</v>
      </c>
      <c r="J71" s="66"/>
      <c r="K71" s="85"/>
    </row>
    <row r="72" spans="1:17" s="497" customFormat="1" ht="24" customHeight="1" thickTop="1" thickBot="1" x14ac:dyDescent="0.35">
      <c r="A72" s="69"/>
      <c r="B72" s="911" t="str">
        <f xml:space="preserve"> "Frais généraux (max : "&amp;Réglages!I16&amp;"% pour l’ensemble du projet)"</f>
        <v>Frais généraux (max : 20% pour l’ensemble du projet)</v>
      </c>
      <c r="C72" s="988"/>
      <c r="D72" s="988"/>
      <c r="E72" s="443"/>
      <c r="F72" s="469" t="s">
        <v>84</v>
      </c>
      <c r="G72" s="36">
        <f>H72</f>
        <v>0</v>
      </c>
      <c r="H72" s="36">
        <f>IF($M$7,(H71)*E72/100,0)</f>
        <v>0</v>
      </c>
      <c r="I72" s="429"/>
      <c r="J72" s="66"/>
      <c r="K72" s="85"/>
    </row>
    <row r="73" spans="1:17" s="497" customFormat="1" ht="24" customHeight="1" thickTop="1" thickBot="1" x14ac:dyDescent="0.35">
      <c r="A73" s="69"/>
      <c r="B73" s="918" t="s">
        <v>53</v>
      </c>
      <c r="C73" s="988"/>
      <c r="D73" s="988"/>
      <c r="E73" s="444"/>
      <c r="F73" s="95" t="s">
        <v>84</v>
      </c>
      <c r="G73" s="35">
        <f>IF($M$8,(G47-G37)*E73/100,0)</f>
        <v>0</v>
      </c>
      <c r="H73" s="428"/>
      <c r="I73" s="33">
        <f>G73</f>
        <v>0</v>
      </c>
      <c r="J73" s="66"/>
      <c r="K73" s="85"/>
    </row>
    <row r="74" spans="1:17" s="497" customFormat="1" ht="24" customHeight="1" thickTop="1" thickBot="1" x14ac:dyDescent="0.35">
      <c r="A74" s="69"/>
      <c r="B74" s="816" t="s">
        <v>8</v>
      </c>
      <c r="C74" s="817"/>
      <c r="D74" s="817"/>
      <c r="E74" s="817"/>
      <c r="F74" s="818"/>
      <c r="G74" s="81">
        <f>G71+G72+G73</f>
        <v>0</v>
      </c>
      <c r="H74" s="81">
        <f>IF($M$7,H71+H72,0)</f>
        <v>0</v>
      </c>
      <c r="I74" s="82">
        <f>I71+I73</f>
        <v>0</v>
      </c>
      <c r="J74" s="66"/>
      <c r="K74" s="85"/>
    </row>
    <row r="75" spans="1:17" s="85" customFormat="1" ht="15" hidden="1" customHeight="1" thickTop="1" thickBot="1" x14ac:dyDescent="0.35">
      <c r="A75" s="234"/>
      <c r="B75" s="235"/>
      <c r="C75" s="236"/>
      <c r="D75" s="116"/>
      <c r="E75" s="116"/>
      <c r="F75" s="117"/>
      <c r="G75" s="117"/>
      <c r="H75" s="237"/>
      <c r="I75" s="117"/>
      <c r="J75" s="238"/>
      <c r="K75" s="239"/>
      <c r="L75" s="227"/>
      <c r="M75" s="228"/>
      <c r="N75" s="228"/>
      <c r="O75" s="228"/>
      <c r="P75" s="228"/>
      <c r="Q75" s="228"/>
    </row>
    <row r="76" spans="1:17" s="85" customFormat="1" ht="21" hidden="1" customHeight="1" thickTop="1" thickBot="1" x14ac:dyDescent="0.35">
      <c r="B76" s="930" t="s">
        <v>417</v>
      </c>
      <c r="C76" s="930"/>
      <c r="D76" s="930"/>
      <c r="E76" s="930"/>
      <c r="F76" s="930"/>
      <c r="G76" s="480"/>
      <c r="H76" s="241">
        <f>SUM(H32)</f>
        <v>0</v>
      </c>
      <c r="I76" s="233" t="s">
        <v>136</v>
      </c>
      <c r="J76" s="231"/>
      <c r="K76" s="231"/>
      <c r="L76" s="231"/>
      <c r="M76" s="231"/>
      <c r="N76" s="228"/>
      <c r="O76" s="228"/>
      <c r="P76" s="228"/>
      <c r="Q76" s="228"/>
    </row>
    <row r="77" spans="1:17" s="85" customFormat="1" ht="21" hidden="1" customHeight="1" thickTop="1" thickBot="1" x14ac:dyDescent="0.35">
      <c r="B77" s="930" t="str">
        <f>"Aide demandée personnels fonctionnaires de recherche / Aide demandée hors frais généraux (max "&amp;Réglages!$I$19&amp;"%) : "</f>
        <v xml:space="preserve">Aide demandée personnels fonctionnaires de recherche / Aide demandée hors frais généraux (max 40%) : </v>
      </c>
      <c r="C77" s="930"/>
      <c r="D77" s="930"/>
      <c r="E77" s="930"/>
      <c r="F77" s="930"/>
      <c r="G77" s="480"/>
      <c r="H77" s="241">
        <f>H76/(H71+0.0001)*100</f>
        <v>0</v>
      </c>
      <c r="I77" s="233" t="s">
        <v>98</v>
      </c>
      <c r="J77" s="232"/>
      <c r="K77" s="231"/>
      <c r="L77" s="231"/>
      <c r="M77" s="231"/>
      <c r="N77" s="228"/>
      <c r="O77" s="228"/>
      <c r="P77" s="228"/>
      <c r="Q77" s="228"/>
    </row>
    <row r="78" spans="1:17" s="85" customFormat="1" ht="13.15" hidden="1" customHeight="1" thickTop="1" x14ac:dyDescent="0.3">
      <c r="B78" s="804" t="s">
        <v>420</v>
      </c>
      <c r="C78" s="804"/>
      <c r="D78" s="804"/>
      <c r="E78" s="804"/>
      <c r="F78" s="804"/>
      <c r="G78" s="481"/>
      <c r="H78" s="475"/>
      <c r="I78" s="477" t="str">
        <f>I32</f>
        <v xml:space="preserve"> </v>
      </c>
      <c r="J78" s="232"/>
      <c r="K78" s="231"/>
      <c r="L78" s="231"/>
      <c r="M78" s="231"/>
      <c r="N78" s="228"/>
      <c r="O78" s="228"/>
      <c r="P78" s="228"/>
      <c r="Q78" s="228"/>
    </row>
    <row r="79" spans="1:17" s="85" customFormat="1" ht="13.15" hidden="1" customHeight="1" x14ac:dyDescent="0.3">
      <c r="B79" s="805" t="s">
        <v>419</v>
      </c>
      <c r="C79" s="805"/>
      <c r="D79" s="805"/>
      <c r="E79" s="805"/>
      <c r="F79" s="805"/>
      <c r="G79" s="482"/>
      <c r="H79" s="476"/>
      <c r="I79" s="478">
        <f>SUM(I41:I42)</f>
        <v>0</v>
      </c>
      <c r="J79" s="232"/>
      <c r="K79" s="231"/>
      <c r="L79" s="472" t="s">
        <v>416</v>
      </c>
      <c r="M79" s="231"/>
      <c r="N79" s="228"/>
      <c r="O79" s="228"/>
      <c r="P79" s="228"/>
      <c r="Q79" s="228"/>
    </row>
    <row r="80" spans="1:17" s="85" customFormat="1" ht="21" hidden="1" customHeight="1" thickBot="1" x14ac:dyDescent="0.35">
      <c r="B80" s="933" t="s">
        <v>415</v>
      </c>
      <c r="C80" s="933"/>
      <c r="D80" s="933"/>
      <c r="E80" s="933"/>
      <c r="F80" s="933"/>
      <c r="G80" s="483"/>
      <c r="H80" s="473"/>
      <c r="I80" s="479">
        <f>SUM(I78:I79)</f>
        <v>0</v>
      </c>
      <c r="J80" s="231"/>
      <c r="K80" s="231"/>
      <c r="L80" s="474" t="str">
        <f>IF(H76+I80=SUM(G32,G41:G42),"ok","erreur")</f>
        <v>ok</v>
      </c>
      <c r="M80" s="231"/>
      <c r="N80" s="228"/>
      <c r="O80" s="228"/>
      <c r="P80" s="228"/>
      <c r="Q80" s="228"/>
    </row>
    <row r="81" spans="1:17" s="85" customFormat="1" ht="29.5" customHeight="1" thickTop="1" thickBot="1" x14ac:dyDescent="0.35">
      <c r="A81" s="225"/>
      <c r="B81" s="226"/>
      <c r="C81" s="39"/>
      <c r="D81" s="40"/>
      <c r="E81" s="40"/>
      <c r="F81" s="41"/>
      <c r="G81" s="240" t="str">
        <f>IF(G77&gt;Réglages!$I$19,"Attention : taux d’aide des personnels fonctionnaires dépassé","")</f>
        <v/>
      </c>
      <c r="H81" s="815" t="str">
        <f>IF(I74&lt;0.1, "Attention : apport obligatoire pour chaque partenaire", "")</f>
        <v>Attention : apport obligatoire pour chaque partenaire</v>
      </c>
      <c r="I81" s="815"/>
      <c r="J81" s="229"/>
      <c r="K81" s="230"/>
      <c r="L81" s="227"/>
      <c r="M81" s="228"/>
      <c r="N81" s="228"/>
      <c r="O81" s="228"/>
      <c r="P81" s="228"/>
      <c r="Q81" s="228"/>
    </row>
    <row r="82" spans="1:17" s="497" customFormat="1" ht="5.5" customHeight="1" thickTop="1" thickBot="1" x14ac:dyDescent="0.35">
      <c r="A82" s="58"/>
      <c r="B82" s="44"/>
      <c r="C82" s="45"/>
      <c r="D82" s="46"/>
      <c r="E82" s="46"/>
      <c r="F82" s="47"/>
      <c r="G82" s="47"/>
      <c r="H82" s="48"/>
      <c r="I82" s="47"/>
      <c r="J82" s="66"/>
      <c r="K82" s="85"/>
    </row>
    <row r="83" spans="1:17" s="497" customFormat="1" ht="15" customHeight="1" thickTop="1" thickBot="1" x14ac:dyDescent="0.35">
      <c r="A83" s="50"/>
      <c r="B83" s="588" t="s">
        <v>95</v>
      </c>
      <c r="C83" s="589"/>
      <c r="D83" s="589"/>
      <c r="E83" s="589"/>
      <c r="F83" s="589"/>
      <c r="G83" s="589"/>
      <c r="H83" s="589"/>
      <c r="I83" s="590"/>
      <c r="J83" s="66"/>
      <c r="K83" s="71"/>
      <c r="L83" s="131"/>
      <c r="M83" s="205"/>
      <c r="N83" s="205"/>
      <c r="O83" s="205"/>
      <c r="P83" s="205"/>
      <c r="Q83" s="205"/>
    </row>
    <row r="84" spans="1:17" s="497" customFormat="1" ht="6.65" customHeight="1" thickTop="1" thickBot="1" x14ac:dyDescent="0.35">
      <c r="A84" s="53"/>
      <c r="B84" s="109"/>
      <c r="C84" s="216"/>
      <c r="D84" s="217"/>
      <c r="E84" s="217"/>
      <c r="F84" s="218"/>
      <c r="G84" s="218"/>
      <c r="H84" s="218"/>
      <c r="I84" s="218"/>
      <c r="J84" s="66"/>
      <c r="K84" s="71"/>
      <c r="L84" s="131"/>
      <c r="M84" s="205"/>
      <c r="N84" s="205"/>
      <c r="O84" s="205"/>
      <c r="P84" s="205"/>
      <c r="Q84" s="205"/>
    </row>
    <row r="85" spans="1:17" s="497" customFormat="1" ht="15" customHeight="1" thickTop="1" thickBot="1" x14ac:dyDescent="0.35">
      <c r="A85" s="72"/>
      <c r="B85" s="889" t="s">
        <v>47</v>
      </c>
      <c r="C85" s="934"/>
      <c r="D85" s="986" t="s">
        <v>48</v>
      </c>
      <c r="E85" s="987"/>
      <c r="F85" s="987"/>
      <c r="G85" s="987"/>
      <c r="H85" s="494" t="s">
        <v>49</v>
      </c>
      <c r="I85" s="83" t="s">
        <v>35</v>
      </c>
      <c r="J85" s="66"/>
      <c r="K85" s="71"/>
      <c r="L85" s="131"/>
      <c r="M85" s="205"/>
      <c r="N85" s="205"/>
      <c r="O85" s="205"/>
      <c r="P85" s="205"/>
      <c r="Q85" s="205"/>
    </row>
    <row r="86" spans="1:17" s="497" customFormat="1" ht="14.65" customHeight="1" thickTop="1" thickBot="1" x14ac:dyDescent="0.35">
      <c r="A86" s="75"/>
      <c r="B86" s="914" t="s">
        <v>149</v>
      </c>
      <c r="C86" s="915"/>
      <c r="D86" s="915"/>
      <c r="E86" s="915"/>
      <c r="F86" s="915"/>
      <c r="G86" s="915"/>
      <c r="H86" s="915"/>
      <c r="I86" s="916"/>
      <c r="J86" s="76"/>
      <c r="K86" s="85"/>
      <c r="L86" s="131"/>
      <c r="M86" s="141"/>
      <c r="N86" s="141"/>
      <c r="O86" s="141"/>
      <c r="P86" s="141"/>
      <c r="Q86" s="141"/>
    </row>
    <row r="87" spans="1:17" s="497" customFormat="1" ht="15" customHeight="1" thickTop="1" thickBot="1" x14ac:dyDescent="0.35">
      <c r="A87" s="69"/>
      <c r="B87" s="199">
        <v>1</v>
      </c>
      <c r="C87" s="493"/>
      <c r="D87" s="935"/>
      <c r="E87" s="936"/>
      <c r="F87" s="936"/>
      <c r="G87" s="936"/>
      <c r="H87" s="114"/>
      <c r="I87" s="115"/>
      <c r="J87" s="66"/>
      <c r="K87" s="71"/>
      <c r="L87" s="131"/>
      <c r="M87" s="205"/>
      <c r="N87" s="205"/>
      <c r="O87" s="205"/>
      <c r="P87" s="205"/>
      <c r="Q87" s="205"/>
    </row>
    <row r="88" spans="1:17" s="497" customFormat="1" ht="15" customHeight="1" thickTop="1" thickBot="1" x14ac:dyDescent="0.35">
      <c r="A88" s="69"/>
      <c r="B88" s="199">
        <v>2</v>
      </c>
      <c r="C88" s="493"/>
      <c r="D88" s="935"/>
      <c r="E88" s="936"/>
      <c r="F88" s="936"/>
      <c r="G88" s="936"/>
      <c r="H88" s="114"/>
      <c r="I88" s="115"/>
      <c r="J88" s="66"/>
      <c r="K88" s="71"/>
      <c r="L88" s="131"/>
      <c r="M88" s="205"/>
      <c r="N88" s="205"/>
      <c r="O88" s="205"/>
      <c r="P88" s="205"/>
      <c r="Q88" s="205"/>
    </row>
    <row r="89" spans="1:17" s="497" customFormat="1" ht="15" customHeight="1" thickTop="1" thickBot="1" x14ac:dyDescent="0.35">
      <c r="A89" s="69"/>
      <c r="B89" s="199">
        <v>3</v>
      </c>
      <c r="C89" s="493" t="s">
        <v>37</v>
      </c>
      <c r="D89" s="935" t="s">
        <v>37</v>
      </c>
      <c r="E89" s="935"/>
      <c r="F89" s="935"/>
      <c r="G89" s="935"/>
      <c r="H89" s="114"/>
      <c r="I89" s="115" t="s">
        <v>37</v>
      </c>
      <c r="J89" s="66"/>
      <c r="K89" s="71"/>
      <c r="L89" s="131"/>
      <c r="M89" s="205"/>
      <c r="N89" s="205"/>
      <c r="O89" s="205"/>
      <c r="P89" s="205"/>
      <c r="Q89" s="205"/>
    </row>
    <row r="90" spans="1:17" s="497" customFormat="1" ht="15" customHeight="1" thickTop="1" thickBot="1" x14ac:dyDescent="0.35">
      <c r="A90" s="69"/>
      <c r="B90" s="199">
        <v>4</v>
      </c>
      <c r="C90" s="493" t="s">
        <v>37</v>
      </c>
      <c r="D90" s="935" t="s">
        <v>37</v>
      </c>
      <c r="E90" s="935"/>
      <c r="F90" s="935"/>
      <c r="G90" s="935"/>
      <c r="H90" s="114" t="s">
        <v>37</v>
      </c>
      <c r="I90" s="115" t="s">
        <v>37</v>
      </c>
      <c r="J90" s="66"/>
      <c r="K90" s="71"/>
      <c r="L90" s="131"/>
      <c r="M90" s="205"/>
      <c r="N90" s="205"/>
      <c r="O90" s="205"/>
      <c r="P90" s="205"/>
      <c r="Q90" s="205"/>
    </row>
    <row r="91" spans="1:17" s="497" customFormat="1" ht="15" customHeight="1" thickTop="1" thickBot="1" x14ac:dyDescent="0.35">
      <c r="A91" s="69"/>
      <c r="B91" s="199">
        <v>5</v>
      </c>
      <c r="C91" s="493" t="s">
        <v>37</v>
      </c>
      <c r="D91" s="935" t="s">
        <v>37</v>
      </c>
      <c r="E91" s="935"/>
      <c r="F91" s="935"/>
      <c r="G91" s="935"/>
      <c r="H91" s="114" t="s">
        <v>37</v>
      </c>
      <c r="I91" s="115" t="s">
        <v>37</v>
      </c>
      <c r="J91" s="66"/>
      <c r="K91" s="71"/>
      <c r="L91" s="131"/>
      <c r="M91" s="205"/>
      <c r="N91" s="205"/>
      <c r="O91" s="205"/>
      <c r="P91" s="205"/>
      <c r="Q91" s="205"/>
    </row>
    <row r="92" spans="1:17" s="497" customFormat="1" ht="15" customHeight="1" thickTop="1" thickBot="1" x14ac:dyDescent="0.35">
      <c r="A92" s="69"/>
      <c r="B92" s="816" t="s">
        <v>151</v>
      </c>
      <c r="C92" s="817"/>
      <c r="D92" s="817"/>
      <c r="E92" s="817"/>
      <c r="F92" s="817"/>
      <c r="G92" s="818"/>
      <c r="H92" s="70">
        <f>SUM(H87:H91)</f>
        <v>0</v>
      </c>
      <c r="I92" s="84">
        <f>SUM(I87:I91)</f>
        <v>0</v>
      </c>
      <c r="J92" s="66"/>
      <c r="K92" s="71"/>
      <c r="L92" s="131"/>
      <c r="M92" s="205"/>
      <c r="N92" s="205"/>
      <c r="O92" s="205"/>
      <c r="P92" s="205"/>
      <c r="Q92" s="205"/>
    </row>
    <row r="93" spans="1:17" s="497" customFormat="1" ht="15.4" customHeight="1" thickTop="1" thickBot="1" x14ac:dyDescent="0.35">
      <c r="A93" s="75"/>
      <c r="B93" s="914" t="s">
        <v>150</v>
      </c>
      <c r="C93" s="915"/>
      <c r="D93" s="915"/>
      <c r="E93" s="915"/>
      <c r="F93" s="915"/>
      <c r="G93" s="915"/>
      <c r="H93" s="915"/>
      <c r="I93" s="916"/>
      <c r="J93" s="76"/>
      <c r="K93" s="85"/>
      <c r="L93" s="131"/>
      <c r="M93" s="141"/>
      <c r="N93" s="141"/>
      <c r="O93" s="141"/>
      <c r="P93" s="141"/>
      <c r="Q93" s="141"/>
    </row>
    <row r="94" spans="1:17" s="497" customFormat="1" ht="15" customHeight="1" thickTop="1" thickBot="1" x14ac:dyDescent="0.35">
      <c r="A94" s="69"/>
      <c r="B94" s="199">
        <v>1</v>
      </c>
      <c r="C94" s="493"/>
      <c r="D94" s="935"/>
      <c r="E94" s="936"/>
      <c r="F94" s="936"/>
      <c r="G94" s="936"/>
      <c r="H94" s="114"/>
      <c r="I94" s="115"/>
      <c r="J94" s="66"/>
      <c r="K94" s="71"/>
      <c r="L94" s="131"/>
      <c r="M94" s="205"/>
      <c r="N94" s="205"/>
      <c r="O94" s="205"/>
      <c r="P94" s="205"/>
      <c r="Q94" s="205"/>
    </row>
    <row r="95" spans="1:17" s="497" customFormat="1" ht="15" customHeight="1" thickTop="1" thickBot="1" x14ac:dyDescent="0.35">
      <c r="A95" s="69"/>
      <c r="B95" s="199">
        <v>2</v>
      </c>
      <c r="C95" s="493"/>
      <c r="D95" s="935"/>
      <c r="E95" s="936"/>
      <c r="F95" s="936"/>
      <c r="G95" s="936"/>
      <c r="H95" s="114"/>
      <c r="I95" s="115"/>
      <c r="J95" s="66"/>
      <c r="K95" s="71"/>
      <c r="L95" s="131"/>
      <c r="M95" s="205"/>
      <c r="N95" s="205"/>
      <c r="O95" s="205"/>
      <c r="P95" s="205"/>
      <c r="Q95" s="205"/>
    </row>
    <row r="96" spans="1:17" s="497" customFormat="1" ht="15" customHeight="1" thickTop="1" thickBot="1" x14ac:dyDescent="0.35">
      <c r="A96" s="69"/>
      <c r="B96" s="199">
        <v>3</v>
      </c>
      <c r="C96" s="493" t="s">
        <v>37</v>
      </c>
      <c r="D96" s="935" t="s">
        <v>37</v>
      </c>
      <c r="E96" s="935"/>
      <c r="F96" s="935"/>
      <c r="G96" s="935"/>
      <c r="H96" s="114"/>
      <c r="I96" s="115" t="s">
        <v>37</v>
      </c>
      <c r="J96" s="66"/>
      <c r="K96" s="71"/>
      <c r="L96" s="131"/>
      <c r="M96" s="205"/>
      <c r="N96" s="205"/>
      <c r="O96" s="205"/>
      <c r="P96" s="205"/>
      <c r="Q96" s="205"/>
    </row>
    <row r="97" spans="1:17" s="497" customFormat="1" ht="15" customHeight="1" thickTop="1" thickBot="1" x14ac:dyDescent="0.35">
      <c r="A97" s="69"/>
      <c r="B97" s="816" t="s">
        <v>152</v>
      </c>
      <c r="C97" s="817"/>
      <c r="D97" s="817"/>
      <c r="E97" s="817"/>
      <c r="F97" s="817"/>
      <c r="G97" s="818"/>
      <c r="H97" s="70">
        <f>SUM(H94:H96)</f>
        <v>0</v>
      </c>
      <c r="I97" s="84">
        <f>SUM(I94:I96)</f>
        <v>0</v>
      </c>
      <c r="J97" s="66"/>
      <c r="K97" s="71"/>
      <c r="L97" s="131"/>
      <c r="M97" s="205"/>
      <c r="N97" s="205"/>
      <c r="O97" s="205"/>
      <c r="P97" s="205"/>
      <c r="Q97" s="205"/>
    </row>
    <row r="98" spans="1:17" s="497" customFormat="1" ht="15" customHeight="1" thickTop="1" thickBot="1" x14ac:dyDescent="0.35">
      <c r="A98" s="69"/>
      <c r="B98" s="816" t="s">
        <v>177</v>
      </c>
      <c r="C98" s="817"/>
      <c r="D98" s="817"/>
      <c r="E98" s="817"/>
      <c r="F98" s="817"/>
      <c r="G98" s="818"/>
      <c r="H98" s="70">
        <f>H92+H97</f>
        <v>0</v>
      </c>
      <c r="I98" s="84">
        <f>I92+I97</f>
        <v>0</v>
      </c>
      <c r="J98" s="66"/>
      <c r="K98" s="71"/>
      <c r="L98" s="131"/>
      <c r="M98" s="205"/>
      <c r="N98" s="205"/>
      <c r="O98" s="205"/>
      <c r="P98" s="205"/>
      <c r="Q98" s="205"/>
    </row>
    <row r="99" spans="1:17" s="497" customFormat="1" ht="15" customHeight="1" thickTop="1" thickBot="1" x14ac:dyDescent="0.35">
      <c r="A99" s="58"/>
      <c r="B99" s="49"/>
      <c r="C99" s="47"/>
      <c r="D99" s="47"/>
      <c r="E99" s="47"/>
      <c r="F99" s="47"/>
      <c r="G99" s="47"/>
      <c r="H99" s="47"/>
      <c r="I99" s="47"/>
      <c r="J99" s="62"/>
      <c r="K99" s="85"/>
    </row>
    <row r="100" spans="1:17" s="497" customFormat="1" ht="15" customHeight="1" thickTop="1" thickBot="1" x14ac:dyDescent="0.35">
      <c r="A100" s="50"/>
      <c r="B100" s="588" t="s">
        <v>50</v>
      </c>
      <c r="C100" s="589"/>
      <c r="D100" s="589"/>
      <c r="E100" s="589"/>
      <c r="F100" s="589"/>
      <c r="G100" s="589"/>
      <c r="H100" s="589"/>
      <c r="I100" s="590"/>
      <c r="J100" s="66"/>
      <c r="K100" s="85"/>
    </row>
    <row r="101" spans="1:17" s="497" customFormat="1" ht="15" customHeight="1" thickTop="1" thickBot="1" x14ac:dyDescent="0.35">
      <c r="A101" s="53"/>
      <c r="B101" s="57"/>
      <c r="C101" s="57"/>
      <c r="D101" s="57"/>
      <c r="E101" s="57"/>
      <c r="F101" s="57"/>
      <c r="G101" s="57"/>
      <c r="H101" s="57"/>
      <c r="I101" s="57"/>
      <c r="J101" s="62"/>
      <c r="K101" s="85"/>
    </row>
    <row r="102" spans="1:17" s="497" customFormat="1" ht="15" customHeight="1" thickTop="1" thickBot="1" x14ac:dyDescent="0.35">
      <c r="A102" s="74"/>
      <c r="B102" s="734"/>
      <c r="C102" s="735"/>
      <c r="D102" s="735"/>
      <c r="E102" s="735"/>
      <c r="F102" s="735"/>
      <c r="G102" s="735"/>
      <c r="H102" s="735"/>
      <c r="I102" s="736"/>
      <c r="J102" s="66"/>
      <c r="K102" s="85"/>
    </row>
    <row r="103" spans="1:17" s="497" customFormat="1" ht="15" customHeight="1" thickTop="1" thickBot="1" x14ac:dyDescent="0.35">
      <c r="A103" s="74"/>
      <c r="B103" s="835"/>
      <c r="C103" s="836"/>
      <c r="D103" s="836"/>
      <c r="E103" s="836"/>
      <c r="F103" s="836"/>
      <c r="G103" s="836"/>
      <c r="H103" s="836"/>
      <c r="I103" s="837"/>
      <c r="J103" s="66"/>
      <c r="K103" s="85"/>
    </row>
    <row r="104" spans="1:17" s="497" customFormat="1" ht="15" customHeight="1" thickTop="1" thickBot="1" x14ac:dyDescent="0.35">
      <c r="A104" s="74"/>
      <c r="B104" s="835"/>
      <c r="C104" s="836"/>
      <c r="D104" s="836"/>
      <c r="E104" s="836"/>
      <c r="F104" s="836"/>
      <c r="G104" s="836"/>
      <c r="H104" s="836"/>
      <c r="I104" s="837"/>
      <c r="J104" s="66"/>
      <c r="K104" s="85"/>
    </row>
    <row r="105" spans="1:17" s="497" customFormat="1" ht="15" customHeight="1" thickTop="1" thickBot="1" x14ac:dyDescent="0.35">
      <c r="A105" s="74"/>
      <c r="B105" s="835"/>
      <c r="C105" s="836"/>
      <c r="D105" s="836"/>
      <c r="E105" s="836"/>
      <c r="F105" s="836"/>
      <c r="G105" s="836"/>
      <c r="H105" s="836"/>
      <c r="I105" s="837"/>
      <c r="J105" s="66"/>
      <c r="K105" s="85"/>
    </row>
    <row r="106" spans="1:17" s="497" customFormat="1" ht="15" customHeight="1" thickTop="1" thickBot="1" x14ac:dyDescent="0.35">
      <c r="A106" s="74"/>
      <c r="B106" s="835"/>
      <c r="C106" s="836"/>
      <c r="D106" s="836"/>
      <c r="E106" s="836"/>
      <c r="F106" s="836"/>
      <c r="G106" s="836"/>
      <c r="H106" s="836"/>
      <c r="I106" s="837"/>
      <c r="J106" s="66"/>
      <c r="K106" s="85"/>
    </row>
    <row r="107" spans="1:17" s="497" customFormat="1" ht="15" customHeight="1" thickTop="1" thickBot="1" x14ac:dyDescent="0.35">
      <c r="A107" s="74"/>
      <c r="B107" s="835"/>
      <c r="C107" s="836"/>
      <c r="D107" s="836"/>
      <c r="E107" s="836"/>
      <c r="F107" s="836"/>
      <c r="G107" s="836"/>
      <c r="H107" s="836"/>
      <c r="I107" s="837"/>
      <c r="J107" s="66"/>
      <c r="K107" s="85"/>
    </row>
    <row r="108" spans="1:17" s="497" customFormat="1" ht="15" customHeight="1" thickTop="1" thickBot="1" x14ac:dyDescent="0.35">
      <c r="A108" s="74"/>
      <c r="B108" s="838"/>
      <c r="C108" s="839"/>
      <c r="D108" s="839"/>
      <c r="E108" s="839"/>
      <c r="F108" s="839"/>
      <c r="G108" s="839"/>
      <c r="H108" s="839"/>
      <c r="I108" s="840"/>
      <c r="J108" s="66"/>
      <c r="K108" s="85"/>
    </row>
    <row r="109" spans="1:17" ht="15" customHeight="1" thickTop="1" thickBot="1" x14ac:dyDescent="0.3">
      <c r="A109" s="77"/>
      <c r="B109" s="844" t="s">
        <v>51</v>
      </c>
      <c r="C109" s="937"/>
      <c r="D109" s="937"/>
      <c r="E109" s="937"/>
      <c r="F109" s="937"/>
      <c r="G109" s="937"/>
      <c r="H109" s="937"/>
      <c r="I109" s="937"/>
      <c r="J109" s="78"/>
    </row>
    <row r="110" spans="1:17" ht="15" customHeight="1" thickTop="1" thickBot="1" x14ac:dyDescent="0.3">
      <c r="A110" s="77"/>
      <c r="B110" s="938"/>
      <c r="C110" s="939"/>
      <c r="D110" s="939"/>
      <c r="E110" s="939"/>
      <c r="F110" s="939"/>
      <c r="G110" s="939"/>
      <c r="H110" s="939"/>
      <c r="I110" s="939"/>
      <c r="J110" s="78"/>
    </row>
    <row r="111" spans="1:17" ht="15" customHeight="1" thickTop="1" thickBot="1" x14ac:dyDescent="0.3">
      <c r="A111" s="79"/>
      <c r="B111" s="938"/>
      <c r="C111" s="937"/>
      <c r="D111" s="937"/>
      <c r="E111" s="937"/>
      <c r="F111" s="937"/>
      <c r="G111" s="937"/>
      <c r="H111" s="937"/>
      <c r="I111" s="937"/>
      <c r="J111" s="78"/>
    </row>
    <row r="112" spans="1:17" customFormat="1" ht="15" customHeight="1" thickTop="1" x14ac:dyDescent="0.35">
      <c r="A112" s="17"/>
      <c r="B112" s="848" t="s">
        <v>237</v>
      </c>
      <c r="C112" s="848"/>
      <c r="D112" s="848"/>
      <c r="E112" s="848"/>
      <c r="F112" s="848"/>
      <c r="G112" s="848"/>
      <c r="H112" s="848"/>
      <c r="I112" s="848"/>
      <c r="J112" s="848"/>
      <c r="K112" s="88"/>
      <c r="L112" s="498"/>
      <c r="M112" s="498"/>
      <c r="N112" s="498"/>
      <c r="O112" s="271"/>
    </row>
    <row r="113" spans="1:15" customFormat="1" ht="14.5" x14ac:dyDescent="0.35">
      <c r="A113" s="17"/>
      <c r="B113" s="848"/>
      <c r="C113" s="848"/>
      <c r="D113" s="848"/>
      <c r="E113" s="848"/>
      <c r="F113" s="848"/>
      <c r="G113" s="848"/>
      <c r="H113" s="848"/>
      <c r="I113" s="848"/>
      <c r="J113" s="848"/>
      <c r="K113" s="88"/>
      <c r="L113" s="498"/>
      <c r="M113" s="498"/>
      <c r="N113" s="498"/>
      <c r="O113" s="271"/>
    </row>
    <row r="114" spans="1:15" customFormat="1" ht="10.9" customHeight="1" x14ac:dyDescent="0.35">
      <c r="A114" s="17"/>
      <c r="B114" s="17"/>
      <c r="C114" s="17"/>
      <c r="D114" s="17"/>
      <c r="E114" s="17"/>
      <c r="F114" s="17"/>
      <c r="G114" s="17"/>
      <c r="H114" s="17"/>
      <c r="I114" s="17"/>
      <c r="J114" s="17"/>
      <c r="K114" s="17"/>
      <c r="L114" s="17"/>
      <c r="M114" s="17"/>
      <c r="N114" s="17"/>
      <c r="O114" s="271"/>
    </row>
    <row r="115" spans="1:15" customFormat="1" ht="31.15" customHeight="1" x14ac:dyDescent="0.35">
      <c r="A115" s="17"/>
      <c r="B115" s="851" t="s">
        <v>266</v>
      </c>
      <c r="C115" s="851"/>
      <c r="D115" s="851"/>
      <c r="E115" s="851"/>
      <c r="F115" s="851"/>
      <c r="G115" s="851"/>
      <c r="H115" s="851"/>
      <c r="I115" s="851"/>
      <c r="J115" s="371"/>
      <c r="K115" s="371"/>
      <c r="L115" s="371"/>
      <c r="M115" s="371"/>
      <c r="N115" s="371"/>
      <c r="O115" s="271"/>
    </row>
    <row r="116" spans="1:15" customFormat="1" ht="9.65" customHeight="1" x14ac:dyDescent="0.35">
      <c r="A116" s="17"/>
      <c r="B116" s="375"/>
      <c r="C116" s="376"/>
      <c r="D116" s="376"/>
      <c r="E116" s="376"/>
      <c r="F116" s="376"/>
      <c r="G116" s="376"/>
      <c r="H116" s="376"/>
      <c r="I116" s="376"/>
      <c r="J116" s="376"/>
      <c r="K116" s="376"/>
      <c r="L116" s="376"/>
      <c r="M116" s="376"/>
      <c r="N116" s="376"/>
      <c r="O116" s="271"/>
    </row>
    <row r="117" spans="1:15" customFormat="1" ht="33" customHeight="1" x14ac:dyDescent="0.35">
      <c r="A117" s="17"/>
      <c r="B117" s="811" t="s">
        <v>267</v>
      </c>
      <c r="C117" s="811"/>
      <c r="D117" s="811"/>
      <c r="E117" s="811"/>
      <c r="F117" s="811"/>
      <c r="G117" s="811"/>
      <c r="H117" s="811"/>
      <c r="I117" s="811"/>
      <c r="J117" s="371"/>
      <c r="K117" s="371"/>
      <c r="L117" s="371"/>
      <c r="M117" s="371"/>
      <c r="N117" s="371"/>
      <c r="O117" s="271"/>
    </row>
    <row r="118" spans="1:15" customFormat="1" ht="33" customHeight="1" x14ac:dyDescent="0.35">
      <c r="A118" s="17"/>
      <c r="B118" s="850" t="s">
        <v>263</v>
      </c>
      <c r="C118" s="850"/>
      <c r="D118" s="850"/>
      <c r="E118" s="850"/>
      <c r="F118" s="850"/>
      <c r="G118" s="850"/>
      <c r="H118" s="850"/>
      <c r="I118" s="850"/>
      <c r="J118" s="371"/>
      <c r="K118" s="371"/>
      <c r="L118" s="371"/>
      <c r="M118" s="371"/>
      <c r="N118" s="371"/>
      <c r="O118" s="271"/>
    </row>
    <row r="119" spans="1:15" customFormat="1" ht="33" customHeight="1" x14ac:dyDescent="0.35">
      <c r="A119" s="17"/>
      <c r="B119" s="811" t="s">
        <v>250</v>
      </c>
      <c r="C119" s="811"/>
      <c r="D119" s="811"/>
      <c r="E119" s="811"/>
      <c r="F119" s="811"/>
      <c r="G119" s="811"/>
      <c r="H119" s="811"/>
      <c r="I119" s="811"/>
      <c r="J119" s="371"/>
      <c r="K119" s="371"/>
      <c r="L119" s="371"/>
      <c r="M119" s="371"/>
      <c r="N119" s="371"/>
      <c r="O119" s="271"/>
    </row>
    <row r="120" spans="1:15" customFormat="1" ht="21.4" customHeight="1" x14ac:dyDescent="0.35">
      <c r="A120" s="17"/>
      <c r="B120" s="811" t="s">
        <v>251</v>
      </c>
      <c r="C120" s="811"/>
      <c r="D120" s="811"/>
      <c r="E120" s="811"/>
      <c r="F120" s="811"/>
      <c r="G120" s="811"/>
      <c r="H120" s="811"/>
      <c r="I120" s="811"/>
      <c r="J120" s="372"/>
      <c r="K120" s="372"/>
      <c r="L120" s="372"/>
      <c r="M120" s="372"/>
      <c r="N120" s="372"/>
      <c r="O120" s="271"/>
    </row>
    <row r="121" spans="1:15" customFormat="1" ht="45.4" customHeight="1" x14ac:dyDescent="0.35">
      <c r="A121" s="17"/>
      <c r="B121" s="811" t="s">
        <v>235</v>
      </c>
      <c r="C121" s="811"/>
      <c r="D121" s="811"/>
      <c r="E121" s="811"/>
      <c r="F121" s="811"/>
      <c r="G121" s="811"/>
      <c r="H121" s="811"/>
      <c r="I121" s="811"/>
      <c r="J121" s="371"/>
      <c r="K121" s="371"/>
      <c r="L121" s="371"/>
      <c r="M121" s="371"/>
      <c r="N121" s="371"/>
      <c r="O121" s="271"/>
    </row>
    <row r="122" spans="1:15" s="374" customFormat="1" ht="19.899999999999999" customHeight="1" thickBot="1" x14ac:dyDescent="0.4">
      <c r="A122" s="372"/>
      <c r="B122" s="852" t="s">
        <v>236</v>
      </c>
      <c r="C122" s="852"/>
      <c r="D122" s="852"/>
      <c r="E122" s="852"/>
      <c r="F122" s="852"/>
      <c r="G122" s="852"/>
      <c r="H122" s="852"/>
      <c r="I122" s="852"/>
      <c r="J122" s="372"/>
      <c r="K122" s="372"/>
      <c r="L122" s="372"/>
      <c r="M122" s="372"/>
      <c r="N122" s="372"/>
      <c r="O122" s="373"/>
    </row>
    <row r="123" spans="1:15" ht="12" customHeight="1" thickTop="1" thickBot="1" x14ac:dyDescent="0.3">
      <c r="A123" s="58"/>
      <c r="B123" s="58"/>
      <c r="C123" s="64"/>
      <c r="D123" s="64"/>
      <c r="E123" s="58"/>
      <c r="F123" s="58"/>
      <c r="G123" s="58"/>
      <c r="H123" s="58"/>
      <c r="I123" s="58"/>
      <c r="J123" s="58"/>
    </row>
    <row r="124" spans="1:15" ht="13.5" customHeight="1" thickTop="1" thickBot="1" x14ac:dyDescent="0.3">
      <c r="A124" s="58"/>
      <c r="B124" s="110"/>
      <c r="C124" s="38"/>
      <c r="D124" s="672" t="s">
        <v>182</v>
      </c>
      <c r="E124" s="673"/>
      <c r="F124" s="673"/>
      <c r="G124" s="674"/>
      <c r="H124" s="38"/>
      <c r="I124" s="38"/>
      <c r="J124" s="58"/>
    </row>
    <row r="125" spans="1:15" ht="13" thickTop="1" thickBot="1" x14ac:dyDescent="0.3">
      <c r="A125" s="58"/>
      <c r="B125" s="110"/>
      <c r="C125" s="38"/>
      <c r="D125" s="612" t="s">
        <v>2</v>
      </c>
      <c r="E125" s="613"/>
      <c r="F125" s="620" t="s">
        <v>1</v>
      </c>
      <c r="G125" s="621"/>
      <c r="H125" s="38"/>
      <c r="I125" s="38"/>
      <c r="J125" s="58"/>
    </row>
    <row r="126" spans="1:15" ht="21" customHeight="1" thickTop="1" thickBot="1" x14ac:dyDescent="0.3">
      <c r="A126" s="58"/>
      <c r="B126" s="110"/>
      <c r="C126" s="38"/>
      <c r="D126" s="626" t="str">
        <f>IF(D$17="","",D$17)</f>
        <v/>
      </c>
      <c r="E126" s="627"/>
      <c r="F126" s="628" t="str">
        <f>IF(D$16="","",D$16)</f>
        <v/>
      </c>
      <c r="G126" s="629"/>
      <c r="H126" s="38"/>
      <c r="I126" s="38"/>
      <c r="J126" s="111"/>
    </row>
    <row r="127" spans="1:15" ht="13" thickTop="1" thickBot="1" x14ac:dyDescent="0.3">
      <c r="A127" s="58"/>
      <c r="B127" s="110"/>
      <c r="C127" s="38"/>
      <c r="D127" s="607" t="s">
        <v>28</v>
      </c>
      <c r="E127" s="608"/>
      <c r="F127" s="608"/>
      <c r="G127" s="611"/>
      <c r="H127" s="38"/>
      <c r="I127" s="38"/>
      <c r="J127" s="111"/>
    </row>
    <row r="128" spans="1:15" ht="13" thickTop="1" thickBot="1" x14ac:dyDescent="0.3">
      <c r="A128" s="58"/>
      <c r="B128" s="110"/>
      <c r="C128" s="38"/>
      <c r="D128" s="622" t="str">
        <f>IF(D$18="","",D$18)</f>
        <v/>
      </c>
      <c r="E128" s="623"/>
      <c r="F128" s="623"/>
      <c r="G128" s="625"/>
      <c r="H128" s="38"/>
      <c r="I128" s="38"/>
      <c r="J128" s="111"/>
    </row>
    <row r="129" spans="1:13" ht="16.5" customHeight="1" thickTop="1" thickBot="1" x14ac:dyDescent="0.3">
      <c r="A129" s="58"/>
      <c r="B129" s="110"/>
      <c r="C129" s="38"/>
      <c r="D129" s="49"/>
      <c r="E129" s="49"/>
      <c r="F129" s="49"/>
      <c r="G129" s="49"/>
      <c r="H129" s="38"/>
      <c r="I129" s="38"/>
      <c r="J129" s="111"/>
    </row>
    <row r="130" spans="1:13" ht="13.5" customHeight="1" thickTop="1" thickBot="1" x14ac:dyDescent="0.3">
      <c r="A130" s="58"/>
      <c r="B130" s="110"/>
      <c r="C130" s="38"/>
      <c r="D130" s="630" t="s">
        <v>233</v>
      </c>
      <c r="E130" s="631"/>
      <c r="F130" s="631"/>
      <c r="G130" s="632"/>
      <c r="H130" s="38"/>
      <c r="I130" s="38"/>
      <c r="J130" s="58"/>
    </row>
    <row r="131" spans="1:13" ht="16.5" customHeight="1" thickTop="1" thickBot="1" x14ac:dyDescent="0.3">
      <c r="A131" s="58"/>
      <c r="B131" s="110"/>
      <c r="C131" s="38"/>
      <c r="D131" s="340"/>
      <c r="E131" s="341"/>
      <c r="F131" s="341"/>
      <c r="G131" s="342"/>
      <c r="H131" s="38"/>
      <c r="I131" s="38"/>
      <c r="J131" s="58"/>
    </row>
    <row r="132" spans="1:13" ht="16.5" customHeight="1" thickTop="1" thickBot="1" x14ac:dyDescent="0.3">
      <c r="A132" s="58"/>
      <c r="B132" s="110"/>
      <c r="C132" s="38"/>
      <c r="D132" s="343"/>
      <c r="E132" s="344"/>
      <c r="F132" s="344"/>
      <c r="G132" s="345"/>
      <c r="H132" s="38"/>
      <c r="I132" s="38"/>
      <c r="J132" s="58"/>
    </row>
    <row r="133" spans="1:13" ht="16.5" customHeight="1" thickTop="1" thickBot="1" x14ac:dyDescent="0.3">
      <c r="A133" s="58"/>
      <c r="B133" s="110"/>
      <c r="C133" s="38"/>
      <c r="D133" s="343"/>
      <c r="E133" s="344"/>
      <c r="F133" s="344"/>
      <c r="G133" s="345"/>
      <c r="H133" s="38"/>
      <c r="I133" s="38"/>
      <c r="J133" s="58"/>
    </row>
    <row r="134" spans="1:13" ht="16.5" customHeight="1" thickTop="1" thickBot="1" x14ac:dyDescent="0.3">
      <c r="A134" s="58"/>
      <c r="B134" s="110"/>
      <c r="C134" s="38"/>
      <c r="D134" s="343"/>
      <c r="E134" s="344"/>
      <c r="F134" s="344"/>
      <c r="G134" s="345"/>
      <c r="H134" s="38"/>
      <c r="I134" s="38"/>
      <c r="J134" s="58"/>
    </row>
    <row r="135" spans="1:13" ht="16.5" customHeight="1" thickTop="1" thickBot="1" x14ac:dyDescent="0.3">
      <c r="A135" s="58"/>
      <c r="B135" s="110"/>
      <c r="C135" s="38"/>
      <c r="D135" s="343"/>
      <c r="E135" s="344"/>
      <c r="F135" s="344"/>
      <c r="G135" s="345"/>
      <c r="H135" s="38"/>
      <c r="I135" s="38"/>
      <c r="J135" s="58"/>
    </row>
    <row r="136" spans="1:13" ht="16.5" customHeight="1" thickTop="1" thickBot="1" x14ac:dyDescent="0.3">
      <c r="A136" s="64"/>
      <c r="B136" s="110"/>
      <c r="C136" s="38"/>
      <c r="D136" s="346"/>
      <c r="E136" s="347"/>
      <c r="F136" s="347"/>
      <c r="G136" s="348"/>
      <c r="H136" s="38"/>
      <c r="I136" s="38"/>
      <c r="J136" s="58"/>
    </row>
    <row r="137" spans="1:13" ht="12.5" thickTop="1" x14ac:dyDescent="0.25">
      <c r="A137" s="68"/>
      <c r="B137" s="470"/>
      <c r="C137" s="853" t="str">
        <f xml:space="preserve"> "Projet : "&amp;H2</f>
        <v xml:space="preserve">Projet : </v>
      </c>
      <c r="D137" s="854"/>
      <c r="E137" s="854"/>
      <c r="F137" s="854"/>
      <c r="G137" s="854"/>
      <c r="H137" s="854"/>
      <c r="I137" s="855"/>
      <c r="J137" s="68"/>
    </row>
    <row r="138" spans="1:13" s="88" customFormat="1" ht="12" x14ac:dyDescent="0.25">
      <c r="C138" s="854" t="str">
        <f>H3&amp; " - Nom établissement : "&amp;D7</f>
        <v xml:space="preserve">Part18 - Nom établissement : </v>
      </c>
      <c r="D138" s="854"/>
      <c r="E138" s="854"/>
      <c r="F138" s="854"/>
      <c r="G138" s="854"/>
      <c r="H138" s="854"/>
      <c r="I138" s="854"/>
      <c r="J138" s="89"/>
      <c r="L138" s="498"/>
    </row>
    <row r="139" spans="1:13" ht="15" customHeight="1" x14ac:dyDescent="0.25">
      <c r="A139" s="471"/>
      <c r="B139" s="88"/>
      <c r="C139" s="848" t="s">
        <v>231</v>
      </c>
      <c r="D139" s="848"/>
      <c r="E139" s="848"/>
      <c r="F139" s="848"/>
      <c r="G139" s="848"/>
      <c r="H139" s="848"/>
      <c r="I139" s="848"/>
      <c r="J139" s="849"/>
    </row>
    <row r="140" spans="1:13" s="88" customFormat="1" ht="46.5" customHeight="1" x14ac:dyDescent="0.25">
      <c r="A140" s="38"/>
      <c r="B140" s="38"/>
      <c r="C140" s="847" t="s">
        <v>425</v>
      </c>
      <c r="D140" s="847"/>
      <c r="E140" s="847"/>
      <c r="F140" s="847"/>
      <c r="G140" s="847"/>
      <c r="H140" s="847"/>
      <c r="I140" s="847"/>
      <c r="J140" s="847"/>
      <c r="L140" s="498"/>
      <c r="M140" s="498"/>
    </row>
    <row r="141" spans="1:13" s="88" customFormat="1" ht="50.5" customHeight="1" x14ac:dyDescent="0.25">
      <c r="C141" s="496" t="s">
        <v>199</v>
      </c>
      <c r="D141" s="244" t="s">
        <v>197</v>
      </c>
      <c r="E141" s="940" t="s">
        <v>198</v>
      </c>
      <c r="F141" s="940"/>
      <c r="G141" s="827" t="s">
        <v>234</v>
      </c>
      <c r="H141" s="828"/>
      <c r="I141" s="828"/>
      <c r="J141" s="829"/>
      <c r="L141" s="434" t="s">
        <v>275</v>
      </c>
      <c r="M141" s="431"/>
    </row>
    <row r="142" spans="1:13" s="88" customFormat="1" ht="37.9" customHeight="1" x14ac:dyDescent="0.25">
      <c r="C142" s="245" t="str">
        <f>D7&amp;" 
("&amp;D9&amp;")"</f>
        <v xml:space="preserve"> 
()</v>
      </c>
      <c r="D142" s="245" t="str">
        <f>IF(D8="","Étab de la fiche",D8)</f>
        <v>Étab de la fiche</v>
      </c>
      <c r="E142" s="941" t="str">
        <f>IF(D10="","",""&amp;D10)</f>
        <v/>
      </c>
      <c r="F142" s="942"/>
      <c r="G142" s="827"/>
      <c r="H142" s="828"/>
      <c r="I142" s="828"/>
      <c r="J142" s="829"/>
      <c r="L142" s="433">
        <v>1</v>
      </c>
      <c r="M142" s="435" t="s">
        <v>202</v>
      </c>
    </row>
    <row r="143" spans="1:13" s="88" customFormat="1" ht="59.5" customHeight="1" x14ac:dyDescent="0.25">
      <c r="C143" s="246"/>
      <c r="D143" s="246"/>
      <c r="E143" s="806"/>
      <c r="F143" s="807"/>
      <c r="G143" s="808" t="s">
        <v>252</v>
      </c>
      <c r="H143" s="809"/>
      <c r="I143" s="809"/>
      <c r="J143" s="810"/>
      <c r="L143" s="433">
        <v>1</v>
      </c>
      <c r="M143" s="435" t="s">
        <v>203</v>
      </c>
    </row>
    <row r="144" spans="1:13" s="88" customFormat="1" ht="59.5" customHeight="1" x14ac:dyDescent="0.25">
      <c r="C144" s="246"/>
      <c r="D144" s="246"/>
      <c r="E144" s="806"/>
      <c r="F144" s="807"/>
      <c r="G144" s="808" t="s">
        <v>252</v>
      </c>
      <c r="H144" s="809"/>
      <c r="I144" s="809"/>
      <c r="J144" s="810"/>
      <c r="L144" s="433">
        <v>1</v>
      </c>
      <c r="M144" s="435" t="s">
        <v>204</v>
      </c>
    </row>
    <row r="145" spans="3:13" s="88" customFormat="1" ht="59.5" customHeight="1" x14ac:dyDescent="0.25">
      <c r="C145" s="246"/>
      <c r="D145" s="246"/>
      <c r="E145" s="806"/>
      <c r="F145" s="807"/>
      <c r="G145" s="808" t="s">
        <v>252</v>
      </c>
      <c r="H145" s="809"/>
      <c r="I145" s="809"/>
      <c r="J145" s="810"/>
      <c r="L145" s="433">
        <v>1</v>
      </c>
      <c r="M145" s="435" t="s">
        <v>205</v>
      </c>
    </row>
    <row r="146" spans="3:13" s="88" customFormat="1" ht="59.5" customHeight="1" x14ac:dyDescent="0.25">
      <c r="C146" s="246"/>
      <c r="D146" s="246"/>
      <c r="E146" s="806"/>
      <c r="F146" s="807"/>
      <c r="G146" s="808" t="s">
        <v>252</v>
      </c>
      <c r="H146" s="809"/>
      <c r="I146" s="809"/>
      <c r="J146" s="810"/>
      <c r="L146" s="433">
        <v>1</v>
      </c>
      <c r="M146" s="435" t="s">
        <v>206</v>
      </c>
    </row>
    <row r="147" spans="3:13" s="88" customFormat="1" ht="59.5" customHeight="1" x14ac:dyDescent="0.25">
      <c r="C147" s="246"/>
      <c r="D147" s="246"/>
      <c r="E147" s="806"/>
      <c r="F147" s="807"/>
      <c r="G147" s="808" t="s">
        <v>252</v>
      </c>
      <c r="H147" s="809"/>
      <c r="I147" s="809"/>
      <c r="J147" s="810"/>
      <c r="L147" s="433">
        <v>1</v>
      </c>
      <c r="M147" s="435" t="s">
        <v>207</v>
      </c>
    </row>
    <row r="148" spans="3:13" s="88" customFormat="1" ht="59.5" customHeight="1" x14ac:dyDescent="0.25">
      <c r="C148" s="246"/>
      <c r="D148" s="246"/>
      <c r="E148" s="806"/>
      <c r="F148" s="807"/>
      <c r="G148" s="808" t="s">
        <v>252</v>
      </c>
      <c r="H148" s="809"/>
      <c r="I148" s="809"/>
      <c r="J148" s="810"/>
      <c r="L148" s="433">
        <v>1</v>
      </c>
      <c r="M148" s="435" t="s">
        <v>208</v>
      </c>
    </row>
    <row r="149" spans="3:13" s="88" customFormat="1" ht="59.5" customHeight="1" x14ac:dyDescent="0.25">
      <c r="C149" s="246"/>
      <c r="D149" s="246"/>
      <c r="E149" s="806"/>
      <c r="F149" s="807"/>
      <c r="G149" s="808" t="s">
        <v>252</v>
      </c>
      <c r="H149" s="809"/>
      <c r="I149" s="809"/>
      <c r="J149" s="810"/>
      <c r="L149" s="432">
        <v>1</v>
      </c>
      <c r="M149" s="435" t="s">
        <v>209</v>
      </c>
    </row>
    <row r="150" spans="3:13" s="88" customFormat="1" ht="10.5" x14ac:dyDescent="0.25">
      <c r="J150" s="89"/>
      <c r="L150" s="432">
        <v>1</v>
      </c>
      <c r="M150" s="436" t="s">
        <v>276</v>
      </c>
    </row>
    <row r="151" spans="3:13" s="88" customFormat="1" ht="10.5" x14ac:dyDescent="0.25">
      <c r="J151" s="89"/>
      <c r="L151" s="498"/>
      <c r="M151" s="498"/>
    </row>
    <row r="152" spans="3:13" s="88" customFormat="1" ht="10.5" hidden="1" x14ac:dyDescent="0.25">
      <c r="J152" s="89"/>
      <c r="L152" s="498"/>
    </row>
    <row r="153" spans="3:13" s="88" customFormat="1" ht="10.5" hidden="1" x14ac:dyDescent="0.25">
      <c r="J153" s="89"/>
      <c r="L153" s="498"/>
    </row>
    <row r="154" spans="3:13" s="88" customFormat="1" ht="10.5" hidden="1" x14ac:dyDescent="0.25">
      <c r="J154" s="89"/>
    </row>
    <row r="155" spans="3:13" s="88" customFormat="1" ht="10.5" hidden="1" x14ac:dyDescent="0.25">
      <c r="J155" s="89"/>
    </row>
    <row r="156" spans="3:13" s="88" customFormat="1" ht="10.5" hidden="1" x14ac:dyDescent="0.25">
      <c r="J156" s="89"/>
    </row>
    <row r="157" spans="3:13" s="88" customFormat="1" ht="10.5" hidden="1" x14ac:dyDescent="0.25">
      <c r="J157" s="89"/>
    </row>
    <row r="158" spans="3:13" s="88" customFormat="1" ht="10.5" hidden="1" x14ac:dyDescent="0.25">
      <c r="J158" s="89"/>
    </row>
    <row r="159" spans="3:13" s="88" customFormat="1" ht="10.5" hidden="1" x14ac:dyDescent="0.25">
      <c r="J159" s="89"/>
    </row>
    <row r="160" spans="3:13" s="88" customFormat="1" ht="10.5" hidden="1" x14ac:dyDescent="0.25">
      <c r="J160" s="89"/>
    </row>
    <row r="161" spans="10:10" s="88" customFormat="1" ht="10.5" hidden="1" x14ac:dyDescent="0.25">
      <c r="J161" s="89"/>
    </row>
    <row r="162" spans="10:10" s="88" customFormat="1" ht="10.5" hidden="1" x14ac:dyDescent="0.25">
      <c r="J162" s="89"/>
    </row>
    <row r="163" spans="10:10" s="88" customFormat="1" ht="10.5" hidden="1" x14ac:dyDescent="0.25">
      <c r="J163" s="89"/>
    </row>
    <row r="164" spans="10:10" s="88" customFormat="1" ht="10.5" hidden="1" x14ac:dyDescent="0.25">
      <c r="J164" s="89"/>
    </row>
    <row r="165" spans="10:10" s="88" customFormat="1" ht="10.5" hidden="1" x14ac:dyDescent="0.25">
      <c r="J165" s="89"/>
    </row>
    <row r="166" spans="10:10" s="88" customFormat="1" ht="10.5" hidden="1" x14ac:dyDescent="0.25">
      <c r="J166" s="89"/>
    </row>
    <row r="167" spans="10:10" s="88" customFormat="1" ht="10.5" hidden="1" x14ac:dyDescent="0.25">
      <c r="J167" s="89"/>
    </row>
    <row r="168" spans="10:10" s="88" customFormat="1" ht="10.5" hidden="1" x14ac:dyDescent="0.25">
      <c r="J168" s="89"/>
    </row>
    <row r="169" spans="10:10" s="88" customFormat="1" ht="10.5" hidden="1" x14ac:dyDescent="0.25">
      <c r="J169" s="89"/>
    </row>
    <row r="170" spans="10:10" s="88" customFormat="1" ht="10.5" hidden="1" x14ac:dyDescent="0.25">
      <c r="J170" s="89"/>
    </row>
    <row r="171" spans="10:10" s="88" customFormat="1" ht="10.5" hidden="1" x14ac:dyDescent="0.25">
      <c r="J171" s="89"/>
    </row>
    <row r="172" spans="10:10" s="88" customFormat="1" ht="10.5" hidden="1" x14ac:dyDescent="0.25">
      <c r="J172" s="89"/>
    </row>
    <row r="173" spans="10:10" s="88" customFormat="1" ht="10.5" hidden="1" x14ac:dyDescent="0.25">
      <c r="J173" s="89"/>
    </row>
    <row r="174" spans="10:10" s="88" customFormat="1" ht="10.5" hidden="1" x14ac:dyDescent="0.25">
      <c r="J174" s="89"/>
    </row>
    <row r="175" spans="10:10" s="88" customFormat="1" ht="10.5" hidden="1" x14ac:dyDescent="0.25">
      <c r="J175" s="89"/>
    </row>
    <row r="176" spans="10:10" s="88" customFormat="1" ht="10.5" hidden="1" x14ac:dyDescent="0.25">
      <c r="J176" s="89"/>
    </row>
    <row r="177" spans="10:10" s="88" customFormat="1" ht="10.5" hidden="1" x14ac:dyDescent="0.25">
      <c r="J177" s="89"/>
    </row>
    <row r="178" spans="10:10" s="88" customFormat="1" ht="10.5" hidden="1" x14ac:dyDescent="0.25">
      <c r="J178" s="89"/>
    </row>
    <row r="179" spans="10:10" ht="10.5" hidden="1" x14ac:dyDescent="0.25"/>
    <row r="180" spans="10:10" ht="10.5" hidden="1" x14ac:dyDescent="0.25"/>
    <row r="181" spans="10:10" ht="10.5" hidden="1" x14ac:dyDescent="0.25"/>
    <row r="182" spans="10:10" ht="10.5" hidden="1" x14ac:dyDescent="0.25"/>
    <row r="183" spans="10:10" ht="10.5" hidden="1" x14ac:dyDescent="0.25"/>
    <row r="184" spans="10:10" ht="10.5" hidden="1" x14ac:dyDescent="0.25"/>
    <row r="185" spans="10:10" ht="10.5" hidden="1" x14ac:dyDescent="0.25"/>
    <row r="186" spans="10:10" ht="10.5" hidden="1" x14ac:dyDescent="0.25"/>
    <row r="187" spans="10:10" ht="10.5" hidden="1" x14ac:dyDescent="0.25"/>
    <row r="188" spans="10:10" ht="10.5" hidden="1" x14ac:dyDescent="0.25"/>
    <row r="189" spans="10:10" ht="10.5" hidden="1" x14ac:dyDescent="0.25"/>
    <row r="190" spans="10:10" ht="10.5" hidden="1" x14ac:dyDescent="0.25"/>
    <row r="191" spans="10:10" ht="10.5" hidden="1" x14ac:dyDescent="0.25"/>
    <row r="192" spans="10:10" ht="10.5" hidden="1" x14ac:dyDescent="0.25"/>
    <row r="193" ht="10.5" hidden="1" x14ac:dyDescent="0.25"/>
    <row r="194" ht="10.5" hidden="1" x14ac:dyDescent="0.25"/>
    <row r="195" ht="10.5" hidden="1" x14ac:dyDescent="0.25"/>
    <row r="196" ht="10.5" hidden="1" x14ac:dyDescent="0.25"/>
    <row r="197" ht="10.5" hidden="1" x14ac:dyDescent="0.25"/>
    <row r="198" ht="10.5" hidden="1" x14ac:dyDescent="0.25"/>
    <row r="199" ht="10.5" hidden="1" x14ac:dyDescent="0.25"/>
    <row r="200" ht="10.5" hidden="1" x14ac:dyDescent="0.25"/>
    <row r="201" ht="10.5" hidden="1" x14ac:dyDescent="0.25"/>
    <row r="202" ht="10.5" hidden="1" x14ac:dyDescent="0.25"/>
    <row r="203" ht="10.5" hidden="1" x14ac:dyDescent="0.25"/>
    <row r="204" ht="10.5" hidden="1" x14ac:dyDescent="0.25"/>
    <row r="205" ht="10.5" hidden="1" x14ac:dyDescent="0.25"/>
    <row r="206" ht="10.5" hidden="1" x14ac:dyDescent="0.25"/>
    <row r="207" ht="10.5" hidden="1" x14ac:dyDescent="0.25"/>
    <row r="208" ht="10.5" hidden="1" x14ac:dyDescent="0.25"/>
    <row r="209" ht="10.5" hidden="1" x14ac:dyDescent="0.25"/>
    <row r="210" ht="10.5" hidden="1" x14ac:dyDescent="0.25"/>
    <row r="211" ht="10.5" hidden="1" x14ac:dyDescent="0.25"/>
    <row r="212" ht="10.5" hidden="1" x14ac:dyDescent="0.25"/>
    <row r="213" ht="10.5" hidden="1" x14ac:dyDescent="0.25"/>
    <row r="214" ht="10.5" hidden="1" x14ac:dyDescent="0.25"/>
    <row r="215" ht="10.5" hidden="1" x14ac:dyDescent="0.25"/>
    <row r="216" ht="10.5" hidden="1" x14ac:dyDescent="0.25"/>
    <row r="217" ht="10.5" hidden="1" x14ac:dyDescent="0.25"/>
    <row r="218" ht="10.5" hidden="1" x14ac:dyDescent="0.25"/>
    <row r="219" ht="10.5" hidden="1" x14ac:dyDescent="0.25"/>
    <row r="220" ht="10.5" hidden="1" x14ac:dyDescent="0.25"/>
    <row r="221" ht="10.5" hidden="1" x14ac:dyDescent="0.25"/>
    <row r="222" ht="10.5" hidden="1" x14ac:dyDescent="0.25"/>
    <row r="223" ht="10.5" hidden="1" x14ac:dyDescent="0.25"/>
    <row r="224" ht="10.5" hidden="1" x14ac:dyDescent="0.25"/>
    <row r="225" ht="10.5" hidden="1" x14ac:dyDescent="0.25"/>
    <row r="226" ht="10.5" hidden="1" x14ac:dyDescent="0.25"/>
    <row r="227" ht="10.5" hidden="1" x14ac:dyDescent="0.25"/>
    <row r="228" ht="10.5" hidden="1" x14ac:dyDescent="0.25"/>
    <row r="229" ht="10.5" hidden="1" x14ac:dyDescent="0.25"/>
    <row r="230" ht="10.5" hidden="1" x14ac:dyDescent="0.25"/>
    <row r="231" ht="10.5" hidden="1" x14ac:dyDescent="0.25"/>
    <row r="232" ht="10.5" hidden="1" x14ac:dyDescent="0.25"/>
    <row r="233" ht="10.5" hidden="1" x14ac:dyDescent="0.25"/>
    <row r="234" ht="10.5" hidden="1" x14ac:dyDescent="0.25"/>
    <row r="235" ht="10.5" hidden="1" x14ac:dyDescent="0.25"/>
    <row r="236" ht="10.5" hidden="1" x14ac:dyDescent="0.25"/>
    <row r="237" ht="10.5" hidden="1" x14ac:dyDescent="0.25"/>
    <row r="238" ht="10.5" hidden="1" x14ac:dyDescent="0.25"/>
    <row r="239" ht="10.5" hidden="1" x14ac:dyDescent="0.25"/>
    <row r="240" ht="10.5" hidden="1" x14ac:dyDescent="0.25"/>
    <row r="241" ht="10.5" hidden="1" x14ac:dyDescent="0.25"/>
    <row r="242" ht="10.5" hidden="1" x14ac:dyDescent="0.25"/>
    <row r="243" ht="10.5" hidden="1" x14ac:dyDescent="0.25"/>
    <row r="244" ht="10.5" hidden="1" x14ac:dyDescent="0.25"/>
    <row r="245" ht="10.5" hidden="1" x14ac:dyDescent="0.25"/>
    <row r="246" ht="10.5" hidden="1" x14ac:dyDescent="0.25"/>
    <row r="247" ht="10.5" hidden="1" x14ac:dyDescent="0.25"/>
    <row r="248" ht="10.5" hidden="1" x14ac:dyDescent="0.25"/>
    <row r="249" ht="10.5" hidden="1" x14ac:dyDescent="0.25"/>
    <row r="250" ht="10.5" hidden="1" x14ac:dyDescent="0.25"/>
    <row r="251" ht="10.5" hidden="1" x14ac:dyDescent="0.25"/>
    <row r="252" ht="10.5" hidden="1" x14ac:dyDescent="0.25"/>
    <row r="253" ht="10.5" hidden="1" x14ac:dyDescent="0.25"/>
    <row r="254" ht="10.5" hidden="1" x14ac:dyDescent="0.25"/>
    <row r="255" ht="10.5" hidden="1" x14ac:dyDescent="0.25"/>
    <row r="256" ht="10.5" hidden="1" x14ac:dyDescent="0.25"/>
    <row r="257" ht="10.5" hidden="1" x14ac:dyDescent="0.25"/>
    <row r="258" ht="10.5" hidden="1" x14ac:dyDescent="0.25"/>
    <row r="259" ht="10.5" hidden="1" x14ac:dyDescent="0.25"/>
    <row r="260" ht="10.5" hidden="1" x14ac:dyDescent="0.25"/>
    <row r="261" ht="10.5" hidden="1" x14ac:dyDescent="0.25"/>
    <row r="262" ht="10.5" hidden="1" x14ac:dyDescent="0.25"/>
    <row r="263" ht="10.5" hidden="1" x14ac:dyDescent="0.25"/>
    <row r="264" ht="10.5" hidden="1" x14ac:dyDescent="0.25"/>
    <row r="265" ht="10.5" hidden="1" x14ac:dyDescent="0.25"/>
    <row r="266" ht="10.5" hidden="1" x14ac:dyDescent="0.25"/>
    <row r="267" ht="10.5" hidden="1" x14ac:dyDescent="0.25"/>
    <row r="268" ht="10.5" hidden="1" x14ac:dyDescent="0.25"/>
    <row r="269" ht="10.5" hidden="1" x14ac:dyDescent="0.25"/>
    <row r="270" ht="10.5" hidden="1" x14ac:dyDescent="0.25"/>
    <row r="271" ht="10.5" hidden="1" x14ac:dyDescent="0.25"/>
    <row r="272" ht="10.5" hidden="1" x14ac:dyDescent="0.25"/>
    <row r="273" ht="10.5" hidden="1" x14ac:dyDescent="0.25"/>
    <row r="274" ht="10.5" hidden="1" x14ac:dyDescent="0.25"/>
    <row r="275" ht="10.5" hidden="1" x14ac:dyDescent="0.25"/>
    <row r="276" ht="10.5" hidden="1" x14ac:dyDescent="0.25"/>
    <row r="277" ht="10.5" hidden="1" x14ac:dyDescent="0.25"/>
    <row r="278" ht="10.5" hidden="1" x14ac:dyDescent="0.25"/>
    <row r="279" ht="10.5" hidden="1" x14ac:dyDescent="0.25"/>
    <row r="280" ht="10.5" hidden="1" x14ac:dyDescent="0.25"/>
    <row r="281" ht="10.5" hidden="1" x14ac:dyDescent="0.25"/>
    <row r="282" ht="10.5" hidden="1" x14ac:dyDescent="0.25"/>
    <row r="283" ht="10.5" hidden="1" x14ac:dyDescent="0.25"/>
    <row r="284" ht="10.5" hidden="1" x14ac:dyDescent="0.25"/>
    <row r="285" ht="10.5" hidden="1" x14ac:dyDescent="0.25"/>
    <row r="286" ht="10.5" hidden="1" x14ac:dyDescent="0.25"/>
    <row r="287" ht="10.5" hidden="1" x14ac:dyDescent="0.25"/>
    <row r="288" ht="10.5" hidden="1" x14ac:dyDescent="0.25"/>
    <row r="289" ht="10.5" hidden="1" x14ac:dyDescent="0.25"/>
    <row r="290" ht="10.5" hidden="1" x14ac:dyDescent="0.25"/>
    <row r="291" ht="10.5" hidden="1" x14ac:dyDescent="0.25"/>
    <row r="292" ht="10.5" hidden="1" x14ac:dyDescent="0.25"/>
    <row r="293" ht="10.5" hidden="1" x14ac:dyDescent="0.25"/>
    <row r="294" ht="10.5" hidden="1" x14ac:dyDescent="0.25"/>
    <row r="295" ht="10.5" hidden="1" x14ac:dyDescent="0.25"/>
    <row r="296" ht="10.5" hidden="1" x14ac:dyDescent="0.25"/>
    <row r="297" ht="10.5" hidden="1" x14ac:dyDescent="0.25"/>
    <row r="298" ht="10.5" hidden="1" x14ac:dyDescent="0.25"/>
    <row r="299" ht="10.5" hidden="1" x14ac:dyDescent="0.25"/>
    <row r="300" ht="10.5" hidden="1" x14ac:dyDescent="0.25"/>
    <row r="301" ht="10.5" hidden="1" x14ac:dyDescent="0.25"/>
    <row r="302" ht="10.5" hidden="1" x14ac:dyDescent="0.25"/>
    <row r="303" ht="10.5" hidden="1" x14ac:dyDescent="0.25"/>
    <row r="304" ht="10.5" hidden="1" x14ac:dyDescent="0.25"/>
    <row r="305" ht="10.5" hidden="1" x14ac:dyDescent="0.25"/>
    <row r="306" ht="10.5" hidden="1" x14ac:dyDescent="0.25"/>
    <row r="307" ht="10.5" hidden="1" x14ac:dyDescent="0.25"/>
    <row r="308" ht="10.5" hidden="1" x14ac:dyDescent="0.25"/>
    <row r="309" ht="10.5" hidden="1" x14ac:dyDescent="0.25"/>
    <row r="310" ht="10.5" hidden="1" x14ac:dyDescent="0.25"/>
    <row r="311" ht="10.5" hidden="1" x14ac:dyDescent="0.25"/>
    <row r="312" ht="10.5" hidden="1" x14ac:dyDescent="0.25"/>
    <row r="313" ht="10.5" hidden="1" x14ac:dyDescent="0.25"/>
    <row r="314" ht="10.5" hidden="1" x14ac:dyDescent="0.25"/>
    <row r="315" ht="10.5" hidden="1" x14ac:dyDescent="0.25"/>
    <row r="316" ht="10.5" hidden="1" x14ac:dyDescent="0.25"/>
    <row r="317" ht="10.5" hidden="1" x14ac:dyDescent="0.25"/>
    <row r="318" ht="10.5" hidden="1" x14ac:dyDescent="0.25"/>
    <row r="319" ht="10.5" hidden="1" x14ac:dyDescent="0.25"/>
    <row r="320" ht="10.5" hidden="1" x14ac:dyDescent="0.25"/>
    <row r="321" ht="10.5" hidden="1" x14ac:dyDescent="0.25"/>
    <row r="322" ht="10.5" hidden="1" x14ac:dyDescent="0.25"/>
    <row r="323" ht="10.5" hidden="1" x14ac:dyDescent="0.25"/>
    <row r="324" ht="10.5" hidden="1" x14ac:dyDescent="0.25"/>
    <row r="325" ht="10.5" hidden="1" x14ac:dyDescent="0.25"/>
    <row r="326" ht="10.5" hidden="1" x14ac:dyDescent="0.25"/>
    <row r="327" ht="10.5" hidden="1" x14ac:dyDescent="0.25"/>
    <row r="328" ht="10.5" hidden="1" x14ac:dyDescent="0.25"/>
    <row r="329" ht="10.5" hidden="1" x14ac:dyDescent="0.25"/>
    <row r="330" ht="10.5" hidden="1" x14ac:dyDescent="0.25"/>
    <row r="331" ht="10.5" hidden="1" x14ac:dyDescent="0.25"/>
    <row r="332" ht="10.5" hidden="1" x14ac:dyDescent="0.25"/>
    <row r="333" ht="10.5" hidden="1" x14ac:dyDescent="0.25"/>
    <row r="334" ht="10.5" hidden="1" x14ac:dyDescent="0.25"/>
    <row r="335" ht="10.5" hidden="1" x14ac:dyDescent="0.25"/>
    <row r="336" ht="10.5" hidden="1" x14ac:dyDescent="0.25"/>
    <row r="337" ht="10.5" hidden="1" x14ac:dyDescent="0.25"/>
    <row r="338" ht="10.5" hidden="1" x14ac:dyDescent="0.25"/>
    <row r="339" ht="10.5" hidden="1" x14ac:dyDescent="0.25"/>
    <row r="340" ht="10.5" hidden="1" x14ac:dyDescent="0.25"/>
    <row r="341" ht="10.5" hidden="1" x14ac:dyDescent="0.25"/>
    <row r="342" ht="10.5" hidden="1" x14ac:dyDescent="0.25"/>
    <row r="343" ht="10.5" hidden="1" x14ac:dyDescent="0.25"/>
    <row r="344" ht="10.5" hidden="1" x14ac:dyDescent="0.25"/>
    <row r="345" ht="10.5" hidden="1" x14ac:dyDescent="0.25"/>
    <row r="346" ht="10.5" hidden="1" x14ac:dyDescent="0.25"/>
    <row r="347" ht="10.5" hidden="1" x14ac:dyDescent="0.25"/>
    <row r="348" ht="10.5" hidden="1" x14ac:dyDescent="0.25"/>
    <row r="349" ht="10.5" hidden="1" x14ac:dyDescent="0.25"/>
    <row r="350" ht="10.5" hidden="1" x14ac:dyDescent="0.25"/>
    <row r="351" ht="10.5" hidden="1" x14ac:dyDescent="0.25"/>
    <row r="352" ht="10.5" hidden="1" x14ac:dyDescent="0.25"/>
    <row r="353" ht="10.5" hidden="1" x14ac:dyDescent="0.25"/>
    <row r="354" ht="10.5" hidden="1" x14ac:dyDescent="0.25"/>
    <row r="355" ht="10.5" hidden="1" x14ac:dyDescent="0.25"/>
    <row r="356" ht="10.5" hidden="1" x14ac:dyDescent="0.25"/>
    <row r="357" ht="10.5" hidden="1" x14ac:dyDescent="0.25"/>
    <row r="358" ht="10.5" hidden="1" x14ac:dyDescent="0.25"/>
    <row r="359" ht="10.5" hidden="1" x14ac:dyDescent="0.25"/>
    <row r="360" ht="10.5" hidden="1" x14ac:dyDescent="0.25"/>
    <row r="361" ht="10.5" hidden="1" x14ac:dyDescent="0.25"/>
    <row r="362" ht="10.5" hidden="1" x14ac:dyDescent="0.25"/>
    <row r="363" ht="10.5" hidden="1" x14ac:dyDescent="0.25"/>
    <row r="364" ht="10.5" hidden="1" x14ac:dyDescent="0.25"/>
    <row r="365" ht="10.5" hidden="1" x14ac:dyDescent="0.25"/>
    <row r="366" ht="10.5" hidden="1" x14ac:dyDescent="0.25"/>
    <row r="367" ht="10.5" hidden="1" x14ac:dyDescent="0.25"/>
    <row r="368" ht="10.5" hidden="1" x14ac:dyDescent="0.25"/>
    <row r="369" ht="10.5" hidden="1" x14ac:dyDescent="0.25"/>
    <row r="370" ht="10.5" hidden="1" x14ac:dyDescent="0.25"/>
    <row r="371" ht="10.5" hidden="1" x14ac:dyDescent="0.25"/>
    <row r="372" ht="10.5" hidden="1" x14ac:dyDescent="0.25"/>
    <row r="373" ht="10.5" hidden="1" x14ac:dyDescent="0.25"/>
    <row r="374" ht="10.5" hidden="1" x14ac:dyDescent="0.25"/>
    <row r="375" ht="10.5" hidden="1" x14ac:dyDescent="0.25"/>
    <row r="376" ht="10.5" hidden="1" x14ac:dyDescent="0.25"/>
    <row r="377" ht="10.5" hidden="1" x14ac:dyDescent="0.25"/>
    <row r="378" ht="10.5" hidden="1" x14ac:dyDescent="0.25"/>
    <row r="379" ht="10.5" hidden="1" x14ac:dyDescent="0.25"/>
    <row r="380" ht="10.5" hidden="1" x14ac:dyDescent="0.25"/>
    <row r="381" ht="10.5" hidden="1" x14ac:dyDescent="0.25"/>
    <row r="382" ht="10.5" hidden="1" x14ac:dyDescent="0.25"/>
    <row r="383" ht="10.5" hidden="1" x14ac:dyDescent="0.25"/>
    <row r="384" ht="10.5" hidden="1" x14ac:dyDescent="0.25"/>
    <row r="385" ht="10.5" hidden="1" x14ac:dyDescent="0.25"/>
    <row r="386" ht="10.5" hidden="1" x14ac:dyDescent="0.25"/>
    <row r="387" ht="10.5" hidden="1" x14ac:dyDescent="0.25"/>
    <row r="388" ht="10.5" hidden="1" x14ac:dyDescent="0.25"/>
    <row r="389" ht="10.5" hidden="1" x14ac:dyDescent="0.25"/>
    <row r="390" ht="10.5" hidden="1" x14ac:dyDescent="0.25"/>
    <row r="391" ht="10.5" hidden="1" x14ac:dyDescent="0.25"/>
    <row r="392" ht="10.5" hidden="1" x14ac:dyDescent="0.25"/>
    <row r="393" ht="10.5" hidden="1" x14ac:dyDescent="0.25"/>
    <row r="394" ht="10.5" hidden="1" x14ac:dyDescent="0.25"/>
    <row r="395" ht="10.5" hidden="1" x14ac:dyDescent="0.25"/>
    <row r="396" ht="10.5" hidden="1" x14ac:dyDescent="0.25"/>
    <row r="397" ht="10.5" hidden="1" x14ac:dyDescent="0.25"/>
    <row r="398" ht="10.5" hidden="1" x14ac:dyDescent="0.25"/>
    <row r="399" ht="10.5" hidden="1" x14ac:dyDescent="0.25"/>
    <row r="400" ht="10.5" hidden="1" x14ac:dyDescent="0.25"/>
    <row r="401" ht="10.5" hidden="1" x14ac:dyDescent="0.25"/>
    <row r="402" ht="10.5" hidden="1" x14ac:dyDescent="0.25"/>
    <row r="403" ht="10.5" hidden="1" x14ac:dyDescent="0.25"/>
    <row r="404" ht="10.5" hidden="1" x14ac:dyDescent="0.25"/>
    <row r="405" ht="10.5" hidden="1" x14ac:dyDescent="0.25"/>
    <row r="406" ht="10.5" hidden="1" x14ac:dyDescent="0.25"/>
    <row r="407" ht="10.5" hidden="1" x14ac:dyDescent="0.25"/>
    <row r="408" ht="10.5" hidden="1" x14ac:dyDescent="0.25"/>
    <row r="409" ht="10.5" hidden="1" x14ac:dyDescent="0.25"/>
    <row r="410" ht="10.5" hidden="1" x14ac:dyDescent="0.25"/>
    <row r="411" ht="10.5" hidden="1" x14ac:dyDescent="0.25"/>
    <row r="412" ht="10.5" hidden="1" x14ac:dyDescent="0.25"/>
    <row r="413" ht="10.5" hidden="1" x14ac:dyDescent="0.25"/>
    <row r="414" ht="10.5" hidden="1" x14ac:dyDescent="0.25"/>
    <row r="415" ht="10.5" hidden="1" x14ac:dyDescent="0.25"/>
    <row r="416" ht="10.5" hidden="1" x14ac:dyDescent="0.25"/>
    <row r="417" ht="10.5" hidden="1" x14ac:dyDescent="0.25"/>
    <row r="418" ht="10.5" hidden="1" x14ac:dyDescent="0.25"/>
    <row r="419" ht="10.5" hidden="1" x14ac:dyDescent="0.25"/>
    <row r="420" ht="10.5" hidden="1" x14ac:dyDescent="0.25"/>
    <row r="421" ht="10.5" hidden="1" x14ac:dyDescent="0.25"/>
    <row r="422" ht="10.5" hidden="1" x14ac:dyDescent="0.25"/>
    <row r="423" ht="10.5" hidden="1" x14ac:dyDescent="0.25"/>
    <row r="424" ht="10.5" hidden="1" x14ac:dyDescent="0.25"/>
    <row r="425" ht="10.5" hidden="1" x14ac:dyDescent="0.25"/>
    <row r="426" ht="10.5" hidden="1" x14ac:dyDescent="0.25"/>
    <row r="427" ht="10.5" hidden="1" x14ac:dyDescent="0.25"/>
    <row r="428" ht="10.5" hidden="1" x14ac:dyDescent="0.25"/>
    <row r="429" ht="10.5" hidden="1" x14ac:dyDescent="0.25"/>
    <row r="430" ht="10.5" hidden="1" x14ac:dyDescent="0.25"/>
    <row r="431" ht="10.5" hidden="1" x14ac:dyDescent="0.25"/>
    <row r="432" ht="10.5" hidden="1" x14ac:dyDescent="0.25"/>
    <row r="433" ht="10.5" hidden="1" x14ac:dyDescent="0.25"/>
    <row r="434" ht="10.5" hidden="1" x14ac:dyDescent="0.25"/>
    <row r="435" ht="10.5" hidden="1" x14ac:dyDescent="0.25"/>
    <row r="436" ht="10.5" hidden="1" x14ac:dyDescent="0.25"/>
    <row r="437" ht="10.5" hidden="1" x14ac:dyDescent="0.25"/>
    <row r="438" ht="10.5" hidden="1" x14ac:dyDescent="0.25"/>
    <row r="439" ht="10.5" hidden="1" x14ac:dyDescent="0.25"/>
    <row r="440" ht="10.5" hidden="1" x14ac:dyDescent="0.25"/>
    <row r="441" ht="10.5" hidden="1" x14ac:dyDescent="0.25"/>
    <row r="442" ht="10.5" hidden="1" x14ac:dyDescent="0.25"/>
    <row r="443" ht="10.5" hidden="1" x14ac:dyDescent="0.25"/>
    <row r="444" ht="10.5" hidden="1" x14ac:dyDescent="0.25"/>
    <row r="445" ht="10.5" hidden="1" x14ac:dyDescent="0.25"/>
    <row r="446" ht="10.5" hidden="1" x14ac:dyDescent="0.25"/>
    <row r="447" ht="10.5" hidden="1" x14ac:dyDescent="0.25"/>
    <row r="448" ht="10.5" hidden="1" x14ac:dyDescent="0.25"/>
    <row r="449" ht="10.5" hidden="1" x14ac:dyDescent="0.25"/>
    <row r="450" ht="10.5" hidden="1" x14ac:dyDescent="0.25"/>
    <row r="451" ht="10.5" hidden="1" x14ac:dyDescent="0.25"/>
    <row r="452" ht="10.5" hidden="1" x14ac:dyDescent="0.25"/>
    <row r="453" ht="10.5" hidden="1" x14ac:dyDescent="0.25"/>
    <row r="454" ht="10.5" hidden="1" x14ac:dyDescent="0.25"/>
    <row r="455" ht="10.5" hidden="1" x14ac:dyDescent="0.25"/>
    <row r="456" ht="10.5" hidden="1" x14ac:dyDescent="0.25"/>
    <row r="457" ht="10.5" hidden="1" x14ac:dyDescent="0.25"/>
    <row r="458" ht="10.5" hidden="1" x14ac:dyDescent="0.25"/>
    <row r="459" ht="10.5" hidden="1" x14ac:dyDescent="0.25"/>
    <row r="460" ht="10.5" hidden="1" x14ac:dyDescent="0.25"/>
    <row r="461" ht="10.5" hidden="1" x14ac:dyDescent="0.25"/>
    <row r="462" ht="10.5" hidden="1" x14ac:dyDescent="0.25"/>
    <row r="463" ht="10.5" hidden="1" x14ac:dyDescent="0.25"/>
    <row r="464" ht="10.5" hidden="1" x14ac:dyDescent="0.25"/>
    <row r="465" ht="10.5" hidden="1" x14ac:dyDescent="0.25"/>
    <row r="466" ht="10.5" hidden="1" x14ac:dyDescent="0.25"/>
    <row r="467" ht="10.5" hidden="1" x14ac:dyDescent="0.25"/>
    <row r="468" ht="10.5" hidden="1" x14ac:dyDescent="0.25"/>
    <row r="469" ht="10.5" hidden="1" x14ac:dyDescent="0.25"/>
    <row r="470" ht="10.5" hidden="1" x14ac:dyDescent="0.25"/>
    <row r="471" ht="10.5" hidden="1" x14ac:dyDescent="0.25"/>
    <row r="472" ht="10.5" hidden="1" x14ac:dyDescent="0.25"/>
    <row r="473" ht="10.5" hidden="1" x14ac:dyDescent="0.25"/>
    <row r="474" ht="10.5" hidden="1" x14ac:dyDescent="0.25"/>
    <row r="475" ht="10.5" hidden="1" x14ac:dyDescent="0.25"/>
    <row r="476" ht="10.5" hidden="1" x14ac:dyDescent="0.25"/>
    <row r="477" ht="10.5" hidden="1" x14ac:dyDescent="0.25"/>
    <row r="478" ht="10.5" hidden="1" x14ac:dyDescent="0.25"/>
    <row r="479" ht="10.5" hidden="1" x14ac:dyDescent="0.25"/>
    <row r="480" ht="10.5" hidden="1" x14ac:dyDescent="0.25"/>
    <row r="481" ht="10.5" hidden="1" x14ac:dyDescent="0.25"/>
    <row r="482" ht="10.5" hidden="1" x14ac:dyDescent="0.25"/>
    <row r="483" ht="10.5" hidden="1" x14ac:dyDescent="0.25"/>
    <row r="484" ht="10.5" hidden="1" x14ac:dyDescent="0.25"/>
    <row r="485" ht="10.5" hidden="1" x14ac:dyDescent="0.25"/>
    <row r="486" ht="10.5" hidden="1" x14ac:dyDescent="0.25"/>
    <row r="487" ht="10.5" hidden="1" x14ac:dyDescent="0.25"/>
    <row r="488" ht="10.5" hidden="1" x14ac:dyDescent="0.25"/>
    <row r="489" ht="10.5" hidden="1" x14ac:dyDescent="0.25"/>
    <row r="490" ht="10.5" hidden="1" x14ac:dyDescent="0.25"/>
    <row r="491" ht="10.5" hidden="1" x14ac:dyDescent="0.25"/>
    <row r="492" ht="10.5" hidden="1" x14ac:dyDescent="0.25"/>
    <row r="493" ht="10.5" hidden="1" x14ac:dyDescent="0.25"/>
    <row r="494" ht="10.5" hidden="1" x14ac:dyDescent="0.25"/>
    <row r="495" ht="10.5" hidden="1" x14ac:dyDescent="0.25"/>
    <row r="496" ht="10.5" hidden="1" x14ac:dyDescent="0.25"/>
    <row r="497" ht="10.5" hidden="1" x14ac:dyDescent="0.25"/>
    <row r="498" ht="10.5" hidden="1" x14ac:dyDescent="0.25"/>
    <row r="499" ht="10.5" hidden="1" x14ac:dyDescent="0.25"/>
    <row r="500" ht="10.5" hidden="1" x14ac:dyDescent="0.25"/>
    <row r="501" ht="10.5" hidden="1" x14ac:dyDescent="0.25"/>
    <row r="502" ht="10.5" hidden="1" x14ac:dyDescent="0.25"/>
    <row r="503" ht="10.5" hidden="1" x14ac:dyDescent="0.25"/>
    <row r="504" ht="10.5" hidden="1" x14ac:dyDescent="0.25"/>
    <row r="505" ht="10.5" hidden="1" x14ac:dyDescent="0.25"/>
    <row r="506" ht="10.5" hidden="1" x14ac:dyDescent="0.25"/>
    <row r="507" ht="10.5" hidden="1" x14ac:dyDescent="0.25"/>
    <row r="508" ht="10.5" hidden="1" x14ac:dyDescent="0.25"/>
    <row r="509" ht="10.5" hidden="1" x14ac:dyDescent="0.25"/>
    <row r="510" ht="10.5" hidden="1" x14ac:dyDescent="0.25"/>
    <row r="511" ht="10.5" hidden="1" x14ac:dyDescent="0.25"/>
    <row r="512" ht="10.5" hidden="1" x14ac:dyDescent="0.25"/>
    <row r="513" ht="10.5" hidden="1" x14ac:dyDescent="0.25"/>
    <row r="514" ht="10.5" hidden="1" x14ac:dyDescent="0.25"/>
    <row r="515" ht="10.5" hidden="1" x14ac:dyDescent="0.25"/>
    <row r="516" ht="10.5" hidden="1" x14ac:dyDescent="0.25"/>
    <row r="517" ht="10.5" hidden="1" x14ac:dyDescent="0.25"/>
    <row r="518" ht="10.5" hidden="1" x14ac:dyDescent="0.25"/>
    <row r="519" ht="10.5" hidden="1" x14ac:dyDescent="0.25"/>
    <row r="520" ht="10.5" hidden="1" x14ac:dyDescent="0.25"/>
    <row r="521" ht="10.5" hidden="1" x14ac:dyDescent="0.25"/>
    <row r="522" ht="10.5" hidden="1" x14ac:dyDescent="0.25"/>
    <row r="523" ht="10.5" hidden="1" x14ac:dyDescent="0.25"/>
    <row r="524" ht="10.5" hidden="1" x14ac:dyDescent="0.25"/>
    <row r="525" ht="10.5" hidden="1" x14ac:dyDescent="0.25"/>
    <row r="526" ht="10.5" hidden="1" x14ac:dyDescent="0.25"/>
    <row r="527" ht="10.5" hidden="1" x14ac:dyDescent="0.25"/>
    <row r="528" ht="10.5" hidden="1" x14ac:dyDescent="0.25"/>
    <row r="529" ht="10.5" hidden="1" x14ac:dyDescent="0.25"/>
    <row r="530" ht="10.5" hidden="1" x14ac:dyDescent="0.25"/>
    <row r="531" ht="10.5" hidden="1" x14ac:dyDescent="0.25"/>
    <row r="532" ht="10.5" hidden="1" x14ac:dyDescent="0.25"/>
    <row r="533" ht="10.5" hidden="1" x14ac:dyDescent="0.25"/>
    <row r="534" ht="10.5" hidden="1" x14ac:dyDescent="0.25"/>
    <row r="535" ht="10.5" hidden="1" x14ac:dyDescent="0.25"/>
    <row r="536" ht="10.5" hidden="1" x14ac:dyDescent="0.25"/>
    <row r="537" ht="10.5" hidden="1" x14ac:dyDescent="0.25"/>
    <row r="538" ht="10.5" hidden="1" x14ac:dyDescent="0.25"/>
    <row r="539" ht="10.5" hidden="1" x14ac:dyDescent="0.25"/>
    <row r="540" ht="10.5" hidden="1" x14ac:dyDescent="0.25"/>
    <row r="541" ht="10.5" hidden="1" x14ac:dyDescent="0.25"/>
    <row r="542" ht="10.5" hidden="1" x14ac:dyDescent="0.25"/>
    <row r="543" ht="10.5" hidden="1" x14ac:dyDescent="0.25"/>
    <row r="544" ht="10.5" hidden="1" x14ac:dyDescent="0.25"/>
    <row r="545" ht="10.5" hidden="1" x14ac:dyDescent="0.25"/>
    <row r="546" ht="10.5" hidden="1" x14ac:dyDescent="0.25"/>
    <row r="547" ht="10.5" hidden="1" x14ac:dyDescent="0.25"/>
    <row r="548" ht="10.5" hidden="1" x14ac:dyDescent="0.25"/>
    <row r="549" ht="10.5" hidden="1" x14ac:dyDescent="0.25"/>
    <row r="550" ht="10.5" hidden="1" x14ac:dyDescent="0.25"/>
    <row r="551" ht="10.5" hidden="1" x14ac:dyDescent="0.25"/>
    <row r="552" ht="10.5" hidden="1" x14ac:dyDescent="0.25"/>
    <row r="553" ht="10.5" hidden="1" x14ac:dyDescent="0.25"/>
    <row r="554" ht="10.5" hidden="1" x14ac:dyDescent="0.25"/>
    <row r="555" ht="10.5" hidden="1" x14ac:dyDescent="0.25"/>
    <row r="556" ht="10.5" hidden="1" x14ac:dyDescent="0.25"/>
    <row r="557" ht="10.5" hidden="1" x14ac:dyDescent="0.25"/>
    <row r="558" ht="10.5" hidden="1" x14ac:dyDescent="0.25"/>
    <row r="559" ht="10.5" hidden="1" x14ac:dyDescent="0.25"/>
    <row r="560" ht="10.5" hidden="1" x14ac:dyDescent="0.25"/>
    <row r="561" ht="10.5" hidden="1" x14ac:dyDescent="0.25"/>
    <row r="562" ht="10.5" hidden="1" x14ac:dyDescent="0.25"/>
    <row r="563" ht="10.5" hidden="1" x14ac:dyDescent="0.25"/>
    <row r="564" ht="10.5" hidden="1" x14ac:dyDescent="0.25"/>
    <row r="565" ht="10.5" hidden="1" x14ac:dyDescent="0.25"/>
    <row r="566" ht="10.5" hidden="1" x14ac:dyDescent="0.25"/>
    <row r="567" ht="10.5" hidden="1" x14ac:dyDescent="0.25"/>
    <row r="568" ht="10.5" hidden="1" x14ac:dyDescent="0.25"/>
    <row r="569" ht="10.5" hidden="1" x14ac:dyDescent="0.25"/>
    <row r="570" ht="10.5" hidden="1" x14ac:dyDescent="0.25"/>
    <row r="571" ht="10.5" hidden="1" x14ac:dyDescent="0.25"/>
    <row r="572" ht="10.5" hidden="1" x14ac:dyDescent="0.25"/>
    <row r="573" ht="10.5" hidden="1" x14ac:dyDescent="0.25"/>
    <row r="574" ht="10.5" hidden="1" x14ac:dyDescent="0.25"/>
    <row r="575" ht="10.5" hidden="1" x14ac:dyDescent="0.25"/>
    <row r="576" ht="10.5" hidden="1" x14ac:dyDescent="0.25"/>
    <row r="577" ht="10.5" hidden="1" x14ac:dyDescent="0.25"/>
    <row r="578" ht="10.5" hidden="1" x14ac:dyDescent="0.25"/>
    <row r="579" ht="10.5" hidden="1" x14ac:dyDescent="0.25"/>
    <row r="580" ht="10.5" hidden="1" x14ac:dyDescent="0.25"/>
    <row r="581" ht="10.5" hidden="1" x14ac:dyDescent="0.25"/>
    <row r="582" ht="10.5" hidden="1" x14ac:dyDescent="0.25"/>
    <row r="583" ht="10.5" hidden="1" x14ac:dyDescent="0.25"/>
    <row r="584" ht="10.5" hidden="1" x14ac:dyDescent="0.25"/>
    <row r="585" ht="10.5" hidden="1" x14ac:dyDescent="0.25"/>
    <row r="586" ht="10.5" hidden="1" x14ac:dyDescent="0.25"/>
    <row r="587" ht="10.5" hidden="1" x14ac:dyDescent="0.25"/>
    <row r="588" ht="10.5" hidden="1" x14ac:dyDescent="0.25"/>
    <row r="589" ht="10.5" hidden="1" x14ac:dyDescent="0.25"/>
    <row r="590" ht="10.5" hidden="1" x14ac:dyDescent="0.25"/>
    <row r="591" ht="10.5" hidden="1" x14ac:dyDescent="0.25"/>
    <row r="592" ht="10.5" hidden="1" x14ac:dyDescent="0.25"/>
    <row r="593" ht="10.5" hidden="1" x14ac:dyDescent="0.25"/>
    <row r="594" ht="10.5" hidden="1" x14ac:dyDescent="0.25"/>
    <row r="595" ht="10.5" hidden="1" x14ac:dyDescent="0.25"/>
    <row r="596" ht="10.5" hidden="1" x14ac:dyDescent="0.25"/>
    <row r="597" ht="10.5" hidden="1" x14ac:dyDescent="0.25"/>
    <row r="598" ht="10.5" hidden="1" x14ac:dyDescent="0.25"/>
    <row r="599" ht="10.5" hidden="1" x14ac:dyDescent="0.25"/>
    <row r="600" ht="10.5" hidden="1" x14ac:dyDescent="0.25"/>
    <row r="601" ht="10.5" hidden="1" x14ac:dyDescent="0.25"/>
    <row r="602" ht="10.5" hidden="1" x14ac:dyDescent="0.25"/>
    <row r="603" ht="10.5" hidden="1" x14ac:dyDescent="0.25"/>
    <row r="604" ht="10.5" hidden="1" x14ac:dyDescent="0.25"/>
    <row r="605" ht="10.5" hidden="1" x14ac:dyDescent="0.25"/>
    <row r="606" ht="10.5" hidden="1" x14ac:dyDescent="0.25"/>
    <row r="607" ht="10.5" hidden="1" x14ac:dyDescent="0.25"/>
    <row r="608" ht="10.5" hidden="1" x14ac:dyDescent="0.25"/>
    <row r="609" ht="10.5" hidden="1" x14ac:dyDescent="0.25"/>
    <row r="610" ht="10.5" hidden="1" x14ac:dyDescent="0.25"/>
    <row r="611" ht="10.5" hidden="1" x14ac:dyDescent="0.25"/>
    <row r="612" ht="10.5" hidden="1" x14ac:dyDescent="0.25"/>
    <row r="613" ht="10.5" hidden="1" x14ac:dyDescent="0.25"/>
    <row r="614" ht="10.5" hidden="1" x14ac:dyDescent="0.25"/>
    <row r="615" ht="10.5" hidden="1" x14ac:dyDescent="0.25"/>
    <row r="616" ht="10.5" hidden="1" x14ac:dyDescent="0.25"/>
    <row r="617" ht="10.5" hidden="1" x14ac:dyDescent="0.25"/>
    <row r="618" ht="10.5" hidden="1" x14ac:dyDescent="0.25"/>
    <row r="619" ht="10.5" hidden="1" x14ac:dyDescent="0.25"/>
    <row r="620" ht="10.5" hidden="1" x14ac:dyDescent="0.25"/>
    <row r="621" ht="10.5" hidden="1" x14ac:dyDescent="0.25"/>
    <row r="622" ht="10.5" hidden="1" x14ac:dyDescent="0.25"/>
    <row r="623" ht="10.5" hidden="1" x14ac:dyDescent="0.25"/>
    <row r="624" ht="10.5" hidden="1" x14ac:dyDescent="0.25"/>
    <row r="625" ht="10.5" hidden="1" x14ac:dyDescent="0.25"/>
    <row r="626" ht="10.5" hidden="1" x14ac:dyDescent="0.25"/>
    <row r="627" ht="10.5" hidden="1" x14ac:dyDescent="0.25"/>
    <row r="628" ht="10.5" hidden="1" x14ac:dyDescent="0.25"/>
    <row r="629" ht="10.5" hidden="1" x14ac:dyDescent="0.25"/>
    <row r="630" ht="10.5" hidden="1" x14ac:dyDescent="0.25"/>
    <row r="631" ht="10.5" hidden="1" x14ac:dyDescent="0.25"/>
    <row r="632" ht="10.5" hidden="1" x14ac:dyDescent="0.25"/>
    <row r="633" ht="10.5" hidden="1" x14ac:dyDescent="0.25"/>
    <row r="634" ht="10.5" hidden="1" x14ac:dyDescent="0.25"/>
    <row r="635" ht="10.5" hidden="1" x14ac:dyDescent="0.25"/>
    <row r="636" ht="10.5" hidden="1" x14ac:dyDescent="0.25"/>
    <row r="637" ht="10.5" hidden="1" x14ac:dyDescent="0.25"/>
    <row r="638" ht="10.5" hidden="1" x14ac:dyDescent="0.25"/>
    <row r="639" ht="10.5" hidden="1" x14ac:dyDescent="0.25"/>
    <row r="640" ht="10.5" hidden="1" x14ac:dyDescent="0.25"/>
    <row r="641" ht="10.5" hidden="1" x14ac:dyDescent="0.25"/>
    <row r="642" ht="10.5" hidden="1" x14ac:dyDescent="0.25"/>
    <row r="643" ht="10.5" hidden="1" x14ac:dyDescent="0.25"/>
    <row r="644" ht="10.5" hidden="1" x14ac:dyDescent="0.25"/>
    <row r="645" ht="10.5" hidden="1" x14ac:dyDescent="0.25"/>
    <row r="646" ht="10.5" hidden="1" x14ac:dyDescent="0.25"/>
    <row r="647" ht="10.5" hidden="1" x14ac:dyDescent="0.25"/>
    <row r="648" ht="10.5" hidden="1" x14ac:dyDescent="0.25"/>
    <row r="649" ht="10.5" hidden="1" x14ac:dyDescent="0.25"/>
    <row r="650" ht="10.5" hidden="1" x14ac:dyDescent="0.25"/>
    <row r="651" ht="10.5" hidden="1" x14ac:dyDescent="0.25"/>
    <row r="652" ht="10.5" hidden="1" x14ac:dyDescent="0.25"/>
    <row r="653" ht="10.5" hidden="1" x14ac:dyDescent="0.25"/>
    <row r="654" ht="10.5" hidden="1" x14ac:dyDescent="0.25"/>
    <row r="655" ht="10.5" hidden="1" x14ac:dyDescent="0.25"/>
    <row r="656" ht="10.5" hidden="1" x14ac:dyDescent="0.25"/>
    <row r="657" ht="10.5" hidden="1" x14ac:dyDescent="0.25"/>
    <row r="658" ht="10.5" hidden="1" x14ac:dyDescent="0.25"/>
    <row r="659" ht="10.5" hidden="1" x14ac:dyDescent="0.25"/>
    <row r="660" ht="10.5" hidden="1" x14ac:dyDescent="0.25"/>
    <row r="661" ht="10.5" hidden="1" x14ac:dyDescent="0.25"/>
    <row r="662" ht="10.5" hidden="1" x14ac:dyDescent="0.25"/>
    <row r="663" ht="10.5" hidden="1" x14ac:dyDescent="0.25"/>
    <row r="664" ht="10.5" hidden="1" x14ac:dyDescent="0.25"/>
    <row r="665" ht="10.5" hidden="1" x14ac:dyDescent="0.25"/>
    <row r="666" ht="10.5" hidden="1" x14ac:dyDescent="0.25"/>
    <row r="667" ht="10.5" hidden="1" x14ac:dyDescent="0.25"/>
    <row r="668" ht="10.5" hidden="1" x14ac:dyDescent="0.25"/>
    <row r="669" ht="10.5" hidden="1" x14ac:dyDescent="0.25"/>
    <row r="670" ht="10.5" hidden="1" x14ac:dyDescent="0.25"/>
    <row r="671" ht="10.5" hidden="1" x14ac:dyDescent="0.25"/>
    <row r="672" ht="10.5" hidden="1" x14ac:dyDescent="0.25"/>
    <row r="673" ht="10.5" hidden="1" x14ac:dyDescent="0.25"/>
    <row r="674" ht="10.5" hidden="1" x14ac:dyDescent="0.25"/>
    <row r="675" ht="10.5" hidden="1" x14ac:dyDescent="0.25"/>
    <row r="676" ht="10.5" hidden="1" x14ac:dyDescent="0.25"/>
    <row r="677" ht="10.5" hidden="1" x14ac:dyDescent="0.25"/>
    <row r="678" ht="10.5" hidden="1" x14ac:dyDescent="0.25"/>
    <row r="679" ht="10.5" hidden="1" x14ac:dyDescent="0.25"/>
    <row r="680" ht="10.5" hidden="1" x14ac:dyDescent="0.25"/>
    <row r="681" ht="10.5" hidden="1" x14ac:dyDescent="0.25"/>
    <row r="682" ht="10.5" hidden="1" x14ac:dyDescent="0.25"/>
    <row r="683" ht="10.5" hidden="1" x14ac:dyDescent="0.25"/>
    <row r="684" ht="10.5" hidden="1" x14ac:dyDescent="0.25"/>
    <row r="685" ht="10.5" hidden="1" x14ac:dyDescent="0.25"/>
    <row r="686" ht="10.5" hidden="1" x14ac:dyDescent="0.25"/>
    <row r="687" ht="10.5" hidden="1" x14ac:dyDescent="0.25"/>
    <row r="688" ht="10.5" hidden="1" x14ac:dyDescent="0.25"/>
    <row r="689" ht="10.5" hidden="1" x14ac:dyDescent="0.25"/>
    <row r="690" ht="10.5" hidden="1" x14ac:dyDescent="0.25"/>
    <row r="691" ht="10.5" hidden="1" x14ac:dyDescent="0.25"/>
    <row r="692" ht="10.5" hidden="1" x14ac:dyDescent="0.25"/>
    <row r="693" ht="10.5" hidden="1" x14ac:dyDescent="0.25"/>
    <row r="694" ht="10.5" hidden="1" x14ac:dyDescent="0.25"/>
    <row r="695" ht="10.5" hidden="1" x14ac:dyDescent="0.25"/>
    <row r="696" ht="10.5" hidden="1" x14ac:dyDescent="0.25"/>
    <row r="697" ht="10.5" hidden="1" x14ac:dyDescent="0.25"/>
    <row r="698" ht="10.5" hidden="1" x14ac:dyDescent="0.25"/>
    <row r="699" ht="10.5" hidden="1" x14ac:dyDescent="0.25"/>
    <row r="700" ht="10.5" hidden="1" x14ac:dyDescent="0.25"/>
    <row r="701" ht="10.5" hidden="1" x14ac:dyDescent="0.25"/>
    <row r="702" ht="10.5" hidden="1" x14ac:dyDescent="0.25"/>
    <row r="703" ht="10.5" hidden="1" x14ac:dyDescent="0.25"/>
    <row r="704" ht="10.5" hidden="1" x14ac:dyDescent="0.25"/>
    <row r="705" ht="10.5" hidden="1" x14ac:dyDescent="0.25"/>
    <row r="706" ht="10.5" hidden="1" x14ac:dyDescent="0.25"/>
    <row r="707" ht="10.5" hidden="1" x14ac:dyDescent="0.25"/>
    <row r="708" ht="10.5" hidden="1" x14ac:dyDescent="0.25"/>
    <row r="709" ht="10.5" hidden="1" x14ac:dyDescent="0.25"/>
    <row r="710" ht="10.5" hidden="1" x14ac:dyDescent="0.25"/>
    <row r="711" ht="10.5" hidden="1" x14ac:dyDescent="0.25"/>
    <row r="712" ht="10.5" hidden="1" x14ac:dyDescent="0.25"/>
    <row r="713" ht="10.5" hidden="1" x14ac:dyDescent="0.25"/>
    <row r="714" ht="10.5" hidden="1" x14ac:dyDescent="0.25"/>
    <row r="715" ht="10.5" hidden="1" x14ac:dyDescent="0.25"/>
    <row r="716" ht="10.5" hidden="1" x14ac:dyDescent="0.25"/>
    <row r="717" ht="10.5" hidden="1" x14ac:dyDescent="0.25"/>
    <row r="718" ht="10.5" hidden="1" x14ac:dyDescent="0.25"/>
    <row r="719" ht="10.5" hidden="1" x14ac:dyDescent="0.25"/>
    <row r="720" ht="10.5" hidden="1" x14ac:dyDescent="0.25"/>
    <row r="721" ht="10.5" hidden="1" x14ac:dyDescent="0.25"/>
    <row r="722" ht="10.5" hidden="1" x14ac:dyDescent="0.25"/>
    <row r="723" ht="10.5" hidden="1" x14ac:dyDescent="0.25"/>
    <row r="724" ht="10.5" hidden="1" x14ac:dyDescent="0.25"/>
    <row r="725" ht="10.5" hidden="1" x14ac:dyDescent="0.25"/>
    <row r="726" ht="10.5" hidden="1" x14ac:dyDescent="0.25"/>
    <row r="727" ht="10.5" hidden="1" x14ac:dyDescent="0.25"/>
    <row r="728" ht="10.5" hidden="1" x14ac:dyDescent="0.25"/>
    <row r="729" ht="10.5" hidden="1" x14ac:dyDescent="0.25"/>
    <row r="730" ht="10.5" hidden="1" x14ac:dyDescent="0.25"/>
    <row r="731" ht="10.5" hidden="1" x14ac:dyDescent="0.25"/>
    <row r="732" ht="10.5" hidden="1" x14ac:dyDescent="0.25"/>
    <row r="733" ht="10.5" hidden="1" x14ac:dyDescent="0.25"/>
    <row r="734" ht="10.5" hidden="1" x14ac:dyDescent="0.25"/>
    <row r="735" ht="10.5" hidden="1" x14ac:dyDescent="0.25"/>
    <row r="736" ht="10.5" hidden="1" x14ac:dyDescent="0.25"/>
    <row r="737" ht="10.5" hidden="1" x14ac:dyDescent="0.25"/>
    <row r="738" ht="10.5" hidden="1" x14ac:dyDescent="0.25"/>
    <row r="739" ht="10.5" hidden="1" x14ac:dyDescent="0.25"/>
    <row r="740" ht="10.5" hidden="1" x14ac:dyDescent="0.25"/>
    <row r="741" ht="10.5" hidden="1" x14ac:dyDescent="0.25"/>
    <row r="742" ht="10.5" hidden="1" x14ac:dyDescent="0.25"/>
    <row r="743" ht="10.5" hidden="1" x14ac:dyDescent="0.25"/>
    <row r="744" ht="10.5" hidden="1" x14ac:dyDescent="0.25"/>
    <row r="745" ht="10.5" hidden="1" x14ac:dyDescent="0.25"/>
    <row r="746" ht="10.5" hidden="1" x14ac:dyDescent="0.25"/>
    <row r="747" ht="10.5" hidden="1" x14ac:dyDescent="0.25"/>
    <row r="748" ht="10.5" hidden="1" x14ac:dyDescent="0.25"/>
    <row r="749" ht="10.5" hidden="1" x14ac:dyDescent="0.25"/>
    <row r="750" ht="10.5" hidden="1" x14ac:dyDescent="0.25"/>
    <row r="751" ht="10.5" hidden="1" x14ac:dyDescent="0.25"/>
    <row r="752" ht="10.5" hidden="1" x14ac:dyDescent="0.25"/>
    <row r="753" ht="10.5" hidden="1" x14ac:dyDescent="0.25"/>
    <row r="754" ht="10.5" hidden="1" x14ac:dyDescent="0.25"/>
    <row r="755" ht="10.5" hidden="1" x14ac:dyDescent="0.25"/>
    <row r="756" ht="10.5" hidden="1" x14ac:dyDescent="0.25"/>
    <row r="757" ht="10.5" hidden="1" x14ac:dyDescent="0.25"/>
    <row r="758" ht="10.5" hidden="1" x14ac:dyDescent="0.25"/>
    <row r="759" ht="10.5" hidden="1" x14ac:dyDescent="0.25"/>
    <row r="760" ht="10.5" hidden="1" x14ac:dyDescent="0.25"/>
    <row r="761" ht="10.5" hidden="1" x14ac:dyDescent="0.25"/>
    <row r="762" ht="10.5" hidden="1" x14ac:dyDescent="0.25"/>
    <row r="763" ht="10.5" hidden="1" x14ac:dyDescent="0.25"/>
    <row r="764" ht="10.5" hidden="1" x14ac:dyDescent="0.25"/>
    <row r="765" ht="10.5" hidden="1" x14ac:dyDescent="0.25"/>
    <row r="766" ht="10.5" hidden="1" x14ac:dyDescent="0.25"/>
    <row r="767" ht="10.5" hidden="1" x14ac:dyDescent="0.25"/>
    <row r="768" ht="10.5" hidden="1" x14ac:dyDescent="0.25"/>
    <row r="769" ht="10.5" hidden="1" x14ac:dyDescent="0.25"/>
    <row r="770" ht="10.5" hidden="1" x14ac:dyDescent="0.25"/>
    <row r="771" ht="10.5" hidden="1" x14ac:dyDescent="0.25"/>
    <row r="772" ht="10.5" hidden="1" x14ac:dyDescent="0.25"/>
    <row r="773" ht="10.5" hidden="1" x14ac:dyDescent="0.25"/>
    <row r="774" ht="10.5" hidden="1" x14ac:dyDescent="0.25"/>
    <row r="775" ht="10.5" hidden="1" x14ac:dyDescent="0.25"/>
    <row r="776" ht="10.5" hidden="1" x14ac:dyDescent="0.25"/>
    <row r="777" ht="10.5" hidden="1" x14ac:dyDescent="0.25"/>
    <row r="778" ht="10.5" hidden="1" x14ac:dyDescent="0.25"/>
    <row r="779" ht="10.5" hidden="1" x14ac:dyDescent="0.25"/>
    <row r="780" ht="10.5" hidden="1" x14ac:dyDescent="0.25"/>
    <row r="781" ht="10.5" hidden="1" x14ac:dyDescent="0.25"/>
    <row r="782" ht="10.5" hidden="1" x14ac:dyDescent="0.25"/>
    <row r="783" ht="10.5" hidden="1" x14ac:dyDescent="0.25"/>
    <row r="784" ht="10.5" hidden="1" x14ac:dyDescent="0.25"/>
    <row r="785" ht="10.5" hidden="1" x14ac:dyDescent="0.25"/>
    <row r="786" ht="10.5" hidden="1" x14ac:dyDescent="0.25"/>
    <row r="787" ht="10.5" hidden="1" x14ac:dyDescent="0.25"/>
    <row r="788" ht="10.5" hidden="1" x14ac:dyDescent="0.25"/>
    <row r="789" ht="10.5" hidden="1" x14ac:dyDescent="0.25"/>
    <row r="790" ht="10.5" hidden="1" x14ac:dyDescent="0.25"/>
    <row r="791" ht="10.5" hidden="1" x14ac:dyDescent="0.25"/>
    <row r="792" ht="10.5" hidden="1" x14ac:dyDescent="0.25"/>
    <row r="793" ht="10.5" hidden="1" x14ac:dyDescent="0.25"/>
    <row r="794" ht="10.5" hidden="1" x14ac:dyDescent="0.25"/>
    <row r="795" ht="10.5" hidden="1" x14ac:dyDescent="0.25"/>
    <row r="796" ht="10.5" hidden="1" x14ac:dyDescent="0.25"/>
    <row r="797" ht="10.5" hidden="1" x14ac:dyDescent="0.25"/>
    <row r="798" ht="10.5" hidden="1" x14ac:dyDescent="0.25"/>
    <row r="799" ht="10.5" hidden="1" x14ac:dyDescent="0.25"/>
    <row r="800" ht="10.5" hidden="1" x14ac:dyDescent="0.25"/>
    <row r="801" ht="10.5" hidden="1" x14ac:dyDescent="0.25"/>
    <row r="802" ht="10.5" hidden="1" x14ac:dyDescent="0.25"/>
    <row r="803" ht="10.5" hidden="1" x14ac:dyDescent="0.25"/>
    <row r="804" ht="10.5" hidden="1" x14ac:dyDescent="0.25"/>
    <row r="805" ht="10.5" hidden="1" x14ac:dyDescent="0.25"/>
    <row r="806" ht="10.5" hidden="1" x14ac:dyDescent="0.25"/>
    <row r="807" ht="10.5" hidden="1" x14ac:dyDescent="0.25"/>
    <row r="808" ht="10.5" hidden="1" x14ac:dyDescent="0.25"/>
    <row r="809" ht="10.5" hidden="1" x14ac:dyDescent="0.25"/>
    <row r="810" ht="10.5" hidden="1" x14ac:dyDescent="0.25"/>
    <row r="811" ht="10.5" hidden="1" x14ac:dyDescent="0.25"/>
    <row r="812" ht="10.5" hidden="1" x14ac:dyDescent="0.25"/>
    <row r="813" ht="10.5" hidden="1" x14ac:dyDescent="0.25"/>
    <row r="814" ht="10.5" hidden="1" x14ac:dyDescent="0.25"/>
    <row r="815" ht="10.5" hidden="1" x14ac:dyDescent="0.25"/>
    <row r="816" ht="10.5" hidden="1" x14ac:dyDescent="0.25"/>
    <row r="817" ht="10.5" hidden="1" x14ac:dyDescent="0.25"/>
    <row r="818" ht="10.5" hidden="1" x14ac:dyDescent="0.25"/>
    <row r="819" ht="10.5" hidden="1" x14ac:dyDescent="0.25"/>
    <row r="820" ht="10.5" hidden="1" x14ac:dyDescent="0.25"/>
    <row r="821" ht="10.5" hidden="1" x14ac:dyDescent="0.25"/>
    <row r="822" ht="10.5" hidden="1" x14ac:dyDescent="0.25"/>
    <row r="823" ht="10.5" hidden="1" x14ac:dyDescent="0.25"/>
    <row r="824" ht="10.5" hidden="1" x14ac:dyDescent="0.25"/>
    <row r="825" ht="10.5" hidden="1" x14ac:dyDescent="0.25"/>
    <row r="826" ht="10.5" hidden="1" x14ac:dyDescent="0.25"/>
    <row r="827" ht="10.5" hidden="1" x14ac:dyDescent="0.25"/>
    <row r="828" ht="10.5" hidden="1" x14ac:dyDescent="0.25"/>
    <row r="829" ht="10.5" hidden="1" x14ac:dyDescent="0.25"/>
    <row r="830" ht="10.5" hidden="1" x14ac:dyDescent="0.25"/>
    <row r="831" ht="10.5" hidden="1" x14ac:dyDescent="0.25"/>
    <row r="832" ht="10.5" hidden="1" x14ac:dyDescent="0.25"/>
    <row r="833" ht="10.5" hidden="1" x14ac:dyDescent="0.25"/>
    <row r="834" ht="10.5" hidden="1" x14ac:dyDescent="0.25"/>
    <row r="835" ht="10.5" hidden="1" x14ac:dyDescent="0.25"/>
    <row r="836" ht="10.5" hidden="1" x14ac:dyDescent="0.25"/>
    <row r="837" ht="10.5" hidden="1" x14ac:dyDescent="0.25"/>
    <row r="838" ht="10.5" hidden="1" x14ac:dyDescent="0.25"/>
    <row r="839" ht="10.5" hidden="1" x14ac:dyDescent="0.25"/>
    <row r="840" ht="10.5" hidden="1" x14ac:dyDescent="0.25"/>
    <row r="841" ht="10.5" hidden="1" x14ac:dyDescent="0.25"/>
    <row r="842" ht="10.5" hidden="1" x14ac:dyDescent="0.25"/>
    <row r="843" ht="10.5" hidden="1" x14ac:dyDescent="0.25"/>
    <row r="844" ht="10.5" hidden="1" x14ac:dyDescent="0.25"/>
    <row r="845" ht="10.5" hidden="1" x14ac:dyDescent="0.25"/>
    <row r="846" ht="10.5" hidden="1" x14ac:dyDescent="0.25"/>
    <row r="847" ht="10.5" hidden="1" x14ac:dyDescent="0.25"/>
    <row r="848" ht="10.5" hidden="1" x14ac:dyDescent="0.25"/>
    <row r="849" ht="10.5" hidden="1" x14ac:dyDescent="0.25"/>
    <row r="850" ht="10.5" hidden="1" x14ac:dyDescent="0.25"/>
    <row r="851" ht="10.5" hidden="1" x14ac:dyDescent="0.25"/>
    <row r="852" ht="10.5" hidden="1" x14ac:dyDescent="0.25"/>
    <row r="853" ht="10.5" hidden="1" x14ac:dyDescent="0.25"/>
    <row r="854" ht="10.5" hidden="1" x14ac:dyDescent="0.25"/>
    <row r="855" ht="10.5" hidden="1" x14ac:dyDescent="0.25"/>
    <row r="856" ht="10.5" hidden="1" x14ac:dyDescent="0.25"/>
    <row r="857" ht="10.5" hidden="1" x14ac:dyDescent="0.25"/>
    <row r="858" ht="10.5" hidden="1" x14ac:dyDescent="0.25"/>
    <row r="859" ht="10.5" hidden="1" x14ac:dyDescent="0.25"/>
    <row r="860" ht="10.5" hidden="1" x14ac:dyDescent="0.25"/>
    <row r="861" ht="10.5" hidden="1" x14ac:dyDescent="0.25"/>
    <row r="862" ht="10.5" hidden="1" x14ac:dyDescent="0.25"/>
    <row r="863" ht="10.5" hidden="1" x14ac:dyDescent="0.25"/>
    <row r="864" ht="10.5" hidden="1" x14ac:dyDescent="0.25"/>
    <row r="865" ht="10.5" hidden="1" x14ac:dyDescent="0.25"/>
    <row r="866" ht="10.5" hidden="1" x14ac:dyDescent="0.25"/>
    <row r="867" ht="10.5" hidden="1" x14ac:dyDescent="0.25"/>
    <row r="868" ht="10.5" hidden="1" x14ac:dyDescent="0.25"/>
    <row r="869" ht="10.5" hidden="1" x14ac:dyDescent="0.25"/>
    <row r="870" ht="10.5" hidden="1" x14ac:dyDescent="0.25"/>
    <row r="871" ht="10.5" hidden="1" x14ac:dyDescent="0.25"/>
    <row r="872" ht="10.5" hidden="1" x14ac:dyDescent="0.25"/>
    <row r="873" ht="10.5" hidden="1" x14ac:dyDescent="0.25"/>
    <row r="874" ht="10.5" hidden="1" x14ac:dyDescent="0.25"/>
    <row r="875" ht="10.5" hidden="1" x14ac:dyDescent="0.25"/>
    <row r="876" ht="10.5" hidden="1" x14ac:dyDescent="0.25"/>
    <row r="877" ht="10.5" hidden="1" x14ac:dyDescent="0.25"/>
    <row r="878" ht="10.5" hidden="1" x14ac:dyDescent="0.25"/>
    <row r="879" ht="10.5" hidden="1" x14ac:dyDescent="0.25"/>
    <row r="880" ht="10.5" hidden="1" x14ac:dyDescent="0.25"/>
    <row r="881" ht="10.5" hidden="1" x14ac:dyDescent="0.25"/>
    <row r="882" ht="10.5" hidden="1" x14ac:dyDescent="0.25"/>
    <row r="883" ht="10.5" hidden="1" x14ac:dyDescent="0.25"/>
    <row r="884" ht="10.5" hidden="1" x14ac:dyDescent="0.25"/>
    <row r="885" ht="10.5" hidden="1" x14ac:dyDescent="0.25"/>
    <row r="886" ht="10.5" hidden="1" x14ac:dyDescent="0.25"/>
    <row r="887" ht="10.5" hidden="1" x14ac:dyDescent="0.25"/>
    <row r="888" ht="10.5" hidden="1" x14ac:dyDescent="0.25"/>
    <row r="889" ht="10.5" hidden="1" x14ac:dyDescent="0.25"/>
    <row r="890" ht="10.5" hidden="1" x14ac:dyDescent="0.25"/>
    <row r="891" ht="10.5" hidden="1" x14ac:dyDescent="0.25"/>
    <row r="892" ht="10.5" hidden="1" x14ac:dyDescent="0.25"/>
    <row r="893" ht="10.5" hidden="1" x14ac:dyDescent="0.25"/>
    <row r="894" ht="10.5" hidden="1" x14ac:dyDescent="0.25"/>
    <row r="895" ht="10.5" hidden="1" x14ac:dyDescent="0.25"/>
    <row r="896" ht="10.5" hidden="1" x14ac:dyDescent="0.25"/>
    <row r="897" ht="10.5" hidden="1" x14ac:dyDescent="0.25"/>
    <row r="898" ht="10.5" hidden="1" x14ac:dyDescent="0.25"/>
    <row r="899" ht="10.5" hidden="1" x14ac:dyDescent="0.25"/>
    <row r="900" ht="10.5" hidden="1" x14ac:dyDescent="0.25"/>
    <row r="901" ht="10.5" hidden="1" x14ac:dyDescent="0.25"/>
    <row r="902" ht="10.5" hidden="1" x14ac:dyDescent="0.25"/>
    <row r="903" ht="10.5" hidden="1" x14ac:dyDescent="0.25"/>
    <row r="904" ht="10.5" hidden="1" x14ac:dyDescent="0.25"/>
    <row r="905" ht="10.5" hidden="1" x14ac:dyDescent="0.25"/>
    <row r="906" ht="10.5" hidden="1" x14ac:dyDescent="0.25"/>
    <row r="907" ht="10.5" hidden="1" x14ac:dyDescent="0.25"/>
    <row r="908" ht="10.5" hidden="1" x14ac:dyDescent="0.25"/>
    <row r="909" ht="10.5" hidden="1" x14ac:dyDescent="0.25"/>
    <row r="910" ht="10.5" hidden="1" x14ac:dyDescent="0.25"/>
    <row r="911" ht="10.5" hidden="1" x14ac:dyDescent="0.25"/>
    <row r="912" ht="10.5" hidden="1" x14ac:dyDescent="0.25"/>
    <row r="913" ht="10.5" hidden="1" x14ac:dyDescent="0.25"/>
    <row r="914" ht="10.5" hidden="1" x14ac:dyDescent="0.25"/>
    <row r="915" ht="10.5" hidden="1" x14ac:dyDescent="0.25"/>
    <row r="916" ht="10.5" hidden="1" x14ac:dyDescent="0.25"/>
    <row r="917" ht="10.5" hidden="1" x14ac:dyDescent="0.25"/>
    <row r="918" ht="10.5" hidden="1" x14ac:dyDescent="0.25"/>
    <row r="919" ht="10.5" hidden="1" x14ac:dyDescent="0.25"/>
    <row r="920" ht="10.5" hidden="1" x14ac:dyDescent="0.25"/>
    <row r="921" ht="10.5" hidden="1" x14ac:dyDescent="0.25"/>
    <row r="922" ht="10.5" hidden="1" x14ac:dyDescent="0.25"/>
    <row r="923" ht="10.5" hidden="1" x14ac:dyDescent="0.25"/>
    <row r="924" ht="10.5" hidden="1" x14ac:dyDescent="0.25"/>
    <row r="925" ht="10.5" hidden="1" x14ac:dyDescent="0.25"/>
    <row r="926" ht="10.5" hidden="1" x14ac:dyDescent="0.25"/>
    <row r="927" ht="10.5" hidden="1" x14ac:dyDescent="0.25"/>
    <row r="928" ht="10.5" hidden="1" x14ac:dyDescent="0.25"/>
    <row r="929" ht="10.5" hidden="1" x14ac:dyDescent="0.25"/>
    <row r="930" ht="10.5" hidden="1" x14ac:dyDescent="0.25"/>
    <row r="931" ht="10.5" hidden="1" x14ac:dyDescent="0.25"/>
    <row r="932" ht="10.5" hidden="1" x14ac:dyDescent="0.25"/>
    <row r="933" ht="10.5" hidden="1" x14ac:dyDescent="0.25"/>
    <row r="934" ht="10.5" hidden="1" x14ac:dyDescent="0.25"/>
    <row r="935" ht="10.5" hidden="1" x14ac:dyDescent="0.25"/>
    <row r="936" ht="10.5" hidden="1" x14ac:dyDescent="0.25"/>
    <row r="937" ht="10.5" hidden="1" x14ac:dyDescent="0.25"/>
    <row r="938" ht="10.5" hidden="1" x14ac:dyDescent="0.25"/>
    <row r="939" ht="10.5" hidden="1" x14ac:dyDescent="0.25"/>
    <row r="940" ht="10.5" hidden="1" x14ac:dyDescent="0.25"/>
    <row r="941" ht="10.5" hidden="1" x14ac:dyDescent="0.25"/>
    <row r="942" ht="10.5" hidden="1" x14ac:dyDescent="0.25"/>
    <row r="943" ht="10.5" hidden="1" x14ac:dyDescent="0.25"/>
    <row r="944" ht="10.5" hidden="1" x14ac:dyDescent="0.25"/>
    <row r="945" ht="10.5" hidden="1" x14ac:dyDescent="0.25"/>
    <row r="946" ht="10.5" hidden="1" x14ac:dyDescent="0.25"/>
    <row r="947" ht="10.5" hidden="1" x14ac:dyDescent="0.25"/>
    <row r="948" ht="10.5" hidden="1" x14ac:dyDescent="0.25"/>
    <row r="949" ht="10.5" hidden="1" x14ac:dyDescent="0.25"/>
    <row r="950" ht="10.5" hidden="1" x14ac:dyDescent="0.25"/>
    <row r="951" ht="10.5" hidden="1" x14ac:dyDescent="0.25"/>
    <row r="952" ht="10.5" hidden="1" x14ac:dyDescent="0.25"/>
    <row r="953" ht="10.5" hidden="1" x14ac:dyDescent="0.25"/>
    <row r="954" ht="10.5" hidden="1" x14ac:dyDescent="0.25"/>
    <row r="955" ht="10.5" hidden="1" x14ac:dyDescent="0.25"/>
    <row r="956" ht="10.5" hidden="1" x14ac:dyDescent="0.25"/>
    <row r="957" ht="10.5" hidden="1" x14ac:dyDescent="0.25"/>
    <row r="958" ht="10.5" hidden="1" x14ac:dyDescent="0.25"/>
    <row r="959" ht="10.5" hidden="1" x14ac:dyDescent="0.25"/>
    <row r="960" ht="10.5" hidden="1" x14ac:dyDescent="0.25"/>
    <row r="961" ht="10.5" hidden="1" x14ac:dyDescent="0.25"/>
    <row r="962" ht="10.5" hidden="1" x14ac:dyDescent="0.25"/>
    <row r="963" ht="10.5" hidden="1" x14ac:dyDescent="0.25"/>
    <row r="964" ht="10.5" hidden="1" x14ac:dyDescent="0.25"/>
    <row r="965" ht="10.5" hidden="1" x14ac:dyDescent="0.25"/>
    <row r="966" ht="10.5" hidden="1" x14ac:dyDescent="0.25"/>
    <row r="967" ht="10.5" hidden="1" x14ac:dyDescent="0.25"/>
    <row r="968" ht="10.5" hidden="1" x14ac:dyDescent="0.25"/>
    <row r="969" ht="10.5" hidden="1" x14ac:dyDescent="0.25"/>
    <row r="970" ht="10.5" hidden="1" x14ac:dyDescent="0.25"/>
    <row r="971" ht="10.5" hidden="1" x14ac:dyDescent="0.25"/>
    <row r="972" ht="10.5" hidden="1" x14ac:dyDescent="0.25"/>
    <row r="973" ht="10.5" hidden="1" x14ac:dyDescent="0.25"/>
    <row r="974" ht="10.5" hidden="1" x14ac:dyDescent="0.25"/>
    <row r="975" ht="10.5" hidden="1" x14ac:dyDescent="0.25"/>
    <row r="976" ht="10.5" hidden="1" x14ac:dyDescent="0.25"/>
    <row r="977" ht="10.5" hidden="1" x14ac:dyDescent="0.25"/>
    <row r="978" ht="10.5" hidden="1" x14ac:dyDescent="0.25"/>
    <row r="979" ht="10.5" hidden="1" x14ac:dyDescent="0.25"/>
    <row r="980" ht="10.5" hidden="1" x14ac:dyDescent="0.25"/>
    <row r="981" ht="10.5" hidden="1" x14ac:dyDescent="0.25"/>
    <row r="982" ht="10.5" hidden="1" x14ac:dyDescent="0.25"/>
    <row r="983" ht="10.5" hidden="1" x14ac:dyDescent="0.25"/>
    <row r="984" ht="10.5" hidden="1" x14ac:dyDescent="0.25"/>
    <row r="985" ht="10.5" hidden="1" x14ac:dyDescent="0.25"/>
    <row r="986" ht="10.5" hidden="1" x14ac:dyDescent="0.25"/>
    <row r="987" ht="10.5" hidden="1" x14ac:dyDescent="0.25"/>
    <row r="988" ht="10.5" hidden="1" x14ac:dyDescent="0.25"/>
    <row r="989" ht="10.5" hidden="1" x14ac:dyDescent="0.25"/>
    <row r="990" ht="10.5" hidden="1" x14ac:dyDescent="0.25"/>
    <row r="991" ht="10.5" hidden="1" x14ac:dyDescent="0.25"/>
    <row r="992" ht="10.5" hidden="1" x14ac:dyDescent="0.25"/>
    <row r="993" ht="10.5" hidden="1" x14ac:dyDescent="0.25"/>
    <row r="994" ht="10.5" hidden="1" x14ac:dyDescent="0.25"/>
    <row r="995" ht="17.25" hidden="1" customHeight="1" x14ac:dyDescent="0.25"/>
    <row r="996" ht="17.25" hidden="1" customHeight="1" x14ac:dyDescent="0.25"/>
    <row r="997" ht="17.25" hidden="1" customHeight="1" x14ac:dyDescent="0.25"/>
    <row r="998" ht="17.25" hidden="1" customHeight="1" x14ac:dyDescent="0.25"/>
    <row r="999" ht="17.25" hidden="1" customHeight="1" x14ac:dyDescent="0.25"/>
    <row r="1000" ht="17.25" hidden="1" customHeight="1" x14ac:dyDescent="0.25"/>
    <row r="1001" ht="17.25" hidden="1" customHeight="1" x14ac:dyDescent="0.25"/>
    <row r="1002" ht="17.25" hidden="1" customHeight="1" x14ac:dyDescent="0.25"/>
  </sheetData>
  <sheetProtection algorithmName="SHA-512" hashValue="t4yQbg6igXmKE8RDw9XcbfRhIT/yG/OVMuFvMnM5+VrRc1/c0kA+1O1hs4MiTpdY8AMosLXYtI41dP1fVR3+UA==" saltValue="zWf1Eg+HJ24IA3JB7j2nqw==" spinCount="100000" sheet="1" objects="1" scenarios="1" selectLockedCells="1"/>
  <dataConsolidate/>
  <mergeCells count="133">
    <mergeCell ref="A1:E3"/>
    <mergeCell ref="F1:G1"/>
    <mergeCell ref="H1:I1"/>
    <mergeCell ref="F2:G2"/>
    <mergeCell ref="H2:I2"/>
    <mergeCell ref="F3:G3"/>
    <mergeCell ref="H3:I3"/>
    <mergeCell ref="D12:I12"/>
    <mergeCell ref="B13:I13"/>
    <mergeCell ref="D15:I15"/>
    <mergeCell ref="D16:I16"/>
    <mergeCell ref="D17:I17"/>
    <mergeCell ref="D18:I18"/>
    <mergeCell ref="B5:I5"/>
    <mergeCell ref="D7:I7"/>
    <mergeCell ref="D8:I8"/>
    <mergeCell ref="D9:I9"/>
    <mergeCell ref="D10:I10"/>
    <mergeCell ref="C11:I11"/>
    <mergeCell ref="B26:C26"/>
    <mergeCell ref="D26:I26"/>
    <mergeCell ref="B27:C27"/>
    <mergeCell ref="D27:I27"/>
    <mergeCell ref="B29:I29"/>
    <mergeCell ref="B30:I30"/>
    <mergeCell ref="D19:I19"/>
    <mergeCell ref="D20:I20"/>
    <mergeCell ref="B22:I22"/>
    <mergeCell ref="B24:C24"/>
    <mergeCell ref="D24:I24"/>
    <mergeCell ref="B25:C25"/>
    <mergeCell ref="D25:I25"/>
    <mergeCell ref="B37:F37"/>
    <mergeCell ref="B38:F38"/>
    <mergeCell ref="B39:F39"/>
    <mergeCell ref="B40:D40"/>
    <mergeCell ref="B41:C42"/>
    <mergeCell ref="B43:D43"/>
    <mergeCell ref="B31:D31"/>
    <mergeCell ref="B32:D32"/>
    <mergeCell ref="B33:D33"/>
    <mergeCell ref="B34:D34"/>
    <mergeCell ref="B35:D35"/>
    <mergeCell ref="B36:D36"/>
    <mergeCell ref="E51:F51"/>
    <mergeCell ref="B53:I53"/>
    <mergeCell ref="B54:C54"/>
    <mergeCell ref="B55:F55"/>
    <mergeCell ref="B56:F56"/>
    <mergeCell ref="B57:F57"/>
    <mergeCell ref="B44:D44"/>
    <mergeCell ref="B45:D45"/>
    <mergeCell ref="B46:D46"/>
    <mergeCell ref="B47:E47"/>
    <mergeCell ref="B49:I49"/>
    <mergeCell ref="B50:F50"/>
    <mergeCell ref="B66:F66"/>
    <mergeCell ref="B68:I68"/>
    <mergeCell ref="B69:I69"/>
    <mergeCell ref="B70:F70"/>
    <mergeCell ref="B71:F71"/>
    <mergeCell ref="B72:D72"/>
    <mergeCell ref="B58:F58"/>
    <mergeCell ref="B60:I60"/>
    <mergeCell ref="B61:C61"/>
    <mergeCell ref="B62:F62"/>
    <mergeCell ref="B64:I64"/>
    <mergeCell ref="B65:C65"/>
    <mergeCell ref="B80:F80"/>
    <mergeCell ref="B83:I83"/>
    <mergeCell ref="B85:C85"/>
    <mergeCell ref="D85:G85"/>
    <mergeCell ref="B86:I86"/>
    <mergeCell ref="D87:G87"/>
    <mergeCell ref="B73:D73"/>
    <mergeCell ref="B74:F74"/>
    <mergeCell ref="B76:F76"/>
    <mergeCell ref="B77:F77"/>
    <mergeCell ref="B78:F78"/>
    <mergeCell ref="B79:F79"/>
    <mergeCell ref="H81:I81"/>
    <mergeCell ref="D94:G94"/>
    <mergeCell ref="D95:G95"/>
    <mergeCell ref="D96:G96"/>
    <mergeCell ref="B97:G97"/>
    <mergeCell ref="B98:G98"/>
    <mergeCell ref="B100:I100"/>
    <mergeCell ref="D88:G88"/>
    <mergeCell ref="D89:G89"/>
    <mergeCell ref="D90:G90"/>
    <mergeCell ref="D91:G91"/>
    <mergeCell ref="B92:G92"/>
    <mergeCell ref="B93:I93"/>
    <mergeCell ref="B119:I119"/>
    <mergeCell ref="B120:I120"/>
    <mergeCell ref="B121:I121"/>
    <mergeCell ref="B122:I122"/>
    <mergeCell ref="D124:G124"/>
    <mergeCell ref="D125:E125"/>
    <mergeCell ref="F125:G125"/>
    <mergeCell ref="B102:I108"/>
    <mergeCell ref="B109:I111"/>
    <mergeCell ref="B112:J113"/>
    <mergeCell ref="B115:I115"/>
    <mergeCell ref="B117:I117"/>
    <mergeCell ref="B118:I118"/>
    <mergeCell ref="C138:I138"/>
    <mergeCell ref="C139:J139"/>
    <mergeCell ref="C140:J140"/>
    <mergeCell ref="E141:F141"/>
    <mergeCell ref="G141:J141"/>
    <mergeCell ref="E142:F142"/>
    <mergeCell ref="G142:J142"/>
    <mergeCell ref="D126:E126"/>
    <mergeCell ref="F126:G126"/>
    <mergeCell ref="D127:G127"/>
    <mergeCell ref="D128:G128"/>
    <mergeCell ref="D130:G130"/>
    <mergeCell ref="C137:I137"/>
    <mergeCell ref="E149:F149"/>
    <mergeCell ref="G149:J149"/>
    <mergeCell ref="E146:F146"/>
    <mergeCell ref="G146:J146"/>
    <mergeCell ref="E147:F147"/>
    <mergeCell ref="G147:J147"/>
    <mergeCell ref="E148:F148"/>
    <mergeCell ref="G148:J148"/>
    <mergeCell ref="E143:F143"/>
    <mergeCell ref="G143:J143"/>
    <mergeCell ref="E144:F144"/>
    <mergeCell ref="G144:J144"/>
    <mergeCell ref="E145:F145"/>
    <mergeCell ref="G145:J145"/>
  </mergeCells>
  <conditionalFormatting sqref="C141:G149">
    <cfRule type="expression" dxfId="17" priority="4">
      <formula>NOT($M$7)</formula>
    </cfRule>
  </conditionalFormatting>
  <conditionalFormatting sqref="E73">
    <cfRule type="expression" dxfId="16" priority="6">
      <formula>NOT($M$8)</formula>
    </cfRule>
  </conditionalFormatting>
  <conditionalFormatting sqref="H32:H39">
    <cfRule type="expression" dxfId="15" priority="1">
      <formula>NOT($M$7)</formula>
    </cfRule>
  </conditionalFormatting>
  <conditionalFormatting sqref="H51">
    <cfRule type="expression" dxfId="14" priority="3">
      <formula>NOT($M$7)</formula>
    </cfRule>
  </conditionalFormatting>
  <conditionalFormatting sqref="H55:H57 H62 E72">
    <cfRule type="expression" dxfId="13" priority="5">
      <formula>NOT($M$7)</formula>
    </cfRule>
  </conditionalFormatting>
  <conditionalFormatting sqref="H66">
    <cfRule type="expression" dxfId="12" priority="2">
      <formula>NOT($M$7)</formula>
    </cfRule>
  </conditionalFormatting>
  <dataValidations count="7">
    <dataValidation type="textLength" operator="equal" allowBlank="1" showInputMessage="1" showErrorMessage="1" sqref="E143:F149" xr:uid="{E50B4136-7AAD-4948-B34C-8B3628BA9CD2}">
      <formula1>14</formula1>
    </dataValidation>
    <dataValidation type="custom" allowBlank="1" showInputMessage="1" showErrorMessage="1" error="Valeur impossible (suppérieure au taux maximum ou partenaire inéligible)." sqref="E72" xr:uid="{8D32C6B7-A9F2-423A-8238-AD36B9CB6C50}">
      <formula1>$N$10</formula1>
    </dataValidation>
    <dataValidation type="custom" allowBlank="1" showInputMessage="1" showErrorMessage="1" errorTitle=" Partenaire non éligible" error="Le type de partenaire choisi n'est pas eligible au financement._x000a_Veuillez laisser vide la colonne « Aide demandée »." sqref="H66 H51 H55:H57 H62 H37:H39" xr:uid="{17AE8897-14D6-497E-9896-D35AA40EDECA}">
      <formula1>($M$7)</formula1>
    </dataValidation>
    <dataValidation type="list" allowBlank="1" showInputMessage="1" showErrorMessage="1" prompt="- Menu déroulant" sqref="D15:I15" xr:uid="{8D5D2D3F-2E6F-420D-95B7-F3D4B503177E}">
      <formula1>list_civilité</formula1>
    </dataValidation>
    <dataValidation type="custom" allowBlank="1" showInputMessage="1" showErrorMessage="1" sqref="E73" xr:uid="{2B234836-A9F0-4E7D-B7F7-06A97B4AC3F8}">
      <formula1>$M$8</formula1>
    </dataValidation>
    <dataValidation type="list" allowBlank="1" showInputMessage="1" showErrorMessage="1" prompt="- Menu déroulant" sqref="D9:I9" xr:uid="{BF6957FB-47A2-4B1A-8AD3-FFB3D5A182C7}">
      <formula1>list_type_etab_part</formula1>
    </dataValidation>
    <dataValidation type="textLength" operator="equal" allowBlank="1" showInputMessage="1" showErrorMessage="1" error="Veuillez renseigner un numéro de SIRET valide." sqref="D10" xr:uid="{AA900EBF-C07E-4F34-ABC1-215DE667AA60}">
      <formula1>14</formula1>
    </dataValidation>
  </dataValidations>
  <pageMargins left="0.23622047244094491" right="0.23622047244094491" top="0.94488188976377963" bottom="0.74803149606299213" header="0.31496062992125984" footer="0.31496062992125984"/>
  <pageSetup paperSize="9" scale="70" fitToHeight="0"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F4126E-AAEB-443A-9886-6C74C2E991E2}">
  <sheetPr codeName="Feuil24">
    <pageSetUpPr fitToPage="1"/>
  </sheetPr>
  <dimension ref="A1:XEW1002"/>
  <sheetViews>
    <sheetView zoomScaleNormal="100" zoomScaleSheetLayoutView="100" workbookViewId="0">
      <selection activeCell="C87" sqref="C87"/>
    </sheetView>
  </sheetViews>
  <sheetFormatPr baseColWidth="10" defaultColWidth="0" defaultRowHeight="0" customHeight="1" zeroHeight="1" x14ac:dyDescent="0.25"/>
  <cols>
    <col min="1" max="2" width="1.453125" style="498" customWidth="1"/>
    <col min="3" max="3" width="26.54296875" style="498" customWidth="1"/>
    <col min="4" max="4" width="19" style="498" customWidth="1"/>
    <col min="5" max="5" width="13.7265625" style="498" customWidth="1"/>
    <col min="6" max="6" width="14.7265625" style="498" customWidth="1"/>
    <col min="7" max="7" width="19.81640625" style="498" customWidth="1"/>
    <col min="8" max="8" width="19.54296875" style="498" customWidth="1"/>
    <col min="9" max="9" width="19.81640625" style="498" customWidth="1"/>
    <col min="10" max="10" width="2.1796875" style="80" customWidth="1"/>
    <col min="11" max="11" width="2.26953125" style="88" customWidth="1"/>
    <col min="12" max="16377" width="0" style="498" hidden="1"/>
    <col min="16378" max="16384" width="11.453125" style="498" hidden="1"/>
  </cols>
  <sheetData>
    <row r="1" spans="1:15" customFormat="1" ht="15.75" customHeight="1" thickTop="1" thickBot="1" x14ac:dyDescent="0.4">
      <c r="A1" s="891" t="s">
        <v>52</v>
      </c>
      <c r="B1" s="892"/>
      <c r="C1" s="892"/>
      <c r="D1" s="892"/>
      <c r="E1" s="892"/>
      <c r="F1" s="742"/>
      <c r="G1" s="743"/>
      <c r="H1" s="744"/>
      <c r="I1" s="743"/>
      <c r="J1" s="19"/>
      <c r="K1" s="17"/>
    </row>
    <row r="2" spans="1:15" customFormat="1" ht="15.75" customHeight="1" thickTop="1" thickBot="1" x14ac:dyDescent="0.4">
      <c r="A2" s="893"/>
      <c r="B2" s="894"/>
      <c r="C2" s="894"/>
      <c r="D2" s="894"/>
      <c r="E2" s="894"/>
      <c r="F2" s="742" t="s">
        <v>0</v>
      </c>
      <c r="G2" s="743"/>
      <c r="H2" s="744" t="str">
        <f>IF(VoletGeneral!H10&lt;&gt;"",VoletGeneral!H10,"")</f>
        <v/>
      </c>
      <c r="I2" s="743"/>
      <c r="J2" s="19"/>
      <c r="K2" s="17"/>
    </row>
    <row r="3" spans="1:15" customFormat="1" ht="15.75" customHeight="1" thickTop="1" thickBot="1" x14ac:dyDescent="0.4">
      <c r="A3" s="895"/>
      <c r="B3" s="896"/>
      <c r="C3" s="896"/>
      <c r="D3" s="896"/>
      <c r="E3" s="896"/>
      <c r="F3" s="742" t="s">
        <v>229</v>
      </c>
      <c r="G3" s="743"/>
      <c r="H3" s="946" t="s">
        <v>294</v>
      </c>
      <c r="I3" s="947"/>
      <c r="J3" s="19"/>
      <c r="K3" s="17"/>
    </row>
    <row r="4" spans="1:15" customFormat="1" ht="15.75" customHeight="1" thickTop="1" thickBot="1" x14ac:dyDescent="0.4">
      <c r="A4" s="15"/>
      <c r="B4" s="12"/>
      <c r="C4" s="13">
        <v>20408</v>
      </c>
      <c r="D4" s="6" t="str">
        <f>C4&amp;"-0"</f>
        <v>20408-0</v>
      </c>
      <c r="E4" s="6"/>
      <c r="F4" s="14"/>
      <c r="G4" s="14"/>
      <c r="H4" s="14"/>
      <c r="I4" s="14"/>
      <c r="J4" s="19"/>
      <c r="K4" s="17"/>
    </row>
    <row r="5" spans="1:15" s="497" customFormat="1" ht="15" customHeight="1" thickTop="1" thickBot="1" x14ac:dyDescent="0.35">
      <c r="A5" s="50"/>
      <c r="B5" s="588" t="s">
        <v>36</v>
      </c>
      <c r="C5" s="589"/>
      <c r="D5" s="589"/>
      <c r="E5" s="589"/>
      <c r="F5" s="589"/>
      <c r="G5" s="589"/>
      <c r="H5" s="589"/>
      <c r="I5" s="590"/>
      <c r="J5" s="19"/>
      <c r="K5" s="85"/>
    </row>
    <row r="6" spans="1:15" s="497" customFormat="1" ht="7.9" customHeight="1" thickTop="1" thickBot="1" x14ac:dyDescent="0.35">
      <c r="A6" s="53"/>
      <c r="B6" s="54"/>
      <c r="C6" s="55"/>
      <c r="D6" s="56"/>
      <c r="E6" s="34"/>
      <c r="F6" s="34"/>
      <c r="G6" s="34"/>
      <c r="H6" s="57"/>
      <c r="I6" s="57"/>
      <c r="J6" s="19"/>
      <c r="K6" s="85"/>
    </row>
    <row r="7" spans="1:15" s="497" customFormat="1" ht="15" customHeight="1" thickTop="1" thickBot="1" x14ac:dyDescent="0.35">
      <c r="A7" s="58"/>
      <c r="B7" s="58"/>
      <c r="C7" s="489" t="s">
        <v>36</v>
      </c>
      <c r="D7" s="948"/>
      <c r="E7" s="949"/>
      <c r="F7" s="949"/>
      <c r="G7" s="949"/>
      <c r="H7" s="949"/>
      <c r="I7" s="950"/>
      <c r="J7" s="19"/>
      <c r="K7" s="85"/>
      <c r="L7" s="159" t="s">
        <v>129</v>
      </c>
      <c r="M7" s="161" t="b">
        <f>(SUMIF(Table_type_part[Type étab partenaire],D9,Table_type_part[Eligible]))&gt;0</f>
        <v>0</v>
      </c>
      <c r="N7" s="160" t="s">
        <v>130</v>
      </c>
    </row>
    <row r="8" spans="1:15" s="497" customFormat="1" ht="15" customHeight="1" thickTop="1" thickBot="1" x14ac:dyDescent="0.35">
      <c r="A8" s="58"/>
      <c r="B8" s="58"/>
      <c r="C8" s="490" t="s">
        <v>38</v>
      </c>
      <c r="D8" s="951"/>
      <c r="E8" s="954"/>
      <c r="F8" s="954"/>
      <c r="G8" s="954"/>
      <c r="H8" s="954"/>
      <c r="I8" s="955"/>
      <c r="J8" s="62"/>
      <c r="K8" s="85"/>
      <c r="L8" s="159" t="s">
        <v>132</v>
      </c>
      <c r="M8" s="161" t="b">
        <f>(SUMIF(Table_type_part[Type étab partenaire],D9,Table_type_part[frais env]))&gt;0</f>
        <v>0</v>
      </c>
      <c r="N8" s="160" t="s">
        <v>130</v>
      </c>
    </row>
    <row r="9" spans="1:15" s="497" customFormat="1" ht="15" customHeight="1" thickTop="1" thickBot="1" x14ac:dyDescent="0.35">
      <c r="A9" s="58"/>
      <c r="B9" s="58"/>
      <c r="C9" s="490" t="s">
        <v>29</v>
      </c>
      <c r="D9" s="956"/>
      <c r="E9" s="956"/>
      <c r="F9" s="956"/>
      <c r="G9" s="956"/>
      <c r="H9" s="956"/>
      <c r="I9" s="956"/>
      <c r="J9" s="66"/>
      <c r="K9" s="85"/>
    </row>
    <row r="10" spans="1:15" s="497" customFormat="1" ht="15" customHeight="1" thickTop="1" thickBot="1" x14ac:dyDescent="0.35">
      <c r="A10" s="64"/>
      <c r="B10" s="64"/>
      <c r="C10" s="489" t="s">
        <v>39</v>
      </c>
      <c r="D10" s="959"/>
      <c r="E10" s="959"/>
      <c r="F10" s="959"/>
      <c r="G10" s="959"/>
      <c r="H10" s="959"/>
      <c r="I10" s="959"/>
      <c r="J10" s="66"/>
      <c r="K10" s="85"/>
      <c r="M10" s="159" t="s">
        <v>277</v>
      </c>
      <c r="N10" s="161" t="b">
        <f>AND(M7)</f>
        <v>0</v>
      </c>
      <c r="O10" s="160" t="s">
        <v>186</v>
      </c>
    </row>
    <row r="11" spans="1:15" s="497" customFormat="1" ht="16.5" hidden="1" customHeight="1" thickTop="1" thickBot="1" x14ac:dyDescent="0.35">
      <c r="A11" s="58"/>
      <c r="B11" s="42"/>
      <c r="C11" s="960" t="str">
        <f>IF(AND(NOT(M7),(COUNT(aide_à_bloquer)&lt;&gt;0))," Etablissement non éligible au financement, veuillez effacer les données dans les colonnes « Aide demandée ».", "")</f>
        <v/>
      </c>
      <c r="D11" s="961"/>
      <c r="E11" s="961"/>
      <c r="F11" s="961"/>
      <c r="G11" s="961"/>
      <c r="H11" s="961"/>
      <c r="I11" s="962"/>
      <c r="J11" s="62"/>
      <c r="K11" s="85"/>
    </row>
    <row r="12" spans="1:15" s="497" customFormat="1" ht="71" customHeight="1" thickTop="1" thickBot="1" x14ac:dyDescent="0.35">
      <c r="A12" s="58"/>
      <c r="B12" s="42"/>
      <c r="C12" s="499"/>
      <c r="D12" s="966" t="s">
        <v>432</v>
      </c>
      <c r="E12" s="966"/>
      <c r="F12" s="966"/>
      <c r="G12" s="966"/>
      <c r="H12" s="966"/>
      <c r="I12" s="967"/>
      <c r="J12" s="62"/>
      <c r="K12" s="85"/>
    </row>
    <row r="13" spans="1:15" s="497" customFormat="1" ht="15" customHeight="1" thickTop="1" thickBot="1" x14ac:dyDescent="0.35">
      <c r="A13" s="50"/>
      <c r="B13" s="588" t="s">
        <v>40</v>
      </c>
      <c r="C13" s="589"/>
      <c r="D13" s="589"/>
      <c r="E13" s="589"/>
      <c r="F13" s="589"/>
      <c r="G13" s="589"/>
      <c r="H13" s="589"/>
      <c r="I13" s="590"/>
      <c r="J13" s="66"/>
      <c r="K13" s="85"/>
    </row>
    <row r="14" spans="1:15" s="497" customFormat="1" ht="7.9" customHeight="1" thickTop="1" thickBot="1" x14ac:dyDescent="0.35">
      <c r="A14" s="53"/>
      <c r="B14" s="54"/>
      <c r="C14" s="67"/>
      <c r="D14" s="57"/>
      <c r="E14" s="57"/>
      <c r="F14" s="57"/>
      <c r="G14" s="57"/>
      <c r="H14" s="57"/>
      <c r="I14" s="57"/>
      <c r="J14" s="62"/>
      <c r="K14" s="85"/>
    </row>
    <row r="15" spans="1:15" s="497" customFormat="1" ht="15" customHeight="1" thickTop="1" thickBot="1" x14ac:dyDescent="0.35">
      <c r="A15" s="58"/>
      <c r="B15" s="58"/>
      <c r="C15" s="490" t="s">
        <v>33</v>
      </c>
      <c r="D15" s="951"/>
      <c r="E15" s="964"/>
      <c r="F15" s="964"/>
      <c r="G15" s="964"/>
      <c r="H15" s="964"/>
      <c r="I15" s="965"/>
      <c r="J15" s="66"/>
      <c r="K15" s="85"/>
    </row>
    <row r="16" spans="1:15" s="497" customFormat="1" ht="15" customHeight="1" thickTop="1" thickBot="1" x14ac:dyDescent="0.35">
      <c r="A16" s="58"/>
      <c r="B16" s="58"/>
      <c r="C16" s="490" t="s">
        <v>1</v>
      </c>
      <c r="D16" s="951"/>
      <c r="E16" s="952"/>
      <c r="F16" s="952"/>
      <c r="G16" s="952"/>
      <c r="H16" s="952"/>
      <c r="I16" s="953"/>
      <c r="J16" s="66"/>
      <c r="K16" s="85"/>
    </row>
    <row r="17" spans="1:16377" s="497" customFormat="1" ht="15" customHeight="1" thickTop="1" thickBot="1" x14ac:dyDescent="0.35">
      <c r="A17" s="58"/>
      <c r="B17" s="58"/>
      <c r="C17" s="490" t="s">
        <v>2</v>
      </c>
      <c r="D17" s="951"/>
      <c r="E17" s="952"/>
      <c r="F17" s="952"/>
      <c r="G17" s="952"/>
      <c r="H17" s="952"/>
      <c r="I17" s="953"/>
      <c r="J17" s="66"/>
      <c r="K17" s="85"/>
    </row>
    <row r="18" spans="1:16377" s="497" customFormat="1" ht="15" customHeight="1" thickTop="1" thickBot="1" x14ac:dyDescent="0.35">
      <c r="A18" s="58"/>
      <c r="B18" s="58"/>
      <c r="C18" s="490" t="s">
        <v>28</v>
      </c>
      <c r="D18" s="951"/>
      <c r="E18" s="952"/>
      <c r="F18" s="952"/>
      <c r="G18" s="952"/>
      <c r="H18" s="952"/>
      <c r="I18" s="953"/>
      <c r="J18" s="66"/>
      <c r="K18" s="85"/>
    </row>
    <row r="19" spans="1:16377" s="497" customFormat="1" ht="15" customHeight="1" thickTop="1" thickBot="1" x14ac:dyDescent="0.35">
      <c r="A19" s="58"/>
      <c r="B19" s="58"/>
      <c r="C19" s="490" t="s">
        <v>4</v>
      </c>
      <c r="D19" s="957"/>
      <c r="E19" s="952"/>
      <c r="F19" s="952"/>
      <c r="G19" s="952"/>
      <c r="H19" s="952"/>
      <c r="I19" s="953"/>
      <c r="J19" s="66"/>
      <c r="K19" s="85"/>
    </row>
    <row r="20" spans="1:16377" s="497" customFormat="1" ht="15" customHeight="1" thickTop="1" thickBot="1" x14ac:dyDescent="0.35">
      <c r="A20" s="58"/>
      <c r="B20" s="58"/>
      <c r="C20" s="490" t="s">
        <v>3</v>
      </c>
      <c r="D20" s="958"/>
      <c r="E20" s="958"/>
      <c r="F20" s="958"/>
      <c r="G20" s="958"/>
      <c r="H20" s="958"/>
      <c r="I20" s="958"/>
      <c r="J20" s="66"/>
      <c r="K20" s="85"/>
    </row>
    <row r="21" spans="1:16377" s="497" customFormat="1" ht="15" customHeight="1" thickTop="1" thickBot="1" x14ac:dyDescent="0.35">
      <c r="A21" s="58"/>
      <c r="B21" s="64"/>
      <c r="C21" s="42"/>
      <c r="D21" s="46"/>
      <c r="E21" s="46"/>
      <c r="F21" s="47"/>
      <c r="G21" s="47"/>
      <c r="H21" s="47"/>
      <c r="I21" s="47"/>
      <c r="J21" s="66"/>
      <c r="K21" s="85"/>
    </row>
    <row r="22" spans="1:16377" s="61" customFormat="1" ht="15" customHeight="1" thickTop="1" thickBot="1" x14ac:dyDescent="0.4">
      <c r="B22" s="588" t="s">
        <v>162</v>
      </c>
      <c r="C22" s="589"/>
      <c r="D22" s="589"/>
      <c r="E22" s="589"/>
      <c r="F22" s="589"/>
      <c r="G22" s="589"/>
      <c r="H22" s="589"/>
      <c r="I22" s="589"/>
      <c r="K22" s="381"/>
    </row>
    <row r="23" spans="1:16377" s="61" customFormat="1" ht="7.9" customHeight="1" thickTop="1" thickBot="1" x14ac:dyDescent="0.4">
      <c r="K23" s="381"/>
    </row>
    <row r="24" spans="1:16377" s="85" customFormat="1" ht="15" customHeight="1" thickTop="1" thickBot="1" x14ac:dyDescent="0.35">
      <c r="A24" s="74"/>
      <c r="B24" s="712" t="s">
        <v>1</v>
      </c>
      <c r="C24" s="713"/>
      <c r="D24" s="782"/>
      <c r="E24" s="783"/>
      <c r="F24" s="783"/>
      <c r="G24" s="783"/>
      <c r="H24" s="783"/>
      <c r="I24" s="784"/>
      <c r="J24" s="60"/>
    </row>
    <row r="25" spans="1:16377" s="85" customFormat="1" ht="15" customHeight="1" thickTop="1" thickBot="1" x14ac:dyDescent="0.35">
      <c r="A25" s="74"/>
      <c r="B25" s="712" t="s">
        <v>2</v>
      </c>
      <c r="C25" s="713"/>
      <c r="D25" s="782"/>
      <c r="E25" s="783"/>
      <c r="F25" s="783"/>
      <c r="G25" s="783"/>
      <c r="H25" s="783"/>
      <c r="I25" s="784"/>
      <c r="J25" s="60"/>
    </row>
    <row r="26" spans="1:16377" s="85" customFormat="1" ht="15" customHeight="1" thickTop="1" thickBot="1" x14ac:dyDescent="0.35">
      <c r="A26" s="74"/>
      <c r="B26" s="712" t="s">
        <v>4</v>
      </c>
      <c r="C26" s="713"/>
      <c r="D26" s="782"/>
      <c r="E26" s="783"/>
      <c r="F26" s="783"/>
      <c r="G26" s="783"/>
      <c r="H26" s="783"/>
      <c r="I26" s="784"/>
      <c r="J26" s="60"/>
    </row>
    <row r="27" spans="1:16377" s="85" customFormat="1" ht="15" customHeight="1" thickTop="1" thickBot="1" x14ac:dyDescent="0.35">
      <c r="A27" s="74"/>
      <c r="B27" s="714" t="s">
        <v>3</v>
      </c>
      <c r="C27" s="963"/>
      <c r="D27" s="972"/>
      <c r="E27" s="973"/>
      <c r="F27" s="973"/>
      <c r="G27" s="973"/>
      <c r="H27" s="973"/>
      <c r="I27" s="974"/>
      <c r="J27" s="73"/>
    </row>
    <row r="28" spans="1:16377" s="105" customFormat="1" ht="15" customHeight="1" thickTop="1" thickBot="1" x14ac:dyDescent="0.4">
      <c r="A28" s="61"/>
      <c r="B28" s="61"/>
      <c r="C28" s="61"/>
      <c r="D28" s="61"/>
      <c r="E28" s="61"/>
      <c r="F28" s="61"/>
      <c r="G28" s="61"/>
      <c r="H28" s="61"/>
      <c r="I28" s="61"/>
      <c r="J28" s="61"/>
      <c r="K28" s="38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c r="HN28" s="61"/>
      <c r="HO28" s="61"/>
      <c r="HP28" s="61"/>
      <c r="HQ28" s="61"/>
      <c r="HR28" s="61"/>
      <c r="HS28" s="61"/>
      <c r="HT28" s="61"/>
      <c r="HU28" s="61"/>
      <c r="HV28" s="61"/>
      <c r="HW28" s="61"/>
      <c r="HX28" s="61"/>
      <c r="HY28" s="61"/>
      <c r="HZ28" s="61"/>
      <c r="IA28" s="61"/>
      <c r="IB28" s="61"/>
      <c r="IC28" s="61"/>
      <c r="ID28" s="61"/>
      <c r="IE28" s="61"/>
      <c r="IF28" s="61"/>
      <c r="IG28" s="61"/>
      <c r="IH28" s="61"/>
      <c r="II28" s="61"/>
      <c r="IJ28" s="61"/>
      <c r="IK28" s="61"/>
      <c r="IL28" s="61"/>
      <c r="IM28" s="61"/>
      <c r="IN28" s="61"/>
      <c r="IO28" s="61"/>
      <c r="IP28" s="61"/>
      <c r="IQ28" s="61"/>
      <c r="IR28" s="61"/>
      <c r="IS28" s="61"/>
      <c r="IT28" s="61"/>
      <c r="IU28" s="61"/>
      <c r="IV28" s="61"/>
      <c r="IW28" s="61"/>
      <c r="IX28" s="61"/>
      <c r="IY28" s="61"/>
      <c r="IZ28" s="61"/>
      <c r="JA28" s="61"/>
      <c r="JB28" s="61"/>
      <c r="JC28" s="61"/>
      <c r="JD28" s="61"/>
      <c r="JE28" s="61"/>
      <c r="JF28" s="61"/>
      <c r="JG28" s="61"/>
      <c r="JH28" s="61"/>
      <c r="JI28" s="61"/>
      <c r="JJ28" s="61"/>
      <c r="JK28" s="61"/>
      <c r="JL28" s="61"/>
      <c r="JM28" s="61"/>
      <c r="JN28" s="61"/>
      <c r="JO28" s="61"/>
      <c r="JP28" s="61"/>
      <c r="JQ28" s="61"/>
      <c r="JR28" s="61"/>
      <c r="JS28" s="61"/>
      <c r="JT28" s="61"/>
      <c r="JU28" s="61"/>
      <c r="JV28" s="61"/>
      <c r="JW28" s="61"/>
      <c r="JX28" s="61"/>
      <c r="JY28" s="61"/>
      <c r="JZ28" s="61"/>
      <c r="KA28" s="61"/>
      <c r="KB28" s="61"/>
      <c r="KC28" s="61"/>
      <c r="KD28" s="61"/>
      <c r="KE28" s="61"/>
      <c r="KF28" s="61"/>
      <c r="KG28" s="61"/>
      <c r="KH28" s="61"/>
      <c r="KI28" s="61"/>
      <c r="KJ28" s="61"/>
      <c r="KK28" s="61"/>
      <c r="KL28" s="61"/>
      <c r="KM28" s="61"/>
      <c r="KN28" s="61"/>
      <c r="KO28" s="61"/>
      <c r="KP28" s="61"/>
      <c r="KQ28" s="61"/>
      <c r="KR28" s="61"/>
      <c r="KS28" s="61"/>
      <c r="KT28" s="61"/>
      <c r="KU28" s="61"/>
      <c r="KV28" s="61"/>
      <c r="KW28" s="61"/>
      <c r="KX28" s="61"/>
      <c r="KY28" s="61"/>
      <c r="KZ28" s="61"/>
      <c r="LA28" s="61"/>
      <c r="LB28" s="61"/>
      <c r="LC28" s="61"/>
      <c r="LD28" s="61"/>
      <c r="LE28" s="61"/>
      <c r="LF28" s="61"/>
      <c r="LG28" s="61"/>
      <c r="LH28" s="61"/>
      <c r="LI28" s="61"/>
      <c r="LJ28" s="61"/>
      <c r="LK28" s="61"/>
      <c r="LL28" s="61"/>
      <c r="LM28" s="61"/>
      <c r="LN28" s="61"/>
      <c r="LO28" s="61"/>
      <c r="LP28" s="61"/>
      <c r="LQ28" s="61"/>
      <c r="LR28" s="61"/>
      <c r="LS28" s="61"/>
      <c r="LT28" s="61"/>
      <c r="LU28" s="61"/>
      <c r="LV28" s="61"/>
      <c r="LW28" s="61"/>
      <c r="LX28" s="61"/>
      <c r="LY28" s="61"/>
      <c r="LZ28" s="61"/>
      <c r="MA28" s="61"/>
      <c r="MB28" s="61"/>
      <c r="MC28" s="61"/>
      <c r="MD28" s="61"/>
      <c r="ME28" s="61"/>
      <c r="MF28" s="61"/>
      <c r="MG28" s="61"/>
      <c r="MH28" s="61"/>
      <c r="MI28" s="61"/>
      <c r="MJ28" s="61"/>
      <c r="MK28" s="61"/>
      <c r="ML28" s="61"/>
      <c r="MM28" s="61"/>
      <c r="MN28" s="61"/>
      <c r="MO28" s="61"/>
      <c r="MP28" s="61"/>
      <c r="MQ28" s="61"/>
      <c r="MR28" s="61"/>
      <c r="MS28" s="61"/>
      <c r="MT28" s="61"/>
      <c r="MU28" s="61"/>
      <c r="MV28" s="61"/>
      <c r="MW28" s="61"/>
      <c r="MX28" s="61"/>
      <c r="MY28" s="61"/>
      <c r="MZ28" s="61"/>
      <c r="NA28" s="61"/>
      <c r="NB28" s="61"/>
      <c r="NC28" s="61"/>
      <c r="ND28" s="61"/>
      <c r="NE28" s="61"/>
      <c r="NF28" s="61"/>
      <c r="NG28" s="61"/>
      <c r="NH28" s="61"/>
      <c r="NI28" s="61"/>
      <c r="NJ28" s="61"/>
      <c r="NK28" s="61"/>
      <c r="NL28" s="61"/>
      <c r="NM28" s="61"/>
      <c r="NN28" s="61"/>
      <c r="NO28" s="61"/>
      <c r="NP28" s="61"/>
      <c r="NQ28" s="61"/>
      <c r="NR28" s="61"/>
      <c r="NS28" s="61"/>
      <c r="NT28" s="61"/>
      <c r="NU28" s="61"/>
      <c r="NV28" s="61"/>
      <c r="NW28" s="61"/>
      <c r="NX28" s="61"/>
      <c r="NY28" s="61"/>
      <c r="NZ28" s="61"/>
      <c r="OA28" s="61"/>
      <c r="OB28" s="61"/>
      <c r="OC28" s="61"/>
      <c r="OD28" s="61"/>
      <c r="OE28" s="61"/>
      <c r="OF28" s="61"/>
      <c r="OG28" s="61"/>
      <c r="OH28" s="61"/>
      <c r="OI28" s="61"/>
      <c r="OJ28" s="61"/>
      <c r="OK28" s="61"/>
      <c r="OL28" s="61"/>
      <c r="OM28" s="61"/>
      <c r="ON28" s="61"/>
      <c r="OO28" s="61"/>
      <c r="OP28" s="61"/>
      <c r="OQ28" s="61"/>
      <c r="OR28" s="61"/>
      <c r="OS28" s="61"/>
      <c r="OT28" s="61"/>
      <c r="OU28" s="61"/>
      <c r="OV28" s="61"/>
      <c r="OW28" s="61"/>
      <c r="OX28" s="61"/>
      <c r="OY28" s="61"/>
      <c r="OZ28" s="61"/>
      <c r="PA28" s="61"/>
      <c r="PB28" s="61"/>
      <c r="PC28" s="61"/>
      <c r="PD28" s="61"/>
      <c r="PE28" s="61"/>
      <c r="PF28" s="61"/>
      <c r="PG28" s="61"/>
      <c r="PH28" s="61"/>
      <c r="PI28" s="61"/>
      <c r="PJ28" s="61"/>
      <c r="PK28" s="61"/>
      <c r="PL28" s="61"/>
      <c r="PM28" s="61"/>
      <c r="PN28" s="61"/>
      <c r="PO28" s="61"/>
      <c r="PP28" s="61"/>
      <c r="PQ28" s="61"/>
      <c r="PR28" s="61"/>
      <c r="PS28" s="61"/>
      <c r="PT28" s="61"/>
      <c r="PU28" s="61"/>
      <c r="PV28" s="61"/>
      <c r="PW28" s="61"/>
      <c r="PX28" s="61"/>
      <c r="PY28" s="61"/>
      <c r="PZ28" s="61"/>
      <c r="QA28" s="61"/>
      <c r="QB28" s="61"/>
      <c r="QC28" s="61"/>
      <c r="QD28" s="61"/>
      <c r="QE28" s="61"/>
      <c r="QF28" s="61"/>
      <c r="QG28" s="61"/>
      <c r="QH28" s="61"/>
      <c r="QI28" s="61"/>
      <c r="QJ28" s="61"/>
      <c r="QK28" s="61"/>
      <c r="QL28" s="61"/>
      <c r="QM28" s="61"/>
      <c r="QN28" s="61"/>
      <c r="QO28" s="61"/>
      <c r="QP28" s="61"/>
      <c r="QQ28" s="61"/>
      <c r="QR28" s="61"/>
      <c r="QS28" s="61"/>
      <c r="QT28" s="61"/>
      <c r="QU28" s="61"/>
      <c r="QV28" s="61"/>
      <c r="QW28" s="61"/>
      <c r="QX28" s="61"/>
      <c r="QY28" s="61"/>
      <c r="QZ28" s="61"/>
      <c r="RA28" s="61"/>
      <c r="RB28" s="61"/>
      <c r="RC28" s="61"/>
      <c r="RD28" s="61"/>
      <c r="RE28" s="61"/>
      <c r="RF28" s="61"/>
      <c r="RG28" s="61"/>
      <c r="RH28" s="61"/>
      <c r="RI28" s="61"/>
      <c r="RJ28" s="61"/>
      <c r="RK28" s="61"/>
      <c r="RL28" s="61"/>
      <c r="RM28" s="61"/>
      <c r="RN28" s="61"/>
      <c r="RO28" s="61"/>
      <c r="RP28" s="61"/>
      <c r="RQ28" s="61"/>
      <c r="RR28" s="61"/>
      <c r="RS28" s="61"/>
      <c r="RT28" s="61"/>
      <c r="RU28" s="61"/>
      <c r="RV28" s="61"/>
      <c r="RW28" s="61"/>
      <c r="RX28" s="61"/>
      <c r="RY28" s="61"/>
      <c r="RZ28" s="61"/>
      <c r="SA28" s="61"/>
      <c r="SB28" s="61"/>
      <c r="SC28" s="61"/>
      <c r="SD28" s="61"/>
      <c r="SE28" s="61"/>
      <c r="SF28" s="61"/>
      <c r="SG28" s="61"/>
      <c r="SH28" s="61"/>
      <c r="SI28" s="61"/>
      <c r="SJ28" s="61"/>
      <c r="SK28" s="61"/>
      <c r="SL28" s="61"/>
      <c r="SM28" s="61"/>
      <c r="SN28" s="61"/>
      <c r="SO28" s="61"/>
      <c r="SP28" s="61"/>
      <c r="SQ28" s="61"/>
      <c r="SR28" s="61"/>
      <c r="SS28" s="61"/>
      <c r="ST28" s="61"/>
      <c r="SU28" s="61"/>
      <c r="SV28" s="61"/>
      <c r="SW28" s="61"/>
      <c r="SX28" s="61"/>
      <c r="SY28" s="61"/>
      <c r="SZ28" s="61"/>
      <c r="TA28" s="61"/>
      <c r="TB28" s="61"/>
      <c r="TC28" s="61"/>
      <c r="TD28" s="61"/>
      <c r="TE28" s="61"/>
      <c r="TF28" s="61"/>
      <c r="TG28" s="61"/>
      <c r="TH28" s="61"/>
      <c r="TI28" s="61"/>
      <c r="TJ28" s="61"/>
      <c r="TK28" s="61"/>
      <c r="TL28" s="61"/>
      <c r="TM28" s="61"/>
      <c r="TN28" s="61"/>
      <c r="TO28" s="61"/>
      <c r="TP28" s="61"/>
      <c r="TQ28" s="61"/>
      <c r="TR28" s="61"/>
      <c r="TS28" s="61"/>
      <c r="TT28" s="61"/>
      <c r="TU28" s="61"/>
      <c r="TV28" s="61"/>
      <c r="TW28" s="61"/>
      <c r="TX28" s="61"/>
      <c r="TY28" s="61"/>
      <c r="TZ28" s="61"/>
      <c r="UA28" s="61"/>
      <c r="UB28" s="61"/>
      <c r="UC28" s="61"/>
      <c r="UD28" s="61"/>
      <c r="UE28" s="61"/>
      <c r="UF28" s="61"/>
      <c r="UG28" s="61"/>
      <c r="UH28" s="61"/>
      <c r="UI28" s="61"/>
      <c r="UJ28" s="61"/>
      <c r="UK28" s="61"/>
      <c r="UL28" s="61"/>
      <c r="UM28" s="61"/>
      <c r="UN28" s="61"/>
      <c r="UO28" s="61"/>
      <c r="UP28" s="61"/>
      <c r="UQ28" s="61"/>
      <c r="UR28" s="61"/>
      <c r="US28" s="61"/>
      <c r="UT28" s="61"/>
      <c r="UU28" s="61"/>
      <c r="UV28" s="61"/>
      <c r="UW28" s="61"/>
      <c r="UX28" s="61"/>
      <c r="UY28" s="61"/>
      <c r="UZ28" s="61"/>
      <c r="VA28" s="61"/>
      <c r="VB28" s="61"/>
      <c r="VC28" s="61"/>
      <c r="VD28" s="61"/>
      <c r="VE28" s="61"/>
      <c r="VF28" s="61"/>
      <c r="VG28" s="61"/>
      <c r="VH28" s="61"/>
      <c r="VI28" s="61"/>
      <c r="VJ28" s="61"/>
      <c r="VK28" s="61"/>
      <c r="VL28" s="61"/>
      <c r="VM28" s="61"/>
      <c r="VN28" s="61"/>
      <c r="VO28" s="61"/>
      <c r="VP28" s="61"/>
      <c r="VQ28" s="61"/>
      <c r="VR28" s="61"/>
      <c r="VS28" s="61"/>
      <c r="VT28" s="61"/>
      <c r="VU28" s="61"/>
      <c r="VV28" s="61"/>
      <c r="VW28" s="61"/>
      <c r="VX28" s="61"/>
      <c r="VY28" s="61"/>
      <c r="VZ28" s="61"/>
      <c r="WA28" s="61"/>
      <c r="WB28" s="61"/>
      <c r="WC28" s="61"/>
      <c r="WD28" s="61"/>
      <c r="WE28" s="61"/>
      <c r="WF28" s="61"/>
      <c r="WG28" s="61"/>
      <c r="WH28" s="61"/>
      <c r="WI28" s="61"/>
      <c r="WJ28" s="61"/>
      <c r="WK28" s="61"/>
      <c r="WL28" s="61"/>
      <c r="WM28" s="61"/>
      <c r="WN28" s="61"/>
      <c r="WO28" s="61"/>
      <c r="WP28" s="61"/>
      <c r="WQ28" s="61"/>
      <c r="WR28" s="61"/>
      <c r="WS28" s="61"/>
      <c r="WT28" s="61"/>
      <c r="WU28" s="61"/>
      <c r="WV28" s="61"/>
      <c r="WW28" s="61"/>
      <c r="WX28" s="61"/>
      <c r="WY28" s="61"/>
      <c r="WZ28" s="61"/>
      <c r="XA28" s="61"/>
      <c r="XB28" s="61"/>
      <c r="XC28" s="61"/>
      <c r="XD28" s="61"/>
      <c r="XE28" s="61"/>
      <c r="XF28" s="61"/>
      <c r="XG28" s="61"/>
      <c r="XH28" s="61"/>
      <c r="XI28" s="61"/>
      <c r="XJ28" s="61"/>
      <c r="XK28" s="61"/>
      <c r="XL28" s="61"/>
      <c r="XM28" s="61"/>
      <c r="XN28" s="61"/>
      <c r="XO28" s="61"/>
      <c r="XP28" s="61"/>
      <c r="XQ28" s="61"/>
      <c r="XR28" s="61"/>
      <c r="XS28" s="61"/>
      <c r="XT28" s="61"/>
      <c r="XU28" s="61"/>
      <c r="XV28" s="61"/>
      <c r="XW28" s="61"/>
      <c r="XX28" s="61"/>
      <c r="XY28" s="61"/>
      <c r="XZ28" s="61"/>
      <c r="YA28" s="61"/>
      <c r="YB28" s="61"/>
      <c r="YC28" s="61"/>
      <c r="YD28" s="61"/>
      <c r="YE28" s="61"/>
      <c r="YF28" s="61"/>
      <c r="YG28" s="61"/>
      <c r="YH28" s="61"/>
      <c r="YI28" s="61"/>
      <c r="YJ28" s="61"/>
      <c r="YK28" s="61"/>
      <c r="YL28" s="61"/>
      <c r="YM28" s="61"/>
      <c r="YN28" s="61"/>
      <c r="YO28" s="61"/>
      <c r="YP28" s="61"/>
      <c r="YQ28" s="61"/>
      <c r="YR28" s="61"/>
      <c r="YS28" s="61"/>
      <c r="YT28" s="61"/>
      <c r="YU28" s="61"/>
      <c r="YV28" s="61"/>
      <c r="YW28" s="61"/>
      <c r="YX28" s="61"/>
      <c r="YY28" s="61"/>
      <c r="YZ28" s="61"/>
      <c r="ZA28" s="61"/>
      <c r="ZB28" s="61"/>
      <c r="ZC28" s="61"/>
      <c r="ZD28" s="61"/>
      <c r="ZE28" s="61"/>
      <c r="ZF28" s="61"/>
      <c r="ZG28" s="61"/>
      <c r="ZH28" s="61"/>
      <c r="ZI28" s="61"/>
      <c r="ZJ28" s="61"/>
      <c r="ZK28" s="61"/>
      <c r="ZL28" s="61"/>
      <c r="ZM28" s="61"/>
      <c r="ZN28" s="61"/>
      <c r="ZO28" s="61"/>
      <c r="ZP28" s="61"/>
      <c r="ZQ28" s="61"/>
      <c r="ZR28" s="61"/>
      <c r="ZS28" s="61"/>
      <c r="ZT28" s="61"/>
      <c r="ZU28" s="61"/>
      <c r="ZV28" s="61"/>
      <c r="ZW28" s="61"/>
      <c r="ZX28" s="61"/>
      <c r="ZY28" s="61"/>
      <c r="ZZ28" s="61"/>
      <c r="AAA28" s="61"/>
      <c r="AAB28" s="61"/>
      <c r="AAC28" s="61"/>
      <c r="AAD28" s="61"/>
      <c r="AAE28" s="61"/>
      <c r="AAF28" s="61"/>
      <c r="AAG28" s="61"/>
      <c r="AAH28" s="61"/>
      <c r="AAI28" s="61"/>
      <c r="AAJ28" s="61"/>
      <c r="AAK28" s="61"/>
      <c r="AAL28" s="61"/>
      <c r="AAM28" s="61"/>
      <c r="AAN28" s="61"/>
      <c r="AAO28" s="61"/>
      <c r="AAP28" s="61"/>
      <c r="AAQ28" s="61"/>
      <c r="AAR28" s="61"/>
      <c r="AAS28" s="61"/>
      <c r="AAT28" s="61"/>
      <c r="AAU28" s="61"/>
      <c r="AAV28" s="61"/>
      <c r="AAW28" s="61"/>
      <c r="AAX28" s="61"/>
      <c r="AAY28" s="61"/>
      <c r="AAZ28" s="61"/>
      <c r="ABA28" s="61"/>
      <c r="ABB28" s="61"/>
      <c r="ABC28" s="61"/>
      <c r="ABD28" s="61"/>
      <c r="ABE28" s="61"/>
      <c r="ABF28" s="61"/>
      <c r="ABG28" s="61"/>
      <c r="ABH28" s="61"/>
      <c r="ABI28" s="61"/>
      <c r="ABJ28" s="61"/>
      <c r="ABK28" s="61"/>
      <c r="ABL28" s="61"/>
      <c r="ABM28" s="61"/>
      <c r="ABN28" s="61"/>
      <c r="ABO28" s="61"/>
      <c r="ABP28" s="61"/>
      <c r="ABQ28" s="61"/>
      <c r="ABR28" s="61"/>
      <c r="ABS28" s="61"/>
      <c r="ABT28" s="61"/>
      <c r="ABU28" s="61"/>
      <c r="ABV28" s="61"/>
      <c r="ABW28" s="61"/>
      <c r="ABX28" s="61"/>
      <c r="ABY28" s="61"/>
      <c r="ABZ28" s="61"/>
      <c r="ACA28" s="61"/>
      <c r="ACB28" s="61"/>
      <c r="ACC28" s="61"/>
      <c r="ACD28" s="61"/>
      <c r="ACE28" s="61"/>
      <c r="ACF28" s="61"/>
      <c r="ACG28" s="61"/>
      <c r="ACH28" s="61"/>
      <c r="ACI28" s="61"/>
      <c r="ACJ28" s="61"/>
      <c r="ACK28" s="61"/>
      <c r="ACL28" s="61"/>
      <c r="ACM28" s="61"/>
      <c r="ACN28" s="61"/>
      <c r="ACO28" s="61"/>
      <c r="ACP28" s="61"/>
      <c r="ACQ28" s="61"/>
      <c r="ACR28" s="61"/>
      <c r="ACS28" s="61"/>
      <c r="ACT28" s="61"/>
      <c r="ACU28" s="61"/>
      <c r="ACV28" s="61"/>
      <c r="ACW28" s="61"/>
      <c r="ACX28" s="61"/>
      <c r="ACY28" s="61"/>
      <c r="ACZ28" s="61"/>
      <c r="ADA28" s="61"/>
      <c r="ADB28" s="61"/>
      <c r="ADC28" s="61"/>
      <c r="ADD28" s="61"/>
      <c r="ADE28" s="61"/>
      <c r="ADF28" s="61"/>
      <c r="ADG28" s="61"/>
      <c r="ADH28" s="61"/>
      <c r="ADI28" s="61"/>
      <c r="ADJ28" s="61"/>
      <c r="ADK28" s="61"/>
      <c r="ADL28" s="61"/>
      <c r="ADM28" s="61"/>
      <c r="ADN28" s="61"/>
      <c r="ADO28" s="61"/>
      <c r="ADP28" s="61"/>
      <c r="ADQ28" s="61"/>
      <c r="ADR28" s="61"/>
      <c r="ADS28" s="61"/>
      <c r="ADT28" s="61"/>
      <c r="ADU28" s="61"/>
      <c r="ADV28" s="61"/>
      <c r="ADW28" s="61"/>
      <c r="ADX28" s="61"/>
      <c r="ADY28" s="61"/>
      <c r="ADZ28" s="61"/>
      <c r="AEA28" s="61"/>
      <c r="AEB28" s="61"/>
      <c r="AEC28" s="61"/>
      <c r="AED28" s="61"/>
      <c r="AEE28" s="61"/>
      <c r="AEF28" s="61"/>
      <c r="AEG28" s="61"/>
      <c r="AEH28" s="61"/>
      <c r="AEI28" s="61"/>
      <c r="AEJ28" s="61"/>
      <c r="AEK28" s="61"/>
      <c r="AEL28" s="61"/>
      <c r="AEM28" s="61"/>
      <c r="AEN28" s="61"/>
      <c r="AEO28" s="61"/>
      <c r="AEP28" s="61"/>
      <c r="AEQ28" s="61"/>
      <c r="AER28" s="61"/>
      <c r="AES28" s="61"/>
      <c r="AET28" s="61"/>
      <c r="AEU28" s="61"/>
      <c r="AEV28" s="61"/>
      <c r="AEW28" s="61"/>
      <c r="AEX28" s="61"/>
      <c r="AEY28" s="61"/>
      <c r="AEZ28" s="61"/>
      <c r="AFA28" s="61"/>
      <c r="AFB28" s="61"/>
      <c r="AFC28" s="61"/>
      <c r="AFD28" s="61"/>
      <c r="AFE28" s="61"/>
      <c r="AFF28" s="61"/>
      <c r="AFG28" s="61"/>
      <c r="AFH28" s="61"/>
      <c r="AFI28" s="61"/>
      <c r="AFJ28" s="61"/>
      <c r="AFK28" s="61"/>
      <c r="AFL28" s="61"/>
      <c r="AFM28" s="61"/>
      <c r="AFN28" s="61"/>
      <c r="AFO28" s="61"/>
      <c r="AFP28" s="61"/>
      <c r="AFQ28" s="61"/>
      <c r="AFR28" s="61"/>
      <c r="AFS28" s="61"/>
      <c r="AFT28" s="61"/>
      <c r="AFU28" s="61"/>
      <c r="AFV28" s="61"/>
      <c r="AFW28" s="61"/>
      <c r="AFX28" s="61"/>
      <c r="AFY28" s="61"/>
      <c r="AFZ28" s="61"/>
      <c r="AGA28" s="61"/>
      <c r="AGB28" s="61"/>
      <c r="AGC28" s="61"/>
      <c r="AGD28" s="61"/>
      <c r="AGE28" s="61"/>
      <c r="AGF28" s="61"/>
      <c r="AGG28" s="61"/>
      <c r="AGH28" s="61"/>
      <c r="AGI28" s="61"/>
      <c r="AGJ28" s="61"/>
      <c r="AGK28" s="61"/>
      <c r="AGL28" s="61"/>
      <c r="AGM28" s="61"/>
      <c r="AGN28" s="61"/>
      <c r="AGO28" s="61"/>
      <c r="AGP28" s="61"/>
      <c r="AGQ28" s="61"/>
      <c r="AGR28" s="61"/>
      <c r="AGS28" s="61"/>
      <c r="AGT28" s="61"/>
      <c r="AGU28" s="61"/>
      <c r="AGV28" s="61"/>
      <c r="AGW28" s="61"/>
      <c r="AGX28" s="61"/>
      <c r="AGY28" s="61"/>
      <c r="AGZ28" s="61"/>
      <c r="AHA28" s="61"/>
      <c r="AHB28" s="61"/>
      <c r="AHC28" s="61"/>
      <c r="AHD28" s="61"/>
      <c r="AHE28" s="61"/>
      <c r="AHF28" s="61"/>
      <c r="AHG28" s="61"/>
      <c r="AHH28" s="61"/>
      <c r="AHI28" s="61"/>
      <c r="AHJ28" s="61"/>
      <c r="AHK28" s="61"/>
      <c r="AHL28" s="61"/>
      <c r="AHM28" s="61"/>
      <c r="AHN28" s="61"/>
      <c r="AHO28" s="61"/>
      <c r="AHP28" s="61"/>
      <c r="AHQ28" s="61"/>
      <c r="AHR28" s="61"/>
      <c r="AHS28" s="61"/>
      <c r="AHT28" s="61"/>
      <c r="AHU28" s="61"/>
      <c r="AHV28" s="61"/>
      <c r="AHW28" s="61"/>
      <c r="AHX28" s="61"/>
      <c r="AHY28" s="61"/>
      <c r="AHZ28" s="61"/>
      <c r="AIA28" s="61"/>
      <c r="AIB28" s="61"/>
      <c r="AIC28" s="61"/>
      <c r="AID28" s="61"/>
      <c r="AIE28" s="61"/>
      <c r="AIF28" s="61"/>
      <c r="AIG28" s="61"/>
      <c r="AIH28" s="61"/>
      <c r="AII28" s="61"/>
      <c r="AIJ28" s="61"/>
      <c r="AIK28" s="61"/>
      <c r="AIL28" s="61"/>
      <c r="AIM28" s="61"/>
      <c r="AIN28" s="61"/>
      <c r="AIO28" s="61"/>
      <c r="AIP28" s="61"/>
      <c r="AIQ28" s="61"/>
      <c r="AIR28" s="61"/>
      <c r="AIS28" s="61"/>
      <c r="AIT28" s="61"/>
      <c r="AIU28" s="61"/>
      <c r="AIV28" s="61"/>
      <c r="AIW28" s="61"/>
      <c r="AIX28" s="61"/>
      <c r="AIY28" s="61"/>
      <c r="AIZ28" s="61"/>
      <c r="AJA28" s="61"/>
      <c r="AJB28" s="61"/>
      <c r="AJC28" s="61"/>
      <c r="AJD28" s="61"/>
      <c r="AJE28" s="61"/>
      <c r="AJF28" s="61"/>
      <c r="AJG28" s="61"/>
      <c r="AJH28" s="61"/>
      <c r="AJI28" s="61"/>
      <c r="AJJ28" s="61"/>
      <c r="AJK28" s="61"/>
      <c r="AJL28" s="61"/>
      <c r="AJM28" s="61"/>
      <c r="AJN28" s="61"/>
      <c r="AJO28" s="61"/>
      <c r="AJP28" s="61"/>
      <c r="AJQ28" s="61"/>
      <c r="AJR28" s="61"/>
      <c r="AJS28" s="61"/>
      <c r="AJT28" s="61"/>
      <c r="AJU28" s="61"/>
      <c r="AJV28" s="61"/>
      <c r="AJW28" s="61"/>
      <c r="AJX28" s="61"/>
      <c r="AJY28" s="61"/>
      <c r="AJZ28" s="61"/>
      <c r="AKA28" s="61"/>
      <c r="AKB28" s="61"/>
      <c r="AKC28" s="61"/>
      <c r="AKD28" s="61"/>
      <c r="AKE28" s="61"/>
      <c r="AKF28" s="61"/>
      <c r="AKG28" s="61"/>
      <c r="AKH28" s="61"/>
      <c r="AKI28" s="61"/>
      <c r="AKJ28" s="61"/>
      <c r="AKK28" s="61"/>
      <c r="AKL28" s="61"/>
      <c r="AKM28" s="61"/>
      <c r="AKN28" s="61"/>
      <c r="AKO28" s="61"/>
      <c r="AKP28" s="61"/>
      <c r="AKQ28" s="61"/>
      <c r="AKR28" s="61"/>
      <c r="AKS28" s="61"/>
      <c r="AKT28" s="61"/>
      <c r="AKU28" s="61"/>
      <c r="AKV28" s="61"/>
      <c r="AKW28" s="61"/>
      <c r="AKX28" s="61"/>
      <c r="AKY28" s="61"/>
      <c r="AKZ28" s="61"/>
      <c r="ALA28" s="61"/>
      <c r="ALB28" s="61"/>
      <c r="ALC28" s="61"/>
      <c r="ALD28" s="61"/>
      <c r="ALE28" s="61"/>
      <c r="ALF28" s="61"/>
      <c r="ALG28" s="61"/>
      <c r="ALH28" s="61"/>
      <c r="ALI28" s="61"/>
      <c r="ALJ28" s="61"/>
      <c r="ALK28" s="61"/>
      <c r="ALL28" s="61"/>
      <c r="ALM28" s="61"/>
      <c r="ALN28" s="61"/>
      <c r="ALO28" s="61"/>
      <c r="ALP28" s="61"/>
      <c r="ALQ28" s="61"/>
      <c r="ALR28" s="61"/>
      <c r="ALS28" s="61"/>
      <c r="ALT28" s="61"/>
      <c r="ALU28" s="61"/>
      <c r="ALV28" s="61"/>
      <c r="ALW28" s="61"/>
      <c r="ALX28" s="61"/>
      <c r="ALY28" s="61"/>
      <c r="ALZ28" s="61"/>
      <c r="AMA28" s="61"/>
      <c r="AMB28" s="61"/>
      <c r="AMC28" s="61"/>
      <c r="AMD28" s="61"/>
      <c r="AME28" s="61"/>
      <c r="AMF28" s="61"/>
      <c r="AMG28" s="61"/>
      <c r="AMH28" s="61"/>
      <c r="AMI28" s="61"/>
      <c r="AMJ28" s="61"/>
      <c r="AMK28" s="61"/>
      <c r="AML28" s="61"/>
      <c r="AMM28" s="61"/>
      <c r="AMN28" s="61"/>
      <c r="AMO28" s="61"/>
      <c r="AMP28" s="61"/>
      <c r="AMQ28" s="61"/>
      <c r="AMR28" s="61"/>
      <c r="AMS28" s="61"/>
      <c r="AMT28" s="61"/>
      <c r="AMU28" s="61"/>
      <c r="AMV28" s="61"/>
      <c r="AMW28" s="61"/>
      <c r="AMX28" s="61"/>
      <c r="AMY28" s="61"/>
      <c r="AMZ28" s="61"/>
      <c r="ANA28" s="61"/>
      <c r="ANB28" s="61"/>
      <c r="ANC28" s="61"/>
      <c r="AND28" s="61"/>
      <c r="ANE28" s="61"/>
      <c r="ANF28" s="61"/>
      <c r="ANG28" s="61"/>
      <c r="ANH28" s="61"/>
      <c r="ANI28" s="61"/>
      <c r="ANJ28" s="61"/>
      <c r="ANK28" s="61"/>
      <c r="ANL28" s="61"/>
      <c r="ANM28" s="61"/>
      <c r="ANN28" s="61"/>
      <c r="ANO28" s="61"/>
      <c r="ANP28" s="61"/>
      <c r="ANQ28" s="61"/>
      <c r="ANR28" s="61"/>
      <c r="ANS28" s="61"/>
      <c r="ANT28" s="61"/>
      <c r="ANU28" s="61"/>
      <c r="ANV28" s="61"/>
      <c r="ANW28" s="61"/>
      <c r="ANX28" s="61"/>
      <c r="ANY28" s="61"/>
      <c r="ANZ28" s="61"/>
      <c r="AOA28" s="61"/>
      <c r="AOB28" s="61"/>
      <c r="AOC28" s="61"/>
      <c r="AOD28" s="61"/>
      <c r="AOE28" s="61"/>
      <c r="AOF28" s="61"/>
      <c r="AOG28" s="61"/>
      <c r="AOH28" s="61"/>
      <c r="AOI28" s="61"/>
      <c r="AOJ28" s="61"/>
      <c r="AOK28" s="61"/>
      <c r="AOL28" s="61"/>
      <c r="AOM28" s="61"/>
      <c r="AON28" s="61"/>
      <c r="AOO28" s="61"/>
      <c r="AOP28" s="61"/>
      <c r="AOQ28" s="61"/>
      <c r="AOR28" s="61"/>
      <c r="AOS28" s="61"/>
      <c r="AOT28" s="61"/>
      <c r="AOU28" s="61"/>
      <c r="AOV28" s="61"/>
      <c r="AOW28" s="61"/>
      <c r="AOX28" s="61"/>
      <c r="AOY28" s="61"/>
      <c r="AOZ28" s="61"/>
      <c r="APA28" s="61"/>
      <c r="APB28" s="61"/>
      <c r="APC28" s="61"/>
      <c r="APD28" s="61"/>
      <c r="APE28" s="61"/>
      <c r="APF28" s="61"/>
      <c r="APG28" s="61"/>
      <c r="APH28" s="61"/>
      <c r="API28" s="61"/>
      <c r="APJ28" s="61"/>
      <c r="APK28" s="61"/>
      <c r="APL28" s="61"/>
      <c r="APM28" s="61"/>
      <c r="APN28" s="61"/>
      <c r="APO28" s="61"/>
      <c r="APP28" s="61"/>
      <c r="APQ28" s="61"/>
      <c r="APR28" s="61"/>
      <c r="APS28" s="61"/>
      <c r="APT28" s="61"/>
      <c r="APU28" s="61"/>
      <c r="APV28" s="61"/>
      <c r="APW28" s="61"/>
      <c r="APX28" s="61"/>
      <c r="APY28" s="61"/>
      <c r="APZ28" s="61"/>
      <c r="AQA28" s="61"/>
      <c r="AQB28" s="61"/>
      <c r="AQC28" s="61"/>
      <c r="AQD28" s="61"/>
      <c r="AQE28" s="61"/>
      <c r="AQF28" s="61"/>
      <c r="AQG28" s="61"/>
      <c r="AQH28" s="61"/>
      <c r="AQI28" s="61"/>
      <c r="AQJ28" s="61"/>
      <c r="AQK28" s="61"/>
      <c r="AQL28" s="61"/>
      <c r="AQM28" s="61"/>
      <c r="AQN28" s="61"/>
      <c r="AQO28" s="61"/>
      <c r="AQP28" s="61"/>
      <c r="AQQ28" s="61"/>
      <c r="AQR28" s="61"/>
      <c r="AQS28" s="61"/>
      <c r="AQT28" s="61"/>
      <c r="AQU28" s="61"/>
      <c r="AQV28" s="61"/>
      <c r="AQW28" s="61"/>
      <c r="AQX28" s="61"/>
      <c r="AQY28" s="61"/>
      <c r="AQZ28" s="61"/>
      <c r="ARA28" s="61"/>
      <c r="ARB28" s="61"/>
      <c r="ARC28" s="61"/>
      <c r="ARD28" s="61"/>
      <c r="ARE28" s="61"/>
      <c r="ARF28" s="61"/>
      <c r="ARG28" s="61"/>
      <c r="ARH28" s="61"/>
      <c r="ARI28" s="61"/>
      <c r="ARJ28" s="61"/>
      <c r="ARK28" s="61"/>
      <c r="ARL28" s="61"/>
      <c r="ARM28" s="61"/>
      <c r="ARN28" s="61"/>
      <c r="ARO28" s="61"/>
      <c r="ARP28" s="61"/>
      <c r="ARQ28" s="61"/>
      <c r="ARR28" s="61"/>
      <c r="ARS28" s="61"/>
      <c r="ART28" s="61"/>
      <c r="ARU28" s="61"/>
      <c r="ARV28" s="61"/>
      <c r="ARW28" s="61"/>
      <c r="ARX28" s="61"/>
      <c r="ARY28" s="61"/>
      <c r="ARZ28" s="61"/>
      <c r="ASA28" s="61"/>
      <c r="ASB28" s="61"/>
      <c r="ASC28" s="61"/>
      <c r="ASD28" s="61"/>
      <c r="ASE28" s="61"/>
      <c r="ASF28" s="61"/>
      <c r="ASG28" s="61"/>
      <c r="ASH28" s="61"/>
      <c r="ASI28" s="61"/>
      <c r="ASJ28" s="61"/>
      <c r="ASK28" s="61"/>
      <c r="ASL28" s="61"/>
      <c r="ASM28" s="61"/>
      <c r="ASN28" s="61"/>
      <c r="ASO28" s="61"/>
      <c r="ASP28" s="61"/>
      <c r="ASQ28" s="61"/>
      <c r="ASR28" s="61"/>
      <c r="ASS28" s="61"/>
      <c r="AST28" s="61"/>
      <c r="ASU28" s="61"/>
      <c r="ASV28" s="61"/>
      <c r="ASW28" s="61"/>
      <c r="ASX28" s="61"/>
      <c r="ASY28" s="61"/>
      <c r="ASZ28" s="61"/>
      <c r="ATA28" s="61"/>
      <c r="ATB28" s="61"/>
      <c r="ATC28" s="61"/>
      <c r="ATD28" s="61"/>
      <c r="ATE28" s="61"/>
      <c r="ATF28" s="61"/>
      <c r="ATG28" s="61"/>
      <c r="ATH28" s="61"/>
      <c r="ATI28" s="61"/>
      <c r="ATJ28" s="61"/>
      <c r="ATK28" s="61"/>
      <c r="ATL28" s="61"/>
      <c r="ATM28" s="61"/>
      <c r="ATN28" s="61"/>
      <c r="ATO28" s="61"/>
      <c r="ATP28" s="61"/>
      <c r="ATQ28" s="61"/>
      <c r="ATR28" s="61"/>
      <c r="ATS28" s="61"/>
      <c r="ATT28" s="61"/>
      <c r="ATU28" s="61"/>
      <c r="ATV28" s="61"/>
      <c r="ATW28" s="61"/>
      <c r="ATX28" s="61"/>
      <c r="ATY28" s="61"/>
      <c r="ATZ28" s="61"/>
      <c r="AUA28" s="61"/>
      <c r="AUB28" s="61"/>
      <c r="AUC28" s="61"/>
      <c r="AUD28" s="61"/>
      <c r="AUE28" s="61"/>
      <c r="AUF28" s="61"/>
      <c r="AUG28" s="61"/>
      <c r="AUH28" s="61"/>
      <c r="AUI28" s="61"/>
      <c r="AUJ28" s="61"/>
      <c r="AUK28" s="61"/>
      <c r="AUL28" s="61"/>
      <c r="AUM28" s="61"/>
      <c r="AUN28" s="61"/>
      <c r="AUO28" s="61"/>
      <c r="AUP28" s="61"/>
      <c r="AUQ28" s="61"/>
      <c r="AUR28" s="61"/>
      <c r="AUS28" s="61"/>
      <c r="AUT28" s="61"/>
      <c r="AUU28" s="61"/>
      <c r="AUV28" s="61"/>
      <c r="AUW28" s="61"/>
      <c r="AUX28" s="61"/>
      <c r="AUY28" s="61"/>
      <c r="AUZ28" s="61"/>
      <c r="AVA28" s="61"/>
      <c r="AVB28" s="61"/>
      <c r="AVC28" s="61"/>
      <c r="AVD28" s="61"/>
      <c r="AVE28" s="61"/>
      <c r="AVF28" s="61"/>
      <c r="AVG28" s="61"/>
      <c r="AVH28" s="61"/>
      <c r="AVI28" s="61"/>
      <c r="AVJ28" s="61"/>
      <c r="AVK28" s="61"/>
      <c r="AVL28" s="61"/>
      <c r="AVM28" s="61"/>
      <c r="AVN28" s="61"/>
      <c r="AVO28" s="61"/>
      <c r="AVP28" s="61"/>
      <c r="AVQ28" s="61"/>
      <c r="AVR28" s="61"/>
      <c r="AVS28" s="61"/>
      <c r="AVT28" s="61"/>
      <c r="AVU28" s="61"/>
      <c r="AVV28" s="61"/>
      <c r="AVW28" s="61"/>
      <c r="AVX28" s="61"/>
      <c r="AVY28" s="61"/>
      <c r="AVZ28" s="61"/>
      <c r="AWA28" s="61"/>
      <c r="AWB28" s="61"/>
      <c r="AWC28" s="61"/>
      <c r="AWD28" s="61"/>
      <c r="AWE28" s="61"/>
      <c r="AWF28" s="61"/>
      <c r="AWG28" s="61"/>
      <c r="AWH28" s="61"/>
      <c r="AWI28" s="61"/>
      <c r="AWJ28" s="61"/>
      <c r="AWK28" s="61"/>
      <c r="AWL28" s="61"/>
      <c r="AWM28" s="61"/>
      <c r="AWN28" s="61"/>
      <c r="AWO28" s="61"/>
      <c r="AWP28" s="61"/>
      <c r="AWQ28" s="61"/>
      <c r="AWR28" s="61"/>
      <c r="AWS28" s="61"/>
      <c r="AWT28" s="61"/>
      <c r="AWU28" s="61"/>
      <c r="AWV28" s="61"/>
      <c r="AWW28" s="61"/>
      <c r="AWX28" s="61"/>
      <c r="AWY28" s="61"/>
      <c r="AWZ28" s="61"/>
      <c r="AXA28" s="61"/>
      <c r="AXB28" s="61"/>
      <c r="AXC28" s="61"/>
      <c r="AXD28" s="61"/>
      <c r="AXE28" s="61"/>
      <c r="AXF28" s="61"/>
      <c r="AXG28" s="61"/>
      <c r="AXH28" s="61"/>
      <c r="AXI28" s="61"/>
      <c r="AXJ28" s="61"/>
      <c r="AXK28" s="61"/>
      <c r="AXL28" s="61"/>
      <c r="AXM28" s="61"/>
      <c r="AXN28" s="61"/>
      <c r="AXO28" s="61"/>
      <c r="AXP28" s="61"/>
      <c r="AXQ28" s="61"/>
      <c r="AXR28" s="61"/>
      <c r="AXS28" s="61"/>
      <c r="AXT28" s="61"/>
      <c r="AXU28" s="61"/>
      <c r="AXV28" s="61"/>
      <c r="AXW28" s="61"/>
      <c r="AXX28" s="61"/>
      <c r="AXY28" s="61"/>
      <c r="AXZ28" s="61"/>
      <c r="AYA28" s="61"/>
      <c r="AYB28" s="61"/>
      <c r="AYC28" s="61"/>
      <c r="AYD28" s="61"/>
      <c r="AYE28" s="61"/>
      <c r="AYF28" s="61"/>
      <c r="AYG28" s="61"/>
      <c r="AYH28" s="61"/>
      <c r="AYI28" s="61"/>
      <c r="AYJ28" s="61"/>
      <c r="AYK28" s="61"/>
      <c r="AYL28" s="61"/>
      <c r="AYM28" s="61"/>
      <c r="AYN28" s="61"/>
      <c r="AYO28" s="61"/>
      <c r="AYP28" s="61"/>
      <c r="AYQ28" s="61"/>
      <c r="AYR28" s="61"/>
      <c r="AYS28" s="61"/>
      <c r="AYT28" s="61"/>
      <c r="AYU28" s="61"/>
      <c r="AYV28" s="61"/>
      <c r="AYW28" s="61"/>
      <c r="AYX28" s="61"/>
      <c r="AYY28" s="61"/>
      <c r="AYZ28" s="61"/>
      <c r="AZA28" s="61"/>
      <c r="AZB28" s="61"/>
      <c r="AZC28" s="61"/>
      <c r="AZD28" s="61"/>
      <c r="AZE28" s="61"/>
      <c r="AZF28" s="61"/>
      <c r="AZG28" s="61"/>
      <c r="AZH28" s="61"/>
      <c r="AZI28" s="61"/>
      <c r="AZJ28" s="61"/>
      <c r="AZK28" s="61"/>
      <c r="AZL28" s="61"/>
      <c r="AZM28" s="61"/>
      <c r="AZN28" s="61"/>
      <c r="AZO28" s="61"/>
      <c r="AZP28" s="61"/>
      <c r="AZQ28" s="61"/>
      <c r="AZR28" s="61"/>
      <c r="AZS28" s="61"/>
      <c r="AZT28" s="61"/>
      <c r="AZU28" s="61"/>
      <c r="AZV28" s="61"/>
      <c r="AZW28" s="61"/>
      <c r="AZX28" s="61"/>
      <c r="AZY28" s="61"/>
      <c r="AZZ28" s="61"/>
      <c r="BAA28" s="61"/>
      <c r="BAB28" s="61"/>
      <c r="BAC28" s="61"/>
      <c r="BAD28" s="61"/>
      <c r="BAE28" s="61"/>
      <c r="BAF28" s="61"/>
      <c r="BAG28" s="61"/>
      <c r="BAH28" s="61"/>
      <c r="BAI28" s="61"/>
      <c r="BAJ28" s="61"/>
      <c r="BAK28" s="61"/>
      <c r="BAL28" s="61"/>
      <c r="BAM28" s="61"/>
      <c r="BAN28" s="61"/>
      <c r="BAO28" s="61"/>
      <c r="BAP28" s="61"/>
      <c r="BAQ28" s="61"/>
      <c r="BAR28" s="61"/>
      <c r="BAS28" s="61"/>
      <c r="BAT28" s="61"/>
      <c r="BAU28" s="61"/>
      <c r="BAV28" s="61"/>
      <c r="BAW28" s="61"/>
      <c r="BAX28" s="61"/>
      <c r="BAY28" s="61"/>
      <c r="BAZ28" s="61"/>
      <c r="BBA28" s="61"/>
      <c r="BBB28" s="61"/>
      <c r="BBC28" s="61"/>
      <c r="BBD28" s="61"/>
      <c r="BBE28" s="61"/>
      <c r="BBF28" s="61"/>
      <c r="BBG28" s="61"/>
      <c r="BBH28" s="61"/>
      <c r="BBI28" s="61"/>
      <c r="BBJ28" s="61"/>
      <c r="BBK28" s="61"/>
      <c r="BBL28" s="61"/>
      <c r="BBM28" s="61"/>
      <c r="BBN28" s="61"/>
      <c r="BBO28" s="61"/>
      <c r="BBP28" s="61"/>
      <c r="BBQ28" s="61"/>
      <c r="BBR28" s="61"/>
      <c r="BBS28" s="61"/>
      <c r="BBT28" s="61"/>
      <c r="BBU28" s="61"/>
      <c r="BBV28" s="61"/>
      <c r="BBW28" s="61"/>
      <c r="BBX28" s="61"/>
      <c r="BBY28" s="61"/>
      <c r="BBZ28" s="61"/>
      <c r="BCA28" s="61"/>
      <c r="BCB28" s="61"/>
      <c r="BCC28" s="61"/>
      <c r="BCD28" s="61"/>
      <c r="BCE28" s="61"/>
      <c r="BCF28" s="61"/>
      <c r="BCG28" s="61"/>
      <c r="BCH28" s="61"/>
      <c r="BCI28" s="61"/>
      <c r="BCJ28" s="61"/>
      <c r="BCK28" s="61"/>
      <c r="BCL28" s="61"/>
      <c r="BCM28" s="61"/>
      <c r="BCN28" s="61"/>
      <c r="BCO28" s="61"/>
      <c r="BCP28" s="61"/>
      <c r="BCQ28" s="61"/>
      <c r="BCR28" s="61"/>
      <c r="BCS28" s="61"/>
      <c r="BCT28" s="61"/>
      <c r="BCU28" s="61"/>
      <c r="BCV28" s="61"/>
      <c r="BCW28" s="61"/>
      <c r="BCX28" s="61"/>
      <c r="BCY28" s="61"/>
      <c r="BCZ28" s="61"/>
      <c r="BDA28" s="61"/>
      <c r="BDB28" s="61"/>
      <c r="BDC28" s="61"/>
      <c r="BDD28" s="61"/>
      <c r="BDE28" s="61"/>
      <c r="BDF28" s="61"/>
      <c r="BDG28" s="61"/>
      <c r="BDH28" s="61"/>
      <c r="BDI28" s="61"/>
      <c r="BDJ28" s="61"/>
      <c r="BDK28" s="61"/>
      <c r="BDL28" s="61"/>
      <c r="BDM28" s="61"/>
      <c r="BDN28" s="61"/>
      <c r="BDO28" s="61"/>
      <c r="BDP28" s="61"/>
      <c r="BDQ28" s="61"/>
      <c r="BDR28" s="61"/>
      <c r="BDS28" s="61"/>
      <c r="BDT28" s="61"/>
      <c r="BDU28" s="61"/>
      <c r="BDV28" s="61"/>
      <c r="BDW28" s="61"/>
      <c r="BDX28" s="61"/>
      <c r="BDY28" s="61"/>
      <c r="BDZ28" s="61"/>
      <c r="BEA28" s="61"/>
      <c r="BEB28" s="61"/>
      <c r="BEC28" s="61"/>
      <c r="BED28" s="61"/>
      <c r="BEE28" s="61"/>
      <c r="BEF28" s="61"/>
      <c r="BEG28" s="61"/>
      <c r="BEH28" s="61"/>
      <c r="BEI28" s="61"/>
      <c r="BEJ28" s="61"/>
      <c r="BEK28" s="61"/>
      <c r="BEL28" s="61"/>
      <c r="BEM28" s="61"/>
      <c r="BEN28" s="61"/>
      <c r="BEO28" s="61"/>
      <c r="BEP28" s="61"/>
      <c r="BEQ28" s="61"/>
      <c r="BER28" s="61"/>
      <c r="BES28" s="61"/>
      <c r="BET28" s="61"/>
      <c r="BEU28" s="61"/>
      <c r="BEV28" s="61"/>
      <c r="BEW28" s="61"/>
      <c r="BEX28" s="61"/>
      <c r="BEY28" s="61"/>
      <c r="BEZ28" s="61"/>
      <c r="BFA28" s="61"/>
      <c r="BFB28" s="61"/>
      <c r="BFC28" s="61"/>
      <c r="BFD28" s="61"/>
      <c r="BFE28" s="61"/>
      <c r="BFF28" s="61"/>
      <c r="BFG28" s="61"/>
      <c r="BFH28" s="61"/>
      <c r="BFI28" s="61"/>
      <c r="BFJ28" s="61"/>
      <c r="BFK28" s="61"/>
      <c r="BFL28" s="61"/>
      <c r="BFM28" s="61"/>
      <c r="BFN28" s="61"/>
      <c r="BFO28" s="61"/>
      <c r="BFP28" s="61"/>
      <c r="BFQ28" s="61"/>
      <c r="BFR28" s="61"/>
      <c r="BFS28" s="61"/>
      <c r="BFT28" s="61"/>
      <c r="BFU28" s="61"/>
      <c r="BFV28" s="61"/>
      <c r="BFW28" s="61"/>
      <c r="BFX28" s="61"/>
      <c r="BFY28" s="61"/>
      <c r="BFZ28" s="61"/>
      <c r="BGA28" s="61"/>
      <c r="BGB28" s="61"/>
      <c r="BGC28" s="61"/>
      <c r="BGD28" s="61"/>
      <c r="BGE28" s="61"/>
      <c r="BGF28" s="61"/>
      <c r="BGG28" s="61"/>
      <c r="BGH28" s="61"/>
      <c r="BGI28" s="61"/>
      <c r="BGJ28" s="61"/>
      <c r="BGK28" s="61"/>
      <c r="BGL28" s="61"/>
      <c r="BGM28" s="61"/>
      <c r="BGN28" s="61"/>
      <c r="BGO28" s="61"/>
      <c r="BGP28" s="61"/>
      <c r="BGQ28" s="61"/>
      <c r="BGR28" s="61"/>
      <c r="BGS28" s="61"/>
      <c r="BGT28" s="61"/>
      <c r="BGU28" s="61"/>
      <c r="BGV28" s="61"/>
      <c r="BGW28" s="61"/>
      <c r="BGX28" s="61"/>
      <c r="BGY28" s="61"/>
      <c r="BGZ28" s="61"/>
      <c r="BHA28" s="61"/>
      <c r="BHB28" s="61"/>
      <c r="BHC28" s="61"/>
      <c r="BHD28" s="61"/>
      <c r="BHE28" s="61"/>
      <c r="BHF28" s="61"/>
      <c r="BHG28" s="61"/>
      <c r="BHH28" s="61"/>
      <c r="BHI28" s="61"/>
      <c r="BHJ28" s="61"/>
      <c r="BHK28" s="61"/>
      <c r="BHL28" s="61"/>
      <c r="BHM28" s="61"/>
      <c r="BHN28" s="61"/>
      <c r="BHO28" s="61"/>
      <c r="BHP28" s="61"/>
      <c r="BHQ28" s="61"/>
      <c r="BHR28" s="61"/>
      <c r="BHS28" s="61"/>
      <c r="BHT28" s="61"/>
      <c r="BHU28" s="61"/>
      <c r="BHV28" s="61"/>
      <c r="BHW28" s="61"/>
      <c r="BHX28" s="61"/>
      <c r="BHY28" s="61"/>
      <c r="BHZ28" s="61"/>
      <c r="BIA28" s="61"/>
      <c r="BIB28" s="61"/>
      <c r="BIC28" s="61"/>
      <c r="BID28" s="61"/>
      <c r="BIE28" s="61"/>
      <c r="BIF28" s="61"/>
      <c r="BIG28" s="61"/>
      <c r="BIH28" s="61"/>
      <c r="BII28" s="61"/>
      <c r="BIJ28" s="61"/>
      <c r="BIK28" s="61"/>
      <c r="BIL28" s="61"/>
      <c r="BIM28" s="61"/>
      <c r="BIN28" s="61"/>
      <c r="BIO28" s="61"/>
      <c r="BIP28" s="61"/>
      <c r="BIQ28" s="61"/>
      <c r="BIR28" s="61"/>
      <c r="BIS28" s="61"/>
      <c r="BIT28" s="61"/>
      <c r="BIU28" s="61"/>
      <c r="BIV28" s="61"/>
      <c r="BIW28" s="61"/>
      <c r="BIX28" s="61"/>
      <c r="BIY28" s="61"/>
      <c r="BIZ28" s="61"/>
      <c r="BJA28" s="61"/>
      <c r="BJB28" s="61"/>
      <c r="BJC28" s="61"/>
      <c r="BJD28" s="61"/>
      <c r="BJE28" s="61"/>
      <c r="BJF28" s="61"/>
      <c r="BJG28" s="61"/>
      <c r="BJH28" s="61"/>
      <c r="BJI28" s="61"/>
      <c r="BJJ28" s="61"/>
      <c r="BJK28" s="61"/>
      <c r="BJL28" s="61"/>
      <c r="BJM28" s="61"/>
      <c r="BJN28" s="61"/>
      <c r="BJO28" s="61"/>
      <c r="BJP28" s="61"/>
      <c r="BJQ28" s="61"/>
      <c r="BJR28" s="61"/>
      <c r="BJS28" s="61"/>
      <c r="BJT28" s="61"/>
      <c r="BJU28" s="61"/>
      <c r="BJV28" s="61"/>
      <c r="BJW28" s="61"/>
      <c r="BJX28" s="61"/>
      <c r="BJY28" s="61"/>
      <c r="BJZ28" s="61"/>
      <c r="BKA28" s="61"/>
      <c r="BKB28" s="61"/>
      <c r="BKC28" s="61"/>
      <c r="BKD28" s="61"/>
      <c r="BKE28" s="61"/>
      <c r="BKF28" s="61"/>
      <c r="BKG28" s="61"/>
      <c r="BKH28" s="61"/>
      <c r="BKI28" s="61"/>
      <c r="BKJ28" s="61"/>
      <c r="BKK28" s="61"/>
      <c r="BKL28" s="61"/>
      <c r="BKM28" s="61"/>
      <c r="BKN28" s="61"/>
      <c r="BKO28" s="61"/>
      <c r="BKP28" s="61"/>
      <c r="BKQ28" s="61"/>
      <c r="BKR28" s="61"/>
      <c r="BKS28" s="61"/>
      <c r="BKT28" s="61"/>
      <c r="BKU28" s="61"/>
      <c r="BKV28" s="61"/>
      <c r="BKW28" s="61"/>
      <c r="BKX28" s="61"/>
      <c r="BKY28" s="61"/>
      <c r="BKZ28" s="61"/>
      <c r="BLA28" s="61"/>
      <c r="BLB28" s="61"/>
      <c r="BLC28" s="61"/>
      <c r="BLD28" s="61"/>
      <c r="BLE28" s="61"/>
      <c r="BLF28" s="61"/>
      <c r="BLG28" s="61"/>
      <c r="BLH28" s="61"/>
      <c r="BLI28" s="61"/>
      <c r="BLJ28" s="61"/>
      <c r="BLK28" s="61"/>
      <c r="BLL28" s="61"/>
      <c r="BLM28" s="61"/>
      <c r="BLN28" s="61"/>
      <c r="BLO28" s="61"/>
      <c r="BLP28" s="61"/>
      <c r="BLQ28" s="61"/>
      <c r="BLR28" s="61"/>
      <c r="BLS28" s="61"/>
      <c r="BLT28" s="61"/>
      <c r="BLU28" s="61"/>
      <c r="BLV28" s="61"/>
      <c r="BLW28" s="61"/>
      <c r="BLX28" s="61"/>
      <c r="BLY28" s="61"/>
      <c r="BLZ28" s="61"/>
      <c r="BMA28" s="61"/>
      <c r="BMB28" s="61"/>
      <c r="BMC28" s="61"/>
      <c r="BMD28" s="61"/>
      <c r="BME28" s="61"/>
      <c r="BMF28" s="61"/>
      <c r="BMG28" s="61"/>
      <c r="BMH28" s="61"/>
      <c r="BMI28" s="61"/>
      <c r="BMJ28" s="61"/>
      <c r="BMK28" s="61"/>
      <c r="BML28" s="61"/>
      <c r="BMM28" s="61"/>
      <c r="BMN28" s="61"/>
      <c r="BMO28" s="61"/>
      <c r="BMP28" s="61"/>
      <c r="BMQ28" s="61"/>
      <c r="BMR28" s="61"/>
      <c r="BMS28" s="61"/>
      <c r="BMT28" s="61"/>
      <c r="BMU28" s="61"/>
      <c r="BMV28" s="61"/>
      <c r="BMW28" s="61"/>
      <c r="BMX28" s="61"/>
      <c r="BMY28" s="61"/>
      <c r="BMZ28" s="61"/>
      <c r="BNA28" s="61"/>
      <c r="BNB28" s="61"/>
      <c r="BNC28" s="61"/>
      <c r="BND28" s="61"/>
      <c r="BNE28" s="61"/>
      <c r="BNF28" s="61"/>
      <c r="BNG28" s="61"/>
      <c r="BNH28" s="61"/>
      <c r="BNI28" s="61"/>
      <c r="BNJ28" s="61"/>
      <c r="BNK28" s="61"/>
      <c r="BNL28" s="61"/>
      <c r="BNM28" s="61"/>
      <c r="BNN28" s="61"/>
      <c r="BNO28" s="61"/>
      <c r="BNP28" s="61"/>
      <c r="BNQ28" s="61"/>
      <c r="BNR28" s="61"/>
      <c r="BNS28" s="61"/>
      <c r="BNT28" s="61"/>
      <c r="BNU28" s="61"/>
      <c r="BNV28" s="61"/>
      <c r="BNW28" s="61"/>
      <c r="BNX28" s="61"/>
      <c r="BNY28" s="61"/>
      <c r="BNZ28" s="61"/>
      <c r="BOA28" s="61"/>
      <c r="BOB28" s="61"/>
      <c r="BOC28" s="61"/>
      <c r="BOD28" s="61"/>
      <c r="BOE28" s="61"/>
      <c r="BOF28" s="61"/>
      <c r="BOG28" s="61"/>
      <c r="BOH28" s="61"/>
      <c r="BOI28" s="61"/>
      <c r="BOJ28" s="61"/>
      <c r="BOK28" s="61"/>
      <c r="BOL28" s="61"/>
      <c r="BOM28" s="61"/>
      <c r="BON28" s="61"/>
      <c r="BOO28" s="61"/>
      <c r="BOP28" s="61"/>
      <c r="BOQ28" s="61"/>
      <c r="BOR28" s="61"/>
      <c r="BOS28" s="61"/>
      <c r="BOT28" s="61"/>
      <c r="BOU28" s="61"/>
      <c r="BOV28" s="61"/>
      <c r="BOW28" s="61"/>
      <c r="BOX28" s="61"/>
      <c r="BOY28" s="61"/>
      <c r="BOZ28" s="61"/>
      <c r="BPA28" s="61"/>
      <c r="BPB28" s="61"/>
      <c r="BPC28" s="61"/>
      <c r="BPD28" s="61"/>
      <c r="BPE28" s="61"/>
      <c r="BPF28" s="61"/>
      <c r="BPG28" s="61"/>
      <c r="BPH28" s="61"/>
      <c r="BPI28" s="61"/>
      <c r="BPJ28" s="61"/>
      <c r="BPK28" s="61"/>
      <c r="BPL28" s="61"/>
      <c r="BPM28" s="61"/>
      <c r="BPN28" s="61"/>
      <c r="BPO28" s="61"/>
      <c r="BPP28" s="61"/>
      <c r="BPQ28" s="61"/>
      <c r="BPR28" s="61"/>
      <c r="BPS28" s="61"/>
      <c r="BPT28" s="61"/>
      <c r="BPU28" s="61"/>
      <c r="BPV28" s="61"/>
      <c r="BPW28" s="61"/>
      <c r="BPX28" s="61"/>
      <c r="BPY28" s="61"/>
      <c r="BPZ28" s="61"/>
      <c r="BQA28" s="61"/>
      <c r="BQB28" s="61"/>
      <c r="BQC28" s="61"/>
      <c r="BQD28" s="61"/>
      <c r="BQE28" s="61"/>
      <c r="BQF28" s="61"/>
      <c r="BQG28" s="61"/>
      <c r="BQH28" s="61"/>
      <c r="BQI28" s="61"/>
      <c r="BQJ28" s="61"/>
      <c r="BQK28" s="61"/>
      <c r="BQL28" s="61"/>
      <c r="BQM28" s="61"/>
      <c r="BQN28" s="61"/>
      <c r="BQO28" s="61"/>
      <c r="BQP28" s="61"/>
      <c r="BQQ28" s="61"/>
      <c r="BQR28" s="61"/>
      <c r="BQS28" s="61"/>
      <c r="BQT28" s="61"/>
      <c r="BQU28" s="61"/>
      <c r="BQV28" s="61"/>
      <c r="BQW28" s="61"/>
      <c r="BQX28" s="61"/>
      <c r="BQY28" s="61"/>
      <c r="BQZ28" s="61"/>
      <c r="BRA28" s="61"/>
      <c r="BRB28" s="61"/>
      <c r="BRC28" s="61"/>
      <c r="BRD28" s="61"/>
      <c r="BRE28" s="61"/>
      <c r="BRF28" s="61"/>
      <c r="BRG28" s="61"/>
      <c r="BRH28" s="61"/>
      <c r="BRI28" s="61"/>
      <c r="BRJ28" s="61"/>
      <c r="BRK28" s="61"/>
      <c r="BRL28" s="61"/>
      <c r="BRM28" s="61"/>
      <c r="BRN28" s="61"/>
      <c r="BRO28" s="61"/>
      <c r="BRP28" s="61"/>
      <c r="BRQ28" s="61"/>
      <c r="BRR28" s="61"/>
      <c r="BRS28" s="61"/>
      <c r="BRT28" s="61"/>
      <c r="BRU28" s="61"/>
      <c r="BRV28" s="61"/>
      <c r="BRW28" s="61"/>
      <c r="BRX28" s="61"/>
      <c r="BRY28" s="61"/>
      <c r="BRZ28" s="61"/>
      <c r="BSA28" s="61"/>
      <c r="BSB28" s="61"/>
      <c r="BSC28" s="61"/>
      <c r="BSD28" s="61"/>
      <c r="BSE28" s="61"/>
      <c r="BSF28" s="61"/>
      <c r="BSG28" s="61"/>
      <c r="BSH28" s="61"/>
      <c r="BSI28" s="61"/>
      <c r="BSJ28" s="61"/>
      <c r="BSK28" s="61"/>
      <c r="BSL28" s="61"/>
      <c r="BSM28" s="61"/>
      <c r="BSN28" s="61"/>
      <c r="BSO28" s="61"/>
      <c r="BSP28" s="61"/>
      <c r="BSQ28" s="61"/>
      <c r="BSR28" s="61"/>
      <c r="BSS28" s="61"/>
      <c r="BST28" s="61"/>
      <c r="BSU28" s="61"/>
      <c r="BSV28" s="61"/>
      <c r="BSW28" s="61"/>
      <c r="BSX28" s="61"/>
      <c r="BSY28" s="61"/>
      <c r="BSZ28" s="61"/>
      <c r="BTA28" s="61"/>
      <c r="BTB28" s="61"/>
      <c r="BTC28" s="61"/>
      <c r="BTD28" s="61"/>
      <c r="BTE28" s="61"/>
      <c r="BTF28" s="61"/>
      <c r="BTG28" s="61"/>
      <c r="BTH28" s="61"/>
      <c r="BTI28" s="61"/>
      <c r="BTJ28" s="61"/>
      <c r="BTK28" s="61"/>
      <c r="BTL28" s="61"/>
      <c r="BTM28" s="61"/>
      <c r="BTN28" s="61"/>
      <c r="BTO28" s="61"/>
      <c r="BTP28" s="61"/>
      <c r="BTQ28" s="61"/>
      <c r="BTR28" s="61"/>
      <c r="BTS28" s="61"/>
      <c r="BTT28" s="61"/>
      <c r="BTU28" s="61"/>
      <c r="BTV28" s="61"/>
      <c r="BTW28" s="61"/>
      <c r="BTX28" s="61"/>
      <c r="BTY28" s="61"/>
      <c r="BTZ28" s="61"/>
      <c r="BUA28" s="61"/>
      <c r="BUB28" s="61"/>
      <c r="BUC28" s="61"/>
      <c r="BUD28" s="61"/>
      <c r="BUE28" s="61"/>
      <c r="BUF28" s="61"/>
      <c r="BUG28" s="61"/>
      <c r="BUH28" s="61"/>
      <c r="BUI28" s="61"/>
      <c r="BUJ28" s="61"/>
      <c r="BUK28" s="61"/>
      <c r="BUL28" s="61"/>
      <c r="BUM28" s="61"/>
      <c r="BUN28" s="61"/>
      <c r="BUO28" s="61"/>
      <c r="BUP28" s="61"/>
      <c r="BUQ28" s="61"/>
      <c r="BUR28" s="61"/>
      <c r="BUS28" s="61"/>
      <c r="BUT28" s="61"/>
      <c r="BUU28" s="61"/>
      <c r="BUV28" s="61"/>
      <c r="BUW28" s="61"/>
      <c r="BUX28" s="61"/>
      <c r="BUY28" s="61"/>
      <c r="BUZ28" s="61"/>
      <c r="BVA28" s="61"/>
      <c r="BVB28" s="61"/>
      <c r="BVC28" s="61"/>
      <c r="BVD28" s="61"/>
      <c r="BVE28" s="61"/>
      <c r="BVF28" s="61"/>
      <c r="BVG28" s="61"/>
      <c r="BVH28" s="61"/>
      <c r="BVI28" s="61"/>
      <c r="BVJ28" s="61"/>
      <c r="BVK28" s="61"/>
      <c r="BVL28" s="61"/>
      <c r="BVM28" s="61"/>
      <c r="BVN28" s="61"/>
      <c r="BVO28" s="61"/>
      <c r="BVP28" s="61"/>
      <c r="BVQ28" s="61"/>
      <c r="BVR28" s="61"/>
      <c r="BVS28" s="61"/>
      <c r="BVT28" s="61"/>
      <c r="BVU28" s="61"/>
      <c r="BVV28" s="61"/>
      <c r="BVW28" s="61"/>
      <c r="BVX28" s="61"/>
      <c r="BVY28" s="61"/>
      <c r="BVZ28" s="61"/>
      <c r="BWA28" s="61"/>
      <c r="BWB28" s="61"/>
      <c r="BWC28" s="61"/>
      <c r="BWD28" s="61"/>
      <c r="BWE28" s="61"/>
      <c r="BWF28" s="61"/>
      <c r="BWG28" s="61"/>
      <c r="BWH28" s="61"/>
      <c r="BWI28" s="61"/>
      <c r="BWJ28" s="61"/>
      <c r="BWK28" s="61"/>
      <c r="BWL28" s="61"/>
      <c r="BWM28" s="61"/>
      <c r="BWN28" s="61"/>
      <c r="BWO28" s="61"/>
      <c r="BWP28" s="61"/>
      <c r="BWQ28" s="61"/>
      <c r="BWR28" s="61"/>
      <c r="BWS28" s="61"/>
      <c r="BWT28" s="61"/>
      <c r="BWU28" s="61"/>
      <c r="BWV28" s="61"/>
      <c r="BWW28" s="61"/>
      <c r="BWX28" s="61"/>
      <c r="BWY28" s="61"/>
      <c r="BWZ28" s="61"/>
      <c r="BXA28" s="61"/>
      <c r="BXB28" s="61"/>
      <c r="BXC28" s="61"/>
      <c r="BXD28" s="61"/>
      <c r="BXE28" s="61"/>
      <c r="BXF28" s="61"/>
      <c r="BXG28" s="61"/>
      <c r="BXH28" s="61"/>
      <c r="BXI28" s="61"/>
      <c r="BXJ28" s="61"/>
      <c r="BXK28" s="61"/>
      <c r="BXL28" s="61"/>
      <c r="BXM28" s="61"/>
      <c r="BXN28" s="61"/>
      <c r="BXO28" s="61"/>
      <c r="BXP28" s="61"/>
      <c r="BXQ28" s="61"/>
      <c r="BXR28" s="61"/>
      <c r="BXS28" s="61"/>
      <c r="BXT28" s="61"/>
      <c r="BXU28" s="61"/>
      <c r="BXV28" s="61"/>
      <c r="BXW28" s="61"/>
      <c r="BXX28" s="61"/>
      <c r="BXY28" s="61"/>
      <c r="BXZ28" s="61"/>
      <c r="BYA28" s="61"/>
      <c r="BYB28" s="61"/>
      <c r="BYC28" s="61"/>
      <c r="BYD28" s="61"/>
      <c r="BYE28" s="61"/>
      <c r="BYF28" s="61"/>
      <c r="BYG28" s="61"/>
      <c r="BYH28" s="61"/>
      <c r="BYI28" s="61"/>
      <c r="BYJ28" s="61"/>
      <c r="BYK28" s="61"/>
      <c r="BYL28" s="61"/>
      <c r="BYM28" s="61"/>
      <c r="BYN28" s="61"/>
      <c r="BYO28" s="61"/>
      <c r="BYP28" s="61"/>
      <c r="BYQ28" s="61"/>
      <c r="BYR28" s="61"/>
      <c r="BYS28" s="61"/>
      <c r="BYT28" s="61"/>
      <c r="BYU28" s="61"/>
      <c r="BYV28" s="61"/>
      <c r="BYW28" s="61"/>
      <c r="BYX28" s="61"/>
      <c r="BYY28" s="61"/>
      <c r="BYZ28" s="61"/>
      <c r="BZA28" s="61"/>
      <c r="BZB28" s="61"/>
      <c r="BZC28" s="61"/>
      <c r="BZD28" s="61"/>
      <c r="BZE28" s="61"/>
      <c r="BZF28" s="61"/>
      <c r="BZG28" s="61"/>
      <c r="BZH28" s="61"/>
      <c r="BZI28" s="61"/>
      <c r="BZJ28" s="61"/>
      <c r="BZK28" s="61"/>
      <c r="BZL28" s="61"/>
      <c r="BZM28" s="61"/>
      <c r="BZN28" s="61"/>
      <c r="BZO28" s="61"/>
      <c r="BZP28" s="61"/>
      <c r="BZQ28" s="61"/>
      <c r="BZR28" s="61"/>
      <c r="BZS28" s="61"/>
      <c r="BZT28" s="61"/>
      <c r="BZU28" s="61"/>
      <c r="BZV28" s="61"/>
      <c r="BZW28" s="61"/>
      <c r="BZX28" s="61"/>
      <c r="BZY28" s="61"/>
      <c r="BZZ28" s="61"/>
      <c r="CAA28" s="61"/>
      <c r="CAB28" s="61"/>
      <c r="CAC28" s="61"/>
      <c r="CAD28" s="61"/>
      <c r="CAE28" s="61"/>
      <c r="CAF28" s="61"/>
      <c r="CAG28" s="61"/>
      <c r="CAH28" s="61"/>
      <c r="CAI28" s="61"/>
      <c r="CAJ28" s="61"/>
      <c r="CAK28" s="61"/>
      <c r="CAL28" s="61"/>
      <c r="CAM28" s="61"/>
      <c r="CAN28" s="61"/>
      <c r="CAO28" s="61"/>
      <c r="CAP28" s="61"/>
      <c r="CAQ28" s="61"/>
      <c r="CAR28" s="61"/>
      <c r="CAS28" s="61"/>
      <c r="CAT28" s="61"/>
      <c r="CAU28" s="61"/>
      <c r="CAV28" s="61"/>
      <c r="CAW28" s="61"/>
      <c r="CAX28" s="61"/>
      <c r="CAY28" s="61"/>
      <c r="CAZ28" s="61"/>
      <c r="CBA28" s="61"/>
      <c r="CBB28" s="61"/>
      <c r="CBC28" s="61"/>
      <c r="CBD28" s="61"/>
      <c r="CBE28" s="61"/>
      <c r="CBF28" s="61"/>
      <c r="CBG28" s="61"/>
      <c r="CBH28" s="61"/>
      <c r="CBI28" s="61"/>
      <c r="CBJ28" s="61"/>
      <c r="CBK28" s="61"/>
      <c r="CBL28" s="61"/>
      <c r="CBM28" s="61"/>
      <c r="CBN28" s="61"/>
      <c r="CBO28" s="61"/>
      <c r="CBP28" s="61"/>
      <c r="CBQ28" s="61"/>
      <c r="CBR28" s="61"/>
      <c r="CBS28" s="61"/>
      <c r="CBT28" s="61"/>
      <c r="CBU28" s="61"/>
      <c r="CBV28" s="61"/>
      <c r="CBW28" s="61"/>
      <c r="CBX28" s="61"/>
      <c r="CBY28" s="61"/>
      <c r="CBZ28" s="61"/>
      <c r="CCA28" s="61"/>
      <c r="CCB28" s="61"/>
      <c r="CCC28" s="61"/>
      <c r="CCD28" s="61"/>
      <c r="CCE28" s="61"/>
      <c r="CCF28" s="61"/>
      <c r="CCG28" s="61"/>
      <c r="CCH28" s="61"/>
      <c r="CCI28" s="61"/>
      <c r="CCJ28" s="61"/>
      <c r="CCK28" s="61"/>
      <c r="CCL28" s="61"/>
      <c r="CCM28" s="61"/>
      <c r="CCN28" s="61"/>
      <c r="CCO28" s="61"/>
      <c r="CCP28" s="61"/>
      <c r="CCQ28" s="61"/>
      <c r="CCR28" s="61"/>
      <c r="CCS28" s="61"/>
      <c r="CCT28" s="61"/>
      <c r="CCU28" s="61"/>
      <c r="CCV28" s="61"/>
      <c r="CCW28" s="61"/>
      <c r="CCX28" s="61"/>
      <c r="CCY28" s="61"/>
      <c r="CCZ28" s="61"/>
      <c r="CDA28" s="61"/>
      <c r="CDB28" s="61"/>
      <c r="CDC28" s="61"/>
      <c r="CDD28" s="61"/>
      <c r="CDE28" s="61"/>
      <c r="CDF28" s="61"/>
      <c r="CDG28" s="61"/>
      <c r="CDH28" s="61"/>
      <c r="CDI28" s="61"/>
      <c r="CDJ28" s="61"/>
      <c r="CDK28" s="61"/>
      <c r="CDL28" s="61"/>
      <c r="CDM28" s="61"/>
      <c r="CDN28" s="61"/>
      <c r="CDO28" s="61"/>
      <c r="CDP28" s="61"/>
      <c r="CDQ28" s="61"/>
      <c r="CDR28" s="61"/>
      <c r="CDS28" s="61"/>
      <c r="CDT28" s="61"/>
      <c r="CDU28" s="61"/>
      <c r="CDV28" s="61"/>
      <c r="CDW28" s="61"/>
      <c r="CDX28" s="61"/>
      <c r="CDY28" s="61"/>
      <c r="CDZ28" s="61"/>
      <c r="CEA28" s="61"/>
      <c r="CEB28" s="61"/>
      <c r="CEC28" s="61"/>
      <c r="CED28" s="61"/>
      <c r="CEE28" s="61"/>
      <c r="CEF28" s="61"/>
      <c r="CEG28" s="61"/>
      <c r="CEH28" s="61"/>
      <c r="CEI28" s="61"/>
      <c r="CEJ28" s="61"/>
      <c r="CEK28" s="61"/>
      <c r="CEL28" s="61"/>
      <c r="CEM28" s="61"/>
      <c r="CEN28" s="61"/>
      <c r="CEO28" s="61"/>
      <c r="CEP28" s="61"/>
      <c r="CEQ28" s="61"/>
      <c r="CER28" s="61"/>
      <c r="CES28" s="61"/>
      <c r="CET28" s="61"/>
      <c r="CEU28" s="61"/>
      <c r="CEV28" s="61"/>
      <c r="CEW28" s="61"/>
      <c r="CEX28" s="61"/>
      <c r="CEY28" s="61"/>
      <c r="CEZ28" s="61"/>
      <c r="CFA28" s="61"/>
      <c r="CFB28" s="61"/>
      <c r="CFC28" s="61"/>
      <c r="CFD28" s="61"/>
      <c r="CFE28" s="61"/>
      <c r="CFF28" s="61"/>
      <c r="CFG28" s="61"/>
      <c r="CFH28" s="61"/>
      <c r="CFI28" s="61"/>
      <c r="CFJ28" s="61"/>
      <c r="CFK28" s="61"/>
      <c r="CFL28" s="61"/>
      <c r="CFM28" s="61"/>
      <c r="CFN28" s="61"/>
      <c r="CFO28" s="61"/>
      <c r="CFP28" s="61"/>
      <c r="CFQ28" s="61"/>
      <c r="CFR28" s="61"/>
      <c r="CFS28" s="61"/>
      <c r="CFT28" s="61"/>
      <c r="CFU28" s="61"/>
      <c r="CFV28" s="61"/>
      <c r="CFW28" s="61"/>
      <c r="CFX28" s="61"/>
      <c r="CFY28" s="61"/>
      <c r="CFZ28" s="61"/>
      <c r="CGA28" s="61"/>
      <c r="CGB28" s="61"/>
      <c r="CGC28" s="61"/>
      <c r="CGD28" s="61"/>
      <c r="CGE28" s="61"/>
      <c r="CGF28" s="61"/>
      <c r="CGG28" s="61"/>
      <c r="CGH28" s="61"/>
      <c r="CGI28" s="61"/>
      <c r="CGJ28" s="61"/>
      <c r="CGK28" s="61"/>
      <c r="CGL28" s="61"/>
      <c r="CGM28" s="61"/>
      <c r="CGN28" s="61"/>
      <c r="CGO28" s="61"/>
      <c r="CGP28" s="61"/>
      <c r="CGQ28" s="61"/>
      <c r="CGR28" s="61"/>
      <c r="CGS28" s="61"/>
      <c r="CGT28" s="61"/>
      <c r="CGU28" s="61"/>
      <c r="CGV28" s="61"/>
      <c r="CGW28" s="61"/>
      <c r="CGX28" s="61"/>
      <c r="CGY28" s="61"/>
      <c r="CGZ28" s="61"/>
      <c r="CHA28" s="61"/>
      <c r="CHB28" s="61"/>
      <c r="CHC28" s="61"/>
      <c r="CHD28" s="61"/>
      <c r="CHE28" s="61"/>
      <c r="CHF28" s="61"/>
      <c r="CHG28" s="61"/>
      <c r="CHH28" s="61"/>
      <c r="CHI28" s="61"/>
      <c r="CHJ28" s="61"/>
      <c r="CHK28" s="61"/>
      <c r="CHL28" s="61"/>
      <c r="CHM28" s="61"/>
      <c r="CHN28" s="61"/>
      <c r="CHO28" s="61"/>
      <c r="CHP28" s="61"/>
      <c r="CHQ28" s="61"/>
      <c r="CHR28" s="61"/>
      <c r="CHS28" s="61"/>
      <c r="CHT28" s="61"/>
      <c r="CHU28" s="61"/>
      <c r="CHV28" s="61"/>
      <c r="CHW28" s="61"/>
      <c r="CHX28" s="61"/>
      <c r="CHY28" s="61"/>
      <c r="CHZ28" s="61"/>
      <c r="CIA28" s="61"/>
      <c r="CIB28" s="61"/>
      <c r="CIC28" s="61"/>
      <c r="CID28" s="61"/>
      <c r="CIE28" s="61"/>
      <c r="CIF28" s="61"/>
      <c r="CIG28" s="61"/>
      <c r="CIH28" s="61"/>
      <c r="CII28" s="61"/>
      <c r="CIJ28" s="61"/>
      <c r="CIK28" s="61"/>
      <c r="CIL28" s="61"/>
      <c r="CIM28" s="61"/>
      <c r="CIN28" s="61"/>
      <c r="CIO28" s="61"/>
      <c r="CIP28" s="61"/>
      <c r="CIQ28" s="61"/>
      <c r="CIR28" s="61"/>
      <c r="CIS28" s="61"/>
      <c r="CIT28" s="61"/>
      <c r="CIU28" s="61"/>
      <c r="CIV28" s="61"/>
      <c r="CIW28" s="61"/>
      <c r="CIX28" s="61"/>
      <c r="CIY28" s="61"/>
      <c r="CIZ28" s="61"/>
      <c r="CJA28" s="61"/>
      <c r="CJB28" s="61"/>
      <c r="CJC28" s="61"/>
      <c r="CJD28" s="61"/>
      <c r="CJE28" s="61"/>
      <c r="CJF28" s="61"/>
      <c r="CJG28" s="61"/>
      <c r="CJH28" s="61"/>
      <c r="CJI28" s="61"/>
      <c r="CJJ28" s="61"/>
      <c r="CJK28" s="61"/>
      <c r="CJL28" s="61"/>
      <c r="CJM28" s="61"/>
      <c r="CJN28" s="61"/>
      <c r="CJO28" s="61"/>
      <c r="CJP28" s="61"/>
      <c r="CJQ28" s="61"/>
      <c r="CJR28" s="61"/>
      <c r="CJS28" s="61"/>
      <c r="CJT28" s="61"/>
      <c r="CJU28" s="61"/>
      <c r="CJV28" s="61"/>
      <c r="CJW28" s="61"/>
      <c r="CJX28" s="61"/>
      <c r="CJY28" s="61"/>
      <c r="CJZ28" s="61"/>
      <c r="CKA28" s="61"/>
      <c r="CKB28" s="61"/>
      <c r="CKC28" s="61"/>
      <c r="CKD28" s="61"/>
      <c r="CKE28" s="61"/>
      <c r="CKF28" s="61"/>
      <c r="CKG28" s="61"/>
      <c r="CKH28" s="61"/>
      <c r="CKI28" s="61"/>
      <c r="CKJ28" s="61"/>
      <c r="CKK28" s="61"/>
      <c r="CKL28" s="61"/>
      <c r="CKM28" s="61"/>
      <c r="CKN28" s="61"/>
      <c r="CKO28" s="61"/>
      <c r="CKP28" s="61"/>
      <c r="CKQ28" s="61"/>
      <c r="CKR28" s="61"/>
      <c r="CKS28" s="61"/>
      <c r="CKT28" s="61"/>
      <c r="CKU28" s="61"/>
      <c r="CKV28" s="61"/>
      <c r="CKW28" s="61"/>
      <c r="CKX28" s="61"/>
      <c r="CKY28" s="61"/>
      <c r="CKZ28" s="61"/>
      <c r="CLA28" s="61"/>
      <c r="CLB28" s="61"/>
      <c r="CLC28" s="61"/>
      <c r="CLD28" s="61"/>
      <c r="CLE28" s="61"/>
      <c r="CLF28" s="61"/>
      <c r="CLG28" s="61"/>
      <c r="CLH28" s="61"/>
      <c r="CLI28" s="61"/>
      <c r="CLJ28" s="61"/>
      <c r="CLK28" s="61"/>
      <c r="CLL28" s="61"/>
      <c r="CLM28" s="61"/>
      <c r="CLN28" s="61"/>
      <c r="CLO28" s="61"/>
      <c r="CLP28" s="61"/>
      <c r="CLQ28" s="61"/>
      <c r="CLR28" s="61"/>
      <c r="CLS28" s="61"/>
      <c r="CLT28" s="61"/>
      <c r="CLU28" s="61"/>
      <c r="CLV28" s="61"/>
      <c r="CLW28" s="61"/>
      <c r="CLX28" s="61"/>
      <c r="CLY28" s="61"/>
      <c r="CLZ28" s="61"/>
      <c r="CMA28" s="61"/>
      <c r="CMB28" s="61"/>
      <c r="CMC28" s="61"/>
      <c r="CMD28" s="61"/>
      <c r="CME28" s="61"/>
      <c r="CMF28" s="61"/>
      <c r="CMG28" s="61"/>
      <c r="CMH28" s="61"/>
      <c r="CMI28" s="61"/>
      <c r="CMJ28" s="61"/>
      <c r="CMK28" s="61"/>
      <c r="CML28" s="61"/>
      <c r="CMM28" s="61"/>
      <c r="CMN28" s="61"/>
      <c r="CMO28" s="61"/>
      <c r="CMP28" s="61"/>
      <c r="CMQ28" s="61"/>
      <c r="CMR28" s="61"/>
      <c r="CMS28" s="61"/>
      <c r="CMT28" s="61"/>
      <c r="CMU28" s="61"/>
      <c r="CMV28" s="61"/>
      <c r="CMW28" s="61"/>
      <c r="CMX28" s="61"/>
      <c r="CMY28" s="61"/>
      <c r="CMZ28" s="61"/>
      <c r="CNA28" s="61"/>
      <c r="CNB28" s="61"/>
      <c r="CNC28" s="61"/>
      <c r="CND28" s="61"/>
      <c r="CNE28" s="61"/>
      <c r="CNF28" s="61"/>
      <c r="CNG28" s="61"/>
      <c r="CNH28" s="61"/>
      <c r="CNI28" s="61"/>
      <c r="CNJ28" s="61"/>
      <c r="CNK28" s="61"/>
      <c r="CNL28" s="61"/>
      <c r="CNM28" s="61"/>
      <c r="CNN28" s="61"/>
      <c r="CNO28" s="61"/>
      <c r="CNP28" s="61"/>
      <c r="CNQ28" s="61"/>
      <c r="CNR28" s="61"/>
      <c r="CNS28" s="61"/>
      <c r="CNT28" s="61"/>
      <c r="CNU28" s="61"/>
      <c r="CNV28" s="61"/>
      <c r="CNW28" s="61"/>
      <c r="CNX28" s="61"/>
      <c r="CNY28" s="61"/>
      <c r="CNZ28" s="61"/>
      <c r="COA28" s="61"/>
      <c r="COB28" s="61"/>
      <c r="COC28" s="61"/>
      <c r="COD28" s="61"/>
      <c r="COE28" s="61"/>
      <c r="COF28" s="61"/>
      <c r="COG28" s="61"/>
      <c r="COH28" s="61"/>
      <c r="COI28" s="61"/>
      <c r="COJ28" s="61"/>
      <c r="COK28" s="61"/>
      <c r="COL28" s="61"/>
      <c r="COM28" s="61"/>
      <c r="CON28" s="61"/>
      <c r="COO28" s="61"/>
      <c r="COP28" s="61"/>
      <c r="COQ28" s="61"/>
      <c r="COR28" s="61"/>
      <c r="COS28" s="61"/>
      <c r="COT28" s="61"/>
      <c r="COU28" s="61"/>
      <c r="COV28" s="61"/>
      <c r="COW28" s="61"/>
      <c r="COX28" s="61"/>
      <c r="COY28" s="61"/>
      <c r="COZ28" s="61"/>
      <c r="CPA28" s="61"/>
      <c r="CPB28" s="61"/>
      <c r="CPC28" s="61"/>
      <c r="CPD28" s="61"/>
      <c r="CPE28" s="61"/>
      <c r="CPF28" s="61"/>
      <c r="CPG28" s="61"/>
      <c r="CPH28" s="61"/>
      <c r="CPI28" s="61"/>
      <c r="CPJ28" s="61"/>
      <c r="CPK28" s="61"/>
      <c r="CPL28" s="61"/>
      <c r="CPM28" s="61"/>
      <c r="CPN28" s="61"/>
      <c r="CPO28" s="61"/>
      <c r="CPP28" s="61"/>
      <c r="CPQ28" s="61"/>
      <c r="CPR28" s="61"/>
      <c r="CPS28" s="61"/>
      <c r="CPT28" s="61"/>
      <c r="CPU28" s="61"/>
      <c r="CPV28" s="61"/>
      <c r="CPW28" s="61"/>
      <c r="CPX28" s="61"/>
      <c r="CPY28" s="61"/>
      <c r="CPZ28" s="61"/>
      <c r="CQA28" s="61"/>
      <c r="CQB28" s="61"/>
      <c r="CQC28" s="61"/>
      <c r="CQD28" s="61"/>
      <c r="CQE28" s="61"/>
      <c r="CQF28" s="61"/>
      <c r="CQG28" s="61"/>
      <c r="CQH28" s="61"/>
      <c r="CQI28" s="61"/>
      <c r="CQJ28" s="61"/>
      <c r="CQK28" s="61"/>
      <c r="CQL28" s="61"/>
      <c r="CQM28" s="61"/>
      <c r="CQN28" s="61"/>
      <c r="CQO28" s="61"/>
      <c r="CQP28" s="61"/>
      <c r="CQQ28" s="61"/>
      <c r="CQR28" s="61"/>
      <c r="CQS28" s="61"/>
      <c r="CQT28" s="61"/>
      <c r="CQU28" s="61"/>
      <c r="CQV28" s="61"/>
      <c r="CQW28" s="61"/>
      <c r="CQX28" s="61"/>
      <c r="CQY28" s="61"/>
      <c r="CQZ28" s="61"/>
      <c r="CRA28" s="61"/>
      <c r="CRB28" s="61"/>
      <c r="CRC28" s="61"/>
      <c r="CRD28" s="61"/>
      <c r="CRE28" s="61"/>
      <c r="CRF28" s="61"/>
      <c r="CRG28" s="61"/>
      <c r="CRH28" s="61"/>
      <c r="CRI28" s="61"/>
      <c r="CRJ28" s="61"/>
      <c r="CRK28" s="61"/>
      <c r="CRL28" s="61"/>
      <c r="CRM28" s="61"/>
      <c r="CRN28" s="61"/>
      <c r="CRO28" s="61"/>
      <c r="CRP28" s="61"/>
      <c r="CRQ28" s="61"/>
      <c r="CRR28" s="61"/>
      <c r="CRS28" s="61"/>
      <c r="CRT28" s="61"/>
      <c r="CRU28" s="61"/>
      <c r="CRV28" s="61"/>
      <c r="CRW28" s="61"/>
      <c r="CRX28" s="61"/>
      <c r="CRY28" s="61"/>
      <c r="CRZ28" s="61"/>
      <c r="CSA28" s="61"/>
      <c r="CSB28" s="61"/>
      <c r="CSC28" s="61"/>
      <c r="CSD28" s="61"/>
      <c r="CSE28" s="61"/>
      <c r="CSF28" s="61"/>
      <c r="CSG28" s="61"/>
      <c r="CSH28" s="61"/>
      <c r="CSI28" s="61"/>
      <c r="CSJ28" s="61"/>
      <c r="CSK28" s="61"/>
      <c r="CSL28" s="61"/>
      <c r="CSM28" s="61"/>
      <c r="CSN28" s="61"/>
      <c r="CSO28" s="61"/>
      <c r="CSP28" s="61"/>
      <c r="CSQ28" s="61"/>
      <c r="CSR28" s="61"/>
      <c r="CSS28" s="61"/>
      <c r="CST28" s="61"/>
      <c r="CSU28" s="61"/>
      <c r="CSV28" s="61"/>
      <c r="CSW28" s="61"/>
      <c r="CSX28" s="61"/>
      <c r="CSY28" s="61"/>
      <c r="CSZ28" s="61"/>
      <c r="CTA28" s="61"/>
      <c r="CTB28" s="61"/>
      <c r="CTC28" s="61"/>
      <c r="CTD28" s="61"/>
      <c r="CTE28" s="61"/>
      <c r="CTF28" s="61"/>
      <c r="CTG28" s="61"/>
      <c r="CTH28" s="61"/>
      <c r="CTI28" s="61"/>
      <c r="CTJ28" s="61"/>
      <c r="CTK28" s="61"/>
      <c r="CTL28" s="61"/>
      <c r="CTM28" s="61"/>
      <c r="CTN28" s="61"/>
      <c r="CTO28" s="61"/>
      <c r="CTP28" s="61"/>
      <c r="CTQ28" s="61"/>
      <c r="CTR28" s="61"/>
      <c r="CTS28" s="61"/>
      <c r="CTT28" s="61"/>
      <c r="CTU28" s="61"/>
      <c r="CTV28" s="61"/>
      <c r="CTW28" s="61"/>
      <c r="CTX28" s="61"/>
      <c r="CTY28" s="61"/>
      <c r="CTZ28" s="61"/>
      <c r="CUA28" s="61"/>
      <c r="CUB28" s="61"/>
      <c r="CUC28" s="61"/>
      <c r="CUD28" s="61"/>
      <c r="CUE28" s="61"/>
      <c r="CUF28" s="61"/>
      <c r="CUG28" s="61"/>
      <c r="CUH28" s="61"/>
      <c r="CUI28" s="61"/>
      <c r="CUJ28" s="61"/>
      <c r="CUK28" s="61"/>
      <c r="CUL28" s="61"/>
      <c r="CUM28" s="61"/>
      <c r="CUN28" s="61"/>
      <c r="CUO28" s="61"/>
      <c r="CUP28" s="61"/>
      <c r="CUQ28" s="61"/>
      <c r="CUR28" s="61"/>
      <c r="CUS28" s="61"/>
      <c r="CUT28" s="61"/>
      <c r="CUU28" s="61"/>
      <c r="CUV28" s="61"/>
      <c r="CUW28" s="61"/>
      <c r="CUX28" s="61"/>
      <c r="CUY28" s="61"/>
      <c r="CUZ28" s="61"/>
      <c r="CVA28" s="61"/>
      <c r="CVB28" s="61"/>
      <c r="CVC28" s="61"/>
      <c r="CVD28" s="61"/>
      <c r="CVE28" s="61"/>
      <c r="CVF28" s="61"/>
      <c r="CVG28" s="61"/>
      <c r="CVH28" s="61"/>
      <c r="CVI28" s="61"/>
      <c r="CVJ28" s="61"/>
      <c r="CVK28" s="61"/>
      <c r="CVL28" s="61"/>
      <c r="CVM28" s="61"/>
      <c r="CVN28" s="61"/>
      <c r="CVO28" s="61"/>
      <c r="CVP28" s="61"/>
      <c r="CVQ28" s="61"/>
      <c r="CVR28" s="61"/>
      <c r="CVS28" s="61"/>
      <c r="CVT28" s="61"/>
      <c r="CVU28" s="61"/>
      <c r="CVV28" s="61"/>
      <c r="CVW28" s="61"/>
      <c r="CVX28" s="61"/>
      <c r="CVY28" s="61"/>
      <c r="CVZ28" s="61"/>
      <c r="CWA28" s="61"/>
      <c r="CWB28" s="61"/>
      <c r="CWC28" s="61"/>
      <c r="CWD28" s="61"/>
      <c r="CWE28" s="61"/>
      <c r="CWF28" s="61"/>
      <c r="CWG28" s="61"/>
      <c r="CWH28" s="61"/>
      <c r="CWI28" s="61"/>
      <c r="CWJ28" s="61"/>
      <c r="CWK28" s="61"/>
      <c r="CWL28" s="61"/>
      <c r="CWM28" s="61"/>
      <c r="CWN28" s="61"/>
      <c r="CWO28" s="61"/>
      <c r="CWP28" s="61"/>
      <c r="CWQ28" s="61"/>
      <c r="CWR28" s="61"/>
      <c r="CWS28" s="61"/>
      <c r="CWT28" s="61"/>
      <c r="CWU28" s="61"/>
      <c r="CWV28" s="61"/>
      <c r="CWW28" s="61"/>
      <c r="CWX28" s="61"/>
      <c r="CWY28" s="61"/>
      <c r="CWZ28" s="61"/>
      <c r="CXA28" s="61"/>
      <c r="CXB28" s="61"/>
      <c r="CXC28" s="61"/>
      <c r="CXD28" s="61"/>
      <c r="CXE28" s="61"/>
      <c r="CXF28" s="61"/>
      <c r="CXG28" s="61"/>
      <c r="CXH28" s="61"/>
      <c r="CXI28" s="61"/>
      <c r="CXJ28" s="61"/>
      <c r="CXK28" s="61"/>
      <c r="CXL28" s="61"/>
      <c r="CXM28" s="61"/>
      <c r="CXN28" s="61"/>
      <c r="CXO28" s="61"/>
      <c r="CXP28" s="61"/>
      <c r="CXQ28" s="61"/>
      <c r="CXR28" s="61"/>
      <c r="CXS28" s="61"/>
      <c r="CXT28" s="61"/>
      <c r="CXU28" s="61"/>
      <c r="CXV28" s="61"/>
      <c r="CXW28" s="61"/>
      <c r="CXX28" s="61"/>
      <c r="CXY28" s="61"/>
      <c r="CXZ28" s="61"/>
      <c r="CYA28" s="61"/>
      <c r="CYB28" s="61"/>
      <c r="CYC28" s="61"/>
      <c r="CYD28" s="61"/>
      <c r="CYE28" s="61"/>
      <c r="CYF28" s="61"/>
      <c r="CYG28" s="61"/>
      <c r="CYH28" s="61"/>
      <c r="CYI28" s="61"/>
      <c r="CYJ28" s="61"/>
      <c r="CYK28" s="61"/>
      <c r="CYL28" s="61"/>
      <c r="CYM28" s="61"/>
      <c r="CYN28" s="61"/>
      <c r="CYO28" s="61"/>
      <c r="CYP28" s="61"/>
      <c r="CYQ28" s="61"/>
      <c r="CYR28" s="61"/>
      <c r="CYS28" s="61"/>
      <c r="CYT28" s="61"/>
      <c r="CYU28" s="61"/>
      <c r="CYV28" s="61"/>
      <c r="CYW28" s="61"/>
      <c r="CYX28" s="61"/>
      <c r="CYY28" s="61"/>
      <c r="CYZ28" s="61"/>
      <c r="CZA28" s="61"/>
      <c r="CZB28" s="61"/>
      <c r="CZC28" s="61"/>
      <c r="CZD28" s="61"/>
      <c r="CZE28" s="61"/>
      <c r="CZF28" s="61"/>
      <c r="CZG28" s="61"/>
      <c r="CZH28" s="61"/>
      <c r="CZI28" s="61"/>
      <c r="CZJ28" s="61"/>
      <c r="CZK28" s="61"/>
      <c r="CZL28" s="61"/>
      <c r="CZM28" s="61"/>
      <c r="CZN28" s="61"/>
      <c r="CZO28" s="61"/>
      <c r="CZP28" s="61"/>
      <c r="CZQ28" s="61"/>
      <c r="CZR28" s="61"/>
      <c r="CZS28" s="61"/>
      <c r="CZT28" s="61"/>
      <c r="CZU28" s="61"/>
      <c r="CZV28" s="61"/>
      <c r="CZW28" s="61"/>
      <c r="CZX28" s="61"/>
      <c r="CZY28" s="61"/>
      <c r="CZZ28" s="61"/>
      <c r="DAA28" s="61"/>
      <c r="DAB28" s="61"/>
      <c r="DAC28" s="61"/>
      <c r="DAD28" s="61"/>
      <c r="DAE28" s="61"/>
      <c r="DAF28" s="61"/>
      <c r="DAG28" s="61"/>
      <c r="DAH28" s="61"/>
      <c r="DAI28" s="61"/>
      <c r="DAJ28" s="61"/>
      <c r="DAK28" s="61"/>
      <c r="DAL28" s="61"/>
      <c r="DAM28" s="61"/>
      <c r="DAN28" s="61"/>
      <c r="DAO28" s="61"/>
      <c r="DAP28" s="61"/>
      <c r="DAQ28" s="61"/>
      <c r="DAR28" s="61"/>
      <c r="DAS28" s="61"/>
      <c r="DAT28" s="61"/>
      <c r="DAU28" s="61"/>
      <c r="DAV28" s="61"/>
      <c r="DAW28" s="61"/>
      <c r="DAX28" s="61"/>
      <c r="DAY28" s="61"/>
      <c r="DAZ28" s="61"/>
      <c r="DBA28" s="61"/>
      <c r="DBB28" s="61"/>
      <c r="DBC28" s="61"/>
      <c r="DBD28" s="61"/>
      <c r="DBE28" s="61"/>
      <c r="DBF28" s="61"/>
      <c r="DBG28" s="61"/>
      <c r="DBH28" s="61"/>
      <c r="DBI28" s="61"/>
      <c r="DBJ28" s="61"/>
      <c r="DBK28" s="61"/>
      <c r="DBL28" s="61"/>
      <c r="DBM28" s="61"/>
      <c r="DBN28" s="61"/>
      <c r="DBO28" s="61"/>
      <c r="DBP28" s="61"/>
      <c r="DBQ28" s="61"/>
      <c r="DBR28" s="61"/>
      <c r="DBS28" s="61"/>
      <c r="DBT28" s="61"/>
      <c r="DBU28" s="61"/>
      <c r="DBV28" s="61"/>
      <c r="DBW28" s="61"/>
      <c r="DBX28" s="61"/>
      <c r="DBY28" s="61"/>
      <c r="DBZ28" s="61"/>
      <c r="DCA28" s="61"/>
      <c r="DCB28" s="61"/>
      <c r="DCC28" s="61"/>
      <c r="DCD28" s="61"/>
      <c r="DCE28" s="61"/>
      <c r="DCF28" s="61"/>
      <c r="DCG28" s="61"/>
      <c r="DCH28" s="61"/>
      <c r="DCI28" s="61"/>
      <c r="DCJ28" s="61"/>
      <c r="DCK28" s="61"/>
      <c r="DCL28" s="61"/>
      <c r="DCM28" s="61"/>
      <c r="DCN28" s="61"/>
      <c r="DCO28" s="61"/>
      <c r="DCP28" s="61"/>
      <c r="DCQ28" s="61"/>
      <c r="DCR28" s="61"/>
      <c r="DCS28" s="61"/>
      <c r="DCT28" s="61"/>
      <c r="DCU28" s="61"/>
      <c r="DCV28" s="61"/>
      <c r="DCW28" s="61"/>
      <c r="DCX28" s="61"/>
      <c r="DCY28" s="61"/>
      <c r="DCZ28" s="61"/>
      <c r="DDA28" s="61"/>
      <c r="DDB28" s="61"/>
      <c r="DDC28" s="61"/>
      <c r="DDD28" s="61"/>
      <c r="DDE28" s="61"/>
      <c r="DDF28" s="61"/>
      <c r="DDG28" s="61"/>
      <c r="DDH28" s="61"/>
      <c r="DDI28" s="61"/>
      <c r="DDJ28" s="61"/>
      <c r="DDK28" s="61"/>
      <c r="DDL28" s="61"/>
      <c r="DDM28" s="61"/>
      <c r="DDN28" s="61"/>
      <c r="DDO28" s="61"/>
      <c r="DDP28" s="61"/>
      <c r="DDQ28" s="61"/>
      <c r="DDR28" s="61"/>
      <c r="DDS28" s="61"/>
      <c r="DDT28" s="61"/>
      <c r="DDU28" s="61"/>
      <c r="DDV28" s="61"/>
      <c r="DDW28" s="61"/>
      <c r="DDX28" s="61"/>
      <c r="DDY28" s="61"/>
      <c r="DDZ28" s="61"/>
      <c r="DEA28" s="61"/>
      <c r="DEB28" s="61"/>
      <c r="DEC28" s="61"/>
      <c r="DED28" s="61"/>
      <c r="DEE28" s="61"/>
      <c r="DEF28" s="61"/>
      <c r="DEG28" s="61"/>
      <c r="DEH28" s="61"/>
      <c r="DEI28" s="61"/>
      <c r="DEJ28" s="61"/>
      <c r="DEK28" s="61"/>
      <c r="DEL28" s="61"/>
      <c r="DEM28" s="61"/>
      <c r="DEN28" s="61"/>
      <c r="DEO28" s="61"/>
      <c r="DEP28" s="61"/>
      <c r="DEQ28" s="61"/>
      <c r="DER28" s="61"/>
      <c r="DES28" s="61"/>
      <c r="DET28" s="61"/>
      <c r="DEU28" s="61"/>
      <c r="DEV28" s="61"/>
      <c r="DEW28" s="61"/>
      <c r="DEX28" s="61"/>
      <c r="DEY28" s="61"/>
      <c r="DEZ28" s="61"/>
      <c r="DFA28" s="61"/>
      <c r="DFB28" s="61"/>
      <c r="DFC28" s="61"/>
      <c r="DFD28" s="61"/>
      <c r="DFE28" s="61"/>
      <c r="DFF28" s="61"/>
      <c r="DFG28" s="61"/>
      <c r="DFH28" s="61"/>
      <c r="DFI28" s="61"/>
      <c r="DFJ28" s="61"/>
      <c r="DFK28" s="61"/>
      <c r="DFL28" s="61"/>
      <c r="DFM28" s="61"/>
      <c r="DFN28" s="61"/>
      <c r="DFO28" s="61"/>
      <c r="DFP28" s="61"/>
      <c r="DFQ28" s="61"/>
      <c r="DFR28" s="61"/>
      <c r="DFS28" s="61"/>
      <c r="DFT28" s="61"/>
      <c r="DFU28" s="61"/>
      <c r="DFV28" s="61"/>
      <c r="DFW28" s="61"/>
      <c r="DFX28" s="61"/>
      <c r="DFY28" s="61"/>
      <c r="DFZ28" s="61"/>
      <c r="DGA28" s="61"/>
      <c r="DGB28" s="61"/>
      <c r="DGC28" s="61"/>
      <c r="DGD28" s="61"/>
      <c r="DGE28" s="61"/>
      <c r="DGF28" s="61"/>
      <c r="DGG28" s="61"/>
      <c r="DGH28" s="61"/>
      <c r="DGI28" s="61"/>
      <c r="DGJ28" s="61"/>
      <c r="DGK28" s="61"/>
      <c r="DGL28" s="61"/>
      <c r="DGM28" s="61"/>
      <c r="DGN28" s="61"/>
      <c r="DGO28" s="61"/>
      <c r="DGP28" s="61"/>
      <c r="DGQ28" s="61"/>
      <c r="DGR28" s="61"/>
      <c r="DGS28" s="61"/>
      <c r="DGT28" s="61"/>
      <c r="DGU28" s="61"/>
      <c r="DGV28" s="61"/>
      <c r="DGW28" s="61"/>
      <c r="DGX28" s="61"/>
      <c r="DGY28" s="61"/>
      <c r="DGZ28" s="61"/>
      <c r="DHA28" s="61"/>
      <c r="DHB28" s="61"/>
      <c r="DHC28" s="61"/>
      <c r="DHD28" s="61"/>
      <c r="DHE28" s="61"/>
      <c r="DHF28" s="61"/>
      <c r="DHG28" s="61"/>
      <c r="DHH28" s="61"/>
      <c r="DHI28" s="61"/>
      <c r="DHJ28" s="61"/>
      <c r="DHK28" s="61"/>
      <c r="DHL28" s="61"/>
      <c r="DHM28" s="61"/>
      <c r="DHN28" s="61"/>
      <c r="DHO28" s="61"/>
      <c r="DHP28" s="61"/>
      <c r="DHQ28" s="61"/>
      <c r="DHR28" s="61"/>
      <c r="DHS28" s="61"/>
      <c r="DHT28" s="61"/>
      <c r="DHU28" s="61"/>
      <c r="DHV28" s="61"/>
      <c r="DHW28" s="61"/>
      <c r="DHX28" s="61"/>
      <c r="DHY28" s="61"/>
      <c r="DHZ28" s="61"/>
      <c r="DIA28" s="61"/>
      <c r="DIB28" s="61"/>
      <c r="DIC28" s="61"/>
      <c r="DID28" s="61"/>
      <c r="DIE28" s="61"/>
      <c r="DIF28" s="61"/>
      <c r="DIG28" s="61"/>
      <c r="DIH28" s="61"/>
      <c r="DII28" s="61"/>
      <c r="DIJ28" s="61"/>
      <c r="DIK28" s="61"/>
      <c r="DIL28" s="61"/>
      <c r="DIM28" s="61"/>
      <c r="DIN28" s="61"/>
      <c r="DIO28" s="61"/>
      <c r="DIP28" s="61"/>
      <c r="DIQ28" s="61"/>
      <c r="DIR28" s="61"/>
      <c r="DIS28" s="61"/>
      <c r="DIT28" s="61"/>
      <c r="DIU28" s="61"/>
      <c r="DIV28" s="61"/>
      <c r="DIW28" s="61"/>
      <c r="DIX28" s="61"/>
      <c r="DIY28" s="61"/>
      <c r="DIZ28" s="61"/>
      <c r="DJA28" s="61"/>
      <c r="DJB28" s="61"/>
      <c r="DJC28" s="61"/>
      <c r="DJD28" s="61"/>
      <c r="DJE28" s="61"/>
      <c r="DJF28" s="61"/>
      <c r="DJG28" s="61"/>
      <c r="DJH28" s="61"/>
      <c r="DJI28" s="61"/>
      <c r="DJJ28" s="61"/>
      <c r="DJK28" s="61"/>
      <c r="DJL28" s="61"/>
      <c r="DJM28" s="61"/>
      <c r="DJN28" s="61"/>
      <c r="DJO28" s="61"/>
      <c r="DJP28" s="61"/>
      <c r="DJQ28" s="61"/>
      <c r="DJR28" s="61"/>
      <c r="DJS28" s="61"/>
      <c r="DJT28" s="61"/>
      <c r="DJU28" s="61"/>
      <c r="DJV28" s="61"/>
      <c r="DJW28" s="61"/>
      <c r="DJX28" s="61"/>
      <c r="DJY28" s="61"/>
      <c r="DJZ28" s="61"/>
      <c r="DKA28" s="61"/>
      <c r="DKB28" s="61"/>
      <c r="DKC28" s="61"/>
      <c r="DKD28" s="61"/>
      <c r="DKE28" s="61"/>
      <c r="DKF28" s="61"/>
      <c r="DKG28" s="61"/>
      <c r="DKH28" s="61"/>
      <c r="DKI28" s="61"/>
      <c r="DKJ28" s="61"/>
      <c r="DKK28" s="61"/>
      <c r="DKL28" s="61"/>
      <c r="DKM28" s="61"/>
      <c r="DKN28" s="61"/>
      <c r="DKO28" s="61"/>
      <c r="DKP28" s="61"/>
      <c r="DKQ28" s="61"/>
      <c r="DKR28" s="61"/>
      <c r="DKS28" s="61"/>
      <c r="DKT28" s="61"/>
      <c r="DKU28" s="61"/>
      <c r="DKV28" s="61"/>
      <c r="DKW28" s="61"/>
      <c r="DKX28" s="61"/>
      <c r="DKY28" s="61"/>
      <c r="DKZ28" s="61"/>
      <c r="DLA28" s="61"/>
      <c r="DLB28" s="61"/>
      <c r="DLC28" s="61"/>
      <c r="DLD28" s="61"/>
      <c r="DLE28" s="61"/>
      <c r="DLF28" s="61"/>
      <c r="DLG28" s="61"/>
      <c r="DLH28" s="61"/>
      <c r="DLI28" s="61"/>
      <c r="DLJ28" s="61"/>
      <c r="DLK28" s="61"/>
      <c r="DLL28" s="61"/>
      <c r="DLM28" s="61"/>
      <c r="DLN28" s="61"/>
      <c r="DLO28" s="61"/>
      <c r="DLP28" s="61"/>
      <c r="DLQ28" s="61"/>
      <c r="DLR28" s="61"/>
      <c r="DLS28" s="61"/>
      <c r="DLT28" s="61"/>
      <c r="DLU28" s="61"/>
      <c r="DLV28" s="61"/>
      <c r="DLW28" s="61"/>
      <c r="DLX28" s="61"/>
      <c r="DLY28" s="61"/>
      <c r="DLZ28" s="61"/>
      <c r="DMA28" s="61"/>
      <c r="DMB28" s="61"/>
      <c r="DMC28" s="61"/>
      <c r="DMD28" s="61"/>
      <c r="DME28" s="61"/>
      <c r="DMF28" s="61"/>
      <c r="DMG28" s="61"/>
      <c r="DMH28" s="61"/>
      <c r="DMI28" s="61"/>
      <c r="DMJ28" s="61"/>
      <c r="DMK28" s="61"/>
      <c r="DML28" s="61"/>
      <c r="DMM28" s="61"/>
      <c r="DMN28" s="61"/>
      <c r="DMO28" s="61"/>
      <c r="DMP28" s="61"/>
      <c r="DMQ28" s="61"/>
      <c r="DMR28" s="61"/>
      <c r="DMS28" s="61"/>
      <c r="DMT28" s="61"/>
      <c r="DMU28" s="61"/>
      <c r="DMV28" s="61"/>
      <c r="DMW28" s="61"/>
      <c r="DMX28" s="61"/>
      <c r="DMY28" s="61"/>
      <c r="DMZ28" s="61"/>
      <c r="DNA28" s="61"/>
      <c r="DNB28" s="61"/>
      <c r="DNC28" s="61"/>
      <c r="DND28" s="61"/>
      <c r="DNE28" s="61"/>
      <c r="DNF28" s="61"/>
      <c r="DNG28" s="61"/>
      <c r="DNH28" s="61"/>
      <c r="DNI28" s="61"/>
      <c r="DNJ28" s="61"/>
      <c r="DNK28" s="61"/>
      <c r="DNL28" s="61"/>
      <c r="DNM28" s="61"/>
      <c r="DNN28" s="61"/>
      <c r="DNO28" s="61"/>
      <c r="DNP28" s="61"/>
      <c r="DNQ28" s="61"/>
      <c r="DNR28" s="61"/>
      <c r="DNS28" s="61"/>
      <c r="DNT28" s="61"/>
      <c r="DNU28" s="61"/>
      <c r="DNV28" s="61"/>
      <c r="DNW28" s="61"/>
      <c r="DNX28" s="61"/>
      <c r="DNY28" s="61"/>
      <c r="DNZ28" s="61"/>
      <c r="DOA28" s="61"/>
      <c r="DOB28" s="61"/>
      <c r="DOC28" s="61"/>
      <c r="DOD28" s="61"/>
      <c r="DOE28" s="61"/>
      <c r="DOF28" s="61"/>
      <c r="DOG28" s="61"/>
      <c r="DOH28" s="61"/>
      <c r="DOI28" s="61"/>
      <c r="DOJ28" s="61"/>
      <c r="DOK28" s="61"/>
      <c r="DOL28" s="61"/>
      <c r="DOM28" s="61"/>
      <c r="DON28" s="61"/>
      <c r="DOO28" s="61"/>
      <c r="DOP28" s="61"/>
      <c r="DOQ28" s="61"/>
      <c r="DOR28" s="61"/>
      <c r="DOS28" s="61"/>
      <c r="DOT28" s="61"/>
      <c r="DOU28" s="61"/>
      <c r="DOV28" s="61"/>
      <c r="DOW28" s="61"/>
      <c r="DOX28" s="61"/>
      <c r="DOY28" s="61"/>
      <c r="DOZ28" s="61"/>
      <c r="DPA28" s="61"/>
      <c r="DPB28" s="61"/>
      <c r="DPC28" s="61"/>
      <c r="DPD28" s="61"/>
      <c r="DPE28" s="61"/>
      <c r="DPF28" s="61"/>
      <c r="DPG28" s="61"/>
      <c r="DPH28" s="61"/>
      <c r="DPI28" s="61"/>
      <c r="DPJ28" s="61"/>
      <c r="DPK28" s="61"/>
      <c r="DPL28" s="61"/>
      <c r="DPM28" s="61"/>
      <c r="DPN28" s="61"/>
      <c r="DPO28" s="61"/>
      <c r="DPP28" s="61"/>
      <c r="DPQ28" s="61"/>
      <c r="DPR28" s="61"/>
      <c r="DPS28" s="61"/>
      <c r="DPT28" s="61"/>
      <c r="DPU28" s="61"/>
      <c r="DPV28" s="61"/>
      <c r="DPW28" s="61"/>
      <c r="DPX28" s="61"/>
      <c r="DPY28" s="61"/>
      <c r="DPZ28" s="61"/>
      <c r="DQA28" s="61"/>
      <c r="DQB28" s="61"/>
      <c r="DQC28" s="61"/>
      <c r="DQD28" s="61"/>
      <c r="DQE28" s="61"/>
      <c r="DQF28" s="61"/>
      <c r="DQG28" s="61"/>
      <c r="DQH28" s="61"/>
      <c r="DQI28" s="61"/>
      <c r="DQJ28" s="61"/>
      <c r="DQK28" s="61"/>
      <c r="DQL28" s="61"/>
      <c r="DQM28" s="61"/>
      <c r="DQN28" s="61"/>
      <c r="DQO28" s="61"/>
      <c r="DQP28" s="61"/>
      <c r="DQQ28" s="61"/>
      <c r="DQR28" s="61"/>
      <c r="DQS28" s="61"/>
      <c r="DQT28" s="61"/>
      <c r="DQU28" s="61"/>
      <c r="DQV28" s="61"/>
      <c r="DQW28" s="61"/>
      <c r="DQX28" s="61"/>
      <c r="DQY28" s="61"/>
      <c r="DQZ28" s="61"/>
      <c r="DRA28" s="61"/>
      <c r="DRB28" s="61"/>
      <c r="DRC28" s="61"/>
      <c r="DRD28" s="61"/>
      <c r="DRE28" s="61"/>
      <c r="DRF28" s="61"/>
      <c r="DRG28" s="61"/>
      <c r="DRH28" s="61"/>
      <c r="DRI28" s="61"/>
      <c r="DRJ28" s="61"/>
      <c r="DRK28" s="61"/>
      <c r="DRL28" s="61"/>
      <c r="DRM28" s="61"/>
      <c r="DRN28" s="61"/>
      <c r="DRO28" s="61"/>
      <c r="DRP28" s="61"/>
      <c r="DRQ28" s="61"/>
      <c r="DRR28" s="61"/>
      <c r="DRS28" s="61"/>
      <c r="DRT28" s="61"/>
      <c r="DRU28" s="61"/>
      <c r="DRV28" s="61"/>
      <c r="DRW28" s="61"/>
      <c r="DRX28" s="61"/>
      <c r="DRY28" s="61"/>
      <c r="DRZ28" s="61"/>
      <c r="DSA28" s="61"/>
      <c r="DSB28" s="61"/>
      <c r="DSC28" s="61"/>
      <c r="DSD28" s="61"/>
      <c r="DSE28" s="61"/>
      <c r="DSF28" s="61"/>
      <c r="DSG28" s="61"/>
      <c r="DSH28" s="61"/>
      <c r="DSI28" s="61"/>
      <c r="DSJ28" s="61"/>
      <c r="DSK28" s="61"/>
      <c r="DSL28" s="61"/>
      <c r="DSM28" s="61"/>
      <c r="DSN28" s="61"/>
      <c r="DSO28" s="61"/>
      <c r="DSP28" s="61"/>
      <c r="DSQ28" s="61"/>
      <c r="DSR28" s="61"/>
      <c r="DSS28" s="61"/>
      <c r="DST28" s="61"/>
      <c r="DSU28" s="61"/>
      <c r="DSV28" s="61"/>
      <c r="DSW28" s="61"/>
      <c r="DSX28" s="61"/>
      <c r="DSY28" s="61"/>
      <c r="DSZ28" s="61"/>
      <c r="DTA28" s="61"/>
      <c r="DTB28" s="61"/>
      <c r="DTC28" s="61"/>
      <c r="DTD28" s="61"/>
      <c r="DTE28" s="61"/>
      <c r="DTF28" s="61"/>
      <c r="DTG28" s="61"/>
      <c r="DTH28" s="61"/>
      <c r="DTI28" s="61"/>
      <c r="DTJ28" s="61"/>
      <c r="DTK28" s="61"/>
      <c r="DTL28" s="61"/>
      <c r="DTM28" s="61"/>
      <c r="DTN28" s="61"/>
      <c r="DTO28" s="61"/>
      <c r="DTP28" s="61"/>
      <c r="DTQ28" s="61"/>
      <c r="DTR28" s="61"/>
      <c r="DTS28" s="61"/>
      <c r="DTT28" s="61"/>
      <c r="DTU28" s="61"/>
      <c r="DTV28" s="61"/>
      <c r="DTW28" s="61"/>
      <c r="DTX28" s="61"/>
      <c r="DTY28" s="61"/>
      <c r="DTZ28" s="61"/>
      <c r="DUA28" s="61"/>
      <c r="DUB28" s="61"/>
      <c r="DUC28" s="61"/>
      <c r="DUD28" s="61"/>
      <c r="DUE28" s="61"/>
      <c r="DUF28" s="61"/>
      <c r="DUG28" s="61"/>
      <c r="DUH28" s="61"/>
      <c r="DUI28" s="61"/>
      <c r="DUJ28" s="61"/>
      <c r="DUK28" s="61"/>
      <c r="DUL28" s="61"/>
      <c r="DUM28" s="61"/>
      <c r="DUN28" s="61"/>
      <c r="DUO28" s="61"/>
      <c r="DUP28" s="61"/>
      <c r="DUQ28" s="61"/>
      <c r="DUR28" s="61"/>
      <c r="DUS28" s="61"/>
      <c r="DUT28" s="61"/>
      <c r="DUU28" s="61"/>
      <c r="DUV28" s="61"/>
      <c r="DUW28" s="61"/>
      <c r="DUX28" s="61"/>
      <c r="DUY28" s="61"/>
      <c r="DUZ28" s="61"/>
      <c r="DVA28" s="61"/>
      <c r="DVB28" s="61"/>
      <c r="DVC28" s="61"/>
      <c r="DVD28" s="61"/>
      <c r="DVE28" s="61"/>
      <c r="DVF28" s="61"/>
      <c r="DVG28" s="61"/>
      <c r="DVH28" s="61"/>
      <c r="DVI28" s="61"/>
      <c r="DVJ28" s="61"/>
      <c r="DVK28" s="61"/>
      <c r="DVL28" s="61"/>
      <c r="DVM28" s="61"/>
      <c r="DVN28" s="61"/>
      <c r="DVO28" s="61"/>
      <c r="DVP28" s="61"/>
      <c r="DVQ28" s="61"/>
      <c r="DVR28" s="61"/>
      <c r="DVS28" s="61"/>
      <c r="DVT28" s="61"/>
      <c r="DVU28" s="61"/>
      <c r="DVV28" s="61"/>
      <c r="DVW28" s="61"/>
      <c r="DVX28" s="61"/>
      <c r="DVY28" s="61"/>
      <c r="DVZ28" s="61"/>
      <c r="DWA28" s="61"/>
      <c r="DWB28" s="61"/>
      <c r="DWC28" s="61"/>
      <c r="DWD28" s="61"/>
      <c r="DWE28" s="61"/>
      <c r="DWF28" s="61"/>
      <c r="DWG28" s="61"/>
      <c r="DWH28" s="61"/>
      <c r="DWI28" s="61"/>
      <c r="DWJ28" s="61"/>
      <c r="DWK28" s="61"/>
      <c r="DWL28" s="61"/>
      <c r="DWM28" s="61"/>
      <c r="DWN28" s="61"/>
      <c r="DWO28" s="61"/>
      <c r="DWP28" s="61"/>
      <c r="DWQ28" s="61"/>
      <c r="DWR28" s="61"/>
      <c r="DWS28" s="61"/>
      <c r="DWT28" s="61"/>
      <c r="DWU28" s="61"/>
      <c r="DWV28" s="61"/>
      <c r="DWW28" s="61"/>
      <c r="DWX28" s="61"/>
      <c r="DWY28" s="61"/>
      <c r="DWZ28" s="61"/>
      <c r="DXA28" s="61"/>
      <c r="DXB28" s="61"/>
      <c r="DXC28" s="61"/>
      <c r="DXD28" s="61"/>
      <c r="DXE28" s="61"/>
      <c r="DXF28" s="61"/>
      <c r="DXG28" s="61"/>
      <c r="DXH28" s="61"/>
      <c r="DXI28" s="61"/>
      <c r="DXJ28" s="61"/>
      <c r="DXK28" s="61"/>
      <c r="DXL28" s="61"/>
      <c r="DXM28" s="61"/>
      <c r="DXN28" s="61"/>
      <c r="DXO28" s="61"/>
      <c r="DXP28" s="61"/>
      <c r="DXQ28" s="61"/>
      <c r="DXR28" s="61"/>
      <c r="DXS28" s="61"/>
      <c r="DXT28" s="61"/>
      <c r="DXU28" s="61"/>
      <c r="DXV28" s="61"/>
      <c r="DXW28" s="61"/>
      <c r="DXX28" s="61"/>
      <c r="DXY28" s="61"/>
      <c r="DXZ28" s="61"/>
      <c r="DYA28" s="61"/>
      <c r="DYB28" s="61"/>
      <c r="DYC28" s="61"/>
      <c r="DYD28" s="61"/>
      <c r="DYE28" s="61"/>
      <c r="DYF28" s="61"/>
      <c r="DYG28" s="61"/>
      <c r="DYH28" s="61"/>
      <c r="DYI28" s="61"/>
      <c r="DYJ28" s="61"/>
      <c r="DYK28" s="61"/>
      <c r="DYL28" s="61"/>
      <c r="DYM28" s="61"/>
      <c r="DYN28" s="61"/>
      <c r="DYO28" s="61"/>
      <c r="DYP28" s="61"/>
      <c r="DYQ28" s="61"/>
      <c r="DYR28" s="61"/>
      <c r="DYS28" s="61"/>
      <c r="DYT28" s="61"/>
      <c r="DYU28" s="61"/>
      <c r="DYV28" s="61"/>
      <c r="DYW28" s="61"/>
      <c r="DYX28" s="61"/>
      <c r="DYY28" s="61"/>
      <c r="DYZ28" s="61"/>
      <c r="DZA28" s="61"/>
      <c r="DZB28" s="61"/>
      <c r="DZC28" s="61"/>
      <c r="DZD28" s="61"/>
      <c r="DZE28" s="61"/>
      <c r="DZF28" s="61"/>
      <c r="DZG28" s="61"/>
      <c r="DZH28" s="61"/>
      <c r="DZI28" s="61"/>
      <c r="DZJ28" s="61"/>
      <c r="DZK28" s="61"/>
      <c r="DZL28" s="61"/>
      <c r="DZM28" s="61"/>
      <c r="DZN28" s="61"/>
      <c r="DZO28" s="61"/>
      <c r="DZP28" s="61"/>
      <c r="DZQ28" s="61"/>
      <c r="DZR28" s="61"/>
      <c r="DZS28" s="61"/>
      <c r="DZT28" s="61"/>
      <c r="DZU28" s="61"/>
      <c r="DZV28" s="61"/>
      <c r="DZW28" s="61"/>
      <c r="DZX28" s="61"/>
      <c r="DZY28" s="61"/>
      <c r="DZZ28" s="61"/>
      <c r="EAA28" s="61"/>
      <c r="EAB28" s="61"/>
      <c r="EAC28" s="61"/>
      <c r="EAD28" s="61"/>
      <c r="EAE28" s="61"/>
      <c r="EAF28" s="61"/>
      <c r="EAG28" s="61"/>
      <c r="EAH28" s="61"/>
      <c r="EAI28" s="61"/>
      <c r="EAJ28" s="61"/>
      <c r="EAK28" s="61"/>
      <c r="EAL28" s="61"/>
      <c r="EAM28" s="61"/>
      <c r="EAN28" s="61"/>
      <c r="EAO28" s="61"/>
      <c r="EAP28" s="61"/>
      <c r="EAQ28" s="61"/>
      <c r="EAR28" s="61"/>
      <c r="EAS28" s="61"/>
      <c r="EAT28" s="61"/>
      <c r="EAU28" s="61"/>
      <c r="EAV28" s="61"/>
      <c r="EAW28" s="61"/>
      <c r="EAX28" s="61"/>
      <c r="EAY28" s="61"/>
      <c r="EAZ28" s="61"/>
      <c r="EBA28" s="61"/>
      <c r="EBB28" s="61"/>
      <c r="EBC28" s="61"/>
      <c r="EBD28" s="61"/>
      <c r="EBE28" s="61"/>
      <c r="EBF28" s="61"/>
      <c r="EBG28" s="61"/>
      <c r="EBH28" s="61"/>
      <c r="EBI28" s="61"/>
      <c r="EBJ28" s="61"/>
      <c r="EBK28" s="61"/>
      <c r="EBL28" s="61"/>
      <c r="EBM28" s="61"/>
      <c r="EBN28" s="61"/>
      <c r="EBO28" s="61"/>
      <c r="EBP28" s="61"/>
      <c r="EBQ28" s="61"/>
      <c r="EBR28" s="61"/>
      <c r="EBS28" s="61"/>
      <c r="EBT28" s="61"/>
      <c r="EBU28" s="61"/>
      <c r="EBV28" s="61"/>
      <c r="EBW28" s="61"/>
      <c r="EBX28" s="61"/>
      <c r="EBY28" s="61"/>
      <c r="EBZ28" s="61"/>
      <c r="ECA28" s="61"/>
      <c r="ECB28" s="61"/>
      <c r="ECC28" s="61"/>
      <c r="ECD28" s="61"/>
      <c r="ECE28" s="61"/>
      <c r="ECF28" s="61"/>
      <c r="ECG28" s="61"/>
      <c r="ECH28" s="61"/>
      <c r="ECI28" s="61"/>
      <c r="ECJ28" s="61"/>
      <c r="ECK28" s="61"/>
      <c r="ECL28" s="61"/>
      <c r="ECM28" s="61"/>
      <c r="ECN28" s="61"/>
      <c r="ECO28" s="61"/>
      <c r="ECP28" s="61"/>
      <c r="ECQ28" s="61"/>
      <c r="ECR28" s="61"/>
      <c r="ECS28" s="61"/>
      <c r="ECT28" s="61"/>
      <c r="ECU28" s="61"/>
      <c r="ECV28" s="61"/>
      <c r="ECW28" s="61"/>
      <c r="ECX28" s="61"/>
      <c r="ECY28" s="61"/>
      <c r="ECZ28" s="61"/>
      <c r="EDA28" s="61"/>
      <c r="EDB28" s="61"/>
      <c r="EDC28" s="61"/>
      <c r="EDD28" s="61"/>
      <c r="EDE28" s="61"/>
      <c r="EDF28" s="61"/>
      <c r="EDG28" s="61"/>
      <c r="EDH28" s="61"/>
      <c r="EDI28" s="61"/>
      <c r="EDJ28" s="61"/>
      <c r="EDK28" s="61"/>
      <c r="EDL28" s="61"/>
      <c r="EDM28" s="61"/>
      <c r="EDN28" s="61"/>
      <c r="EDO28" s="61"/>
      <c r="EDP28" s="61"/>
      <c r="EDQ28" s="61"/>
      <c r="EDR28" s="61"/>
      <c r="EDS28" s="61"/>
      <c r="EDT28" s="61"/>
      <c r="EDU28" s="61"/>
      <c r="EDV28" s="61"/>
      <c r="EDW28" s="61"/>
      <c r="EDX28" s="61"/>
      <c r="EDY28" s="61"/>
      <c r="EDZ28" s="61"/>
      <c r="EEA28" s="61"/>
      <c r="EEB28" s="61"/>
      <c r="EEC28" s="61"/>
      <c r="EED28" s="61"/>
      <c r="EEE28" s="61"/>
      <c r="EEF28" s="61"/>
      <c r="EEG28" s="61"/>
      <c r="EEH28" s="61"/>
      <c r="EEI28" s="61"/>
      <c r="EEJ28" s="61"/>
      <c r="EEK28" s="61"/>
      <c r="EEL28" s="61"/>
      <c r="EEM28" s="61"/>
      <c r="EEN28" s="61"/>
      <c r="EEO28" s="61"/>
      <c r="EEP28" s="61"/>
      <c r="EEQ28" s="61"/>
      <c r="EER28" s="61"/>
      <c r="EES28" s="61"/>
      <c r="EET28" s="61"/>
      <c r="EEU28" s="61"/>
      <c r="EEV28" s="61"/>
      <c r="EEW28" s="61"/>
      <c r="EEX28" s="61"/>
      <c r="EEY28" s="61"/>
      <c r="EEZ28" s="61"/>
      <c r="EFA28" s="61"/>
      <c r="EFB28" s="61"/>
      <c r="EFC28" s="61"/>
      <c r="EFD28" s="61"/>
      <c r="EFE28" s="61"/>
      <c r="EFF28" s="61"/>
      <c r="EFG28" s="61"/>
      <c r="EFH28" s="61"/>
      <c r="EFI28" s="61"/>
      <c r="EFJ28" s="61"/>
      <c r="EFK28" s="61"/>
      <c r="EFL28" s="61"/>
      <c r="EFM28" s="61"/>
      <c r="EFN28" s="61"/>
      <c r="EFO28" s="61"/>
      <c r="EFP28" s="61"/>
      <c r="EFQ28" s="61"/>
      <c r="EFR28" s="61"/>
      <c r="EFS28" s="61"/>
      <c r="EFT28" s="61"/>
      <c r="EFU28" s="61"/>
      <c r="EFV28" s="61"/>
      <c r="EFW28" s="61"/>
      <c r="EFX28" s="61"/>
      <c r="EFY28" s="61"/>
      <c r="EFZ28" s="61"/>
      <c r="EGA28" s="61"/>
      <c r="EGB28" s="61"/>
      <c r="EGC28" s="61"/>
      <c r="EGD28" s="61"/>
      <c r="EGE28" s="61"/>
      <c r="EGF28" s="61"/>
      <c r="EGG28" s="61"/>
      <c r="EGH28" s="61"/>
      <c r="EGI28" s="61"/>
      <c r="EGJ28" s="61"/>
      <c r="EGK28" s="61"/>
      <c r="EGL28" s="61"/>
      <c r="EGM28" s="61"/>
      <c r="EGN28" s="61"/>
      <c r="EGO28" s="61"/>
      <c r="EGP28" s="61"/>
      <c r="EGQ28" s="61"/>
      <c r="EGR28" s="61"/>
      <c r="EGS28" s="61"/>
      <c r="EGT28" s="61"/>
      <c r="EGU28" s="61"/>
      <c r="EGV28" s="61"/>
      <c r="EGW28" s="61"/>
      <c r="EGX28" s="61"/>
      <c r="EGY28" s="61"/>
      <c r="EGZ28" s="61"/>
      <c r="EHA28" s="61"/>
      <c r="EHB28" s="61"/>
      <c r="EHC28" s="61"/>
      <c r="EHD28" s="61"/>
      <c r="EHE28" s="61"/>
      <c r="EHF28" s="61"/>
      <c r="EHG28" s="61"/>
      <c r="EHH28" s="61"/>
      <c r="EHI28" s="61"/>
      <c r="EHJ28" s="61"/>
      <c r="EHK28" s="61"/>
      <c r="EHL28" s="61"/>
      <c r="EHM28" s="61"/>
      <c r="EHN28" s="61"/>
      <c r="EHO28" s="61"/>
      <c r="EHP28" s="61"/>
      <c r="EHQ28" s="61"/>
      <c r="EHR28" s="61"/>
      <c r="EHS28" s="61"/>
      <c r="EHT28" s="61"/>
      <c r="EHU28" s="61"/>
      <c r="EHV28" s="61"/>
      <c r="EHW28" s="61"/>
      <c r="EHX28" s="61"/>
      <c r="EHY28" s="61"/>
      <c r="EHZ28" s="61"/>
      <c r="EIA28" s="61"/>
      <c r="EIB28" s="61"/>
      <c r="EIC28" s="61"/>
      <c r="EID28" s="61"/>
      <c r="EIE28" s="61"/>
      <c r="EIF28" s="61"/>
      <c r="EIG28" s="61"/>
      <c r="EIH28" s="61"/>
      <c r="EII28" s="61"/>
      <c r="EIJ28" s="61"/>
      <c r="EIK28" s="61"/>
      <c r="EIL28" s="61"/>
      <c r="EIM28" s="61"/>
      <c r="EIN28" s="61"/>
      <c r="EIO28" s="61"/>
      <c r="EIP28" s="61"/>
      <c r="EIQ28" s="61"/>
      <c r="EIR28" s="61"/>
      <c r="EIS28" s="61"/>
      <c r="EIT28" s="61"/>
      <c r="EIU28" s="61"/>
      <c r="EIV28" s="61"/>
      <c r="EIW28" s="61"/>
      <c r="EIX28" s="61"/>
      <c r="EIY28" s="61"/>
      <c r="EIZ28" s="61"/>
      <c r="EJA28" s="61"/>
      <c r="EJB28" s="61"/>
      <c r="EJC28" s="61"/>
      <c r="EJD28" s="61"/>
      <c r="EJE28" s="61"/>
      <c r="EJF28" s="61"/>
      <c r="EJG28" s="61"/>
      <c r="EJH28" s="61"/>
      <c r="EJI28" s="61"/>
      <c r="EJJ28" s="61"/>
      <c r="EJK28" s="61"/>
      <c r="EJL28" s="61"/>
      <c r="EJM28" s="61"/>
      <c r="EJN28" s="61"/>
      <c r="EJO28" s="61"/>
      <c r="EJP28" s="61"/>
      <c r="EJQ28" s="61"/>
      <c r="EJR28" s="61"/>
      <c r="EJS28" s="61"/>
      <c r="EJT28" s="61"/>
      <c r="EJU28" s="61"/>
      <c r="EJV28" s="61"/>
      <c r="EJW28" s="61"/>
      <c r="EJX28" s="61"/>
      <c r="EJY28" s="61"/>
      <c r="EJZ28" s="61"/>
      <c r="EKA28" s="61"/>
      <c r="EKB28" s="61"/>
      <c r="EKC28" s="61"/>
      <c r="EKD28" s="61"/>
      <c r="EKE28" s="61"/>
      <c r="EKF28" s="61"/>
      <c r="EKG28" s="61"/>
      <c r="EKH28" s="61"/>
      <c r="EKI28" s="61"/>
      <c r="EKJ28" s="61"/>
      <c r="EKK28" s="61"/>
      <c r="EKL28" s="61"/>
      <c r="EKM28" s="61"/>
      <c r="EKN28" s="61"/>
      <c r="EKO28" s="61"/>
      <c r="EKP28" s="61"/>
      <c r="EKQ28" s="61"/>
      <c r="EKR28" s="61"/>
      <c r="EKS28" s="61"/>
      <c r="EKT28" s="61"/>
      <c r="EKU28" s="61"/>
      <c r="EKV28" s="61"/>
      <c r="EKW28" s="61"/>
      <c r="EKX28" s="61"/>
      <c r="EKY28" s="61"/>
      <c r="EKZ28" s="61"/>
      <c r="ELA28" s="61"/>
      <c r="ELB28" s="61"/>
      <c r="ELC28" s="61"/>
      <c r="ELD28" s="61"/>
      <c r="ELE28" s="61"/>
      <c r="ELF28" s="61"/>
      <c r="ELG28" s="61"/>
      <c r="ELH28" s="61"/>
      <c r="ELI28" s="61"/>
      <c r="ELJ28" s="61"/>
      <c r="ELK28" s="61"/>
      <c r="ELL28" s="61"/>
      <c r="ELM28" s="61"/>
      <c r="ELN28" s="61"/>
      <c r="ELO28" s="61"/>
      <c r="ELP28" s="61"/>
      <c r="ELQ28" s="61"/>
      <c r="ELR28" s="61"/>
      <c r="ELS28" s="61"/>
      <c r="ELT28" s="61"/>
      <c r="ELU28" s="61"/>
      <c r="ELV28" s="61"/>
      <c r="ELW28" s="61"/>
      <c r="ELX28" s="61"/>
      <c r="ELY28" s="61"/>
      <c r="ELZ28" s="61"/>
      <c r="EMA28" s="61"/>
      <c r="EMB28" s="61"/>
      <c r="EMC28" s="61"/>
      <c r="EMD28" s="61"/>
      <c r="EME28" s="61"/>
      <c r="EMF28" s="61"/>
      <c r="EMG28" s="61"/>
      <c r="EMH28" s="61"/>
      <c r="EMI28" s="61"/>
      <c r="EMJ28" s="61"/>
      <c r="EMK28" s="61"/>
      <c r="EML28" s="61"/>
      <c r="EMM28" s="61"/>
      <c r="EMN28" s="61"/>
      <c r="EMO28" s="61"/>
      <c r="EMP28" s="61"/>
      <c r="EMQ28" s="61"/>
      <c r="EMR28" s="61"/>
      <c r="EMS28" s="61"/>
      <c r="EMT28" s="61"/>
      <c r="EMU28" s="61"/>
      <c r="EMV28" s="61"/>
      <c r="EMW28" s="61"/>
      <c r="EMX28" s="61"/>
      <c r="EMY28" s="61"/>
      <c r="EMZ28" s="61"/>
      <c r="ENA28" s="61"/>
      <c r="ENB28" s="61"/>
      <c r="ENC28" s="61"/>
      <c r="END28" s="61"/>
      <c r="ENE28" s="61"/>
      <c r="ENF28" s="61"/>
      <c r="ENG28" s="61"/>
      <c r="ENH28" s="61"/>
      <c r="ENI28" s="61"/>
      <c r="ENJ28" s="61"/>
      <c r="ENK28" s="61"/>
      <c r="ENL28" s="61"/>
      <c r="ENM28" s="61"/>
      <c r="ENN28" s="61"/>
      <c r="ENO28" s="61"/>
      <c r="ENP28" s="61"/>
      <c r="ENQ28" s="61"/>
      <c r="ENR28" s="61"/>
      <c r="ENS28" s="61"/>
      <c r="ENT28" s="61"/>
      <c r="ENU28" s="61"/>
      <c r="ENV28" s="61"/>
      <c r="ENW28" s="61"/>
      <c r="ENX28" s="61"/>
      <c r="ENY28" s="61"/>
      <c r="ENZ28" s="61"/>
      <c r="EOA28" s="61"/>
      <c r="EOB28" s="61"/>
      <c r="EOC28" s="61"/>
      <c r="EOD28" s="61"/>
      <c r="EOE28" s="61"/>
      <c r="EOF28" s="61"/>
      <c r="EOG28" s="61"/>
      <c r="EOH28" s="61"/>
      <c r="EOI28" s="61"/>
      <c r="EOJ28" s="61"/>
      <c r="EOK28" s="61"/>
      <c r="EOL28" s="61"/>
      <c r="EOM28" s="61"/>
      <c r="EON28" s="61"/>
      <c r="EOO28" s="61"/>
      <c r="EOP28" s="61"/>
      <c r="EOQ28" s="61"/>
      <c r="EOR28" s="61"/>
      <c r="EOS28" s="61"/>
      <c r="EOT28" s="61"/>
      <c r="EOU28" s="61"/>
      <c r="EOV28" s="61"/>
      <c r="EOW28" s="61"/>
      <c r="EOX28" s="61"/>
      <c r="EOY28" s="61"/>
      <c r="EOZ28" s="61"/>
      <c r="EPA28" s="61"/>
      <c r="EPB28" s="61"/>
      <c r="EPC28" s="61"/>
      <c r="EPD28" s="61"/>
      <c r="EPE28" s="61"/>
      <c r="EPF28" s="61"/>
      <c r="EPG28" s="61"/>
      <c r="EPH28" s="61"/>
      <c r="EPI28" s="61"/>
      <c r="EPJ28" s="61"/>
      <c r="EPK28" s="61"/>
      <c r="EPL28" s="61"/>
      <c r="EPM28" s="61"/>
      <c r="EPN28" s="61"/>
      <c r="EPO28" s="61"/>
      <c r="EPP28" s="61"/>
      <c r="EPQ28" s="61"/>
      <c r="EPR28" s="61"/>
      <c r="EPS28" s="61"/>
      <c r="EPT28" s="61"/>
      <c r="EPU28" s="61"/>
      <c r="EPV28" s="61"/>
      <c r="EPW28" s="61"/>
      <c r="EPX28" s="61"/>
      <c r="EPY28" s="61"/>
      <c r="EPZ28" s="61"/>
      <c r="EQA28" s="61"/>
      <c r="EQB28" s="61"/>
      <c r="EQC28" s="61"/>
      <c r="EQD28" s="61"/>
      <c r="EQE28" s="61"/>
      <c r="EQF28" s="61"/>
      <c r="EQG28" s="61"/>
      <c r="EQH28" s="61"/>
      <c r="EQI28" s="61"/>
      <c r="EQJ28" s="61"/>
      <c r="EQK28" s="61"/>
      <c r="EQL28" s="61"/>
      <c r="EQM28" s="61"/>
      <c r="EQN28" s="61"/>
      <c r="EQO28" s="61"/>
      <c r="EQP28" s="61"/>
      <c r="EQQ28" s="61"/>
      <c r="EQR28" s="61"/>
      <c r="EQS28" s="61"/>
      <c r="EQT28" s="61"/>
      <c r="EQU28" s="61"/>
      <c r="EQV28" s="61"/>
      <c r="EQW28" s="61"/>
      <c r="EQX28" s="61"/>
      <c r="EQY28" s="61"/>
      <c r="EQZ28" s="61"/>
      <c r="ERA28" s="61"/>
      <c r="ERB28" s="61"/>
      <c r="ERC28" s="61"/>
      <c r="ERD28" s="61"/>
      <c r="ERE28" s="61"/>
      <c r="ERF28" s="61"/>
      <c r="ERG28" s="61"/>
      <c r="ERH28" s="61"/>
      <c r="ERI28" s="61"/>
      <c r="ERJ28" s="61"/>
      <c r="ERK28" s="61"/>
      <c r="ERL28" s="61"/>
      <c r="ERM28" s="61"/>
      <c r="ERN28" s="61"/>
      <c r="ERO28" s="61"/>
      <c r="ERP28" s="61"/>
      <c r="ERQ28" s="61"/>
      <c r="ERR28" s="61"/>
      <c r="ERS28" s="61"/>
      <c r="ERT28" s="61"/>
      <c r="ERU28" s="61"/>
      <c r="ERV28" s="61"/>
      <c r="ERW28" s="61"/>
      <c r="ERX28" s="61"/>
      <c r="ERY28" s="61"/>
      <c r="ERZ28" s="61"/>
      <c r="ESA28" s="61"/>
      <c r="ESB28" s="61"/>
      <c r="ESC28" s="61"/>
      <c r="ESD28" s="61"/>
      <c r="ESE28" s="61"/>
      <c r="ESF28" s="61"/>
      <c r="ESG28" s="61"/>
      <c r="ESH28" s="61"/>
      <c r="ESI28" s="61"/>
      <c r="ESJ28" s="61"/>
      <c r="ESK28" s="61"/>
      <c r="ESL28" s="61"/>
      <c r="ESM28" s="61"/>
      <c r="ESN28" s="61"/>
      <c r="ESO28" s="61"/>
      <c r="ESP28" s="61"/>
      <c r="ESQ28" s="61"/>
      <c r="ESR28" s="61"/>
      <c r="ESS28" s="61"/>
      <c r="EST28" s="61"/>
      <c r="ESU28" s="61"/>
      <c r="ESV28" s="61"/>
      <c r="ESW28" s="61"/>
      <c r="ESX28" s="61"/>
      <c r="ESY28" s="61"/>
      <c r="ESZ28" s="61"/>
      <c r="ETA28" s="61"/>
      <c r="ETB28" s="61"/>
      <c r="ETC28" s="61"/>
      <c r="ETD28" s="61"/>
      <c r="ETE28" s="61"/>
      <c r="ETF28" s="61"/>
      <c r="ETG28" s="61"/>
      <c r="ETH28" s="61"/>
      <c r="ETI28" s="61"/>
      <c r="ETJ28" s="61"/>
      <c r="ETK28" s="61"/>
      <c r="ETL28" s="61"/>
      <c r="ETM28" s="61"/>
      <c r="ETN28" s="61"/>
      <c r="ETO28" s="61"/>
      <c r="ETP28" s="61"/>
      <c r="ETQ28" s="61"/>
      <c r="ETR28" s="61"/>
      <c r="ETS28" s="61"/>
      <c r="ETT28" s="61"/>
      <c r="ETU28" s="61"/>
      <c r="ETV28" s="61"/>
      <c r="ETW28" s="61"/>
      <c r="ETX28" s="61"/>
      <c r="ETY28" s="61"/>
      <c r="ETZ28" s="61"/>
      <c r="EUA28" s="61"/>
      <c r="EUB28" s="61"/>
      <c r="EUC28" s="61"/>
      <c r="EUD28" s="61"/>
      <c r="EUE28" s="61"/>
      <c r="EUF28" s="61"/>
      <c r="EUG28" s="61"/>
      <c r="EUH28" s="61"/>
      <c r="EUI28" s="61"/>
      <c r="EUJ28" s="61"/>
      <c r="EUK28" s="61"/>
      <c r="EUL28" s="61"/>
      <c r="EUM28" s="61"/>
      <c r="EUN28" s="61"/>
      <c r="EUO28" s="61"/>
      <c r="EUP28" s="61"/>
      <c r="EUQ28" s="61"/>
      <c r="EUR28" s="61"/>
      <c r="EUS28" s="61"/>
      <c r="EUT28" s="61"/>
      <c r="EUU28" s="61"/>
      <c r="EUV28" s="61"/>
      <c r="EUW28" s="61"/>
      <c r="EUX28" s="61"/>
      <c r="EUY28" s="61"/>
      <c r="EUZ28" s="61"/>
      <c r="EVA28" s="61"/>
      <c r="EVB28" s="61"/>
      <c r="EVC28" s="61"/>
      <c r="EVD28" s="61"/>
      <c r="EVE28" s="61"/>
      <c r="EVF28" s="61"/>
      <c r="EVG28" s="61"/>
      <c r="EVH28" s="61"/>
      <c r="EVI28" s="61"/>
      <c r="EVJ28" s="61"/>
      <c r="EVK28" s="61"/>
      <c r="EVL28" s="61"/>
      <c r="EVM28" s="61"/>
      <c r="EVN28" s="61"/>
      <c r="EVO28" s="61"/>
      <c r="EVP28" s="61"/>
      <c r="EVQ28" s="61"/>
      <c r="EVR28" s="61"/>
      <c r="EVS28" s="61"/>
      <c r="EVT28" s="61"/>
      <c r="EVU28" s="61"/>
      <c r="EVV28" s="61"/>
      <c r="EVW28" s="61"/>
      <c r="EVX28" s="61"/>
      <c r="EVY28" s="61"/>
      <c r="EVZ28" s="61"/>
      <c r="EWA28" s="61"/>
      <c r="EWB28" s="61"/>
      <c r="EWC28" s="61"/>
      <c r="EWD28" s="61"/>
      <c r="EWE28" s="61"/>
      <c r="EWF28" s="61"/>
      <c r="EWG28" s="61"/>
      <c r="EWH28" s="61"/>
      <c r="EWI28" s="61"/>
      <c r="EWJ28" s="61"/>
      <c r="EWK28" s="61"/>
      <c r="EWL28" s="61"/>
      <c r="EWM28" s="61"/>
      <c r="EWN28" s="61"/>
      <c r="EWO28" s="61"/>
      <c r="EWP28" s="61"/>
      <c r="EWQ28" s="61"/>
      <c r="EWR28" s="61"/>
      <c r="EWS28" s="61"/>
      <c r="EWT28" s="61"/>
      <c r="EWU28" s="61"/>
      <c r="EWV28" s="61"/>
      <c r="EWW28" s="61"/>
      <c r="EWX28" s="61"/>
      <c r="EWY28" s="61"/>
      <c r="EWZ28" s="61"/>
      <c r="EXA28" s="61"/>
      <c r="EXB28" s="61"/>
      <c r="EXC28" s="61"/>
      <c r="EXD28" s="61"/>
      <c r="EXE28" s="61"/>
      <c r="EXF28" s="61"/>
      <c r="EXG28" s="61"/>
      <c r="EXH28" s="61"/>
      <c r="EXI28" s="61"/>
      <c r="EXJ28" s="61"/>
      <c r="EXK28" s="61"/>
      <c r="EXL28" s="61"/>
      <c r="EXM28" s="61"/>
      <c r="EXN28" s="61"/>
      <c r="EXO28" s="61"/>
      <c r="EXP28" s="61"/>
      <c r="EXQ28" s="61"/>
      <c r="EXR28" s="61"/>
      <c r="EXS28" s="61"/>
      <c r="EXT28" s="61"/>
      <c r="EXU28" s="61"/>
      <c r="EXV28" s="61"/>
      <c r="EXW28" s="61"/>
      <c r="EXX28" s="61"/>
      <c r="EXY28" s="61"/>
      <c r="EXZ28" s="61"/>
      <c r="EYA28" s="61"/>
      <c r="EYB28" s="61"/>
      <c r="EYC28" s="61"/>
      <c r="EYD28" s="61"/>
      <c r="EYE28" s="61"/>
      <c r="EYF28" s="61"/>
      <c r="EYG28" s="61"/>
      <c r="EYH28" s="61"/>
      <c r="EYI28" s="61"/>
      <c r="EYJ28" s="61"/>
      <c r="EYK28" s="61"/>
      <c r="EYL28" s="61"/>
      <c r="EYM28" s="61"/>
      <c r="EYN28" s="61"/>
      <c r="EYO28" s="61"/>
      <c r="EYP28" s="61"/>
      <c r="EYQ28" s="61"/>
      <c r="EYR28" s="61"/>
      <c r="EYS28" s="61"/>
      <c r="EYT28" s="61"/>
      <c r="EYU28" s="61"/>
      <c r="EYV28" s="61"/>
      <c r="EYW28" s="61"/>
      <c r="EYX28" s="61"/>
      <c r="EYY28" s="61"/>
      <c r="EYZ28" s="61"/>
      <c r="EZA28" s="61"/>
      <c r="EZB28" s="61"/>
      <c r="EZC28" s="61"/>
      <c r="EZD28" s="61"/>
      <c r="EZE28" s="61"/>
      <c r="EZF28" s="61"/>
      <c r="EZG28" s="61"/>
      <c r="EZH28" s="61"/>
      <c r="EZI28" s="61"/>
      <c r="EZJ28" s="61"/>
      <c r="EZK28" s="61"/>
      <c r="EZL28" s="61"/>
      <c r="EZM28" s="61"/>
      <c r="EZN28" s="61"/>
      <c r="EZO28" s="61"/>
      <c r="EZP28" s="61"/>
      <c r="EZQ28" s="61"/>
      <c r="EZR28" s="61"/>
      <c r="EZS28" s="61"/>
      <c r="EZT28" s="61"/>
      <c r="EZU28" s="61"/>
      <c r="EZV28" s="61"/>
      <c r="EZW28" s="61"/>
      <c r="EZX28" s="61"/>
      <c r="EZY28" s="61"/>
      <c r="EZZ28" s="61"/>
      <c r="FAA28" s="61"/>
      <c r="FAB28" s="61"/>
      <c r="FAC28" s="61"/>
      <c r="FAD28" s="61"/>
      <c r="FAE28" s="61"/>
      <c r="FAF28" s="61"/>
      <c r="FAG28" s="61"/>
      <c r="FAH28" s="61"/>
      <c r="FAI28" s="61"/>
      <c r="FAJ28" s="61"/>
      <c r="FAK28" s="61"/>
      <c r="FAL28" s="61"/>
      <c r="FAM28" s="61"/>
      <c r="FAN28" s="61"/>
      <c r="FAO28" s="61"/>
      <c r="FAP28" s="61"/>
      <c r="FAQ28" s="61"/>
      <c r="FAR28" s="61"/>
      <c r="FAS28" s="61"/>
      <c r="FAT28" s="61"/>
      <c r="FAU28" s="61"/>
      <c r="FAV28" s="61"/>
      <c r="FAW28" s="61"/>
      <c r="FAX28" s="61"/>
      <c r="FAY28" s="61"/>
      <c r="FAZ28" s="61"/>
      <c r="FBA28" s="61"/>
      <c r="FBB28" s="61"/>
      <c r="FBC28" s="61"/>
      <c r="FBD28" s="61"/>
      <c r="FBE28" s="61"/>
      <c r="FBF28" s="61"/>
      <c r="FBG28" s="61"/>
      <c r="FBH28" s="61"/>
      <c r="FBI28" s="61"/>
      <c r="FBJ28" s="61"/>
      <c r="FBK28" s="61"/>
      <c r="FBL28" s="61"/>
      <c r="FBM28" s="61"/>
      <c r="FBN28" s="61"/>
      <c r="FBO28" s="61"/>
      <c r="FBP28" s="61"/>
      <c r="FBQ28" s="61"/>
      <c r="FBR28" s="61"/>
      <c r="FBS28" s="61"/>
      <c r="FBT28" s="61"/>
      <c r="FBU28" s="61"/>
      <c r="FBV28" s="61"/>
      <c r="FBW28" s="61"/>
      <c r="FBX28" s="61"/>
      <c r="FBY28" s="61"/>
      <c r="FBZ28" s="61"/>
      <c r="FCA28" s="61"/>
      <c r="FCB28" s="61"/>
      <c r="FCC28" s="61"/>
      <c r="FCD28" s="61"/>
      <c r="FCE28" s="61"/>
      <c r="FCF28" s="61"/>
      <c r="FCG28" s="61"/>
      <c r="FCH28" s="61"/>
      <c r="FCI28" s="61"/>
      <c r="FCJ28" s="61"/>
      <c r="FCK28" s="61"/>
      <c r="FCL28" s="61"/>
      <c r="FCM28" s="61"/>
      <c r="FCN28" s="61"/>
      <c r="FCO28" s="61"/>
      <c r="FCP28" s="61"/>
      <c r="FCQ28" s="61"/>
      <c r="FCR28" s="61"/>
      <c r="FCS28" s="61"/>
      <c r="FCT28" s="61"/>
      <c r="FCU28" s="61"/>
      <c r="FCV28" s="61"/>
      <c r="FCW28" s="61"/>
      <c r="FCX28" s="61"/>
      <c r="FCY28" s="61"/>
      <c r="FCZ28" s="61"/>
      <c r="FDA28" s="61"/>
      <c r="FDB28" s="61"/>
      <c r="FDC28" s="61"/>
      <c r="FDD28" s="61"/>
      <c r="FDE28" s="61"/>
      <c r="FDF28" s="61"/>
      <c r="FDG28" s="61"/>
      <c r="FDH28" s="61"/>
      <c r="FDI28" s="61"/>
      <c r="FDJ28" s="61"/>
      <c r="FDK28" s="61"/>
      <c r="FDL28" s="61"/>
      <c r="FDM28" s="61"/>
      <c r="FDN28" s="61"/>
      <c r="FDO28" s="61"/>
      <c r="FDP28" s="61"/>
      <c r="FDQ28" s="61"/>
      <c r="FDR28" s="61"/>
      <c r="FDS28" s="61"/>
      <c r="FDT28" s="61"/>
      <c r="FDU28" s="61"/>
      <c r="FDV28" s="61"/>
      <c r="FDW28" s="61"/>
      <c r="FDX28" s="61"/>
      <c r="FDY28" s="61"/>
      <c r="FDZ28" s="61"/>
      <c r="FEA28" s="61"/>
      <c r="FEB28" s="61"/>
      <c r="FEC28" s="61"/>
      <c r="FED28" s="61"/>
      <c r="FEE28" s="61"/>
      <c r="FEF28" s="61"/>
      <c r="FEG28" s="61"/>
      <c r="FEH28" s="61"/>
      <c r="FEI28" s="61"/>
      <c r="FEJ28" s="61"/>
      <c r="FEK28" s="61"/>
      <c r="FEL28" s="61"/>
      <c r="FEM28" s="61"/>
      <c r="FEN28" s="61"/>
      <c r="FEO28" s="61"/>
      <c r="FEP28" s="61"/>
      <c r="FEQ28" s="61"/>
      <c r="FER28" s="61"/>
      <c r="FES28" s="61"/>
      <c r="FET28" s="61"/>
      <c r="FEU28" s="61"/>
      <c r="FEV28" s="61"/>
      <c r="FEW28" s="61"/>
      <c r="FEX28" s="61"/>
      <c r="FEY28" s="61"/>
      <c r="FEZ28" s="61"/>
      <c r="FFA28" s="61"/>
      <c r="FFB28" s="61"/>
      <c r="FFC28" s="61"/>
      <c r="FFD28" s="61"/>
      <c r="FFE28" s="61"/>
      <c r="FFF28" s="61"/>
      <c r="FFG28" s="61"/>
      <c r="FFH28" s="61"/>
      <c r="FFI28" s="61"/>
      <c r="FFJ28" s="61"/>
      <c r="FFK28" s="61"/>
      <c r="FFL28" s="61"/>
      <c r="FFM28" s="61"/>
      <c r="FFN28" s="61"/>
      <c r="FFO28" s="61"/>
      <c r="FFP28" s="61"/>
      <c r="FFQ28" s="61"/>
      <c r="FFR28" s="61"/>
      <c r="FFS28" s="61"/>
      <c r="FFT28" s="61"/>
      <c r="FFU28" s="61"/>
      <c r="FFV28" s="61"/>
      <c r="FFW28" s="61"/>
      <c r="FFX28" s="61"/>
      <c r="FFY28" s="61"/>
      <c r="FFZ28" s="61"/>
      <c r="FGA28" s="61"/>
      <c r="FGB28" s="61"/>
      <c r="FGC28" s="61"/>
      <c r="FGD28" s="61"/>
      <c r="FGE28" s="61"/>
      <c r="FGF28" s="61"/>
      <c r="FGG28" s="61"/>
      <c r="FGH28" s="61"/>
      <c r="FGI28" s="61"/>
      <c r="FGJ28" s="61"/>
      <c r="FGK28" s="61"/>
      <c r="FGL28" s="61"/>
      <c r="FGM28" s="61"/>
      <c r="FGN28" s="61"/>
      <c r="FGO28" s="61"/>
      <c r="FGP28" s="61"/>
      <c r="FGQ28" s="61"/>
      <c r="FGR28" s="61"/>
      <c r="FGS28" s="61"/>
      <c r="FGT28" s="61"/>
      <c r="FGU28" s="61"/>
      <c r="FGV28" s="61"/>
      <c r="FGW28" s="61"/>
      <c r="FGX28" s="61"/>
      <c r="FGY28" s="61"/>
      <c r="FGZ28" s="61"/>
      <c r="FHA28" s="61"/>
      <c r="FHB28" s="61"/>
      <c r="FHC28" s="61"/>
      <c r="FHD28" s="61"/>
      <c r="FHE28" s="61"/>
      <c r="FHF28" s="61"/>
      <c r="FHG28" s="61"/>
      <c r="FHH28" s="61"/>
      <c r="FHI28" s="61"/>
      <c r="FHJ28" s="61"/>
      <c r="FHK28" s="61"/>
      <c r="FHL28" s="61"/>
      <c r="FHM28" s="61"/>
      <c r="FHN28" s="61"/>
      <c r="FHO28" s="61"/>
      <c r="FHP28" s="61"/>
      <c r="FHQ28" s="61"/>
      <c r="FHR28" s="61"/>
      <c r="FHS28" s="61"/>
      <c r="FHT28" s="61"/>
      <c r="FHU28" s="61"/>
      <c r="FHV28" s="61"/>
      <c r="FHW28" s="61"/>
      <c r="FHX28" s="61"/>
      <c r="FHY28" s="61"/>
      <c r="FHZ28" s="61"/>
      <c r="FIA28" s="61"/>
      <c r="FIB28" s="61"/>
      <c r="FIC28" s="61"/>
      <c r="FID28" s="61"/>
      <c r="FIE28" s="61"/>
      <c r="FIF28" s="61"/>
      <c r="FIG28" s="61"/>
      <c r="FIH28" s="61"/>
      <c r="FII28" s="61"/>
      <c r="FIJ28" s="61"/>
      <c r="FIK28" s="61"/>
      <c r="FIL28" s="61"/>
      <c r="FIM28" s="61"/>
      <c r="FIN28" s="61"/>
      <c r="FIO28" s="61"/>
      <c r="FIP28" s="61"/>
      <c r="FIQ28" s="61"/>
      <c r="FIR28" s="61"/>
      <c r="FIS28" s="61"/>
      <c r="FIT28" s="61"/>
      <c r="FIU28" s="61"/>
      <c r="FIV28" s="61"/>
      <c r="FIW28" s="61"/>
      <c r="FIX28" s="61"/>
      <c r="FIY28" s="61"/>
      <c r="FIZ28" s="61"/>
      <c r="FJA28" s="61"/>
      <c r="FJB28" s="61"/>
      <c r="FJC28" s="61"/>
      <c r="FJD28" s="61"/>
      <c r="FJE28" s="61"/>
      <c r="FJF28" s="61"/>
      <c r="FJG28" s="61"/>
      <c r="FJH28" s="61"/>
      <c r="FJI28" s="61"/>
      <c r="FJJ28" s="61"/>
      <c r="FJK28" s="61"/>
      <c r="FJL28" s="61"/>
      <c r="FJM28" s="61"/>
      <c r="FJN28" s="61"/>
      <c r="FJO28" s="61"/>
      <c r="FJP28" s="61"/>
      <c r="FJQ28" s="61"/>
      <c r="FJR28" s="61"/>
      <c r="FJS28" s="61"/>
      <c r="FJT28" s="61"/>
      <c r="FJU28" s="61"/>
      <c r="FJV28" s="61"/>
      <c r="FJW28" s="61"/>
      <c r="FJX28" s="61"/>
      <c r="FJY28" s="61"/>
      <c r="FJZ28" s="61"/>
      <c r="FKA28" s="61"/>
      <c r="FKB28" s="61"/>
      <c r="FKC28" s="61"/>
      <c r="FKD28" s="61"/>
      <c r="FKE28" s="61"/>
      <c r="FKF28" s="61"/>
      <c r="FKG28" s="61"/>
      <c r="FKH28" s="61"/>
      <c r="FKI28" s="61"/>
      <c r="FKJ28" s="61"/>
      <c r="FKK28" s="61"/>
      <c r="FKL28" s="61"/>
      <c r="FKM28" s="61"/>
      <c r="FKN28" s="61"/>
      <c r="FKO28" s="61"/>
      <c r="FKP28" s="61"/>
      <c r="FKQ28" s="61"/>
      <c r="FKR28" s="61"/>
      <c r="FKS28" s="61"/>
      <c r="FKT28" s="61"/>
      <c r="FKU28" s="61"/>
      <c r="FKV28" s="61"/>
      <c r="FKW28" s="61"/>
      <c r="FKX28" s="61"/>
      <c r="FKY28" s="61"/>
      <c r="FKZ28" s="61"/>
      <c r="FLA28" s="61"/>
      <c r="FLB28" s="61"/>
      <c r="FLC28" s="61"/>
      <c r="FLD28" s="61"/>
      <c r="FLE28" s="61"/>
      <c r="FLF28" s="61"/>
      <c r="FLG28" s="61"/>
      <c r="FLH28" s="61"/>
      <c r="FLI28" s="61"/>
      <c r="FLJ28" s="61"/>
      <c r="FLK28" s="61"/>
      <c r="FLL28" s="61"/>
      <c r="FLM28" s="61"/>
      <c r="FLN28" s="61"/>
      <c r="FLO28" s="61"/>
      <c r="FLP28" s="61"/>
      <c r="FLQ28" s="61"/>
      <c r="FLR28" s="61"/>
      <c r="FLS28" s="61"/>
      <c r="FLT28" s="61"/>
      <c r="FLU28" s="61"/>
      <c r="FLV28" s="61"/>
      <c r="FLW28" s="61"/>
      <c r="FLX28" s="61"/>
      <c r="FLY28" s="61"/>
      <c r="FLZ28" s="61"/>
      <c r="FMA28" s="61"/>
      <c r="FMB28" s="61"/>
      <c r="FMC28" s="61"/>
      <c r="FMD28" s="61"/>
      <c r="FME28" s="61"/>
      <c r="FMF28" s="61"/>
      <c r="FMG28" s="61"/>
      <c r="FMH28" s="61"/>
      <c r="FMI28" s="61"/>
      <c r="FMJ28" s="61"/>
      <c r="FMK28" s="61"/>
      <c r="FML28" s="61"/>
      <c r="FMM28" s="61"/>
      <c r="FMN28" s="61"/>
      <c r="FMO28" s="61"/>
      <c r="FMP28" s="61"/>
      <c r="FMQ28" s="61"/>
      <c r="FMR28" s="61"/>
      <c r="FMS28" s="61"/>
      <c r="FMT28" s="61"/>
      <c r="FMU28" s="61"/>
      <c r="FMV28" s="61"/>
      <c r="FMW28" s="61"/>
      <c r="FMX28" s="61"/>
      <c r="FMY28" s="61"/>
      <c r="FMZ28" s="61"/>
      <c r="FNA28" s="61"/>
      <c r="FNB28" s="61"/>
      <c r="FNC28" s="61"/>
      <c r="FND28" s="61"/>
      <c r="FNE28" s="61"/>
      <c r="FNF28" s="61"/>
      <c r="FNG28" s="61"/>
      <c r="FNH28" s="61"/>
      <c r="FNI28" s="61"/>
      <c r="FNJ28" s="61"/>
      <c r="FNK28" s="61"/>
      <c r="FNL28" s="61"/>
      <c r="FNM28" s="61"/>
      <c r="FNN28" s="61"/>
      <c r="FNO28" s="61"/>
      <c r="FNP28" s="61"/>
      <c r="FNQ28" s="61"/>
      <c r="FNR28" s="61"/>
      <c r="FNS28" s="61"/>
      <c r="FNT28" s="61"/>
      <c r="FNU28" s="61"/>
      <c r="FNV28" s="61"/>
      <c r="FNW28" s="61"/>
      <c r="FNX28" s="61"/>
      <c r="FNY28" s="61"/>
      <c r="FNZ28" s="61"/>
      <c r="FOA28" s="61"/>
      <c r="FOB28" s="61"/>
      <c r="FOC28" s="61"/>
      <c r="FOD28" s="61"/>
      <c r="FOE28" s="61"/>
      <c r="FOF28" s="61"/>
      <c r="FOG28" s="61"/>
      <c r="FOH28" s="61"/>
      <c r="FOI28" s="61"/>
      <c r="FOJ28" s="61"/>
      <c r="FOK28" s="61"/>
      <c r="FOL28" s="61"/>
      <c r="FOM28" s="61"/>
      <c r="FON28" s="61"/>
      <c r="FOO28" s="61"/>
      <c r="FOP28" s="61"/>
      <c r="FOQ28" s="61"/>
      <c r="FOR28" s="61"/>
      <c r="FOS28" s="61"/>
      <c r="FOT28" s="61"/>
      <c r="FOU28" s="61"/>
      <c r="FOV28" s="61"/>
      <c r="FOW28" s="61"/>
      <c r="FOX28" s="61"/>
      <c r="FOY28" s="61"/>
      <c r="FOZ28" s="61"/>
      <c r="FPA28" s="61"/>
      <c r="FPB28" s="61"/>
      <c r="FPC28" s="61"/>
      <c r="FPD28" s="61"/>
      <c r="FPE28" s="61"/>
      <c r="FPF28" s="61"/>
      <c r="FPG28" s="61"/>
      <c r="FPH28" s="61"/>
      <c r="FPI28" s="61"/>
      <c r="FPJ28" s="61"/>
      <c r="FPK28" s="61"/>
      <c r="FPL28" s="61"/>
      <c r="FPM28" s="61"/>
      <c r="FPN28" s="61"/>
      <c r="FPO28" s="61"/>
      <c r="FPP28" s="61"/>
      <c r="FPQ28" s="61"/>
      <c r="FPR28" s="61"/>
      <c r="FPS28" s="61"/>
      <c r="FPT28" s="61"/>
      <c r="FPU28" s="61"/>
      <c r="FPV28" s="61"/>
      <c r="FPW28" s="61"/>
      <c r="FPX28" s="61"/>
      <c r="FPY28" s="61"/>
      <c r="FPZ28" s="61"/>
      <c r="FQA28" s="61"/>
      <c r="FQB28" s="61"/>
      <c r="FQC28" s="61"/>
      <c r="FQD28" s="61"/>
      <c r="FQE28" s="61"/>
      <c r="FQF28" s="61"/>
      <c r="FQG28" s="61"/>
      <c r="FQH28" s="61"/>
      <c r="FQI28" s="61"/>
      <c r="FQJ28" s="61"/>
      <c r="FQK28" s="61"/>
      <c r="FQL28" s="61"/>
      <c r="FQM28" s="61"/>
      <c r="FQN28" s="61"/>
      <c r="FQO28" s="61"/>
      <c r="FQP28" s="61"/>
      <c r="FQQ28" s="61"/>
      <c r="FQR28" s="61"/>
      <c r="FQS28" s="61"/>
      <c r="FQT28" s="61"/>
      <c r="FQU28" s="61"/>
      <c r="FQV28" s="61"/>
      <c r="FQW28" s="61"/>
      <c r="FQX28" s="61"/>
      <c r="FQY28" s="61"/>
      <c r="FQZ28" s="61"/>
      <c r="FRA28" s="61"/>
      <c r="FRB28" s="61"/>
      <c r="FRC28" s="61"/>
      <c r="FRD28" s="61"/>
      <c r="FRE28" s="61"/>
      <c r="FRF28" s="61"/>
      <c r="FRG28" s="61"/>
      <c r="FRH28" s="61"/>
      <c r="FRI28" s="61"/>
      <c r="FRJ28" s="61"/>
      <c r="FRK28" s="61"/>
      <c r="FRL28" s="61"/>
      <c r="FRM28" s="61"/>
      <c r="FRN28" s="61"/>
      <c r="FRO28" s="61"/>
      <c r="FRP28" s="61"/>
      <c r="FRQ28" s="61"/>
      <c r="FRR28" s="61"/>
      <c r="FRS28" s="61"/>
      <c r="FRT28" s="61"/>
      <c r="FRU28" s="61"/>
      <c r="FRV28" s="61"/>
      <c r="FRW28" s="61"/>
      <c r="FRX28" s="61"/>
      <c r="FRY28" s="61"/>
      <c r="FRZ28" s="61"/>
      <c r="FSA28" s="61"/>
      <c r="FSB28" s="61"/>
      <c r="FSC28" s="61"/>
      <c r="FSD28" s="61"/>
      <c r="FSE28" s="61"/>
      <c r="FSF28" s="61"/>
      <c r="FSG28" s="61"/>
      <c r="FSH28" s="61"/>
      <c r="FSI28" s="61"/>
      <c r="FSJ28" s="61"/>
      <c r="FSK28" s="61"/>
      <c r="FSL28" s="61"/>
      <c r="FSM28" s="61"/>
      <c r="FSN28" s="61"/>
      <c r="FSO28" s="61"/>
      <c r="FSP28" s="61"/>
      <c r="FSQ28" s="61"/>
      <c r="FSR28" s="61"/>
      <c r="FSS28" s="61"/>
      <c r="FST28" s="61"/>
      <c r="FSU28" s="61"/>
      <c r="FSV28" s="61"/>
      <c r="FSW28" s="61"/>
      <c r="FSX28" s="61"/>
      <c r="FSY28" s="61"/>
      <c r="FSZ28" s="61"/>
      <c r="FTA28" s="61"/>
      <c r="FTB28" s="61"/>
      <c r="FTC28" s="61"/>
      <c r="FTD28" s="61"/>
      <c r="FTE28" s="61"/>
      <c r="FTF28" s="61"/>
      <c r="FTG28" s="61"/>
      <c r="FTH28" s="61"/>
      <c r="FTI28" s="61"/>
      <c r="FTJ28" s="61"/>
      <c r="FTK28" s="61"/>
      <c r="FTL28" s="61"/>
      <c r="FTM28" s="61"/>
      <c r="FTN28" s="61"/>
      <c r="FTO28" s="61"/>
      <c r="FTP28" s="61"/>
      <c r="FTQ28" s="61"/>
      <c r="FTR28" s="61"/>
      <c r="FTS28" s="61"/>
      <c r="FTT28" s="61"/>
      <c r="FTU28" s="61"/>
      <c r="FTV28" s="61"/>
      <c r="FTW28" s="61"/>
      <c r="FTX28" s="61"/>
      <c r="FTY28" s="61"/>
      <c r="FTZ28" s="61"/>
      <c r="FUA28" s="61"/>
      <c r="FUB28" s="61"/>
      <c r="FUC28" s="61"/>
      <c r="FUD28" s="61"/>
      <c r="FUE28" s="61"/>
      <c r="FUF28" s="61"/>
      <c r="FUG28" s="61"/>
      <c r="FUH28" s="61"/>
      <c r="FUI28" s="61"/>
      <c r="FUJ28" s="61"/>
      <c r="FUK28" s="61"/>
      <c r="FUL28" s="61"/>
      <c r="FUM28" s="61"/>
      <c r="FUN28" s="61"/>
      <c r="FUO28" s="61"/>
      <c r="FUP28" s="61"/>
      <c r="FUQ28" s="61"/>
      <c r="FUR28" s="61"/>
      <c r="FUS28" s="61"/>
      <c r="FUT28" s="61"/>
      <c r="FUU28" s="61"/>
      <c r="FUV28" s="61"/>
      <c r="FUW28" s="61"/>
      <c r="FUX28" s="61"/>
      <c r="FUY28" s="61"/>
      <c r="FUZ28" s="61"/>
      <c r="FVA28" s="61"/>
      <c r="FVB28" s="61"/>
      <c r="FVC28" s="61"/>
      <c r="FVD28" s="61"/>
      <c r="FVE28" s="61"/>
      <c r="FVF28" s="61"/>
      <c r="FVG28" s="61"/>
      <c r="FVH28" s="61"/>
      <c r="FVI28" s="61"/>
      <c r="FVJ28" s="61"/>
      <c r="FVK28" s="61"/>
      <c r="FVL28" s="61"/>
      <c r="FVM28" s="61"/>
      <c r="FVN28" s="61"/>
      <c r="FVO28" s="61"/>
      <c r="FVP28" s="61"/>
      <c r="FVQ28" s="61"/>
      <c r="FVR28" s="61"/>
      <c r="FVS28" s="61"/>
      <c r="FVT28" s="61"/>
      <c r="FVU28" s="61"/>
      <c r="FVV28" s="61"/>
      <c r="FVW28" s="61"/>
      <c r="FVX28" s="61"/>
      <c r="FVY28" s="61"/>
      <c r="FVZ28" s="61"/>
      <c r="FWA28" s="61"/>
      <c r="FWB28" s="61"/>
      <c r="FWC28" s="61"/>
      <c r="FWD28" s="61"/>
      <c r="FWE28" s="61"/>
      <c r="FWF28" s="61"/>
      <c r="FWG28" s="61"/>
      <c r="FWH28" s="61"/>
      <c r="FWI28" s="61"/>
      <c r="FWJ28" s="61"/>
      <c r="FWK28" s="61"/>
      <c r="FWL28" s="61"/>
      <c r="FWM28" s="61"/>
      <c r="FWN28" s="61"/>
      <c r="FWO28" s="61"/>
      <c r="FWP28" s="61"/>
      <c r="FWQ28" s="61"/>
      <c r="FWR28" s="61"/>
      <c r="FWS28" s="61"/>
      <c r="FWT28" s="61"/>
      <c r="FWU28" s="61"/>
      <c r="FWV28" s="61"/>
      <c r="FWW28" s="61"/>
      <c r="FWX28" s="61"/>
      <c r="FWY28" s="61"/>
      <c r="FWZ28" s="61"/>
      <c r="FXA28" s="61"/>
      <c r="FXB28" s="61"/>
      <c r="FXC28" s="61"/>
      <c r="FXD28" s="61"/>
      <c r="FXE28" s="61"/>
      <c r="FXF28" s="61"/>
      <c r="FXG28" s="61"/>
      <c r="FXH28" s="61"/>
      <c r="FXI28" s="61"/>
      <c r="FXJ28" s="61"/>
      <c r="FXK28" s="61"/>
      <c r="FXL28" s="61"/>
      <c r="FXM28" s="61"/>
      <c r="FXN28" s="61"/>
      <c r="FXO28" s="61"/>
      <c r="FXP28" s="61"/>
      <c r="FXQ28" s="61"/>
      <c r="FXR28" s="61"/>
      <c r="FXS28" s="61"/>
      <c r="FXT28" s="61"/>
      <c r="FXU28" s="61"/>
      <c r="FXV28" s="61"/>
      <c r="FXW28" s="61"/>
      <c r="FXX28" s="61"/>
      <c r="FXY28" s="61"/>
      <c r="FXZ28" s="61"/>
      <c r="FYA28" s="61"/>
      <c r="FYB28" s="61"/>
      <c r="FYC28" s="61"/>
      <c r="FYD28" s="61"/>
      <c r="FYE28" s="61"/>
      <c r="FYF28" s="61"/>
      <c r="FYG28" s="61"/>
      <c r="FYH28" s="61"/>
      <c r="FYI28" s="61"/>
      <c r="FYJ28" s="61"/>
      <c r="FYK28" s="61"/>
      <c r="FYL28" s="61"/>
      <c r="FYM28" s="61"/>
      <c r="FYN28" s="61"/>
      <c r="FYO28" s="61"/>
      <c r="FYP28" s="61"/>
      <c r="FYQ28" s="61"/>
      <c r="FYR28" s="61"/>
      <c r="FYS28" s="61"/>
      <c r="FYT28" s="61"/>
      <c r="FYU28" s="61"/>
      <c r="FYV28" s="61"/>
      <c r="FYW28" s="61"/>
      <c r="FYX28" s="61"/>
      <c r="FYY28" s="61"/>
      <c r="FYZ28" s="61"/>
      <c r="FZA28" s="61"/>
      <c r="FZB28" s="61"/>
      <c r="FZC28" s="61"/>
      <c r="FZD28" s="61"/>
      <c r="FZE28" s="61"/>
      <c r="FZF28" s="61"/>
      <c r="FZG28" s="61"/>
      <c r="FZH28" s="61"/>
      <c r="FZI28" s="61"/>
      <c r="FZJ28" s="61"/>
      <c r="FZK28" s="61"/>
      <c r="FZL28" s="61"/>
      <c r="FZM28" s="61"/>
      <c r="FZN28" s="61"/>
      <c r="FZO28" s="61"/>
      <c r="FZP28" s="61"/>
      <c r="FZQ28" s="61"/>
      <c r="FZR28" s="61"/>
      <c r="FZS28" s="61"/>
      <c r="FZT28" s="61"/>
      <c r="FZU28" s="61"/>
      <c r="FZV28" s="61"/>
      <c r="FZW28" s="61"/>
      <c r="FZX28" s="61"/>
      <c r="FZY28" s="61"/>
      <c r="FZZ28" s="61"/>
      <c r="GAA28" s="61"/>
      <c r="GAB28" s="61"/>
      <c r="GAC28" s="61"/>
      <c r="GAD28" s="61"/>
      <c r="GAE28" s="61"/>
      <c r="GAF28" s="61"/>
      <c r="GAG28" s="61"/>
      <c r="GAH28" s="61"/>
      <c r="GAI28" s="61"/>
      <c r="GAJ28" s="61"/>
      <c r="GAK28" s="61"/>
      <c r="GAL28" s="61"/>
      <c r="GAM28" s="61"/>
      <c r="GAN28" s="61"/>
      <c r="GAO28" s="61"/>
      <c r="GAP28" s="61"/>
      <c r="GAQ28" s="61"/>
      <c r="GAR28" s="61"/>
      <c r="GAS28" s="61"/>
      <c r="GAT28" s="61"/>
      <c r="GAU28" s="61"/>
      <c r="GAV28" s="61"/>
      <c r="GAW28" s="61"/>
      <c r="GAX28" s="61"/>
      <c r="GAY28" s="61"/>
      <c r="GAZ28" s="61"/>
      <c r="GBA28" s="61"/>
      <c r="GBB28" s="61"/>
      <c r="GBC28" s="61"/>
      <c r="GBD28" s="61"/>
      <c r="GBE28" s="61"/>
      <c r="GBF28" s="61"/>
      <c r="GBG28" s="61"/>
      <c r="GBH28" s="61"/>
      <c r="GBI28" s="61"/>
      <c r="GBJ28" s="61"/>
      <c r="GBK28" s="61"/>
      <c r="GBL28" s="61"/>
      <c r="GBM28" s="61"/>
      <c r="GBN28" s="61"/>
      <c r="GBO28" s="61"/>
      <c r="GBP28" s="61"/>
      <c r="GBQ28" s="61"/>
      <c r="GBR28" s="61"/>
      <c r="GBS28" s="61"/>
      <c r="GBT28" s="61"/>
      <c r="GBU28" s="61"/>
      <c r="GBV28" s="61"/>
      <c r="GBW28" s="61"/>
      <c r="GBX28" s="61"/>
      <c r="GBY28" s="61"/>
      <c r="GBZ28" s="61"/>
      <c r="GCA28" s="61"/>
      <c r="GCB28" s="61"/>
      <c r="GCC28" s="61"/>
      <c r="GCD28" s="61"/>
      <c r="GCE28" s="61"/>
      <c r="GCF28" s="61"/>
      <c r="GCG28" s="61"/>
      <c r="GCH28" s="61"/>
      <c r="GCI28" s="61"/>
      <c r="GCJ28" s="61"/>
      <c r="GCK28" s="61"/>
      <c r="GCL28" s="61"/>
      <c r="GCM28" s="61"/>
      <c r="GCN28" s="61"/>
      <c r="GCO28" s="61"/>
      <c r="GCP28" s="61"/>
      <c r="GCQ28" s="61"/>
      <c r="GCR28" s="61"/>
      <c r="GCS28" s="61"/>
      <c r="GCT28" s="61"/>
      <c r="GCU28" s="61"/>
      <c r="GCV28" s="61"/>
      <c r="GCW28" s="61"/>
      <c r="GCX28" s="61"/>
      <c r="GCY28" s="61"/>
      <c r="GCZ28" s="61"/>
      <c r="GDA28" s="61"/>
      <c r="GDB28" s="61"/>
      <c r="GDC28" s="61"/>
      <c r="GDD28" s="61"/>
      <c r="GDE28" s="61"/>
      <c r="GDF28" s="61"/>
      <c r="GDG28" s="61"/>
      <c r="GDH28" s="61"/>
      <c r="GDI28" s="61"/>
      <c r="GDJ28" s="61"/>
      <c r="GDK28" s="61"/>
      <c r="GDL28" s="61"/>
      <c r="GDM28" s="61"/>
      <c r="GDN28" s="61"/>
      <c r="GDO28" s="61"/>
      <c r="GDP28" s="61"/>
      <c r="GDQ28" s="61"/>
      <c r="GDR28" s="61"/>
      <c r="GDS28" s="61"/>
      <c r="GDT28" s="61"/>
      <c r="GDU28" s="61"/>
      <c r="GDV28" s="61"/>
      <c r="GDW28" s="61"/>
      <c r="GDX28" s="61"/>
      <c r="GDY28" s="61"/>
      <c r="GDZ28" s="61"/>
      <c r="GEA28" s="61"/>
      <c r="GEB28" s="61"/>
      <c r="GEC28" s="61"/>
      <c r="GED28" s="61"/>
      <c r="GEE28" s="61"/>
      <c r="GEF28" s="61"/>
      <c r="GEG28" s="61"/>
      <c r="GEH28" s="61"/>
      <c r="GEI28" s="61"/>
      <c r="GEJ28" s="61"/>
      <c r="GEK28" s="61"/>
      <c r="GEL28" s="61"/>
      <c r="GEM28" s="61"/>
      <c r="GEN28" s="61"/>
      <c r="GEO28" s="61"/>
      <c r="GEP28" s="61"/>
      <c r="GEQ28" s="61"/>
      <c r="GER28" s="61"/>
      <c r="GES28" s="61"/>
      <c r="GET28" s="61"/>
      <c r="GEU28" s="61"/>
      <c r="GEV28" s="61"/>
      <c r="GEW28" s="61"/>
      <c r="GEX28" s="61"/>
      <c r="GEY28" s="61"/>
      <c r="GEZ28" s="61"/>
      <c r="GFA28" s="61"/>
      <c r="GFB28" s="61"/>
      <c r="GFC28" s="61"/>
      <c r="GFD28" s="61"/>
      <c r="GFE28" s="61"/>
      <c r="GFF28" s="61"/>
      <c r="GFG28" s="61"/>
      <c r="GFH28" s="61"/>
      <c r="GFI28" s="61"/>
      <c r="GFJ28" s="61"/>
      <c r="GFK28" s="61"/>
      <c r="GFL28" s="61"/>
      <c r="GFM28" s="61"/>
      <c r="GFN28" s="61"/>
      <c r="GFO28" s="61"/>
      <c r="GFP28" s="61"/>
      <c r="GFQ28" s="61"/>
      <c r="GFR28" s="61"/>
      <c r="GFS28" s="61"/>
      <c r="GFT28" s="61"/>
      <c r="GFU28" s="61"/>
      <c r="GFV28" s="61"/>
      <c r="GFW28" s="61"/>
      <c r="GFX28" s="61"/>
      <c r="GFY28" s="61"/>
      <c r="GFZ28" s="61"/>
      <c r="GGA28" s="61"/>
      <c r="GGB28" s="61"/>
      <c r="GGC28" s="61"/>
      <c r="GGD28" s="61"/>
      <c r="GGE28" s="61"/>
      <c r="GGF28" s="61"/>
      <c r="GGG28" s="61"/>
      <c r="GGH28" s="61"/>
      <c r="GGI28" s="61"/>
      <c r="GGJ28" s="61"/>
      <c r="GGK28" s="61"/>
      <c r="GGL28" s="61"/>
      <c r="GGM28" s="61"/>
      <c r="GGN28" s="61"/>
      <c r="GGO28" s="61"/>
      <c r="GGP28" s="61"/>
      <c r="GGQ28" s="61"/>
      <c r="GGR28" s="61"/>
      <c r="GGS28" s="61"/>
      <c r="GGT28" s="61"/>
      <c r="GGU28" s="61"/>
      <c r="GGV28" s="61"/>
      <c r="GGW28" s="61"/>
      <c r="GGX28" s="61"/>
      <c r="GGY28" s="61"/>
      <c r="GGZ28" s="61"/>
      <c r="GHA28" s="61"/>
      <c r="GHB28" s="61"/>
      <c r="GHC28" s="61"/>
      <c r="GHD28" s="61"/>
      <c r="GHE28" s="61"/>
      <c r="GHF28" s="61"/>
      <c r="GHG28" s="61"/>
      <c r="GHH28" s="61"/>
      <c r="GHI28" s="61"/>
      <c r="GHJ28" s="61"/>
      <c r="GHK28" s="61"/>
      <c r="GHL28" s="61"/>
      <c r="GHM28" s="61"/>
      <c r="GHN28" s="61"/>
      <c r="GHO28" s="61"/>
      <c r="GHP28" s="61"/>
      <c r="GHQ28" s="61"/>
      <c r="GHR28" s="61"/>
      <c r="GHS28" s="61"/>
      <c r="GHT28" s="61"/>
      <c r="GHU28" s="61"/>
      <c r="GHV28" s="61"/>
      <c r="GHW28" s="61"/>
      <c r="GHX28" s="61"/>
      <c r="GHY28" s="61"/>
      <c r="GHZ28" s="61"/>
      <c r="GIA28" s="61"/>
      <c r="GIB28" s="61"/>
      <c r="GIC28" s="61"/>
      <c r="GID28" s="61"/>
      <c r="GIE28" s="61"/>
      <c r="GIF28" s="61"/>
      <c r="GIG28" s="61"/>
      <c r="GIH28" s="61"/>
      <c r="GII28" s="61"/>
      <c r="GIJ28" s="61"/>
      <c r="GIK28" s="61"/>
      <c r="GIL28" s="61"/>
      <c r="GIM28" s="61"/>
      <c r="GIN28" s="61"/>
      <c r="GIO28" s="61"/>
      <c r="GIP28" s="61"/>
      <c r="GIQ28" s="61"/>
      <c r="GIR28" s="61"/>
      <c r="GIS28" s="61"/>
      <c r="GIT28" s="61"/>
      <c r="GIU28" s="61"/>
      <c r="GIV28" s="61"/>
      <c r="GIW28" s="61"/>
      <c r="GIX28" s="61"/>
      <c r="GIY28" s="61"/>
      <c r="GIZ28" s="61"/>
      <c r="GJA28" s="61"/>
      <c r="GJB28" s="61"/>
      <c r="GJC28" s="61"/>
      <c r="GJD28" s="61"/>
      <c r="GJE28" s="61"/>
      <c r="GJF28" s="61"/>
      <c r="GJG28" s="61"/>
      <c r="GJH28" s="61"/>
      <c r="GJI28" s="61"/>
      <c r="GJJ28" s="61"/>
      <c r="GJK28" s="61"/>
      <c r="GJL28" s="61"/>
      <c r="GJM28" s="61"/>
      <c r="GJN28" s="61"/>
      <c r="GJO28" s="61"/>
      <c r="GJP28" s="61"/>
      <c r="GJQ28" s="61"/>
      <c r="GJR28" s="61"/>
      <c r="GJS28" s="61"/>
      <c r="GJT28" s="61"/>
      <c r="GJU28" s="61"/>
      <c r="GJV28" s="61"/>
      <c r="GJW28" s="61"/>
      <c r="GJX28" s="61"/>
      <c r="GJY28" s="61"/>
      <c r="GJZ28" s="61"/>
      <c r="GKA28" s="61"/>
      <c r="GKB28" s="61"/>
      <c r="GKC28" s="61"/>
      <c r="GKD28" s="61"/>
      <c r="GKE28" s="61"/>
      <c r="GKF28" s="61"/>
      <c r="GKG28" s="61"/>
      <c r="GKH28" s="61"/>
      <c r="GKI28" s="61"/>
      <c r="GKJ28" s="61"/>
      <c r="GKK28" s="61"/>
      <c r="GKL28" s="61"/>
      <c r="GKM28" s="61"/>
      <c r="GKN28" s="61"/>
      <c r="GKO28" s="61"/>
      <c r="GKP28" s="61"/>
      <c r="GKQ28" s="61"/>
      <c r="GKR28" s="61"/>
      <c r="GKS28" s="61"/>
      <c r="GKT28" s="61"/>
      <c r="GKU28" s="61"/>
      <c r="GKV28" s="61"/>
      <c r="GKW28" s="61"/>
      <c r="GKX28" s="61"/>
      <c r="GKY28" s="61"/>
      <c r="GKZ28" s="61"/>
      <c r="GLA28" s="61"/>
      <c r="GLB28" s="61"/>
      <c r="GLC28" s="61"/>
      <c r="GLD28" s="61"/>
      <c r="GLE28" s="61"/>
      <c r="GLF28" s="61"/>
      <c r="GLG28" s="61"/>
      <c r="GLH28" s="61"/>
      <c r="GLI28" s="61"/>
      <c r="GLJ28" s="61"/>
      <c r="GLK28" s="61"/>
      <c r="GLL28" s="61"/>
      <c r="GLM28" s="61"/>
      <c r="GLN28" s="61"/>
      <c r="GLO28" s="61"/>
      <c r="GLP28" s="61"/>
      <c r="GLQ28" s="61"/>
      <c r="GLR28" s="61"/>
      <c r="GLS28" s="61"/>
      <c r="GLT28" s="61"/>
      <c r="GLU28" s="61"/>
      <c r="GLV28" s="61"/>
      <c r="GLW28" s="61"/>
      <c r="GLX28" s="61"/>
      <c r="GLY28" s="61"/>
      <c r="GLZ28" s="61"/>
      <c r="GMA28" s="61"/>
      <c r="GMB28" s="61"/>
      <c r="GMC28" s="61"/>
      <c r="GMD28" s="61"/>
      <c r="GME28" s="61"/>
      <c r="GMF28" s="61"/>
      <c r="GMG28" s="61"/>
      <c r="GMH28" s="61"/>
      <c r="GMI28" s="61"/>
      <c r="GMJ28" s="61"/>
      <c r="GMK28" s="61"/>
      <c r="GML28" s="61"/>
      <c r="GMM28" s="61"/>
      <c r="GMN28" s="61"/>
      <c r="GMO28" s="61"/>
      <c r="GMP28" s="61"/>
      <c r="GMQ28" s="61"/>
      <c r="GMR28" s="61"/>
      <c r="GMS28" s="61"/>
      <c r="GMT28" s="61"/>
      <c r="GMU28" s="61"/>
      <c r="GMV28" s="61"/>
      <c r="GMW28" s="61"/>
      <c r="GMX28" s="61"/>
      <c r="GMY28" s="61"/>
      <c r="GMZ28" s="61"/>
      <c r="GNA28" s="61"/>
      <c r="GNB28" s="61"/>
      <c r="GNC28" s="61"/>
      <c r="GND28" s="61"/>
      <c r="GNE28" s="61"/>
      <c r="GNF28" s="61"/>
      <c r="GNG28" s="61"/>
      <c r="GNH28" s="61"/>
      <c r="GNI28" s="61"/>
      <c r="GNJ28" s="61"/>
      <c r="GNK28" s="61"/>
      <c r="GNL28" s="61"/>
      <c r="GNM28" s="61"/>
      <c r="GNN28" s="61"/>
      <c r="GNO28" s="61"/>
      <c r="GNP28" s="61"/>
      <c r="GNQ28" s="61"/>
      <c r="GNR28" s="61"/>
      <c r="GNS28" s="61"/>
      <c r="GNT28" s="61"/>
      <c r="GNU28" s="61"/>
      <c r="GNV28" s="61"/>
      <c r="GNW28" s="61"/>
      <c r="GNX28" s="61"/>
      <c r="GNY28" s="61"/>
      <c r="GNZ28" s="61"/>
      <c r="GOA28" s="61"/>
      <c r="GOB28" s="61"/>
      <c r="GOC28" s="61"/>
      <c r="GOD28" s="61"/>
      <c r="GOE28" s="61"/>
      <c r="GOF28" s="61"/>
      <c r="GOG28" s="61"/>
      <c r="GOH28" s="61"/>
      <c r="GOI28" s="61"/>
      <c r="GOJ28" s="61"/>
      <c r="GOK28" s="61"/>
      <c r="GOL28" s="61"/>
      <c r="GOM28" s="61"/>
      <c r="GON28" s="61"/>
      <c r="GOO28" s="61"/>
      <c r="GOP28" s="61"/>
      <c r="GOQ28" s="61"/>
      <c r="GOR28" s="61"/>
      <c r="GOS28" s="61"/>
      <c r="GOT28" s="61"/>
      <c r="GOU28" s="61"/>
      <c r="GOV28" s="61"/>
      <c r="GOW28" s="61"/>
      <c r="GOX28" s="61"/>
      <c r="GOY28" s="61"/>
      <c r="GOZ28" s="61"/>
      <c r="GPA28" s="61"/>
      <c r="GPB28" s="61"/>
      <c r="GPC28" s="61"/>
      <c r="GPD28" s="61"/>
      <c r="GPE28" s="61"/>
      <c r="GPF28" s="61"/>
      <c r="GPG28" s="61"/>
      <c r="GPH28" s="61"/>
      <c r="GPI28" s="61"/>
      <c r="GPJ28" s="61"/>
      <c r="GPK28" s="61"/>
      <c r="GPL28" s="61"/>
      <c r="GPM28" s="61"/>
      <c r="GPN28" s="61"/>
      <c r="GPO28" s="61"/>
      <c r="GPP28" s="61"/>
      <c r="GPQ28" s="61"/>
      <c r="GPR28" s="61"/>
      <c r="GPS28" s="61"/>
      <c r="GPT28" s="61"/>
      <c r="GPU28" s="61"/>
      <c r="GPV28" s="61"/>
      <c r="GPW28" s="61"/>
      <c r="GPX28" s="61"/>
      <c r="GPY28" s="61"/>
      <c r="GPZ28" s="61"/>
      <c r="GQA28" s="61"/>
      <c r="GQB28" s="61"/>
      <c r="GQC28" s="61"/>
      <c r="GQD28" s="61"/>
      <c r="GQE28" s="61"/>
      <c r="GQF28" s="61"/>
      <c r="GQG28" s="61"/>
      <c r="GQH28" s="61"/>
      <c r="GQI28" s="61"/>
      <c r="GQJ28" s="61"/>
      <c r="GQK28" s="61"/>
      <c r="GQL28" s="61"/>
      <c r="GQM28" s="61"/>
      <c r="GQN28" s="61"/>
      <c r="GQO28" s="61"/>
      <c r="GQP28" s="61"/>
      <c r="GQQ28" s="61"/>
      <c r="GQR28" s="61"/>
      <c r="GQS28" s="61"/>
      <c r="GQT28" s="61"/>
      <c r="GQU28" s="61"/>
      <c r="GQV28" s="61"/>
      <c r="GQW28" s="61"/>
      <c r="GQX28" s="61"/>
      <c r="GQY28" s="61"/>
      <c r="GQZ28" s="61"/>
      <c r="GRA28" s="61"/>
      <c r="GRB28" s="61"/>
      <c r="GRC28" s="61"/>
      <c r="GRD28" s="61"/>
      <c r="GRE28" s="61"/>
      <c r="GRF28" s="61"/>
      <c r="GRG28" s="61"/>
      <c r="GRH28" s="61"/>
      <c r="GRI28" s="61"/>
      <c r="GRJ28" s="61"/>
      <c r="GRK28" s="61"/>
      <c r="GRL28" s="61"/>
      <c r="GRM28" s="61"/>
      <c r="GRN28" s="61"/>
      <c r="GRO28" s="61"/>
      <c r="GRP28" s="61"/>
      <c r="GRQ28" s="61"/>
      <c r="GRR28" s="61"/>
      <c r="GRS28" s="61"/>
      <c r="GRT28" s="61"/>
      <c r="GRU28" s="61"/>
      <c r="GRV28" s="61"/>
      <c r="GRW28" s="61"/>
      <c r="GRX28" s="61"/>
      <c r="GRY28" s="61"/>
      <c r="GRZ28" s="61"/>
      <c r="GSA28" s="61"/>
      <c r="GSB28" s="61"/>
      <c r="GSC28" s="61"/>
      <c r="GSD28" s="61"/>
      <c r="GSE28" s="61"/>
      <c r="GSF28" s="61"/>
      <c r="GSG28" s="61"/>
      <c r="GSH28" s="61"/>
      <c r="GSI28" s="61"/>
      <c r="GSJ28" s="61"/>
      <c r="GSK28" s="61"/>
      <c r="GSL28" s="61"/>
      <c r="GSM28" s="61"/>
      <c r="GSN28" s="61"/>
      <c r="GSO28" s="61"/>
      <c r="GSP28" s="61"/>
      <c r="GSQ28" s="61"/>
      <c r="GSR28" s="61"/>
      <c r="GSS28" s="61"/>
      <c r="GST28" s="61"/>
      <c r="GSU28" s="61"/>
      <c r="GSV28" s="61"/>
      <c r="GSW28" s="61"/>
      <c r="GSX28" s="61"/>
      <c r="GSY28" s="61"/>
      <c r="GSZ28" s="61"/>
      <c r="GTA28" s="61"/>
      <c r="GTB28" s="61"/>
      <c r="GTC28" s="61"/>
      <c r="GTD28" s="61"/>
      <c r="GTE28" s="61"/>
      <c r="GTF28" s="61"/>
      <c r="GTG28" s="61"/>
      <c r="GTH28" s="61"/>
      <c r="GTI28" s="61"/>
      <c r="GTJ28" s="61"/>
      <c r="GTK28" s="61"/>
      <c r="GTL28" s="61"/>
      <c r="GTM28" s="61"/>
      <c r="GTN28" s="61"/>
      <c r="GTO28" s="61"/>
      <c r="GTP28" s="61"/>
      <c r="GTQ28" s="61"/>
      <c r="GTR28" s="61"/>
      <c r="GTS28" s="61"/>
      <c r="GTT28" s="61"/>
      <c r="GTU28" s="61"/>
      <c r="GTV28" s="61"/>
      <c r="GTW28" s="61"/>
      <c r="GTX28" s="61"/>
      <c r="GTY28" s="61"/>
      <c r="GTZ28" s="61"/>
      <c r="GUA28" s="61"/>
      <c r="GUB28" s="61"/>
      <c r="GUC28" s="61"/>
      <c r="GUD28" s="61"/>
      <c r="GUE28" s="61"/>
      <c r="GUF28" s="61"/>
      <c r="GUG28" s="61"/>
      <c r="GUH28" s="61"/>
      <c r="GUI28" s="61"/>
      <c r="GUJ28" s="61"/>
      <c r="GUK28" s="61"/>
      <c r="GUL28" s="61"/>
      <c r="GUM28" s="61"/>
      <c r="GUN28" s="61"/>
      <c r="GUO28" s="61"/>
      <c r="GUP28" s="61"/>
      <c r="GUQ28" s="61"/>
      <c r="GUR28" s="61"/>
      <c r="GUS28" s="61"/>
      <c r="GUT28" s="61"/>
      <c r="GUU28" s="61"/>
      <c r="GUV28" s="61"/>
      <c r="GUW28" s="61"/>
      <c r="GUX28" s="61"/>
      <c r="GUY28" s="61"/>
      <c r="GUZ28" s="61"/>
      <c r="GVA28" s="61"/>
      <c r="GVB28" s="61"/>
      <c r="GVC28" s="61"/>
      <c r="GVD28" s="61"/>
      <c r="GVE28" s="61"/>
      <c r="GVF28" s="61"/>
      <c r="GVG28" s="61"/>
      <c r="GVH28" s="61"/>
      <c r="GVI28" s="61"/>
      <c r="GVJ28" s="61"/>
      <c r="GVK28" s="61"/>
      <c r="GVL28" s="61"/>
      <c r="GVM28" s="61"/>
      <c r="GVN28" s="61"/>
      <c r="GVO28" s="61"/>
      <c r="GVP28" s="61"/>
      <c r="GVQ28" s="61"/>
      <c r="GVR28" s="61"/>
      <c r="GVS28" s="61"/>
      <c r="GVT28" s="61"/>
      <c r="GVU28" s="61"/>
      <c r="GVV28" s="61"/>
      <c r="GVW28" s="61"/>
      <c r="GVX28" s="61"/>
      <c r="GVY28" s="61"/>
      <c r="GVZ28" s="61"/>
      <c r="GWA28" s="61"/>
      <c r="GWB28" s="61"/>
      <c r="GWC28" s="61"/>
      <c r="GWD28" s="61"/>
      <c r="GWE28" s="61"/>
      <c r="GWF28" s="61"/>
      <c r="GWG28" s="61"/>
      <c r="GWH28" s="61"/>
      <c r="GWI28" s="61"/>
      <c r="GWJ28" s="61"/>
      <c r="GWK28" s="61"/>
      <c r="GWL28" s="61"/>
      <c r="GWM28" s="61"/>
      <c r="GWN28" s="61"/>
      <c r="GWO28" s="61"/>
      <c r="GWP28" s="61"/>
      <c r="GWQ28" s="61"/>
      <c r="GWR28" s="61"/>
      <c r="GWS28" s="61"/>
      <c r="GWT28" s="61"/>
      <c r="GWU28" s="61"/>
      <c r="GWV28" s="61"/>
      <c r="GWW28" s="61"/>
      <c r="GWX28" s="61"/>
      <c r="GWY28" s="61"/>
      <c r="GWZ28" s="61"/>
      <c r="GXA28" s="61"/>
      <c r="GXB28" s="61"/>
      <c r="GXC28" s="61"/>
      <c r="GXD28" s="61"/>
      <c r="GXE28" s="61"/>
      <c r="GXF28" s="61"/>
      <c r="GXG28" s="61"/>
      <c r="GXH28" s="61"/>
      <c r="GXI28" s="61"/>
      <c r="GXJ28" s="61"/>
      <c r="GXK28" s="61"/>
      <c r="GXL28" s="61"/>
      <c r="GXM28" s="61"/>
      <c r="GXN28" s="61"/>
      <c r="GXO28" s="61"/>
      <c r="GXP28" s="61"/>
      <c r="GXQ28" s="61"/>
      <c r="GXR28" s="61"/>
      <c r="GXS28" s="61"/>
      <c r="GXT28" s="61"/>
      <c r="GXU28" s="61"/>
      <c r="GXV28" s="61"/>
      <c r="GXW28" s="61"/>
      <c r="GXX28" s="61"/>
      <c r="GXY28" s="61"/>
      <c r="GXZ28" s="61"/>
      <c r="GYA28" s="61"/>
      <c r="GYB28" s="61"/>
      <c r="GYC28" s="61"/>
      <c r="GYD28" s="61"/>
      <c r="GYE28" s="61"/>
      <c r="GYF28" s="61"/>
      <c r="GYG28" s="61"/>
      <c r="GYH28" s="61"/>
      <c r="GYI28" s="61"/>
      <c r="GYJ28" s="61"/>
      <c r="GYK28" s="61"/>
      <c r="GYL28" s="61"/>
      <c r="GYM28" s="61"/>
      <c r="GYN28" s="61"/>
      <c r="GYO28" s="61"/>
      <c r="GYP28" s="61"/>
      <c r="GYQ28" s="61"/>
      <c r="GYR28" s="61"/>
      <c r="GYS28" s="61"/>
      <c r="GYT28" s="61"/>
      <c r="GYU28" s="61"/>
      <c r="GYV28" s="61"/>
      <c r="GYW28" s="61"/>
      <c r="GYX28" s="61"/>
      <c r="GYY28" s="61"/>
      <c r="GYZ28" s="61"/>
      <c r="GZA28" s="61"/>
      <c r="GZB28" s="61"/>
      <c r="GZC28" s="61"/>
      <c r="GZD28" s="61"/>
      <c r="GZE28" s="61"/>
      <c r="GZF28" s="61"/>
      <c r="GZG28" s="61"/>
      <c r="GZH28" s="61"/>
      <c r="GZI28" s="61"/>
      <c r="GZJ28" s="61"/>
      <c r="GZK28" s="61"/>
      <c r="GZL28" s="61"/>
      <c r="GZM28" s="61"/>
      <c r="GZN28" s="61"/>
      <c r="GZO28" s="61"/>
      <c r="GZP28" s="61"/>
      <c r="GZQ28" s="61"/>
      <c r="GZR28" s="61"/>
      <c r="GZS28" s="61"/>
      <c r="GZT28" s="61"/>
      <c r="GZU28" s="61"/>
      <c r="GZV28" s="61"/>
      <c r="GZW28" s="61"/>
      <c r="GZX28" s="61"/>
      <c r="GZY28" s="61"/>
      <c r="GZZ28" s="61"/>
      <c r="HAA28" s="61"/>
      <c r="HAB28" s="61"/>
      <c r="HAC28" s="61"/>
      <c r="HAD28" s="61"/>
      <c r="HAE28" s="61"/>
      <c r="HAF28" s="61"/>
      <c r="HAG28" s="61"/>
      <c r="HAH28" s="61"/>
      <c r="HAI28" s="61"/>
      <c r="HAJ28" s="61"/>
      <c r="HAK28" s="61"/>
      <c r="HAL28" s="61"/>
      <c r="HAM28" s="61"/>
      <c r="HAN28" s="61"/>
      <c r="HAO28" s="61"/>
      <c r="HAP28" s="61"/>
      <c r="HAQ28" s="61"/>
      <c r="HAR28" s="61"/>
      <c r="HAS28" s="61"/>
      <c r="HAT28" s="61"/>
      <c r="HAU28" s="61"/>
      <c r="HAV28" s="61"/>
      <c r="HAW28" s="61"/>
      <c r="HAX28" s="61"/>
      <c r="HAY28" s="61"/>
      <c r="HAZ28" s="61"/>
      <c r="HBA28" s="61"/>
      <c r="HBB28" s="61"/>
      <c r="HBC28" s="61"/>
      <c r="HBD28" s="61"/>
      <c r="HBE28" s="61"/>
      <c r="HBF28" s="61"/>
      <c r="HBG28" s="61"/>
      <c r="HBH28" s="61"/>
      <c r="HBI28" s="61"/>
      <c r="HBJ28" s="61"/>
      <c r="HBK28" s="61"/>
      <c r="HBL28" s="61"/>
      <c r="HBM28" s="61"/>
      <c r="HBN28" s="61"/>
      <c r="HBO28" s="61"/>
      <c r="HBP28" s="61"/>
      <c r="HBQ28" s="61"/>
      <c r="HBR28" s="61"/>
      <c r="HBS28" s="61"/>
      <c r="HBT28" s="61"/>
      <c r="HBU28" s="61"/>
      <c r="HBV28" s="61"/>
      <c r="HBW28" s="61"/>
      <c r="HBX28" s="61"/>
      <c r="HBY28" s="61"/>
      <c r="HBZ28" s="61"/>
      <c r="HCA28" s="61"/>
      <c r="HCB28" s="61"/>
      <c r="HCC28" s="61"/>
      <c r="HCD28" s="61"/>
      <c r="HCE28" s="61"/>
      <c r="HCF28" s="61"/>
      <c r="HCG28" s="61"/>
      <c r="HCH28" s="61"/>
      <c r="HCI28" s="61"/>
      <c r="HCJ28" s="61"/>
      <c r="HCK28" s="61"/>
      <c r="HCL28" s="61"/>
      <c r="HCM28" s="61"/>
      <c r="HCN28" s="61"/>
      <c r="HCO28" s="61"/>
      <c r="HCP28" s="61"/>
      <c r="HCQ28" s="61"/>
      <c r="HCR28" s="61"/>
      <c r="HCS28" s="61"/>
      <c r="HCT28" s="61"/>
      <c r="HCU28" s="61"/>
      <c r="HCV28" s="61"/>
      <c r="HCW28" s="61"/>
      <c r="HCX28" s="61"/>
      <c r="HCY28" s="61"/>
      <c r="HCZ28" s="61"/>
      <c r="HDA28" s="61"/>
      <c r="HDB28" s="61"/>
      <c r="HDC28" s="61"/>
      <c r="HDD28" s="61"/>
      <c r="HDE28" s="61"/>
      <c r="HDF28" s="61"/>
      <c r="HDG28" s="61"/>
      <c r="HDH28" s="61"/>
      <c r="HDI28" s="61"/>
      <c r="HDJ28" s="61"/>
      <c r="HDK28" s="61"/>
      <c r="HDL28" s="61"/>
      <c r="HDM28" s="61"/>
      <c r="HDN28" s="61"/>
      <c r="HDO28" s="61"/>
      <c r="HDP28" s="61"/>
      <c r="HDQ28" s="61"/>
      <c r="HDR28" s="61"/>
      <c r="HDS28" s="61"/>
      <c r="HDT28" s="61"/>
      <c r="HDU28" s="61"/>
      <c r="HDV28" s="61"/>
      <c r="HDW28" s="61"/>
      <c r="HDX28" s="61"/>
      <c r="HDY28" s="61"/>
      <c r="HDZ28" s="61"/>
      <c r="HEA28" s="61"/>
      <c r="HEB28" s="61"/>
      <c r="HEC28" s="61"/>
      <c r="HED28" s="61"/>
      <c r="HEE28" s="61"/>
      <c r="HEF28" s="61"/>
      <c r="HEG28" s="61"/>
      <c r="HEH28" s="61"/>
      <c r="HEI28" s="61"/>
      <c r="HEJ28" s="61"/>
      <c r="HEK28" s="61"/>
      <c r="HEL28" s="61"/>
      <c r="HEM28" s="61"/>
      <c r="HEN28" s="61"/>
      <c r="HEO28" s="61"/>
      <c r="HEP28" s="61"/>
      <c r="HEQ28" s="61"/>
      <c r="HER28" s="61"/>
      <c r="HES28" s="61"/>
      <c r="HET28" s="61"/>
      <c r="HEU28" s="61"/>
      <c r="HEV28" s="61"/>
      <c r="HEW28" s="61"/>
      <c r="HEX28" s="61"/>
      <c r="HEY28" s="61"/>
      <c r="HEZ28" s="61"/>
      <c r="HFA28" s="61"/>
      <c r="HFB28" s="61"/>
      <c r="HFC28" s="61"/>
      <c r="HFD28" s="61"/>
      <c r="HFE28" s="61"/>
      <c r="HFF28" s="61"/>
      <c r="HFG28" s="61"/>
      <c r="HFH28" s="61"/>
      <c r="HFI28" s="61"/>
      <c r="HFJ28" s="61"/>
      <c r="HFK28" s="61"/>
      <c r="HFL28" s="61"/>
      <c r="HFM28" s="61"/>
      <c r="HFN28" s="61"/>
      <c r="HFO28" s="61"/>
      <c r="HFP28" s="61"/>
      <c r="HFQ28" s="61"/>
      <c r="HFR28" s="61"/>
      <c r="HFS28" s="61"/>
      <c r="HFT28" s="61"/>
      <c r="HFU28" s="61"/>
      <c r="HFV28" s="61"/>
      <c r="HFW28" s="61"/>
      <c r="HFX28" s="61"/>
      <c r="HFY28" s="61"/>
      <c r="HFZ28" s="61"/>
      <c r="HGA28" s="61"/>
      <c r="HGB28" s="61"/>
      <c r="HGC28" s="61"/>
      <c r="HGD28" s="61"/>
      <c r="HGE28" s="61"/>
      <c r="HGF28" s="61"/>
      <c r="HGG28" s="61"/>
      <c r="HGH28" s="61"/>
      <c r="HGI28" s="61"/>
      <c r="HGJ28" s="61"/>
      <c r="HGK28" s="61"/>
      <c r="HGL28" s="61"/>
      <c r="HGM28" s="61"/>
      <c r="HGN28" s="61"/>
      <c r="HGO28" s="61"/>
      <c r="HGP28" s="61"/>
      <c r="HGQ28" s="61"/>
      <c r="HGR28" s="61"/>
      <c r="HGS28" s="61"/>
      <c r="HGT28" s="61"/>
      <c r="HGU28" s="61"/>
      <c r="HGV28" s="61"/>
      <c r="HGW28" s="61"/>
      <c r="HGX28" s="61"/>
      <c r="HGY28" s="61"/>
      <c r="HGZ28" s="61"/>
      <c r="HHA28" s="61"/>
      <c r="HHB28" s="61"/>
      <c r="HHC28" s="61"/>
      <c r="HHD28" s="61"/>
      <c r="HHE28" s="61"/>
      <c r="HHF28" s="61"/>
      <c r="HHG28" s="61"/>
      <c r="HHH28" s="61"/>
      <c r="HHI28" s="61"/>
      <c r="HHJ28" s="61"/>
      <c r="HHK28" s="61"/>
      <c r="HHL28" s="61"/>
      <c r="HHM28" s="61"/>
      <c r="HHN28" s="61"/>
      <c r="HHO28" s="61"/>
      <c r="HHP28" s="61"/>
      <c r="HHQ28" s="61"/>
      <c r="HHR28" s="61"/>
      <c r="HHS28" s="61"/>
      <c r="HHT28" s="61"/>
      <c r="HHU28" s="61"/>
      <c r="HHV28" s="61"/>
      <c r="HHW28" s="61"/>
      <c r="HHX28" s="61"/>
      <c r="HHY28" s="61"/>
      <c r="HHZ28" s="61"/>
      <c r="HIA28" s="61"/>
      <c r="HIB28" s="61"/>
      <c r="HIC28" s="61"/>
      <c r="HID28" s="61"/>
      <c r="HIE28" s="61"/>
      <c r="HIF28" s="61"/>
      <c r="HIG28" s="61"/>
      <c r="HIH28" s="61"/>
      <c r="HII28" s="61"/>
      <c r="HIJ28" s="61"/>
      <c r="HIK28" s="61"/>
      <c r="HIL28" s="61"/>
      <c r="HIM28" s="61"/>
      <c r="HIN28" s="61"/>
      <c r="HIO28" s="61"/>
      <c r="HIP28" s="61"/>
      <c r="HIQ28" s="61"/>
      <c r="HIR28" s="61"/>
      <c r="HIS28" s="61"/>
      <c r="HIT28" s="61"/>
      <c r="HIU28" s="61"/>
      <c r="HIV28" s="61"/>
      <c r="HIW28" s="61"/>
      <c r="HIX28" s="61"/>
      <c r="HIY28" s="61"/>
      <c r="HIZ28" s="61"/>
      <c r="HJA28" s="61"/>
      <c r="HJB28" s="61"/>
      <c r="HJC28" s="61"/>
      <c r="HJD28" s="61"/>
      <c r="HJE28" s="61"/>
      <c r="HJF28" s="61"/>
      <c r="HJG28" s="61"/>
      <c r="HJH28" s="61"/>
      <c r="HJI28" s="61"/>
      <c r="HJJ28" s="61"/>
      <c r="HJK28" s="61"/>
      <c r="HJL28" s="61"/>
      <c r="HJM28" s="61"/>
      <c r="HJN28" s="61"/>
      <c r="HJO28" s="61"/>
      <c r="HJP28" s="61"/>
      <c r="HJQ28" s="61"/>
      <c r="HJR28" s="61"/>
      <c r="HJS28" s="61"/>
      <c r="HJT28" s="61"/>
      <c r="HJU28" s="61"/>
      <c r="HJV28" s="61"/>
      <c r="HJW28" s="61"/>
      <c r="HJX28" s="61"/>
      <c r="HJY28" s="61"/>
      <c r="HJZ28" s="61"/>
      <c r="HKA28" s="61"/>
      <c r="HKB28" s="61"/>
      <c r="HKC28" s="61"/>
      <c r="HKD28" s="61"/>
      <c r="HKE28" s="61"/>
      <c r="HKF28" s="61"/>
      <c r="HKG28" s="61"/>
      <c r="HKH28" s="61"/>
      <c r="HKI28" s="61"/>
      <c r="HKJ28" s="61"/>
      <c r="HKK28" s="61"/>
      <c r="HKL28" s="61"/>
      <c r="HKM28" s="61"/>
      <c r="HKN28" s="61"/>
      <c r="HKO28" s="61"/>
      <c r="HKP28" s="61"/>
      <c r="HKQ28" s="61"/>
      <c r="HKR28" s="61"/>
      <c r="HKS28" s="61"/>
      <c r="HKT28" s="61"/>
      <c r="HKU28" s="61"/>
      <c r="HKV28" s="61"/>
      <c r="HKW28" s="61"/>
      <c r="HKX28" s="61"/>
      <c r="HKY28" s="61"/>
      <c r="HKZ28" s="61"/>
      <c r="HLA28" s="61"/>
      <c r="HLB28" s="61"/>
      <c r="HLC28" s="61"/>
      <c r="HLD28" s="61"/>
      <c r="HLE28" s="61"/>
      <c r="HLF28" s="61"/>
      <c r="HLG28" s="61"/>
      <c r="HLH28" s="61"/>
      <c r="HLI28" s="61"/>
      <c r="HLJ28" s="61"/>
      <c r="HLK28" s="61"/>
      <c r="HLL28" s="61"/>
      <c r="HLM28" s="61"/>
      <c r="HLN28" s="61"/>
      <c r="HLO28" s="61"/>
      <c r="HLP28" s="61"/>
      <c r="HLQ28" s="61"/>
      <c r="HLR28" s="61"/>
      <c r="HLS28" s="61"/>
      <c r="HLT28" s="61"/>
      <c r="HLU28" s="61"/>
      <c r="HLV28" s="61"/>
      <c r="HLW28" s="61"/>
      <c r="HLX28" s="61"/>
      <c r="HLY28" s="61"/>
      <c r="HLZ28" s="61"/>
      <c r="HMA28" s="61"/>
      <c r="HMB28" s="61"/>
      <c r="HMC28" s="61"/>
      <c r="HMD28" s="61"/>
      <c r="HME28" s="61"/>
      <c r="HMF28" s="61"/>
      <c r="HMG28" s="61"/>
      <c r="HMH28" s="61"/>
      <c r="HMI28" s="61"/>
      <c r="HMJ28" s="61"/>
      <c r="HMK28" s="61"/>
      <c r="HML28" s="61"/>
      <c r="HMM28" s="61"/>
      <c r="HMN28" s="61"/>
      <c r="HMO28" s="61"/>
      <c r="HMP28" s="61"/>
      <c r="HMQ28" s="61"/>
      <c r="HMR28" s="61"/>
      <c r="HMS28" s="61"/>
      <c r="HMT28" s="61"/>
      <c r="HMU28" s="61"/>
      <c r="HMV28" s="61"/>
      <c r="HMW28" s="61"/>
      <c r="HMX28" s="61"/>
      <c r="HMY28" s="61"/>
      <c r="HMZ28" s="61"/>
      <c r="HNA28" s="61"/>
      <c r="HNB28" s="61"/>
      <c r="HNC28" s="61"/>
      <c r="HND28" s="61"/>
      <c r="HNE28" s="61"/>
      <c r="HNF28" s="61"/>
      <c r="HNG28" s="61"/>
      <c r="HNH28" s="61"/>
      <c r="HNI28" s="61"/>
      <c r="HNJ28" s="61"/>
      <c r="HNK28" s="61"/>
      <c r="HNL28" s="61"/>
      <c r="HNM28" s="61"/>
      <c r="HNN28" s="61"/>
      <c r="HNO28" s="61"/>
      <c r="HNP28" s="61"/>
      <c r="HNQ28" s="61"/>
      <c r="HNR28" s="61"/>
      <c r="HNS28" s="61"/>
      <c r="HNT28" s="61"/>
      <c r="HNU28" s="61"/>
      <c r="HNV28" s="61"/>
      <c r="HNW28" s="61"/>
      <c r="HNX28" s="61"/>
      <c r="HNY28" s="61"/>
      <c r="HNZ28" s="61"/>
      <c r="HOA28" s="61"/>
      <c r="HOB28" s="61"/>
      <c r="HOC28" s="61"/>
      <c r="HOD28" s="61"/>
      <c r="HOE28" s="61"/>
      <c r="HOF28" s="61"/>
      <c r="HOG28" s="61"/>
      <c r="HOH28" s="61"/>
      <c r="HOI28" s="61"/>
      <c r="HOJ28" s="61"/>
      <c r="HOK28" s="61"/>
      <c r="HOL28" s="61"/>
      <c r="HOM28" s="61"/>
      <c r="HON28" s="61"/>
      <c r="HOO28" s="61"/>
      <c r="HOP28" s="61"/>
      <c r="HOQ28" s="61"/>
      <c r="HOR28" s="61"/>
      <c r="HOS28" s="61"/>
      <c r="HOT28" s="61"/>
      <c r="HOU28" s="61"/>
      <c r="HOV28" s="61"/>
      <c r="HOW28" s="61"/>
      <c r="HOX28" s="61"/>
      <c r="HOY28" s="61"/>
      <c r="HOZ28" s="61"/>
      <c r="HPA28" s="61"/>
      <c r="HPB28" s="61"/>
      <c r="HPC28" s="61"/>
      <c r="HPD28" s="61"/>
      <c r="HPE28" s="61"/>
      <c r="HPF28" s="61"/>
      <c r="HPG28" s="61"/>
      <c r="HPH28" s="61"/>
      <c r="HPI28" s="61"/>
      <c r="HPJ28" s="61"/>
      <c r="HPK28" s="61"/>
      <c r="HPL28" s="61"/>
      <c r="HPM28" s="61"/>
      <c r="HPN28" s="61"/>
      <c r="HPO28" s="61"/>
      <c r="HPP28" s="61"/>
      <c r="HPQ28" s="61"/>
      <c r="HPR28" s="61"/>
      <c r="HPS28" s="61"/>
      <c r="HPT28" s="61"/>
      <c r="HPU28" s="61"/>
      <c r="HPV28" s="61"/>
      <c r="HPW28" s="61"/>
      <c r="HPX28" s="61"/>
      <c r="HPY28" s="61"/>
      <c r="HPZ28" s="61"/>
      <c r="HQA28" s="61"/>
      <c r="HQB28" s="61"/>
      <c r="HQC28" s="61"/>
      <c r="HQD28" s="61"/>
      <c r="HQE28" s="61"/>
      <c r="HQF28" s="61"/>
      <c r="HQG28" s="61"/>
      <c r="HQH28" s="61"/>
      <c r="HQI28" s="61"/>
      <c r="HQJ28" s="61"/>
      <c r="HQK28" s="61"/>
      <c r="HQL28" s="61"/>
      <c r="HQM28" s="61"/>
      <c r="HQN28" s="61"/>
      <c r="HQO28" s="61"/>
      <c r="HQP28" s="61"/>
      <c r="HQQ28" s="61"/>
      <c r="HQR28" s="61"/>
      <c r="HQS28" s="61"/>
      <c r="HQT28" s="61"/>
      <c r="HQU28" s="61"/>
      <c r="HQV28" s="61"/>
      <c r="HQW28" s="61"/>
      <c r="HQX28" s="61"/>
      <c r="HQY28" s="61"/>
      <c r="HQZ28" s="61"/>
      <c r="HRA28" s="61"/>
      <c r="HRB28" s="61"/>
      <c r="HRC28" s="61"/>
      <c r="HRD28" s="61"/>
      <c r="HRE28" s="61"/>
      <c r="HRF28" s="61"/>
      <c r="HRG28" s="61"/>
      <c r="HRH28" s="61"/>
      <c r="HRI28" s="61"/>
      <c r="HRJ28" s="61"/>
      <c r="HRK28" s="61"/>
      <c r="HRL28" s="61"/>
      <c r="HRM28" s="61"/>
      <c r="HRN28" s="61"/>
      <c r="HRO28" s="61"/>
      <c r="HRP28" s="61"/>
      <c r="HRQ28" s="61"/>
      <c r="HRR28" s="61"/>
      <c r="HRS28" s="61"/>
      <c r="HRT28" s="61"/>
      <c r="HRU28" s="61"/>
      <c r="HRV28" s="61"/>
      <c r="HRW28" s="61"/>
      <c r="HRX28" s="61"/>
      <c r="HRY28" s="61"/>
      <c r="HRZ28" s="61"/>
      <c r="HSA28" s="61"/>
      <c r="HSB28" s="61"/>
      <c r="HSC28" s="61"/>
      <c r="HSD28" s="61"/>
      <c r="HSE28" s="61"/>
      <c r="HSF28" s="61"/>
      <c r="HSG28" s="61"/>
      <c r="HSH28" s="61"/>
      <c r="HSI28" s="61"/>
      <c r="HSJ28" s="61"/>
      <c r="HSK28" s="61"/>
      <c r="HSL28" s="61"/>
      <c r="HSM28" s="61"/>
      <c r="HSN28" s="61"/>
      <c r="HSO28" s="61"/>
      <c r="HSP28" s="61"/>
      <c r="HSQ28" s="61"/>
      <c r="HSR28" s="61"/>
      <c r="HSS28" s="61"/>
      <c r="HST28" s="61"/>
      <c r="HSU28" s="61"/>
      <c r="HSV28" s="61"/>
      <c r="HSW28" s="61"/>
      <c r="HSX28" s="61"/>
      <c r="HSY28" s="61"/>
      <c r="HSZ28" s="61"/>
      <c r="HTA28" s="61"/>
      <c r="HTB28" s="61"/>
      <c r="HTC28" s="61"/>
      <c r="HTD28" s="61"/>
      <c r="HTE28" s="61"/>
      <c r="HTF28" s="61"/>
      <c r="HTG28" s="61"/>
      <c r="HTH28" s="61"/>
      <c r="HTI28" s="61"/>
      <c r="HTJ28" s="61"/>
      <c r="HTK28" s="61"/>
      <c r="HTL28" s="61"/>
      <c r="HTM28" s="61"/>
      <c r="HTN28" s="61"/>
      <c r="HTO28" s="61"/>
      <c r="HTP28" s="61"/>
      <c r="HTQ28" s="61"/>
      <c r="HTR28" s="61"/>
      <c r="HTS28" s="61"/>
      <c r="HTT28" s="61"/>
      <c r="HTU28" s="61"/>
      <c r="HTV28" s="61"/>
      <c r="HTW28" s="61"/>
      <c r="HTX28" s="61"/>
      <c r="HTY28" s="61"/>
      <c r="HTZ28" s="61"/>
      <c r="HUA28" s="61"/>
      <c r="HUB28" s="61"/>
      <c r="HUC28" s="61"/>
      <c r="HUD28" s="61"/>
      <c r="HUE28" s="61"/>
      <c r="HUF28" s="61"/>
      <c r="HUG28" s="61"/>
      <c r="HUH28" s="61"/>
      <c r="HUI28" s="61"/>
      <c r="HUJ28" s="61"/>
      <c r="HUK28" s="61"/>
      <c r="HUL28" s="61"/>
      <c r="HUM28" s="61"/>
      <c r="HUN28" s="61"/>
      <c r="HUO28" s="61"/>
      <c r="HUP28" s="61"/>
      <c r="HUQ28" s="61"/>
      <c r="HUR28" s="61"/>
      <c r="HUS28" s="61"/>
      <c r="HUT28" s="61"/>
      <c r="HUU28" s="61"/>
      <c r="HUV28" s="61"/>
      <c r="HUW28" s="61"/>
      <c r="HUX28" s="61"/>
      <c r="HUY28" s="61"/>
      <c r="HUZ28" s="61"/>
      <c r="HVA28" s="61"/>
      <c r="HVB28" s="61"/>
      <c r="HVC28" s="61"/>
      <c r="HVD28" s="61"/>
      <c r="HVE28" s="61"/>
      <c r="HVF28" s="61"/>
      <c r="HVG28" s="61"/>
      <c r="HVH28" s="61"/>
      <c r="HVI28" s="61"/>
      <c r="HVJ28" s="61"/>
      <c r="HVK28" s="61"/>
      <c r="HVL28" s="61"/>
      <c r="HVM28" s="61"/>
      <c r="HVN28" s="61"/>
      <c r="HVO28" s="61"/>
      <c r="HVP28" s="61"/>
      <c r="HVQ28" s="61"/>
      <c r="HVR28" s="61"/>
      <c r="HVS28" s="61"/>
      <c r="HVT28" s="61"/>
      <c r="HVU28" s="61"/>
      <c r="HVV28" s="61"/>
      <c r="HVW28" s="61"/>
      <c r="HVX28" s="61"/>
      <c r="HVY28" s="61"/>
      <c r="HVZ28" s="61"/>
      <c r="HWA28" s="61"/>
      <c r="HWB28" s="61"/>
      <c r="HWC28" s="61"/>
      <c r="HWD28" s="61"/>
      <c r="HWE28" s="61"/>
      <c r="HWF28" s="61"/>
      <c r="HWG28" s="61"/>
      <c r="HWH28" s="61"/>
      <c r="HWI28" s="61"/>
      <c r="HWJ28" s="61"/>
      <c r="HWK28" s="61"/>
      <c r="HWL28" s="61"/>
      <c r="HWM28" s="61"/>
      <c r="HWN28" s="61"/>
      <c r="HWO28" s="61"/>
      <c r="HWP28" s="61"/>
      <c r="HWQ28" s="61"/>
      <c r="HWR28" s="61"/>
      <c r="HWS28" s="61"/>
      <c r="HWT28" s="61"/>
      <c r="HWU28" s="61"/>
      <c r="HWV28" s="61"/>
      <c r="HWW28" s="61"/>
      <c r="HWX28" s="61"/>
      <c r="HWY28" s="61"/>
      <c r="HWZ28" s="61"/>
      <c r="HXA28" s="61"/>
      <c r="HXB28" s="61"/>
      <c r="HXC28" s="61"/>
      <c r="HXD28" s="61"/>
      <c r="HXE28" s="61"/>
      <c r="HXF28" s="61"/>
      <c r="HXG28" s="61"/>
      <c r="HXH28" s="61"/>
      <c r="HXI28" s="61"/>
      <c r="HXJ28" s="61"/>
      <c r="HXK28" s="61"/>
      <c r="HXL28" s="61"/>
      <c r="HXM28" s="61"/>
      <c r="HXN28" s="61"/>
      <c r="HXO28" s="61"/>
      <c r="HXP28" s="61"/>
      <c r="HXQ28" s="61"/>
      <c r="HXR28" s="61"/>
      <c r="HXS28" s="61"/>
      <c r="HXT28" s="61"/>
      <c r="HXU28" s="61"/>
      <c r="HXV28" s="61"/>
      <c r="HXW28" s="61"/>
      <c r="HXX28" s="61"/>
      <c r="HXY28" s="61"/>
      <c r="HXZ28" s="61"/>
      <c r="HYA28" s="61"/>
      <c r="HYB28" s="61"/>
      <c r="HYC28" s="61"/>
      <c r="HYD28" s="61"/>
      <c r="HYE28" s="61"/>
      <c r="HYF28" s="61"/>
      <c r="HYG28" s="61"/>
      <c r="HYH28" s="61"/>
      <c r="HYI28" s="61"/>
      <c r="HYJ28" s="61"/>
      <c r="HYK28" s="61"/>
      <c r="HYL28" s="61"/>
      <c r="HYM28" s="61"/>
      <c r="HYN28" s="61"/>
      <c r="HYO28" s="61"/>
      <c r="HYP28" s="61"/>
      <c r="HYQ28" s="61"/>
      <c r="HYR28" s="61"/>
      <c r="HYS28" s="61"/>
      <c r="HYT28" s="61"/>
      <c r="HYU28" s="61"/>
      <c r="HYV28" s="61"/>
      <c r="HYW28" s="61"/>
      <c r="HYX28" s="61"/>
      <c r="HYY28" s="61"/>
      <c r="HYZ28" s="61"/>
      <c r="HZA28" s="61"/>
      <c r="HZB28" s="61"/>
      <c r="HZC28" s="61"/>
      <c r="HZD28" s="61"/>
      <c r="HZE28" s="61"/>
      <c r="HZF28" s="61"/>
      <c r="HZG28" s="61"/>
      <c r="HZH28" s="61"/>
      <c r="HZI28" s="61"/>
      <c r="HZJ28" s="61"/>
      <c r="HZK28" s="61"/>
      <c r="HZL28" s="61"/>
      <c r="HZM28" s="61"/>
      <c r="HZN28" s="61"/>
      <c r="HZO28" s="61"/>
      <c r="HZP28" s="61"/>
      <c r="HZQ28" s="61"/>
      <c r="HZR28" s="61"/>
      <c r="HZS28" s="61"/>
      <c r="HZT28" s="61"/>
      <c r="HZU28" s="61"/>
      <c r="HZV28" s="61"/>
      <c r="HZW28" s="61"/>
      <c r="HZX28" s="61"/>
      <c r="HZY28" s="61"/>
      <c r="HZZ28" s="61"/>
      <c r="IAA28" s="61"/>
      <c r="IAB28" s="61"/>
      <c r="IAC28" s="61"/>
      <c r="IAD28" s="61"/>
      <c r="IAE28" s="61"/>
      <c r="IAF28" s="61"/>
      <c r="IAG28" s="61"/>
      <c r="IAH28" s="61"/>
      <c r="IAI28" s="61"/>
      <c r="IAJ28" s="61"/>
      <c r="IAK28" s="61"/>
      <c r="IAL28" s="61"/>
      <c r="IAM28" s="61"/>
      <c r="IAN28" s="61"/>
      <c r="IAO28" s="61"/>
      <c r="IAP28" s="61"/>
      <c r="IAQ28" s="61"/>
      <c r="IAR28" s="61"/>
      <c r="IAS28" s="61"/>
      <c r="IAT28" s="61"/>
      <c r="IAU28" s="61"/>
      <c r="IAV28" s="61"/>
      <c r="IAW28" s="61"/>
      <c r="IAX28" s="61"/>
      <c r="IAY28" s="61"/>
      <c r="IAZ28" s="61"/>
      <c r="IBA28" s="61"/>
      <c r="IBB28" s="61"/>
      <c r="IBC28" s="61"/>
      <c r="IBD28" s="61"/>
      <c r="IBE28" s="61"/>
      <c r="IBF28" s="61"/>
      <c r="IBG28" s="61"/>
      <c r="IBH28" s="61"/>
      <c r="IBI28" s="61"/>
      <c r="IBJ28" s="61"/>
      <c r="IBK28" s="61"/>
      <c r="IBL28" s="61"/>
      <c r="IBM28" s="61"/>
      <c r="IBN28" s="61"/>
      <c r="IBO28" s="61"/>
      <c r="IBP28" s="61"/>
      <c r="IBQ28" s="61"/>
      <c r="IBR28" s="61"/>
      <c r="IBS28" s="61"/>
      <c r="IBT28" s="61"/>
      <c r="IBU28" s="61"/>
      <c r="IBV28" s="61"/>
      <c r="IBW28" s="61"/>
      <c r="IBX28" s="61"/>
      <c r="IBY28" s="61"/>
      <c r="IBZ28" s="61"/>
      <c r="ICA28" s="61"/>
      <c r="ICB28" s="61"/>
      <c r="ICC28" s="61"/>
      <c r="ICD28" s="61"/>
      <c r="ICE28" s="61"/>
      <c r="ICF28" s="61"/>
      <c r="ICG28" s="61"/>
      <c r="ICH28" s="61"/>
      <c r="ICI28" s="61"/>
      <c r="ICJ28" s="61"/>
      <c r="ICK28" s="61"/>
      <c r="ICL28" s="61"/>
      <c r="ICM28" s="61"/>
      <c r="ICN28" s="61"/>
      <c r="ICO28" s="61"/>
      <c r="ICP28" s="61"/>
      <c r="ICQ28" s="61"/>
      <c r="ICR28" s="61"/>
      <c r="ICS28" s="61"/>
      <c r="ICT28" s="61"/>
      <c r="ICU28" s="61"/>
      <c r="ICV28" s="61"/>
      <c r="ICW28" s="61"/>
      <c r="ICX28" s="61"/>
      <c r="ICY28" s="61"/>
      <c r="ICZ28" s="61"/>
      <c r="IDA28" s="61"/>
      <c r="IDB28" s="61"/>
      <c r="IDC28" s="61"/>
      <c r="IDD28" s="61"/>
      <c r="IDE28" s="61"/>
      <c r="IDF28" s="61"/>
      <c r="IDG28" s="61"/>
      <c r="IDH28" s="61"/>
      <c r="IDI28" s="61"/>
      <c r="IDJ28" s="61"/>
      <c r="IDK28" s="61"/>
      <c r="IDL28" s="61"/>
      <c r="IDM28" s="61"/>
      <c r="IDN28" s="61"/>
      <c r="IDO28" s="61"/>
      <c r="IDP28" s="61"/>
      <c r="IDQ28" s="61"/>
      <c r="IDR28" s="61"/>
      <c r="IDS28" s="61"/>
      <c r="IDT28" s="61"/>
      <c r="IDU28" s="61"/>
      <c r="IDV28" s="61"/>
      <c r="IDW28" s="61"/>
      <c r="IDX28" s="61"/>
      <c r="IDY28" s="61"/>
      <c r="IDZ28" s="61"/>
      <c r="IEA28" s="61"/>
      <c r="IEB28" s="61"/>
      <c r="IEC28" s="61"/>
      <c r="IED28" s="61"/>
      <c r="IEE28" s="61"/>
      <c r="IEF28" s="61"/>
      <c r="IEG28" s="61"/>
      <c r="IEH28" s="61"/>
      <c r="IEI28" s="61"/>
      <c r="IEJ28" s="61"/>
      <c r="IEK28" s="61"/>
      <c r="IEL28" s="61"/>
      <c r="IEM28" s="61"/>
      <c r="IEN28" s="61"/>
      <c r="IEO28" s="61"/>
      <c r="IEP28" s="61"/>
      <c r="IEQ28" s="61"/>
      <c r="IER28" s="61"/>
      <c r="IES28" s="61"/>
      <c r="IET28" s="61"/>
      <c r="IEU28" s="61"/>
      <c r="IEV28" s="61"/>
      <c r="IEW28" s="61"/>
      <c r="IEX28" s="61"/>
      <c r="IEY28" s="61"/>
      <c r="IEZ28" s="61"/>
      <c r="IFA28" s="61"/>
      <c r="IFB28" s="61"/>
      <c r="IFC28" s="61"/>
      <c r="IFD28" s="61"/>
      <c r="IFE28" s="61"/>
      <c r="IFF28" s="61"/>
      <c r="IFG28" s="61"/>
      <c r="IFH28" s="61"/>
      <c r="IFI28" s="61"/>
      <c r="IFJ28" s="61"/>
      <c r="IFK28" s="61"/>
      <c r="IFL28" s="61"/>
      <c r="IFM28" s="61"/>
      <c r="IFN28" s="61"/>
      <c r="IFO28" s="61"/>
      <c r="IFP28" s="61"/>
      <c r="IFQ28" s="61"/>
      <c r="IFR28" s="61"/>
      <c r="IFS28" s="61"/>
      <c r="IFT28" s="61"/>
      <c r="IFU28" s="61"/>
      <c r="IFV28" s="61"/>
      <c r="IFW28" s="61"/>
      <c r="IFX28" s="61"/>
      <c r="IFY28" s="61"/>
      <c r="IFZ28" s="61"/>
      <c r="IGA28" s="61"/>
      <c r="IGB28" s="61"/>
      <c r="IGC28" s="61"/>
      <c r="IGD28" s="61"/>
      <c r="IGE28" s="61"/>
      <c r="IGF28" s="61"/>
      <c r="IGG28" s="61"/>
      <c r="IGH28" s="61"/>
      <c r="IGI28" s="61"/>
      <c r="IGJ28" s="61"/>
      <c r="IGK28" s="61"/>
      <c r="IGL28" s="61"/>
      <c r="IGM28" s="61"/>
      <c r="IGN28" s="61"/>
      <c r="IGO28" s="61"/>
      <c r="IGP28" s="61"/>
      <c r="IGQ28" s="61"/>
      <c r="IGR28" s="61"/>
      <c r="IGS28" s="61"/>
      <c r="IGT28" s="61"/>
      <c r="IGU28" s="61"/>
      <c r="IGV28" s="61"/>
      <c r="IGW28" s="61"/>
      <c r="IGX28" s="61"/>
      <c r="IGY28" s="61"/>
      <c r="IGZ28" s="61"/>
      <c r="IHA28" s="61"/>
      <c r="IHB28" s="61"/>
      <c r="IHC28" s="61"/>
      <c r="IHD28" s="61"/>
      <c r="IHE28" s="61"/>
      <c r="IHF28" s="61"/>
      <c r="IHG28" s="61"/>
      <c r="IHH28" s="61"/>
      <c r="IHI28" s="61"/>
      <c r="IHJ28" s="61"/>
      <c r="IHK28" s="61"/>
      <c r="IHL28" s="61"/>
      <c r="IHM28" s="61"/>
      <c r="IHN28" s="61"/>
      <c r="IHO28" s="61"/>
      <c r="IHP28" s="61"/>
      <c r="IHQ28" s="61"/>
      <c r="IHR28" s="61"/>
      <c r="IHS28" s="61"/>
      <c r="IHT28" s="61"/>
      <c r="IHU28" s="61"/>
      <c r="IHV28" s="61"/>
      <c r="IHW28" s="61"/>
      <c r="IHX28" s="61"/>
      <c r="IHY28" s="61"/>
      <c r="IHZ28" s="61"/>
      <c r="IIA28" s="61"/>
      <c r="IIB28" s="61"/>
      <c r="IIC28" s="61"/>
      <c r="IID28" s="61"/>
      <c r="IIE28" s="61"/>
      <c r="IIF28" s="61"/>
      <c r="IIG28" s="61"/>
      <c r="IIH28" s="61"/>
      <c r="III28" s="61"/>
      <c r="IIJ28" s="61"/>
      <c r="IIK28" s="61"/>
      <c r="IIL28" s="61"/>
      <c r="IIM28" s="61"/>
      <c r="IIN28" s="61"/>
      <c r="IIO28" s="61"/>
      <c r="IIP28" s="61"/>
      <c r="IIQ28" s="61"/>
      <c r="IIR28" s="61"/>
      <c r="IIS28" s="61"/>
      <c r="IIT28" s="61"/>
      <c r="IIU28" s="61"/>
      <c r="IIV28" s="61"/>
      <c r="IIW28" s="61"/>
      <c r="IIX28" s="61"/>
      <c r="IIY28" s="61"/>
      <c r="IIZ28" s="61"/>
      <c r="IJA28" s="61"/>
      <c r="IJB28" s="61"/>
      <c r="IJC28" s="61"/>
      <c r="IJD28" s="61"/>
      <c r="IJE28" s="61"/>
      <c r="IJF28" s="61"/>
      <c r="IJG28" s="61"/>
      <c r="IJH28" s="61"/>
      <c r="IJI28" s="61"/>
      <c r="IJJ28" s="61"/>
      <c r="IJK28" s="61"/>
      <c r="IJL28" s="61"/>
      <c r="IJM28" s="61"/>
      <c r="IJN28" s="61"/>
      <c r="IJO28" s="61"/>
      <c r="IJP28" s="61"/>
      <c r="IJQ28" s="61"/>
      <c r="IJR28" s="61"/>
      <c r="IJS28" s="61"/>
      <c r="IJT28" s="61"/>
      <c r="IJU28" s="61"/>
      <c r="IJV28" s="61"/>
      <c r="IJW28" s="61"/>
      <c r="IJX28" s="61"/>
      <c r="IJY28" s="61"/>
      <c r="IJZ28" s="61"/>
      <c r="IKA28" s="61"/>
      <c r="IKB28" s="61"/>
      <c r="IKC28" s="61"/>
      <c r="IKD28" s="61"/>
      <c r="IKE28" s="61"/>
      <c r="IKF28" s="61"/>
      <c r="IKG28" s="61"/>
      <c r="IKH28" s="61"/>
      <c r="IKI28" s="61"/>
      <c r="IKJ28" s="61"/>
      <c r="IKK28" s="61"/>
      <c r="IKL28" s="61"/>
      <c r="IKM28" s="61"/>
      <c r="IKN28" s="61"/>
      <c r="IKO28" s="61"/>
      <c r="IKP28" s="61"/>
      <c r="IKQ28" s="61"/>
      <c r="IKR28" s="61"/>
      <c r="IKS28" s="61"/>
      <c r="IKT28" s="61"/>
      <c r="IKU28" s="61"/>
      <c r="IKV28" s="61"/>
      <c r="IKW28" s="61"/>
      <c r="IKX28" s="61"/>
      <c r="IKY28" s="61"/>
      <c r="IKZ28" s="61"/>
      <c r="ILA28" s="61"/>
      <c r="ILB28" s="61"/>
      <c r="ILC28" s="61"/>
      <c r="ILD28" s="61"/>
      <c r="ILE28" s="61"/>
      <c r="ILF28" s="61"/>
      <c r="ILG28" s="61"/>
      <c r="ILH28" s="61"/>
      <c r="ILI28" s="61"/>
      <c r="ILJ28" s="61"/>
      <c r="ILK28" s="61"/>
      <c r="ILL28" s="61"/>
      <c r="ILM28" s="61"/>
      <c r="ILN28" s="61"/>
      <c r="ILO28" s="61"/>
      <c r="ILP28" s="61"/>
      <c r="ILQ28" s="61"/>
      <c r="ILR28" s="61"/>
      <c r="ILS28" s="61"/>
      <c r="ILT28" s="61"/>
      <c r="ILU28" s="61"/>
      <c r="ILV28" s="61"/>
      <c r="ILW28" s="61"/>
      <c r="ILX28" s="61"/>
      <c r="ILY28" s="61"/>
      <c r="ILZ28" s="61"/>
      <c r="IMA28" s="61"/>
      <c r="IMB28" s="61"/>
      <c r="IMC28" s="61"/>
      <c r="IMD28" s="61"/>
      <c r="IME28" s="61"/>
      <c r="IMF28" s="61"/>
      <c r="IMG28" s="61"/>
      <c r="IMH28" s="61"/>
      <c r="IMI28" s="61"/>
      <c r="IMJ28" s="61"/>
      <c r="IMK28" s="61"/>
      <c r="IML28" s="61"/>
      <c r="IMM28" s="61"/>
      <c r="IMN28" s="61"/>
      <c r="IMO28" s="61"/>
      <c r="IMP28" s="61"/>
      <c r="IMQ28" s="61"/>
      <c r="IMR28" s="61"/>
      <c r="IMS28" s="61"/>
      <c r="IMT28" s="61"/>
      <c r="IMU28" s="61"/>
      <c r="IMV28" s="61"/>
      <c r="IMW28" s="61"/>
      <c r="IMX28" s="61"/>
      <c r="IMY28" s="61"/>
      <c r="IMZ28" s="61"/>
      <c r="INA28" s="61"/>
      <c r="INB28" s="61"/>
      <c r="INC28" s="61"/>
      <c r="IND28" s="61"/>
      <c r="INE28" s="61"/>
      <c r="INF28" s="61"/>
      <c r="ING28" s="61"/>
      <c r="INH28" s="61"/>
      <c r="INI28" s="61"/>
      <c r="INJ28" s="61"/>
      <c r="INK28" s="61"/>
      <c r="INL28" s="61"/>
      <c r="INM28" s="61"/>
      <c r="INN28" s="61"/>
      <c r="INO28" s="61"/>
      <c r="INP28" s="61"/>
      <c r="INQ28" s="61"/>
      <c r="INR28" s="61"/>
      <c r="INS28" s="61"/>
      <c r="INT28" s="61"/>
      <c r="INU28" s="61"/>
      <c r="INV28" s="61"/>
      <c r="INW28" s="61"/>
      <c r="INX28" s="61"/>
      <c r="INY28" s="61"/>
      <c r="INZ28" s="61"/>
      <c r="IOA28" s="61"/>
      <c r="IOB28" s="61"/>
      <c r="IOC28" s="61"/>
      <c r="IOD28" s="61"/>
      <c r="IOE28" s="61"/>
      <c r="IOF28" s="61"/>
      <c r="IOG28" s="61"/>
      <c r="IOH28" s="61"/>
      <c r="IOI28" s="61"/>
      <c r="IOJ28" s="61"/>
      <c r="IOK28" s="61"/>
      <c r="IOL28" s="61"/>
      <c r="IOM28" s="61"/>
      <c r="ION28" s="61"/>
      <c r="IOO28" s="61"/>
      <c r="IOP28" s="61"/>
      <c r="IOQ28" s="61"/>
      <c r="IOR28" s="61"/>
      <c r="IOS28" s="61"/>
      <c r="IOT28" s="61"/>
      <c r="IOU28" s="61"/>
      <c r="IOV28" s="61"/>
      <c r="IOW28" s="61"/>
      <c r="IOX28" s="61"/>
      <c r="IOY28" s="61"/>
      <c r="IOZ28" s="61"/>
      <c r="IPA28" s="61"/>
      <c r="IPB28" s="61"/>
      <c r="IPC28" s="61"/>
      <c r="IPD28" s="61"/>
      <c r="IPE28" s="61"/>
      <c r="IPF28" s="61"/>
      <c r="IPG28" s="61"/>
      <c r="IPH28" s="61"/>
      <c r="IPI28" s="61"/>
      <c r="IPJ28" s="61"/>
      <c r="IPK28" s="61"/>
      <c r="IPL28" s="61"/>
      <c r="IPM28" s="61"/>
      <c r="IPN28" s="61"/>
      <c r="IPO28" s="61"/>
      <c r="IPP28" s="61"/>
      <c r="IPQ28" s="61"/>
      <c r="IPR28" s="61"/>
      <c r="IPS28" s="61"/>
      <c r="IPT28" s="61"/>
      <c r="IPU28" s="61"/>
      <c r="IPV28" s="61"/>
      <c r="IPW28" s="61"/>
      <c r="IPX28" s="61"/>
      <c r="IPY28" s="61"/>
      <c r="IPZ28" s="61"/>
      <c r="IQA28" s="61"/>
      <c r="IQB28" s="61"/>
      <c r="IQC28" s="61"/>
      <c r="IQD28" s="61"/>
      <c r="IQE28" s="61"/>
      <c r="IQF28" s="61"/>
      <c r="IQG28" s="61"/>
      <c r="IQH28" s="61"/>
      <c r="IQI28" s="61"/>
      <c r="IQJ28" s="61"/>
      <c r="IQK28" s="61"/>
      <c r="IQL28" s="61"/>
      <c r="IQM28" s="61"/>
      <c r="IQN28" s="61"/>
      <c r="IQO28" s="61"/>
      <c r="IQP28" s="61"/>
      <c r="IQQ28" s="61"/>
      <c r="IQR28" s="61"/>
      <c r="IQS28" s="61"/>
      <c r="IQT28" s="61"/>
      <c r="IQU28" s="61"/>
      <c r="IQV28" s="61"/>
      <c r="IQW28" s="61"/>
      <c r="IQX28" s="61"/>
      <c r="IQY28" s="61"/>
      <c r="IQZ28" s="61"/>
      <c r="IRA28" s="61"/>
      <c r="IRB28" s="61"/>
      <c r="IRC28" s="61"/>
      <c r="IRD28" s="61"/>
      <c r="IRE28" s="61"/>
      <c r="IRF28" s="61"/>
      <c r="IRG28" s="61"/>
      <c r="IRH28" s="61"/>
      <c r="IRI28" s="61"/>
      <c r="IRJ28" s="61"/>
      <c r="IRK28" s="61"/>
      <c r="IRL28" s="61"/>
      <c r="IRM28" s="61"/>
      <c r="IRN28" s="61"/>
      <c r="IRO28" s="61"/>
      <c r="IRP28" s="61"/>
      <c r="IRQ28" s="61"/>
      <c r="IRR28" s="61"/>
      <c r="IRS28" s="61"/>
      <c r="IRT28" s="61"/>
      <c r="IRU28" s="61"/>
      <c r="IRV28" s="61"/>
      <c r="IRW28" s="61"/>
      <c r="IRX28" s="61"/>
      <c r="IRY28" s="61"/>
      <c r="IRZ28" s="61"/>
      <c r="ISA28" s="61"/>
      <c r="ISB28" s="61"/>
      <c r="ISC28" s="61"/>
      <c r="ISD28" s="61"/>
      <c r="ISE28" s="61"/>
      <c r="ISF28" s="61"/>
      <c r="ISG28" s="61"/>
      <c r="ISH28" s="61"/>
      <c r="ISI28" s="61"/>
      <c r="ISJ28" s="61"/>
      <c r="ISK28" s="61"/>
      <c r="ISL28" s="61"/>
      <c r="ISM28" s="61"/>
      <c r="ISN28" s="61"/>
      <c r="ISO28" s="61"/>
      <c r="ISP28" s="61"/>
      <c r="ISQ28" s="61"/>
      <c r="ISR28" s="61"/>
      <c r="ISS28" s="61"/>
      <c r="IST28" s="61"/>
      <c r="ISU28" s="61"/>
      <c r="ISV28" s="61"/>
      <c r="ISW28" s="61"/>
      <c r="ISX28" s="61"/>
      <c r="ISY28" s="61"/>
      <c r="ISZ28" s="61"/>
      <c r="ITA28" s="61"/>
      <c r="ITB28" s="61"/>
      <c r="ITC28" s="61"/>
      <c r="ITD28" s="61"/>
      <c r="ITE28" s="61"/>
      <c r="ITF28" s="61"/>
      <c r="ITG28" s="61"/>
      <c r="ITH28" s="61"/>
      <c r="ITI28" s="61"/>
      <c r="ITJ28" s="61"/>
      <c r="ITK28" s="61"/>
      <c r="ITL28" s="61"/>
      <c r="ITM28" s="61"/>
      <c r="ITN28" s="61"/>
      <c r="ITO28" s="61"/>
      <c r="ITP28" s="61"/>
      <c r="ITQ28" s="61"/>
      <c r="ITR28" s="61"/>
      <c r="ITS28" s="61"/>
      <c r="ITT28" s="61"/>
      <c r="ITU28" s="61"/>
      <c r="ITV28" s="61"/>
      <c r="ITW28" s="61"/>
      <c r="ITX28" s="61"/>
      <c r="ITY28" s="61"/>
      <c r="ITZ28" s="61"/>
      <c r="IUA28" s="61"/>
      <c r="IUB28" s="61"/>
      <c r="IUC28" s="61"/>
      <c r="IUD28" s="61"/>
      <c r="IUE28" s="61"/>
      <c r="IUF28" s="61"/>
      <c r="IUG28" s="61"/>
      <c r="IUH28" s="61"/>
      <c r="IUI28" s="61"/>
      <c r="IUJ28" s="61"/>
      <c r="IUK28" s="61"/>
      <c r="IUL28" s="61"/>
      <c r="IUM28" s="61"/>
      <c r="IUN28" s="61"/>
      <c r="IUO28" s="61"/>
      <c r="IUP28" s="61"/>
      <c r="IUQ28" s="61"/>
      <c r="IUR28" s="61"/>
      <c r="IUS28" s="61"/>
      <c r="IUT28" s="61"/>
      <c r="IUU28" s="61"/>
      <c r="IUV28" s="61"/>
      <c r="IUW28" s="61"/>
      <c r="IUX28" s="61"/>
      <c r="IUY28" s="61"/>
      <c r="IUZ28" s="61"/>
      <c r="IVA28" s="61"/>
      <c r="IVB28" s="61"/>
      <c r="IVC28" s="61"/>
      <c r="IVD28" s="61"/>
      <c r="IVE28" s="61"/>
      <c r="IVF28" s="61"/>
      <c r="IVG28" s="61"/>
      <c r="IVH28" s="61"/>
      <c r="IVI28" s="61"/>
      <c r="IVJ28" s="61"/>
      <c r="IVK28" s="61"/>
      <c r="IVL28" s="61"/>
      <c r="IVM28" s="61"/>
      <c r="IVN28" s="61"/>
      <c r="IVO28" s="61"/>
      <c r="IVP28" s="61"/>
      <c r="IVQ28" s="61"/>
      <c r="IVR28" s="61"/>
      <c r="IVS28" s="61"/>
      <c r="IVT28" s="61"/>
      <c r="IVU28" s="61"/>
      <c r="IVV28" s="61"/>
      <c r="IVW28" s="61"/>
      <c r="IVX28" s="61"/>
      <c r="IVY28" s="61"/>
      <c r="IVZ28" s="61"/>
      <c r="IWA28" s="61"/>
      <c r="IWB28" s="61"/>
      <c r="IWC28" s="61"/>
      <c r="IWD28" s="61"/>
      <c r="IWE28" s="61"/>
      <c r="IWF28" s="61"/>
      <c r="IWG28" s="61"/>
      <c r="IWH28" s="61"/>
      <c r="IWI28" s="61"/>
      <c r="IWJ28" s="61"/>
      <c r="IWK28" s="61"/>
      <c r="IWL28" s="61"/>
      <c r="IWM28" s="61"/>
      <c r="IWN28" s="61"/>
      <c r="IWO28" s="61"/>
      <c r="IWP28" s="61"/>
      <c r="IWQ28" s="61"/>
      <c r="IWR28" s="61"/>
      <c r="IWS28" s="61"/>
      <c r="IWT28" s="61"/>
      <c r="IWU28" s="61"/>
      <c r="IWV28" s="61"/>
      <c r="IWW28" s="61"/>
      <c r="IWX28" s="61"/>
      <c r="IWY28" s="61"/>
      <c r="IWZ28" s="61"/>
      <c r="IXA28" s="61"/>
      <c r="IXB28" s="61"/>
      <c r="IXC28" s="61"/>
      <c r="IXD28" s="61"/>
      <c r="IXE28" s="61"/>
      <c r="IXF28" s="61"/>
      <c r="IXG28" s="61"/>
      <c r="IXH28" s="61"/>
      <c r="IXI28" s="61"/>
      <c r="IXJ28" s="61"/>
      <c r="IXK28" s="61"/>
      <c r="IXL28" s="61"/>
      <c r="IXM28" s="61"/>
      <c r="IXN28" s="61"/>
      <c r="IXO28" s="61"/>
      <c r="IXP28" s="61"/>
      <c r="IXQ28" s="61"/>
      <c r="IXR28" s="61"/>
      <c r="IXS28" s="61"/>
      <c r="IXT28" s="61"/>
      <c r="IXU28" s="61"/>
      <c r="IXV28" s="61"/>
      <c r="IXW28" s="61"/>
      <c r="IXX28" s="61"/>
      <c r="IXY28" s="61"/>
      <c r="IXZ28" s="61"/>
      <c r="IYA28" s="61"/>
      <c r="IYB28" s="61"/>
      <c r="IYC28" s="61"/>
      <c r="IYD28" s="61"/>
      <c r="IYE28" s="61"/>
      <c r="IYF28" s="61"/>
      <c r="IYG28" s="61"/>
      <c r="IYH28" s="61"/>
      <c r="IYI28" s="61"/>
      <c r="IYJ28" s="61"/>
      <c r="IYK28" s="61"/>
      <c r="IYL28" s="61"/>
      <c r="IYM28" s="61"/>
      <c r="IYN28" s="61"/>
      <c r="IYO28" s="61"/>
      <c r="IYP28" s="61"/>
      <c r="IYQ28" s="61"/>
      <c r="IYR28" s="61"/>
      <c r="IYS28" s="61"/>
      <c r="IYT28" s="61"/>
      <c r="IYU28" s="61"/>
      <c r="IYV28" s="61"/>
      <c r="IYW28" s="61"/>
      <c r="IYX28" s="61"/>
      <c r="IYY28" s="61"/>
      <c r="IYZ28" s="61"/>
      <c r="IZA28" s="61"/>
      <c r="IZB28" s="61"/>
      <c r="IZC28" s="61"/>
      <c r="IZD28" s="61"/>
      <c r="IZE28" s="61"/>
      <c r="IZF28" s="61"/>
      <c r="IZG28" s="61"/>
      <c r="IZH28" s="61"/>
      <c r="IZI28" s="61"/>
      <c r="IZJ28" s="61"/>
      <c r="IZK28" s="61"/>
      <c r="IZL28" s="61"/>
      <c r="IZM28" s="61"/>
      <c r="IZN28" s="61"/>
      <c r="IZO28" s="61"/>
      <c r="IZP28" s="61"/>
      <c r="IZQ28" s="61"/>
      <c r="IZR28" s="61"/>
      <c r="IZS28" s="61"/>
      <c r="IZT28" s="61"/>
      <c r="IZU28" s="61"/>
      <c r="IZV28" s="61"/>
      <c r="IZW28" s="61"/>
      <c r="IZX28" s="61"/>
      <c r="IZY28" s="61"/>
      <c r="IZZ28" s="61"/>
      <c r="JAA28" s="61"/>
      <c r="JAB28" s="61"/>
      <c r="JAC28" s="61"/>
      <c r="JAD28" s="61"/>
      <c r="JAE28" s="61"/>
      <c r="JAF28" s="61"/>
      <c r="JAG28" s="61"/>
      <c r="JAH28" s="61"/>
      <c r="JAI28" s="61"/>
      <c r="JAJ28" s="61"/>
      <c r="JAK28" s="61"/>
      <c r="JAL28" s="61"/>
      <c r="JAM28" s="61"/>
      <c r="JAN28" s="61"/>
      <c r="JAO28" s="61"/>
      <c r="JAP28" s="61"/>
      <c r="JAQ28" s="61"/>
      <c r="JAR28" s="61"/>
      <c r="JAS28" s="61"/>
      <c r="JAT28" s="61"/>
      <c r="JAU28" s="61"/>
      <c r="JAV28" s="61"/>
      <c r="JAW28" s="61"/>
      <c r="JAX28" s="61"/>
      <c r="JAY28" s="61"/>
      <c r="JAZ28" s="61"/>
      <c r="JBA28" s="61"/>
      <c r="JBB28" s="61"/>
      <c r="JBC28" s="61"/>
      <c r="JBD28" s="61"/>
      <c r="JBE28" s="61"/>
      <c r="JBF28" s="61"/>
      <c r="JBG28" s="61"/>
      <c r="JBH28" s="61"/>
      <c r="JBI28" s="61"/>
      <c r="JBJ28" s="61"/>
      <c r="JBK28" s="61"/>
      <c r="JBL28" s="61"/>
      <c r="JBM28" s="61"/>
      <c r="JBN28" s="61"/>
      <c r="JBO28" s="61"/>
      <c r="JBP28" s="61"/>
      <c r="JBQ28" s="61"/>
      <c r="JBR28" s="61"/>
      <c r="JBS28" s="61"/>
      <c r="JBT28" s="61"/>
      <c r="JBU28" s="61"/>
      <c r="JBV28" s="61"/>
      <c r="JBW28" s="61"/>
      <c r="JBX28" s="61"/>
      <c r="JBY28" s="61"/>
      <c r="JBZ28" s="61"/>
      <c r="JCA28" s="61"/>
      <c r="JCB28" s="61"/>
      <c r="JCC28" s="61"/>
      <c r="JCD28" s="61"/>
      <c r="JCE28" s="61"/>
      <c r="JCF28" s="61"/>
      <c r="JCG28" s="61"/>
      <c r="JCH28" s="61"/>
      <c r="JCI28" s="61"/>
      <c r="JCJ28" s="61"/>
      <c r="JCK28" s="61"/>
      <c r="JCL28" s="61"/>
      <c r="JCM28" s="61"/>
      <c r="JCN28" s="61"/>
      <c r="JCO28" s="61"/>
      <c r="JCP28" s="61"/>
      <c r="JCQ28" s="61"/>
      <c r="JCR28" s="61"/>
      <c r="JCS28" s="61"/>
      <c r="JCT28" s="61"/>
      <c r="JCU28" s="61"/>
      <c r="JCV28" s="61"/>
      <c r="JCW28" s="61"/>
      <c r="JCX28" s="61"/>
      <c r="JCY28" s="61"/>
      <c r="JCZ28" s="61"/>
      <c r="JDA28" s="61"/>
      <c r="JDB28" s="61"/>
      <c r="JDC28" s="61"/>
      <c r="JDD28" s="61"/>
      <c r="JDE28" s="61"/>
      <c r="JDF28" s="61"/>
      <c r="JDG28" s="61"/>
      <c r="JDH28" s="61"/>
      <c r="JDI28" s="61"/>
      <c r="JDJ28" s="61"/>
      <c r="JDK28" s="61"/>
      <c r="JDL28" s="61"/>
      <c r="JDM28" s="61"/>
      <c r="JDN28" s="61"/>
      <c r="JDO28" s="61"/>
      <c r="JDP28" s="61"/>
      <c r="JDQ28" s="61"/>
      <c r="JDR28" s="61"/>
      <c r="JDS28" s="61"/>
      <c r="JDT28" s="61"/>
      <c r="JDU28" s="61"/>
      <c r="JDV28" s="61"/>
      <c r="JDW28" s="61"/>
      <c r="JDX28" s="61"/>
      <c r="JDY28" s="61"/>
      <c r="JDZ28" s="61"/>
      <c r="JEA28" s="61"/>
      <c r="JEB28" s="61"/>
      <c r="JEC28" s="61"/>
      <c r="JED28" s="61"/>
      <c r="JEE28" s="61"/>
      <c r="JEF28" s="61"/>
      <c r="JEG28" s="61"/>
      <c r="JEH28" s="61"/>
      <c r="JEI28" s="61"/>
      <c r="JEJ28" s="61"/>
      <c r="JEK28" s="61"/>
      <c r="JEL28" s="61"/>
      <c r="JEM28" s="61"/>
      <c r="JEN28" s="61"/>
      <c r="JEO28" s="61"/>
      <c r="JEP28" s="61"/>
      <c r="JEQ28" s="61"/>
      <c r="JER28" s="61"/>
      <c r="JES28" s="61"/>
      <c r="JET28" s="61"/>
      <c r="JEU28" s="61"/>
      <c r="JEV28" s="61"/>
      <c r="JEW28" s="61"/>
      <c r="JEX28" s="61"/>
      <c r="JEY28" s="61"/>
      <c r="JEZ28" s="61"/>
      <c r="JFA28" s="61"/>
      <c r="JFB28" s="61"/>
      <c r="JFC28" s="61"/>
      <c r="JFD28" s="61"/>
      <c r="JFE28" s="61"/>
      <c r="JFF28" s="61"/>
      <c r="JFG28" s="61"/>
      <c r="JFH28" s="61"/>
      <c r="JFI28" s="61"/>
      <c r="JFJ28" s="61"/>
      <c r="JFK28" s="61"/>
      <c r="JFL28" s="61"/>
      <c r="JFM28" s="61"/>
      <c r="JFN28" s="61"/>
      <c r="JFO28" s="61"/>
      <c r="JFP28" s="61"/>
      <c r="JFQ28" s="61"/>
      <c r="JFR28" s="61"/>
      <c r="JFS28" s="61"/>
      <c r="JFT28" s="61"/>
      <c r="JFU28" s="61"/>
      <c r="JFV28" s="61"/>
      <c r="JFW28" s="61"/>
      <c r="JFX28" s="61"/>
      <c r="JFY28" s="61"/>
      <c r="JFZ28" s="61"/>
      <c r="JGA28" s="61"/>
      <c r="JGB28" s="61"/>
      <c r="JGC28" s="61"/>
      <c r="JGD28" s="61"/>
      <c r="JGE28" s="61"/>
      <c r="JGF28" s="61"/>
      <c r="JGG28" s="61"/>
      <c r="JGH28" s="61"/>
      <c r="JGI28" s="61"/>
      <c r="JGJ28" s="61"/>
      <c r="JGK28" s="61"/>
      <c r="JGL28" s="61"/>
      <c r="JGM28" s="61"/>
      <c r="JGN28" s="61"/>
      <c r="JGO28" s="61"/>
      <c r="JGP28" s="61"/>
      <c r="JGQ28" s="61"/>
      <c r="JGR28" s="61"/>
      <c r="JGS28" s="61"/>
      <c r="JGT28" s="61"/>
      <c r="JGU28" s="61"/>
      <c r="JGV28" s="61"/>
      <c r="JGW28" s="61"/>
      <c r="JGX28" s="61"/>
      <c r="JGY28" s="61"/>
      <c r="JGZ28" s="61"/>
      <c r="JHA28" s="61"/>
      <c r="JHB28" s="61"/>
      <c r="JHC28" s="61"/>
      <c r="JHD28" s="61"/>
      <c r="JHE28" s="61"/>
      <c r="JHF28" s="61"/>
      <c r="JHG28" s="61"/>
      <c r="JHH28" s="61"/>
      <c r="JHI28" s="61"/>
      <c r="JHJ28" s="61"/>
      <c r="JHK28" s="61"/>
      <c r="JHL28" s="61"/>
      <c r="JHM28" s="61"/>
      <c r="JHN28" s="61"/>
      <c r="JHO28" s="61"/>
      <c r="JHP28" s="61"/>
      <c r="JHQ28" s="61"/>
      <c r="JHR28" s="61"/>
      <c r="JHS28" s="61"/>
      <c r="JHT28" s="61"/>
      <c r="JHU28" s="61"/>
      <c r="JHV28" s="61"/>
      <c r="JHW28" s="61"/>
      <c r="JHX28" s="61"/>
      <c r="JHY28" s="61"/>
      <c r="JHZ28" s="61"/>
      <c r="JIA28" s="61"/>
      <c r="JIB28" s="61"/>
      <c r="JIC28" s="61"/>
      <c r="JID28" s="61"/>
      <c r="JIE28" s="61"/>
      <c r="JIF28" s="61"/>
      <c r="JIG28" s="61"/>
      <c r="JIH28" s="61"/>
      <c r="JII28" s="61"/>
      <c r="JIJ28" s="61"/>
      <c r="JIK28" s="61"/>
      <c r="JIL28" s="61"/>
      <c r="JIM28" s="61"/>
      <c r="JIN28" s="61"/>
      <c r="JIO28" s="61"/>
      <c r="JIP28" s="61"/>
      <c r="JIQ28" s="61"/>
      <c r="JIR28" s="61"/>
      <c r="JIS28" s="61"/>
      <c r="JIT28" s="61"/>
      <c r="JIU28" s="61"/>
      <c r="JIV28" s="61"/>
      <c r="JIW28" s="61"/>
      <c r="JIX28" s="61"/>
      <c r="JIY28" s="61"/>
      <c r="JIZ28" s="61"/>
      <c r="JJA28" s="61"/>
      <c r="JJB28" s="61"/>
      <c r="JJC28" s="61"/>
      <c r="JJD28" s="61"/>
      <c r="JJE28" s="61"/>
      <c r="JJF28" s="61"/>
      <c r="JJG28" s="61"/>
      <c r="JJH28" s="61"/>
      <c r="JJI28" s="61"/>
      <c r="JJJ28" s="61"/>
      <c r="JJK28" s="61"/>
      <c r="JJL28" s="61"/>
      <c r="JJM28" s="61"/>
      <c r="JJN28" s="61"/>
      <c r="JJO28" s="61"/>
      <c r="JJP28" s="61"/>
      <c r="JJQ28" s="61"/>
      <c r="JJR28" s="61"/>
      <c r="JJS28" s="61"/>
      <c r="JJT28" s="61"/>
      <c r="JJU28" s="61"/>
      <c r="JJV28" s="61"/>
      <c r="JJW28" s="61"/>
      <c r="JJX28" s="61"/>
      <c r="JJY28" s="61"/>
      <c r="JJZ28" s="61"/>
      <c r="JKA28" s="61"/>
      <c r="JKB28" s="61"/>
      <c r="JKC28" s="61"/>
      <c r="JKD28" s="61"/>
      <c r="JKE28" s="61"/>
      <c r="JKF28" s="61"/>
      <c r="JKG28" s="61"/>
      <c r="JKH28" s="61"/>
      <c r="JKI28" s="61"/>
      <c r="JKJ28" s="61"/>
      <c r="JKK28" s="61"/>
      <c r="JKL28" s="61"/>
      <c r="JKM28" s="61"/>
      <c r="JKN28" s="61"/>
      <c r="JKO28" s="61"/>
      <c r="JKP28" s="61"/>
      <c r="JKQ28" s="61"/>
      <c r="JKR28" s="61"/>
      <c r="JKS28" s="61"/>
      <c r="JKT28" s="61"/>
      <c r="JKU28" s="61"/>
      <c r="JKV28" s="61"/>
      <c r="JKW28" s="61"/>
      <c r="JKX28" s="61"/>
      <c r="JKY28" s="61"/>
      <c r="JKZ28" s="61"/>
      <c r="JLA28" s="61"/>
      <c r="JLB28" s="61"/>
      <c r="JLC28" s="61"/>
      <c r="JLD28" s="61"/>
      <c r="JLE28" s="61"/>
      <c r="JLF28" s="61"/>
      <c r="JLG28" s="61"/>
      <c r="JLH28" s="61"/>
      <c r="JLI28" s="61"/>
      <c r="JLJ28" s="61"/>
      <c r="JLK28" s="61"/>
      <c r="JLL28" s="61"/>
      <c r="JLM28" s="61"/>
      <c r="JLN28" s="61"/>
      <c r="JLO28" s="61"/>
      <c r="JLP28" s="61"/>
      <c r="JLQ28" s="61"/>
      <c r="JLR28" s="61"/>
      <c r="JLS28" s="61"/>
      <c r="JLT28" s="61"/>
      <c r="JLU28" s="61"/>
      <c r="JLV28" s="61"/>
      <c r="JLW28" s="61"/>
      <c r="JLX28" s="61"/>
      <c r="JLY28" s="61"/>
      <c r="JLZ28" s="61"/>
      <c r="JMA28" s="61"/>
      <c r="JMB28" s="61"/>
      <c r="JMC28" s="61"/>
      <c r="JMD28" s="61"/>
      <c r="JME28" s="61"/>
      <c r="JMF28" s="61"/>
      <c r="JMG28" s="61"/>
      <c r="JMH28" s="61"/>
      <c r="JMI28" s="61"/>
      <c r="JMJ28" s="61"/>
      <c r="JMK28" s="61"/>
      <c r="JML28" s="61"/>
      <c r="JMM28" s="61"/>
      <c r="JMN28" s="61"/>
      <c r="JMO28" s="61"/>
      <c r="JMP28" s="61"/>
      <c r="JMQ28" s="61"/>
      <c r="JMR28" s="61"/>
      <c r="JMS28" s="61"/>
      <c r="JMT28" s="61"/>
      <c r="JMU28" s="61"/>
      <c r="JMV28" s="61"/>
      <c r="JMW28" s="61"/>
      <c r="JMX28" s="61"/>
      <c r="JMY28" s="61"/>
      <c r="JMZ28" s="61"/>
      <c r="JNA28" s="61"/>
      <c r="JNB28" s="61"/>
      <c r="JNC28" s="61"/>
      <c r="JND28" s="61"/>
      <c r="JNE28" s="61"/>
      <c r="JNF28" s="61"/>
      <c r="JNG28" s="61"/>
      <c r="JNH28" s="61"/>
      <c r="JNI28" s="61"/>
      <c r="JNJ28" s="61"/>
      <c r="JNK28" s="61"/>
      <c r="JNL28" s="61"/>
      <c r="JNM28" s="61"/>
      <c r="JNN28" s="61"/>
      <c r="JNO28" s="61"/>
      <c r="JNP28" s="61"/>
      <c r="JNQ28" s="61"/>
      <c r="JNR28" s="61"/>
      <c r="JNS28" s="61"/>
      <c r="JNT28" s="61"/>
      <c r="JNU28" s="61"/>
      <c r="JNV28" s="61"/>
      <c r="JNW28" s="61"/>
      <c r="JNX28" s="61"/>
      <c r="JNY28" s="61"/>
      <c r="JNZ28" s="61"/>
      <c r="JOA28" s="61"/>
      <c r="JOB28" s="61"/>
      <c r="JOC28" s="61"/>
      <c r="JOD28" s="61"/>
      <c r="JOE28" s="61"/>
      <c r="JOF28" s="61"/>
      <c r="JOG28" s="61"/>
      <c r="JOH28" s="61"/>
      <c r="JOI28" s="61"/>
      <c r="JOJ28" s="61"/>
      <c r="JOK28" s="61"/>
      <c r="JOL28" s="61"/>
      <c r="JOM28" s="61"/>
      <c r="JON28" s="61"/>
      <c r="JOO28" s="61"/>
      <c r="JOP28" s="61"/>
      <c r="JOQ28" s="61"/>
      <c r="JOR28" s="61"/>
      <c r="JOS28" s="61"/>
      <c r="JOT28" s="61"/>
      <c r="JOU28" s="61"/>
      <c r="JOV28" s="61"/>
      <c r="JOW28" s="61"/>
      <c r="JOX28" s="61"/>
      <c r="JOY28" s="61"/>
      <c r="JOZ28" s="61"/>
      <c r="JPA28" s="61"/>
      <c r="JPB28" s="61"/>
      <c r="JPC28" s="61"/>
      <c r="JPD28" s="61"/>
      <c r="JPE28" s="61"/>
      <c r="JPF28" s="61"/>
      <c r="JPG28" s="61"/>
      <c r="JPH28" s="61"/>
      <c r="JPI28" s="61"/>
      <c r="JPJ28" s="61"/>
      <c r="JPK28" s="61"/>
      <c r="JPL28" s="61"/>
      <c r="JPM28" s="61"/>
      <c r="JPN28" s="61"/>
      <c r="JPO28" s="61"/>
      <c r="JPP28" s="61"/>
      <c r="JPQ28" s="61"/>
      <c r="JPR28" s="61"/>
      <c r="JPS28" s="61"/>
      <c r="JPT28" s="61"/>
      <c r="JPU28" s="61"/>
      <c r="JPV28" s="61"/>
      <c r="JPW28" s="61"/>
      <c r="JPX28" s="61"/>
      <c r="JPY28" s="61"/>
      <c r="JPZ28" s="61"/>
      <c r="JQA28" s="61"/>
      <c r="JQB28" s="61"/>
      <c r="JQC28" s="61"/>
      <c r="JQD28" s="61"/>
      <c r="JQE28" s="61"/>
      <c r="JQF28" s="61"/>
      <c r="JQG28" s="61"/>
      <c r="JQH28" s="61"/>
      <c r="JQI28" s="61"/>
      <c r="JQJ28" s="61"/>
      <c r="JQK28" s="61"/>
      <c r="JQL28" s="61"/>
      <c r="JQM28" s="61"/>
      <c r="JQN28" s="61"/>
      <c r="JQO28" s="61"/>
      <c r="JQP28" s="61"/>
      <c r="JQQ28" s="61"/>
      <c r="JQR28" s="61"/>
      <c r="JQS28" s="61"/>
      <c r="JQT28" s="61"/>
      <c r="JQU28" s="61"/>
      <c r="JQV28" s="61"/>
      <c r="JQW28" s="61"/>
      <c r="JQX28" s="61"/>
      <c r="JQY28" s="61"/>
      <c r="JQZ28" s="61"/>
      <c r="JRA28" s="61"/>
      <c r="JRB28" s="61"/>
      <c r="JRC28" s="61"/>
      <c r="JRD28" s="61"/>
      <c r="JRE28" s="61"/>
      <c r="JRF28" s="61"/>
      <c r="JRG28" s="61"/>
      <c r="JRH28" s="61"/>
      <c r="JRI28" s="61"/>
      <c r="JRJ28" s="61"/>
      <c r="JRK28" s="61"/>
      <c r="JRL28" s="61"/>
      <c r="JRM28" s="61"/>
      <c r="JRN28" s="61"/>
      <c r="JRO28" s="61"/>
      <c r="JRP28" s="61"/>
      <c r="JRQ28" s="61"/>
      <c r="JRR28" s="61"/>
      <c r="JRS28" s="61"/>
      <c r="JRT28" s="61"/>
      <c r="JRU28" s="61"/>
      <c r="JRV28" s="61"/>
      <c r="JRW28" s="61"/>
      <c r="JRX28" s="61"/>
      <c r="JRY28" s="61"/>
      <c r="JRZ28" s="61"/>
      <c r="JSA28" s="61"/>
      <c r="JSB28" s="61"/>
      <c r="JSC28" s="61"/>
      <c r="JSD28" s="61"/>
      <c r="JSE28" s="61"/>
      <c r="JSF28" s="61"/>
      <c r="JSG28" s="61"/>
      <c r="JSH28" s="61"/>
      <c r="JSI28" s="61"/>
      <c r="JSJ28" s="61"/>
      <c r="JSK28" s="61"/>
      <c r="JSL28" s="61"/>
      <c r="JSM28" s="61"/>
      <c r="JSN28" s="61"/>
      <c r="JSO28" s="61"/>
      <c r="JSP28" s="61"/>
      <c r="JSQ28" s="61"/>
      <c r="JSR28" s="61"/>
      <c r="JSS28" s="61"/>
      <c r="JST28" s="61"/>
      <c r="JSU28" s="61"/>
      <c r="JSV28" s="61"/>
      <c r="JSW28" s="61"/>
      <c r="JSX28" s="61"/>
      <c r="JSY28" s="61"/>
      <c r="JSZ28" s="61"/>
      <c r="JTA28" s="61"/>
      <c r="JTB28" s="61"/>
      <c r="JTC28" s="61"/>
      <c r="JTD28" s="61"/>
      <c r="JTE28" s="61"/>
      <c r="JTF28" s="61"/>
      <c r="JTG28" s="61"/>
      <c r="JTH28" s="61"/>
      <c r="JTI28" s="61"/>
      <c r="JTJ28" s="61"/>
      <c r="JTK28" s="61"/>
      <c r="JTL28" s="61"/>
      <c r="JTM28" s="61"/>
      <c r="JTN28" s="61"/>
      <c r="JTO28" s="61"/>
      <c r="JTP28" s="61"/>
      <c r="JTQ28" s="61"/>
      <c r="JTR28" s="61"/>
      <c r="JTS28" s="61"/>
      <c r="JTT28" s="61"/>
      <c r="JTU28" s="61"/>
      <c r="JTV28" s="61"/>
      <c r="JTW28" s="61"/>
      <c r="JTX28" s="61"/>
      <c r="JTY28" s="61"/>
      <c r="JTZ28" s="61"/>
      <c r="JUA28" s="61"/>
      <c r="JUB28" s="61"/>
      <c r="JUC28" s="61"/>
      <c r="JUD28" s="61"/>
      <c r="JUE28" s="61"/>
      <c r="JUF28" s="61"/>
      <c r="JUG28" s="61"/>
      <c r="JUH28" s="61"/>
      <c r="JUI28" s="61"/>
      <c r="JUJ28" s="61"/>
      <c r="JUK28" s="61"/>
      <c r="JUL28" s="61"/>
      <c r="JUM28" s="61"/>
      <c r="JUN28" s="61"/>
      <c r="JUO28" s="61"/>
      <c r="JUP28" s="61"/>
      <c r="JUQ28" s="61"/>
      <c r="JUR28" s="61"/>
      <c r="JUS28" s="61"/>
      <c r="JUT28" s="61"/>
      <c r="JUU28" s="61"/>
      <c r="JUV28" s="61"/>
      <c r="JUW28" s="61"/>
      <c r="JUX28" s="61"/>
      <c r="JUY28" s="61"/>
      <c r="JUZ28" s="61"/>
      <c r="JVA28" s="61"/>
      <c r="JVB28" s="61"/>
      <c r="JVC28" s="61"/>
      <c r="JVD28" s="61"/>
      <c r="JVE28" s="61"/>
      <c r="JVF28" s="61"/>
      <c r="JVG28" s="61"/>
      <c r="JVH28" s="61"/>
      <c r="JVI28" s="61"/>
      <c r="JVJ28" s="61"/>
      <c r="JVK28" s="61"/>
      <c r="JVL28" s="61"/>
      <c r="JVM28" s="61"/>
      <c r="JVN28" s="61"/>
      <c r="JVO28" s="61"/>
      <c r="JVP28" s="61"/>
      <c r="JVQ28" s="61"/>
      <c r="JVR28" s="61"/>
      <c r="JVS28" s="61"/>
      <c r="JVT28" s="61"/>
      <c r="JVU28" s="61"/>
      <c r="JVV28" s="61"/>
      <c r="JVW28" s="61"/>
      <c r="JVX28" s="61"/>
      <c r="JVY28" s="61"/>
      <c r="JVZ28" s="61"/>
      <c r="JWA28" s="61"/>
      <c r="JWB28" s="61"/>
      <c r="JWC28" s="61"/>
      <c r="JWD28" s="61"/>
      <c r="JWE28" s="61"/>
      <c r="JWF28" s="61"/>
      <c r="JWG28" s="61"/>
      <c r="JWH28" s="61"/>
      <c r="JWI28" s="61"/>
      <c r="JWJ28" s="61"/>
      <c r="JWK28" s="61"/>
      <c r="JWL28" s="61"/>
      <c r="JWM28" s="61"/>
      <c r="JWN28" s="61"/>
      <c r="JWO28" s="61"/>
      <c r="JWP28" s="61"/>
      <c r="JWQ28" s="61"/>
      <c r="JWR28" s="61"/>
      <c r="JWS28" s="61"/>
      <c r="JWT28" s="61"/>
      <c r="JWU28" s="61"/>
      <c r="JWV28" s="61"/>
      <c r="JWW28" s="61"/>
      <c r="JWX28" s="61"/>
      <c r="JWY28" s="61"/>
      <c r="JWZ28" s="61"/>
      <c r="JXA28" s="61"/>
      <c r="JXB28" s="61"/>
      <c r="JXC28" s="61"/>
      <c r="JXD28" s="61"/>
      <c r="JXE28" s="61"/>
      <c r="JXF28" s="61"/>
      <c r="JXG28" s="61"/>
      <c r="JXH28" s="61"/>
      <c r="JXI28" s="61"/>
      <c r="JXJ28" s="61"/>
      <c r="JXK28" s="61"/>
      <c r="JXL28" s="61"/>
      <c r="JXM28" s="61"/>
      <c r="JXN28" s="61"/>
      <c r="JXO28" s="61"/>
      <c r="JXP28" s="61"/>
      <c r="JXQ28" s="61"/>
      <c r="JXR28" s="61"/>
      <c r="JXS28" s="61"/>
      <c r="JXT28" s="61"/>
      <c r="JXU28" s="61"/>
      <c r="JXV28" s="61"/>
      <c r="JXW28" s="61"/>
      <c r="JXX28" s="61"/>
      <c r="JXY28" s="61"/>
      <c r="JXZ28" s="61"/>
      <c r="JYA28" s="61"/>
      <c r="JYB28" s="61"/>
      <c r="JYC28" s="61"/>
      <c r="JYD28" s="61"/>
      <c r="JYE28" s="61"/>
      <c r="JYF28" s="61"/>
      <c r="JYG28" s="61"/>
      <c r="JYH28" s="61"/>
      <c r="JYI28" s="61"/>
      <c r="JYJ28" s="61"/>
      <c r="JYK28" s="61"/>
      <c r="JYL28" s="61"/>
      <c r="JYM28" s="61"/>
      <c r="JYN28" s="61"/>
      <c r="JYO28" s="61"/>
      <c r="JYP28" s="61"/>
      <c r="JYQ28" s="61"/>
      <c r="JYR28" s="61"/>
      <c r="JYS28" s="61"/>
      <c r="JYT28" s="61"/>
      <c r="JYU28" s="61"/>
      <c r="JYV28" s="61"/>
      <c r="JYW28" s="61"/>
      <c r="JYX28" s="61"/>
      <c r="JYY28" s="61"/>
      <c r="JYZ28" s="61"/>
      <c r="JZA28" s="61"/>
      <c r="JZB28" s="61"/>
      <c r="JZC28" s="61"/>
      <c r="JZD28" s="61"/>
      <c r="JZE28" s="61"/>
      <c r="JZF28" s="61"/>
      <c r="JZG28" s="61"/>
      <c r="JZH28" s="61"/>
      <c r="JZI28" s="61"/>
      <c r="JZJ28" s="61"/>
      <c r="JZK28" s="61"/>
      <c r="JZL28" s="61"/>
      <c r="JZM28" s="61"/>
      <c r="JZN28" s="61"/>
      <c r="JZO28" s="61"/>
      <c r="JZP28" s="61"/>
      <c r="JZQ28" s="61"/>
      <c r="JZR28" s="61"/>
      <c r="JZS28" s="61"/>
      <c r="JZT28" s="61"/>
      <c r="JZU28" s="61"/>
      <c r="JZV28" s="61"/>
      <c r="JZW28" s="61"/>
      <c r="JZX28" s="61"/>
      <c r="JZY28" s="61"/>
      <c r="JZZ28" s="61"/>
      <c r="KAA28" s="61"/>
      <c r="KAB28" s="61"/>
      <c r="KAC28" s="61"/>
      <c r="KAD28" s="61"/>
      <c r="KAE28" s="61"/>
      <c r="KAF28" s="61"/>
      <c r="KAG28" s="61"/>
      <c r="KAH28" s="61"/>
      <c r="KAI28" s="61"/>
      <c r="KAJ28" s="61"/>
      <c r="KAK28" s="61"/>
      <c r="KAL28" s="61"/>
      <c r="KAM28" s="61"/>
      <c r="KAN28" s="61"/>
      <c r="KAO28" s="61"/>
      <c r="KAP28" s="61"/>
      <c r="KAQ28" s="61"/>
      <c r="KAR28" s="61"/>
      <c r="KAS28" s="61"/>
      <c r="KAT28" s="61"/>
      <c r="KAU28" s="61"/>
      <c r="KAV28" s="61"/>
      <c r="KAW28" s="61"/>
      <c r="KAX28" s="61"/>
      <c r="KAY28" s="61"/>
      <c r="KAZ28" s="61"/>
      <c r="KBA28" s="61"/>
      <c r="KBB28" s="61"/>
      <c r="KBC28" s="61"/>
      <c r="KBD28" s="61"/>
      <c r="KBE28" s="61"/>
      <c r="KBF28" s="61"/>
      <c r="KBG28" s="61"/>
      <c r="KBH28" s="61"/>
      <c r="KBI28" s="61"/>
      <c r="KBJ28" s="61"/>
      <c r="KBK28" s="61"/>
      <c r="KBL28" s="61"/>
      <c r="KBM28" s="61"/>
      <c r="KBN28" s="61"/>
      <c r="KBO28" s="61"/>
      <c r="KBP28" s="61"/>
      <c r="KBQ28" s="61"/>
      <c r="KBR28" s="61"/>
      <c r="KBS28" s="61"/>
      <c r="KBT28" s="61"/>
      <c r="KBU28" s="61"/>
      <c r="KBV28" s="61"/>
      <c r="KBW28" s="61"/>
      <c r="KBX28" s="61"/>
      <c r="KBY28" s="61"/>
      <c r="KBZ28" s="61"/>
      <c r="KCA28" s="61"/>
      <c r="KCB28" s="61"/>
      <c r="KCC28" s="61"/>
      <c r="KCD28" s="61"/>
      <c r="KCE28" s="61"/>
      <c r="KCF28" s="61"/>
      <c r="KCG28" s="61"/>
      <c r="KCH28" s="61"/>
      <c r="KCI28" s="61"/>
      <c r="KCJ28" s="61"/>
      <c r="KCK28" s="61"/>
      <c r="KCL28" s="61"/>
      <c r="KCM28" s="61"/>
      <c r="KCN28" s="61"/>
      <c r="KCO28" s="61"/>
      <c r="KCP28" s="61"/>
      <c r="KCQ28" s="61"/>
      <c r="KCR28" s="61"/>
      <c r="KCS28" s="61"/>
      <c r="KCT28" s="61"/>
      <c r="KCU28" s="61"/>
      <c r="KCV28" s="61"/>
      <c r="KCW28" s="61"/>
      <c r="KCX28" s="61"/>
      <c r="KCY28" s="61"/>
      <c r="KCZ28" s="61"/>
      <c r="KDA28" s="61"/>
      <c r="KDB28" s="61"/>
      <c r="KDC28" s="61"/>
      <c r="KDD28" s="61"/>
      <c r="KDE28" s="61"/>
      <c r="KDF28" s="61"/>
      <c r="KDG28" s="61"/>
      <c r="KDH28" s="61"/>
      <c r="KDI28" s="61"/>
      <c r="KDJ28" s="61"/>
      <c r="KDK28" s="61"/>
      <c r="KDL28" s="61"/>
      <c r="KDM28" s="61"/>
      <c r="KDN28" s="61"/>
      <c r="KDO28" s="61"/>
      <c r="KDP28" s="61"/>
      <c r="KDQ28" s="61"/>
      <c r="KDR28" s="61"/>
      <c r="KDS28" s="61"/>
      <c r="KDT28" s="61"/>
      <c r="KDU28" s="61"/>
      <c r="KDV28" s="61"/>
      <c r="KDW28" s="61"/>
      <c r="KDX28" s="61"/>
      <c r="KDY28" s="61"/>
      <c r="KDZ28" s="61"/>
      <c r="KEA28" s="61"/>
      <c r="KEB28" s="61"/>
      <c r="KEC28" s="61"/>
      <c r="KED28" s="61"/>
      <c r="KEE28" s="61"/>
      <c r="KEF28" s="61"/>
      <c r="KEG28" s="61"/>
      <c r="KEH28" s="61"/>
      <c r="KEI28" s="61"/>
      <c r="KEJ28" s="61"/>
      <c r="KEK28" s="61"/>
      <c r="KEL28" s="61"/>
      <c r="KEM28" s="61"/>
      <c r="KEN28" s="61"/>
      <c r="KEO28" s="61"/>
      <c r="KEP28" s="61"/>
      <c r="KEQ28" s="61"/>
      <c r="KER28" s="61"/>
      <c r="KES28" s="61"/>
      <c r="KET28" s="61"/>
      <c r="KEU28" s="61"/>
      <c r="KEV28" s="61"/>
      <c r="KEW28" s="61"/>
      <c r="KEX28" s="61"/>
      <c r="KEY28" s="61"/>
      <c r="KEZ28" s="61"/>
      <c r="KFA28" s="61"/>
      <c r="KFB28" s="61"/>
      <c r="KFC28" s="61"/>
      <c r="KFD28" s="61"/>
      <c r="KFE28" s="61"/>
      <c r="KFF28" s="61"/>
      <c r="KFG28" s="61"/>
      <c r="KFH28" s="61"/>
      <c r="KFI28" s="61"/>
      <c r="KFJ28" s="61"/>
      <c r="KFK28" s="61"/>
      <c r="KFL28" s="61"/>
      <c r="KFM28" s="61"/>
      <c r="KFN28" s="61"/>
      <c r="KFO28" s="61"/>
      <c r="KFP28" s="61"/>
      <c r="KFQ28" s="61"/>
      <c r="KFR28" s="61"/>
      <c r="KFS28" s="61"/>
      <c r="KFT28" s="61"/>
      <c r="KFU28" s="61"/>
      <c r="KFV28" s="61"/>
      <c r="KFW28" s="61"/>
      <c r="KFX28" s="61"/>
      <c r="KFY28" s="61"/>
      <c r="KFZ28" s="61"/>
      <c r="KGA28" s="61"/>
      <c r="KGB28" s="61"/>
      <c r="KGC28" s="61"/>
      <c r="KGD28" s="61"/>
      <c r="KGE28" s="61"/>
      <c r="KGF28" s="61"/>
      <c r="KGG28" s="61"/>
      <c r="KGH28" s="61"/>
      <c r="KGI28" s="61"/>
      <c r="KGJ28" s="61"/>
      <c r="KGK28" s="61"/>
      <c r="KGL28" s="61"/>
      <c r="KGM28" s="61"/>
      <c r="KGN28" s="61"/>
      <c r="KGO28" s="61"/>
      <c r="KGP28" s="61"/>
      <c r="KGQ28" s="61"/>
      <c r="KGR28" s="61"/>
      <c r="KGS28" s="61"/>
      <c r="KGT28" s="61"/>
      <c r="KGU28" s="61"/>
      <c r="KGV28" s="61"/>
      <c r="KGW28" s="61"/>
      <c r="KGX28" s="61"/>
      <c r="KGY28" s="61"/>
      <c r="KGZ28" s="61"/>
      <c r="KHA28" s="61"/>
      <c r="KHB28" s="61"/>
      <c r="KHC28" s="61"/>
      <c r="KHD28" s="61"/>
      <c r="KHE28" s="61"/>
      <c r="KHF28" s="61"/>
      <c r="KHG28" s="61"/>
      <c r="KHH28" s="61"/>
      <c r="KHI28" s="61"/>
      <c r="KHJ28" s="61"/>
      <c r="KHK28" s="61"/>
      <c r="KHL28" s="61"/>
      <c r="KHM28" s="61"/>
      <c r="KHN28" s="61"/>
      <c r="KHO28" s="61"/>
      <c r="KHP28" s="61"/>
      <c r="KHQ28" s="61"/>
      <c r="KHR28" s="61"/>
      <c r="KHS28" s="61"/>
      <c r="KHT28" s="61"/>
      <c r="KHU28" s="61"/>
      <c r="KHV28" s="61"/>
      <c r="KHW28" s="61"/>
      <c r="KHX28" s="61"/>
      <c r="KHY28" s="61"/>
      <c r="KHZ28" s="61"/>
      <c r="KIA28" s="61"/>
      <c r="KIB28" s="61"/>
      <c r="KIC28" s="61"/>
      <c r="KID28" s="61"/>
      <c r="KIE28" s="61"/>
      <c r="KIF28" s="61"/>
      <c r="KIG28" s="61"/>
      <c r="KIH28" s="61"/>
      <c r="KII28" s="61"/>
      <c r="KIJ28" s="61"/>
      <c r="KIK28" s="61"/>
      <c r="KIL28" s="61"/>
      <c r="KIM28" s="61"/>
      <c r="KIN28" s="61"/>
      <c r="KIO28" s="61"/>
      <c r="KIP28" s="61"/>
      <c r="KIQ28" s="61"/>
      <c r="KIR28" s="61"/>
      <c r="KIS28" s="61"/>
      <c r="KIT28" s="61"/>
      <c r="KIU28" s="61"/>
      <c r="KIV28" s="61"/>
      <c r="KIW28" s="61"/>
      <c r="KIX28" s="61"/>
      <c r="KIY28" s="61"/>
      <c r="KIZ28" s="61"/>
      <c r="KJA28" s="61"/>
      <c r="KJB28" s="61"/>
      <c r="KJC28" s="61"/>
      <c r="KJD28" s="61"/>
      <c r="KJE28" s="61"/>
      <c r="KJF28" s="61"/>
      <c r="KJG28" s="61"/>
      <c r="KJH28" s="61"/>
      <c r="KJI28" s="61"/>
      <c r="KJJ28" s="61"/>
      <c r="KJK28" s="61"/>
      <c r="KJL28" s="61"/>
      <c r="KJM28" s="61"/>
      <c r="KJN28" s="61"/>
      <c r="KJO28" s="61"/>
      <c r="KJP28" s="61"/>
      <c r="KJQ28" s="61"/>
      <c r="KJR28" s="61"/>
      <c r="KJS28" s="61"/>
      <c r="KJT28" s="61"/>
      <c r="KJU28" s="61"/>
      <c r="KJV28" s="61"/>
      <c r="KJW28" s="61"/>
      <c r="KJX28" s="61"/>
      <c r="KJY28" s="61"/>
      <c r="KJZ28" s="61"/>
      <c r="KKA28" s="61"/>
      <c r="KKB28" s="61"/>
      <c r="KKC28" s="61"/>
      <c r="KKD28" s="61"/>
      <c r="KKE28" s="61"/>
      <c r="KKF28" s="61"/>
      <c r="KKG28" s="61"/>
      <c r="KKH28" s="61"/>
      <c r="KKI28" s="61"/>
      <c r="KKJ28" s="61"/>
      <c r="KKK28" s="61"/>
      <c r="KKL28" s="61"/>
      <c r="KKM28" s="61"/>
      <c r="KKN28" s="61"/>
      <c r="KKO28" s="61"/>
      <c r="KKP28" s="61"/>
      <c r="KKQ28" s="61"/>
      <c r="KKR28" s="61"/>
      <c r="KKS28" s="61"/>
      <c r="KKT28" s="61"/>
      <c r="KKU28" s="61"/>
      <c r="KKV28" s="61"/>
      <c r="KKW28" s="61"/>
      <c r="KKX28" s="61"/>
      <c r="KKY28" s="61"/>
      <c r="KKZ28" s="61"/>
      <c r="KLA28" s="61"/>
      <c r="KLB28" s="61"/>
      <c r="KLC28" s="61"/>
      <c r="KLD28" s="61"/>
      <c r="KLE28" s="61"/>
      <c r="KLF28" s="61"/>
      <c r="KLG28" s="61"/>
      <c r="KLH28" s="61"/>
      <c r="KLI28" s="61"/>
      <c r="KLJ28" s="61"/>
      <c r="KLK28" s="61"/>
      <c r="KLL28" s="61"/>
      <c r="KLM28" s="61"/>
      <c r="KLN28" s="61"/>
      <c r="KLO28" s="61"/>
      <c r="KLP28" s="61"/>
      <c r="KLQ28" s="61"/>
      <c r="KLR28" s="61"/>
      <c r="KLS28" s="61"/>
      <c r="KLT28" s="61"/>
      <c r="KLU28" s="61"/>
      <c r="KLV28" s="61"/>
      <c r="KLW28" s="61"/>
      <c r="KLX28" s="61"/>
      <c r="KLY28" s="61"/>
      <c r="KLZ28" s="61"/>
      <c r="KMA28" s="61"/>
      <c r="KMB28" s="61"/>
      <c r="KMC28" s="61"/>
      <c r="KMD28" s="61"/>
      <c r="KME28" s="61"/>
      <c r="KMF28" s="61"/>
      <c r="KMG28" s="61"/>
      <c r="KMH28" s="61"/>
      <c r="KMI28" s="61"/>
      <c r="KMJ28" s="61"/>
      <c r="KMK28" s="61"/>
      <c r="KML28" s="61"/>
      <c r="KMM28" s="61"/>
      <c r="KMN28" s="61"/>
      <c r="KMO28" s="61"/>
      <c r="KMP28" s="61"/>
      <c r="KMQ28" s="61"/>
      <c r="KMR28" s="61"/>
      <c r="KMS28" s="61"/>
      <c r="KMT28" s="61"/>
      <c r="KMU28" s="61"/>
      <c r="KMV28" s="61"/>
      <c r="KMW28" s="61"/>
      <c r="KMX28" s="61"/>
      <c r="KMY28" s="61"/>
      <c r="KMZ28" s="61"/>
      <c r="KNA28" s="61"/>
      <c r="KNB28" s="61"/>
      <c r="KNC28" s="61"/>
      <c r="KND28" s="61"/>
      <c r="KNE28" s="61"/>
      <c r="KNF28" s="61"/>
      <c r="KNG28" s="61"/>
      <c r="KNH28" s="61"/>
      <c r="KNI28" s="61"/>
      <c r="KNJ28" s="61"/>
      <c r="KNK28" s="61"/>
      <c r="KNL28" s="61"/>
      <c r="KNM28" s="61"/>
      <c r="KNN28" s="61"/>
      <c r="KNO28" s="61"/>
      <c r="KNP28" s="61"/>
      <c r="KNQ28" s="61"/>
      <c r="KNR28" s="61"/>
      <c r="KNS28" s="61"/>
      <c r="KNT28" s="61"/>
      <c r="KNU28" s="61"/>
      <c r="KNV28" s="61"/>
      <c r="KNW28" s="61"/>
      <c r="KNX28" s="61"/>
      <c r="KNY28" s="61"/>
      <c r="KNZ28" s="61"/>
      <c r="KOA28" s="61"/>
      <c r="KOB28" s="61"/>
      <c r="KOC28" s="61"/>
      <c r="KOD28" s="61"/>
      <c r="KOE28" s="61"/>
      <c r="KOF28" s="61"/>
      <c r="KOG28" s="61"/>
      <c r="KOH28" s="61"/>
      <c r="KOI28" s="61"/>
      <c r="KOJ28" s="61"/>
      <c r="KOK28" s="61"/>
      <c r="KOL28" s="61"/>
      <c r="KOM28" s="61"/>
      <c r="KON28" s="61"/>
      <c r="KOO28" s="61"/>
      <c r="KOP28" s="61"/>
      <c r="KOQ28" s="61"/>
      <c r="KOR28" s="61"/>
      <c r="KOS28" s="61"/>
      <c r="KOT28" s="61"/>
      <c r="KOU28" s="61"/>
      <c r="KOV28" s="61"/>
      <c r="KOW28" s="61"/>
      <c r="KOX28" s="61"/>
      <c r="KOY28" s="61"/>
      <c r="KOZ28" s="61"/>
      <c r="KPA28" s="61"/>
      <c r="KPB28" s="61"/>
      <c r="KPC28" s="61"/>
      <c r="KPD28" s="61"/>
      <c r="KPE28" s="61"/>
      <c r="KPF28" s="61"/>
      <c r="KPG28" s="61"/>
      <c r="KPH28" s="61"/>
      <c r="KPI28" s="61"/>
      <c r="KPJ28" s="61"/>
      <c r="KPK28" s="61"/>
      <c r="KPL28" s="61"/>
      <c r="KPM28" s="61"/>
      <c r="KPN28" s="61"/>
      <c r="KPO28" s="61"/>
      <c r="KPP28" s="61"/>
      <c r="KPQ28" s="61"/>
      <c r="KPR28" s="61"/>
      <c r="KPS28" s="61"/>
      <c r="KPT28" s="61"/>
      <c r="KPU28" s="61"/>
      <c r="KPV28" s="61"/>
      <c r="KPW28" s="61"/>
      <c r="KPX28" s="61"/>
      <c r="KPY28" s="61"/>
      <c r="KPZ28" s="61"/>
      <c r="KQA28" s="61"/>
      <c r="KQB28" s="61"/>
      <c r="KQC28" s="61"/>
      <c r="KQD28" s="61"/>
      <c r="KQE28" s="61"/>
      <c r="KQF28" s="61"/>
      <c r="KQG28" s="61"/>
      <c r="KQH28" s="61"/>
      <c r="KQI28" s="61"/>
      <c r="KQJ28" s="61"/>
      <c r="KQK28" s="61"/>
      <c r="KQL28" s="61"/>
      <c r="KQM28" s="61"/>
      <c r="KQN28" s="61"/>
      <c r="KQO28" s="61"/>
      <c r="KQP28" s="61"/>
      <c r="KQQ28" s="61"/>
      <c r="KQR28" s="61"/>
      <c r="KQS28" s="61"/>
      <c r="KQT28" s="61"/>
      <c r="KQU28" s="61"/>
      <c r="KQV28" s="61"/>
      <c r="KQW28" s="61"/>
      <c r="KQX28" s="61"/>
      <c r="KQY28" s="61"/>
      <c r="KQZ28" s="61"/>
      <c r="KRA28" s="61"/>
      <c r="KRB28" s="61"/>
      <c r="KRC28" s="61"/>
      <c r="KRD28" s="61"/>
      <c r="KRE28" s="61"/>
      <c r="KRF28" s="61"/>
      <c r="KRG28" s="61"/>
      <c r="KRH28" s="61"/>
      <c r="KRI28" s="61"/>
      <c r="KRJ28" s="61"/>
      <c r="KRK28" s="61"/>
      <c r="KRL28" s="61"/>
      <c r="KRM28" s="61"/>
      <c r="KRN28" s="61"/>
      <c r="KRO28" s="61"/>
      <c r="KRP28" s="61"/>
      <c r="KRQ28" s="61"/>
      <c r="KRR28" s="61"/>
      <c r="KRS28" s="61"/>
      <c r="KRT28" s="61"/>
      <c r="KRU28" s="61"/>
      <c r="KRV28" s="61"/>
      <c r="KRW28" s="61"/>
      <c r="KRX28" s="61"/>
      <c r="KRY28" s="61"/>
      <c r="KRZ28" s="61"/>
      <c r="KSA28" s="61"/>
      <c r="KSB28" s="61"/>
      <c r="KSC28" s="61"/>
      <c r="KSD28" s="61"/>
      <c r="KSE28" s="61"/>
      <c r="KSF28" s="61"/>
      <c r="KSG28" s="61"/>
      <c r="KSH28" s="61"/>
      <c r="KSI28" s="61"/>
      <c r="KSJ28" s="61"/>
      <c r="KSK28" s="61"/>
      <c r="KSL28" s="61"/>
      <c r="KSM28" s="61"/>
      <c r="KSN28" s="61"/>
      <c r="KSO28" s="61"/>
      <c r="KSP28" s="61"/>
      <c r="KSQ28" s="61"/>
      <c r="KSR28" s="61"/>
      <c r="KSS28" s="61"/>
      <c r="KST28" s="61"/>
      <c r="KSU28" s="61"/>
      <c r="KSV28" s="61"/>
      <c r="KSW28" s="61"/>
      <c r="KSX28" s="61"/>
      <c r="KSY28" s="61"/>
      <c r="KSZ28" s="61"/>
      <c r="KTA28" s="61"/>
      <c r="KTB28" s="61"/>
      <c r="KTC28" s="61"/>
      <c r="KTD28" s="61"/>
      <c r="KTE28" s="61"/>
      <c r="KTF28" s="61"/>
      <c r="KTG28" s="61"/>
      <c r="KTH28" s="61"/>
      <c r="KTI28" s="61"/>
      <c r="KTJ28" s="61"/>
      <c r="KTK28" s="61"/>
      <c r="KTL28" s="61"/>
      <c r="KTM28" s="61"/>
      <c r="KTN28" s="61"/>
      <c r="KTO28" s="61"/>
      <c r="KTP28" s="61"/>
      <c r="KTQ28" s="61"/>
      <c r="KTR28" s="61"/>
      <c r="KTS28" s="61"/>
      <c r="KTT28" s="61"/>
      <c r="KTU28" s="61"/>
      <c r="KTV28" s="61"/>
      <c r="KTW28" s="61"/>
      <c r="KTX28" s="61"/>
      <c r="KTY28" s="61"/>
      <c r="KTZ28" s="61"/>
      <c r="KUA28" s="61"/>
      <c r="KUB28" s="61"/>
      <c r="KUC28" s="61"/>
      <c r="KUD28" s="61"/>
      <c r="KUE28" s="61"/>
      <c r="KUF28" s="61"/>
      <c r="KUG28" s="61"/>
      <c r="KUH28" s="61"/>
      <c r="KUI28" s="61"/>
      <c r="KUJ28" s="61"/>
      <c r="KUK28" s="61"/>
      <c r="KUL28" s="61"/>
      <c r="KUM28" s="61"/>
      <c r="KUN28" s="61"/>
      <c r="KUO28" s="61"/>
      <c r="KUP28" s="61"/>
      <c r="KUQ28" s="61"/>
      <c r="KUR28" s="61"/>
      <c r="KUS28" s="61"/>
      <c r="KUT28" s="61"/>
      <c r="KUU28" s="61"/>
      <c r="KUV28" s="61"/>
      <c r="KUW28" s="61"/>
      <c r="KUX28" s="61"/>
      <c r="KUY28" s="61"/>
      <c r="KUZ28" s="61"/>
      <c r="KVA28" s="61"/>
      <c r="KVB28" s="61"/>
      <c r="KVC28" s="61"/>
      <c r="KVD28" s="61"/>
      <c r="KVE28" s="61"/>
      <c r="KVF28" s="61"/>
      <c r="KVG28" s="61"/>
      <c r="KVH28" s="61"/>
      <c r="KVI28" s="61"/>
      <c r="KVJ28" s="61"/>
      <c r="KVK28" s="61"/>
      <c r="KVL28" s="61"/>
      <c r="KVM28" s="61"/>
      <c r="KVN28" s="61"/>
      <c r="KVO28" s="61"/>
      <c r="KVP28" s="61"/>
      <c r="KVQ28" s="61"/>
      <c r="KVR28" s="61"/>
      <c r="KVS28" s="61"/>
      <c r="KVT28" s="61"/>
      <c r="KVU28" s="61"/>
      <c r="KVV28" s="61"/>
      <c r="KVW28" s="61"/>
      <c r="KVX28" s="61"/>
      <c r="KVY28" s="61"/>
      <c r="KVZ28" s="61"/>
      <c r="KWA28" s="61"/>
      <c r="KWB28" s="61"/>
      <c r="KWC28" s="61"/>
      <c r="KWD28" s="61"/>
      <c r="KWE28" s="61"/>
      <c r="KWF28" s="61"/>
      <c r="KWG28" s="61"/>
      <c r="KWH28" s="61"/>
      <c r="KWI28" s="61"/>
      <c r="KWJ28" s="61"/>
      <c r="KWK28" s="61"/>
      <c r="KWL28" s="61"/>
      <c r="KWM28" s="61"/>
      <c r="KWN28" s="61"/>
      <c r="KWO28" s="61"/>
      <c r="KWP28" s="61"/>
      <c r="KWQ28" s="61"/>
      <c r="KWR28" s="61"/>
      <c r="KWS28" s="61"/>
      <c r="KWT28" s="61"/>
      <c r="KWU28" s="61"/>
      <c r="KWV28" s="61"/>
      <c r="KWW28" s="61"/>
      <c r="KWX28" s="61"/>
      <c r="KWY28" s="61"/>
      <c r="KWZ28" s="61"/>
      <c r="KXA28" s="61"/>
      <c r="KXB28" s="61"/>
      <c r="KXC28" s="61"/>
      <c r="KXD28" s="61"/>
      <c r="KXE28" s="61"/>
      <c r="KXF28" s="61"/>
      <c r="KXG28" s="61"/>
      <c r="KXH28" s="61"/>
      <c r="KXI28" s="61"/>
      <c r="KXJ28" s="61"/>
      <c r="KXK28" s="61"/>
      <c r="KXL28" s="61"/>
      <c r="KXM28" s="61"/>
      <c r="KXN28" s="61"/>
      <c r="KXO28" s="61"/>
      <c r="KXP28" s="61"/>
      <c r="KXQ28" s="61"/>
      <c r="KXR28" s="61"/>
      <c r="KXS28" s="61"/>
      <c r="KXT28" s="61"/>
      <c r="KXU28" s="61"/>
      <c r="KXV28" s="61"/>
      <c r="KXW28" s="61"/>
      <c r="KXX28" s="61"/>
      <c r="KXY28" s="61"/>
      <c r="KXZ28" s="61"/>
      <c r="KYA28" s="61"/>
      <c r="KYB28" s="61"/>
      <c r="KYC28" s="61"/>
      <c r="KYD28" s="61"/>
      <c r="KYE28" s="61"/>
      <c r="KYF28" s="61"/>
      <c r="KYG28" s="61"/>
      <c r="KYH28" s="61"/>
      <c r="KYI28" s="61"/>
      <c r="KYJ28" s="61"/>
      <c r="KYK28" s="61"/>
      <c r="KYL28" s="61"/>
      <c r="KYM28" s="61"/>
      <c r="KYN28" s="61"/>
      <c r="KYO28" s="61"/>
      <c r="KYP28" s="61"/>
      <c r="KYQ28" s="61"/>
      <c r="KYR28" s="61"/>
      <c r="KYS28" s="61"/>
      <c r="KYT28" s="61"/>
      <c r="KYU28" s="61"/>
      <c r="KYV28" s="61"/>
      <c r="KYW28" s="61"/>
      <c r="KYX28" s="61"/>
      <c r="KYY28" s="61"/>
      <c r="KYZ28" s="61"/>
      <c r="KZA28" s="61"/>
      <c r="KZB28" s="61"/>
      <c r="KZC28" s="61"/>
      <c r="KZD28" s="61"/>
      <c r="KZE28" s="61"/>
      <c r="KZF28" s="61"/>
      <c r="KZG28" s="61"/>
      <c r="KZH28" s="61"/>
      <c r="KZI28" s="61"/>
      <c r="KZJ28" s="61"/>
      <c r="KZK28" s="61"/>
      <c r="KZL28" s="61"/>
      <c r="KZM28" s="61"/>
      <c r="KZN28" s="61"/>
      <c r="KZO28" s="61"/>
      <c r="KZP28" s="61"/>
      <c r="KZQ28" s="61"/>
      <c r="KZR28" s="61"/>
      <c r="KZS28" s="61"/>
      <c r="KZT28" s="61"/>
      <c r="KZU28" s="61"/>
      <c r="KZV28" s="61"/>
      <c r="KZW28" s="61"/>
      <c r="KZX28" s="61"/>
      <c r="KZY28" s="61"/>
      <c r="KZZ28" s="61"/>
      <c r="LAA28" s="61"/>
      <c r="LAB28" s="61"/>
      <c r="LAC28" s="61"/>
      <c r="LAD28" s="61"/>
      <c r="LAE28" s="61"/>
      <c r="LAF28" s="61"/>
      <c r="LAG28" s="61"/>
      <c r="LAH28" s="61"/>
      <c r="LAI28" s="61"/>
      <c r="LAJ28" s="61"/>
      <c r="LAK28" s="61"/>
      <c r="LAL28" s="61"/>
      <c r="LAM28" s="61"/>
      <c r="LAN28" s="61"/>
      <c r="LAO28" s="61"/>
      <c r="LAP28" s="61"/>
      <c r="LAQ28" s="61"/>
      <c r="LAR28" s="61"/>
      <c r="LAS28" s="61"/>
      <c r="LAT28" s="61"/>
      <c r="LAU28" s="61"/>
      <c r="LAV28" s="61"/>
      <c r="LAW28" s="61"/>
      <c r="LAX28" s="61"/>
      <c r="LAY28" s="61"/>
      <c r="LAZ28" s="61"/>
      <c r="LBA28" s="61"/>
      <c r="LBB28" s="61"/>
      <c r="LBC28" s="61"/>
      <c r="LBD28" s="61"/>
      <c r="LBE28" s="61"/>
      <c r="LBF28" s="61"/>
      <c r="LBG28" s="61"/>
      <c r="LBH28" s="61"/>
      <c r="LBI28" s="61"/>
      <c r="LBJ28" s="61"/>
      <c r="LBK28" s="61"/>
      <c r="LBL28" s="61"/>
      <c r="LBM28" s="61"/>
      <c r="LBN28" s="61"/>
      <c r="LBO28" s="61"/>
      <c r="LBP28" s="61"/>
      <c r="LBQ28" s="61"/>
      <c r="LBR28" s="61"/>
      <c r="LBS28" s="61"/>
      <c r="LBT28" s="61"/>
      <c r="LBU28" s="61"/>
      <c r="LBV28" s="61"/>
      <c r="LBW28" s="61"/>
      <c r="LBX28" s="61"/>
      <c r="LBY28" s="61"/>
      <c r="LBZ28" s="61"/>
      <c r="LCA28" s="61"/>
      <c r="LCB28" s="61"/>
      <c r="LCC28" s="61"/>
      <c r="LCD28" s="61"/>
      <c r="LCE28" s="61"/>
      <c r="LCF28" s="61"/>
      <c r="LCG28" s="61"/>
      <c r="LCH28" s="61"/>
      <c r="LCI28" s="61"/>
      <c r="LCJ28" s="61"/>
      <c r="LCK28" s="61"/>
      <c r="LCL28" s="61"/>
      <c r="LCM28" s="61"/>
      <c r="LCN28" s="61"/>
      <c r="LCO28" s="61"/>
      <c r="LCP28" s="61"/>
      <c r="LCQ28" s="61"/>
      <c r="LCR28" s="61"/>
      <c r="LCS28" s="61"/>
      <c r="LCT28" s="61"/>
      <c r="LCU28" s="61"/>
      <c r="LCV28" s="61"/>
      <c r="LCW28" s="61"/>
      <c r="LCX28" s="61"/>
      <c r="LCY28" s="61"/>
      <c r="LCZ28" s="61"/>
      <c r="LDA28" s="61"/>
      <c r="LDB28" s="61"/>
      <c r="LDC28" s="61"/>
      <c r="LDD28" s="61"/>
      <c r="LDE28" s="61"/>
      <c r="LDF28" s="61"/>
      <c r="LDG28" s="61"/>
      <c r="LDH28" s="61"/>
      <c r="LDI28" s="61"/>
      <c r="LDJ28" s="61"/>
      <c r="LDK28" s="61"/>
      <c r="LDL28" s="61"/>
      <c r="LDM28" s="61"/>
      <c r="LDN28" s="61"/>
      <c r="LDO28" s="61"/>
      <c r="LDP28" s="61"/>
      <c r="LDQ28" s="61"/>
      <c r="LDR28" s="61"/>
      <c r="LDS28" s="61"/>
      <c r="LDT28" s="61"/>
      <c r="LDU28" s="61"/>
      <c r="LDV28" s="61"/>
      <c r="LDW28" s="61"/>
      <c r="LDX28" s="61"/>
      <c r="LDY28" s="61"/>
      <c r="LDZ28" s="61"/>
      <c r="LEA28" s="61"/>
      <c r="LEB28" s="61"/>
      <c r="LEC28" s="61"/>
      <c r="LED28" s="61"/>
      <c r="LEE28" s="61"/>
      <c r="LEF28" s="61"/>
      <c r="LEG28" s="61"/>
      <c r="LEH28" s="61"/>
      <c r="LEI28" s="61"/>
      <c r="LEJ28" s="61"/>
      <c r="LEK28" s="61"/>
      <c r="LEL28" s="61"/>
      <c r="LEM28" s="61"/>
      <c r="LEN28" s="61"/>
      <c r="LEO28" s="61"/>
      <c r="LEP28" s="61"/>
      <c r="LEQ28" s="61"/>
      <c r="LER28" s="61"/>
      <c r="LES28" s="61"/>
      <c r="LET28" s="61"/>
      <c r="LEU28" s="61"/>
      <c r="LEV28" s="61"/>
      <c r="LEW28" s="61"/>
      <c r="LEX28" s="61"/>
      <c r="LEY28" s="61"/>
      <c r="LEZ28" s="61"/>
      <c r="LFA28" s="61"/>
      <c r="LFB28" s="61"/>
      <c r="LFC28" s="61"/>
      <c r="LFD28" s="61"/>
      <c r="LFE28" s="61"/>
      <c r="LFF28" s="61"/>
      <c r="LFG28" s="61"/>
      <c r="LFH28" s="61"/>
      <c r="LFI28" s="61"/>
      <c r="LFJ28" s="61"/>
      <c r="LFK28" s="61"/>
      <c r="LFL28" s="61"/>
      <c r="LFM28" s="61"/>
      <c r="LFN28" s="61"/>
      <c r="LFO28" s="61"/>
      <c r="LFP28" s="61"/>
      <c r="LFQ28" s="61"/>
      <c r="LFR28" s="61"/>
      <c r="LFS28" s="61"/>
      <c r="LFT28" s="61"/>
      <c r="LFU28" s="61"/>
      <c r="LFV28" s="61"/>
      <c r="LFW28" s="61"/>
      <c r="LFX28" s="61"/>
      <c r="LFY28" s="61"/>
      <c r="LFZ28" s="61"/>
      <c r="LGA28" s="61"/>
      <c r="LGB28" s="61"/>
      <c r="LGC28" s="61"/>
      <c r="LGD28" s="61"/>
      <c r="LGE28" s="61"/>
      <c r="LGF28" s="61"/>
      <c r="LGG28" s="61"/>
      <c r="LGH28" s="61"/>
      <c r="LGI28" s="61"/>
      <c r="LGJ28" s="61"/>
      <c r="LGK28" s="61"/>
      <c r="LGL28" s="61"/>
      <c r="LGM28" s="61"/>
      <c r="LGN28" s="61"/>
      <c r="LGO28" s="61"/>
      <c r="LGP28" s="61"/>
      <c r="LGQ28" s="61"/>
      <c r="LGR28" s="61"/>
      <c r="LGS28" s="61"/>
      <c r="LGT28" s="61"/>
      <c r="LGU28" s="61"/>
      <c r="LGV28" s="61"/>
      <c r="LGW28" s="61"/>
      <c r="LGX28" s="61"/>
      <c r="LGY28" s="61"/>
      <c r="LGZ28" s="61"/>
      <c r="LHA28" s="61"/>
      <c r="LHB28" s="61"/>
      <c r="LHC28" s="61"/>
      <c r="LHD28" s="61"/>
      <c r="LHE28" s="61"/>
      <c r="LHF28" s="61"/>
      <c r="LHG28" s="61"/>
      <c r="LHH28" s="61"/>
      <c r="LHI28" s="61"/>
      <c r="LHJ28" s="61"/>
      <c r="LHK28" s="61"/>
      <c r="LHL28" s="61"/>
      <c r="LHM28" s="61"/>
      <c r="LHN28" s="61"/>
      <c r="LHO28" s="61"/>
      <c r="LHP28" s="61"/>
      <c r="LHQ28" s="61"/>
      <c r="LHR28" s="61"/>
      <c r="LHS28" s="61"/>
      <c r="LHT28" s="61"/>
      <c r="LHU28" s="61"/>
      <c r="LHV28" s="61"/>
      <c r="LHW28" s="61"/>
      <c r="LHX28" s="61"/>
      <c r="LHY28" s="61"/>
      <c r="LHZ28" s="61"/>
      <c r="LIA28" s="61"/>
      <c r="LIB28" s="61"/>
      <c r="LIC28" s="61"/>
      <c r="LID28" s="61"/>
      <c r="LIE28" s="61"/>
      <c r="LIF28" s="61"/>
      <c r="LIG28" s="61"/>
      <c r="LIH28" s="61"/>
      <c r="LII28" s="61"/>
      <c r="LIJ28" s="61"/>
      <c r="LIK28" s="61"/>
      <c r="LIL28" s="61"/>
      <c r="LIM28" s="61"/>
      <c r="LIN28" s="61"/>
      <c r="LIO28" s="61"/>
      <c r="LIP28" s="61"/>
      <c r="LIQ28" s="61"/>
      <c r="LIR28" s="61"/>
      <c r="LIS28" s="61"/>
      <c r="LIT28" s="61"/>
      <c r="LIU28" s="61"/>
      <c r="LIV28" s="61"/>
      <c r="LIW28" s="61"/>
      <c r="LIX28" s="61"/>
      <c r="LIY28" s="61"/>
      <c r="LIZ28" s="61"/>
      <c r="LJA28" s="61"/>
      <c r="LJB28" s="61"/>
      <c r="LJC28" s="61"/>
      <c r="LJD28" s="61"/>
      <c r="LJE28" s="61"/>
      <c r="LJF28" s="61"/>
      <c r="LJG28" s="61"/>
      <c r="LJH28" s="61"/>
      <c r="LJI28" s="61"/>
      <c r="LJJ28" s="61"/>
      <c r="LJK28" s="61"/>
      <c r="LJL28" s="61"/>
      <c r="LJM28" s="61"/>
      <c r="LJN28" s="61"/>
      <c r="LJO28" s="61"/>
      <c r="LJP28" s="61"/>
      <c r="LJQ28" s="61"/>
      <c r="LJR28" s="61"/>
      <c r="LJS28" s="61"/>
      <c r="LJT28" s="61"/>
      <c r="LJU28" s="61"/>
      <c r="LJV28" s="61"/>
      <c r="LJW28" s="61"/>
      <c r="LJX28" s="61"/>
      <c r="LJY28" s="61"/>
      <c r="LJZ28" s="61"/>
      <c r="LKA28" s="61"/>
      <c r="LKB28" s="61"/>
      <c r="LKC28" s="61"/>
      <c r="LKD28" s="61"/>
      <c r="LKE28" s="61"/>
      <c r="LKF28" s="61"/>
      <c r="LKG28" s="61"/>
      <c r="LKH28" s="61"/>
      <c r="LKI28" s="61"/>
      <c r="LKJ28" s="61"/>
      <c r="LKK28" s="61"/>
      <c r="LKL28" s="61"/>
      <c r="LKM28" s="61"/>
      <c r="LKN28" s="61"/>
      <c r="LKO28" s="61"/>
      <c r="LKP28" s="61"/>
      <c r="LKQ28" s="61"/>
      <c r="LKR28" s="61"/>
      <c r="LKS28" s="61"/>
      <c r="LKT28" s="61"/>
      <c r="LKU28" s="61"/>
      <c r="LKV28" s="61"/>
      <c r="LKW28" s="61"/>
      <c r="LKX28" s="61"/>
      <c r="LKY28" s="61"/>
      <c r="LKZ28" s="61"/>
      <c r="LLA28" s="61"/>
      <c r="LLB28" s="61"/>
      <c r="LLC28" s="61"/>
      <c r="LLD28" s="61"/>
      <c r="LLE28" s="61"/>
      <c r="LLF28" s="61"/>
      <c r="LLG28" s="61"/>
      <c r="LLH28" s="61"/>
      <c r="LLI28" s="61"/>
      <c r="LLJ28" s="61"/>
      <c r="LLK28" s="61"/>
      <c r="LLL28" s="61"/>
      <c r="LLM28" s="61"/>
      <c r="LLN28" s="61"/>
      <c r="LLO28" s="61"/>
      <c r="LLP28" s="61"/>
      <c r="LLQ28" s="61"/>
      <c r="LLR28" s="61"/>
      <c r="LLS28" s="61"/>
      <c r="LLT28" s="61"/>
      <c r="LLU28" s="61"/>
      <c r="LLV28" s="61"/>
      <c r="LLW28" s="61"/>
      <c r="LLX28" s="61"/>
      <c r="LLY28" s="61"/>
      <c r="LLZ28" s="61"/>
      <c r="LMA28" s="61"/>
      <c r="LMB28" s="61"/>
      <c r="LMC28" s="61"/>
      <c r="LMD28" s="61"/>
      <c r="LME28" s="61"/>
      <c r="LMF28" s="61"/>
      <c r="LMG28" s="61"/>
      <c r="LMH28" s="61"/>
      <c r="LMI28" s="61"/>
      <c r="LMJ28" s="61"/>
      <c r="LMK28" s="61"/>
      <c r="LML28" s="61"/>
      <c r="LMM28" s="61"/>
      <c r="LMN28" s="61"/>
      <c r="LMO28" s="61"/>
      <c r="LMP28" s="61"/>
      <c r="LMQ28" s="61"/>
      <c r="LMR28" s="61"/>
      <c r="LMS28" s="61"/>
      <c r="LMT28" s="61"/>
      <c r="LMU28" s="61"/>
      <c r="LMV28" s="61"/>
      <c r="LMW28" s="61"/>
      <c r="LMX28" s="61"/>
      <c r="LMY28" s="61"/>
      <c r="LMZ28" s="61"/>
      <c r="LNA28" s="61"/>
      <c r="LNB28" s="61"/>
      <c r="LNC28" s="61"/>
      <c r="LND28" s="61"/>
      <c r="LNE28" s="61"/>
      <c r="LNF28" s="61"/>
      <c r="LNG28" s="61"/>
      <c r="LNH28" s="61"/>
      <c r="LNI28" s="61"/>
      <c r="LNJ28" s="61"/>
      <c r="LNK28" s="61"/>
      <c r="LNL28" s="61"/>
      <c r="LNM28" s="61"/>
      <c r="LNN28" s="61"/>
      <c r="LNO28" s="61"/>
      <c r="LNP28" s="61"/>
      <c r="LNQ28" s="61"/>
      <c r="LNR28" s="61"/>
      <c r="LNS28" s="61"/>
      <c r="LNT28" s="61"/>
      <c r="LNU28" s="61"/>
      <c r="LNV28" s="61"/>
      <c r="LNW28" s="61"/>
      <c r="LNX28" s="61"/>
      <c r="LNY28" s="61"/>
      <c r="LNZ28" s="61"/>
      <c r="LOA28" s="61"/>
      <c r="LOB28" s="61"/>
      <c r="LOC28" s="61"/>
      <c r="LOD28" s="61"/>
      <c r="LOE28" s="61"/>
      <c r="LOF28" s="61"/>
      <c r="LOG28" s="61"/>
      <c r="LOH28" s="61"/>
      <c r="LOI28" s="61"/>
      <c r="LOJ28" s="61"/>
      <c r="LOK28" s="61"/>
      <c r="LOL28" s="61"/>
      <c r="LOM28" s="61"/>
      <c r="LON28" s="61"/>
      <c r="LOO28" s="61"/>
      <c r="LOP28" s="61"/>
      <c r="LOQ28" s="61"/>
      <c r="LOR28" s="61"/>
      <c r="LOS28" s="61"/>
      <c r="LOT28" s="61"/>
      <c r="LOU28" s="61"/>
      <c r="LOV28" s="61"/>
      <c r="LOW28" s="61"/>
      <c r="LOX28" s="61"/>
      <c r="LOY28" s="61"/>
      <c r="LOZ28" s="61"/>
      <c r="LPA28" s="61"/>
      <c r="LPB28" s="61"/>
      <c r="LPC28" s="61"/>
      <c r="LPD28" s="61"/>
      <c r="LPE28" s="61"/>
      <c r="LPF28" s="61"/>
      <c r="LPG28" s="61"/>
      <c r="LPH28" s="61"/>
      <c r="LPI28" s="61"/>
      <c r="LPJ28" s="61"/>
      <c r="LPK28" s="61"/>
      <c r="LPL28" s="61"/>
      <c r="LPM28" s="61"/>
      <c r="LPN28" s="61"/>
      <c r="LPO28" s="61"/>
      <c r="LPP28" s="61"/>
      <c r="LPQ28" s="61"/>
      <c r="LPR28" s="61"/>
      <c r="LPS28" s="61"/>
      <c r="LPT28" s="61"/>
      <c r="LPU28" s="61"/>
      <c r="LPV28" s="61"/>
      <c r="LPW28" s="61"/>
      <c r="LPX28" s="61"/>
      <c r="LPY28" s="61"/>
      <c r="LPZ28" s="61"/>
      <c r="LQA28" s="61"/>
      <c r="LQB28" s="61"/>
      <c r="LQC28" s="61"/>
      <c r="LQD28" s="61"/>
      <c r="LQE28" s="61"/>
      <c r="LQF28" s="61"/>
      <c r="LQG28" s="61"/>
      <c r="LQH28" s="61"/>
      <c r="LQI28" s="61"/>
      <c r="LQJ28" s="61"/>
      <c r="LQK28" s="61"/>
      <c r="LQL28" s="61"/>
      <c r="LQM28" s="61"/>
      <c r="LQN28" s="61"/>
      <c r="LQO28" s="61"/>
      <c r="LQP28" s="61"/>
      <c r="LQQ28" s="61"/>
      <c r="LQR28" s="61"/>
      <c r="LQS28" s="61"/>
      <c r="LQT28" s="61"/>
      <c r="LQU28" s="61"/>
      <c r="LQV28" s="61"/>
      <c r="LQW28" s="61"/>
      <c r="LQX28" s="61"/>
      <c r="LQY28" s="61"/>
      <c r="LQZ28" s="61"/>
      <c r="LRA28" s="61"/>
      <c r="LRB28" s="61"/>
      <c r="LRC28" s="61"/>
      <c r="LRD28" s="61"/>
      <c r="LRE28" s="61"/>
      <c r="LRF28" s="61"/>
      <c r="LRG28" s="61"/>
      <c r="LRH28" s="61"/>
      <c r="LRI28" s="61"/>
      <c r="LRJ28" s="61"/>
      <c r="LRK28" s="61"/>
      <c r="LRL28" s="61"/>
      <c r="LRM28" s="61"/>
      <c r="LRN28" s="61"/>
      <c r="LRO28" s="61"/>
      <c r="LRP28" s="61"/>
      <c r="LRQ28" s="61"/>
      <c r="LRR28" s="61"/>
      <c r="LRS28" s="61"/>
      <c r="LRT28" s="61"/>
      <c r="LRU28" s="61"/>
      <c r="LRV28" s="61"/>
      <c r="LRW28" s="61"/>
      <c r="LRX28" s="61"/>
      <c r="LRY28" s="61"/>
      <c r="LRZ28" s="61"/>
      <c r="LSA28" s="61"/>
      <c r="LSB28" s="61"/>
      <c r="LSC28" s="61"/>
      <c r="LSD28" s="61"/>
      <c r="LSE28" s="61"/>
      <c r="LSF28" s="61"/>
      <c r="LSG28" s="61"/>
      <c r="LSH28" s="61"/>
      <c r="LSI28" s="61"/>
      <c r="LSJ28" s="61"/>
      <c r="LSK28" s="61"/>
      <c r="LSL28" s="61"/>
      <c r="LSM28" s="61"/>
      <c r="LSN28" s="61"/>
      <c r="LSO28" s="61"/>
      <c r="LSP28" s="61"/>
      <c r="LSQ28" s="61"/>
      <c r="LSR28" s="61"/>
      <c r="LSS28" s="61"/>
      <c r="LST28" s="61"/>
      <c r="LSU28" s="61"/>
      <c r="LSV28" s="61"/>
      <c r="LSW28" s="61"/>
      <c r="LSX28" s="61"/>
      <c r="LSY28" s="61"/>
      <c r="LSZ28" s="61"/>
      <c r="LTA28" s="61"/>
      <c r="LTB28" s="61"/>
      <c r="LTC28" s="61"/>
      <c r="LTD28" s="61"/>
      <c r="LTE28" s="61"/>
      <c r="LTF28" s="61"/>
      <c r="LTG28" s="61"/>
      <c r="LTH28" s="61"/>
      <c r="LTI28" s="61"/>
      <c r="LTJ28" s="61"/>
      <c r="LTK28" s="61"/>
      <c r="LTL28" s="61"/>
      <c r="LTM28" s="61"/>
      <c r="LTN28" s="61"/>
      <c r="LTO28" s="61"/>
      <c r="LTP28" s="61"/>
      <c r="LTQ28" s="61"/>
      <c r="LTR28" s="61"/>
      <c r="LTS28" s="61"/>
      <c r="LTT28" s="61"/>
      <c r="LTU28" s="61"/>
      <c r="LTV28" s="61"/>
      <c r="LTW28" s="61"/>
      <c r="LTX28" s="61"/>
      <c r="LTY28" s="61"/>
      <c r="LTZ28" s="61"/>
      <c r="LUA28" s="61"/>
      <c r="LUB28" s="61"/>
      <c r="LUC28" s="61"/>
      <c r="LUD28" s="61"/>
      <c r="LUE28" s="61"/>
      <c r="LUF28" s="61"/>
      <c r="LUG28" s="61"/>
      <c r="LUH28" s="61"/>
      <c r="LUI28" s="61"/>
      <c r="LUJ28" s="61"/>
      <c r="LUK28" s="61"/>
      <c r="LUL28" s="61"/>
      <c r="LUM28" s="61"/>
      <c r="LUN28" s="61"/>
      <c r="LUO28" s="61"/>
      <c r="LUP28" s="61"/>
      <c r="LUQ28" s="61"/>
      <c r="LUR28" s="61"/>
      <c r="LUS28" s="61"/>
      <c r="LUT28" s="61"/>
      <c r="LUU28" s="61"/>
      <c r="LUV28" s="61"/>
      <c r="LUW28" s="61"/>
      <c r="LUX28" s="61"/>
      <c r="LUY28" s="61"/>
      <c r="LUZ28" s="61"/>
      <c r="LVA28" s="61"/>
      <c r="LVB28" s="61"/>
      <c r="LVC28" s="61"/>
      <c r="LVD28" s="61"/>
      <c r="LVE28" s="61"/>
      <c r="LVF28" s="61"/>
      <c r="LVG28" s="61"/>
      <c r="LVH28" s="61"/>
      <c r="LVI28" s="61"/>
      <c r="LVJ28" s="61"/>
      <c r="LVK28" s="61"/>
      <c r="LVL28" s="61"/>
      <c r="LVM28" s="61"/>
      <c r="LVN28" s="61"/>
      <c r="LVO28" s="61"/>
      <c r="LVP28" s="61"/>
      <c r="LVQ28" s="61"/>
      <c r="LVR28" s="61"/>
      <c r="LVS28" s="61"/>
      <c r="LVT28" s="61"/>
      <c r="LVU28" s="61"/>
      <c r="LVV28" s="61"/>
      <c r="LVW28" s="61"/>
      <c r="LVX28" s="61"/>
      <c r="LVY28" s="61"/>
      <c r="LVZ28" s="61"/>
      <c r="LWA28" s="61"/>
      <c r="LWB28" s="61"/>
      <c r="LWC28" s="61"/>
      <c r="LWD28" s="61"/>
      <c r="LWE28" s="61"/>
      <c r="LWF28" s="61"/>
      <c r="LWG28" s="61"/>
      <c r="LWH28" s="61"/>
      <c r="LWI28" s="61"/>
      <c r="LWJ28" s="61"/>
      <c r="LWK28" s="61"/>
      <c r="LWL28" s="61"/>
      <c r="LWM28" s="61"/>
      <c r="LWN28" s="61"/>
      <c r="LWO28" s="61"/>
      <c r="LWP28" s="61"/>
      <c r="LWQ28" s="61"/>
      <c r="LWR28" s="61"/>
      <c r="LWS28" s="61"/>
      <c r="LWT28" s="61"/>
      <c r="LWU28" s="61"/>
      <c r="LWV28" s="61"/>
      <c r="LWW28" s="61"/>
      <c r="LWX28" s="61"/>
      <c r="LWY28" s="61"/>
      <c r="LWZ28" s="61"/>
      <c r="LXA28" s="61"/>
      <c r="LXB28" s="61"/>
      <c r="LXC28" s="61"/>
      <c r="LXD28" s="61"/>
      <c r="LXE28" s="61"/>
      <c r="LXF28" s="61"/>
      <c r="LXG28" s="61"/>
      <c r="LXH28" s="61"/>
      <c r="LXI28" s="61"/>
      <c r="LXJ28" s="61"/>
      <c r="LXK28" s="61"/>
      <c r="LXL28" s="61"/>
      <c r="LXM28" s="61"/>
      <c r="LXN28" s="61"/>
      <c r="LXO28" s="61"/>
      <c r="LXP28" s="61"/>
      <c r="LXQ28" s="61"/>
      <c r="LXR28" s="61"/>
      <c r="LXS28" s="61"/>
      <c r="LXT28" s="61"/>
      <c r="LXU28" s="61"/>
      <c r="LXV28" s="61"/>
      <c r="LXW28" s="61"/>
      <c r="LXX28" s="61"/>
      <c r="LXY28" s="61"/>
      <c r="LXZ28" s="61"/>
      <c r="LYA28" s="61"/>
      <c r="LYB28" s="61"/>
      <c r="LYC28" s="61"/>
      <c r="LYD28" s="61"/>
      <c r="LYE28" s="61"/>
      <c r="LYF28" s="61"/>
      <c r="LYG28" s="61"/>
      <c r="LYH28" s="61"/>
      <c r="LYI28" s="61"/>
      <c r="LYJ28" s="61"/>
      <c r="LYK28" s="61"/>
      <c r="LYL28" s="61"/>
      <c r="LYM28" s="61"/>
      <c r="LYN28" s="61"/>
      <c r="LYO28" s="61"/>
      <c r="LYP28" s="61"/>
      <c r="LYQ28" s="61"/>
      <c r="LYR28" s="61"/>
      <c r="LYS28" s="61"/>
      <c r="LYT28" s="61"/>
      <c r="LYU28" s="61"/>
      <c r="LYV28" s="61"/>
      <c r="LYW28" s="61"/>
      <c r="LYX28" s="61"/>
      <c r="LYY28" s="61"/>
      <c r="LYZ28" s="61"/>
      <c r="LZA28" s="61"/>
      <c r="LZB28" s="61"/>
      <c r="LZC28" s="61"/>
      <c r="LZD28" s="61"/>
      <c r="LZE28" s="61"/>
      <c r="LZF28" s="61"/>
      <c r="LZG28" s="61"/>
      <c r="LZH28" s="61"/>
      <c r="LZI28" s="61"/>
      <c r="LZJ28" s="61"/>
      <c r="LZK28" s="61"/>
      <c r="LZL28" s="61"/>
      <c r="LZM28" s="61"/>
      <c r="LZN28" s="61"/>
      <c r="LZO28" s="61"/>
      <c r="LZP28" s="61"/>
      <c r="LZQ28" s="61"/>
      <c r="LZR28" s="61"/>
      <c r="LZS28" s="61"/>
      <c r="LZT28" s="61"/>
      <c r="LZU28" s="61"/>
      <c r="LZV28" s="61"/>
      <c r="LZW28" s="61"/>
      <c r="LZX28" s="61"/>
      <c r="LZY28" s="61"/>
      <c r="LZZ28" s="61"/>
      <c r="MAA28" s="61"/>
      <c r="MAB28" s="61"/>
      <c r="MAC28" s="61"/>
      <c r="MAD28" s="61"/>
      <c r="MAE28" s="61"/>
      <c r="MAF28" s="61"/>
      <c r="MAG28" s="61"/>
      <c r="MAH28" s="61"/>
      <c r="MAI28" s="61"/>
      <c r="MAJ28" s="61"/>
      <c r="MAK28" s="61"/>
      <c r="MAL28" s="61"/>
      <c r="MAM28" s="61"/>
      <c r="MAN28" s="61"/>
      <c r="MAO28" s="61"/>
      <c r="MAP28" s="61"/>
      <c r="MAQ28" s="61"/>
      <c r="MAR28" s="61"/>
      <c r="MAS28" s="61"/>
      <c r="MAT28" s="61"/>
      <c r="MAU28" s="61"/>
      <c r="MAV28" s="61"/>
      <c r="MAW28" s="61"/>
      <c r="MAX28" s="61"/>
      <c r="MAY28" s="61"/>
      <c r="MAZ28" s="61"/>
      <c r="MBA28" s="61"/>
      <c r="MBB28" s="61"/>
      <c r="MBC28" s="61"/>
      <c r="MBD28" s="61"/>
      <c r="MBE28" s="61"/>
      <c r="MBF28" s="61"/>
      <c r="MBG28" s="61"/>
      <c r="MBH28" s="61"/>
      <c r="MBI28" s="61"/>
      <c r="MBJ28" s="61"/>
      <c r="MBK28" s="61"/>
      <c r="MBL28" s="61"/>
      <c r="MBM28" s="61"/>
      <c r="MBN28" s="61"/>
      <c r="MBO28" s="61"/>
      <c r="MBP28" s="61"/>
      <c r="MBQ28" s="61"/>
      <c r="MBR28" s="61"/>
      <c r="MBS28" s="61"/>
      <c r="MBT28" s="61"/>
      <c r="MBU28" s="61"/>
      <c r="MBV28" s="61"/>
      <c r="MBW28" s="61"/>
      <c r="MBX28" s="61"/>
      <c r="MBY28" s="61"/>
      <c r="MBZ28" s="61"/>
      <c r="MCA28" s="61"/>
      <c r="MCB28" s="61"/>
      <c r="MCC28" s="61"/>
      <c r="MCD28" s="61"/>
      <c r="MCE28" s="61"/>
      <c r="MCF28" s="61"/>
      <c r="MCG28" s="61"/>
      <c r="MCH28" s="61"/>
      <c r="MCI28" s="61"/>
      <c r="MCJ28" s="61"/>
      <c r="MCK28" s="61"/>
      <c r="MCL28" s="61"/>
      <c r="MCM28" s="61"/>
      <c r="MCN28" s="61"/>
      <c r="MCO28" s="61"/>
      <c r="MCP28" s="61"/>
      <c r="MCQ28" s="61"/>
      <c r="MCR28" s="61"/>
      <c r="MCS28" s="61"/>
      <c r="MCT28" s="61"/>
      <c r="MCU28" s="61"/>
      <c r="MCV28" s="61"/>
      <c r="MCW28" s="61"/>
      <c r="MCX28" s="61"/>
      <c r="MCY28" s="61"/>
      <c r="MCZ28" s="61"/>
      <c r="MDA28" s="61"/>
      <c r="MDB28" s="61"/>
      <c r="MDC28" s="61"/>
      <c r="MDD28" s="61"/>
      <c r="MDE28" s="61"/>
      <c r="MDF28" s="61"/>
      <c r="MDG28" s="61"/>
      <c r="MDH28" s="61"/>
      <c r="MDI28" s="61"/>
      <c r="MDJ28" s="61"/>
      <c r="MDK28" s="61"/>
      <c r="MDL28" s="61"/>
      <c r="MDM28" s="61"/>
      <c r="MDN28" s="61"/>
      <c r="MDO28" s="61"/>
      <c r="MDP28" s="61"/>
      <c r="MDQ28" s="61"/>
      <c r="MDR28" s="61"/>
      <c r="MDS28" s="61"/>
      <c r="MDT28" s="61"/>
      <c r="MDU28" s="61"/>
      <c r="MDV28" s="61"/>
      <c r="MDW28" s="61"/>
      <c r="MDX28" s="61"/>
      <c r="MDY28" s="61"/>
      <c r="MDZ28" s="61"/>
      <c r="MEA28" s="61"/>
      <c r="MEB28" s="61"/>
      <c r="MEC28" s="61"/>
      <c r="MED28" s="61"/>
      <c r="MEE28" s="61"/>
      <c r="MEF28" s="61"/>
      <c r="MEG28" s="61"/>
      <c r="MEH28" s="61"/>
      <c r="MEI28" s="61"/>
      <c r="MEJ28" s="61"/>
      <c r="MEK28" s="61"/>
      <c r="MEL28" s="61"/>
      <c r="MEM28" s="61"/>
      <c r="MEN28" s="61"/>
      <c r="MEO28" s="61"/>
      <c r="MEP28" s="61"/>
      <c r="MEQ28" s="61"/>
      <c r="MER28" s="61"/>
      <c r="MES28" s="61"/>
      <c r="MET28" s="61"/>
      <c r="MEU28" s="61"/>
      <c r="MEV28" s="61"/>
      <c r="MEW28" s="61"/>
      <c r="MEX28" s="61"/>
      <c r="MEY28" s="61"/>
      <c r="MEZ28" s="61"/>
      <c r="MFA28" s="61"/>
      <c r="MFB28" s="61"/>
      <c r="MFC28" s="61"/>
      <c r="MFD28" s="61"/>
      <c r="MFE28" s="61"/>
      <c r="MFF28" s="61"/>
      <c r="MFG28" s="61"/>
      <c r="MFH28" s="61"/>
      <c r="MFI28" s="61"/>
      <c r="MFJ28" s="61"/>
      <c r="MFK28" s="61"/>
      <c r="MFL28" s="61"/>
      <c r="MFM28" s="61"/>
      <c r="MFN28" s="61"/>
      <c r="MFO28" s="61"/>
      <c r="MFP28" s="61"/>
      <c r="MFQ28" s="61"/>
      <c r="MFR28" s="61"/>
      <c r="MFS28" s="61"/>
      <c r="MFT28" s="61"/>
      <c r="MFU28" s="61"/>
      <c r="MFV28" s="61"/>
      <c r="MFW28" s="61"/>
      <c r="MFX28" s="61"/>
      <c r="MFY28" s="61"/>
      <c r="MFZ28" s="61"/>
      <c r="MGA28" s="61"/>
      <c r="MGB28" s="61"/>
      <c r="MGC28" s="61"/>
      <c r="MGD28" s="61"/>
      <c r="MGE28" s="61"/>
      <c r="MGF28" s="61"/>
      <c r="MGG28" s="61"/>
      <c r="MGH28" s="61"/>
      <c r="MGI28" s="61"/>
      <c r="MGJ28" s="61"/>
      <c r="MGK28" s="61"/>
      <c r="MGL28" s="61"/>
      <c r="MGM28" s="61"/>
      <c r="MGN28" s="61"/>
      <c r="MGO28" s="61"/>
      <c r="MGP28" s="61"/>
      <c r="MGQ28" s="61"/>
      <c r="MGR28" s="61"/>
      <c r="MGS28" s="61"/>
      <c r="MGT28" s="61"/>
      <c r="MGU28" s="61"/>
      <c r="MGV28" s="61"/>
      <c r="MGW28" s="61"/>
      <c r="MGX28" s="61"/>
      <c r="MGY28" s="61"/>
      <c r="MGZ28" s="61"/>
      <c r="MHA28" s="61"/>
      <c r="MHB28" s="61"/>
      <c r="MHC28" s="61"/>
      <c r="MHD28" s="61"/>
      <c r="MHE28" s="61"/>
      <c r="MHF28" s="61"/>
      <c r="MHG28" s="61"/>
      <c r="MHH28" s="61"/>
      <c r="MHI28" s="61"/>
      <c r="MHJ28" s="61"/>
      <c r="MHK28" s="61"/>
      <c r="MHL28" s="61"/>
      <c r="MHM28" s="61"/>
      <c r="MHN28" s="61"/>
      <c r="MHO28" s="61"/>
      <c r="MHP28" s="61"/>
      <c r="MHQ28" s="61"/>
      <c r="MHR28" s="61"/>
      <c r="MHS28" s="61"/>
      <c r="MHT28" s="61"/>
      <c r="MHU28" s="61"/>
      <c r="MHV28" s="61"/>
      <c r="MHW28" s="61"/>
      <c r="MHX28" s="61"/>
      <c r="MHY28" s="61"/>
      <c r="MHZ28" s="61"/>
      <c r="MIA28" s="61"/>
      <c r="MIB28" s="61"/>
      <c r="MIC28" s="61"/>
      <c r="MID28" s="61"/>
      <c r="MIE28" s="61"/>
      <c r="MIF28" s="61"/>
      <c r="MIG28" s="61"/>
      <c r="MIH28" s="61"/>
      <c r="MII28" s="61"/>
      <c r="MIJ28" s="61"/>
      <c r="MIK28" s="61"/>
      <c r="MIL28" s="61"/>
      <c r="MIM28" s="61"/>
      <c r="MIN28" s="61"/>
      <c r="MIO28" s="61"/>
      <c r="MIP28" s="61"/>
      <c r="MIQ28" s="61"/>
      <c r="MIR28" s="61"/>
      <c r="MIS28" s="61"/>
      <c r="MIT28" s="61"/>
      <c r="MIU28" s="61"/>
      <c r="MIV28" s="61"/>
      <c r="MIW28" s="61"/>
      <c r="MIX28" s="61"/>
      <c r="MIY28" s="61"/>
      <c r="MIZ28" s="61"/>
      <c r="MJA28" s="61"/>
      <c r="MJB28" s="61"/>
      <c r="MJC28" s="61"/>
      <c r="MJD28" s="61"/>
      <c r="MJE28" s="61"/>
      <c r="MJF28" s="61"/>
      <c r="MJG28" s="61"/>
      <c r="MJH28" s="61"/>
      <c r="MJI28" s="61"/>
      <c r="MJJ28" s="61"/>
      <c r="MJK28" s="61"/>
      <c r="MJL28" s="61"/>
      <c r="MJM28" s="61"/>
      <c r="MJN28" s="61"/>
      <c r="MJO28" s="61"/>
      <c r="MJP28" s="61"/>
      <c r="MJQ28" s="61"/>
      <c r="MJR28" s="61"/>
      <c r="MJS28" s="61"/>
      <c r="MJT28" s="61"/>
      <c r="MJU28" s="61"/>
      <c r="MJV28" s="61"/>
      <c r="MJW28" s="61"/>
      <c r="MJX28" s="61"/>
      <c r="MJY28" s="61"/>
      <c r="MJZ28" s="61"/>
      <c r="MKA28" s="61"/>
      <c r="MKB28" s="61"/>
      <c r="MKC28" s="61"/>
      <c r="MKD28" s="61"/>
      <c r="MKE28" s="61"/>
      <c r="MKF28" s="61"/>
      <c r="MKG28" s="61"/>
      <c r="MKH28" s="61"/>
      <c r="MKI28" s="61"/>
      <c r="MKJ28" s="61"/>
      <c r="MKK28" s="61"/>
      <c r="MKL28" s="61"/>
      <c r="MKM28" s="61"/>
      <c r="MKN28" s="61"/>
      <c r="MKO28" s="61"/>
      <c r="MKP28" s="61"/>
      <c r="MKQ28" s="61"/>
      <c r="MKR28" s="61"/>
      <c r="MKS28" s="61"/>
      <c r="MKT28" s="61"/>
      <c r="MKU28" s="61"/>
      <c r="MKV28" s="61"/>
      <c r="MKW28" s="61"/>
      <c r="MKX28" s="61"/>
      <c r="MKY28" s="61"/>
      <c r="MKZ28" s="61"/>
      <c r="MLA28" s="61"/>
      <c r="MLB28" s="61"/>
      <c r="MLC28" s="61"/>
      <c r="MLD28" s="61"/>
      <c r="MLE28" s="61"/>
      <c r="MLF28" s="61"/>
      <c r="MLG28" s="61"/>
      <c r="MLH28" s="61"/>
      <c r="MLI28" s="61"/>
      <c r="MLJ28" s="61"/>
      <c r="MLK28" s="61"/>
      <c r="MLL28" s="61"/>
      <c r="MLM28" s="61"/>
      <c r="MLN28" s="61"/>
      <c r="MLO28" s="61"/>
      <c r="MLP28" s="61"/>
      <c r="MLQ28" s="61"/>
      <c r="MLR28" s="61"/>
      <c r="MLS28" s="61"/>
      <c r="MLT28" s="61"/>
      <c r="MLU28" s="61"/>
      <c r="MLV28" s="61"/>
      <c r="MLW28" s="61"/>
      <c r="MLX28" s="61"/>
      <c r="MLY28" s="61"/>
      <c r="MLZ28" s="61"/>
      <c r="MMA28" s="61"/>
      <c r="MMB28" s="61"/>
      <c r="MMC28" s="61"/>
      <c r="MMD28" s="61"/>
      <c r="MME28" s="61"/>
      <c r="MMF28" s="61"/>
      <c r="MMG28" s="61"/>
      <c r="MMH28" s="61"/>
      <c r="MMI28" s="61"/>
      <c r="MMJ28" s="61"/>
      <c r="MMK28" s="61"/>
      <c r="MML28" s="61"/>
      <c r="MMM28" s="61"/>
      <c r="MMN28" s="61"/>
      <c r="MMO28" s="61"/>
      <c r="MMP28" s="61"/>
      <c r="MMQ28" s="61"/>
      <c r="MMR28" s="61"/>
      <c r="MMS28" s="61"/>
      <c r="MMT28" s="61"/>
      <c r="MMU28" s="61"/>
      <c r="MMV28" s="61"/>
      <c r="MMW28" s="61"/>
      <c r="MMX28" s="61"/>
      <c r="MMY28" s="61"/>
      <c r="MMZ28" s="61"/>
      <c r="MNA28" s="61"/>
      <c r="MNB28" s="61"/>
      <c r="MNC28" s="61"/>
      <c r="MND28" s="61"/>
      <c r="MNE28" s="61"/>
      <c r="MNF28" s="61"/>
      <c r="MNG28" s="61"/>
      <c r="MNH28" s="61"/>
      <c r="MNI28" s="61"/>
      <c r="MNJ28" s="61"/>
      <c r="MNK28" s="61"/>
      <c r="MNL28" s="61"/>
      <c r="MNM28" s="61"/>
      <c r="MNN28" s="61"/>
      <c r="MNO28" s="61"/>
      <c r="MNP28" s="61"/>
      <c r="MNQ28" s="61"/>
      <c r="MNR28" s="61"/>
      <c r="MNS28" s="61"/>
      <c r="MNT28" s="61"/>
      <c r="MNU28" s="61"/>
      <c r="MNV28" s="61"/>
      <c r="MNW28" s="61"/>
      <c r="MNX28" s="61"/>
      <c r="MNY28" s="61"/>
      <c r="MNZ28" s="61"/>
      <c r="MOA28" s="61"/>
      <c r="MOB28" s="61"/>
      <c r="MOC28" s="61"/>
      <c r="MOD28" s="61"/>
      <c r="MOE28" s="61"/>
      <c r="MOF28" s="61"/>
      <c r="MOG28" s="61"/>
      <c r="MOH28" s="61"/>
      <c r="MOI28" s="61"/>
      <c r="MOJ28" s="61"/>
      <c r="MOK28" s="61"/>
      <c r="MOL28" s="61"/>
      <c r="MOM28" s="61"/>
      <c r="MON28" s="61"/>
      <c r="MOO28" s="61"/>
      <c r="MOP28" s="61"/>
      <c r="MOQ28" s="61"/>
      <c r="MOR28" s="61"/>
      <c r="MOS28" s="61"/>
      <c r="MOT28" s="61"/>
      <c r="MOU28" s="61"/>
      <c r="MOV28" s="61"/>
      <c r="MOW28" s="61"/>
      <c r="MOX28" s="61"/>
      <c r="MOY28" s="61"/>
      <c r="MOZ28" s="61"/>
      <c r="MPA28" s="61"/>
      <c r="MPB28" s="61"/>
      <c r="MPC28" s="61"/>
      <c r="MPD28" s="61"/>
      <c r="MPE28" s="61"/>
      <c r="MPF28" s="61"/>
      <c r="MPG28" s="61"/>
      <c r="MPH28" s="61"/>
      <c r="MPI28" s="61"/>
      <c r="MPJ28" s="61"/>
      <c r="MPK28" s="61"/>
      <c r="MPL28" s="61"/>
      <c r="MPM28" s="61"/>
      <c r="MPN28" s="61"/>
      <c r="MPO28" s="61"/>
      <c r="MPP28" s="61"/>
      <c r="MPQ28" s="61"/>
      <c r="MPR28" s="61"/>
      <c r="MPS28" s="61"/>
      <c r="MPT28" s="61"/>
      <c r="MPU28" s="61"/>
      <c r="MPV28" s="61"/>
      <c r="MPW28" s="61"/>
      <c r="MPX28" s="61"/>
      <c r="MPY28" s="61"/>
      <c r="MPZ28" s="61"/>
      <c r="MQA28" s="61"/>
      <c r="MQB28" s="61"/>
      <c r="MQC28" s="61"/>
      <c r="MQD28" s="61"/>
      <c r="MQE28" s="61"/>
      <c r="MQF28" s="61"/>
      <c r="MQG28" s="61"/>
      <c r="MQH28" s="61"/>
      <c r="MQI28" s="61"/>
      <c r="MQJ28" s="61"/>
      <c r="MQK28" s="61"/>
      <c r="MQL28" s="61"/>
      <c r="MQM28" s="61"/>
      <c r="MQN28" s="61"/>
      <c r="MQO28" s="61"/>
      <c r="MQP28" s="61"/>
      <c r="MQQ28" s="61"/>
      <c r="MQR28" s="61"/>
      <c r="MQS28" s="61"/>
      <c r="MQT28" s="61"/>
      <c r="MQU28" s="61"/>
      <c r="MQV28" s="61"/>
      <c r="MQW28" s="61"/>
      <c r="MQX28" s="61"/>
      <c r="MQY28" s="61"/>
      <c r="MQZ28" s="61"/>
      <c r="MRA28" s="61"/>
      <c r="MRB28" s="61"/>
      <c r="MRC28" s="61"/>
      <c r="MRD28" s="61"/>
      <c r="MRE28" s="61"/>
      <c r="MRF28" s="61"/>
      <c r="MRG28" s="61"/>
      <c r="MRH28" s="61"/>
      <c r="MRI28" s="61"/>
      <c r="MRJ28" s="61"/>
      <c r="MRK28" s="61"/>
      <c r="MRL28" s="61"/>
      <c r="MRM28" s="61"/>
      <c r="MRN28" s="61"/>
      <c r="MRO28" s="61"/>
      <c r="MRP28" s="61"/>
      <c r="MRQ28" s="61"/>
      <c r="MRR28" s="61"/>
      <c r="MRS28" s="61"/>
      <c r="MRT28" s="61"/>
      <c r="MRU28" s="61"/>
      <c r="MRV28" s="61"/>
      <c r="MRW28" s="61"/>
      <c r="MRX28" s="61"/>
      <c r="MRY28" s="61"/>
      <c r="MRZ28" s="61"/>
      <c r="MSA28" s="61"/>
      <c r="MSB28" s="61"/>
      <c r="MSC28" s="61"/>
      <c r="MSD28" s="61"/>
      <c r="MSE28" s="61"/>
      <c r="MSF28" s="61"/>
      <c r="MSG28" s="61"/>
      <c r="MSH28" s="61"/>
      <c r="MSI28" s="61"/>
      <c r="MSJ28" s="61"/>
      <c r="MSK28" s="61"/>
      <c r="MSL28" s="61"/>
      <c r="MSM28" s="61"/>
      <c r="MSN28" s="61"/>
      <c r="MSO28" s="61"/>
      <c r="MSP28" s="61"/>
      <c r="MSQ28" s="61"/>
      <c r="MSR28" s="61"/>
      <c r="MSS28" s="61"/>
      <c r="MST28" s="61"/>
      <c r="MSU28" s="61"/>
      <c r="MSV28" s="61"/>
      <c r="MSW28" s="61"/>
      <c r="MSX28" s="61"/>
      <c r="MSY28" s="61"/>
      <c r="MSZ28" s="61"/>
      <c r="MTA28" s="61"/>
      <c r="MTB28" s="61"/>
      <c r="MTC28" s="61"/>
      <c r="MTD28" s="61"/>
      <c r="MTE28" s="61"/>
      <c r="MTF28" s="61"/>
      <c r="MTG28" s="61"/>
      <c r="MTH28" s="61"/>
      <c r="MTI28" s="61"/>
      <c r="MTJ28" s="61"/>
      <c r="MTK28" s="61"/>
      <c r="MTL28" s="61"/>
      <c r="MTM28" s="61"/>
      <c r="MTN28" s="61"/>
      <c r="MTO28" s="61"/>
      <c r="MTP28" s="61"/>
      <c r="MTQ28" s="61"/>
      <c r="MTR28" s="61"/>
      <c r="MTS28" s="61"/>
      <c r="MTT28" s="61"/>
      <c r="MTU28" s="61"/>
      <c r="MTV28" s="61"/>
      <c r="MTW28" s="61"/>
      <c r="MTX28" s="61"/>
      <c r="MTY28" s="61"/>
      <c r="MTZ28" s="61"/>
      <c r="MUA28" s="61"/>
      <c r="MUB28" s="61"/>
      <c r="MUC28" s="61"/>
      <c r="MUD28" s="61"/>
      <c r="MUE28" s="61"/>
      <c r="MUF28" s="61"/>
      <c r="MUG28" s="61"/>
      <c r="MUH28" s="61"/>
      <c r="MUI28" s="61"/>
      <c r="MUJ28" s="61"/>
      <c r="MUK28" s="61"/>
      <c r="MUL28" s="61"/>
      <c r="MUM28" s="61"/>
      <c r="MUN28" s="61"/>
      <c r="MUO28" s="61"/>
      <c r="MUP28" s="61"/>
      <c r="MUQ28" s="61"/>
      <c r="MUR28" s="61"/>
      <c r="MUS28" s="61"/>
      <c r="MUT28" s="61"/>
      <c r="MUU28" s="61"/>
      <c r="MUV28" s="61"/>
      <c r="MUW28" s="61"/>
      <c r="MUX28" s="61"/>
      <c r="MUY28" s="61"/>
      <c r="MUZ28" s="61"/>
      <c r="MVA28" s="61"/>
      <c r="MVB28" s="61"/>
      <c r="MVC28" s="61"/>
      <c r="MVD28" s="61"/>
      <c r="MVE28" s="61"/>
      <c r="MVF28" s="61"/>
      <c r="MVG28" s="61"/>
      <c r="MVH28" s="61"/>
      <c r="MVI28" s="61"/>
      <c r="MVJ28" s="61"/>
      <c r="MVK28" s="61"/>
      <c r="MVL28" s="61"/>
      <c r="MVM28" s="61"/>
      <c r="MVN28" s="61"/>
      <c r="MVO28" s="61"/>
      <c r="MVP28" s="61"/>
      <c r="MVQ28" s="61"/>
      <c r="MVR28" s="61"/>
      <c r="MVS28" s="61"/>
      <c r="MVT28" s="61"/>
      <c r="MVU28" s="61"/>
      <c r="MVV28" s="61"/>
      <c r="MVW28" s="61"/>
      <c r="MVX28" s="61"/>
      <c r="MVY28" s="61"/>
      <c r="MVZ28" s="61"/>
      <c r="MWA28" s="61"/>
      <c r="MWB28" s="61"/>
      <c r="MWC28" s="61"/>
      <c r="MWD28" s="61"/>
      <c r="MWE28" s="61"/>
      <c r="MWF28" s="61"/>
      <c r="MWG28" s="61"/>
      <c r="MWH28" s="61"/>
      <c r="MWI28" s="61"/>
      <c r="MWJ28" s="61"/>
      <c r="MWK28" s="61"/>
      <c r="MWL28" s="61"/>
      <c r="MWM28" s="61"/>
      <c r="MWN28" s="61"/>
      <c r="MWO28" s="61"/>
      <c r="MWP28" s="61"/>
      <c r="MWQ28" s="61"/>
      <c r="MWR28" s="61"/>
      <c r="MWS28" s="61"/>
      <c r="MWT28" s="61"/>
      <c r="MWU28" s="61"/>
      <c r="MWV28" s="61"/>
      <c r="MWW28" s="61"/>
      <c r="MWX28" s="61"/>
      <c r="MWY28" s="61"/>
      <c r="MWZ28" s="61"/>
      <c r="MXA28" s="61"/>
      <c r="MXB28" s="61"/>
      <c r="MXC28" s="61"/>
      <c r="MXD28" s="61"/>
      <c r="MXE28" s="61"/>
      <c r="MXF28" s="61"/>
      <c r="MXG28" s="61"/>
      <c r="MXH28" s="61"/>
      <c r="MXI28" s="61"/>
      <c r="MXJ28" s="61"/>
      <c r="MXK28" s="61"/>
      <c r="MXL28" s="61"/>
      <c r="MXM28" s="61"/>
      <c r="MXN28" s="61"/>
      <c r="MXO28" s="61"/>
      <c r="MXP28" s="61"/>
      <c r="MXQ28" s="61"/>
      <c r="MXR28" s="61"/>
      <c r="MXS28" s="61"/>
      <c r="MXT28" s="61"/>
      <c r="MXU28" s="61"/>
      <c r="MXV28" s="61"/>
      <c r="MXW28" s="61"/>
      <c r="MXX28" s="61"/>
      <c r="MXY28" s="61"/>
      <c r="MXZ28" s="61"/>
      <c r="MYA28" s="61"/>
      <c r="MYB28" s="61"/>
      <c r="MYC28" s="61"/>
      <c r="MYD28" s="61"/>
      <c r="MYE28" s="61"/>
      <c r="MYF28" s="61"/>
      <c r="MYG28" s="61"/>
      <c r="MYH28" s="61"/>
      <c r="MYI28" s="61"/>
      <c r="MYJ28" s="61"/>
      <c r="MYK28" s="61"/>
      <c r="MYL28" s="61"/>
      <c r="MYM28" s="61"/>
      <c r="MYN28" s="61"/>
      <c r="MYO28" s="61"/>
      <c r="MYP28" s="61"/>
      <c r="MYQ28" s="61"/>
      <c r="MYR28" s="61"/>
      <c r="MYS28" s="61"/>
      <c r="MYT28" s="61"/>
      <c r="MYU28" s="61"/>
      <c r="MYV28" s="61"/>
      <c r="MYW28" s="61"/>
      <c r="MYX28" s="61"/>
      <c r="MYY28" s="61"/>
      <c r="MYZ28" s="61"/>
      <c r="MZA28" s="61"/>
      <c r="MZB28" s="61"/>
      <c r="MZC28" s="61"/>
      <c r="MZD28" s="61"/>
      <c r="MZE28" s="61"/>
      <c r="MZF28" s="61"/>
      <c r="MZG28" s="61"/>
      <c r="MZH28" s="61"/>
      <c r="MZI28" s="61"/>
      <c r="MZJ28" s="61"/>
      <c r="MZK28" s="61"/>
      <c r="MZL28" s="61"/>
      <c r="MZM28" s="61"/>
      <c r="MZN28" s="61"/>
      <c r="MZO28" s="61"/>
      <c r="MZP28" s="61"/>
      <c r="MZQ28" s="61"/>
      <c r="MZR28" s="61"/>
      <c r="MZS28" s="61"/>
      <c r="MZT28" s="61"/>
      <c r="MZU28" s="61"/>
      <c r="MZV28" s="61"/>
      <c r="MZW28" s="61"/>
      <c r="MZX28" s="61"/>
      <c r="MZY28" s="61"/>
      <c r="MZZ28" s="61"/>
      <c r="NAA28" s="61"/>
      <c r="NAB28" s="61"/>
      <c r="NAC28" s="61"/>
      <c r="NAD28" s="61"/>
      <c r="NAE28" s="61"/>
      <c r="NAF28" s="61"/>
      <c r="NAG28" s="61"/>
      <c r="NAH28" s="61"/>
      <c r="NAI28" s="61"/>
      <c r="NAJ28" s="61"/>
      <c r="NAK28" s="61"/>
      <c r="NAL28" s="61"/>
      <c r="NAM28" s="61"/>
      <c r="NAN28" s="61"/>
      <c r="NAO28" s="61"/>
      <c r="NAP28" s="61"/>
      <c r="NAQ28" s="61"/>
      <c r="NAR28" s="61"/>
      <c r="NAS28" s="61"/>
      <c r="NAT28" s="61"/>
      <c r="NAU28" s="61"/>
      <c r="NAV28" s="61"/>
      <c r="NAW28" s="61"/>
      <c r="NAX28" s="61"/>
      <c r="NAY28" s="61"/>
      <c r="NAZ28" s="61"/>
      <c r="NBA28" s="61"/>
      <c r="NBB28" s="61"/>
      <c r="NBC28" s="61"/>
      <c r="NBD28" s="61"/>
      <c r="NBE28" s="61"/>
      <c r="NBF28" s="61"/>
      <c r="NBG28" s="61"/>
      <c r="NBH28" s="61"/>
      <c r="NBI28" s="61"/>
      <c r="NBJ28" s="61"/>
      <c r="NBK28" s="61"/>
      <c r="NBL28" s="61"/>
      <c r="NBM28" s="61"/>
      <c r="NBN28" s="61"/>
      <c r="NBO28" s="61"/>
      <c r="NBP28" s="61"/>
      <c r="NBQ28" s="61"/>
      <c r="NBR28" s="61"/>
      <c r="NBS28" s="61"/>
      <c r="NBT28" s="61"/>
      <c r="NBU28" s="61"/>
      <c r="NBV28" s="61"/>
      <c r="NBW28" s="61"/>
      <c r="NBX28" s="61"/>
      <c r="NBY28" s="61"/>
      <c r="NBZ28" s="61"/>
      <c r="NCA28" s="61"/>
      <c r="NCB28" s="61"/>
      <c r="NCC28" s="61"/>
      <c r="NCD28" s="61"/>
      <c r="NCE28" s="61"/>
      <c r="NCF28" s="61"/>
      <c r="NCG28" s="61"/>
      <c r="NCH28" s="61"/>
      <c r="NCI28" s="61"/>
      <c r="NCJ28" s="61"/>
      <c r="NCK28" s="61"/>
      <c r="NCL28" s="61"/>
      <c r="NCM28" s="61"/>
      <c r="NCN28" s="61"/>
      <c r="NCO28" s="61"/>
      <c r="NCP28" s="61"/>
      <c r="NCQ28" s="61"/>
      <c r="NCR28" s="61"/>
      <c r="NCS28" s="61"/>
      <c r="NCT28" s="61"/>
      <c r="NCU28" s="61"/>
      <c r="NCV28" s="61"/>
      <c r="NCW28" s="61"/>
      <c r="NCX28" s="61"/>
      <c r="NCY28" s="61"/>
      <c r="NCZ28" s="61"/>
      <c r="NDA28" s="61"/>
      <c r="NDB28" s="61"/>
      <c r="NDC28" s="61"/>
      <c r="NDD28" s="61"/>
      <c r="NDE28" s="61"/>
      <c r="NDF28" s="61"/>
      <c r="NDG28" s="61"/>
      <c r="NDH28" s="61"/>
      <c r="NDI28" s="61"/>
      <c r="NDJ28" s="61"/>
      <c r="NDK28" s="61"/>
      <c r="NDL28" s="61"/>
      <c r="NDM28" s="61"/>
      <c r="NDN28" s="61"/>
      <c r="NDO28" s="61"/>
      <c r="NDP28" s="61"/>
      <c r="NDQ28" s="61"/>
      <c r="NDR28" s="61"/>
      <c r="NDS28" s="61"/>
      <c r="NDT28" s="61"/>
      <c r="NDU28" s="61"/>
      <c r="NDV28" s="61"/>
      <c r="NDW28" s="61"/>
      <c r="NDX28" s="61"/>
      <c r="NDY28" s="61"/>
      <c r="NDZ28" s="61"/>
      <c r="NEA28" s="61"/>
      <c r="NEB28" s="61"/>
      <c r="NEC28" s="61"/>
      <c r="NED28" s="61"/>
      <c r="NEE28" s="61"/>
      <c r="NEF28" s="61"/>
      <c r="NEG28" s="61"/>
      <c r="NEH28" s="61"/>
      <c r="NEI28" s="61"/>
      <c r="NEJ28" s="61"/>
      <c r="NEK28" s="61"/>
      <c r="NEL28" s="61"/>
      <c r="NEM28" s="61"/>
      <c r="NEN28" s="61"/>
      <c r="NEO28" s="61"/>
      <c r="NEP28" s="61"/>
      <c r="NEQ28" s="61"/>
      <c r="NER28" s="61"/>
      <c r="NES28" s="61"/>
      <c r="NET28" s="61"/>
      <c r="NEU28" s="61"/>
      <c r="NEV28" s="61"/>
      <c r="NEW28" s="61"/>
      <c r="NEX28" s="61"/>
      <c r="NEY28" s="61"/>
      <c r="NEZ28" s="61"/>
      <c r="NFA28" s="61"/>
      <c r="NFB28" s="61"/>
      <c r="NFC28" s="61"/>
      <c r="NFD28" s="61"/>
      <c r="NFE28" s="61"/>
      <c r="NFF28" s="61"/>
      <c r="NFG28" s="61"/>
      <c r="NFH28" s="61"/>
      <c r="NFI28" s="61"/>
      <c r="NFJ28" s="61"/>
      <c r="NFK28" s="61"/>
      <c r="NFL28" s="61"/>
      <c r="NFM28" s="61"/>
      <c r="NFN28" s="61"/>
      <c r="NFO28" s="61"/>
      <c r="NFP28" s="61"/>
      <c r="NFQ28" s="61"/>
      <c r="NFR28" s="61"/>
      <c r="NFS28" s="61"/>
      <c r="NFT28" s="61"/>
      <c r="NFU28" s="61"/>
      <c r="NFV28" s="61"/>
      <c r="NFW28" s="61"/>
      <c r="NFX28" s="61"/>
      <c r="NFY28" s="61"/>
      <c r="NFZ28" s="61"/>
      <c r="NGA28" s="61"/>
      <c r="NGB28" s="61"/>
      <c r="NGC28" s="61"/>
      <c r="NGD28" s="61"/>
      <c r="NGE28" s="61"/>
      <c r="NGF28" s="61"/>
      <c r="NGG28" s="61"/>
      <c r="NGH28" s="61"/>
      <c r="NGI28" s="61"/>
      <c r="NGJ28" s="61"/>
      <c r="NGK28" s="61"/>
      <c r="NGL28" s="61"/>
      <c r="NGM28" s="61"/>
      <c r="NGN28" s="61"/>
      <c r="NGO28" s="61"/>
      <c r="NGP28" s="61"/>
      <c r="NGQ28" s="61"/>
      <c r="NGR28" s="61"/>
      <c r="NGS28" s="61"/>
      <c r="NGT28" s="61"/>
      <c r="NGU28" s="61"/>
      <c r="NGV28" s="61"/>
      <c r="NGW28" s="61"/>
      <c r="NGX28" s="61"/>
      <c r="NGY28" s="61"/>
      <c r="NGZ28" s="61"/>
      <c r="NHA28" s="61"/>
      <c r="NHB28" s="61"/>
      <c r="NHC28" s="61"/>
      <c r="NHD28" s="61"/>
      <c r="NHE28" s="61"/>
      <c r="NHF28" s="61"/>
      <c r="NHG28" s="61"/>
      <c r="NHH28" s="61"/>
      <c r="NHI28" s="61"/>
      <c r="NHJ28" s="61"/>
      <c r="NHK28" s="61"/>
      <c r="NHL28" s="61"/>
      <c r="NHM28" s="61"/>
      <c r="NHN28" s="61"/>
      <c r="NHO28" s="61"/>
      <c r="NHP28" s="61"/>
      <c r="NHQ28" s="61"/>
      <c r="NHR28" s="61"/>
      <c r="NHS28" s="61"/>
      <c r="NHT28" s="61"/>
      <c r="NHU28" s="61"/>
      <c r="NHV28" s="61"/>
      <c r="NHW28" s="61"/>
      <c r="NHX28" s="61"/>
      <c r="NHY28" s="61"/>
      <c r="NHZ28" s="61"/>
      <c r="NIA28" s="61"/>
      <c r="NIB28" s="61"/>
      <c r="NIC28" s="61"/>
      <c r="NID28" s="61"/>
      <c r="NIE28" s="61"/>
      <c r="NIF28" s="61"/>
      <c r="NIG28" s="61"/>
      <c r="NIH28" s="61"/>
      <c r="NII28" s="61"/>
      <c r="NIJ28" s="61"/>
      <c r="NIK28" s="61"/>
      <c r="NIL28" s="61"/>
      <c r="NIM28" s="61"/>
      <c r="NIN28" s="61"/>
      <c r="NIO28" s="61"/>
      <c r="NIP28" s="61"/>
      <c r="NIQ28" s="61"/>
      <c r="NIR28" s="61"/>
      <c r="NIS28" s="61"/>
      <c r="NIT28" s="61"/>
      <c r="NIU28" s="61"/>
      <c r="NIV28" s="61"/>
      <c r="NIW28" s="61"/>
      <c r="NIX28" s="61"/>
      <c r="NIY28" s="61"/>
      <c r="NIZ28" s="61"/>
      <c r="NJA28" s="61"/>
      <c r="NJB28" s="61"/>
      <c r="NJC28" s="61"/>
      <c r="NJD28" s="61"/>
      <c r="NJE28" s="61"/>
      <c r="NJF28" s="61"/>
      <c r="NJG28" s="61"/>
      <c r="NJH28" s="61"/>
      <c r="NJI28" s="61"/>
      <c r="NJJ28" s="61"/>
      <c r="NJK28" s="61"/>
      <c r="NJL28" s="61"/>
      <c r="NJM28" s="61"/>
      <c r="NJN28" s="61"/>
      <c r="NJO28" s="61"/>
      <c r="NJP28" s="61"/>
      <c r="NJQ28" s="61"/>
      <c r="NJR28" s="61"/>
      <c r="NJS28" s="61"/>
      <c r="NJT28" s="61"/>
      <c r="NJU28" s="61"/>
      <c r="NJV28" s="61"/>
      <c r="NJW28" s="61"/>
      <c r="NJX28" s="61"/>
      <c r="NJY28" s="61"/>
      <c r="NJZ28" s="61"/>
      <c r="NKA28" s="61"/>
      <c r="NKB28" s="61"/>
      <c r="NKC28" s="61"/>
      <c r="NKD28" s="61"/>
      <c r="NKE28" s="61"/>
      <c r="NKF28" s="61"/>
      <c r="NKG28" s="61"/>
      <c r="NKH28" s="61"/>
      <c r="NKI28" s="61"/>
      <c r="NKJ28" s="61"/>
      <c r="NKK28" s="61"/>
      <c r="NKL28" s="61"/>
      <c r="NKM28" s="61"/>
      <c r="NKN28" s="61"/>
      <c r="NKO28" s="61"/>
      <c r="NKP28" s="61"/>
      <c r="NKQ28" s="61"/>
      <c r="NKR28" s="61"/>
      <c r="NKS28" s="61"/>
      <c r="NKT28" s="61"/>
      <c r="NKU28" s="61"/>
      <c r="NKV28" s="61"/>
      <c r="NKW28" s="61"/>
      <c r="NKX28" s="61"/>
      <c r="NKY28" s="61"/>
      <c r="NKZ28" s="61"/>
      <c r="NLA28" s="61"/>
      <c r="NLB28" s="61"/>
      <c r="NLC28" s="61"/>
      <c r="NLD28" s="61"/>
      <c r="NLE28" s="61"/>
      <c r="NLF28" s="61"/>
      <c r="NLG28" s="61"/>
      <c r="NLH28" s="61"/>
      <c r="NLI28" s="61"/>
      <c r="NLJ28" s="61"/>
      <c r="NLK28" s="61"/>
      <c r="NLL28" s="61"/>
      <c r="NLM28" s="61"/>
      <c r="NLN28" s="61"/>
      <c r="NLO28" s="61"/>
      <c r="NLP28" s="61"/>
      <c r="NLQ28" s="61"/>
      <c r="NLR28" s="61"/>
      <c r="NLS28" s="61"/>
      <c r="NLT28" s="61"/>
      <c r="NLU28" s="61"/>
      <c r="NLV28" s="61"/>
      <c r="NLW28" s="61"/>
      <c r="NLX28" s="61"/>
      <c r="NLY28" s="61"/>
      <c r="NLZ28" s="61"/>
      <c r="NMA28" s="61"/>
      <c r="NMB28" s="61"/>
      <c r="NMC28" s="61"/>
      <c r="NMD28" s="61"/>
      <c r="NME28" s="61"/>
      <c r="NMF28" s="61"/>
      <c r="NMG28" s="61"/>
      <c r="NMH28" s="61"/>
      <c r="NMI28" s="61"/>
      <c r="NMJ28" s="61"/>
      <c r="NMK28" s="61"/>
      <c r="NML28" s="61"/>
      <c r="NMM28" s="61"/>
      <c r="NMN28" s="61"/>
      <c r="NMO28" s="61"/>
      <c r="NMP28" s="61"/>
      <c r="NMQ28" s="61"/>
      <c r="NMR28" s="61"/>
      <c r="NMS28" s="61"/>
      <c r="NMT28" s="61"/>
      <c r="NMU28" s="61"/>
      <c r="NMV28" s="61"/>
      <c r="NMW28" s="61"/>
      <c r="NMX28" s="61"/>
      <c r="NMY28" s="61"/>
      <c r="NMZ28" s="61"/>
      <c r="NNA28" s="61"/>
      <c r="NNB28" s="61"/>
      <c r="NNC28" s="61"/>
      <c r="NND28" s="61"/>
      <c r="NNE28" s="61"/>
      <c r="NNF28" s="61"/>
      <c r="NNG28" s="61"/>
      <c r="NNH28" s="61"/>
      <c r="NNI28" s="61"/>
      <c r="NNJ28" s="61"/>
      <c r="NNK28" s="61"/>
      <c r="NNL28" s="61"/>
      <c r="NNM28" s="61"/>
      <c r="NNN28" s="61"/>
      <c r="NNO28" s="61"/>
      <c r="NNP28" s="61"/>
      <c r="NNQ28" s="61"/>
      <c r="NNR28" s="61"/>
      <c r="NNS28" s="61"/>
      <c r="NNT28" s="61"/>
      <c r="NNU28" s="61"/>
      <c r="NNV28" s="61"/>
      <c r="NNW28" s="61"/>
      <c r="NNX28" s="61"/>
      <c r="NNY28" s="61"/>
      <c r="NNZ28" s="61"/>
      <c r="NOA28" s="61"/>
      <c r="NOB28" s="61"/>
      <c r="NOC28" s="61"/>
      <c r="NOD28" s="61"/>
      <c r="NOE28" s="61"/>
      <c r="NOF28" s="61"/>
      <c r="NOG28" s="61"/>
      <c r="NOH28" s="61"/>
      <c r="NOI28" s="61"/>
      <c r="NOJ28" s="61"/>
      <c r="NOK28" s="61"/>
      <c r="NOL28" s="61"/>
      <c r="NOM28" s="61"/>
      <c r="NON28" s="61"/>
      <c r="NOO28" s="61"/>
      <c r="NOP28" s="61"/>
      <c r="NOQ28" s="61"/>
      <c r="NOR28" s="61"/>
      <c r="NOS28" s="61"/>
      <c r="NOT28" s="61"/>
      <c r="NOU28" s="61"/>
      <c r="NOV28" s="61"/>
      <c r="NOW28" s="61"/>
      <c r="NOX28" s="61"/>
      <c r="NOY28" s="61"/>
      <c r="NOZ28" s="61"/>
      <c r="NPA28" s="61"/>
      <c r="NPB28" s="61"/>
      <c r="NPC28" s="61"/>
      <c r="NPD28" s="61"/>
      <c r="NPE28" s="61"/>
      <c r="NPF28" s="61"/>
      <c r="NPG28" s="61"/>
      <c r="NPH28" s="61"/>
      <c r="NPI28" s="61"/>
      <c r="NPJ28" s="61"/>
      <c r="NPK28" s="61"/>
      <c r="NPL28" s="61"/>
      <c r="NPM28" s="61"/>
      <c r="NPN28" s="61"/>
      <c r="NPO28" s="61"/>
      <c r="NPP28" s="61"/>
      <c r="NPQ28" s="61"/>
      <c r="NPR28" s="61"/>
      <c r="NPS28" s="61"/>
      <c r="NPT28" s="61"/>
      <c r="NPU28" s="61"/>
      <c r="NPV28" s="61"/>
      <c r="NPW28" s="61"/>
      <c r="NPX28" s="61"/>
      <c r="NPY28" s="61"/>
      <c r="NPZ28" s="61"/>
      <c r="NQA28" s="61"/>
      <c r="NQB28" s="61"/>
      <c r="NQC28" s="61"/>
      <c r="NQD28" s="61"/>
      <c r="NQE28" s="61"/>
      <c r="NQF28" s="61"/>
      <c r="NQG28" s="61"/>
      <c r="NQH28" s="61"/>
      <c r="NQI28" s="61"/>
      <c r="NQJ28" s="61"/>
      <c r="NQK28" s="61"/>
      <c r="NQL28" s="61"/>
      <c r="NQM28" s="61"/>
      <c r="NQN28" s="61"/>
      <c r="NQO28" s="61"/>
      <c r="NQP28" s="61"/>
      <c r="NQQ28" s="61"/>
      <c r="NQR28" s="61"/>
      <c r="NQS28" s="61"/>
      <c r="NQT28" s="61"/>
      <c r="NQU28" s="61"/>
      <c r="NQV28" s="61"/>
      <c r="NQW28" s="61"/>
      <c r="NQX28" s="61"/>
      <c r="NQY28" s="61"/>
      <c r="NQZ28" s="61"/>
      <c r="NRA28" s="61"/>
      <c r="NRB28" s="61"/>
      <c r="NRC28" s="61"/>
      <c r="NRD28" s="61"/>
      <c r="NRE28" s="61"/>
      <c r="NRF28" s="61"/>
      <c r="NRG28" s="61"/>
      <c r="NRH28" s="61"/>
      <c r="NRI28" s="61"/>
      <c r="NRJ28" s="61"/>
      <c r="NRK28" s="61"/>
      <c r="NRL28" s="61"/>
      <c r="NRM28" s="61"/>
      <c r="NRN28" s="61"/>
      <c r="NRO28" s="61"/>
      <c r="NRP28" s="61"/>
      <c r="NRQ28" s="61"/>
      <c r="NRR28" s="61"/>
      <c r="NRS28" s="61"/>
      <c r="NRT28" s="61"/>
      <c r="NRU28" s="61"/>
      <c r="NRV28" s="61"/>
      <c r="NRW28" s="61"/>
      <c r="NRX28" s="61"/>
      <c r="NRY28" s="61"/>
      <c r="NRZ28" s="61"/>
      <c r="NSA28" s="61"/>
      <c r="NSB28" s="61"/>
      <c r="NSC28" s="61"/>
      <c r="NSD28" s="61"/>
      <c r="NSE28" s="61"/>
      <c r="NSF28" s="61"/>
      <c r="NSG28" s="61"/>
      <c r="NSH28" s="61"/>
      <c r="NSI28" s="61"/>
      <c r="NSJ28" s="61"/>
      <c r="NSK28" s="61"/>
      <c r="NSL28" s="61"/>
      <c r="NSM28" s="61"/>
      <c r="NSN28" s="61"/>
      <c r="NSO28" s="61"/>
      <c r="NSP28" s="61"/>
      <c r="NSQ28" s="61"/>
      <c r="NSR28" s="61"/>
      <c r="NSS28" s="61"/>
      <c r="NST28" s="61"/>
      <c r="NSU28" s="61"/>
      <c r="NSV28" s="61"/>
      <c r="NSW28" s="61"/>
      <c r="NSX28" s="61"/>
      <c r="NSY28" s="61"/>
      <c r="NSZ28" s="61"/>
      <c r="NTA28" s="61"/>
      <c r="NTB28" s="61"/>
      <c r="NTC28" s="61"/>
      <c r="NTD28" s="61"/>
      <c r="NTE28" s="61"/>
      <c r="NTF28" s="61"/>
      <c r="NTG28" s="61"/>
      <c r="NTH28" s="61"/>
      <c r="NTI28" s="61"/>
      <c r="NTJ28" s="61"/>
      <c r="NTK28" s="61"/>
      <c r="NTL28" s="61"/>
      <c r="NTM28" s="61"/>
      <c r="NTN28" s="61"/>
      <c r="NTO28" s="61"/>
      <c r="NTP28" s="61"/>
      <c r="NTQ28" s="61"/>
      <c r="NTR28" s="61"/>
      <c r="NTS28" s="61"/>
      <c r="NTT28" s="61"/>
      <c r="NTU28" s="61"/>
      <c r="NTV28" s="61"/>
      <c r="NTW28" s="61"/>
      <c r="NTX28" s="61"/>
      <c r="NTY28" s="61"/>
      <c r="NTZ28" s="61"/>
      <c r="NUA28" s="61"/>
      <c r="NUB28" s="61"/>
      <c r="NUC28" s="61"/>
      <c r="NUD28" s="61"/>
      <c r="NUE28" s="61"/>
      <c r="NUF28" s="61"/>
      <c r="NUG28" s="61"/>
      <c r="NUH28" s="61"/>
      <c r="NUI28" s="61"/>
      <c r="NUJ28" s="61"/>
      <c r="NUK28" s="61"/>
      <c r="NUL28" s="61"/>
      <c r="NUM28" s="61"/>
      <c r="NUN28" s="61"/>
      <c r="NUO28" s="61"/>
      <c r="NUP28" s="61"/>
      <c r="NUQ28" s="61"/>
      <c r="NUR28" s="61"/>
      <c r="NUS28" s="61"/>
      <c r="NUT28" s="61"/>
      <c r="NUU28" s="61"/>
      <c r="NUV28" s="61"/>
      <c r="NUW28" s="61"/>
      <c r="NUX28" s="61"/>
      <c r="NUY28" s="61"/>
      <c r="NUZ28" s="61"/>
      <c r="NVA28" s="61"/>
      <c r="NVB28" s="61"/>
      <c r="NVC28" s="61"/>
      <c r="NVD28" s="61"/>
      <c r="NVE28" s="61"/>
      <c r="NVF28" s="61"/>
      <c r="NVG28" s="61"/>
      <c r="NVH28" s="61"/>
      <c r="NVI28" s="61"/>
      <c r="NVJ28" s="61"/>
      <c r="NVK28" s="61"/>
      <c r="NVL28" s="61"/>
      <c r="NVM28" s="61"/>
      <c r="NVN28" s="61"/>
      <c r="NVO28" s="61"/>
      <c r="NVP28" s="61"/>
      <c r="NVQ28" s="61"/>
      <c r="NVR28" s="61"/>
      <c r="NVS28" s="61"/>
      <c r="NVT28" s="61"/>
      <c r="NVU28" s="61"/>
      <c r="NVV28" s="61"/>
      <c r="NVW28" s="61"/>
      <c r="NVX28" s="61"/>
      <c r="NVY28" s="61"/>
      <c r="NVZ28" s="61"/>
      <c r="NWA28" s="61"/>
      <c r="NWB28" s="61"/>
      <c r="NWC28" s="61"/>
      <c r="NWD28" s="61"/>
      <c r="NWE28" s="61"/>
      <c r="NWF28" s="61"/>
      <c r="NWG28" s="61"/>
      <c r="NWH28" s="61"/>
      <c r="NWI28" s="61"/>
      <c r="NWJ28" s="61"/>
      <c r="NWK28" s="61"/>
      <c r="NWL28" s="61"/>
      <c r="NWM28" s="61"/>
      <c r="NWN28" s="61"/>
      <c r="NWO28" s="61"/>
      <c r="NWP28" s="61"/>
      <c r="NWQ28" s="61"/>
      <c r="NWR28" s="61"/>
      <c r="NWS28" s="61"/>
      <c r="NWT28" s="61"/>
      <c r="NWU28" s="61"/>
      <c r="NWV28" s="61"/>
      <c r="NWW28" s="61"/>
      <c r="NWX28" s="61"/>
      <c r="NWY28" s="61"/>
      <c r="NWZ28" s="61"/>
      <c r="NXA28" s="61"/>
      <c r="NXB28" s="61"/>
      <c r="NXC28" s="61"/>
      <c r="NXD28" s="61"/>
      <c r="NXE28" s="61"/>
      <c r="NXF28" s="61"/>
      <c r="NXG28" s="61"/>
      <c r="NXH28" s="61"/>
      <c r="NXI28" s="61"/>
      <c r="NXJ28" s="61"/>
      <c r="NXK28" s="61"/>
      <c r="NXL28" s="61"/>
      <c r="NXM28" s="61"/>
      <c r="NXN28" s="61"/>
      <c r="NXO28" s="61"/>
      <c r="NXP28" s="61"/>
      <c r="NXQ28" s="61"/>
      <c r="NXR28" s="61"/>
      <c r="NXS28" s="61"/>
      <c r="NXT28" s="61"/>
      <c r="NXU28" s="61"/>
      <c r="NXV28" s="61"/>
      <c r="NXW28" s="61"/>
      <c r="NXX28" s="61"/>
      <c r="NXY28" s="61"/>
      <c r="NXZ28" s="61"/>
      <c r="NYA28" s="61"/>
      <c r="NYB28" s="61"/>
      <c r="NYC28" s="61"/>
      <c r="NYD28" s="61"/>
      <c r="NYE28" s="61"/>
      <c r="NYF28" s="61"/>
      <c r="NYG28" s="61"/>
      <c r="NYH28" s="61"/>
      <c r="NYI28" s="61"/>
      <c r="NYJ28" s="61"/>
      <c r="NYK28" s="61"/>
      <c r="NYL28" s="61"/>
      <c r="NYM28" s="61"/>
      <c r="NYN28" s="61"/>
      <c r="NYO28" s="61"/>
      <c r="NYP28" s="61"/>
      <c r="NYQ28" s="61"/>
      <c r="NYR28" s="61"/>
      <c r="NYS28" s="61"/>
      <c r="NYT28" s="61"/>
      <c r="NYU28" s="61"/>
      <c r="NYV28" s="61"/>
      <c r="NYW28" s="61"/>
      <c r="NYX28" s="61"/>
      <c r="NYY28" s="61"/>
      <c r="NYZ28" s="61"/>
      <c r="NZA28" s="61"/>
      <c r="NZB28" s="61"/>
      <c r="NZC28" s="61"/>
      <c r="NZD28" s="61"/>
      <c r="NZE28" s="61"/>
      <c r="NZF28" s="61"/>
      <c r="NZG28" s="61"/>
      <c r="NZH28" s="61"/>
      <c r="NZI28" s="61"/>
      <c r="NZJ28" s="61"/>
      <c r="NZK28" s="61"/>
      <c r="NZL28" s="61"/>
      <c r="NZM28" s="61"/>
      <c r="NZN28" s="61"/>
      <c r="NZO28" s="61"/>
      <c r="NZP28" s="61"/>
      <c r="NZQ28" s="61"/>
      <c r="NZR28" s="61"/>
      <c r="NZS28" s="61"/>
      <c r="NZT28" s="61"/>
      <c r="NZU28" s="61"/>
      <c r="NZV28" s="61"/>
      <c r="NZW28" s="61"/>
      <c r="NZX28" s="61"/>
      <c r="NZY28" s="61"/>
      <c r="NZZ28" s="61"/>
      <c r="OAA28" s="61"/>
      <c r="OAB28" s="61"/>
      <c r="OAC28" s="61"/>
      <c r="OAD28" s="61"/>
      <c r="OAE28" s="61"/>
      <c r="OAF28" s="61"/>
      <c r="OAG28" s="61"/>
      <c r="OAH28" s="61"/>
      <c r="OAI28" s="61"/>
      <c r="OAJ28" s="61"/>
      <c r="OAK28" s="61"/>
      <c r="OAL28" s="61"/>
      <c r="OAM28" s="61"/>
      <c r="OAN28" s="61"/>
      <c r="OAO28" s="61"/>
      <c r="OAP28" s="61"/>
      <c r="OAQ28" s="61"/>
      <c r="OAR28" s="61"/>
      <c r="OAS28" s="61"/>
      <c r="OAT28" s="61"/>
      <c r="OAU28" s="61"/>
      <c r="OAV28" s="61"/>
      <c r="OAW28" s="61"/>
      <c r="OAX28" s="61"/>
      <c r="OAY28" s="61"/>
      <c r="OAZ28" s="61"/>
      <c r="OBA28" s="61"/>
      <c r="OBB28" s="61"/>
      <c r="OBC28" s="61"/>
      <c r="OBD28" s="61"/>
      <c r="OBE28" s="61"/>
      <c r="OBF28" s="61"/>
      <c r="OBG28" s="61"/>
      <c r="OBH28" s="61"/>
      <c r="OBI28" s="61"/>
      <c r="OBJ28" s="61"/>
      <c r="OBK28" s="61"/>
      <c r="OBL28" s="61"/>
      <c r="OBM28" s="61"/>
      <c r="OBN28" s="61"/>
      <c r="OBO28" s="61"/>
      <c r="OBP28" s="61"/>
      <c r="OBQ28" s="61"/>
      <c r="OBR28" s="61"/>
      <c r="OBS28" s="61"/>
      <c r="OBT28" s="61"/>
      <c r="OBU28" s="61"/>
      <c r="OBV28" s="61"/>
      <c r="OBW28" s="61"/>
      <c r="OBX28" s="61"/>
      <c r="OBY28" s="61"/>
      <c r="OBZ28" s="61"/>
      <c r="OCA28" s="61"/>
      <c r="OCB28" s="61"/>
      <c r="OCC28" s="61"/>
      <c r="OCD28" s="61"/>
      <c r="OCE28" s="61"/>
      <c r="OCF28" s="61"/>
      <c r="OCG28" s="61"/>
      <c r="OCH28" s="61"/>
      <c r="OCI28" s="61"/>
      <c r="OCJ28" s="61"/>
      <c r="OCK28" s="61"/>
      <c r="OCL28" s="61"/>
      <c r="OCM28" s="61"/>
      <c r="OCN28" s="61"/>
      <c r="OCO28" s="61"/>
      <c r="OCP28" s="61"/>
      <c r="OCQ28" s="61"/>
      <c r="OCR28" s="61"/>
      <c r="OCS28" s="61"/>
      <c r="OCT28" s="61"/>
      <c r="OCU28" s="61"/>
      <c r="OCV28" s="61"/>
      <c r="OCW28" s="61"/>
      <c r="OCX28" s="61"/>
      <c r="OCY28" s="61"/>
      <c r="OCZ28" s="61"/>
      <c r="ODA28" s="61"/>
      <c r="ODB28" s="61"/>
      <c r="ODC28" s="61"/>
      <c r="ODD28" s="61"/>
      <c r="ODE28" s="61"/>
      <c r="ODF28" s="61"/>
      <c r="ODG28" s="61"/>
      <c r="ODH28" s="61"/>
      <c r="ODI28" s="61"/>
      <c r="ODJ28" s="61"/>
      <c r="ODK28" s="61"/>
      <c r="ODL28" s="61"/>
      <c r="ODM28" s="61"/>
      <c r="ODN28" s="61"/>
      <c r="ODO28" s="61"/>
      <c r="ODP28" s="61"/>
      <c r="ODQ28" s="61"/>
      <c r="ODR28" s="61"/>
      <c r="ODS28" s="61"/>
      <c r="ODT28" s="61"/>
      <c r="ODU28" s="61"/>
      <c r="ODV28" s="61"/>
      <c r="ODW28" s="61"/>
      <c r="ODX28" s="61"/>
      <c r="ODY28" s="61"/>
      <c r="ODZ28" s="61"/>
      <c r="OEA28" s="61"/>
      <c r="OEB28" s="61"/>
      <c r="OEC28" s="61"/>
      <c r="OED28" s="61"/>
      <c r="OEE28" s="61"/>
      <c r="OEF28" s="61"/>
      <c r="OEG28" s="61"/>
      <c r="OEH28" s="61"/>
      <c r="OEI28" s="61"/>
      <c r="OEJ28" s="61"/>
      <c r="OEK28" s="61"/>
      <c r="OEL28" s="61"/>
      <c r="OEM28" s="61"/>
      <c r="OEN28" s="61"/>
      <c r="OEO28" s="61"/>
      <c r="OEP28" s="61"/>
      <c r="OEQ28" s="61"/>
      <c r="OER28" s="61"/>
      <c r="OES28" s="61"/>
      <c r="OET28" s="61"/>
      <c r="OEU28" s="61"/>
      <c r="OEV28" s="61"/>
      <c r="OEW28" s="61"/>
      <c r="OEX28" s="61"/>
      <c r="OEY28" s="61"/>
      <c r="OEZ28" s="61"/>
      <c r="OFA28" s="61"/>
      <c r="OFB28" s="61"/>
      <c r="OFC28" s="61"/>
      <c r="OFD28" s="61"/>
      <c r="OFE28" s="61"/>
      <c r="OFF28" s="61"/>
      <c r="OFG28" s="61"/>
      <c r="OFH28" s="61"/>
      <c r="OFI28" s="61"/>
      <c r="OFJ28" s="61"/>
      <c r="OFK28" s="61"/>
      <c r="OFL28" s="61"/>
      <c r="OFM28" s="61"/>
      <c r="OFN28" s="61"/>
      <c r="OFO28" s="61"/>
      <c r="OFP28" s="61"/>
      <c r="OFQ28" s="61"/>
      <c r="OFR28" s="61"/>
      <c r="OFS28" s="61"/>
      <c r="OFT28" s="61"/>
      <c r="OFU28" s="61"/>
      <c r="OFV28" s="61"/>
      <c r="OFW28" s="61"/>
      <c r="OFX28" s="61"/>
      <c r="OFY28" s="61"/>
      <c r="OFZ28" s="61"/>
      <c r="OGA28" s="61"/>
      <c r="OGB28" s="61"/>
      <c r="OGC28" s="61"/>
      <c r="OGD28" s="61"/>
      <c r="OGE28" s="61"/>
      <c r="OGF28" s="61"/>
      <c r="OGG28" s="61"/>
      <c r="OGH28" s="61"/>
      <c r="OGI28" s="61"/>
      <c r="OGJ28" s="61"/>
      <c r="OGK28" s="61"/>
      <c r="OGL28" s="61"/>
      <c r="OGM28" s="61"/>
      <c r="OGN28" s="61"/>
      <c r="OGO28" s="61"/>
      <c r="OGP28" s="61"/>
      <c r="OGQ28" s="61"/>
      <c r="OGR28" s="61"/>
      <c r="OGS28" s="61"/>
      <c r="OGT28" s="61"/>
      <c r="OGU28" s="61"/>
      <c r="OGV28" s="61"/>
      <c r="OGW28" s="61"/>
      <c r="OGX28" s="61"/>
      <c r="OGY28" s="61"/>
      <c r="OGZ28" s="61"/>
      <c r="OHA28" s="61"/>
      <c r="OHB28" s="61"/>
      <c r="OHC28" s="61"/>
      <c r="OHD28" s="61"/>
      <c r="OHE28" s="61"/>
      <c r="OHF28" s="61"/>
      <c r="OHG28" s="61"/>
      <c r="OHH28" s="61"/>
      <c r="OHI28" s="61"/>
      <c r="OHJ28" s="61"/>
      <c r="OHK28" s="61"/>
      <c r="OHL28" s="61"/>
      <c r="OHM28" s="61"/>
      <c r="OHN28" s="61"/>
      <c r="OHO28" s="61"/>
      <c r="OHP28" s="61"/>
      <c r="OHQ28" s="61"/>
      <c r="OHR28" s="61"/>
      <c r="OHS28" s="61"/>
      <c r="OHT28" s="61"/>
      <c r="OHU28" s="61"/>
      <c r="OHV28" s="61"/>
      <c r="OHW28" s="61"/>
      <c r="OHX28" s="61"/>
      <c r="OHY28" s="61"/>
      <c r="OHZ28" s="61"/>
      <c r="OIA28" s="61"/>
      <c r="OIB28" s="61"/>
      <c r="OIC28" s="61"/>
      <c r="OID28" s="61"/>
      <c r="OIE28" s="61"/>
      <c r="OIF28" s="61"/>
      <c r="OIG28" s="61"/>
      <c r="OIH28" s="61"/>
      <c r="OII28" s="61"/>
      <c r="OIJ28" s="61"/>
      <c r="OIK28" s="61"/>
      <c r="OIL28" s="61"/>
      <c r="OIM28" s="61"/>
      <c r="OIN28" s="61"/>
      <c r="OIO28" s="61"/>
      <c r="OIP28" s="61"/>
      <c r="OIQ28" s="61"/>
      <c r="OIR28" s="61"/>
      <c r="OIS28" s="61"/>
      <c r="OIT28" s="61"/>
      <c r="OIU28" s="61"/>
      <c r="OIV28" s="61"/>
      <c r="OIW28" s="61"/>
      <c r="OIX28" s="61"/>
      <c r="OIY28" s="61"/>
      <c r="OIZ28" s="61"/>
      <c r="OJA28" s="61"/>
      <c r="OJB28" s="61"/>
      <c r="OJC28" s="61"/>
      <c r="OJD28" s="61"/>
      <c r="OJE28" s="61"/>
      <c r="OJF28" s="61"/>
      <c r="OJG28" s="61"/>
      <c r="OJH28" s="61"/>
      <c r="OJI28" s="61"/>
      <c r="OJJ28" s="61"/>
      <c r="OJK28" s="61"/>
      <c r="OJL28" s="61"/>
      <c r="OJM28" s="61"/>
      <c r="OJN28" s="61"/>
      <c r="OJO28" s="61"/>
      <c r="OJP28" s="61"/>
      <c r="OJQ28" s="61"/>
      <c r="OJR28" s="61"/>
      <c r="OJS28" s="61"/>
      <c r="OJT28" s="61"/>
      <c r="OJU28" s="61"/>
      <c r="OJV28" s="61"/>
      <c r="OJW28" s="61"/>
      <c r="OJX28" s="61"/>
      <c r="OJY28" s="61"/>
      <c r="OJZ28" s="61"/>
      <c r="OKA28" s="61"/>
      <c r="OKB28" s="61"/>
      <c r="OKC28" s="61"/>
      <c r="OKD28" s="61"/>
      <c r="OKE28" s="61"/>
      <c r="OKF28" s="61"/>
      <c r="OKG28" s="61"/>
      <c r="OKH28" s="61"/>
      <c r="OKI28" s="61"/>
      <c r="OKJ28" s="61"/>
      <c r="OKK28" s="61"/>
      <c r="OKL28" s="61"/>
      <c r="OKM28" s="61"/>
      <c r="OKN28" s="61"/>
      <c r="OKO28" s="61"/>
      <c r="OKP28" s="61"/>
      <c r="OKQ28" s="61"/>
      <c r="OKR28" s="61"/>
      <c r="OKS28" s="61"/>
      <c r="OKT28" s="61"/>
      <c r="OKU28" s="61"/>
      <c r="OKV28" s="61"/>
      <c r="OKW28" s="61"/>
      <c r="OKX28" s="61"/>
      <c r="OKY28" s="61"/>
      <c r="OKZ28" s="61"/>
      <c r="OLA28" s="61"/>
      <c r="OLB28" s="61"/>
      <c r="OLC28" s="61"/>
      <c r="OLD28" s="61"/>
      <c r="OLE28" s="61"/>
      <c r="OLF28" s="61"/>
      <c r="OLG28" s="61"/>
      <c r="OLH28" s="61"/>
      <c r="OLI28" s="61"/>
      <c r="OLJ28" s="61"/>
      <c r="OLK28" s="61"/>
      <c r="OLL28" s="61"/>
      <c r="OLM28" s="61"/>
      <c r="OLN28" s="61"/>
      <c r="OLO28" s="61"/>
      <c r="OLP28" s="61"/>
      <c r="OLQ28" s="61"/>
      <c r="OLR28" s="61"/>
      <c r="OLS28" s="61"/>
      <c r="OLT28" s="61"/>
      <c r="OLU28" s="61"/>
      <c r="OLV28" s="61"/>
      <c r="OLW28" s="61"/>
      <c r="OLX28" s="61"/>
      <c r="OLY28" s="61"/>
      <c r="OLZ28" s="61"/>
      <c r="OMA28" s="61"/>
      <c r="OMB28" s="61"/>
      <c r="OMC28" s="61"/>
      <c r="OMD28" s="61"/>
      <c r="OME28" s="61"/>
      <c r="OMF28" s="61"/>
      <c r="OMG28" s="61"/>
      <c r="OMH28" s="61"/>
      <c r="OMI28" s="61"/>
      <c r="OMJ28" s="61"/>
      <c r="OMK28" s="61"/>
      <c r="OML28" s="61"/>
      <c r="OMM28" s="61"/>
      <c r="OMN28" s="61"/>
      <c r="OMO28" s="61"/>
      <c r="OMP28" s="61"/>
      <c r="OMQ28" s="61"/>
      <c r="OMR28" s="61"/>
      <c r="OMS28" s="61"/>
      <c r="OMT28" s="61"/>
      <c r="OMU28" s="61"/>
      <c r="OMV28" s="61"/>
      <c r="OMW28" s="61"/>
      <c r="OMX28" s="61"/>
      <c r="OMY28" s="61"/>
      <c r="OMZ28" s="61"/>
      <c r="ONA28" s="61"/>
      <c r="ONB28" s="61"/>
      <c r="ONC28" s="61"/>
      <c r="OND28" s="61"/>
      <c r="ONE28" s="61"/>
      <c r="ONF28" s="61"/>
      <c r="ONG28" s="61"/>
      <c r="ONH28" s="61"/>
      <c r="ONI28" s="61"/>
      <c r="ONJ28" s="61"/>
      <c r="ONK28" s="61"/>
      <c r="ONL28" s="61"/>
      <c r="ONM28" s="61"/>
      <c r="ONN28" s="61"/>
      <c r="ONO28" s="61"/>
      <c r="ONP28" s="61"/>
      <c r="ONQ28" s="61"/>
      <c r="ONR28" s="61"/>
      <c r="ONS28" s="61"/>
      <c r="ONT28" s="61"/>
      <c r="ONU28" s="61"/>
      <c r="ONV28" s="61"/>
      <c r="ONW28" s="61"/>
      <c r="ONX28" s="61"/>
      <c r="ONY28" s="61"/>
      <c r="ONZ28" s="61"/>
      <c r="OOA28" s="61"/>
      <c r="OOB28" s="61"/>
      <c r="OOC28" s="61"/>
      <c r="OOD28" s="61"/>
      <c r="OOE28" s="61"/>
      <c r="OOF28" s="61"/>
      <c r="OOG28" s="61"/>
      <c r="OOH28" s="61"/>
      <c r="OOI28" s="61"/>
      <c r="OOJ28" s="61"/>
      <c r="OOK28" s="61"/>
      <c r="OOL28" s="61"/>
      <c r="OOM28" s="61"/>
      <c r="OON28" s="61"/>
      <c r="OOO28" s="61"/>
      <c r="OOP28" s="61"/>
      <c r="OOQ28" s="61"/>
      <c r="OOR28" s="61"/>
      <c r="OOS28" s="61"/>
      <c r="OOT28" s="61"/>
      <c r="OOU28" s="61"/>
      <c r="OOV28" s="61"/>
      <c r="OOW28" s="61"/>
      <c r="OOX28" s="61"/>
      <c r="OOY28" s="61"/>
      <c r="OOZ28" s="61"/>
      <c r="OPA28" s="61"/>
      <c r="OPB28" s="61"/>
      <c r="OPC28" s="61"/>
      <c r="OPD28" s="61"/>
      <c r="OPE28" s="61"/>
      <c r="OPF28" s="61"/>
      <c r="OPG28" s="61"/>
      <c r="OPH28" s="61"/>
      <c r="OPI28" s="61"/>
      <c r="OPJ28" s="61"/>
      <c r="OPK28" s="61"/>
      <c r="OPL28" s="61"/>
      <c r="OPM28" s="61"/>
      <c r="OPN28" s="61"/>
      <c r="OPO28" s="61"/>
      <c r="OPP28" s="61"/>
      <c r="OPQ28" s="61"/>
      <c r="OPR28" s="61"/>
      <c r="OPS28" s="61"/>
      <c r="OPT28" s="61"/>
      <c r="OPU28" s="61"/>
      <c r="OPV28" s="61"/>
      <c r="OPW28" s="61"/>
      <c r="OPX28" s="61"/>
      <c r="OPY28" s="61"/>
      <c r="OPZ28" s="61"/>
      <c r="OQA28" s="61"/>
      <c r="OQB28" s="61"/>
      <c r="OQC28" s="61"/>
      <c r="OQD28" s="61"/>
      <c r="OQE28" s="61"/>
      <c r="OQF28" s="61"/>
      <c r="OQG28" s="61"/>
      <c r="OQH28" s="61"/>
      <c r="OQI28" s="61"/>
      <c r="OQJ28" s="61"/>
      <c r="OQK28" s="61"/>
      <c r="OQL28" s="61"/>
      <c r="OQM28" s="61"/>
      <c r="OQN28" s="61"/>
      <c r="OQO28" s="61"/>
      <c r="OQP28" s="61"/>
      <c r="OQQ28" s="61"/>
      <c r="OQR28" s="61"/>
      <c r="OQS28" s="61"/>
      <c r="OQT28" s="61"/>
      <c r="OQU28" s="61"/>
      <c r="OQV28" s="61"/>
      <c r="OQW28" s="61"/>
      <c r="OQX28" s="61"/>
      <c r="OQY28" s="61"/>
      <c r="OQZ28" s="61"/>
      <c r="ORA28" s="61"/>
      <c r="ORB28" s="61"/>
      <c r="ORC28" s="61"/>
      <c r="ORD28" s="61"/>
      <c r="ORE28" s="61"/>
      <c r="ORF28" s="61"/>
      <c r="ORG28" s="61"/>
      <c r="ORH28" s="61"/>
      <c r="ORI28" s="61"/>
      <c r="ORJ28" s="61"/>
      <c r="ORK28" s="61"/>
      <c r="ORL28" s="61"/>
      <c r="ORM28" s="61"/>
      <c r="ORN28" s="61"/>
      <c r="ORO28" s="61"/>
      <c r="ORP28" s="61"/>
      <c r="ORQ28" s="61"/>
      <c r="ORR28" s="61"/>
      <c r="ORS28" s="61"/>
      <c r="ORT28" s="61"/>
      <c r="ORU28" s="61"/>
      <c r="ORV28" s="61"/>
      <c r="ORW28" s="61"/>
      <c r="ORX28" s="61"/>
      <c r="ORY28" s="61"/>
      <c r="ORZ28" s="61"/>
      <c r="OSA28" s="61"/>
      <c r="OSB28" s="61"/>
      <c r="OSC28" s="61"/>
      <c r="OSD28" s="61"/>
      <c r="OSE28" s="61"/>
      <c r="OSF28" s="61"/>
      <c r="OSG28" s="61"/>
      <c r="OSH28" s="61"/>
      <c r="OSI28" s="61"/>
      <c r="OSJ28" s="61"/>
      <c r="OSK28" s="61"/>
      <c r="OSL28" s="61"/>
      <c r="OSM28" s="61"/>
      <c r="OSN28" s="61"/>
      <c r="OSO28" s="61"/>
      <c r="OSP28" s="61"/>
      <c r="OSQ28" s="61"/>
      <c r="OSR28" s="61"/>
      <c r="OSS28" s="61"/>
      <c r="OST28" s="61"/>
      <c r="OSU28" s="61"/>
      <c r="OSV28" s="61"/>
      <c r="OSW28" s="61"/>
      <c r="OSX28" s="61"/>
      <c r="OSY28" s="61"/>
      <c r="OSZ28" s="61"/>
      <c r="OTA28" s="61"/>
      <c r="OTB28" s="61"/>
      <c r="OTC28" s="61"/>
      <c r="OTD28" s="61"/>
      <c r="OTE28" s="61"/>
      <c r="OTF28" s="61"/>
      <c r="OTG28" s="61"/>
      <c r="OTH28" s="61"/>
      <c r="OTI28" s="61"/>
      <c r="OTJ28" s="61"/>
      <c r="OTK28" s="61"/>
      <c r="OTL28" s="61"/>
      <c r="OTM28" s="61"/>
      <c r="OTN28" s="61"/>
      <c r="OTO28" s="61"/>
      <c r="OTP28" s="61"/>
      <c r="OTQ28" s="61"/>
      <c r="OTR28" s="61"/>
      <c r="OTS28" s="61"/>
      <c r="OTT28" s="61"/>
      <c r="OTU28" s="61"/>
      <c r="OTV28" s="61"/>
      <c r="OTW28" s="61"/>
      <c r="OTX28" s="61"/>
      <c r="OTY28" s="61"/>
      <c r="OTZ28" s="61"/>
      <c r="OUA28" s="61"/>
      <c r="OUB28" s="61"/>
      <c r="OUC28" s="61"/>
      <c r="OUD28" s="61"/>
      <c r="OUE28" s="61"/>
      <c r="OUF28" s="61"/>
      <c r="OUG28" s="61"/>
      <c r="OUH28" s="61"/>
      <c r="OUI28" s="61"/>
      <c r="OUJ28" s="61"/>
      <c r="OUK28" s="61"/>
      <c r="OUL28" s="61"/>
      <c r="OUM28" s="61"/>
      <c r="OUN28" s="61"/>
      <c r="OUO28" s="61"/>
      <c r="OUP28" s="61"/>
      <c r="OUQ28" s="61"/>
      <c r="OUR28" s="61"/>
      <c r="OUS28" s="61"/>
      <c r="OUT28" s="61"/>
      <c r="OUU28" s="61"/>
      <c r="OUV28" s="61"/>
      <c r="OUW28" s="61"/>
      <c r="OUX28" s="61"/>
      <c r="OUY28" s="61"/>
      <c r="OUZ28" s="61"/>
      <c r="OVA28" s="61"/>
      <c r="OVB28" s="61"/>
      <c r="OVC28" s="61"/>
      <c r="OVD28" s="61"/>
      <c r="OVE28" s="61"/>
      <c r="OVF28" s="61"/>
      <c r="OVG28" s="61"/>
      <c r="OVH28" s="61"/>
      <c r="OVI28" s="61"/>
      <c r="OVJ28" s="61"/>
      <c r="OVK28" s="61"/>
      <c r="OVL28" s="61"/>
      <c r="OVM28" s="61"/>
      <c r="OVN28" s="61"/>
      <c r="OVO28" s="61"/>
      <c r="OVP28" s="61"/>
      <c r="OVQ28" s="61"/>
      <c r="OVR28" s="61"/>
      <c r="OVS28" s="61"/>
      <c r="OVT28" s="61"/>
      <c r="OVU28" s="61"/>
      <c r="OVV28" s="61"/>
      <c r="OVW28" s="61"/>
      <c r="OVX28" s="61"/>
      <c r="OVY28" s="61"/>
      <c r="OVZ28" s="61"/>
      <c r="OWA28" s="61"/>
      <c r="OWB28" s="61"/>
      <c r="OWC28" s="61"/>
      <c r="OWD28" s="61"/>
      <c r="OWE28" s="61"/>
      <c r="OWF28" s="61"/>
      <c r="OWG28" s="61"/>
      <c r="OWH28" s="61"/>
      <c r="OWI28" s="61"/>
      <c r="OWJ28" s="61"/>
      <c r="OWK28" s="61"/>
      <c r="OWL28" s="61"/>
      <c r="OWM28" s="61"/>
      <c r="OWN28" s="61"/>
      <c r="OWO28" s="61"/>
      <c r="OWP28" s="61"/>
      <c r="OWQ28" s="61"/>
      <c r="OWR28" s="61"/>
      <c r="OWS28" s="61"/>
      <c r="OWT28" s="61"/>
      <c r="OWU28" s="61"/>
      <c r="OWV28" s="61"/>
      <c r="OWW28" s="61"/>
      <c r="OWX28" s="61"/>
      <c r="OWY28" s="61"/>
      <c r="OWZ28" s="61"/>
      <c r="OXA28" s="61"/>
      <c r="OXB28" s="61"/>
      <c r="OXC28" s="61"/>
      <c r="OXD28" s="61"/>
      <c r="OXE28" s="61"/>
      <c r="OXF28" s="61"/>
      <c r="OXG28" s="61"/>
      <c r="OXH28" s="61"/>
      <c r="OXI28" s="61"/>
      <c r="OXJ28" s="61"/>
      <c r="OXK28" s="61"/>
      <c r="OXL28" s="61"/>
      <c r="OXM28" s="61"/>
      <c r="OXN28" s="61"/>
      <c r="OXO28" s="61"/>
      <c r="OXP28" s="61"/>
      <c r="OXQ28" s="61"/>
      <c r="OXR28" s="61"/>
      <c r="OXS28" s="61"/>
      <c r="OXT28" s="61"/>
      <c r="OXU28" s="61"/>
      <c r="OXV28" s="61"/>
      <c r="OXW28" s="61"/>
      <c r="OXX28" s="61"/>
      <c r="OXY28" s="61"/>
      <c r="OXZ28" s="61"/>
      <c r="OYA28" s="61"/>
      <c r="OYB28" s="61"/>
      <c r="OYC28" s="61"/>
      <c r="OYD28" s="61"/>
      <c r="OYE28" s="61"/>
      <c r="OYF28" s="61"/>
      <c r="OYG28" s="61"/>
      <c r="OYH28" s="61"/>
      <c r="OYI28" s="61"/>
      <c r="OYJ28" s="61"/>
      <c r="OYK28" s="61"/>
      <c r="OYL28" s="61"/>
      <c r="OYM28" s="61"/>
      <c r="OYN28" s="61"/>
      <c r="OYO28" s="61"/>
      <c r="OYP28" s="61"/>
      <c r="OYQ28" s="61"/>
      <c r="OYR28" s="61"/>
      <c r="OYS28" s="61"/>
      <c r="OYT28" s="61"/>
      <c r="OYU28" s="61"/>
      <c r="OYV28" s="61"/>
      <c r="OYW28" s="61"/>
      <c r="OYX28" s="61"/>
      <c r="OYY28" s="61"/>
      <c r="OYZ28" s="61"/>
      <c r="OZA28" s="61"/>
      <c r="OZB28" s="61"/>
      <c r="OZC28" s="61"/>
      <c r="OZD28" s="61"/>
      <c r="OZE28" s="61"/>
      <c r="OZF28" s="61"/>
      <c r="OZG28" s="61"/>
      <c r="OZH28" s="61"/>
      <c r="OZI28" s="61"/>
      <c r="OZJ28" s="61"/>
      <c r="OZK28" s="61"/>
      <c r="OZL28" s="61"/>
      <c r="OZM28" s="61"/>
      <c r="OZN28" s="61"/>
      <c r="OZO28" s="61"/>
      <c r="OZP28" s="61"/>
      <c r="OZQ28" s="61"/>
      <c r="OZR28" s="61"/>
      <c r="OZS28" s="61"/>
      <c r="OZT28" s="61"/>
      <c r="OZU28" s="61"/>
      <c r="OZV28" s="61"/>
      <c r="OZW28" s="61"/>
      <c r="OZX28" s="61"/>
      <c r="OZY28" s="61"/>
      <c r="OZZ28" s="61"/>
      <c r="PAA28" s="61"/>
      <c r="PAB28" s="61"/>
      <c r="PAC28" s="61"/>
      <c r="PAD28" s="61"/>
      <c r="PAE28" s="61"/>
      <c r="PAF28" s="61"/>
      <c r="PAG28" s="61"/>
      <c r="PAH28" s="61"/>
      <c r="PAI28" s="61"/>
      <c r="PAJ28" s="61"/>
      <c r="PAK28" s="61"/>
      <c r="PAL28" s="61"/>
      <c r="PAM28" s="61"/>
      <c r="PAN28" s="61"/>
      <c r="PAO28" s="61"/>
      <c r="PAP28" s="61"/>
      <c r="PAQ28" s="61"/>
      <c r="PAR28" s="61"/>
      <c r="PAS28" s="61"/>
      <c r="PAT28" s="61"/>
      <c r="PAU28" s="61"/>
      <c r="PAV28" s="61"/>
      <c r="PAW28" s="61"/>
      <c r="PAX28" s="61"/>
      <c r="PAY28" s="61"/>
      <c r="PAZ28" s="61"/>
      <c r="PBA28" s="61"/>
      <c r="PBB28" s="61"/>
      <c r="PBC28" s="61"/>
      <c r="PBD28" s="61"/>
      <c r="PBE28" s="61"/>
      <c r="PBF28" s="61"/>
      <c r="PBG28" s="61"/>
      <c r="PBH28" s="61"/>
      <c r="PBI28" s="61"/>
      <c r="PBJ28" s="61"/>
      <c r="PBK28" s="61"/>
      <c r="PBL28" s="61"/>
      <c r="PBM28" s="61"/>
      <c r="PBN28" s="61"/>
      <c r="PBO28" s="61"/>
      <c r="PBP28" s="61"/>
      <c r="PBQ28" s="61"/>
      <c r="PBR28" s="61"/>
      <c r="PBS28" s="61"/>
      <c r="PBT28" s="61"/>
      <c r="PBU28" s="61"/>
      <c r="PBV28" s="61"/>
      <c r="PBW28" s="61"/>
      <c r="PBX28" s="61"/>
      <c r="PBY28" s="61"/>
      <c r="PBZ28" s="61"/>
      <c r="PCA28" s="61"/>
      <c r="PCB28" s="61"/>
      <c r="PCC28" s="61"/>
      <c r="PCD28" s="61"/>
      <c r="PCE28" s="61"/>
      <c r="PCF28" s="61"/>
      <c r="PCG28" s="61"/>
      <c r="PCH28" s="61"/>
      <c r="PCI28" s="61"/>
      <c r="PCJ28" s="61"/>
      <c r="PCK28" s="61"/>
      <c r="PCL28" s="61"/>
      <c r="PCM28" s="61"/>
      <c r="PCN28" s="61"/>
      <c r="PCO28" s="61"/>
      <c r="PCP28" s="61"/>
      <c r="PCQ28" s="61"/>
      <c r="PCR28" s="61"/>
      <c r="PCS28" s="61"/>
      <c r="PCT28" s="61"/>
      <c r="PCU28" s="61"/>
      <c r="PCV28" s="61"/>
      <c r="PCW28" s="61"/>
      <c r="PCX28" s="61"/>
      <c r="PCY28" s="61"/>
      <c r="PCZ28" s="61"/>
      <c r="PDA28" s="61"/>
      <c r="PDB28" s="61"/>
      <c r="PDC28" s="61"/>
      <c r="PDD28" s="61"/>
      <c r="PDE28" s="61"/>
      <c r="PDF28" s="61"/>
      <c r="PDG28" s="61"/>
      <c r="PDH28" s="61"/>
      <c r="PDI28" s="61"/>
      <c r="PDJ28" s="61"/>
      <c r="PDK28" s="61"/>
      <c r="PDL28" s="61"/>
      <c r="PDM28" s="61"/>
      <c r="PDN28" s="61"/>
      <c r="PDO28" s="61"/>
      <c r="PDP28" s="61"/>
      <c r="PDQ28" s="61"/>
      <c r="PDR28" s="61"/>
      <c r="PDS28" s="61"/>
      <c r="PDT28" s="61"/>
      <c r="PDU28" s="61"/>
      <c r="PDV28" s="61"/>
      <c r="PDW28" s="61"/>
      <c r="PDX28" s="61"/>
      <c r="PDY28" s="61"/>
      <c r="PDZ28" s="61"/>
      <c r="PEA28" s="61"/>
      <c r="PEB28" s="61"/>
      <c r="PEC28" s="61"/>
      <c r="PED28" s="61"/>
      <c r="PEE28" s="61"/>
      <c r="PEF28" s="61"/>
      <c r="PEG28" s="61"/>
      <c r="PEH28" s="61"/>
      <c r="PEI28" s="61"/>
      <c r="PEJ28" s="61"/>
      <c r="PEK28" s="61"/>
      <c r="PEL28" s="61"/>
      <c r="PEM28" s="61"/>
      <c r="PEN28" s="61"/>
      <c r="PEO28" s="61"/>
      <c r="PEP28" s="61"/>
      <c r="PEQ28" s="61"/>
      <c r="PER28" s="61"/>
      <c r="PES28" s="61"/>
      <c r="PET28" s="61"/>
      <c r="PEU28" s="61"/>
      <c r="PEV28" s="61"/>
      <c r="PEW28" s="61"/>
      <c r="PEX28" s="61"/>
      <c r="PEY28" s="61"/>
      <c r="PEZ28" s="61"/>
      <c r="PFA28" s="61"/>
      <c r="PFB28" s="61"/>
      <c r="PFC28" s="61"/>
      <c r="PFD28" s="61"/>
      <c r="PFE28" s="61"/>
      <c r="PFF28" s="61"/>
      <c r="PFG28" s="61"/>
      <c r="PFH28" s="61"/>
      <c r="PFI28" s="61"/>
      <c r="PFJ28" s="61"/>
      <c r="PFK28" s="61"/>
      <c r="PFL28" s="61"/>
      <c r="PFM28" s="61"/>
      <c r="PFN28" s="61"/>
      <c r="PFO28" s="61"/>
      <c r="PFP28" s="61"/>
      <c r="PFQ28" s="61"/>
      <c r="PFR28" s="61"/>
      <c r="PFS28" s="61"/>
      <c r="PFT28" s="61"/>
      <c r="PFU28" s="61"/>
      <c r="PFV28" s="61"/>
      <c r="PFW28" s="61"/>
      <c r="PFX28" s="61"/>
      <c r="PFY28" s="61"/>
      <c r="PFZ28" s="61"/>
      <c r="PGA28" s="61"/>
      <c r="PGB28" s="61"/>
      <c r="PGC28" s="61"/>
      <c r="PGD28" s="61"/>
      <c r="PGE28" s="61"/>
      <c r="PGF28" s="61"/>
      <c r="PGG28" s="61"/>
      <c r="PGH28" s="61"/>
      <c r="PGI28" s="61"/>
      <c r="PGJ28" s="61"/>
      <c r="PGK28" s="61"/>
      <c r="PGL28" s="61"/>
      <c r="PGM28" s="61"/>
      <c r="PGN28" s="61"/>
      <c r="PGO28" s="61"/>
      <c r="PGP28" s="61"/>
      <c r="PGQ28" s="61"/>
      <c r="PGR28" s="61"/>
      <c r="PGS28" s="61"/>
      <c r="PGT28" s="61"/>
      <c r="PGU28" s="61"/>
      <c r="PGV28" s="61"/>
      <c r="PGW28" s="61"/>
      <c r="PGX28" s="61"/>
      <c r="PGY28" s="61"/>
      <c r="PGZ28" s="61"/>
      <c r="PHA28" s="61"/>
      <c r="PHB28" s="61"/>
      <c r="PHC28" s="61"/>
      <c r="PHD28" s="61"/>
      <c r="PHE28" s="61"/>
      <c r="PHF28" s="61"/>
      <c r="PHG28" s="61"/>
      <c r="PHH28" s="61"/>
      <c r="PHI28" s="61"/>
      <c r="PHJ28" s="61"/>
      <c r="PHK28" s="61"/>
      <c r="PHL28" s="61"/>
      <c r="PHM28" s="61"/>
      <c r="PHN28" s="61"/>
      <c r="PHO28" s="61"/>
      <c r="PHP28" s="61"/>
      <c r="PHQ28" s="61"/>
      <c r="PHR28" s="61"/>
      <c r="PHS28" s="61"/>
      <c r="PHT28" s="61"/>
      <c r="PHU28" s="61"/>
      <c r="PHV28" s="61"/>
      <c r="PHW28" s="61"/>
      <c r="PHX28" s="61"/>
      <c r="PHY28" s="61"/>
      <c r="PHZ28" s="61"/>
      <c r="PIA28" s="61"/>
      <c r="PIB28" s="61"/>
      <c r="PIC28" s="61"/>
      <c r="PID28" s="61"/>
      <c r="PIE28" s="61"/>
      <c r="PIF28" s="61"/>
      <c r="PIG28" s="61"/>
      <c r="PIH28" s="61"/>
      <c r="PII28" s="61"/>
      <c r="PIJ28" s="61"/>
      <c r="PIK28" s="61"/>
      <c r="PIL28" s="61"/>
      <c r="PIM28" s="61"/>
      <c r="PIN28" s="61"/>
      <c r="PIO28" s="61"/>
      <c r="PIP28" s="61"/>
      <c r="PIQ28" s="61"/>
      <c r="PIR28" s="61"/>
      <c r="PIS28" s="61"/>
      <c r="PIT28" s="61"/>
      <c r="PIU28" s="61"/>
      <c r="PIV28" s="61"/>
      <c r="PIW28" s="61"/>
      <c r="PIX28" s="61"/>
      <c r="PIY28" s="61"/>
      <c r="PIZ28" s="61"/>
      <c r="PJA28" s="61"/>
      <c r="PJB28" s="61"/>
      <c r="PJC28" s="61"/>
      <c r="PJD28" s="61"/>
      <c r="PJE28" s="61"/>
      <c r="PJF28" s="61"/>
      <c r="PJG28" s="61"/>
      <c r="PJH28" s="61"/>
      <c r="PJI28" s="61"/>
      <c r="PJJ28" s="61"/>
      <c r="PJK28" s="61"/>
      <c r="PJL28" s="61"/>
      <c r="PJM28" s="61"/>
      <c r="PJN28" s="61"/>
      <c r="PJO28" s="61"/>
      <c r="PJP28" s="61"/>
      <c r="PJQ28" s="61"/>
      <c r="PJR28" s="61"/>
      <c r="PJS28" s="61"/>
      <c r="PJT28" s="61"/>
      <c r="PJU28" s="61"/>
      <c r="PJV28" s="61"/>
      <c r="PJW28" s="61"/>
      <c r="PJX28" s="61"/>
      <c r="PJY28" s="61"/>
      <c r="PJZ28" s="61"/>
      <c r="PKA28" s="61"/>
      <c r="PKB28" s="61"/>
      <c r="PKC28" s="61"/>
      <c r="PKD28" s="61"/>
      <c r="PKE28" s="61"/>
      <c r="PKF28" s="61"/>
      <c r="PKG28" s="61"/>
      <c r="PKH28" s="61"/>
      <c r="PKI28" s="61"/>
      <c r="PKJ28" s="61"/>
      <c r="PKK28" s="61"/>
      <c r="PKL28" s="61"/>
      <c r="PKM28" s="61"/>
      <c r="PKN28" s="61"/>
      <c r="PKO28" s="61"/>
      <c r="PKP28" s="61"/>
      <c r="PKQ28" s="61"/>
      <c r="PKR28" s="61"/>
      <c r="PKS28" s="61"/>
      <c r="PKT28" s="61"/>
      <c r="PKU28" s="61"/>
      <c r="PKV28" s="61"/>
      <c r="PKW28" s="61"/>
      <c r="PKX28" s="61"/>
      <c r="PKY28" s="61"/>
      <c r="PKZ28" s="61"/>
      <c r="PLA28" s="61"/>
      <c r="PLB28" s="61"/>
      <c r="PLC28" s="61"/>
      <c r="PLD28" s="61"/>
      <c r="PLE28" s="61"/>
      <c r="PLF28" s="61"/>
      <c r="PLG28" s="61"/>
      <c r="PLH28" s="61"/>
      <c r="PLI28" s="61"/>
      <c r="PLJ28" s="61"/>
      <c r="PLK28" s="61"/>
      <c r="PLL28" s="61"/>
      <c r="PLM28" s="61"/>
      <c r="PLN28" s="61"/>
      <c r="PLO28" s="61"/>
      <c r="PLP28" s="61"/>
      <c r="PLQ28" s="61"/>
      <c r="PLR28" s="61"/>
      <c r="PLS28" s="61"/>
      <c r="PLT28" s="61"/>
      <c r="PLU28" s="61"/>
      <c r="PLV28" s="61"/>
      <c r="PLW28" s="61"/>
      <c r="PLX28" s="61"/>
      <c r="PLY28" s="61"/>
      <c r="PLZ28" s="61"/>
      <c r="PMA28" s="61"/>
      <c r="PMB28" s="61"/>
      <c r="PMC28" s="61"/>
      <c r="PMD28" s="61"/>
      <c r="PME28" s="61"/>
      <c r="PMF28" s="61"/>
      <c r="PMG28" s="61"/>
      <c r="PMH28" s="61"/>
      <c r="PMI28" s="61"/>
      <c r="PMJ28" s="61"/>
      <c r="PMK28" s="61"/>
      <c r="PML28" s="61"/>
      <c r="PMM28" s="61"/>
      <c r="PMN28" s="61"/>
      <c r="PMO28" s="61"/>
      <c r="PMP28" s="61"/>
      <c r="PMQ28" s="61"/>
      <c r="PMR28" s="61"/>
      <c r="PMS28" s="61"/>
      <c r="PMT28" s="61"/>
      <c r="PMU28" s="61"/>
      <c r="PMV28" s="61"/>
      <c r="PMW28" s="61"/>
      <c r="PMX28" s="61"/>
      <c r="PMY28" s="61"/>
      <c r="PMZ28" s="61"/>
      <c r="PNA28" s="61"/>
      <c r="PNB28" s="61"/>
      <c r="PNC28" s="61"/>
      <c r="PND28" s="61"/>
      <c r="PNE28" s="61"/>
      <c r="PNF28" s="61"/>
      <c r="PNG28" s="61"/>
      <c r="PNH28" s="61"/>
      <c r="PNI28" s="61"/>
      <c r="PNJ28" s="61"/>
      <c r="PNK28" s="61"/>
      <c r="PNL28" s="61"/>
      <c r="PNM28" s="61"/>
      <c r="PNN28" s="61"/>
      <c r="PNO28" s="61"/>
      <c r="PNP28" s="61"/>
      <c r="PNQ28" s="61"/>
      <c r="PNR28" s="61"/>
      <c r="PNS28" s="61"/>
      <c r="PNT28" s="61"/>
      <c r="PNU28" s="61"/>
      <c r="PNV28" s="61"/>
      <c r="PNW28" s="61"/>
      <c r="PNX28" s="61"/>
      <c r="PNY28" s="61"/>
      <c r="PNZ28" s="61"/>
      <c r="POA28" s="61"/>
      <c r="POB28" s="61"/>
      <c r="POC28" s="61"/>
      <c r="POD28" s="61"/>
      <c r="POE28" s="61"/>
      <c r="POF28" s="61"/>
      <c r="POG28" s="61"/>
      <c r="POH28" s="61"/>
      <c r="POI28" s="61"/>
      <c r="POJ28" s="61"/>
      <c r="POK28" s="61"/>
      <c r="POL28" s="61"/>
      <c r="POM28" s="61"/>
      <c r="PON28" s="61"/>
      <c r="POO28" s="61"/>
      <c r="POP28" s="61"/>
      <c r="POQ28" s="61"/>
      <c r="POR28" s="61"/>
      <c r="POS28" s="61"/>
      <c r="POT28" s="61"/>
      <c r="POU28" s="61"/>
      <c r="POV28" s="61"/>
      <c r="POW28" s="61"/>
      <c r="POX28" s="61"/>
      <c r="POY28" s="61"/>
      <c r="POZ28" s="61"/>
      <c r="PPA28" s="61"/>
      <c r="PPB28" s="61"/>
      <c r="PPC28" s="61"/>
      <c r="PPD28" s="61"/>
      <c r="PPE28" s="61"/>
      <c r="PPF28" s="61"/>
      <c r="PPG28" s="61"/>
      <c r="PPH28" s="61"/>
      <c r="PPI28" s="61"/>
      <c r="PPJ28" s="61"/>
      <c r="PPK28" s="61"/>
      <c r="PPL28" s="61"/>
      <c r="PPM28" s="61"/>
      <c r="PPN28" s="61"/>
      <c r="PPO28" s="61"/>
      <c r="PPP28" s="61"/>
      <c r="PPQ28" s="61"/>
      <c r="PPR28" s="61"/>
      <c r="PPS28" s="61"/>
      <c r="PPT28" s="61"/>
      <c r="PPU28" s="61"/>
      <c r="PPV28" s="61"/>
      <c r="PPW28" s="61"/>
      <c r="PPX28" s="61"/>
      <c r="PPY28" s="61"/>
      <c r="PPZ28" s="61"/>
      <c r="PQA28" s="61"/>
      <c r="PQB28" s="61"/>
      <c r="PQC28" s="61"/>
      <c r="PQD28" s="61"/>
      <c r="PQE28" s="61"/>
      <c r="PQF28" s="61"/>
      <c r="PQG28" s="61"/>
      <c r="PQH28" s="61"/>
      <c r="PQI28" s="61"/>
      <c r="PQJ28" s="61"/>
      <c r="PQK28" s="61"/>
      <c r="PQL28" s="61"/>
      <c r="PQM28" s="61"/>
      <c r="PQN28" s="61"/>
      <c r="PQO28" s="61"/>
      <c r="PQP28" s="61"/>
      <c r="PQQ28" s="61"/>
      <c r="PQR28" s="61"/>
      <c r="PQS28" s="61"/>
      <c r="PQT28" s="61"/>
      <c r="PQU28" s="61"/>
      <c r="PQV28" s="61"/>
      <c r="PQW28" s="61"/>
      <c r="PQX28" s="61"/>
      <c r="PQY28" s="61"/>
      <c r="PQZ28" s="61"/>
      <c r="PRA28" s="61"/>
      <c r="PRB28" s="61"/>
      <c r="PRC28" s="61"/>
      <c r="PRD28" s="61"/>
      <c r="PRE28" s="61"/>
      <c r="PRF28" s="61"/>
      <c r="PRG28" s="61"/>
      <c r="PRH28" s="61"/>
      <c r="PRI28" s="61"/>
      <c r="PRJ28" s="61"/>
      <c r="PRK28" s="61"/>
      <c r="PRL28" s="61"/>
      <c r="PRM28" s="61"/>
      <c r="PRN28" s="61"/>
      <c r="PRO28" s="61"/>
      <c r="PRP28" s="61"/>
      <c r="PRQ28" s="61"/>
      <c r="PRR28" s="61"/>
      <c r="PRS28" s="61"/>
      <c r="PRT28" s="61"/>
      <c r="PRU28" s="61"/>
      <c r="PRV28" s="61"/>
      <c r="PRW28" s="61"/>
      <c r="PRX28" s="61"/>
      <c r="PRY28" s="61"/>
      <c r="PRZ28" s="61"/>
      <c r="PSA28" s="61"/>
      <c r="PSB28" s="61"/>
      <c r="PSC28" s="61"/>
      <c r="PSD28" s="61"/>
      <c r="PSE28" s="61"/>
      <c r="PSF28" s="61"/>
      <c r="PSG28" s="61"/>
      <c r="PSH28" s="61"/>
      <c r="PSI28" s="61"/>
      <c r="PSJ28" s="61"/>
      <c r="PSK28" s="61"/>
      <c r="PSL28" s="61"/>
      <c r="PSM28" s="61"/>
      <c r="PSN28" s="61"/>
      <c r="PSO28" s="61"/>
      <c r="PSP28" s="61"/>
      <c r="PSQ28" s="61"/>
      <c r="PSR28" s="61"/>
      <c r="PSS28" s="61"/>
      <c r="PST28" s="61"/>
      <c r="PSU28" s="61"/>
      <c r="PSV28" s="61"/>
      <c r="PSW28" s="61"/>
      <c r="PSX28" s="61"/>
      <c r="PSY28" s="61"/>
      <c r="PSZ28" s="61"/>
      <c r="PTA28" s="61"/>
      <c r="PTB28" s="61"/>
      <c r="PTC28" s="61"/>
      <c r="PTD28" s="61"/>
      <c r="PTE28" s="61"/>
      <c r="PTF28" s="61"/>
      <c r="PTG28" s="61"/>
      <c r="PTH28" s="61"/>
      <c r="PTI28" s="61"/>
      <c r="PTJ28" s="61"/>
      <c r="PTK28" s="61"/>
      <c r="PTL28" s="61"/>
      <c r="PTM28" s="61"/>
      <c r="PTN28" s="61"/>
      <c r="PTO28" s="61"/>
      <c r="PTP28" s="61"/>
      <c r="PTQ28" s="61"/>
      <c r="PTR28" s="61"/>
      <c r="PTS28" s="61"/>
      <c r="PTT28" s="61"/>
      <c r="PTU28" s="61"/>
      <c r="PTV28" s="61"/>
      <c r="PTW28" s="61"/>
      <c r="PTX28" s="61"/>
      <c r="PTY28" s="61"/>
      <c r="PTZ28" s="61"/>
      <c r="PUA28" s="61"/>
      <c r="PUB28" s="61"/>
      <c r="PUC28" s="61"/>
      <c r="PUD28" s="61"/>
      <c r="PUE28" s="61"/>
      <c r="PUF28" s="61"/>
      <c r="PUG28" s="61"/>
      <c r="PUH28" s="61"/>
      <c r="PUI28" s="61"/>
      <c r="PUJ28" s="61"/>
      <c r="PUK28" s="61"/>
      <c r="PUL28" s="61"/>
      <c r="PUM28" s="61"/>
      <c r="PUN28" s="61"/>
      <c r="PUO28" s="61"/>
      <c r="PUP28" s="61"/>
      <c r="PUQ28" s="61"/>
      <c r="PUR28" s="61"/>
      <c r="PUS28" s="61"/>
      <c r="PUT28" s="61"/>
      <c r="PUU28" s="61"/>
      <c r="PUV28" s="61"/>
      <c r="PUW28" s="61"/>
      <c r="PUX28" s="61"/>
      <c r="PUY28" s="61"/>
      <c r="PUZ28" s="61"/>
      <c r="PVA28" s="61"/>
      <c r="PVB28" s="61"/>
      <c r="PVC28" s="61"/>
      <c r="PVD28" s="61"/>
      <c r="PVE28" s="61"/>
      <c r="PVF28" s="61"/>
      <c r="PVG28" s="61"/>
      <c r="PVH28" s="61"/>
      <c r="PVI28" s="61"/>
      <c r="PVJ28" s="61"/>
      <c r="PVK28" s="61"/>
      <c r="PVL28" s="61"/>
      <c r="PVM28" s="61"/>
      <c r="PVN28" s="61"/>
      <c r="PVO28" s="61"/>
      <c r="PVP28" s="61"/>
      <c r="PVQ28" s="61"/>
      <c r="PVR28" s="61"/>
      <c r="PVS28" s="61"/>
      <c r="PVT28" s="61"/>
      <c r="PVU28" s="61"/>
      <c r="PVV28" s="61"/>
      <c r="PVW28" s="61"/>
      <c r="PVX28" s="61"/>
      <c r="PVY28" s="61"/>
      <c r="PVZ28" s="61"/>
      <c r="PWA28" s="61"/>
      <c r="PWB28" s="61"/>
      <c r="PWC28" s="61"/>
      <c r="PWD28" s="61"/>
      <c r="PWE28" s="61"/>
      <c r="PWF28" s="61"/>
      <c r="PWG28" s="61"/>
      <c r="PWH28" s="61"/>
      <c r="PWI28" s="61"/>
      <c r="PWJ28" s="61"/>
      <c r="PWK28" s="61"/>
      <c r="PWL28" s="61"/>
      <c r="PWM28" s="61"/>
      <c r="PWN28" s="61"/>
      <c r="PWO28" s="61"/>
      <c r="PWP28" s="61"/>
      <c r="PWQ28" s="61"/>
      <c r="PWR28" s="61"/>
      <c r="PWS28" s="61"/>
      <c r="PWT28" s="61"/>
      <c r="PWU28" s="61"/>
      <c r="PWV28" s="61"/>
      <c r="PWW28" s="61"/>
      <c r="PWX28" s="61"/>
      <c r="PWY28" s="61"/>
      <c r="PWZ28" s="61"/>
      <c r="PXA28" s="61"/>
      <c r="PXB28" s="61"/>
      <c r="PXC28" s="61"/>
      <c r="PXD28" s="61"/>
      <c r="PXE28" s="61"/>
      <c r="PXF28" s="61"/>
      <c r="PXG28" s="61"/>
      <c r="PXH28" s="61"/>
      <c r="PXI28" s="61"/>
      <c r="PXJ28" s="61"/>
      <c r="PXK28" s="61"/>
      <c r="PXL28" s="61"/>
      <c r="PXM28" s="61"/>
      <c r="PXN28" s="61"/>
      <c r="PXO28" s="61"/>
      <c r="PXP28" s="61"/>
      <c r="PXQ28" s="61"/>
      <c r="PXR28" s="61"/>
      <c r="PXS28" s="61"/>
      <c r="PXT28" s="61"/>
      <c r="PXU28" s="61"/>
      <c r="PXV28" s="61"/>
      <c r="PXW28" s="61"/>
      <c r="PXX28" s="61"/>
      <c r="PXY28" s="61"/>
      <c r="PXZ28" s="61"/>
      <c r="PYA28" s="61"/>
      <c r="PYB28" s="61"/>
      <c r="PYC28" s="61"/>
      <c r="PYD28" s="61"/>
      <c r="PYE28" s="61"/>
      <c r="PYF28" s="61"/>
      <c r="PYG28" s="61"/>
      <c r="PYH28" s="61"/>
      <c r="PYI28" s="61"/>
      <c r="PYJ28" s="61"/>
      <c r="PYK28" s="61"/>
      <c r="PYL28" s="61"/>
      <c r="PYM28" s="61"/>
      <c r="PYN28" s="61"/>
      <c r="PYO28" s="61"/>
      <c r="PYP28" s="61"/>
      <c r="PYQ28" s="61"/>
      <c r="PYR28" s="61"/>
      <c r="PYS28" s="61"/>
      <c r="PYT28" s="61"/>
      <c r="PYU28" s="61"/>
      <c r="PYV28" s="61"/>
      <c r="PYW28" s="61"/>
      <c r="PYX28" s="61"/>
      <c r="PYY28" s="61"/>
      <c r="PYZ28" s="61"/>
      <c r="PZA28" s="61"/>
      <c r="PZB28" s="61"/>
      <c r="PZC28" s="61"/>
      <c r="PZD28" s="61"/>
      <c r="PZE28" s="61"/>
      <c r="PZF28" s="61"/>
      <c r="PZG28" s="61"/>
      <c r="PZH28" s="61"/>
      <c r="PZI28" s="61"/>
      <c r="PZJ28" s="61"/>
      <c r="PZK28" s="61"/>
      <c r="PZL28" s="61"/>
      <c r="PZM28" s="61"/>
      <c r="PZN28" s="61"/>
      <c r="PZO28" s="61"/>
      <c r="PZP28" s="61"/>
      <c r="PZQ28" s="61"/>
      <c r="PZR28" s="61"/>
      <c r="PZS28" s="61"/>
      <c r="PZT28" s="61"/>
      <c r="PZU28" s="61"/>
      <c r="PZV28" s="61"/>
      <c r="PZW28" s="61"/>
      <c r="PZX28" s="61"/>
      <c r="PZY28" s="61"/>
      <c r="PZZ28" s="61"/>
      <c r="QAA28" s="61"/>
      <c r="QAB28" s="61"/>
      <c r="QAC28" s="61"/>
      <c r="QAD28" s="61"/>
      <c r="QAE28" s="61"/>
      <c r="QAF28" s="61"/>
      <c r="QAG28" s="61"/>
      <c r="QAH28" s="61"/>
      <c r="QAI28" s="61"/>
      <c r="QAJ28" s="61"/>
      <c r="QAK28" s="61"/>
      <c r="QAL28" s="61"/>
      <c r="QAM28" s="61"/>
      <c r="QAN28" s="61"/>
      <c r="QAO28" s="61"/>
      <c r="QAP28" s="61"/>
      <c r="QAQ28" s="61"/>
      <c r="QAR28" s="61"/>
      <c r="QAS28" s="61"/>
      <c r="QAT28" s="61"/>
      <c r="QAU28" s="61"/>
      <c r="QAV28" s="61"/>
      <c r="QAW28" s="61"/>
      <c r="QAX28" s="61"/>
      <c r="QAY28" s="61"/>
      <c r="QAZ28" s="61"/>
      <c r="QBA28" s="61"/>
      <c r="QBB28" s="61"/>
      <c r="QBC28" s="61"/>
      <c r="QBD28" s="61"/>
      <c r="QBE28" s="61"/>
      <c r="QBF28" s="61"/>
      <c r="QBG28" s="61"/>
      <c r="QBH28" s="61"/>
      <c r="QBI28" s="61"/>
      <c r="QBJ28" s="61"/>
      <c r="QBK28" s="61"/>
      <c r="QBL28" s="61"/>
      <c r="QBM28" s="61"/>
      <c r="QBN28" s="61"/>
      <c r="QBO28" s="61"/>
      <c r="QBP28" s="61"/>
      <c r="QBQ28" s="61"/>
      <c r="QBR28" s="61"/>
      <c r="QBS28" s="61"/>
      <c r="QBT28" s="61"/>
      <c r="QBU28" s="61"/>
      <c r="QBV28" s="61"/>
      <c r="QBW28" s="61"/>
      <c r="QBX28" s="61"/>
      <c r="QBY28" s="61"/>
      <c r="QBZ28" s="61"/>
      <c r="QCA28" s="61"/>
      <c r="QCB28" s="61"/>
      <c r="QCC28" s="61"/>
      <c r="QCD28" s="61"/>
      <c r="QCE28" s="61"/>
      <c r="QCF28" s="61"/>
      <c r="QCG28" s="61"/>
      <c r="QCH28" s="61"/>
      <c r="QCI28" s="61"/>
      <c r="QCJ28" s="61"/>
      <c r="QCK28" s="61"/>
      <c r="QCL28" s="61"/>
      <c r="QCM28" s="61"/>
      <c r="QCN28" s="61"/>
      <c r="QCO28" s="61"/>
      <c r="QCP28" s="61"/>
      <c r="QCQ28" s="61"/>
      <c r="QCR28" s="61"/>
      <c r="QCS28" s="61"/>
      <c r="QCT28" s="61"/>
      <c r="QCU28" s="61"/>
      <c r="QCV28" s="61"/>
      <c r="QCW28" s="61"/>
      <c r="QCX28" s="61"/>
      <c r="QCY28" s="61"/>
      <c r="QCZ28" s="61"/>
      <c r="QDA28" s="61"/>
      <c r="QDB28" s="61"/>
      <c r="QDC28" s="61"/>
      <c r="QDD28" s="61"/>
      <c r="QDE28" s="61"/>
      <c r="QDF28" s="61"/>
      <c r="QDG28" s="61"/>
      <c r="QDH28" s="61"/>
      <c r="QDI28" s="61"/>
      <c r="QDJ28" s="61"/>
      <c r="QDK28" s="61"/>
      <c r="QDL28" s="61"/>
      <c r="QDM28" s="61"/>
      <c r="QDN28" s="61"/>
      <c r="QDO28" s="61"/>
      <c r="QDP28" s="61"/>
      <c r="QDQ28" s="61"/>
      <c r="QDR28" s="61"/>
      <c r="QDS28" s="61"/>
      <c r="QDT28" s="61"/>
      <c r="QDU28" s="61"/>
      <c r="QDV28" s="61"/>
      <c r="QDW28" s="61"/>
      <c r="QDX28" s="61"/>
      <c r="QDY28" s="61"/>
      <c r="QDZ28" s="61"/>
      <c r="QEA28" s="61"/>
      <c r="QEB28" s="61"/>
      <c r="QEC28" s="61"/>
      <c r="QED28" s="61"/>
      <c r="QEE28" s="61"/>
      <c r="QEF28" s="61"/>
      <c r="QEG28" s="61"/>
      <c r="QEH28" s="61"/>
      <c r="QEI28" s="61"/>
      <c r="QEJ28" s="61"/>
      <c r="QEK28" s="61"/>
      <c r="QEL28" s="61"/>
      <c r="QEM28" s="61"/>
      <c r="QEN28" s="61"/>
      <c r="QEO28" s="61"/>
      <c r="QEP28" s="61"/>
      <c r="QEQ28" s="61"/>
      <c r="QER28" s="61"/>
      <c r="QES28" s="61"/>
      <c r="QET28" s="61"/>
      <c r="QEU28" s="61"/>
      <c r="QEV28" s="61"/>
      <c r="QEW28" s="61"/>
      <c r="QEX28" s="61"/>
      <c r="QEY28" s="61"/>
      <c r="QEZ28" s="61"/>
      <c r="QFA28" s="61"/>
      <c r="QFB28" s="61"/>
      <c r="QFC28" s="61"/>
      <c r="QFD28" s="61"/>
      <c r="QFE28" s="61"/>
      <c r="QFF28" s="61"/>
      <c r="QFG28" s="61"/>
      <c r="QFH28" s="61"/>
      <c r="QFI28" s="61"/>
      <c r="QFJ28" s="61"/>
      <c r="QFK28" s="61"/>
      <c r="QFL28" s="61"/>
      <c r="QFM28" s="61"/>
      <c r="QFN28" s="61"/>
      <c r="QFO28" s="61"/>
      <c r="QFP28" s="61"/>
      <c r="QFQ28" s="61"/>
      <c r="QFR28" s="61"/>
      <c r="QFS28" s="61"/>
      <c r="QFT28" s="61"/>
      <c r="QFU28" s="61"/>
      <c r="QFV28" s="61"/>
      <c r="QFW28" s="61"/>
      <c r="QFX28" s="61"/>
      <c r="QFY28" s="61"/>
      <c r="QFZ28" s="61"/>
      <c r="QGA28" s="61"/>
      <c r="QGB28" s="61"/>
      <c r="QGC28" s="61"/>
      <c r="QGD28" s="61"/>
      <c r="QGE28" s="61"/>
      <c r="QGF28" s="61"/>
      <c r="QGG28" s="61"/>
      <c r="QGH28" s="61"/>
      <c r="QGI28" s="61"/>
      <c r="QGJ28" s="61"/>
      <c r="QGK28" s="61"/>
      <c r="QGL28" s="61"/>
      <c r="QGM28" s="61"/>
      <c r="QGN28" s="61"/>
      <c r="QGO28" s="61"/>
      <c r="QGP28" s="61"/>
      <c r="QGQ28" s="61"/>
      <c r="QGR28" s="61"/>
      <c r="QGS28" s="61"/>
      <c r="QGT28" s="61"/>
      <c r="QGU28" s="61"/>
      <c r="QGV28" s="61"/>
      <c r="QGW28" s="61"/>
      <c r="QGX28" s="61"/>
      <c r="QGY28" s="61"/>
      <c r="QGZ28" s="61"/>
      <c r="QHA28" s="61"/>
      <c r="QHB28" s="61"/>
      <c r="QHC28" s="61"/>
      <c r="QHD28" s="61"/>
      <c r="QHE28" s="61"/>
      <c r="QHF28" s="61"/>
      <c r="QHG28" s="61"/>
      <c r="QHH28" s="61"/>
      <c r="QHI28" s="61"/>
      <c r="QHJ28" s="61"/>
      <c r="QHK28" s="61"/>
      <c r="QHL28" s="61"/>
      <c r="QHM28" s="61"/>
      <c r="QHN28" s="61"/>
      <c r="QHO28" s="61"/>
      <c r="QHP28" s="61"/>
      <c r="QHQ28" s="61"/>
      <c r="QHR28" s="61"/>
      <c r="QHS28" s="61"/>
      <c r="QHT28" s="61"/>
      <c r="QHU28" s="61"/>
      <c r="QHV28" s="61"/>
      <c r="QHW28" s="61"/>
      <c r="QHX28" s="61"/>
      <c r="QHY28" s="61"/>
      <c r="QHZ28" s="61"/>
      <c r="QIA28" s="61"/>
      <c r="QIB28" s="61"/>
      <c r="QIC28" s="61"/>
      <c r="QID28" s="61"/>
      <c r="QIE28" s="61"/>
      <c r="QIF28" s="61"/>
      <c r="QIG28" s="61"/>
      <c r="QIH28" s="61"/>
      <c r="QII28" s="61"/>
      <c r="QIJ28" s="61"/>
      <c r="QIK28" s="61"/>
      <c r="QIL28" s="61"/>
      <c r="QIM28" s="61"/>
      <c r="QIN28" s="61"/>
      <c r="QIO28" s="61"/>
      <c r="QIP28" s="61"/>
      <c r="QIQ28" s="61"/>
      <c r="QIR28" s="61"/>
      <c r="QIS28" s="61"/>
      <c r="QIT28" s="61"/>
      <c r="QIU28" s="61"/>
      <c r="QIV28" s="61"/>
      <c r="QIW28" s="61"/>
      <c r="QIX28" s="61"/>
      <c r="QIY28" s="61"/>
      <c r="QIZ28" s="61"/>
      <c r="QJA28" s="61"/>
      <c r="QJB28" s="61"/>
      <c r="QJC28" s="61"/>
      <c r="QJD28" s="61"/>
      <c r="QJE28" s="61"/>
      <c r="QJF28" s="61"/>
      <c r="QJG28" s="61"/>
      <c r="QJH28" s="61"/>
      <c r="QJI28" s="61"/>
      <c r="QJJ28" s="61"/>
      <c r="QJK28" s="61"/>
      <c r="QJL28" s="61"/>
      <c r="QJM28" s="61"/>
      <c r="QJN28" s="61"/>
      <c r="QJO28" s="61"/>
      <c r="QJP28" s="61"/>
      <c r="QJQ28" s="61"/>
      <c r="QJR28" s="61"/>
      <c r="QJS28" s="61"/>
      <c r="QJT28" s="61"/>
      <c r="QJU28" s="61"/>
      <c r="QJV28" s="61"/>
      <c r="QJW28" s="61"/>
      <c r="QJX28" s="61"/>
      <c r="QJY28" s="61"/>
      <c r="QJZ28" s="61"/>
      <c r="QKA28" s="61"/>
      <c r="QKB28" s="61"/>
      <c r="QKC28" s="61"/>
      <c r="QKD28" s="61"/>
      <c r="QKE28" s="61"/>
      <c r="QKF28" s="61"/>
      <c r="QKG28" s="61"/>
      <c r="QKH28" s="61"/>
      <c r="QKI28" s="61"/>
      <c r="QKJ28" s="61"/>
      <c r="QKK28" s="61"/>
      <c r="QKL28" s="61"/>
      <c r="QKM28" s="61"/>
      <c r="QKN28" s="61"/>
      <c r="QKO28" s="61"/>
      <c r="QKP28" s="61"/>
      <c r="QKQ28" s="61"/>
      <c r="QKR28" s="61"/>
      <c r="QKS28" s="61"/>
      <c r="QKT28" s="61"/>
      <c r="QKU28" s="61"/>
      <c r="QKV28" s="61"/>
      <c r="QKW28" s="61"/>
      <c r="QKX28" s="61"/>
      <c r="QKY28" s="61"/>
      <c r="QKZ28" s="61"/>
      <c r="QLA28" s="61"/>
      <c r="QLB28" s="61"/>
      <c r="QLC28" s="61"/>
      <c r="QLD28" s="61"/>
      <c r="QLE28" s="61"/>
      <c r="QLF28" s="61"/>
      <c r="QLG28" s="61"/>
      <c r="QLH28" s="61"/>
      <c r="QLI28" s="61"/>
      <c r="QLJ28" s="61"/>
      <c r="QLK28" s="61"/>
      <c r="QLL28" s="61"/>
      <c r="QLM28" s="61"/>
      <c r="QLN28" s="61"/>
      <c r="QLO28" s="61"/>
      <c r="QLP28" s="61"/>
      <c r="QLQ28" s="61"/>
      <c r="QLR28" s="61"/>
      <c r="QLS28" s="61"/>
      <c r="QLT28" s="61"/>
      <c r="QLU28" s="61"/>
      <c r="QLV28" s="61"/>
      <c r="QLW28" s="61"/>
      <c r="QLX28" s="61"/>
      <c r="QLY28" s="61"/>
      <c r="QLZ28" s="61"/>
      <c r="QMA28" s="61"/>
      <c r="QMB28" s="61"/>
      <c r="QMC28" s="61"/>
      <c r="QMD28" s="61"/>
      <c r="QME28" s="61"/>
      <c r="QMF28" s="61"/>
      <c r="QMG28" s="61"/>
      <c r="QMH28" s="61"/>
      <c r="QMI28" s="61"/>
      <c r="QMJ28" s="61"/>
      <c r="QMK28" s="61"/>
      <c r="QML28" s="61"/>
      <c r="QMM28" s="61"/>
      <c r="QMN28" s="61"/>
      <c r="QMO28" s="61"/>
      <c r="QMP28" s="61"/>
      <c r="QMQ28" s="61"/>
      <c r="QMR28" s="61"/>
      <c r="QMS28" s="61"/>
      <c r="QMT28" s="61"/>
      <c r="QMU28" s="61"/>
      <c r="QMV28" s="61"/>
      <c r="QMW28" s="61"/>
      <c r="QMX28" s="61"/>
      <c r="QMY28" s="61"/>
      <c r="QMZ28" s="61"/>
      <c r="QNA28" s="61"/>
      <c r="QNB28" s="61"/>
      <c r="QNC28" s="61"/>
      <c r="QND28" s="61"/>
      <c r="QNE28" s="61"/>
      <c r="QNF28" s="61"/>
      <c r="QNG28" s="61"/>
      <c r="QNH28" s="61"/>
      <c r="QNI28" s="61"/>
      <c r="QNJ28" s="61"/>
      <c r="QNK28" s="61"/>
      <c r="QNL28" s="61"/>
      <c r="QNM28" s="61"/>
      <c r="QNN28" s="61"/>
      <c r="QNO28" s="61"/>
      <c r="QNP28" s="61"/>
      <c r="QNQ28" s="61"/>
      <c r="QNR28" s="61"/>
      <c r="QNS28" s="61"/>
      <c r="QNT28" s="61"/>
      <c r="QNU28" s="61"/>
      <c r="QNV28" s="61"/>
      <c r="QNW28" s="61"/>
      <c r="QNX28" s="61"/>
      <c r="QNY28" s="61"/>
      <c r="QNZ28" s="61"/>
      <c r="QOA28" s="61"/>
      <c r="QOB28" s="61"/>
      <c r="QOC28" s="61"/>
      <c r="QOD28" s="61"/>
      <c r="QOE28" s="61"/>
      <c r="QOF28" s="61"/>
      <c r="QOG28" s="61"/>
      <c r="QOH28" s="61"/>
      <c r="QOI28" s="61"/>
      <c r="QOJ28" s="61"/>
      <c r="QOK28" s="61"/>
      <c r="QOL28" s="61"/>
      <c r="QOM28" s="61"/>
      <c r="QON28" s="61"/>
      <c r="QOO28" s="61"/>
      <c r="QOP28" s="61"/>
      <c r="QOQ28" s="61"/>
      <c r="QOR28" s="61"/>
      <c r="QOS28" s="61"/>
      <c r="QOT28" s="61"/>
      <c r="QOU28" s="61"/>
      <c r="QOV28" s="61"/>
      <c r="QOW28" s="61"/>
      <c r="QOX28" s="61"/>
      <c r="QOY28" s="61"/>
      <c r="QOZ28" s="61"/>
      <c r="QPA28" s="61"/>
      <c r="QPB28" s="61"/>
      <c r="QPC28" s="61"/>
      <c r="QPD28" s="61"/>
      <c r="QPE28" s="61"/>
      <c r="QPF28" s="61"/>
      <c r="QPG28" s="61"/>
      <c r="QPH28" s="61"/>
      <c r="QPI28" s="61"/>
      <c r="QPJ28" s="61"/>
      <c r="QPK28" s="61"/>
      <c r="QPL28" s="61"/>
      <c r="QPM28" s="61"/>
      <c r="QPN28" s="61"/>
      <c r="QPO28" s="61"/>
      <c r="QPP28" s="61"/>
      <c r="QPQ28" s="61"/>
      <c r="QPR28" s="61"/>
      <c r="QPS28" s="61"/>
      <c r="QPT28" s="61"/>
      <c r="QPU28" s="61"/>
      <c r="QPV28" s="61"/>
      <c r="QPW28" s="61"/>
      <c r="QPX28" s="61"/>
      <c r="QPY28" s="61"/>
      <c r="QPZ28" s="61"/>
      <c r="QQA28" s="61"/>
      <c r="QQB28" s="61"/>
      <c r="QQC28" s="61"/>
      <c r="QQD28" s="61"/>
      <c r="QQE28" s="61"/>
      <c r="QQF28" s="61"/>
      <c r="QQG28" s="61"/>
      <c r="QQH28" s="61"/>
      <c r="QQI28" s="61"/>
      <c r="QQJ28" s="61"/>
      <c r="QQK28" s="61"/>
      <c r="QQL28" s="61"/>
      <c r="QQM28" s="61"/>
      <c r="QQN28" s="61"/>
      <c r="QQO28" s="61"/>
      <c r="QQP28" s="61"/>
      <c r="QQQ28" s="61"/>
      <c r="QQR28" s="61"/>
      <c r="QQS28" s="61"/>
      <c r="QQT28" s="61"/>
      <c r="QQU28" s="61"/>
      <c r="QQV28" s="61"/>
      <c r="QQW28" s="61"/>
      <c r="QQX28" s="61"/>
      <c r="QQY28" s="61"/>
      <c r="QQZ28" s="61"/>
      <c r="QRA28" s="61"/>
      <c r="QRB28" s="61"/>
      <c r="QRC28" s="61"/>
      <c r="QRD28" s="61"/>
      <c r="QRE28" s="61"/>
      <c r="QRF28" s="61"/>
      <c r="QRG28" s="61"/>
      <c r="QRH28" s="61"/>
      <c r="QRI28" s="61"/>
      <c r="QRJ28" s="61"/>
      <c r="QRK28" s="61"/>
      <c r="QRL28" s="61"/>
      <c r="QRM28" s="61"/>
      <c r="QRN28" s="61"/>
      <c r="QRO28" s="61"/>
      <c r="QRP28" s="61"/>
      <c r="QRQ28" s="61"/>
      <c r="QRR28" s="61"/>
      <c r="QRS28" s="61"/>
      <c r="QRT28" s="61"/>
      <c r="QRU28" s="61"/>
      <c r="QRV28" s="61"/>
      <c r="QRW28" s="61"/>
      <c r="QRX28" s="61"/>
      <c r="QRY28" s="61"/>
      <c r="QRZ28" s="61"/>
      <c r="QSA28" s="61"/>
      <c r="QSB28" s="61"/>
      <c r="QSC28" s="61"/>
      <c r="QSD28" s="61"/>
      <c r="QSE28" s="61"/>
      <c r="QSF28" s="61"/>
      <c r="QSG28" s="61"/>
      <c r="QSH28" s="61"/>
      <c r="QSI28" s="61"/>
      <c r="QSJ28" s="61"/>
      <c r="QSK28" s="61"/>
      <c r="QSL28" s="61"/>
      <c r="QSM28" s="61"/>
      <c r="QSN28" s="61"/>
      <c r="QSO28" s="61"/>
      <c r="QSP28" s="61"/>
      <c r="QSQ28" s="61"/>
      <c r="QSR28" s="61"/>
      <c r="QSS28" s="61"/>
      <c r="QST28" s="61"/>
      <c r="QSU28" s="61"/>
      <c r="QSV28" s="61"/>
      <c r="QSW28" s="61"/>
      <c r="QSX28" s="61"/>
      <c r="QSY28" s="61"/>
      <c r="QSZ28" s="61"/>
      <c r="QTA28" s="61"/>
      <c r="QTB28" s="61"/>
      <c r="QTC28" s="61"/>
      <c r="QTD28" s="61"/>
      <c r="QTE28" s="61"/>
      <c r="QTF28" s="61"/>
      <c r="QTG28" s="61"/>
      <c r="QTH28" s="61"/>
      <c r="QTI28" s="61"/>
      <c r="QTJ28" s="61"/>
      <c r="QTK28" s="61"/>
      <c r="QTL28" s="61"/>
      <c r="QTM28" s="61"/>
      <c r="QTN28" s="61"/>
      <c r="QTO28" s="61"/>
      <c r="QTP28" s="61"/>
      <c r="QTQ28" s="61"/>
      <c r="QTR28" s="61"/>
      <c r="QTS28" s="61"/>
      <c r="QTT28" s="61"/>
      <c r="QTU28" s="61"/>
      <c r="QTV28" s="61"/>
      <c r="QTW28" s="61"/>
      <c r="QTX28" s="61"/>
      <c r="QTY28" s="61"/>
      <c r="QTZ28" s="61"/>
      <c r="QUA28" s="61"/>
      <c r="QUB28" s="61"/>
      <c r="QUC28" s="61"/>
      <c r="QUD28" s="61"/>
      <c r="QUE28" s="61"/>
      <c r="QUF28" s="61"/>
      <c r="QUG28" s="61"/>
      <c r="QUH28" s="61"/>
      <c r="QUI28" s="61"/>
      <c r="QUJ28" s="61"/>
      <c r="QUK28" s="61"/>
      <c r="QUL28" s="61"/>
      <c r="QUM28" s="61"/>
      <c r="QUN28" s="61"/>
      <c r="QUO28" s="61"/>
      <c r="QUP28" s="61"/>
      <c r="QUQ28" s="61"/>
      <c r="QUR28" s="61"/>
      <c r="QUS28" s="61"/>
      <c r="QUT28" s="61"/>
      <c r="QUU28" s="61"/>
      <c r="QUV28" s="61"/>
      <c r="QUW28" s="61"/>
      <c r="QUX28" s="61"/>
      <c r="QUY28" s="61"/>
      <c r="QUZ28" s="61"/>
      <c r="QVA28" s="61"/>
      <c r="QVB28" s="61"/>
      <c r="QVC28" s="61"/>
      <c r="QVD28" s="61"/>
      <c r="QVE28" s="61"/>
      <c r="QVF28" s="61"/>
      <c r="QVG28" s="61"/>
      <c r="QVH28" s="61"/>
      <c r="QVI28" s="61"/>
      <c r="QVJ28" s="61"/>
      <c r="QVK28" s="61"/>
      <c r="QVL28" s="61"/>
      <c r="QVM28" s="61"/>
      <c r="QVN28" s="61"/>
      <c r="QVO28" s="61"/>
      <c r="QVP28" s="61"/>
      <c r="QVQ28" s="61"/>
      <c r="QVR28" s="61"/>
      <c r="QVS28" s="61"/>
      <c r="QVT28" s="61"/>
      <c r="QVU28" s="61"/>
      <c r="QVV28" s="61"/>
      <c r="QVW28" s="61"/>
      <c r="QVX28" s="61"/>
      <c r="QVY28" s="61"/>
      <c r="QVZ28" s="61"/>
      <c r="QWA28" s="61"/>
      <c r="QWB28" s="61"/>
      <c r="QWC28" s="61"/>
      <c r="QWD28" s="61"/>
      <c r="QWE28" s="61"/>
      <c r="QWF28" s="61"/>
      <c r="QWG28" s="61"/>
      <c r="QWH28" s="61"/>
      <c r="QWI28" s="61"/>
      <c r="QWJ28" s="61"/>
      <c r="QWK28" s="61"/>
      <c r="QWL28" s="61"/>
      <c r="QWM28" s="61"/>
      <c r="QWN28" s="61"/>
      <c r="QWO28" s="61"/>
      <c r="QWP28" s="61"/>
      <c r="QWQ28" s="61"/>
      <c r="QWR28" s="61"/>
      <c r="QWS28" s="61"/>
      <c r="QWT28" s="61"/>
      <c r="QWU28" s="61"/>
      <c r="QWV28" s="61"/>
      <c r="QWW28" s="61"/>
      <c r="QWX28" s="61"/>
      <c r="QWY28" s="61"/>
      <c r="QWZ28" s="61"/>
      <c r="QXA28" s="61"/>
      <c r="QXB28" s="61"/>
      <c r="QXC28" s="61"/>
      <c r="QXD28" s="61"/>
      <c r="QXE28" s="61"/>
      <c r="QXF28" s="61"/>
      <c r="QXG28" s="61"/>
      <c r="QXH28" s="61"/>
      <c r="QXI28" s="61"/>
      <c r="QXJ28" s="61"/>
      <c r="QXK28" s="61"/>
      <c r="QXL28" s="61"/>
      <c r="QXM28" s="61"/>
      <c r="QXN28" s="61"/>
      <c r="QXO28" s="61"/>
      <c r="QXP28" s="61"/>
      <c r="QXQ28" s="61"/>
      <c r="QXR28" s="61"/>
      <c r="QXS28" s="61"/>
      <c r="QXT28" s="61"/>
      <c r="QXU28" s="61"/>
      <c r="QXV28" s="61"/>
      <c r="QXW28" s="61"/>
      <c r="QXX28" s="61"/>
      <c r="QXY28" s="61"/>
      <c r="QXZ28" s="61"/>
      <c r="QYA28" s="61"/>
      <c r="QYB28" s="61"/>
      <c r="QYC28" s="61"/>
      <c r="QYD28" s="61"/>
      <c r="QYE28" s="61"/>
      <c r="QYF28" s="61"/>
      <c r="QYG28" s="61"/>
      <c r="QYH28" s="61"/>
      <c r="QYI28" s="61"/>
      <c r="QYJ28" s="61"/>
      <c r="QYK28" s="61"/>
      <c r="QYL28" s="61"/>
      <c r="QYM28" s="61"/>
      <c r="QYN28" s="61"/>
      <c r="QYO28" s="61"/>
      <c r="QYP28" s="61"/>
      <c r="QYQ28" s="61"/>
      <c r="QYR28" s="61"/>
      <c r="QYS28" s="61"/>
      <c r="QYT28" s="61"/>
      <c r="QYU28" s="61"/>
      <c r="QYV28" s="61"/>
      <c r="QYW28" s="61"/>
      <c r="QYX28" s="61"/>
      <c r="QYY28" s="61"/>
      <c r="QYZ28" s="61"/>
      <c r="QZA28" s="61"/>
      <c r="QZB28" s="61"/>
      <c r="QZC28" s="61"/>
      <c r="QZD28" s="61"/>
      <c r="QZE28" s="61"/>
      <c r="QZF28" s="61"/>
      <c r="QZG28" s="61"/>
      <c r="QZH28" s="61"/>
      <c r="QZI28" s="61"/>
      <c r="QZJ28" s="61"/>
      <c r="QZK28" s="61"/>
      <c r="QZL28" s="61"/>
      <c r="QZM28" s="61"/>
      <c r="QZN28" s="61"/>
      <c r="QZO28" s="61"/>
      <c r="QZP28" s="61"/>
      <c r="QZQ28" s="61"/>
      <c r="QZR28" s="61"/>
      <c r="QZS28" s="61"/>
      <c r="QZT28" s="61"/>
      <c r="QZU28" s="61"/>
      <c r="QZV28" s="61"/>
      <c r="QZW28" s="61"/>
      <c r="QZX28" s="61"/>
      <c r="QZY28" s="61"/>
      <c r="QZZ28" s="61"/>
      <c r="RAA28" s="61"/>
      <c r="RAB28" s="61"/>
      <c r="RAC28" s="61"/>
      <c r="RAD28" s="61"/>
      <c r="RAE28" s="61"/>
      <c r="RAF28" s="61"/>
      <c r="RAG28" s="61"/>
      <c r="RAH28" s="61"/>
      <c r="RAI28" s="61"/>
      <c r="RAJ28" s="61"/>
      <c r="RAK28" s="61"/>
      <c r="RAL28" s="61"/>
      <c r="RAM28" s="61"/>
      <c r="RAN28" s="61"/>
      <c r="RAO28" s="61"/>
      <c r="RAP28" s="61"/>
      <c r="RAQ28" s="61"/>
      <c r="RAR28" s="61"/>
      <c r="RAS28" s="61"/>
      <c r="RAT28" s="61"/>
      <c r="RAU28" s="61"/>
      <c r="RAV28" s="61"/>
      <c r="RAW28" s="61"/>
      <c r="RAX28" s="61"/>
      <c r="RAY28" s="61"/>
      <c r="RAZ28" s="61"/>
      <c r="RBA28" s="61"/>
      <c r="RBB28" s="61"/>
      <c r="RBC28" s="61"/>
      <c r="RBD28" s="61"/>
      <c r="RBE28" s="61"/>
      <c r="RBF28" s="61"/>
      <c r="RBG28" s="61"/>
      <c r="RBH28" s="61"/>
      <c r="RBI28" s="61"/>
      <c r="RBJ28" s="61"/>
      <c r="RBK28" s="61"/>
      <c r="RBL28" s="61"/>
      <c r="RBM28" s="61"/>
      <c r="RBN28" s="61"/>
      <c r="RBO28" s="61"/>
      <c r="RBP28" s="61"/>
      <c r="RBQ28" s="61"/>
      <c r="RBR28" s="61"/>
      <c r="RBS28" s="61"/>
      <c r="RBT28" s="61"/>
      <c r="RBU28" s="61"/>
      <c r="RBV28" s="61"/>
      <c r="RBW28" s="61"/>
      <c r="RBX28" s="61"/>
      <c r="RBY28" s="61"/>
      <c r="RBZ28" s="61"/>
      <c r="RCA28" s="61"/>
      <c r="RCB28" s="61"/>
      <c r="RCC28" s="61"/>
      <c r="RCD28" s="61"/>
      <c r="RCE28" s="61"/>
      <c r="RCF28" s="61"/>
      <c r="RCG28" s="61"/>
      <c r="RCH28" s="61"/>
      <c r="RCI28" s="61"/>
      <c r="RCJ28" s="61"/>
      <c r="RCK28" s="61"/>
      <c r="RCL28" s="61"/>
      <c r="RCM28" s="61"/>
      <c r="RCN28" s="61"/>
      <c r="RCO28" s="61"/>
      <c r="RCP28" s="61"/>
      <c r="RCQ28" s="61"/>
      <c r="RCR28" s="61"/>
      <c r="RCS28" s="61"/>
      <c r="RCT28" s="61"/>
      <c r="RCU28" s="61"/>
      <c r="RCV28" s="61"/>
      <c r="RCW28" s="61"/>
      <c r="RCX28" s="61"/>
      <c r="RCY28" s="61"/>
      <c r="RCZ28" s="61"/>
      <c r="RDA28" s="61"/>
      <c r="RDB28" s="61"/>
      <c r="RDC28" s="61"/>
      <c r="RDD28" s="61"/>
      <c r="RDE28" s="61"/>
      <c r="RDF28" s="61"/>
      <c r="RDG28" s="61"/>
      <c r="RDH28" s="61"/>
      <c r="RDI28" s="61"/>
      <c r="RDJ28" s="61"/>
      <c r="RDK28" s="61"/>
      <c r="RDL28" s="61"/>
      <c r="RDM28" s="61"/>
      <c r="RDN28" s="61"/>
      <c r="RDO28" s="61"/>
      <c r="RDP28" s="61"/>
      <c r="RDQ28" s="61"/>
      <c r="RDR28" s="61"/>
      <c r="RDS28" s="61"/>
      <c r="RDT28" s="61"/>
      <c r="RDU28" s="61"/>
      <c r="RDV28" s="61"/>
      <c r="RDW28" s="61"/>
      <c r="RDX28" s="61"/>
      <c r="RDY28" s="61"/>
      <c r="RDZ28" s="61"/>
      <c r="REA28" s="61"/>
      <c r="REB28" s="61"/>
      <c r="REC28" s="61"/>
      <c r="RED28" s="61"/>
      <c r="REE28" s="61"/>
      <c r="REF28" s="61"/>
      <c r="REG28" s="61"/>
      <c r="REH28" s="61"/>
      <c r="REI28" s="61"/>
      <c r="REJ28" s="61"/>
      <c r="REK28" s="61"/>
      <c r="REL28" s="61"/>
      <c r="REM28" s="61"/>
      <c r="REN28" s="61"/>
      <c r="REO28" s="61"/>
      <c r="REP28" s="61"/>
      <c r="REQ28" s="61"/>
      <c r="RER28" s="61"/>
      <c r="RES28" s="61"/>
      <c r="RET28" s="61"/>
      <c r="REU28" s="61"/>
      <c r="REV28" s="61"/>
      <c r="REW28" s="61"/>
      <c r="REX28" s="61"/>
      <c r="REY28" s="61"/>
      <c r="REZ28" s="61"/>
      <c r="RFA28" s="61"/>
      <c r="RFB28" s="61"/>
      <c r="RFC28" s="61"/>
      <c r="RFD28" s="61"/>
      <c r="RFE28" s="61"/>
      <c r="RFF28" s="61"/>
      <c r="RFG28" s="61"/>
      <c r="RFH28" s="61"/>
      <c r="RFI28" s="61"/>
      <c r="RFJ28" s="61"/>
      <c r="RFK28" s="61"/>
      <c r="RFL28" s="61"/>
      <c r="RFM28" s="61"/>
      <c r="RFN28" s="61"/>
      <c r="RFO28" s="61"/>
      <c r="RFP28" s="61"/>
      <c r="RFQ28" s="61"/>
      <c r="RFR28" s="61"/>
      <c r="RFS28" s="61"/>
      <c r="RFT28" s="61"/>
      <c r="RFU28" s="61"/>
      <c r="RFV28" s="61"/>
      <c r="RFW28" s="61"/>
      <c r="RFX28" s="61"/>
      <c r="RFY28" s="61"/>
      <c r="RFZ28" s="61"/>
      <c r="RGA28" s="61"/>
      <c r="RGB28" s="61"/>
      <c r="RGC28" s="61"/>
      <c r="RGD28" s="61"/>
      <c r="RGE28" s="61"/>
      <c r="RGF28" s="61"/>
      <c r="RGG28" s="61"/>
      <c r="RGH28" s="61"/>
      <c r="RGI28" s="61"/>
      <c r="RGJ28" s="61"/>
      <c r="RGK28" s="61"/>
      <c r="RGL28" s="61"/>
      <c r="RGM28" s="61"/>
      <c r="RGN28" s="61"/>
      <c r="RGO28" s="61"/>
      <c r="RGP28" s="61"/>
      <c r="RGQ28" s="61"/>
      <c r="RGR28" s="61"/>
      <c r="RGS28" s="61"/>
      <c r="RGT28" s="61"/>
      <c r="RGU28" s="61"/>
      <c r="RGV28" s="61"/>
      <c r="RGW28" s="61"/>
      <c r="RGX28" s="61"/>
      <c r="RGY28" s="61"/>
      <c r="RGZ28" s="61"/>
      <c r="RHA28" s="61"/>
      <c r="RHB28" s="61"/>
      <c r="RHC28" s="61"/>
      <c r="RHD28" s="61"/>
      <c r="RHE28" s="61"/>
      <c r="RHF28" s="61"/>
      <c r="RHG28" s="61"/>
      <c r="RHH28" s="61"/>
      <c r="RHI28" s="61"/>
      <c r="RHJ28" s="61"/>
      <c r="RHK28" s="61"/>
      <c r="RHL28" s="61"/>
      <c r="RHM28" s="61"/>
      <c r="RHN28" s="61"/>
      <c r="RHO28" s="61"/>
      <c r="RHP28" s="61"/>
      <c r="RHQ28" s="61"/>
      <c r="RHR28" s="61"/>
      <c r="RHS28" s="61"/>
      <c r="RHT28" s="61"/>
      <c r="RHU28" s="61"/>
      <c r="RHV28" s="61"/>
      <c r="RHW28" s="61"/>
      <c r="RHX28" s="61"/>
      <c r="RHY28" s="61"/>
      <c r="RHZ28" s="61"/>
      <c r="RIA28" s="61"/>
      <c r="RIB28" s="61"/>
      <c r="RIC28" s="61"/>
      <c r="RID28" s="61"/>
      <c r="RIE28" s="61"/>
      <c r="RIF28" s="61"/>
      <c r="RIG28" s="61"/>
      <c r="RIH28" s="61"/>
      <c r="RII28" s="61"/>
      <c r="RIJ28" s="61"/>
      <c r="RIK28" s="61"/>
      <c r="RIL28" s="61"/>
      <c r="RIM28" s="61"/>
      <c r="RIN28" s="61"/>
      <c r="RIO28" s="61"/>
      <c r="RIP28" s="61"/>
      <c r="RIQ28" s="61"/>
      <c r="RIR28" s="61"/>
      <c r="RIS28" s="61"/>
      <c r="RIT28" s="61"/>
      <c r="RIU28" s="61"/>
      <c r="RIV28" s="61"/>
      <c r="RIW28" s="61"/>
      <c r="RIX28" s="61"/>
      <c r="RIY28" s="61"/>
      <c r="RIZ28" s="61"/>
      <c r="RJA28" s="61"/>
      <c r="RJB28" s="61"/>
      <c r="RJC28" s="61"/>
      <c r="RJD28" s="61"/>
      <c r="RJE28" s="61"/>
      <c r="RJF28" s="61"/>
      <c r="RJG28" s="61"/>
      <c r="RJH28" s="61"/>
      <c r="RJI28" s="61"/>
      <c r="RJJ28" s="61"/>
      <c r="RJK28" s="61"/>
      <c r="RJL28" s="61"/>
      <c r="RJM28" s="61"/>
      <c r="RJN28" s="61"/>
      <c r="RJO28" s="61"/>
      <c r="RJP28" s="61"/>
      <c r="RJQ28" s="61"/>
      <c r="RJR28" s="61"/>
      <c r="RJS28" s="61"/>
      <c r="RJT28" s="61"/>
      <c r="RJU28" s="61"/>
      <c r="RJV28" s="61"/>
      <c r="RJW28" s="61"/>
      <c r="RJX28" s="61"/>
      <c r="RJY28" s="61"/>
      <c r="RJZ28" s="61"/>
      <c r="RKA28" s="61"/>
      <c r="RKB28" s="61"/>
      <c r="RKC28" s="61"/>
      <c r="RKD28" s="61"/>
      <c r="RKE28" s="61"/>
      <c r="RKF28" s="61"/>
      <c r="RKG28" s="61"/>
      <c r="RKH28" s="61"/>
      <c r="RKI28" s="61"/>
      <c r="RKJ28" s="61"/>
      <c r="RKK28" s="61"/>
      <c r="RKL28" s="61"/>
      <c r="RKM28" s="61"/>
      <c r="RKN28" s="61"/>
      <c r="RKO28" s="61"/>
      <c r="RKP28" s="61"/>
      <c r="RKQ28" s="61"/>
      <c r="RKR28" s="61"/>
      <c r="RKS28" s="61"/>
      <c r="RKT28" s="61"/>
      <c r="RKU28" s="61"/>
      <c r="RKV28" s="61"/>
      <c r="RKW28" s="61"/>
      <c r="RKX28" s="61"/>
      <c r="RKY28" s="61"/>
      <c r="RKZ28" s="61"/>
      <c r="RLA28" s="61"/>
      <c r="RLB28" s="61"/>
      <c r="RLC28" s="61"/>
      <c r="RLD28" s="61"/>
      <c r="RLE28" s="61"/>
      <c r="RLF28" s="61"/>
      <c r="RLG28" s="61"/>
      <c r="RLH28" s="61"/>
      <c r="RLI28" s="61"/>
      <c r="RLJ28" s="61"/>
      <c r="RLK28" s="61"/>
      <c r="RLL28" s="61"/>
      <c r="RLM28" s="61"/>
      <c r="RLN28" s="61"/>
      <c r="RLO28" s="61"/>
      <c r="RLP28" s="61"/>
      <c r="RLQ28" s="61"/>
      <c r="RLR28" s="61"/>
      <c r="RLS28" s="61"/>
      <c r="RLT28" s="61"/>
      <c r="RLU28" s="61"/>
      <c r="RLV28" s="61"/>
      <c r="RLW28" s="61"/>
      <c r="RLX28" s="61"/>
      <c r="RLY28" s="61"/>
      <c r="RLZ28" s="61"/>
      <c r="RMA28" s="61"/>
      <c r="RMB28" s="61"/>
      <c r="RMC28" s="61"/>
      <c r="RMD28" s="61"/>
      <c r="RME28" s="61"/>
      <c r="RMF28" s="61"/>
      <c r="RMG28" s="61"/>
      <c r="RMH28" s="61"/>
      <c r="RMI28" s="61"/>
      <c r="RMJ28" s="61"/>
      <c r="RMK28" s="61"/>
      <c r="RML28" s="61"/>
      <c r="RMM28" s="61"/>
      <c r="RMN28" s="61"/>
      <c r="RMO28" s="61"/>
      <c r="RMP28" s="61"/>
      <c r="RMQ28" s="61"/>
      <c r="RMR28" s="61"/>
      <c r="RMS28" s="61"/>
      <c r="RMT28" s="61"/>
      <c r="RMU28" s="61"/>
      <c r="RMV28" s="61"/>
      <c r="RMW28" s="61"/>
      <c r="RMX28" s="61"/>
      <c r="RMY28" s="61"/>
      <c r="RMZ28" s="61"/>
      <c r="RNA28" s="61"/>
      <c r="RNB28" s="61"/>
      <c r="RNC28" s="61"/>
      <c r="RND28" s="61"/>
      <c r="RNE28" s="61"/>
      <c r="RNF28" s="61"/>
      <c r="RNG28" s="61"/>
      <c r="RNH28" s="61"/>
      <c r="RNI28" s="61"/>
      <c r="RNJ28" s="61"/>
      <c r="RNK28" s="61"/>
      <c r="RNL28" s="61"/>
      <c r="RNM28" s="61"/>
      <c r="RNN28" s="61"/>
      <c r="RNO28" s="61"/>
      <c r="RNP28" s="61"/>
      <c r="RNQ28" s="61"/>
      <c r="RNR28" s="61"/>
      <c r="RNS28" s="61"/>
      <c r="RNT28" s="61"/>
      <c r="RNU28" s="61"/>
      <c r="RNV28" s="61"/>
      <c r="RNW28" s="61"/>
      <c r="RNX28" s="61"/>
      <c r="RNY28" s="61"/>
      <c r="RNZ28" s="61"/>
      <c r="ROA28" s="61"/>
      <c r="ROB28" s="61"/>
      <c r="ROC28" s="61"/>
      <c r="ROD28" s="61"/>
      <c r="ROE28" s="61"/>
      <c r="ROF28" s="61"/>
      <c r="ROG28" s="61"/>
      <c r="ROH28" s="61"/>
      <c r="ROI28" s="61"/>
      <c r="ROJ28" s="61"/>
      <c r="ROK28" s="61"/>
      <c r="ROL28" s="61"/>
      <c r="ROM28" s="61"/>
      <c r="RON28" s="61"/>
      <c r="ROO28" s="61"/>
      <c r="ROP28" s="61"/>
      <c r="ROQ28" s="61"/>
      <c r="ROR28" s="61"/>
      <c r="ROS28" s="61"/>
      <c r="ROT28" s="61"/>
      <c r="ROU28" s="61"/>
      <c r="ROV28" s="61"/>
      <c r="ROW28" s="61"/>
      <c r="ROX28" s="61"/>
      <c r="ROY28" s="61"/>
      <c r="ROZ28" s="61"/>
      <c r="RPA28" s="61"/>
      <c r="RPB28" s="61"/>
      <c r="RPC28" s="61"/>
      <c r="RPD28" s="61"/>
      <c r="RPE28" s="61"/>
      <c r="RPF28" s="61"/>
      <c r="RPG28" s="61"/>
      <c r="RPH28" s="61"/>
      <c r="RPI28" s="61"/>
      <c r="RPJ28" s="61"/>
      <c r="RPK28" s="61"/>
      <c r="RPL28" s="61"/>
      <c r="RPM28" s="61"/>
      <c r="RPN28" s="61"/>
      <c r="RPO28" s="61"/>
      <c r="RPP28" s="61"/>
      <c r="RPQ28" s="61"/>
      <c r="RPR28" s="61"/>
      <c r="RPS28" s="61"/>
      <c r="RPT28" s="61"/>
      <c r="RPU28" s="61"/>
      <c r="RPV28" s="61"/>
      <c r="RPW28" s="61"/>
      <c r="RPX28" s="61"/>
      <c r="RPY28" s="61"/>
      <c r="RPZ28" s="61"/>
      <c r="RQA28" s="61"/>
      <c r="RQB28" s="61"/>
      <c r="RQC28" s="61"/>
      <c r="RQD28" s="61"/>
      <c r="RQE28" s="61"/>
      <c r="RQF28" s="61"/>
      <c r="RQG28" s="61"/>
      <c r="RQH28" s="61"/>
      <c r="RQI28" s="61"/>
      <c r="RQJ28" s="61"/>
      <c r="RQK28" s="61"/>
      <c r="RQL28" s="61"/>
      <c r="RQM28" s="61"/>
      <c r="RQN28" s="61"/>
      <c r="RQO28" s="61"/>
      <c r="RQP28" s="61"/>
      <c r="RQQ28" s="61"/>
      <c r="RQR28" s="61"/>
      <c r="RQS28" s="61"/>
      <c r="RQT28" s="61"/>
      <c r="RQU28" s="61"/>
      <c r="RQV28" s="61"/>
      <c r="RQW28" s="61"/>
      <c r="RQX28" s="61"/>
      <c r="RQY28" s="61"/>
      <c r="RQZ28" s="61"/>
      <c r="RRA28" s="61"/>
      <c r="RRB28" s="61"/>
      <c r="RRC28" s="61"/>
      <c r="RRD28" s="61"/>
      <c r="RRE28" s="61"/>
      <c r="RRF28" s="61"/>
      <c r="RRG28" s="61"/>
      <c r="RRH28" s="61"/>
      <c r="RRI28" s="61"/>
      <c r="RRJ28" s="61"/>
      <c r="RRK28" s="61"/>
      <c r="RRL28" s="61"/>
      <c r="RRM28" s="61"/>
      <c r="RRN28" s="61"/>
      <c r="RRO28" s="61"/>
      <c r="RRP28" s="61"/>
      <c r="RRQ28" s="61"/>
      <c r="RRR28" s="61"/>
      <c r="RRS28" s="61"/>
      <c r="RRT28" s="61"/>
      <c r="RRU28" s="61"/>
      <c r="RRV28" s="61"/>
      <c r="RRW28" s="61"/>
      <c r="RRX28" s="61"/>
      <c r="RRY28" s="61"/>
      <c r="RRZ28" s="61"/>
      <c r="RSA28" s="61"/>
      <c r="RSB28" s="61"/>
      <c r="RSC28" s="61"/>
      <c r="RSD28" s="61"/>
      <c r="RSE28" s="61"/>
      <c r="RSF28" s="61"/>
      <c r="RSG28" s="61"/>
      <c r="RSH28" s="61"/>
      <c r="RSI28" s="61"/>
      <c r="RSJ28" s="61"/>
      <c r="RSK28" s="61"/>
      <c r="RSL28" s="61"/>
      <c r="RSM28" s="61"/>
      <c r="RSN28" s="61"/>
      <c r="RSO28" s="61"/>
      <c r="RSP28" s="61"/>
      <c r="RSQ28" s="61"/>
      <c r="RSR28" s="61"/>
      <c r="RSS28" s="61"/>
      <c r="RST28" s="61"/>
      <c r="RSU28" s="61"/>
      <c r="RSV28" s="61"/>
      <c r="RSW28" s="61"/>
      <c r="RSX28" s="61"/>
      <c r="RSY28" s="61"/>
      <c r="RSZ28" s="61"/>
      <c r="RTA28" s="61"/>
      <c r="RTB28" s="61"/>
      <c r="RTC28" s="61"/>
      <c r="RTD28" s="61"/>
      <c r="RTE28" s="61"/>
      <c r="RTF28" s="61"/>
      <c r="RTG28" s="61"/>
      <c r="RTH28" s="61"/>
      <c r="RTI28" s="61"/>
      <c r="RTJ28" s="61"/>
      <c r="RTK28" s="61"/>
      <c r="RTL28" s="61"/>
      <c r="RTM28" s="61"/>
      <c r="RTN28" s="61"/>
      <c r="RTO28" s="61"/>
      <c r="RTP28" s="61"/>
      <c r="RTQ28" s="61"/>
      <c r="RTR28" s="61"/>
      <c r="RTS28" s="61"/>
      <c r="RTT28" s="61"/>
      <c r="RTU28" s="61"/>
      <c r="RTV28" s="61"/>
      <c r="RTW28" s="61"/>
      <c r="RTX28" s="61"/>
      <c r="RTY28" s="61"/>
      <c r="RTZ28" s="61"/>
      <c r="RUA28" s="61"/>
      <c r="RUB28" s="61"/>
      <c r="RUC28" s="61"/>
      <c r="RUD28" s="61"/>
      <c r="RUE28" s="61"/>
      <c r="RUF28" s="61"/>
      <c r="RUG28" s="61"/>
      <c r="RUH28" s="61"/>
      <c r="RUI28" s="61"/>
      <c r="RUJ28" s="61"/>
      <c r="RUK28" s="61"/>
      <c r="RUL28" s="61"/>
      <c r="RUM28" s="61"/>
      <c r="RUN28" s="61"/>
      <c r="RUO28" s="61"/>
      <c r="RUP28" s="61"/>
      <c r="RUQ28" s="61"/>
      <c r="RUR28" s="61"/>
      <c r="RUS28" s="61"/>
      <c r="RUT28" s="61"/>
      <c r="RUU28" s="61"/>
      <c r="RUV28" s="61"/>
      <c r="RUW28" s="61"/>
      <c r="RUX28" s="61"/>
      <c r="RUY28" s="61"/>
      <c r="RUZ28" s="61"/>
      <c r="RVA28" s="61"/>
      <c r="RVB28" s="61"/>
      <c r="RVC28" s="61"/>
      <c r="RVD28" s="61"/>
      <c r="RVE28" s="61"/>
      <c r="RVF28" s="61"/>
      <c r="RVG28" s="61"/>
      <c r="RVH28" s="61"/>
      <c r="RVI28" s="61"/>
      <c r="RVJ28" s="61"/>
      <c r="RVK28" s="61"/>
      <c r="RVL28" s="61"/>
      <c r="RVM28" s="61"/>
      <c r="RVN28" s="61"/>
      <c r="RVO28" s="61"/>
      <c r="RVP28" s="61"/>
      <c r="RVQ28" s="61"/>
      <c r="RVR28" s="61"/>
      <c r="RVS28" s="61"/>
      <c r="RVT28" s="61"/>
      <c r="RVU28" s="61"/>
      <c r="RVV28" s="61"/>
      <c r="RVW28" s="61"/>
      <c r="RVX28" s="61"/>
      <c r="RVY28" s="61"/>
      <c r="RVZ28" s="61"/>
      <c r="RWA28" s="61"/>
      <c r="RWB28" s="61"/>
      <c r="RWC28" s="61"/>
      <c r="RWD28" s="61"/>
      <c r="RWE28" s="61"/>
      <c r="RWF28" s="61"/>
      <c r="RWG28" s="61"/>
      <c r="RWH28" s="61"/>
      <c r="RWI28" s="61"/>
      <c r="RWJ28" s="61"/>
      <c r="RWK28" s="61"/>
      <c r="RWL28" s="61"/>
      <c r="RWM28" s="61"/>
      <c r="RWN28" s="61"/>
      <c r="RWO28" s="61"/>
      <c r="RWP28" s="61"/>
      <c r="RWQ28" s="61"/>
      <c r="RWR28" s="61"/>
      <c r="RWS28" s="61"/>
      <c r="RWT28" s="61"/>
      <c r="RWU28" s="61"/>
      <c r="RWV28" s="61"/>
      <c r="RWW28" s="61"/>
      <c r="RWX28" s="61"/>
      <c r="RWY28" s="61"/>
      <c r="RWZ28" s="61"/>
      <c r="RXA28" s="61"/>
      <c r="RXB28" s="61"/>
      <c r="RXC28" s="61"/>
      <c r="RXD28" s="61"/>
      <c r="RXE28" s="61"/>
      <c r="RXF28" s="61"/>
      <c r="RXG28" s="61"/>
      <c r="RXH28" s="61"/>
      <c r="RXI28" s="61"/>
      <c r="RXJ28" s="61"/>
      <c r="RXK28" s="61"/>
      <c r="RXL28" s="61"/>
      <c r="RXM28" s="61"/>
      <c r="RXN28" s="61"/>
      <c r="RXO28" s="61"/>
      <c r="RXP28" s="61"/>
      <c r="RXQ28" s="61"/>
      <c r="RXR28" s="61"/>
      <c r="RXS28" s="61"/>
      <c r="RXT28" s="61"/>
      <c r="RXU28" s="61"/>
      <c r="RXV28" s="61"/>
      <c r="RXW28" s="61"/>
      <c r="RXX28" s="61"/>
      <c r="RXY28" s="61"/>
      <c r="RXZ28" s="61"/>
      <c r="RYA28" s="61"/>
      <c r="RYB28" s="61"/>
      <c r="RYC28" s="61"/>
      <c r="RYD28" s="61"/>
      <c r="RYE28" s="61"/>
      <c r="RYF28" s="61"/>
      <c r="RYG28" s="61"/>
      <c r="RYH28" s="61"/>
      <c r="RYI28" s="61"/>
      <c r="RYJ28" s="61"/>
      <c r="RYK28" s="61"/>
      <c r="RYL28" s="61"/>
      <c r="RYM28" s="61"/>
      <c r="RYN28" s="61"/>
      <c r="RYO28" s="61"/>
      <c r="RYP28" s="61"/>
      <c r="RYQ28" s="61"/>
      <c r="RYR28" s="61"/>
      <c r="RYS28" s="61"/>
      <c r="RYT28" s="61"/>
      <c r="RYU28" s="61"/>
      <c r="RYV28" s="61"/>
      <c r="RYW28" s="61"/>
      <c r="RYX28" s="61"/>
      <c r="RYY28" s="61"/>
      <c r="RYZ28" s="61"/>
      <c r="RZA28" s="61"/>
      <c r="RZB28" s="61"/>
      <c r="RZC28" s="61"/>
      <c r="RZD28" s="61"/>
      <c r="RZE28" s="61"/>
      <c r="RZF28" s="61"/>
      <c r="RZG28" s="61"/>
      <c r="RZH28" s="61"/>
      <c r="RZI28" s="61"/>
      <c r="RZJ28" s="61"/>
      <c r="RZK28" s="61"/>
      <c r="RZL28" s="61"/>
      <c r="RZM28" s="61"/>
      <c r="RZN28" s="61"/>
      <c r="RZO28" s="61"/>
      <c r="RZP28" s="61"/>
      <c r="RZQ28" s="61"/>
      <c r="RZR28" s="61"/>
      <c r="RZS28" s="61"/>
      <c r="RZT28" s="61"/>
      <c r="RZU28" s="61"/>
      <c r="RZV28" s="61"/>
      <c r="RZW28" s="61"/>
      <c r="RZX28" s="61"/>
      <c r="RZY28" s="61"/>
      <c r="RZZ28" s="61"/>
      <c r="SAA28" s="61"/>
      <c r="SAB28" s="61"/>
      <c r="SAC28" s="61"/>
      <c r="SAD28" s="61"/>
      <c r="SAE28" s="61"/>
      <c r="SAF28" s="61"/>
      <c r="SAG28" s="61"/>
      <c r="SAH28" s="61"/>
      <c r="SAI28" s="61"/>
      <c r="SAJ28" s="61"/>
      <c r="SAK28" s="61"/>
      <c r="SAL28" s="61"/>
      <c r="SAM28" s="61"/>
      <c r="SAN28" s="61"/>
      <c r="SAO28" s="61"/>
      <c r="SAP28" s="61"/>
      <c r="SAQ28" s="61"/>
      <c r="SAR28" s="61"/>
      <c r="SAS28" s="61"/>
      <c r="SAT28" s="61"/>
      <c r="SAU28" s="61"/>
      <c r="SAV28" s="61"/>
      <c r="SAW28" s="61"/>
      <c r="SAX28" s="61"/>
      <c r="SAY28" s="61"/>
      <c r="SAZ28" s="61"/>
      <c r="SBA28" s="61"/>
      <c r="SBB28" s="61"/>
      <c r="SBC28" s="61"/>
      <c r="SBD28" s="61"/>
      <c r="SBE28" s="61"/>
      <c r="SBF28" s="61"/>
      <c r="SBG28" s="61"/>
      <c r="SBH28" s="61"/>
      <c r="SBI28" s="61"/>
      <c r="SBJ28" s="61"/>
      <c r="SBK28" s="61"/>
      <c r="SBL28" s="61"/>
      <c r="SBM28" s="61"/>
      <c r="SBN28" s="61"/>
      <c r="SBO28" s="61"/>
      <c r="SBP28" s="61"/>
      <c r="SBQ28" s="61"/>
      <c r="SBR28" s="61"/>
      <c r="SBS28" s="61"/>
      <c r="SBT28" s="61"/>
      <c r="SBU28" s="61"/>
      <c r="SBV28" s="61"/>
      <c r="SBW28" s="61"/>
      <c r="SBX28" s="61"/>
      <c r="SBY28" s="61"/>
      <c r="SBZ28" s="61"/>
      <c r="SCA28" s="61"/>
      <c r="SCB28" s="61"/>
      <c r="SCC28" s="61"/>
      <c r="SCD28" s="61"/>
      <c r="SCE28" s="61"/>
      <c r="SCF28" s="61"/>
      <c r="SCG28" s="61"/>
      <c r="SCH28" s="61"/>
      <c r="SCI28" s="61"/>
      <c r="SCJ28" s="61"/>
      <c r="SCK28" s="61"/>
      <c r="SCL28" s="61"/>
      <c r="SCM28" s="61"/>
      <c r="SCN28" s="61"/>
      <c r="SCO28" s="61"/>
      <c r="SCP28" s="61"/>
      <c r="SCQ28" s="61"/>
      <c r="SCR28" s="61"/>
      <c r="SCS28" s="61"/>
      <c r="SCT28" s="61"/>
      <c r="SCU28" s="61"/>
      <c r="SCV28" s="61"/>
      <c r="SCW28" s="61"/>
      <c r="SCX28" s="61"/>
      <c r="SCY28" s="61"/>
      <c r="SCZ28" s="61"/>
      <c r="SDA28" s="61"/>
      <c r="SDB28" s="61"/>
      <c r="SDC28" s="61"/>
      <c r="SDD28" s="61"/>
      <c r="SDE28" s="61"/>
      <c r="SDF28" s="61"/>
      <c r="SDG28" s="61"/>
      <c r="SDH28" s="61"/>
      <c r="SDI28" s="61"/>
      <c r="SDJ28" s="61"/>
      <c r="SDK28" s="61"/>
      <c r="SDL28" s="61"/>
      <c r="SDM28" s="61"/>
      <c r="SDN28" s="61"/>
      <c r="SDO28" s="61"/>
      <c r="SDP28" s="61"/>
      <c r="SDQ28" s="61"/>
      <c r="SDR28" s="61"/>
      <c r="SDS28" s="61"/>
      <c r="SDT28" s="61"/>
      <c r="SDU28" s="61"/>
      <c r="SDV28" s="61"/>
      <c r="SDW28" s="61"/>
      <c r="SDX28" s="61"/>
      <c r="SDY28" s="61"/>
      <c r="SDZ28" s="61"/>
      <c r="SEA28" s="61"/>
      <c r="SEB28" s="61"/>
      <c r="SEC28" s="61"/>
      <c r="SED28" s="61"/>
      <c r="SEE28" s="61"/>
      <c r="SEF28" s="61"/>
      <c r="SEG28" s="61"/>
      <c r="SEH28" s="61"/>
      <c r="SEI28" s="61"/>
      <c r="SEJ28" s="61"/>
      <c r="SEK28" s="61"/>
      <c r="SEL28" s="61"/>
      <c r="SEM28" s="61"/>
      <c r="SEN28" s="61"/>
      <c r="SEO28" s="61"/>
      <c r="SEP28" s="61"/>
      <c r="SEQ28" s="61"/>
      <c r="SER28" s="61"/>
      <c r="SES28" s="61"/>
      <c r="SET28" s="61"/>
      <c r="SEU28" s="61"/>
      <c r="SEV28" s="61"/>
      <c r="SEW28" s="61"/>
      <c r="SEX28" s="61"/>
      <c r="SEY28" s="61"/>
      <c r="SEZ28" s="61"/>
      <c r="SFA28" s="61"/>
      <c r="SFB28" s="61"/>
      <c r="SFC28" s="61"/>
      <c r="SFD28" s="61"/>
      <c r="SFE28" s="61"/>
      <c r="SFF28" s="61"/>
      <c r="SFG28" s="61"/>
      <c r="SFH28" s="61"/>
      <c r="SFI28" s="61"/>
      <c r="SFJ28" s="61"/>
      <c r="SFK28" s="61"/>
      <c r="SFL28" s="61"/>
      <c r="SFM28" s="61"/>
      <c r="SFN28" s="61"/>
      <c r="SFO28" s="61"/>
      <c r="SFP28" s="61"/>
      <c r="SFQ28" s="61"/>
      <c r="SFR28" s="61"/>
      <c r="SFS28" s="61"/>
      <c r="SFT28" s="61"/>
      <c r="SFU28" s="61"/>
      <c r="SFV28" s="61"/>
      <c r="SFW28" s="61"/>
      <c r="SFX28" s="61"/>
      <c r="SFY28" s="61"/>
      <c r="SFZ28" s="61"/>
      <c r="SGA28" s="61"/>
      <c r="SGB28" s="61"/>
      <c r="SGC28" s="61"/>
      <c r="SGD28" s="61"/>
      <c r="SGE28" s="61"/>
      <c r="SGF28" s="61"/>
      <c r="SGG28" s="61"/>
      <c r="SGH28" s="61"/>
      <c r="SGI28" s="61"/>
      <c r="SGJ28" s="61"/>
      <c r="SGK28" s="61"/>
      <c r="SGL28" s="61"/>
      <c r="SGM28" s="61"/>
      <c r="SGN28" s="61"/>
      <c r="SGO28" s="61"/>
      <c r="SGP28" s="61"/>
      <c r="SGQ28" s="61"/>
      <c r="SGR28" s="61"/>
      <c r="SGS28" s="61"/>
      <c r="SGT28" s="61"/>
      <c r="SGU28" s="61"/>
      <c r="SGV28" s="61"/>
      <c r="SGW28" s="61"/>
      <c r="SGX28" s="61"/>
      <c r="SGY28" s="61"/>
      <c r="SGZ28" s="61"/>
      <c r="SHA28" s="61"/>
      <c r="SHB28" s="61"/>
      <c r="SHC28" s="61"/>
      <c r="SHD28" s="61"/>
      <c r="SHE28" s="61"/>
      <c r="SHF28" s="61"/>
      <c r="SHG28" s="61"/>
      <c r="SHH28" s="61"/>
      <c r="SHI28" s="61"/>
      <c r="SHJ28" s="61"/>
      <c r="SHK28" s="61"/>
      <c r="SHL28" s="61"/>
      <c r="SHM28" s="61"/>
      <c r="SHN28" s="61"/>
      <c r="SHO28" s="61"/>
      <c r="SHP28" s="61"/>
      <c r="SHQ28" s="61"/>
      <c r="SHR28" s="61"/>
      <c r="SHS28" s="61"/>
      <c r="SHT28" s="61"/>
      <c r="SHU28" s="61"/>
      <c r="SHV28" s="61"/>
      <c r="SHW28" s="61"/>
      <c r="SHX28" s="61"/>
      <c r="SHY28" s="61"/>
      <c r="SHZ28" s="61"/>
      <c r="SIA28" s="61"/>
      <c r="SIB28" s="61"/>
      <c r="SIC28" s="61"/>
      <c r="SID28" s="61"/>
      <c r="SIE28" s="61"/>
      <c r="SIF28" s="61"/>
      <c r="SIG28" s="61"/>
      <c r="SIH28" s="61"/>
      <c r="SII28" s="61"/>
      <c r="SIJ28" s="61"/>
      <c r="SIK28" s="61"/>
      <c r="SIL28" s="61"/>
      <c r="SIM28" s="61"/>
      <c r="SIN28" s="61"/>
      <c r="SIO28" s="61"/>
      <c r="SIP28" s="61"/>
      <c r="SIQ28" s="61"/>
      <c r="SIR28" s="61"/>
      <c r="SIS28" s="61"/>
      <c r="SIT28" s="61"/>
      <c r="SIU28" s="61"/>
      <c r="SIV28" s="61"/>
      <c r="SIW28" s="61"/>
      <c r="SIX28" s="61"/>
      <c r="SIY28" s="61"/>
      <c r="SIZ28" s="61"/>
      <c r="SJA28" s="61"/>
      <c r="SJB28" s="61"/>
      <c r="SJC28" s="61"/>
      <c r="SJD28" s="61"/>
      <c r="SJE28" s="61"/>
      <c r="SJF28" s="61"/>
      <c r="SJG28" s="61"/>
      <c r="SJH28" s="61"/>
      <c r="SJI28" s="61"/>
      <c r="SJJ28" s="61"/>
      <c r="SJK28" s="61"/>
      <c r="SJL28" s="61"/>
      <c r="SJM28" s="61"/>
      <c r="SJN28" s="61"/>
      <c r="SJO28" s="61"/>
      <c r="SJP28" s="61"/>
      <c r="SJQ28" s="61"/>
      <c r="SJR28" s="61"/>
      <c r="SJS28" s="61"/>
      <c r="SJT28" s="61"/>
      <c r="SJU28" s="61"/>
      <c r="SJV28" s="61"/>
      <c r="SJW28" s="61"/>
      <c r="SJX28" s="61"/>
      <c r="SJY28" s="61"/>
      <c r="SJZ28" s="61"/>
      <c r="SKA28" s="61"/>
      <c r="SKB28" s="61"/>
      <c r="SKC28" s="61"/>
      <c r="SKD28" s="61"/>
      <c r="SKE28" s="61"/>
      <c r="SKF28" s="61"/>
      <c r="SKG28" s="61"/>
      <c r="SKH28" s="61"/>
      <c r="SKI28" s="61"/>
      <c r="SKJ28" s="61"/>
      <c r="SKK28" s="61"/>
      <c r="SKL28" s="61"/>
      <c r="SKM28" s="61"/>
      <c r="SKN28" s="61"/>
      <c r="SKO28" s="61"/>
      <c r="SKP28" s="61"/>
      <c r="SKQ28" s="61"/>
      <c r="SKR28" s="61"/>
      <c r="SKS28" s="61"/>
      <c r="SKT28" s="61"/>
      <c r="SKU28" s="61"/>
      <c r="SKV28" s="61"/>
      <c r="SKW28" s="61"/>
      <c r="SKX28" s="61"/>
      <c r="SKY28" s="61"/>
      <c r="SKZ28" s="61"/>
      <c r="SLA28" s="61"/>
      <c r="SLB28" s="61"/>
      <c r="SLC28" s="61"/>
      <c r="SLD28" s="61"/>
      <c r="SLE28" s="61"/>
      <c r="SLF28" s="61"/>
      <c r="SLG28" s="61"/>
      <c r="SLH28" s="61"/>
      <c r="SLI28" s="61"/>
      <c r="SLJ28" s="61"/>
      <c r="SLK28" s="61"/>
      <c r="SLL28" s="61"/>
      <c r="SLM28" s="61"/>
      <c r="SLN28" s="61"/>
      <c r="SLO28" s="61"/>
      <c r="SLP28" s="61"/>
      <c r="SLQ28" s="61"/>
      <c r="SLR28" s="61"/>
      <c r="SLS28" s="61"/>
      <c r="SLT28" s="61"/>
      <c r="SLU28" s="61"/>
      <c r="SLV28" s="61"/>
      <c r="SLW28" s="61"/>
      <c r="SLX28" s="61"/>
      <c r="SLY28" s="61"/>
      <c r="SLZ28" s="61"/>
      <c r="SMA28" s="61"/>
      <c r="SMB28" s="61"/>
      <c r="SMC28" s="61"/>
      <c r="SMD28" s="61"/>
      <c r="SME28" s="61"/>
      <c r="SMF28" s="61"/>
      <c r="SMG28" s="61"/>
      <c r="SMH28" s="61"/>
      <c r="SMI28" s="61"/>
      <c r="SMJ28" s="61"/>
      <c r="SMK28" s="61"/>
      <c r="SML28" s="61"/>
      <c r="SMM28" s="61"/>
      <c r="SMN28" s="61"/>
      <c r="SMO28" s="61"/>
      <c r="SMP28" s="61"/>
      <c r="SMQ28" s="61"/>
      <c r="SMR28" s="61"/>
      <c r="SMS28" s="61"/>
      <c r="SMT28" s="61"/>
      <c r="SMU28" s="61"/>
      <c r="SMV28" s="61"/>
      <c r="SMW28" s="61"/>
      <c r="SMX28" s="61"/>
      <c r="SMY28" s="61"/>
      <c r="SMZ28" s="61"/>
      <c r="SNA28" s="61"/>
      <c r="SNB28" s="61"/>
      <c r="SNC28" s="61"/>
      <c r="SND28" s="61"/>
      <c r="SNE28" s="61"/>
      <c r="SNF28" s="61"/>
      <c r="SNG28" s="61"/>
      <c r="SNH28" s="61"/>
      <c r="SNI28" s="61"/>
      <c r="SNJ28" s="61"/>
      <c r="SNK28" s="61"/>
      <c r="SNL28" s="61"/>
      <c r="SNM28" s="61"/>
      <c r="SNN28" s="61"/>
      <c r="SNO28" s="61"/>
      <c r="SNP28" s="61"/>
      <c r="SNQ28" s="61"/>
      <c r="SNR28" s="61"/>
      <c r="SNS28" s="61"/>
      <c r="SNT28" s="61"/>
      <c r="SNU28" s="61"/>
      <c r="SNV28" s="61"/>
      <c r="SNW28" s="61"/>
      <c r="SNX28" s="61"/>
      <c r="SNY28" s="61"/>
      <c r="SNZ28" s="61"/>
      <c r="SOA28" s="61"/>
      <c r="SOB28" s="61"/>
      <c r="SOC28" s="61"/>
      <c r="SOD28" s="61"/>
      <c r="SOE28" s="61"/>
      <c r="SOF28" s="61"/>
      <c r="SOG28" s="61"/>
      <c r="SOH28" s="61"/>
      <c r="SOI28" s="61"/>
      <c r="SOJ28" s="61"/>
      <c r="SOK28" s="61"/>
      <c r="SOL28" s="61"/>
      <c r="SOM28" s="61"/>
      <c r="SON28" s="61"/>
      <c r="SOO28" s="61"/>
      <c r="SOP28" s="61"/>
      <c r="SOQ28" s="61"/>
      <c r="SOR28" s="61"/>
      <c r="SOS28" s="61"/>
      <c r="SOT28" s="61"/>
      <c r="SOU28" s="61"/>
      <c r="SOV28" s="61"/>
      <c r="SOW28" s="61"/>
      <c r="SOX28" s="61"/>
      <c r="SOY28" s="61"/>
      <c r="SOZ28" s="61"/>
      <c r="SPA28" s="61"/>
      <c r="SPB28" s="61"/>
      <c r="SPC28" s="61"/>
      <c r="SPD28" s="61"/>
      <c r="SPE28" s="61"/>
      <c r="SPF28" s="61"/>
      <c r="SPG28" s="61"/>
      <c r="SPH28" s="61"/>
      <c r="SPI28" s="61"/>
      <c r="SPJ28" s="61"/>
      <c r="SPK28" s="61"/>
      <c r="SPL28" s="61"/>
      <c r="SPM28" s="61"/>
      <c r="SPN28" s="61"/>
      <c r="SPO28" s="61"/>
      <c r="SPP28" s="61"/>
      <c r="SPQ28" s="61"/>
      <c r="SPR28" s="61"/>
      <c r="SPS28" s="61"/>
      <c r="SPT28" s="61"/>
      <c r="SPU28" s="61"/>
      <c r="SPV28" s="61"/>
      <c r="SPW28" s="61"/>
      <c r="SPX28" s="61"/>
      <c r="SPY28" s="61"/>
      <c r="SPZ28" s="61"/>
      <c r="SQA28" s="61"/>
      <c r="SQB28" s="61"/>
      <c r="SQC28" s="61"/>
      <c r="SQD28" s="61"/>
      <c r="SQE28" s="61"/>
      <c r="SQF28" s="61"/>
      <c r="SQG28" s="61"/>
      <c r="SQH28" s="61"/>
      <c r="SQI28" s="61"/>
      <c r="SQJ28" s="61"/>
      <c r="SQK28" s="61"/>
      <c r="SQL28" s="61"/>
      <c r="SQM28" s="61"/>
      <c r="SQN28" s="61"/>
      <c r="SQO28" s="61"/>
      <c r="SQP28" s="61"/>
      <c r="SQQ28" s="61"/>
      <c r="SQR28" s="61"/>
      <c r="SQS28" s="61"/>
      <c r="SQT28" s="61"/>
      <c r="SQU28" s="61"/>
      <c r="SQV28" s="61"/>
      <c r="SQW28" s="61"/>
      <c r="SQX28" s="61"/>
      <c r="SQY28" s="61"/>
      <c r="SQZ28" s="61"/>
      <c r="SRA28" s="61"/>
      <c r="SRB28" s="61"/>
      <c r="SRC28" s="61"/>
      <c r="SRD28" s="61"/>
      <c r="SRE28" s="61"/>
      <c r="SRF28" s="61"/>
      <c r="SRG28" s="61"/>
      <c r="SRH28" s="61"/>
      <c r="SRI28" s="61"/>
      <c r="SRJ28" s="61"/>
      <c r="SRK28" s="61"/>
      <c r="SRL28" s="61"/>
      <c r="SRM28" s="61"/>
      <c r="SRN28" s="61"/>
      <c r="SRO28" s="61"/>
      <c r="SRP28" s="61"/>
      <c r="SRQ28" s="61"/>
      <c r="SRR28" s="61"/>
      <c r="SRS28" s="61"/>
      <c r="SRT28" s="61"/>
      <c r="SRU28" s="61"/>
      <c r="SRV28" s="61"/>
      <c r="SRW28" s="61"/>
      <c r="SRX28" s="61"/>
      <c r="SRY28" s="61"/>
      <c r="SRZ28" s="61"/>
      <c r="SSA28" s="61"/>
      <c r="SSB28" s="61"/>
      <c r="SSC28" s="61"/>
      <c r="SSD28" s="61"/>
      <c r="SSE28" s="61"/>
      <c r="SSF28" s="61"/>
      <c r="SSG28" s="61"/>
      <c r="SSH28" s="61"/>
      <c r="SSI28" s="61"/>
      <c r="SSJ28" s="61"/>
      <c r="SSK28" s="61"/>
      <c r="SSL28" s="61"/>
      <c r="SSM28" s="61"/>
      <c r="SSN28" s="61"/>
      <c r="SSO28" s="61"/>
      <c r="SSP28" s="61"/>
      <c r="SSQ28" s="61"/>
      <c r="SSR28" s="61"/>
      <c r="SSS28" s="61"/>
      <c r="SST28" s="61"/>
      <c r="SSU28" s="61"/>
      <c r="SSV28" s="61"/>
      <c r="SSW28" s="61"/>
      <c r="SSX28" s="61"/>
      <c r="SSY28" s="61"/>
      <c r="SSZ28" s="61"/>
      <c r="STA28" s="61"/>
      <c r="STB28" s="61"/>
      <c r="STC28" s="61"/>
      <c r="STD28" s="61"/>
      <c r="STE28" s="61"/>
      <c r="STF28" s="61"/>
      <c r="STG28" s="61"/>
      <c r="STH28" s="61"/>
      <c r="STI28" s="61"/>
      <c r="STJ28" s="61"/>
      <c r="STK28" s="61"/>
      <c r="STL28" s="61"/>
      <c r="STM28" s="61"/>
      <c r="STN28" s="61"/>
      <c r="STO28" s="61"/>
      <c r="STP28" s="61"/>
      <c r="STQ28" s="61"/>
      <c r="STR28" s="61"/>
      <c r="STS28" s="61"/>
      <c r="STT28" s="61"/>
      <c r="STU28" s="61"/>
      <c r="STV28" s="61"/>
      <c r="STW28" s="61"/>
      <c r="STX28" s="61"/>
      <c r="STY28" s="61"/>
      <c r="STZ28" s="61"/>
      <c r="SUA28" s="61"/>
      <c r="SUB28" s="61"/>
      <c r="SUC28" s="61"/>
      <c r="SUD28" s="61"/>
      <c r="SUE28" s="61"/>
      <c r="SUF28" s="61"/>
      <c r="SUG28" s="61"/>
      <c r="SUH28" s="61"/>
      <c r="SUI28" s="61"/>
      <c r="SUJ28" s="61"/>
      <c r="SUK28" s="61"/>
      <c r="SUL28" s="61"/>
      <c r="SUM28" s="61"/>
      <c r="SUN28" s="61"/>
      <c r="SUO28" s="61"/>
      <c r="SUP28" s="61"/>
      <c r="SUQ28" s="61"/>
      <c r="SUR28" s="61"/>
      <c r="SUS28" s="61"/>
      <c r="SUT28" s="61"/>
      <c r="SUU28" s="61"/>
      <c r="SUV28" s="61"/>
      <c r="SUW28" s="61"/>
      <c r="SUX28" s="61"/>
      <c r="SUY28" s="61"/>
      <c r="SUZ28" s="61"/>
      <c r="SVA28" s="61"/>
      <c r="SVB28" s="61"/>
      <c r="SVC28" s="61"/>
      <c r="SVD28" s="61"/>
      <c r="SVE28" s="61"/>
      <c r="SVF28" s="61"/>
      <c r="SVG28" s="61"/>
      <c r="SVH28" s="61"/>
      <c r="SVI28" s="61"/>
      <c r="SVJ28" s="61"/>
      <c r="SVK28" s="61"/>
      <c r="SVL28" s="61"/>
      <c r="SVM28" s="61"/>
      <c r="SVN28" s="61"/>
      <c r="SVO28" s="61"/>
      <c r="SVP28" s="61"/>
      <c r="SVQ28" s="61"/>
      <c r="SVR28" s="61"/>
      <c r="SVS28" s="61"/>
      <c r="SVT28" s="61"/>
      <c r="SVU28" s="61"/>
      <c r="SVV28" s="61"/>
      <c r="SVW28" s="61"/>
      <c r="SVX28" s="61"/>
      <c r="SVY28" s="61"/>
      <c r="SVZ28" s="61"/>
      <c r="SWA28" s="61"/>
      <c r="SWB28" s="61"/>
      <c r="SWC28" s="61"/>
      <c r="SWD28" s="61"/>
      <c r="SWE28" s="61"/>
      <c r="SWF28" s="61"/>
      <c r="SWG28" s="61"/>
      <c r="SWH28" s="61"/>
      <c r="SWI28" s="61"/>
      <c r="SWJ28" s="61"/>
      <c r="SWK28" s="61"/>
      <c r="SWL28" s="61"/>
      <c r="SWM28" s="61"/>
      <c r="SWN28" s="61"/>
      <c r="SWO28" s="61"/>
      <c r="SWP28" s="61"/>
      <c r="SWQ28" s="61"/>
      <c r="SWR28" s="61"/>
      <c r="SWS28" s="61"/>
      <c r="SWT28" s="61"/>
      <c r="SWU28" s="61"/>
      <c r="SWV28" s="61"/>
      <c r="SWW28" s="61"/>
      <c r="SWX28" s="61"/>
      <c r="SWY28" s="61"/>
      <c r="SWZ28" s="61"/>
      <c r="SXA28" s="61"/>
      <c r="SXB28" s="61"/>
      <c r="SXC28" s="61"/>
      <c r="SXD28" s="61"/>
      <c r="SXE28" s="61"/>
      <c r="SXF28" s="61"/>
      <c r="SXG28" s="61"/>
      <c r="SXH28" s="61"/>
      <c r="SXI28" s="61"/>
      <c r="SXJ28" s="61"/>
      <c r="SXK28" s="61"/>
      <c r="SXL28" s="61"/>
      <c r="SXM28" s="61"/>
      <c r="SXN28" s="61"/>
      <c r="SXO28" s="61"/>
      <c r="SXP28" s="61"/>
      <c r="SXQ28" s="61"/>
      <c r="SXR28" s="61"/>
      <c r="SXS28" s="61"/>
      <c r="SXT28" s="61"/>
      <c r="SXU28" s="61"/>
      <c r="SXV28" s="61"/>
      <c r="SXW28" s="61"/>
      <c r="SXX28" s="61"/>
      <c r="SXY28" s="61"/>
      <c r="SXZ28" s="61"/>
      <c r="SYA28" s="61"/>
      <c r="SYB28" s="61"/>
      <c r="SYC28" s="61"/>
      <c r="SYD28" s="61"/>
      <c r="SYE28" s="61"/>
      <c r="SYF28" s="61"/>
      <c r="SYG28" s="61"/>
      <c r="SYH28" s="61"/>
      <c r="SYI28" s="61"/>
      <c r="SYJ28" s="61"/>
      <c r="SYK28" s="61"/>
      <c r="SYL28" s="61"/>
      <c r="SYM28" s="61"/>
      <c r="SYN28" s="61"/>
      <c r="SYO28" s="61"/>
      <c r="SYP28" s="61"/>
      <c r="SYQ28" s="61"/>
      <c r="SYR28" s="61"/>
      <c r="SYS28" s="61"/>
      <c r="SYT28" s="61"/>
      <c r="SYU28" s="61"/>
      <c r="SYV28" s="61"/>
      <c r="SYW28" s="61"/>
      <c r="SYX28" s="61"/>
      <c r="SYY28" s="61"/>
      <c r="SYZ28" s="61"/>
      <c r="SZA28" s="61"/>
      <c r="SZB28" s="61"/>
      <c r="SZC28" s="61"/>
      <c r="SZD28" s="61"/>
      <c r="SZE28" s="61"/>
      <c r="SZF28" s="61"/>
      <c r="SZG28" s="61"/>
      <c r="SZH28" s="61"/>
      <c r="SZI28" s="61"/>
      <c r="SZJ28" s="61"/>
      <c r="SZK28" s="61"/>
      <c r="SZL28" s="61"/>
      <c r="SZM28" s="61"/>
      <c r="SZN28" s="61"/>
      <c r="SZO28" s="61"/>
      <c r="SZP28" s="61"/>
      <c r="SZQ28" s="61"/>
      <c r="SZR28" s="61"/>
      <c r="SZS28" s="61"/>
      <c r="SZT28" s="61"/>
      <c r="SZU28" s="61"/>
      <c r="SZV28" s="61"/>
      <c r="SZW28" s="61"/>
      <c r="SZX28" s="61"/>
      <c r="SZY28" s="61"/>
      <c r="SZZ28" s="61"/>
      <c r="TAA28" s="61"/>
      <c r="TAB28" s="61"/>
      <c r="TAC28" s="61"/>
      <c r="TAD28" s="61"/>
      <c r="TAE28" s="61"/>
      <c r="TAF28" s="61"/>
      <c r="TAG28" s="61"/>
      <c r="TAH28" s="61"/>
      <c r="TAI28" s="61"/>
      <c r="TAJ28" s="61"/>
      <c r="TAK28" s="61"/>
      <c r="TAL28" s="61"/>
      <c r="TAM28" s="61"/>
      <c r="TAN28" s="61"/>
      <c r="TAO28" s="61"/>
      <c r="TAP28" s="61"/>
      <c r="TAQ28" s="61"/>
      <c r="TAR28" s="61"/>
      <c r="TAS28" s="61"/>
      <c r="TAT28" s="61"/>
      <c r="TAU28" s="61"/>
      <c r="TAV28" s="61"/>
      <c r="TAW28" s="61"/>
      <c r="TAX28" s="61"/>
      <c r="TAY28" s="61"/>
      <c r="TAZ28" s="61"/>
      <c r="TBA28" s="61"/>
      <c r="TBB28" s="61"/>
      <c r="TBC28" s="61"/>
      <c r="TBD28" s="61"/>
      <c r="TBE28" s="61"/>
      <c r="TBF28" s="61"/>
      <c r="TBG28" s="61"/>
      <c r="TBH28" s="61"/>
      <c r="TBI28" s="61"/>
      <c r="TBJ28" s="61"/>
      <c r="TBK28" s="61"/>
      <c r="TBL28" s="61"/>
      <c r="TBM28" s="61"/>
      <c r="TBN28" s="61"/>
      <c r="TBO28" s="61"/>
      <c r="TBP28" s="61"/>
      <c r="TBQ28" s="61"/>
      <c r="TBR28" s="61"/>
      <c r="TBS28" s="61"/>
      <c r="TBT28" s="61"/>
      <c r="TBU28" s="61"/>
      <c r="TBV28" s="61"/>
      <c r="TBW28" s="61"/>
      <c r="TBX28" s="61"/>
      <c r="TBY28" s="61"/>
      <c r="TBZ28" s="61"/>
      <c r="TCA28" s="61"/>
      <c r="TCB28" s="61"/>
      <c r="TCC28" s="61"/>
      <c r="TCD28" s="61"/>
      <c r="TCE28" s="61"/>
      <c r="TCF28" s="61"/>
      <c r="TCG28" s="61"/>
      <c r="TCH28" s="61"/>
      <c r="TCI28" s="61"/>
      <c r="TCJ28" s="61"/>
      <c r="TCK28" s="61"/>
      <c r="TCL28" s="61"/>
      <c r="TCM28" s="61"/>
      <c r="TCN28" s="61"/>
      <c r="TCO28" s="61"/>
      <c r="TCP28" s="61"/>
      <c r="TCQ28" s="61"/>
      <c r="TCR28" s="61"/>
      <c r="TCS28" s="61"/>
      <c r="TCT28" s="61"/>
      <c r="TCU28" s="61"/>
      <c r="TCV28" s="61"/>
      <c r="TCW28" s="61"/>
      <c r="TCX28" s="61"/>
      <c r="TCY28" s="61"/>
      <c r="TCZ28" s="61"/>
      <c r="TDA28" s="61"/>
      <c r="TDB28" s="61"/>
      <c r="TDC28" s="61"/>
      <c r="TDD28" s="61"/>
      <c r="TDE28" s="61"/>
      <c r="TDF28" s="61"/>
      <c r="TDG28" s="61"/>
      <c r="TDH28" s="61"/>
      <c r="TDI28" s="61"/>
      <c r="TDJ28" s="61"/>
      <c r="TDK28" s="61"/>
      <c r="TDL28" s="61"/>
      <c r="TDM28" s="61"/>
      <c r="TDN28" s="61"/>
      <c r="TDO28" s="61"/>
      <c r="TDP28" s="61"/>
      <c r="TDQ28" s="61"/>
      <c r="TDR28" s="61"/>
      <c r="TDS28" s="61"/>
      <c r="TDT28" s="61"/>
      <c r="TDU28" s="61"/>
      <c r="TDV28" s="61"/>
      <c r="TDW28" s="61"/>
      <c r="TDX28" s="61"/>
      <c r="TDY28" s="61"/>
      <c r="TDZ28" s="61"/>
      <c r="TEA28" s="61"/>
      <c r="TEB28" s="61"/>
      <c r="TEC28" s="61"/>
      <c r="TED28" s="61"/>
      <c r="TEE28" s="61"/>
      <c r="TEF28" s="61"/>
      <c r="TEG28" s="61"/>
      <c r="TEH28" s="61"/>
      <c r="TEI28" s="61"/>
      <c r="TEJ28" s="61"/>
      <c r="TEK28" s="61"/>
      <c r="TEL28" s="61"/>
      <c r="TEM28" s="61"/>
      <c r="TEN28" s="61"/>
      <c r="TEO28" s="61"/>
      <c r="TEP28" s="61"/>
      <c r="TEQ28" s="61"/>
      <c r="TER28" s="61"/>
      <c r="TES28" s="61"/>
      <c r="TET28" s="61"/>
      <c r="TEU28" s="61"/>
      <c r="TEV28" s="61"/>
      <c r="TEW28" s="61"/>
      <c r="TEX28" s="61"/>
      <c r="TEY28" s="61"/>
      <c r="TEZ28" s="61"/>
      <c r="TFA28" s="61"/>
      <c r="TFB28" s="61"/>
      <c r="TFC28" s="61"/>
      <c r="TFD28" s="61"/>
      <c r="TFE28" s="61"/>
      <c r="TFF28" s="61"/>
      <c r="TFG28" s="61"/>
      <c r="TFH28" s="61"/>
      <c r="TFI28" s="61"/>
      <c r="TFJ28" s="61"/>
      <c r="TFK28" s="61"/>
      <c r="TFL28" s="61"/>
      <c r="TFM28" s="61"/>
      <c r="TFN28" s="61"/>
      <c r="TFO28" s="61"/>
      <c r="TFP28" s="61"/>
      <c r="TFQ28" s="61"/>
      <c r="TFR28" s="61"/>
      <c r="TFS28" s="61"/>
      <c r="TFT28" s="61"/>
      <c r="TFU28" s="61"/>
      <c r="TFV28" s="61"/>
      <c r="TFW28" s="61"/>
      <c r="TFX28" s="61"/>
      <c r="TFY28" s="61"/>
      <c r="TFZ28" s="61"/>
      <c r="TGA28" s="61"/>
      <c r="TGB28" s="61"/>
      <c r="TGC28" s="61"/>
      <c r="TGD28" s="61"/>
      <c r="TGE28" s="61"/>
      <c r="TGF28" s="61"/>
      <c r="TGG28" s="61"/>
      <c r="TGH28" s="61"/>
      <c r="TGI28" s="61"/>
      <c r="TGJ28" s="61"/>
      <c r="TGK28" s="61"/>
      <c r="TGL28" s="61"/>
      <c r="TGM28" s="61"/>
      <c r="TGN28" s="61"/>
      <c r="TGO28" s="61"/>
      <c r="TGP28" s="61"/>
      <c r="TGQ28" s="61"/>
      <c r="TGR28" s="61"/>
      <c r="TGS28" s="61"/>
      <c r="TGT28" s="61"/>
      <c r="TGU28" s="61"/>
      <c r="TGV28" s="61"/>
      <c r="TGW28" s="61"/>
      <c r="TGX28" s="61"/>
      <c r="TGY28" s="61"/>
      <c r="TGZ28" s="61"/>
      <c r="THA28" s="61"/>
      <c r="THB28" s="61"/>
      <c r="THC28" s="61"/>
      <c r="THD28" s="61"/>
      <c r="THE28" s="61"/>
      <c r="THF28" s="61"/>
      <c r="THG28" s="61"/>
      <c r="THH28" s="61"/>
      <c r="THI28" s="61"/>
      <c r="THJ28" s="61"/>
      <c r="THK28" s="61"/>
      <c r="THL28" s="61"/>
      <c r="THM28" s="61"/>
      <c r="THN28" s="61"/>
      <c r="THO28" s="61"/>
      <c r="THP28" s="61"/>
      <c r="THQ28" s="61"/>
      <c r="THR28" s="61"/>
      <c r="THS28" s="61"/>
      <c r="THT28" s="61"/>
      <c r="THU28" s="61"/>
      <c r="THV28" s="61"/>
      <c r="THW28" s="61"/>
      <c r="THX28" s="61"/>
      <c r="THY28" s="61"/>
      <c r="THZ28" s="61"/>
      <c r="TIA28" s="61"/>
      <c r="TIB28" s="61"/>
      <c r="TIC28" s="61"/>
      <c r="TID28" s="61"/>
      <c r="TIE28" s="61"/>
      <c r="TIF28" s="61"/>
      <c r="TIG28" s="61"/>
      <c r="TIH28" s="61"/>
      <c r="TII28" s="61"/>
      <c r="TIJ28" s="61"/>
      <c r="TIK28" s="61"/>
      <c r="TIL28" s="61"/>
      <c r="TIM28" s="61"/>
      <c r="TIN28" s="61"/>
      <c r="TIO28" s="61"/>
      <c r="TIP28" s="61"/>
      <c r="TIQ28" s="61"/>
      <c r="TIR28" s="61"/>
      <c r="TIS28" s="61"/>
      <c r="TIT28" s="61"/>
      <c r="TIU28" s="61"/>
      <c r="TIV28" s="61"/>
      <c r="TIW28" s="61"/>
      <c r="TIX28" s="61"/>
      <c r="TIY28" s="61"/>
      <c r="TIZ28" s="61"/>
      <c r="TJA28" s="61"/>
      <c r="TJB28" s="61"/>
      <c r="TJC28" s="61"/>
      <c r="TJD28" s="61"/>
      <c r="TJE28" s="61"/>
      <c r="TJF28" s="61"/>
      <c r="TJG28" s="61"/>
      <c r="TJH28" s="61"/>
      <c r="TJI28" s="61"/>
      <c r="TJJ28" s="61"/>
      <c r="TJK28" s="61"/>
      <c r="TJL28" s="61"/>
      <c r="TJM28" s="61"/>
      <c r="TJN28" s="61"/>
      <c r="TJO28" s="61"/>
      <c r="TJP28" s="61"/>
      <c r="TJQ28" s="61"/>
      <c r="TJR28" s="61"/>
      <c r="TJS28" s="61"/>
      <c r="TJT28" s="61"/>
      <c r="TJU28" s="61"/>
      <c r="TJV28" s="61"/>
      <c r="TJW28" s="61"/>
      <c r="TJX28" s="61"/>
      <c r="TJY28" s="61"/>
      <c r="TJZ28" s="61"/>
      <c r="TKA28" s="61"/>
      <c r="TKB28" s="61"/>
      <c r="TKC28" s="61"/>
      <c r="TKD28" s="61"/>
      <c r="TKE28" s="61"/>
      <c r="TKF28" s="61"/>
      <c r="TKG28" s="61"/>
      <c r="TKH28" s="61"/>
      <c r="TKI28" s="61"/>
      <c r="TKJ28" s="61"/>
      <c r="TKK28" s="61"/>
      <c r="TKL28" s="61"/>
      <c r="TKM28" s="61"/>
      <c r="TKN28" s="61"/>
      <c r="TKO28" s="61"/>
      <c r="TKP28" s="61"/>
      <c r="TKQ28" s="61"/>
      <c r="TKR28" s="61"/>
      <c r="TKS28" s="61"/>
      <c r="TKT28" s="61"/>
      <c r="TKU28" s="61"/>
      <c r="TKV28" s="61"/>
      <c r="TKW28" s="61"/>
      <c r="TKX28" s="61"/>
      <c r="TKY28" s="61"/>
      <c r="TKZ28" s="61"/>
      <c r="TLA28" s="61"/>
      <c r="TLB28" s="61"/>
      <c r="TLC28" s="61"/>
      <c r="TLD28" s="61"/>
      <c r="TLE28" s="61"/>
      <c r="TLF28" s="61"/>
      <c r="TLG28" s="61"/>
      <c r="TLH28" s="61"/>
      <c r="TLI28" s="61"/>
      <c r="TLJ28" s="61"/>
      <c r="TLK28" s="61"/>
      <c r="TLL28" s="61"/>
      <c r="TLM28" s="61"/>
      <c r="TLN28" s="61"/>
      <c r="TLO28" s="61"/>
      <c r="TLP28" s="61"/>
      <c r="TLQ28" s="61"/>
      <c r="TLR28" s="61"/>
      <c r="TLS28" s="61"/>
      <c r="TLT28" s="61"/>
      <c r="TLU28" s="61"/>
      <c r="TLV28" s="61"/>
      <c r="TLW28" s="61"/>
      <c r="TLX28" s="61"/>
      <c r="TLY28" s="61"/>
      <c r="TLZ28" s="61"/>
      <c r="TMA28" s="61"/>
      <c r="TMB28" s="61"/>
      <c r="TMC28" s="61"/>
      <c r="TMD28" s="61"/>
      <c r="TME28" s="61"/>
      <c r="TMF28" s="61"/>
      <c r="TMG28" s="61"/>
      <c r="TMH28" s="61"/>
      <c r="TMI28" s="61"/>
      <c r="TMJ28" s="61"/>
      <c r="TMK28" s="61"/>
      <c r="TML28" s="61"/>
      <c r="TMM28" s="61"/>
      <c r="TMN28" s="61"/>
      <c r="TMO28" s="61"/>
      <c r="TMP28" s="61"/>
      <c r="TMQ28" s="61"/>
      <c r="TMR28" s="61"/>
      <c r="TMS28" s="61"/>
      <c r="TMT28" s="61"/>
      <c r="TMU28" s="61"/>
      <c r="TMV28" s="61"/>
      <c r="TMW28" s="61"/>
      <c r="TMX28" s="61"/>
      <c r="TMY28" s="61"/>
      <c r="TMZ28" s="61"/>
      <c r="TNA28" s="61"/>
      <c r="TNB28" s="61"/>
      <c r="TNC28" s="61"/>
      <c r="TND28" s="61"/>
      <c r="TNE28" s="61"/>
      <c r="TNF28" s="61"/>
      <c r="TNG28" s="61"/>
      <c r="TNH28" s="61"/>
      <c r="TNI28" s="61"/>
      <c r="TNJ28" s="61"/>
      <c r="TNK28" s="61"/>
      <c r="TNL28" s="61"/>
      <c r="TNM28" s="61"/>
      <c r="TNN28" s="61"/>
      <c r="TNO28" s="61"/>
      <c r="TNP28" s="61"/>
      <c r="TNQ28" s="61"/>
      <c r="TNR28" s="61"/>
      <c r="TNS28" s="61"/>
      <c r="TNT28" s="61"/>
      <c r="TNU28" s="61"/>
      <c r="TNV28" s="61"/>
      <c r="TNW28" s="61"/>
      <c r="TNX28" s="61"/>
      <c r="TNY28" s="61"/>
      <c r="TNZ28" s="61"/>
      <c r="TOA28" s="61"/>
      <c r="TOB28" s="61"/>
      <c r="TOC28" s="61"/>
      <c r="TOD28" s="61"/>
      <c r="TOE28" s="61"/>
      <c r="TOF28" s="61"/>
      <c r="TOG28" s="61"/>
      <c r="TOH28" s="61"/>
      <c r="TOI28" s="61"/>
      <c r="TOJ28" s="61"/>
      <c r="TOK28" s="61"/>
      <c r="TOL28" s="61"/>
      <c r="TOM28" s="61"/>
      <c r="TON28" s="61"/>
      <c r="TOO28" s="61"/>
      <c r="TOP28" s="61"/>
      <c r="TOQ28" s="61"/>
      <c r="TOR28" s="61"/>
      <c r="TOS28" s="61"/>
      <c r="TOT28" s="61"/>
      <c r="TOU28" s="61"/>
      <c r="TOV28" s="61"/>
      <c r="TOW28" s="61"/>
      <c r="TOX28" s="61"/>
      <c r="TOY28" s="61"/>
      <c r="TOZ28" s="61"/>
      <c r="TPA28" s="61"/>
      <c r="TPB28" s="61"/>
      <c r="TPC28" s="61"/>
      <c r="TPD28" s="61"/>
      <c r="TPE28" s="61"/>
      <c r="TPF28" s="61"/>
      <c r="TPG28" s="61"/>
      <c r="TPH28" s="61"/>
      <c r="TPI28" s="61"/>
      <c r="TPJ28" s="61"/>
      <c r="TPK28" s="61"/>
      <c r="TPL28" s="61"/>
      <c r="TPM28" s="61"/>
      <c r="TPN28" s="61"/>
      <c r="TPO28" s="61"/>
      <c r="TPP28" s="61"/>
      <c r="TPQ28" s="61"/>
      <c r="TPR28" s="61"/>
      <c r="TPS28" s="61"/>
      <c r="TPT28" s="61"/>
      <c r="TPU28" s="61"/>
      <c r="TPV28" s="61"/>
      <c r="TPW28" s="61"/>
      <c r="TPX28" s="61"/>
      <c r="TPY28" s="61"/>
      <c r="TPZ28" s="61"/>
      <c r="TQA28" s="61"/>
      <c r="TQB28" s="61"/>
      <c r="TQC28" s="61"/>
      <c r="TQD28" s="61"/>
      <c r="TQE28" s="61"/>
      <c r="TQF28" s="61"/>
      <c r="TQG28" s="61"/>
      <c r="TQH28" s="61"/>
      <c r="TQI28" s="61"/>
      <c r="TQJ28" s="61"/>
      <c r="TQK28" s="61"/>
      <c r="TQL28" s="61"/>
      <c r="TQM28" s="61"/>
      <c r="TQN28" s="61"/>
      <c r="TQO28" s="61"/>
      <c r="TQP28" s="61"/>
      <c r="TQQ28" s="61"/>
      <c r="TQR28" s="61"/>
      <c r="TQS28" s="61"/>
      <c r="TQT28" s="61"/>
      <c r="TQU28" s="61"/>
      <c r="TQV28" s="61"/>
      <c r="TQW28" s="61"/>
      <c r="TQX28" s="61"/>
      <c r="TQY28" s="61"/>
      <c r="TQZ28" s="61"/>
      <c r="TRA28" s="61"/>
      <c r="TRB28" s="61"/>
      <c r="TRC28" s="61"/>
      <c r="TRD28" s="61"/>
      <c r="TRE28" s="61"/>
      <c r="TRF28" s="61"/>
      <c r="TRG28" s="61"/>
      <c r="TRH28" s="61"/>
      <c r="TRI28" s="61"/>
      <c r="TRJ28" s="61"/>
      <c r="TRK28" s="61"/>
      <c r="TRL28" s="61"/>
      <c r="TRM28" s="61"/>
      <c r="TRN28" s="61"/>
      <c r="TRO28" s="61"/>
      <c r="TRP28" s="61"/>
      <c r="TRQ28" s="61"/>
      <c r="TRR28" s="61"/>
      <c r="TRS28" s="61"/>
      <c r="TRT28" s="61"/>
      <c r="TRU28" s="61"/>
      <c r="TRV28" s="61"/>
      <c r="TRW28" s="61"/>
      <c r="TRX28" s="61"/>
      <c r="TRY28" s="61"/>
      <c r="TRZ28" s="61"/>
      <c r="TSA28" s="61"/>
      <c r="TSB28" s="61"/>
      <c r="TSC28" s="61"/>
      <c r="TSD28" s="61"/>
      <c r="TSE28" s="61"/>
      <c r="TSF28" s="61"/>
      <c r="TSG28" s="61"/>
      <c r="TSH28" s="61"/>
      <c r="TSI28" s="61"/>
      <c r="TSJ28" s="61"/>
      <c r="TSK28" s="61"/>
      <c r="TSL28" s="61"/>
      <c r="TSM28" s="61"/>
      <c r="TSN28" s="61"/>
      <c r="TSO28" s="61"/>
      <c r="TSP28" s="61"/>
      <c r="TSQ28" s="61"/>
      <c r="TSR28" s="61"/>
      <c r="TSS28" s="61"/>
      <c r="TST28" s="61"/>
      <c r="TSU28" s="61"/>
      <c r="TSV28" s="61"/>
      <c r="TSW28" s="61"/>
      <c r="TSX28" s="61"/>
      <c r="TSY28" s="61"/>
      <c r="TSZ28" s="61"/>
      <c r="TTA28" s="61"/>
      <c r="TTB28" s="61"/>
      <c r="TTC28" s="61"/>
      <c r="TTD28" s="61"/>
      <c r="TTE28" s="61"/>
      <c r="TTF28" s="61"/>
      <c r="TTG28" s="61"/>
      <c r="TTH28" s="61"/>
      <c r="TTI28" s="61"/>
      <c r="TTJ28" s="61"/>
      <c r="TTK28" s="61"/>
      <c r="TTL28" s="61"/>
      <c r="TTM28" s="61"/>
      <c r="TTN28" s="61"/>
      <c r="TTO28" s="61"/>
      <c r="TTP28" s="61"/>
      <c r="TTQ28" s="61"/>
      <c r="TTR28" s="61"/>
      <c r="TTS28" s="61"/>
      <c r="TTT28" s="61"/>
      <c r="TTU28" s="61"/>
      <c r="TTV28" s="61"/>
      <c r="TTW28" s="61"/>
      <c r="TTX28" s="61"/>
      <c r="TTY28" s="61"/>
      <c r="TTZ28" s="61"/>
      <c r="TUA28" s="61"/>
      <c r="TUB28" s="61"/>
      <c r="TUC28" s="61"/>
      <c r="TUD28" s="61"/>
      <c r="TUE28" s="61"/>
      <c r="TUF28" s="61"/>
      <c r="TUG28" s="61"/>
      <c r="TUH28" s="61"/>
      <c r="TUI28" s="61"/>
      <c r="TUJ28" s="61"/>
      <c r="TUK28" s="61"/>
      <c r="TUL28" s="61"/>
      <c r="TUM28" s="61"/>
      <c r="TUN28" s="61"/>
      <c r="TUO28" s="61"/>
      <c r="TUP28" s="61"/>
      <c r="TUQ28" s="61"/>
      <c r="TUR28" s="61"/>
      <c r="TUS28" s="61"/>
      <c r="TUT28" s="61"/>
      <c r="TUU28" s="61"/>
      <c r="TUV28" s="61"/>
      <c r="TUW28" s="61"/>
      <c r="TUX28" s="61"/>
      <c r="TUY28" s="61"/>
      <c r="TUZ28" s="61"/>
      <c r="TVA28" s="61"/>
      <c r="TVB28" s="61"/>
      <c r="TVC28" s="61"/>
      <c r="TVD28" s="61"/>
      <c r="TVE28" s="61"/>
      <c r="TVF28" s="61"/>
      <c r="TVG28" s="61"/>
      <c r="TVH28" s="61"/>
      <c r="TVI28" s="61"/>
      <c r="TVJ28" s="61"/>
      <c r="TVK28" s="61"/>
      <c r="TVL28" s="61"/>
      <c r="TVM28" s="61"/>
      <c r="TVN28" s="61"/>
      <c r="TVO28" s="61"/>
      <c r="TVP28" s="61"/>
      <c r="TVQ28" s="61"/>
      <c r="TVR28" s="61"/>
      <c r="TVS28" s="61"/>
      <c r="TVT28" s="61"/>
      <c r="TVU28" s="61"/>
      <c r="TVV28" s="61"/>
      <c r="TVW28" s="61"/>
      <c r="TVX28" s="61"/>
      <c r="TVY28" s="61"/>
      <c r="TVZ28" s="61"/>
      <c r="TWA28" s="61"/>
      <c r="TWB28" s="61"/>
      <c r="TWC28" s="61"/>
      <c r="TWD28" s="61"/>
      <c r="TWE28" s="61"/>
      <c r="TWF28" s="61"/>
      <c r="TWG28" s="61"/>
      <c r="TWH28" s="61"/>
      <c r="TWI28" s="61"/>
      <c r="TWJ28" s="61"/>
      <c r="TWK28" s="61"/>
      <c r="TWL28" s="61"/>
      <c r="TWM28" s="61"/>
      <c r="TWN28" s="61"/>
      <c r="TWO28" s="61"/>
      <c r="TWP28" s="61"/>
      <c r="TWQ28" s="61"/>
      <c r="TWR28" s="61"/>
      <c r="TWS28" s="61"/>
      <c r="TWT28" s="61"/>
      <c r="TWU28" s="61"/>
      <c r="TWV28" s="61"/>
      <c r="TWW28" s="61"/>
      <c r="TWX28" s="61"/>
      <c r="TWY28" s="61"/>
      <c r="TWZ28" s="61"/>
      <c r="TXA28" s="61"/>
      <c r="TXB28" s="61"/>
      <c r="TXC28" s="61"/>
      <c r="TXD28" s="61"/>
      <c r="TXE28" s="61"/>
      <c r="TXF28" s="61"/>
      <c r="TXG28" s="61"/>
      <c r="TXH28" s="61"/>
      <c r="TXI28" s="61"/>
      <c r="TXJ28" s="61"/>
      <c r="TXK28" s="61"/>
      <c r="TXL28" s="61"/>
      <c r="TXM28" s="61"/>
      <c r="TXN28" s="61"/>
      <c r="TXO28" s="61"/>
      <c r="TXP28" s="61"/>
      <c r="TXQ28" s="61"/>
      <c r="TXR28" s="61"/>
      <c r="TXS28" s="61"/>
      <c r="TXT28" s="61"/>
      <c r="TXU28" s="61"/>
      <c r="TXV28" s="61"/>
      <c r="TXW28" s="61"/>
      <c r="TXX28" s="61"/>
      <c r="TXY28" s="61"/>
      <c r="TXZ28" s="61"/>
      <c r="TYA28" s="61"/>
      <c r="TYB28" s="61"/>
      <c r="TYC28" s="61"/>
      <c r="TYD28" s="61"/>
      <c r="TYE28" s="61"/>
      <c r="TYF28" s="61"/>
      <c r="TYG28" s="61"/>
      <c r="TYH28" s="61"/>
      <c r="TYI28" s="61"/>
      <c r="TYJ28" s="61"/>
      <c r="TYK28" s="61"/>
      <c r="TYL28" s="61"/>
      <c r="TYM28" s="61"/>
      <c r="TYN28" s="61"/>
      <c r="TYO28" s="61"/>
      <c r="TYP28" s="61"/>
      <c r="TYQ28" s="61"/>
      <c r="TYR28" s="61"/>
      <c r="TYS28" s="61"/>
      <c r="TYT28" s="61"/>
      <c r="TYU28" s="61"/>
      <c r="TYV28" s="61"/>
      <c r="TYW28" s="61"/>
      <c r="TYX28" s="61"/>
      <c r="TYY28" s="61"/>
      <c r="TYZ28" s="61"/>
      <c r="TZA28" s="61"/>
      <c r="TZB28" s="61"/>
      <c r="TZC28" s="61"/>
      <c r="TZD28" s="61"/>
      <c r="TZE28" s="61"/>
      <c r="TZF28" s="61"/>
      <c r="TZG28" s="61"/>
      <c r="TZH28" s="61"/>
      <c r="TZI28" s="61"/>
      <c r="TZJ28" s="61"/>
      <c r="TZK28" s="61"/>
      <c r="TZL28" s="61"/>
      <c r="TZM28" s="61"/>
      <c r="TZN28" s="61"/>
      <c r="TZO28" s="61"/>
      <c r="TZP28" s="61"/>
      <c r="TZQ28" s="61"/>
      <c r="TZR28" s="61"/>
      <c r="TZS28" s="61"/>
      <c r="TZT28" s="61"/>
      <c r="TZU28" s="61"/>
      <c r="TZV28" s="61"/>
      <c r="TZW28" s="61"/>
      <c r="TZX28" s="61"/>
      <c r="TZY28" s="61"/>
      <c r="TZZ28" s="61"/>
      <c r="UAA28" s="61"/>
      <c r="UAB28" s="61"/>
      <c r="UAC28" s="61"/>
      <c r="UAD28" s="61"/>
      <c r="UAE28" s="61"/>
      <c r="UAF28" s="61"/>
      <c r="UAG28" s="61"/>
      <c r="UAH28" s="61"/>
      <c r="UAI28" s="61"/>
      <c r="UAJ28" s="61"/>
      <c r="UAK28" s="61"/>
      <c r="UAL28" s="61"/>
      <c r="UAM28" s="61"/>
      <c r="UAN28" s="61"/>
      <c r="UAO28" s="61"/>
      <c r="UAP28" s="61"/>
      <c r="UAQ28" s="61"/>
      <c r="UAR28" s="61"/>
      <c r="UAS28" s="61"/>
      <c r="UAT28" s="61"/>
      <c r="UAU28" s="61"/>
      <c r="UAV28" s="61"/>
      <c r="UAW28" s="61"/>
      <c r="UAX28" s="61"/>
      <c r="UAY28" s="61"/>
      <c r="UAZ28" s="61"/>
      <c r="UBA28" s="61"/>
      <c r="UBB28" s="61"/>
      <c r="UBC28" s="61"/>
      <c r="UBD28" s="61"/>
      <c r="UBE28" s="61"/>
      <c r="UBF28" s="61"/>
      <c r="UBG28" s="61"/>
      <c r="UBH28" s="61"/>
      <c r="UBI28" s="61"/>
      <c r="UBJ28" s="61"/>
      <c r="UBK28" s="61"/>
      <c r="UBL28" s="61"/>
      <c r="UBM28" s="61"/>
      <c r="UBN28" s="61"/>
      <c r="UBO28" s="61"/>
      <c r="UBP28" s="61"/>
      <c r="UBQ28" s="61"/>
      <c r="UBR28" s="61"/>
      <c r="UBS28" s="61"/>
      <c r="UBT28" s="61"/>
      <c r="UBU28" s="61"/>
      <c r="UBV28" s="61"/>
      <c r="UBW28" s="61"/>
      <c r="UBX28" s="61"/>
      <c r="UBY28" s="61"/>
      <c r="UBZ28" s="61"/>
      <c r="UCA28" s="61"/>
      <c r="UCB28" s="61"/>
      <c r="UCC28" s="61"/>
      <c r="UCD28" s="61"/>
      <c r="UCE28" s="61"/>
      <c r="UCF28" s="61"/>
      <c r="UCG28" s="61"/>
      <c r="UCH28" s="61"/>
      <c r="UCI28" s="61"/>
      <c r="UCJ28" s="61"/>
      <c r="UCK28" s="61"/>
      <c r="UCL28" s="61"/>
      <c r="UCM28" s="61"/>
      <c r="UCN28" s="61"/>
      <c r="UCO28" s="61"/>
      <c r="UCP28" s="61"/>
      <c r="UCQ28" s="61"/>
      <c r="UCR28" s="61"/>
      <c r="UCS28" s="61"/>
      <c r="UCT28" s="61"/>
      <c r="UCU28" s="61"/>
      <c r="UCV28" s="61"/>
      <c r="UCW28" s="61"/>
      <c r="UCX28" s="61"/>
      <c r="UCY28" s="61"/>
      <c r="UCZ28" s="61"/>
      <c r="UDA28" s="61"/>
      <c r="UDB28" s="61"/>
      <c r="UDC28" s="61"/>
      <c r="UDD28" s="61"/>
      <c r="UDE28" s="61"/>
      <c r="UDF28" s="61"/>
      <c r="UDG28" s="61"/>
      <c r="UDH28" s="61"/>
      <c r="UDI28" s="61"/>
      <c r="UDJ28" s="61"/>
      <c r="UDK28" s="61"/>
      <c r="UDL28" s="61"/>
      <c r="UDM28" s="61"/>
      <c r="UDN28" s="61"/>
      <c r="UDO28" s="61"/>
      <c r="UDP28" s="61"/>
      <c r="UDQ28" s="61"/>
      <c r="UDR28" s="61"/>
      <c r="UDS28" s="61"/>
      <c r="UDT28" s="61"/>
      <c r="UDU28" s="61"/>
      <c r="UDV28" s="61"/>
      <c r="UDW28" s="61"/>
      <c r="UDX28" s="61"/>
      <c r="UDY28" s="61"/>
      <c r="UDZ28" s="61"/>
      <c r="UEA28" s="61"/>
      <c r="UEB28" s="61"/>
      <c r="UEC28" s="61"/>
      <c r="UED28" s="61"/>
      <c r="UEE28" s="61"/>
      <c r="UEF28" s="61"/>
      <c r="UEG28" s="61"/>
      <c r="UEH28" s="61"/>
      <c r="UEI28" s="61"/>
      <c r="UEJ28" s="61"/>
      <c r="UEK28" s="61"/>
      <c r="UEL28" s="61"/>
      <c r="UEM28" s="61"/>
      <c r="UEN28" s="61"/>
      <c r="UEO28" s="61"/>
      <c r="UEP28" s="61"/>
      <c r="UEQ28" s="61"/>
      <c r="UER28" s="61"/>
      <c r="UES28" s="61"/>
      <c r="UET28" s="61"/>
      <c r="UEU28" s="61"/>
      <c r="UEV28" s="61"/>
      <c r="UEW28" s="61"/>
      <c r="UEX28" s="61"/>
      <c r="UEY28" s="61"/>
      <c r="UEZ28" s="61"/>
      <c r="UFA28" s="61"/>
      <c r="UFB28" s="61"/>
      <c r="UFC28" s="61"/>
      <c r="UFD28" s="61"/>
      <c r="UFE28" s="61"/>
      <c r="UFF28" s="61"/>
      <c r="UFG28" s="61"/>
      <c r="UFH28" s="61"/>
      <c r="UFI28" s="61"/>
      <c r="UFJ28" s="61"/>
      <c r="UFK28" s="61"/>
      <c r="UFL28" s="61"/>
      <c r="UFM28" s="61"/>
      <c r="UFN28" s="61"/>
      <c r="UFO28" s="61"/>
      <c r="UFP28" s="61"/>
      <c r="UFQ28" s="61"/>
      <c r="UFR28" s="61"/>
      <c r="UFS28" s="61"/>
      <c r="UFT28" s="61"/>
      <c r="UFU28" s="61"/>
      <c r="UFV28" s="61"/>
      <c r="UFW28" s="61"/>
      <c r="UFX28" s="61"/>
      <c r="UFY28" s="61"/>
      <c r="UFZ28" s="61"/>
      <c r="UGA28" s="61"/>
      <c r="UGB28" s="61"/>
      <c r="UGC28" s="61"/>
      <c r="UGD28" s="61"/>
      <c r="UGE28" s="61"/>
      <c r="UGF28" s="61"/>
      <c r="UGG28" s="61"/>
      <c r="UGH28" s="61"/>
      <c r="UGI28" s="61"/>
      <c r="UGJ28" s="61"/>
      <c r="UGK28" s="61"/>
      <c r="UGL28" s="61"/>
      <c r="UGM28" s="61"/>
      <c r="UGN28" s="61"/>
      <c r="UGO28" s="61"/>
      <c r="UGP28" s="61"/>
      <c r="UGQ28" s="61"/>
      <c r="UGR28" s="61"/>
      <c r="UGS28" s="61"/>
      <c r="UGT28" s="61"/>
      <c r="UGU28" s="61"/>
      <c r="UGV28" s="61"/>
      <c r="UGW28" s="61"/>
      <c r="UGX28" s="61"/>
      <c r="UGY28" s="61"/>
      <c r="UGZ28" s="61"/>
      <c r="UHA28" s="61"/>
      <c r="UHB28" s="61"/>
      <c r="UHC28" s="61"/>
      <c r="UHD28" s="61"/>
      <c r="UHE28" s="61"/>
      <c r="UHF28" s="61"/>
      <c r="UHG28" s="61"/>
      <c r="UHH28" s="61"/>
      <c r="UHI28" s="61"/>
      <c r="UHJ28" s="61"/>
      <c r="UHK28" s="61"/>
      <c r="UHL28" s="61"/>
      <c r="UHM28" s="61"/>
      <c r="UHN28" s="61"/>
      <c r="UHO28" s="61"/>
      <c r="UHP28" s="61"/>
      <c r="UHQ28" s="61"/>
      <c r="UHR28" s="61"/>
      <c r="UHS28" s="61"/>
      <c r="UHT28" s="61"/>
      <c r="UHU28" s="61"/>
      <c r="UHV28" s="61"/>
      <c r="UHW28" s="61"/>
      <c r="UHX28" s="61"/>
      <c r="UHY28" s="61"/>
      <c r="UHZ28" s="61"/>
      <c r="UIA28" s="61"/>
      <c r="UIB28" s="61"/>
      <c r="UIC28" s="61"/>
      <c r="UID28" s="61"/>
      <c r="UIE28" s="61"/>
      <c r="UIF28" s="61"/>
      <c r="UIG28" s="61"/>
      <c r="UIH28" s="61"/>
      <c r="UII28" s="61"/>
      <c r="UIJ28" s="61"/>
      <c r="UIK28" s="61"/>
      <c r="UIL28" s="61"/>
      <c r="UIM28" s="61"/>
      <c r="UIN28" s="61"/>
      <c r="UIO28" s="61"/>
      <c r="UIP28" s="61"/>
      <c r="UIQ28" s="61"/>
      <c r="UIR28" s="61"/>
      <c r="UIS28" s="61"/>
      <c r="UIT28" s="61"/>
      <c r="UIU28" s="61"/>
      <c r="UIV28" s="61"/>
      <c r="UIW28" s="61"/>
      <c r="UIX28" s="61"/>
      <c r="UIY28" s="61"/>
      <c r="UIZ28" s="61"/>
      <c r="UJA28" s="61"/>
      <c r="UJB28" s="61"/>
      <c r="UJC28" s="61"/>
      <c r="UJD28" s="61"/>
      <c r="UJE28" s="61"/>
      <c r="UJF28" s="61"/>
      <c r="UJG28" s="61"/>
      <c r="UJH28" s="61"/>
      <c r="UJI28" s="61"/>
      <c r="UJJ28" s="61"/>
      <c r="UJK28" s="61"/>
      <c r="UJL28" s="61"/>
      <c r="UJM28" s="61"/>
      <c r="UJN28" s="61"/>
      <c r="UJO28" s="61"/>
      <c r="UJP28" s="61"/>
      <c r="UJQ28" s="61"/>
      <c r="UJR28" s="61"/>
      <c r="UJS28" s="61"/>
      <c r="UJT28" s="61"/>
      <c r="UJU28" s="61"/>
      <c r="UJV28" s="61"/>
      <c r="UJW28" s="61"/>
      <c r="UJX28" s="61"/>
      <c r="UJY28" s="61"/>
      <c r="UJZ28" s="61"/>
      <c r="UKA28" s="61"/>
      <c r="UKB28" s="61"/>
      <c r="UKC28" s="61"/>
      <c r="UKD28" s="61"/>
      <c r="UKE28" s="61"/>
      <c r="UKF28" s="61"/>
      <c r="UKG28" s="61"/>
      <c r="UKH28" s="61"/>
      <c r="UKI28" s="61"/>
      <c r="UKJ28" s="61"/>
      <c r="UKK28" s="61"/>
      <c r="UKL28" s="61"/>
      <c r="UKM28" s="61"/>
      <c r="UKN28" s="61"/>
      <c r="UKO28" s="61"/>
      <c r="UKP28" s="61"/>
      <c r="UKQ28" s="61"/>
      <c r="UKR28" s="61"/>
      <c r="UKS28" s="61"/>
      <c r="UKT28" s="61"/>
      <c r="UKU28" s="61"/>
      <c r="UKV28" s="61"/>
      <c r="UKW28" s="61"/>
      <c r="UKX28" s="61"/>
      <c r="UKY28" s="61"/>
      <c r="UKZ28" s="61"/>
      <c r="ULA28" s="61"/>
      <c r="ULB28" s="61"/>
      <c r="ULC28" s="61"/>
      <c r="ULD28" s="61"/>
      <c r="ULE28" s="61"/>
      <c r="ULF28" s="61"/>
      <c r="ULG28" s="61"/>
      <c r="ULH28" s="61"/>
      <c r="ULI28" s="61"/>
      <c r="ULJ28" s="61"/>
      <c r="ULK28" s="61"/>
      <c r="ULL28" s="61"/>
      <c r="ULM28" s="61"/>
      <c r="ULN28" s="61"/>
      <c r="ULO28" s="61"/>
      <c r="ULP28" s="61"/>
      <c r="ULQ28" s="61"/>
      <c r="ULR28" s="61"/>
      <c r="ULS28" s="61"/>
      <c r="ULT28" s="61"/>
      <c r="ULU28" s="61"/>
      <c r="ULV28" s="61"/>
      <c r="ULW28" s="61"/>
      <c r="ULX28" s="61"/>
      <c r="ULY28" s="61"/>
      <c r="ULZ28" s="61"/>
      <c r="UMA28" s="61"/>
      <c r="UMB28" s="61"/>
      <c r="UMC28" s="61"/>
      <c r="UMD28" s="61"/>
      <c r="UME28" s="61"/>
      <c r="UMF28" s="61"/>
      <c r="UMG28" s="61"/>
      <c r="UMH28" s="61"/>
      <c r="UMI28" s="61"/>
      <c r="UMJ28" s="61"/>
      <c r="UMK28" s="61"/>
      <c r="UML28" s="61"/>
      <c r="UMM28" s="61"/>
      <c r="UMN28" s="61"/>
      <c r="UMO28" s="61"/>
      <c r="UMP28" s="61"/>
      <c r="UMQ28" s="61"/>
      <c r="UMR28" s="61"/>
      <c r="UMS28" s="61"/>
      <c r="UMT28" s="61"/>
      <c r="UMU28" s="61"/>
      <c r="UMV28" s="61"/>
      <c r="UMW28" s="61"/>
      <c r="UMX28" s="61"/>
      <c r="UMY28" s="61"/>
      <c r="UMZ28" s="61"/>
      <c r="UNA28" s="61"/>
      <c r="UNB28" s="61"/>
      <c r="UNC28" s="61"/>
      <c r="UND28" s="61"/>
      <c r="UNE28" s="61"/>
      <c r="UNF28" s="61"/>
      <c r="UNG28" s="61"/>
      <c r="UNH28" s="61"/>
      <c r="UNI28" s="61"/>
      <c r="UNJ28" s="61"/>
      <c r="UNK28" s="61"/>
      <c r="UNL28" s="61"/>
      <c r="UNM28" s="61"/>
      <c r="UNN28" s="61"/>
      <c r="UNO28" s="61"/>
      <c r="UNP28" s="61"/>
      <c r="UNQ28" s="61"/>
      <c r="UNR28" s="61"/>
      <c r="UNS28" s="61"/>
      <c r="UNT28" s="61"/>
      <c r="UNU28" s="61"/>
      <c r="UNV28" s="61"/>
      <c r="UNW28" s="61"/>
      <c r="UNX28" s="61"/>
      <c r="UNY28" s="61"/>
      <c r="UNZ28" s="61"/>
      <c r="UOA28" s="61"/>
      <c r="UOB28" s="61"/>
      <c r="UOC28" s="61"/>
      <c r="UOD28" s="61"/>
      <c r="UOE28" s="61"/>
      <c r="UOF28" s="61"/>
      <c r="UOG28" s="61"/>
      <c r="UOH28" s="61"/>
      <c r="UOI28" s="61"/>
      <c r="UOJ28" s="61"/>
      <c r="UOK28" s="61"/>
      <c r="UOL28" s="61"/>
      <c r="UOM28" s="61"/>
      <c r="UON28" s="61"/>
      <c r="UOO28" s="61"/>
      <c r="UOP28" s="61"/>
      <c r="UOQ28" s="61"/>
      <c r="UOR28" s="61"/>
      <c r="UOS28" s="61"/>
      <c r="UOT28" s="61"/>
      <c r="UOU28" s="61"/>
      <c r="UOV28" s="61"/>
      <c r="UOW28" s="61"/>
      <c r="UOX28" s="61"/>
      <c r="UOY28" s="61"/>
      <c r="UOZ28" s="61"/>
      <c r="UPA28" s="61"/>
      <c r="UPB28" s="61"/>
      <c r="UPC28" s="61"/>
      <c r="UPD28" s="61"/>
      <c r="UPE28" s="61"/>
      <c r="UPF28" s="61"/>
      <c r="UPG28" s="61"/>
      <c r="UPH28" s="61"/>
      <c r="UPI28" s="61"/>
      <c r="UPJ28" s="61"/>
      <c r="UPK28" s="61"/>
      <c r="UPL28" s="61"/>
      <c r="UPM28" s="61"/>
      <c r="UPN28" s="61"/>
      <c r="UPO28" s="61"/>
      <c r="UPP28" s="61"/>
      <c r="UPQ28" s="61"/>
      <c r="UPR28" s="61"/>
      <c r="UPS28" s="61"/>
      <c r="UPT28" s="61"/>
      <c r="UPU28" s="61"/>
      <c r="UPV28" s="61"/>
      <c r="UPW28" s="61"/>
      <c r="UPX28" s="61"/>
      <c r="UPY28" s="61"/>
      <c r="UPZ28" s="61"/>
      <c r="UQA28" s="61"/>
      <c r="UQB28" s="61"/>
      <c r="UQC28" s="61"/>
      <c r="UQD28" s="61"/>
      <c r="UQE28" s="61"/>
      <c r="UQF28" s="61"/>
      <c r="UQG28" s="61"/>
      <c r="UQH28" s="61"/>
      <c r="UQI28" s="61"/>
      <c r="UQJ28" s="61"/>
      <c r="UQK28" s="61"/>
      <c r="UQL28" s="61"/>
      <c r="UQM28" s="61"/>
      <c r="UQN28" s="61"/>
      <c r="UQO28" s="61"/>
      <c r="UQP28" s="61"/>
      <c r="UQQ28" s="61"/>
      <c r="UQR28" s="61"/>
      <c r="UQS28" s="61"/>
      <c r="UQT28" s="61"/>
      <c r="UQU28" s="61"/>
      <c r="UQV28" s="61"/>
      <c r="UQW28" s="61"/>
      <c r="UQX28" s="61"/>
      <c r="UQY28" s="61"/>
      <c r="UQZ28" s="61"/>
      <c r="URA28" s="61"/>
      <c r="URB28" s="61"/>
      <c r="URC28" s="61"/>
      <c r="URD28" s="61"/>
      <c r="URE28" s="61"/>
      <c r="URF28" s="61"/>
      <c r="URG28" s="61"/>
      <c r="URH28" s="61"/>
      <c r="URI28" s="61"/>
      <c r="URJ28" s="61"/>
      <c r="URK28" s="61"/>
      <c r="URL28" s="61"/>
      <c r="URM28" s="61"/>
      <c r="URN28" s="61"/>
      <c r="URO28" s="61"/>
      <c r="URP28" s="61"/>
      <c r="URQ28" s="61"/>
      <c r="URR28" s="61"/>
      <c r="URS28" s="61"/>
      <c r="URT28" s="61"/>
      <c r="URU28" s="61"/>
      <c r="URV28" s="61"/>
      <c r="URW28" s="61"/>
      <c r="URX28" s="61"/>
      <c r="URY28" s="61"/>
      <c r="URZ28" s="61"/>
      <c r="USA28" s="61"/>
      <c r="USB28" s="61"/>
      <c r="USC28" s="61"/>
      <c r="USD28" s="61"/>
      <c r="USE28" s="61"/>
      <c r="USF28" s="61"/>
      <c r="USG28" s="61"/>
      <c r="USH28" s="61"/>
      <c r="USI28" s="61"/>
      <c r="USJ28" s="61"/>
      <c r="USK28" s="61"/>
      <c r="USL28" s="61"/>
      <c r="USM28" s="61"/>
      <c r="USN28" s="61"/>
      <c r="USO28" s="61"/>
      <c r="USP28" s="61"/>
      <c r="USQ28" s="61"/>
      <c r="USR28" s="61"/>
      <c r="USS28" s="61"/>
      <c r="UST28" s="61"/>
      <c r="USU28" s="61"/>
      <c r="USV28" s="61"/>
      <c r="USW28" s="61"/>
      <c r="USX28" s="61"/>
      <c r="USY28" s="61"/>
      <c r="USZ28" s="61"/>
      <c r="UTA28" s="61"/>
      <c r="UTB28" s="61"/>
      <c r="UTC28" s="61"/>
      <c r="UTD28" s="61"/>
      <c r="UTE28" s="61"/>
      <c r="UTF28" s="61"/>
      <c r="UTG28" s="61"/>
      <c r="UTH28" s="61"/>
      <c r="UTI28" s="61"/>
      <c r="UTJ28" s="61"/>
      <c r="UTK28" s="61"/>
      <c r="UTL28" s="61"/>
      <c r="UTM28" s="61"/>
      <c r="UTN28" s="61"/>
      <c r="UTO28" s="61"/>
      <c r="UTP28" s="61"/>
      <c r="UTQ28" s="61"/>
      <c r="UTR28" s="61"/>
      <c r="UTS28" s="61"/>
      <c r="UTT28" s="61"/>
      <c r="UTU28" s="61"/>
      <c r="UTV28" s="61"/>
      <c r="UTW28" s="61"/>
      <c r="UTX28" s="61"/>
      <c r="UTY28" s="61"/>
      <c r="UTZ28" s="61"/>
      <c r="UUA28" s="61"/>
      <c r="UUB28" s="61"/>
      <c r="UUC28" s="61"/>
      <c r="UUD28" s="61"/>
      <c r="UUE28" s="61"/>
      <c r="UUF28" s="61"/>
      <c r="UUG28" s="61"/>
      <c r="UUH28" s="61"/>
      <c r="UUI28" s="61"/>
      <c r="UUJ28" s="61"/>
      <c r="UUK28" s="61"/>
      <c r="UUL28" s="61"/>
      <c r="UUM28" s="61"/>
      <c r="UUN28" s="61"/>
      <c r="UUO28" s="61"/>
      <c r="UUP28" s="61"/>
      <c r="UUQ28" s="61"/>
      <c r="UUR28" s="61"/>
      <c r="UUS28" s="61"/>
      <c r="UUT28" s="61"/>
      <c r="UUU28" s="61"/>
      <c r="UUV28" s="61"/>
      <c r="UUW28" s="61"/>
      <c r="UUX28" s="61"/>
      <c r="UUY28" s="61"/>
      <c r="UUZ28" s="61"/>
      <c r="UVA28" s="61"/>
      <c r="UVB28" s="61"/>
      <c r="UVC28" s="61"/>
      <c r="UVD28" s="61"/>
      <c r="UVE28" s="61"/>
      <c r="UVF28" s="61"/>
      <c r="UVG28" s="61"/>
      <c r="UVH28" s="61"/>
      <c r="UVI28" s="61"/>
      <c r="UVJ28" s="61"/>
      <c r="UVK28" s="61"/>
      <c r="UVL28" s="61"/>
      <c r="UVM28" s="61"/>
      <c r="UVN28" s="61"/>
      <c r="UVO28" s="61"/>
      <c r="UVP28" s="61"/>
      <c r="UVQ28" s="61"/>
      <c r="UVR28" s="61"/>
      <c r="UVS28" s="61"/>
      <c r="UVT28" s="61"/>
      <c r="UVU28" s="61"/>
      <c r="UVV28" s="61"/>
      <c r="UVW28" s="61"/>
      <c r="UVX28" s="61"/>
      <c r="UVY28" s="61"/>
      <c r="UVZ28" s="61"/>
      <c r="UWA28" s="61"/>
      <c r="UWB28" s="61"/>
      <c r="UWC28" s="61"/>
      <c r="UWD28" s="61"/>
      <c r="UWE28" s="61"/>
      <c r="UWF28" s="61"/>
      <c r="UWG28" s="61"/>
      <c r="UWH28" s="61"/>
      <c r="UWI28" s="61"/>
      <c r="UWJ28" s="61"/>
      <c r="UWK28" s="61"/>
      <c r="UWL28" s="61"/>
      <c r="UWM28" s="61"/>
      <c r="UWN28" s="61"/>
      <c r="UWO28" s="61"/>
      <c r="UWP28" s="61"/>
      <c r="UWQ28" s="61"/>
      <c r="UWR28" s="61"/>
      <c r="UWS28" s="61"/>
      <c r="UWT28" s="61"/>
      <c r="UWU28" s="61"/>
      <c r="UWV28" s="61"/>
      <c r="UWW28" s="61"/>
      <c r="UWX28" s="61"/>
      <c r="UWY28" s="61"/>
      <c r="UWZ28" s="61"/>
      <c r="UXA28" s="61"/>
      <c r="UXB28" s="61"/>
      <c r="UXC28" s="61"/>
      <c r="UXD28" s="61"/>
      <c r="UXE28" s="61"/>
      <c r="UXF28" s="61"/>
      <c r="UXG28" s="61"/>
      <c r="UXH28" s="61"/>
      <c r="UXI28" s="61"/>
      <c r="UXJ28" s="61"/>
      <c r="UXK28" s="61"/>
      <c r="UXL28" s="61"/>
      <c r="UXM28" s="61"/>
      <c r="UXN28" s="61"/>
      <c r="UXO28" s="61"/>
      <c r="UXP28" s="61"/>
      <c r="UXQ28" s="61"/>
      <c r="UXR28" s="61"/>
      <c r="UXS28" s="61"/>
      <c r="UXT28" s="61"/>
      <c r="UXU28" s="61"/>
      <c r="UXV28" s="61"/>
      <c r="UXW28" s="61"/>
      <c r="UXX28" s="61"/>
      <c r="UXY28" s="61"/>
      <c r="UXZ28" s="61"/>
      <c r="UYA28" s="61"/>
      <c r="UYB28" s="61"/>
      <c r="UYC28" s="61"/>
      <c r="UYD28" s="61"/>
      <c r="UYE28" s="61"/>
      <c r="UYF28" s="61"/>
      <c r="UYG28" s="61"/>
      <c r="UYH28" s="61"/>
      <c r="UYI28" s="61"/>
      <c r="UYJ28" s="61"/>
      <c r="UYK28" s="61"/>
      <c r="UYL28" s="61"/>
      <c r="UYM28" s="61"/>
      <c r="UYN28" s="61"/>
      <c r="UYO28" s="61"/>
      <c r="UYP28" s="61"/>
      <c r="UYQ28" s="61"/>
      <c r="UYR28" s="61"/>
      <c r="UYS28" s="61"/>
      <c r="UYT28" s="61"/>
      <c r="UYU28" s="61"/>
      <c r="UYV28" s="61"/>
      <c r="UYW28" s="61"/>
      <c r="UYX28" s="61"/>
      <c r="UYY28" s="61"/>
      <c r="UYZ28" s="61"/>
      <c r="UZA28" s="61"/>
      <c r="UZB28" s="61"/>
      <c r="UZC28" s="61"/>
      <c r="UZD28" s="61"/>
      <c r="UZE28" s="61"/>
      <c r="UZF28" s="61"/>
      <c r="UZG28" s="61"/>
      <c r="UZH28" s="61"/>
      <c r="UZI28" s="61"/>
      <c r="UZJ28" s="61"/>
      <c r="UZK28" s="61"/>
      <c r="UZL28" s="61"/>
      <c r="UZM28" s="61"/>
      <c r="UZN28" s="61"/>
      <c r="UZO28" s="61"/>
      <c r="UZP28" s="61"/>
      <c r="UZQ28" s="61"/>
      <c r="UZR28" s="61"/>
      <c r="UZS28" s="61"/>
      <c r="UZT28" s="61"/>
      <c r="UZU28" s="61"/>
      <c r="UZV28" s="61"/>
      <c r="UZW28" s="61"/>
      <c r="UZX28" s="61"/>
      <c r="UZY28" s="61"/>
      <c r="UZZ28" s="61"/>
      <c r="VAA28" s="61"/>
      <c r="VAB28" s="61"/>
      <c r="VAC28" s="61"/>
      <c r="VAD28" s="61"/>
      <c r="VAE28" s="61"/>
      <c r="VAF28" s="61"/>
      <c r="VAG28" s="61"/>
      <c r="VAH28" s="61"/>
      <c r="VAI28" s="61"/>
      <c r="VAJ28" s="61"/>
      <c r="VAK28" s="61"/>
      <c r="VAL28" s="61"/>
      <c r="VAM28" s="61"/>
      <c r="VAN28" s="61"/>
      <c r="VAO28" s="61"/>
      <c r="VAP28" s="61"/>
      <c r="VAQ28" s="61"/>
      <c r="VAR28" s="61"/>
      <c r="VAS28" s="61"/>
      <c r="VAT28" s="61"/>
      <c r="VAU28" s="61"/>
      <c r="VAV28" s="61"/>
      <c r="VAW28" s="61"/>
      <c r="VAX28" s="61"/>
      <c r="VAY28" s="61"/>
      <c r="VAZ28" s="61"/>
      <c r="VBA28" s="61"/>
      <c r="VBB28" s="61"/>
      <c r="VBC28" s="61"/>
      <c r="VBD28" s="61"/>
      <c r="VBE28" s="61"/>
      <c r="VBF28" s="61"/>
      <c r="VBG28" s="61"/>
      <c r="VBH28" s="61"/>
      <c r="VBI28" s="61"/>
      <c r="VBJ28" s="61"/>
      <c r="VBK28" s="61"/>
      <c r="VBL28" s="61"/>
      <c r="VBM28" s="61"/>
      <c r="VBN28" s="61"/>
      <c r="VBO28" s="61"/>
      <c r="VBP28" s="61"/>
      <c r="VBQ28" s="61"/>
      <c r="VBR28" s="61"/>
      <c r="VBS28" s="61"/>
      <c r="VBT28" s="61"/>
      <c r="VBU28" s="61"/>
      <c r="VBV28" s="61"/>
      <c r="VBW28" s="61"/>
      <c r="VBX28" s="61"/>
      <c r="VBY28" s="61"/>
      <c r="VBZ28" s="61"/>
      <c r="VCA28" s="61"/>
      <c r="VCB28" s="61"/>
      <c r="VCC28" s="61"/>
      <c r="VCD28" s="61"/>
      <c r="VCE28" s="61"/>
      <c r="VCF28" s="61"/>
      <c r="VCG28" s="61"/>
      <c r="VCH28" s="61"/>
      <c r="VCI28" s="61"/>
      <c r="VCJ28" s="61"/>
      <c r="VCK28" s="61"/>
      <c r="VCL28" s="61"/>
      <c r="VCM28" s="61"/>
      <c r="VCN28" s="61"/>
      <c r="VCO28" s="61"/>
      <c r="VCP28" s="61"/>
      <c r="VCQ28" s="61"/>
      <c r="VCR28" s="61"/>
      <c r="VCS28" s="61"/>
      <c r="VCT28" s="61"/>
      <c r="VCU28" s="61"/>
      <c r="VCV28" s="61"/>
      <c r="VCW28" s="61"/>
      <c r="VCX28" s="61"/>
      <c r="VCY28" s="61"/>
      <c r="VCZ28" s="61"/>
      <c r="VDA28" s="61"/>
      <c r="VDB28" s="61"/>
      <c r="VDC28" s="61"/>
      <c r="VDD28" s="61"/>
      <c r="VDE28" s="61"/>
      <c r="VDF28" s="61"/>
      <c r="VDG28" s="61"/>
      <c r="VDH28" s="61"/>
      <c r="VDI28" s="61"/>
      <c r="VDJ28" s="61"/>
      <c r="VDK28" s="61"/>
      <c r="VDL28" s="61"/>
      <c r="VDM28" s="61"/>
      <c r="VDN28" s="61"/>
      <c r="VDO28" s="61"/>
      <c r="VDP28" s="61"/>
      <c r="VDQ28" s="61"/>
      <c r="VDR28" s="61"/>
      <c r="VDS28" s="61"/>
      <c r="VDT28" s="61"/>
      <c r="VDU28" s="61"/>
      <c r="VDV28" s="61"/>
      <c r="VDW28" s="61"/>
      <c r="VDX28" s="61"/>
      <c r="VDY28" s="61"/>
      <c r="VDZ28" s="61"/>
      <c r="VEA28" s="61"/>
      <c r="VEB28" s="61"/>
      <c r="VEC28" s="61"/>
      <c r="VED28" s="61"/>
      <c r="VEE28" s="61"/>
      <c r="VEF28" s="61"/>
      <c r="VEG28" s="61"/>
      <c r="VEH28" s="61"/>
      <c r="VEI28" s="61"/>
      <c r="VEJ28" s="61"/>
      <c r="VEK28" s="61"/>
      <c r="VEL28" s="61"/>
      <c r="VEM28" s="61"/>
      <c r="VEN28" s="61"/>
      <c r="VEO28" s="61"/>
      <c r="VEP28" s="61"/>
      <c r="VEQ28" s="61"/>
      <c r="VER28" s="61"/>
      <c r="VES28" s="61"/>
      <c r="VET28" s="61"/>
      <c r="VEU28" s="61"/>
      <c r="VEV28" s="61"/>
      <c r="VEW28" s="61"/>
      <c r="VEX28" s="61"/>
      <c r="VEY28" s="61"/>
      <c r="VEZ28" s="61"/>
      <c r="VFA28" s="61"/>
      <c r="VFB28" s="61"/>
      <c r="VFC28" s="61"/>
      <c r="VFD28" s="61"/>
      <c r="VFE28" s="61"/>
      <c r="VFF28" s="61"/>
      <c r="VFG28" s="61"/>
      <c r="VFH28" s="61"/>
      <c r="VFI28" s="61"/>
      <c r="VFJ28" s="61"/>
      <c r="VFK28" s="61"/>
      <c r="VFL28" s="61"/>
      <c r="VFM28" s="61"/>
      <c r="VFN28" s="61"/>
      <c r="VFO28" s="61"/>
      <c r="VFP28" s="61"/>
      <c r="VFQ28" s="61"/>
      <c r="VFR28" s="61"/>
      <c r="VFS28" s="61"/>
      <c r="VFT28" s="61"/>
      <c r="VFU28" s="61"/>
      <c r="VFV28" s="61"/>
      <c r="VFW28" s="61"/>
      <c r="VFX28" s="61"/>
      <c r="VFY28" s="61"/>
      <c r="VFZ28" s="61"/>
      <c r="VGA28" s="61"/>
      <c r="VGB28" s="61"/>
      <c r="VGC28" s="61"/>
      <c r="VGD28" s="61"/>
      <c r="VGE28" s="61"/>
      <c r="VGF28" s="61"/>
      <c r="VGG28" s="61"/>
      <c r="VGH28" s="61"/>
      <c r="VGI28" s="61"/>
      <c r="VGJ28" s="61"/>
      <c r="VGK28" s="61"/>
      <c r="VGL28" s="61"/>
      <c r="VGM28" s="61"/>
      <c r="VGN28" s="61"/>
      <c r="VGO28" s="61"/>
      <c r="VGP28" s="61"/>
      <c r="VGQ28" s="61"/>
      <c r="VGR28" s="61"/>
      <c r="VGS28" s="61"/>
      <c r="VGT28" s="61"/>
      <c r="VGU28" s="61"/>
      <c r="VGV28" s="61"/>
      <c r="VGW28" s="61"/>
      <c r="VGX28" s="61"/>
      <c r="VGY28" s="61"/>
      <c r="VGZ28" s="61"/>
      <c r="VHA28" s="61"/>
      <c r="VHB28" s="61"/>
      <c r="VHC28" s="61"/>
      <c r="VHD28" s="61"/>
      <c r="VHE28" s="61"/>
      <c r="VHF28" s="61"/>
      <c r="VHG28" s="61"/>
      <c r="VHH28" s="61"/>
      <c r="VHI28" s="61"/>
      <c r="VHJ28" s="61"/>
      <c r="VHK28" s="61"/>
      <c r="VHL28" s="61"/>
      <c r="VHM28" s="61"/>
      <c r="VHN28" s="61"/>
      <c r="VHO28" s="61"/>
      <c r="VHP28" s="61"/>
      <c r="VHQ28" s="61"/>
      <c r="VHR28" s="61"/>
      <c r="VHS28" s="61"/>
      <c r="VHT28" s="61"/>
      <c r="VHU28" s="61"/>
      <c r="VHV28" s="61"/>
      <c r="VHW28" s="61"/>
      <c r="VHX28" s="61"/>
      <c r="VHY28" s="61"/>
      <c r="VHZ28" s="61"/>
      <c r="VIA28" s="61"/>
      <c r="VIB28" s="61"/>
      <c r="VIC28" s="61"/>
      <c r="VID28" s="61"/>
      <c r="VIE28" s="61"/>
      <c r="VIF28" s="61"/>
      <c r="VIG28" s="61"/>
      <c r="VIH28" s="61"/>
      <c r="VII28" s="61"/>
      <c r="VIJ28" s="61"/>
      <c r="VIK28" s="61"/>
      <c r="VIL28" s="61"/>
      <c r="VIM28" s="61"/>
      <c r="VIN28" s="61"/>
      <c r="VIO28" s="61"/>
      <c r="VIP28" s="61"/>
      <c r="VIQ28" s="61"/>
      <c r="VIR28" s="61"/>
      <c r="VIS28" s="61"/>
      <c r="VIT28" s="61"/>
      <c r="VIU28" s="61"/>
      <c r="VIV28" s="61"/>
      <c r="VIW28" s="61"/>
      <c r="VIX28" s="61"/>
      <c r="VIY28" s="61"/>
      <c r="VIZ28" s="61"/>
      <c r="VJA28" s="61"/>
      <c r="VJB28" s="61"/>
      <c r="VJC28" s="61"/>
      <c r="VJD28" s="61"/>
      <c r="VJE28" s="61"/>
      <c r="VJF28" s="61"/>
      <c r="VJG28" s="61"/>
      <c r="VJH28" s="61"/>
      <c r="VJI28" s="61"/>
      <c r="VJJ28" s="61"/>
      <c r="VJK28" s="61"/>
      <c r="VJL28" s="61"/>
      <c r="VJM28" s="61"/>
      <c r="VJN28" s="61"/>
      <c r="VJO28" s="61"/>
      <c r="VJP28" s="61"/>
      <c r="VJQ28" s="61"/>
      <c r="VJR28" s="61"/>
      <c r="VJS28" s="61"/>
      <c r="VJT28" s="61"/>
      <c r="VJU28" s="61"/>
      <c r="VJV28" s="61"/>
      <c r="VJW28" s="61"/>
      <c r="VJX28" s="61"/>
      <c r="VJY28" s="61"/>
      <c r="VJZ28" s="61"/>
      <c r="VKA28" s="61"/>
      <c r="VKB28" s="61"/>
      <c r="VKC28" s="61"/>
      <c r="VKD28" s="61"/>
      <c r="VKE28" s="61"/>
      <c r="VKF28" s="61"/>
      <c r="VKG28" s="61"/>
      <c r="VKH28" s="61"/>
      <c r="VKI28" s="61"/>
      <c r="VKJ28" s="61"/>
      <c r="VKK28" s="61"/>
      <c r="VKL28" s="61"/>
      <c r="VKM28" s="61"/>
      <c r="VKN28" s="61"/>
      <c r="VKO28" s="61"/>
      <c r="VKP28" s="61"/>
      <c r="VKQ28" s="61"/>
      <c r="VKR28" s="61"/>
      <c r="VKS28" s="61"/>
      <c r="VKT28" s="61"/>
      <c r="VKU28" s="61"/>
      <c r="VKV28" s="61"/>
      <c r="VKW28" s="61"/>
      <c r="VKX28" s="61"/>
      <c r="VKY28" s="61"/>
      <c r="VKZ28" s="61"/>
      <c r="VLA28" s="61"/>
      <c r="VLB28" s="61"/>
      <c r="VLC28" s="61"/>
      <c r="VLD28" s="61"/>
      <c r="VLE28" s="61"/>
      <c r="VLF28" s="61"/>
      <c r="VLG28" s="61"/>
      <c r="VLH28" s="61"/>
      <c r="VLI28" s="61"/>
      <c r="VLJ28" s="61"/>
      <c r="VLK28" s="61"/>
      <c r="VLL28" s="61"/>
      <c r="VLM28" s="61"/>
      <c r="VLN28" s="61"/>
      <c r="VLO28" s="61"/>
      <c r="VLP28" s="61"/>
      <c r="VLQ28" s="61"/>
      <c r="VLR28" s="61"/>
      <c r="VLS28" s="61"/>
      <c r="VLT28" s="61"/>
      <c r="VLU28" s="61"/>
      <c r="VLV28" s="61"/>
      <c r="VLW28" s="61"/>
      <c r="VLX28" s="61"/>
      <c r="VLY28" s="61"/>
      <c r="VLZ28" s="61"/>
      <c r="VMA28" s="61"/>
      <c r="VMB28" s="61"/>
      <c r="VMC28" s="61"/>
      <c r="VMD28" s="61"/>
      <c r="VME28" s="61"/>
      <c r="VMF28" s="61"/>
      <c r="VMG28" s="61"/>
      <c r="VMH28" s="61"/>
      <c r="VMI28" s="61"/>
      <c r="VMJ28" s="61"/>
      <c r="VMK28" s="61"/>
      <c r="VML28" s="61"/>
      <c r="VMM28" s="61"/>
      <c r="VMN28" s="61"/>
      <c r="VMO28" s="61"/>
      <c r="VMP28" s="61"/>
      <c r="VMQ28" s="61"/>
      <c r="VMR28" s="61"/>
      <c r="VMS28" s="61"/>
      <c r="VMT28" s="61"/>
      <c r="VMU28" s="61"/>
      <c r="VMV28" s="61"/>
      <c r="VMW28" s="61"/>
      <c r="VMX28" s="61"/>
      <c r="VMY28" s="61"/>
      <c r="VMZ28" s="61"/>
      <c r="VNA28" s="61"/>
      <c r="VNB28" s="61"/>
      <c r="VNC28" s="61"/>
      <c r="VND28" s="61"/>
      <c r="VNE28" s="61"/>
      <c r="VNF28" s="61"/>
      <c r="VNG28" s="61"/>
      <c r="VNH28" s="61"/>
      <c r="VNI28" s="61"/>
      <c r="VNJ28" s="61"/>
      <c r="VNK28" s="61"/>
      <c r="VNL28" s="61"/>
      <c r="VNM28" s="61"/>
      <c r="VNN28" s="61"/>
      <c r="VNO28" s="61"/>
      <c r="VNP28" s="61"/>
      <c r="VNQ28" s="61"/>
      <c r="VNR28" s="61"/>
      <c r="VNS28" s="61"/>
      <c r="VNT28" s="61"/>
      <c r="VNU28" s="61"/>
      <c r="VNV28" s="61"/>
      <c r="VNW28" s="61"/>
      <c r="VNX28" s="61"/>
      <c r="VNY28" s="61"/>
      <c r="VNZ28" s="61"/>
      <c r="VOA28" s="61"/>
      <c r="VOB28" s="61"/>
      <c r="VOC28" s="61"/>
      <c r="VOD28" s="61"/>
      <c r="VOE28" s="61"/>
      <c r="VOF28" s="61"/>
      <c r="VOG28" s="61"/>
      <c r="VOH28" s="61"/>
      <c r="VOI28" s="61"/>
      <c r="VOJ28" s="61"/>
      <c r="VOK28" s="61"/>
      <c r="VOL28" s="61"/>
      <c r="VOM28" s="61"/>
      <c r="VON28" s="61"/>
      <c r="VOO28" s="61"/>
      <c r="VOP28" s="61"/>
      <c r="VOQ28" s="61"/>
      <c r="VOR28" s="61"/>
      <c r="VOS28" s="61"/>
      <c r="VOT28" s="61"/>
      <c r="VOU28" s="61"/>
      <c r="VOV28" s="61"/>
      <c r="VOW28" s="61"/>
      <c r="VOX28" s="61"/>
      <c r="VOY28" s="61"/>
      <c r="VOZ28" s="61"/>
      <c r="VPA28" s="61"/>
      <c r="VPB28" s="61"/>
      <c r="VPC28" s="61"/>
      <c r="VPD28" s="61"/>
      <c r="VPE28" s="61"/>
      <c r="VPF28" s="61"/>
      <c r="VPG28" s="61"/>
      <c r="VPH28" s="61"/>
      <c r="VPI28" s="61"/>
      <c r="VPJ28" s="61"/>
      <c r="VPK28" s="61"/>
      <c r="VPL28" s="61"/>
      <c r="VPM28" s="61"/>
      <c r="VPN28" s="61"/>
      <c r="VPO28" s="61"/>
      <c r="VPP28" s="61"/>
      <c r="VPQ28" s="61"/>
      <c r="VPR28" s="61"/>
      <c r="VPS28" s="61"/>
      <c r="VPT28" s="61"/>
      <c r="VPU28" s="61"/>
      <c r="VPV28" s="61"/>
      <c r="VPW28" s="61"/>
      <c r="VPX28" s="61"/>
      <c r="VPY28" s="61"/>
      <c r="VPZ28" s="61"/>
      <c r="VQA28" s="61"/>
      <c r="VQB28" s="61"/>
      <c r="VQC28" s="61"/>
      <c r="VQD28" s="61"/>
      <c r="VQE28" s="61"/>
      <c r="VQF28" s="61"/>
      <c r="VQG28" s="61"/>
      <c r="VQH28" s="61"/>
      <c r="VQI28" s="61"/>
      <c r="VQJ28" s="61"/>
      <c r="VQK28" s="61"/>
      <c r="VQL28" s="61"/>
      <c r="VQM28" s="61"/>
      <c r="VQN28" s="61"/>
      <c r="VQO28" s="61"/>
      <c r="VQP28" s="61"/>
      <c r="VQQ28" s="61"/>
      <c r="VQR28" s="61"/>
      <c r="VQS28" s="61"/>
      <c r="VQT28" s="61"/>
      <c r="VQU28" s="61"/>
      <c r="VQV28" s="61"/>
      <c r="VQW28" s="61"/>
      <c r="VQX28" s="61"/>
      <c r="VQY28" s="61"/>
      <c r="VQZ28" s="61"/>
      <c r="VRA28" s="61"/>
      <c r="VRB28" s="61"/>
      <c r="VRC28" s="61"/>
      <c r="VRD28" s="61"/>
      <c r="VRE28" s="61"/>
      <c r="VRF28" s="61"/>
      <c r="VRG28" s="61"/>
      <c r="VRH28" s="61"/>
      <c r="VRI28" s="61"/>
      <c r="VRJ28" s="61"/>
      <c r="VRK28" s="61"/>
      <c r="VRL28" s="61"/>
      <c r="VRM28" s="61"/>
      <c r="VRN28" s="61"/>
      <c r="VRO28" s="61"/>
      <c r="VRP28" s="61"/>
      <c r="VRQ28" s="61"/>
      <c r="VRR28" s="61"/>
      <c r="VRS28" s="61"/>
      <c r="VRT28" s="61"/>
      <c r="VRU28" s="61"/>
      <c r="VRV28" s="61"/>
      <c r="VRW28" s="61"/>
      <c r="VRX28" s="61"/>
      <c r="VRY28" s="61"/>
      <c r="VRZ28" s="61"/>
      <c r="VSA28" s="61"/>
      <c r="VSB28" s="61"/>
      <c r="VSC28" s="61"/>
      <c r="VSD28" s="61"/>
      <c r="VSE28" s="61"/>
      <c r="VSF28" s="61"/>
      <c r="VSG28" s="61"/>
      <c r="VSH28" s="61"/>
      <c r="VSI28" s="61"/>
      <c r="VSJ28" s="61"/>
      <c r="VSK28" s="61"/>
      <c r="VSL28" s="61"/>
      <c r="VSM28" s="61"/>
      <c r="VSN28" s="61"/>
      <c r="VSO28" s="61"/>
      <c r="VSP28" s="61"/>
      <c r="VSQ28" s="61"/>
      <c r="VSR28" s="61"/>
      <c r="VSS28" s="61"/>
      <c r="VST28" s="61"/>
      <c r="VSU28" s="61"/>
      <c r="VSV28" s="61"/>
      <c r="VSW28" s="61"/>
      <c r="VSX28" s="61"/>
      <c r="VSY28" s="61"/>
      <c r="VSZ28" s="61"/>
      <c r="VTA28" s="61"/>
      <c r="VTB28" s="61"/>
      <c r="VTC28" s="61"/>
      <c r="VTD28" s="61"/>
      <c r="VTE28" s="61"/>
      <c r="VTF28" s="61"/>
      <c r="VTG28" s="61"/>
      <c r="VTH28" s="61"/>
      <c r="VTI28" s="61"/>
      <c r="VTJ28" s="61"/>
      <c r="VTK28" s="61"/>
      <c r="VTL28" s="61"/>
      <c r="VTM28" s="61"/>
      <c r="VTN28" s="61"/>
      <c r="VTO28" s="61"/>
      <c r="VTP28" s="61"/>
      <c r="VTQ28" s="61"/>
      <c r="VTR28" s="61"/>
      <c r="VTS28" s="61"/>
      <c r="VTT28" s="61"/>
      <c r="VTU28" s="61"/>
      <c r="VTV28" s="61"/>
      <c r="VTW28" s="61"/>
      <c r="VTX28" s="61"/>
      <c r="VTY28" s="61"/>
      <c r="VTZ28" s="61"/>
      <c r="VUA28" s="61"/>
      <c r="VUB28" s="61"/>
      <c r="VUC28" s="61"/>
      <c r="VUD28" s="61"/>
      <c r="VUE28" s="61"/>
      <c r="VUF28" s="61"/>
      <c r="VUG28" s="61"/>
      <c r="VUH28" s="61"/>
      <c r="VUI28" s="61"/>
      <c r="VUJ28" s="61"/>
      <c r="VUK28" s="61"/>
      <c r="VUL28" s="61"/>
      <c r="VUM28" s="61"/>
      <c r="VUN28" s="61"/>
      <c r="VUO28" s="61"/>
      <c r="VUP28" s="61"/>
      <c r="VUQ28" s="61"/>
      <c r="VUR28" s="61"/>
      <c r="VUS28" s="61"/>
      <c r="VUT28" s="61"/>
      <c r="VUU28" s="61"/>
      <c r="VUV28" s="61"/>
      <c r="VUW28" s="61"/>
      <c r="VUX28" s="61"/>
      <c r="VUY28" s="61"/>
      <c r="VUZ28" s="61"/>
      <c r="VVA28" s="61"/>
      <c r="VVB28" s="61"/>
      <c r="VVC28" s="61"/>
      <c r="VVD28" s="61"/>
      <c r="VVE28" s="61"/>
      <c r="VVF28" s="61"/>
      <c r="VVG28" s="61"/>
      <c r="VVH28" s="61"/>
      <c r="VVI28" s="61"/>
      <c r="VVJ28" s="61"/>
      <c r="VVK28" s="61"/>
      <c r="VVL28" s="61"/>
      <c r="VVM28" s="61"/>
      <c r="VVN28" s="61"/>
      <c r="VVO28" s="61"/>
      <c r="VVP28" s="61"/>
      <c r="VVQ28" s="61"/>
      <c r="VVR28" s="61"/>
      <c r="VVS28" s="61"/>
      <c r="VVT28" s="61"/>
      <c r="VVU28" s="61"/>
      <c r="VVV28" s="61"/>
      <c r="VVW28" s="61"/>
      <c r="VVX28" s="61"/>
      <c r="VVY28" s="61"/>
      <c r="VVZ28" s="61"/>
      <c r="VWA28" s="61"/>
      <c r="VWB28" s="61"/>
      <c r="VWC28" s="61"/>
      <c r="VWD28" s="61"/>
      <c r="VWE28" s="61"/>
      <c r="VWF28" s="61"/>
      <c r="VWG28" s="61"/>
      <c r="VWH28" s="61"/>
      <c r="VWI28" s="61"/>
      <c r="VWJ28" s="61"/>
      <c r="VWK28" s="61"/>
      <c r="VWL28" s="61"/>
      <c r="VWM28" s="61"/>
      <c r="VWN28" s="61"/>
      <c r="VWO28" s="61"/>
      <c r="VWP28" s="61"/>
      <c r="VWQ28" s="61"/>
      <c r="VWR28" s="61"/>
      <c r="VWS28" s="61"/>
      <c r="VWT28" s="61"/>
      <c r="VWU28" s="61"/>
      <c r="VWV28" s="61"/>
      <c r="VWW28" s="61"/>
      <c r="VWX28" s="61"/>
      <c r="VWY28" s="61"/>
      <c r="VWZ28" s="61"/>
      <c r="VXA28" s="61"/>
      <c r="VXB28" s="61"/>
      <c r="VXC28" s="61"/>
      <c r="VXD28" s="61"/>
      <c r="VXE28" s="61"/>
      <c r="VXF28" s="61"/>
      <c r="VXG28" s="61"/>
      <c r="VXH28" s="61"/>
      <c r="VXI28" s="61"/>
      <c r="VXJ28" s="61"/>
      <c r="VXK28" s="61"/>
      <c r="VXL28" s="61"/>
      <c r="VXM28" s="61"/>
      <c r="VXN28" s="61"/>
      <c r="VXO28" s="61"/>
      <c r="VXP28" s="61"/>
      <c r="VXQ28" s="61"/>
      <c r="VXR28" s="61"/>
      <c r="VXS28" s="61"/>
      <c r="VXT28" s="61"/>
      <c r="VXU28" s="61"/>
      <c r="VXV28" s="61"/>
      <c r="VXW28" s="61"/>
      <c r="VXX28" s="61"/>
      <c r="VXY28" s="61"/>
      <c r="VXZ28" s="61"/>
      <c r="VYA28" s="61"/>
      <c r="VYB28" s="61"/>
      <c r="VYC28" s="61"/>
      <c r="VYD28" s="61"/>
      <c r="VYE28" s="61"/>
      <c r="VYF28" s="61"/>
      <c r="VYG28" s="61"/>
      <c r="VYH28" s="61"/>
      <c r="VYI28" s="61"/>
      <c r="VYJ28" s="61"/>
      <c r="VYK28" s="61"/>
      <c r="VYL28" s="61"/>
      <c r="VYM28" s="61"/>
      <c r="VYN28" s="61"/>
      <c r="VYO28" s="61"/>
      <c r="VYP28" s="61"/>
      <c r="VYQ28" s="61"/>
      <c r="VYR28" s="61"/>
      <c r="VYS28" s="61"/>
      <c r="VYT28" s="61"/>
      <c r="VYU28" s="61"/>
      <c r="VYV28" s="61"/>
      <c r="VYW28" s="61"/>
      <c r="VYX28" s="61"/>
      <c r="VYY28" s="61"/>
      <c r="VYZ28" s="61"/>
      <c r="VZA28" s="61"/>
      <c r="VZB28" s="61"/>
      <c r="VZC28" s="61"/>
      <c r="VZD28" s="61"/>
      <c r="VZE28" s="61"/>
      <c r="VZF28" s="61"/>
      <c r="VZG28" s="61"/>
      <c r="VZH28" s="61"/>
      <c r="VZI28" s="61"/>
      <c r="VZJ28" s="61"/>
      <c r="VZK28" s="61"/>
      <c r="VZL28" s="61"/>
      <c r="VZM28" s="61"/>
      <c r="VZN28" s="61"/>
      <c r="VZO28" s="61"/>
      <c r="VZP28" s="61"/>
      <c r="VZQ28" s="61"/>
      <c r="VZR28" s="61"/>
      <c r="VZS28" s="61"/>
      <c r="VZT28" s="61"/>
      <c r="VZU28" s="61"/>
      <c r="VZV28" s="61"/>
      <c r="VZW28" s="61"/>
      <c r="VZX28" s="61"/>
      <c r="VZY28" s="61"/>
      <c r="VZZ28" s="61"/>
      <c r="WAA28" s="61"/>
      <c r="WAB28" s="61"/>
      <c r="WAC28" s="61"/>
      <c r="WAD28" s="61"/>
      <c r="WAE28" s="61"/>
      <c r="WAF28" s="61"/>
      <c r="WAG28" s="61"/>
      <c r="WAH28" s="61"/>
      <c r="WAI28" s="61"/>
      <c r="WAJ28" s="61"/>
      <c r="WAK28" s="61"/>
      <c r="WAL28" s="61"/>
      <c r="WAM28" s="61"/>
      <c r="WAN28" s="61"/>
      <c r="WAO28" s="61"/>
      <c r="WAP28" s="61"/>
      <c r="WAQ28" s="61"/>
      <c r="WAR28" s="61"/>
      <c r="WAS28" s="61"/>
      <c r="WAT28" s="61"/>
      <c r="WAU28" s="61"/>
      <c r="WAV28" s="61"/>
      <c r="WAW28" s="61"/>
      <c r="WAX28" s="61"/>
      <c r="WAY28" s="61"/>
      <c r="WAZ28" s="61"/>
      <c r="WBA28" s="61"/>
      <c r="WBB28" s="61"/>
      <c r="WBC28" s="61"/>
      <c r="WBD28" s="61"/>
      <c r="WBE28" s="61"/>
      <c r="WBF28" s="61"/>
      <c r="WBG28" s="61"/>
      <c r="WBH28" s="61"/>
      <c r="WBI28" s="61"/>
      <c r="WBJ28" s="61"/>
      <c r="WBK28" s="61"/>
      <c r="WBL28" s="61"/>
      <c r="WBM28" s="61"/>
      <c r="WBN28" s="61"/>
      <c r="WBO28" s="61"/>
      <c r="WBP28" s="61"/>
      <c r="WBQ28" s="61"/>
      <c r="WBR28" s="61"/>
      <c r="WBS28" s="61"/>
      <c r="WBT28" s="61"/>
      <c r="WBU28" s="61"/>
      <c r="WBV28" s="61"/>
      <c r="WBW28" s="61"/>
      <c r="WBX28" s="61"/>
      <c r="WBY28" s="61"/>
      <c r="WBZ28" s="61"/>
      <c r="WCA28" s="61"/>
      <c r="WCB28" s="61"/>
      <c r="WCC28" s="61"/>
      <c r="WCD28" s="61"/>
      <c r="WCE28" s="61"/>
      <c r="WCF28" s="61"/>
      <c r="WCG28" s="61"/>
      <c r="WCH28" s="61"/>
      <c r="WCI28" s="61"/>
      <c r="WCJ28" s="61"/>
      <c r="WCK28" s="61"/>
      <c r="WCL28" s="61"/>
      <c r="WCM28" s="61"/>
      <c r="WCN28" s="61"/>
      <c r="WCO28" s="61"/>
      <c r="WCP28" s="61"/>
      <c r="WCQ28" s="61"/>
      <c r="WCR28" s="61"/>
      <c r="WCS28" s="61"/>
      <c r="WCT28" s="61"/>
      <c r="WCU28" s="61"/>
      <c r="WCV28" s="61"/>
      <c r="WCW28" s="61"/>
      <c r="WCX28" s="61"/>
      <c r="WCY28" s="61"/>
      <c r="WCZ28" s="61"/>
      <c r="WDA28" s="61"/>
      <c r="WDB28" s="61"/>
      <c r="WDC28" s="61"/>
      <c r="WDD28" s="61"/>
      <c r="WDE28" s="61"/>
      <c r="WDF28" s="61"/>
      <c r="WDG28" s="61"/>
      <c r="WDH28" s="61"/>
      <c r="WDI28" s="61"/>
      <c r="WDJ28" s="61"/>
      <c r="WDK28" s="61"/>
      <c r="WDL28" s="61"/>
      <c r="WDM28" s="61"/>
      <c r="WDN28" s="61"/>
      <c r="WDO28" s="61"/>
      <c r="WDP28" s="61"/>
      <c r="WDQ28" s="61"/>
      <c r="WDR28" s="61"/>
      <c r="WDS28" s="61"/>
      <c r="WDT28" s="61"/>
      <c r="WDU28" s="61"/>
      <c r="WDV28" s="61"/>
      <c r="WDW28" s="61"/>
      <c r="WDX28" s="61"/>
      <c r="WDY28" s="61"/>
      <c r="WDZ28" s="61"/>
      <c r="WEA28" s="61"/>
      <c r="WEB28" s="61"/>
      <c r="WEC28" s="61"/>
      <c r="WED28" s="61"/>
      <c r="WEE28" s="61"/>
      <c r="WEF28" s="61"/>
      <c r="WEG28" s="61"/>
      <c r="WEH28" s="61"/>
      <c r="WEI28" s="61"/>
      <c r="WEJ28" s="61"/>
      <c r="WEK28" s="61"/>
      <c r="WEL28" s="61"/>
      <c r="WEM28" s="61"/>
      <c r="WEN28" s="61"/>
      <c r="WEO28" s="61"/>
      <c r="WEP28" s="61"/>
      <c r="WEQ28" s="61"/>
      <c r="WER28" s="61"/>
      <c r="WES28" s="61"/>
      <c r="WET28" s="61"/>
      <c r="WEU28" s="61"/>
      <c r="WEV28" s="61"/>
      <c r="WEW28" s="61"/>
      <c r="WEX28" s="61"/>
      <c r="WEY28" s="61"/>
      <c r="WEZ28" s="61"/>
      <c r="WFA28" s="61"/>
      <c r="WFB28" s="61"/>
      <c r="WFC28" s="61"/>
      <c r="WFD28" s="61"/>
      <c r="WFE28" s="61"/>
      <c r="WFF28" s="61"/>
      <c r="WFG28" s="61"/>
      <c r="WFH28" s="61"/>
      <c r="WFI28" s="61"/>
      <c r="WFJ28" s="61"/>
      <c r="WFK28" s="61"/>
      <c r="WFL28" s="61"/>
      <c r="WFM28" s="61"/>
      <c r="WFN28" s="61"/>
      <c r="WFO28" s="61"/>
      <c r="WFP28" s="61"/>
      <c r="WFQ28" s="61"/>
      <c r="WFR28" s="61"/>
      <c r="WFS28" s="61"/>
      <c r="WFT28" s="61"/>
      <c r="WFU28" s="61"/>
      <c r="WFV28" s="61"/>
      <c r="WFW28" s="61"/>
      <c r="WFX28" s="61"/>
      <c r="WFY28" s="61"/>
      <c r="WFZ28" s="61"/>
      <c r="WGA28" s="61"/>
      <c r="WGB28" s="61"/>
      <c r="WGC28" s="61"/>
      <c r="WGD28" s="61"/>
      <c r="WGE28" s="61"/>
      <c r="WGF28" s="61"/>
      <c r="WGG28" s="61"/>
      <c r="WGH28" s="61"/>
      <c r="WGI28" s="61"/>
      <c r="WGJ28" s="61"/>
      <c r="WGK28" s="61"/>
      <c r="WGL28" s="61"/>
      <c r="WGM28" s="61"/>
      <c r="WGN28" s="61"/>
      <c r="WGO28" s="61"/>
      <c r="WGP28" s="61"/>
      <c r="WGQ28" s="61"/>
      <c r="WGR28" s="61"/>
      <c r="WGS28" s="61"/>
      <c r="WGT28" s="61"/>
      <c r="WGU28" s="61"/>
      <c r="WGV28" s="61"/>
      <c r="WGW28" s="61"/>
      <c r="WGX28" s="61"/>
      <c r="WGY28" s="61"/>
      <c r="WGZ28" s="61"/>
      <c r="WHA28" s="61"/>
      <c r="WHB28" s="61"/>
      <c r="WHC28" s="61"/>
      <c r="WHD28" s="61"/>
      <c r="WHE28" s="61"/>
      <c r="WHF28" s="61"/>
      <c r="WHG28" s="61"/>
      <c r="WHH28" s="61"/>
      <c r="WHI28" s="61"/>
      <c r="WHJ28" s="61"/>
      <c r="WHK28" s="61"/>
      <c r="WHL28" s="61"/>
      <c r="WHM28" s="61"/>
      <c r="WHN28" s="61"/>
      <c r="WHO28" s="61"/>
      <c r="WHP28" s="61"/>
      <c r="WHQ28" s="61"/>
      <c r="WHR28" s="61"/>
      <c r="WHS28" s="61"/>
      <c r="WHT28" s="61"/>
      <c r="WHU28" s="61"/>
      <c r="WHV28" s="61"/>
      <c r="WHW28" s="61"/>
      <c r="WHX28" s="61"/>
      <c r="WHY28" s="61"/>
      <c r="WHZ28" s="61"/>
      <c r="WIA28" s="61"/>
      <c r="WIB28" s="61"/>
      <c r="WIC28" s="61"/>
      <c r="WID28" s="61"/>
      <c r="WIE28" s="61"/>
      <c r="WIF28" s="61"/>
      <c r="WIG28" s="61"/>
      <c r="WIH28" s="61"/>
      <c r="WII28" s="61"/>
      <c r="WIJ28" s="61"/>
      <c r="WIK28" s="61"/>
      <c r="WIL28" s="61"/>
      <c r="WIM28" s="61"/>
      <c r="WIN28" s="61"/>
      <c r="WIO28" s="61"/>
      <c r="WIP28" s="61"/>
      <c r="WIQ28" s="61"/>
      <c r="WIR28" s="61"/>
      <c r="WIS28" s="61"/>
      <c r="WIT28" s="61"/>
      <c r="WIU28" s="61"/>
      <c r="WIV28" s="61"/>
      <c r="WIW28" s="61"/>
      <c r="WIX28" s="61"/>
      <c r="WIY28" s="61"/>
      <c r="WIZ28" s="61"/>
      <c r="WJA28" s="61"/>
      <c r="WJB28" s="61"/>
      <c r="WJC28" s="61"/>
      <c r="WJD28" s="61"/>
      <c r="WJE28" s="61"/>
      <c r="WJF28" s="61"/>
      <c r="WJG28" s="61"/>
      <c r="WJH28" s="61"/>
      <c r="WJI28" s="61"/>
      <c r="WJJ28" s="61"/>
      <c r="WJK28" s="61"/>
      <c r="WJL28" s="61"/>
      <c r="WJM28" s="61"/>
      <c r="WJN28" s="61"/>
      <c r="WJO28" s="61"/>
      <c r="WJP28" s="61"/>
      <c r="WJQ28" s="61"/>
      <c r="WJR28" s="61"/>
      <c r="WJS28" s="61"/>
      <c r="WJT28" s="61"/>
      <c r="WJU28" s="61"/>
      <c r="WJV28" s="61"/>
      <c r="WJW28" s="61"/>
      <c r="WJX28" s="61"/>
      <c r="WJY28" s="61"/>
      <c r="WJZ28" s="61"/>
      <c r="WKA28" s="61"/>
      <c r="WKB28" s="61"/>
      <c r="WKC28" s="61"/>
      <c r="WKD28" s="61"/>
      <c r="WKE28" s="61"/>
      <c r="WKF28" s="61"/>
      <c r="WKG28" s="61"/>
      <c r="WKH28" s="61"/>
      <c r="WKI28" s="61"/>
      <c r="WKJ28" s="61"/>
      <c r="WKK28" s="61"/>
      <c r="WKL28" s="61"/>
      <c r="WKM28" s="61"/>
      <c r="WKN28" s="61"/>
      <c r="WKO28" s="61"/>
      <c r="WKP28" s="61"/>
      <c r="WKQ28" s="61"/>
      <c r="WKR28" s="61"/>
      <c r="WKS28" s="61"/>
      <c r="WKT28" s="61"/>
      <c r="WKU28" s="61"/>
      <c r="WKV28" s="61"/>
      <c r="WKW28" s="61"/>
      <c r="WKX28" s="61"/>
      <c r="WKY28" s="61"/>
      <c r="WKZ28" s="61"/>
      <c r="WLA28" s="61"/>
      <c r="WLB28" s="61"/>
      <c r="WLC28" s="61"/>
      <c r="WLD28" s="61"/>
      <c r="WLE28" s="61"/>
      <c r="WLF28" s="61"/>
      <c r="WLG28" s="61"/>
      <c r="WLH28" s="61"/>
      <c r="WLI28" s="61"/>
      <c r="WLJ28" s="61"/>
      <c r="WLK28" s="61"/>
      <c r="WLL28" s="61"/>
      <c r="WLM28" s="61"/>
      <c r="WLN28" s="61"/>
      <c r="WLO28" s="61"/>
      <c r="WLP28" s="61"/>
      <c r="WLQ28" s="61"/>
      <c r="WLR28" s="61"/>
      <c r="WLS28" s="61"/>
      <c r="WLT28" s="61"/>
      <c r="WLU28" s="61"/>
      <c r="WLV28" s="61"/>
      <c r="WLW28" s="61"/>
      <c r="WLX28" s="61"/>
      <c r="WLY28" s="61"/>
      <c r="WLZ28" s="61"/>
      <c r="WMA28" s="61"/>
      <c r="WMB28" s="61"/>
      <c r="WMC28" s="61"/>
      <c r="WMD28" s="61"/>
      <c r="WME28" s="61"/>
      <c r="WMF28" s="61"/>
      <c r="WMG28" s="61"/>
      <c r="WMH28" s="61"/>
      <c r="WMI28" s="61"/>
      <c r="WMJ28" s="61"/>
      <c r="WMK28" s="61"/>
      <c r="WML28" s="61"/>
      <c r="WMM28" s="61"/>
      <c r="WMN28" s="61"/>
      <c r="WMO28" s="61"/>
      <c r="WMP28" s="61"/>
      <c r="WMQ28" s="61"/>
      <c r="WMR28" s="61"/>
      <c r="WMS28" s="61"/>
      <c r="WMT28" s="61"/>
      <c r="WMU28" s="61"/>
      <c r="WMV28" s="61"/>
      <c r="WMW28" s="61"/>
      <c r="WMX28" s="61"/>
      <c r="WMY28" s="61"/>
      <c r="WMZ28" s="61"/>
      <c r="WNA28" s="61"/>
      <c r="WNB28" s="61"/>
      <c r="WNC28" s="61"/>
      <c r="WND28" s="61"/>
      <c r="WNE28" s="61"/>
      <c r="WNF28" s="61"/>
      <c r="WNG28" s="61"/>
      <c r="WNH28" s="61"/>
      <c r="WNI28" s="61"/>
      <c r="WNJ28" s="61"/>
      <c r="WNK28" s="61"/>
      <c r="WNL28" s="61"/>
      <c r="WNM28" s="61"/>
      <c r="WNN28" s="61"/>
      <c r="WNO28" s="61"/>
      <c r="WNP28" s="61"/>
      <c r="WNQ28" s="61"/>
      <c r="WNR28" s="61"/>
      <c r="WNS28" s="61"/>
      <c r="WNT28" s="61"/>
      <c r="WNU28" s="61"/>
      <c r="WNV28" s="61"/>
      <c r="WNW28" s="61"/>
      <c r="WNX28" s="61"/>
      <c r="WNY28" s="61"/>
      <c r="WNZ28" s="61"/>
      <c r="WOA28" s="61"/>
      <c r="WOB28" s="61"/>
      <c r="WOC28" s="61"/>
      <c r="WOD28" s="61"/>
      <c r="WOE28" s="61"/>
      <c r="WOF28" s="61"/>
      <c r="WOG28" s="61"/>
      <c r="WOH28" s="61"/>
      <c r="WOI28" s="61"/>
      <c r="WOJ28" s="61"/>
      <c r="WOK28" s="61"/>
      <c r="WOL28" s="61"/>
      <c r="WOM28" s="61"/>
      <c r="WON28" s="61"/>
      <c r="WOO28" s="61"/>
      <c r="WOP28" s="61"/>
      <c r="WOQ28" s="61"/>
      <c r="WOR28" s="61"/>
      <c r="WOS28" s="61"/>
      <c r="WOT28" s="61"/>
      <c r="WOU28" s="61"/>
      <c r="WOV28" s="61"/>
      <c r="WOW28" s="61"/>
      <c r="WOX28" s="61"/>
      <c r="WOY28" s="61"/>
      <c r="WOZ28" s="61"/>
      <c r="WPA28" s="61"/>
      <c r="WPB28" s="61"/>
      <c r="WPC28" s="61"/>
      <c r="WPD28" s="61"/>
      <c r="WPE28" s="61"/>
      <c r="WPF28" s="61"/>
      <c r="WPG28" s="61"/>
      <c r="WPH28" s="61"/>
      <c r="WPI28" s="61"/>
      <c r="WPJ28" s="61"/>
      <c r="WPK28" s="61"/>
      <c r="WPL28" s="61"/>
      <c r="WPM28" s="61"/>
      <c r="WPN28" s="61"/>
      <c r="WPO28" s="61"/>
      <c r="WPP28" s="61"/>
      <c r="WPQ28" s="61"/>
      <c r="WPR28" s="61"/>
      <c r="WPS28" s="61"/>
      <c r="WPT28" s="61"/>
      <c r="WPU28" s="61"/>
      <c r="WPV28" s="61"/>
      <c r="WPW28" s="61"/>
      <c r="WPX28" s="61"/>
      <c r="WPY28" s="61"/>
      <c r="WPZ28" s="61"/>
      <c r="WQA28" s="61"/>
      <c r="WQB28" s="61"/>
      <c r="WQC28" s="61"/>
      <c r="WQD28" s="61"/>
      <c r="WQE28" s="61"/>
      <c r="WQF28" s="61"/>
      <c r="WQG28" s="61"/>
      <c r="WQH28" s="61"/>
      <c r="WQI28" s="61"/>
      <c r="WQJ28" s="61"/>
      <c r="WQK28" s="61"/>
      <c r="WQL28" s="61"/>
      <c r="WQM28" s="61"/>
      <c r="WQN28" s="61"/>
      <c r="WQO28" s="61"/>
      <c r="WQP28" s="61"/>
      <c r="WQQ28" s="61"/>
      <c r="WQR28" s="61"/>
      <c r="WQS28" s="61"/>
      <c r="WQT28" s="61"/>
      <c r="WQU28" s="61"/>
      <c r="WQV28" s="61"/>
      <c r="WQW28" s="61"/>
      <c r="WQX28" s="61"/>
      <c r="WQY28" s="61"/>
      <c r="WQZ28" s="61"/>
      <c r="WRA28" s="61"/>
      <c r="WRB28" s="61"/>
      <c r="WRC28" s="61"/>
      <c r="WRD28" s="61"/>
      <c r="WRE28" s="61"/>
      <c r="WRF28" s="61"/>
      <c r="WRG28" s="61"/>
      <c r="WRH28" s="61"/>
      <c r="WRI28" s="61"/>
      <c r="WRJ28" s="61"/>
      <c r="WRK28" s="61"/>
      <c r="WRL28" s="61"/>
      <c r="WRM28" s="61"/>
      <c r="WRN28" s="61"/>
      <c r="WRO28" s="61"/>
      <c r="WRP28" s="61"/>
      <c r="WRQ28" s="61"/>
      <c r="WRR28" s="61"/>
      <c r="WRS28" s="61"/>
      <c r="WRT28" s="61"/>
      <c r="WRU28" s="61"/>
      <c r="WRV28" s="61"/>
      <c r="WRW28" s="61"/>
      <c r="WRX28" s="61"/>
      <c r="WRY28" s="61"/>
      <c r="WRZ28" s="61"/>
      <c r="WSA28" s="61"/>
      <c r="WSB28" s="61"/>
      <c r="WSC28" s="61"/>
      <c r="WSD28" s="61"/>
      <c r="WSE28" s="61"/>
      <c r="WSF28" s="61"/>
      <c r="WSG28" s="61"/>
      <c r="WSH28" s="61"/>
      <c r="WSI28" s="61"/>
      <c r="WSJ28" s="61"/>
      <c r="WSK28" s="61"/>
      <c r="WSL28" s="61"/>
      <c r="WSM28" s="61"/>
      <c r="WSN28" s="61"/>
      <c r="WSO28" s="61"/>
      <c r="WSP28" s="61"/>
      <c r="WSQ28" s="61"/>
      <c r="WSR28" s="61"/>
      <c r="WSS28" s="61"/>
      <c r="WST28" s="61"/>
      <c r="WSU28" s="61"/>
      <c r="WSV28" s="61"/>
      <c r="WSW28" s="61"/>
      <c r="WSX28" s="61"/>
      <c r="WSY28" s="61"/>
      <c r="WSZ28" s="61"/>
      <c r="WTA28" s="61"/>
      <c r="WTB28" s="61"/>
      <c r="WTC28" s="61"/>
      <c r="WTD28" s="61"/>
      <c r="WTE28" s="61"/>
      <c r="WTF28" s="61"/>
      <c r="WTG28" s="61"/>
      <c r="WTH28" s="61"/>
      <c r="WTI28" s="61"/>
      <c r="WTJ28" s="61"/>
      <c r="WTK28" s="61"/>
      <c r="WTL28" s="61"/>
      <c r="WTM28" s="61"/>
      <c r="WTN28" s="61"/>
      <c r="WTO28" s="61"/>
      <c r="WTP28" s="61"/>
      <c r="WTQ28" s="61"/>
      <c r="WTR28" s="61"/>
      <c r="WTS28" s="61"/>
      <c r="WTT28" s="61"/>
      <c r="WTU28" s="61"/>
      <c r="WTV28" s="61"/>
      <c r="WTW28" s="61"/>
      <c r="WTX28" s="61"/>
      <c r="WTY28" s="61"/>
      <c r="WTZ28" s="61"/>
      <c r="WUA28" s="61"/>
      <c r="WUB28" s="61"/>
      <c r="WUC28" s="61"/>
      <c r="WUD28" s="61"/>
      <c r="WUE28" s="61"/>
      <c r="WUF28" s="61"/>
      <c r="WUG28" s="61"/>
      <c r="WUH28" s="61"/>
      <c r="WUI28" s="61"/>
      <c r="WUJ28" s="61"/>
      <c r="WUK28" s="61"/>
      <c r="WUL28" s="61"/>
      <c r="WUM28" s="61"/>
      <c r="WUN28" s="61"/>
      <c r="WUO28" s="61"/>
      <c r="WUP28" s="61"/>
      <c r="WUQ28" s="61"/>
      <c r="WUR28" s="61"/>
      <c r="WUS28" s="61"/>
      <c r="WUT28" s="61"/>
      <c r="WUU28" s="61"/>
      <c r="WUV28" s="61"/>
      <c r="WUW28" s="61"/>
      <c r="WUX28" s="61"/>
      <c r="WUY28" s="61"/>
      <c r="WUZ28" s="61"/>
      <c r="WVA28" s="61"/>
      <c r="WVB28" s="61"/>
      <c r="WVC28" s="61"/>
      <c r="WVD28" s="61"/>
      <c r="WVE28" s="61"/>
      <c r="WVF28" s="61"/>
      <c r="WVG28" s="61"/>
      <c r="WVH28" s="61"/>
      <c r="WVI28" s="61"/>
      <c r="WVJ28" s="61"/>
      <c r="WVK28" s="61"/>
      <c r="WVL28" s="61"/>
      <c r="WVM28" s="61"/>
      <c r="WVN28" s="61"/>
      <c r="WVO28" s="61"/>
      <c r="WVP28" s="61"/>
      <c r="WVQ28" s="61"/>
      <c r="WVR28" s="61"/>
      <c r="WVS28" s="61"/>
      <c r="WVT28" s="61"/>
      <c r="WVU28" s="61"/>
      <c r="WVV28" s="61"/>
      <c r="WVW28" s="61"/>
      <c r="WVX28" s="61"/>
      <c r="WVY28" s="61"/>
      <c r="WVZ28" s="61"/>
      <c r="WWA28" s="61"/>
      <c r="WWB28" s="61"/>
      <c r="WWC28" s="61"/>
      <c r="WWD28" s="61"/>
      <c r="WWE28" s="61"/>
      <c r="WWF28" s="61"/>
      <c r="WWG28" s="61"/>
      <c r="WWH28" s="61"/>
      <c r="WWI28" s="61"/>
      <c r="WWJ28" s="61"/>
      <c r="WWK28" s="61"/>
      <c r="WWL28" s="61"/>
      <c r="WWM28" s="61"/>
      <c r="WWN28" s="61"/>
      <c r="WWO28" s="61"/>
      <c r="WWP28" s="61"/>
      <c r="WWQ28" s="61"/>
      <c r="WWR28" s="61"/>
      <c r="WWS28" s="61"/>
      <c r="WWT28" s="61"/>
      <c r="WWU28" s="61"/>
      <c r="WWV28" s="61"/>
      <c r="WWW28" s="61"/>
      <c r="WWX28" s="61"/>
      <c r="WWY28" s="61"/>
      <c r="WWZ28" s="61"/>
      <c r="WXA28" s="61"/>
      <c r="WXB28" s="61"/>
      <c r="WXC28" s="61"/>
      <c r="WXD28" s="61"/>
      <c r="WXE28" s="61"/>
      <c r="WXF28" s="61"/>
      <c r="WXG28" s="61"/>
      <c r="WXH28" s="61"/>
      <c r="WXI28" s="61"/>
      <c r="WXJ28" s="61"/>
      <c r="WXK28" s="61"/>
      <c r="WXL28" s="61"/>
      <c r="WXM28" s="61"/>
      <c r="WXN28" s="61"/>
      <c r="WXO28" s="61"/>
      <c r="WXP28" s="61"/>
      <c r="WXQ28" s="61"/>
      <c r="WXR28" s="61"/>
      <c r="WXS28" s="61"/>
      <c r="WXT28" s="61"/>
      <c r="WXU28" s="61"/>
      <c r="WXV28" s="61"/>
      <c r="WXW28" s="61"/>
      <c r="WXX28" s="61"/>
      <c r="WXY28" s="61"/>
      <c r="WXZ28" s="61"/>
      <c r="WYA28" s="61"/>
      <c r="WYB28" s="61"/>
      <c r="WYC28" s="61"/>
      <c r="WYD28" s="61"/>
      <c r="WYE28" s="61"/>
      <c r="WYF28" s="61"/>
      <c r="WYG28" s="61"/>
      <c r="WYH28" s="61"/>
      <c r="WYI28" s="61"/>
      <c r="WYJ28" s="61"/>
      <c r="WYK28" s="61"/>
      <c r="WYL28" s="61"/>
      <c r="WYM28" s="61"/>
      <c r="WYN28" s="61"/>
      <c r="WYO28" s="61"/>
      <c r="WYP28" s="61"/>
      <c r="WYQ28" s="61"/>
      <c r="WYR28" s="61"/>
      <c r="WYS28" s="61"/>
      <c r="WYT28" s="61"/>
      <c r="WYU28" s="61"/>
      <c r="WYV28" s="61"/>
      <c r="WYW28" s="61"/>
      <c r="WYX28" s="61"/>
      <c r="WYY28" s="61"/>
      <c r="WYZ28" s="61"/>
      <c r="WZA28" s="61"/>
      <c r="WZB28" s="61"/>
      <c r="WZC28" s="61"/>
      <c r="WZD28" s="61"/>
      <c r="WZE28" s="61"/>
      <c r="WZF28" s="61"/>
      <c r="WZG28" s="61"/>
      <c r="WZH28" s="61"/>
      <c r="WZI28" s="61"/>
      <c r="WZJ28" s="61"/>
      <c r="WZK28" s="61"/>
      <c r="WZL28" s="61"/>
      <c r="WZM28" s="61"/>
      <c r="WZN28" s="61"/>
      <c r="WZO28" s="61"/>
      <c r="WZP28" s="61"/>
      <c r="WZQ28" s="61"/>
      <c r="WZR28" s="61"/>
      <c r="WZS28" s="61"/>
      <c r="WZT28" s="61"/>
      <c r="WZU28" s="61"/>
      <c r="WZV28" s="61"/>
      <c r="WZW28" s="61"/>
      <c r="WZX28" s="61"/>
      <c r="WZY28" s="61"/>
      <c r="WZZ28" s="61"/>
      <c r="XAA28" s="61"/>
      <c r="XAB28" s="61"/>
      <c r="XAC28" s="61"/>
      <c r="XAD28" s="61"/>
      <c r="XAE28" s="61"/>
      <c r="XAF28" s="61"/>
      <c r="XAG28" s="61"/>
      <c r="XAH28" s="61"/>
      <c r="XAI28" s="61"/>
      <c r="XAJ28" s="61"/>
      <c r="XAK28" s="61"/>
      <c r="XAL28" s="61"/>
      <c r="XAM28" s="61"/>
      <c r="XAN28" s="61"/>
      <c r="XAO28" s="61"/>
      <c r="XAP28" s="61"/>
      <c r="XAQ28" s="61"/>
      <c r="XAR28" s="61"/>
      <c r="XAS28" s="61"/>
      <c r="XAT28" s="61"/>
      <c r="XAU28" s="61"/>
      <c r="XAV28" s="61"/>
      <c r="XAW28" s="61"/>
      <c r="XAX28" s="61"/>
      <c r="XAY28" s="61"/>
      <c r="XAZ28" s="61"/>
      <c r="XBA28" s="61"/>
      <c r="XBB28" s="61"/>
      <c r="XBC28" s="61"/>
      <c r="XBD28" s="61"/>
      <c r="XBE28" s="61"/>
      <c r="XBF28" s="61"/>
      <c r="XBG28" s="61"/>
      <c r="XBH28" s="61"/>
      <c r="XBI28" s="61"/>
      <c r="XBJ28" s="61"/>
      <c r="XBK28" s="61"/>
      <c r="XBL28" s="61"/>
      <c r="XBM28" s="61"/>
      <c r="XBN28" s="61"/>
      <c r="XBO28" s="61"/>
      <c r="XBP28" s="61"/>
      <c r="XBQ28" s="61"/>
      <c r="XBR28" s="61"/>
      <c r="XBS28" s="61"/>
      <c r="XBT28" s="61"/>
      <c r="XBU28" s="61"/>
      <c r="XBV28" s="61"/>
      <c r="XBW28" s="61"/>
      <c r="XBX28" s="61"/>
      <c r="XBY28" s="61"/>
      <c r="XBZ28" s="61"/>
      <c r="XCA28" s="61"/>
      <c r="XCB28" s="61"/>
      <c r="XCC28" s="61"/>
      <c r="XCD28" s="61"/>
      <c r="XCE28" s="61"/>
      <c r="XCF28" s="61"/>
      <c r="XCG28" s="61"/>
      <c r="XCH28" s="61"/>
      <c r="XCI28" s="61"/>
      <c r="XCJ28" s="61"/>
      <c r="XCK28" s="61"/>
      <c r="XCL28" s="61"/>
      <c r="XCM28" s="61"/>
      <c r="XCN28" s="61"/>
      <c r="XCO28" s="61"/>
      <c r="XCP28" s="61"/>
      <c r="XCQ28" s="61"/>
      <c r="XCR28" s="61"/>
      <c r="XCS28" s="61"/>
      <c r="XCT28" s="61"/>
      <c r="XCU28" s="61"/>
      <c r="XCV28" s="61"/>
      <c r="XCW28" s="61"/>
      <c r="XCX28" s="61"/>
      <c r="XCY28" s="61"/>
      <c r="XCZ28" s="61"/>
      <c r="XDA28" s="61"/>
      <c r="XDB28" s="61"/>
      <c r="XDC28" s="61"/>
      <c r="XDD28" s="61"/>
      <c r="XDE28" s="61"/>
      <c r="XDF28" s="61"/>
      <c r="XDG28" s="61"/>
      <c r="XDH28" s="61"/>
      <c r="XDI28" s="61"/>
      <c r="XDJ28" s="61"/>
      <c r="XDK28" s="61"/>
      <c r="XDL28" s="61"/>
      <c r="XDM28" s="61"/>
      <c r="XDN28" s="61"/>
      <c r="XDO28" s="61"/>
      <c r="XDP28" s="61"/>
      <c r="XDQ28" s="61"/>
      <c r="XDR28" s="61"/>
      <c r="XDS28" s="61"/>
      <c r="XDT28" s="61"/>
      <c r="XDU28" s="61"/>
      <c r="XDV28" s="61"/>
      <c r="XDW28" s="61"/>
      <c r="XDX28" s="61"/>
      <c r="XDY28" s="61"/>
      <c r="XDZ28" s="61"/>
      <c r="XEA28" s="61"/>
      <c r="XEB28" s="61"/>
      <c r="XEC28" s="61"/>
      <c r="XED28" s="61"/>
      <c r="XEE28" s="61"/>
      <c r="XEF28" s="61"/>
      <c r="XEG28" s="61"/>
      <c r="XEH28" s="61"/>
      <c r="XEI28" s="61"/>
      <c r="XEJ28" s="61"/>
      <c r="XEK28" s="61"/>
      <c r="XEL28" s="61"/>
      <c r="XEM28" s="61"/>
      <c r="XEN28" s="61"/>
      <c r="XEO28" s="61"/>
      <c r="XEP28" s="61"/>
      <c r="XEQ28" s="61"/>
      <c r="XER28" s="61"/>
      <c r="XES28" s="61"/>
      <c r="XET28" s="61"/>
      <c r="XEU28" s="61"/>
      <c r="XEV28" s="61"/>
      <c r="XEW28" s="61"/>
    </row>
    <row r="29" spans="1:16377" s="497" customFormat="1" ht="15" customHeight="1" thickTop="1" thickBot="1" x14ac:dyDescent="0.35">
      <c r="A29" s="50"/>
      <c r="B29" s="975" t="s">
        <v>258</v>
      </c>
      <c r="C29" s="976"/>
      <c r="D29" s="976"/>
      <c r="E29" s="976"/>
      <c r="F29" s="976"/>
      <c r="G29" s="976"/>
      <c r="H29" s="976"/>
      <c r="I29" s="977"/>
      <c r="J29" s="66"/>
      <c r="K29" s="85"/>
    </row>
    <row r="30" spans="1:16377" s="108" customFormat="1" ht="30" customHeight="1" thickTop="1" thickBot="1" x14ac:dyDescent="0.4">
      <c r="A30" s="107"/>
      <c r="B30" s="978" t="s">
        <v>34</v>
      </c>
      <c r="C30" s="978"/>
      <c r="D30" s="978"/>
      <c r="E30" s="978"/>
      <c r="F30" s="978"/>
      <c r="G30" s="978"/>
      <c r="H30" s="978"/>
      <c r="I30" s="978"/>
      <c r="J30" s="107"/>
      <c r="K30" s="377"/>
    </row>
    <row r="31" spans="1:16377" s="497" customFormat="1" ht="24" customHeight="1" thickTop="1" thickBot="1" x14ac:dyDescent="0.35">
      <c r="A31" s="69"/>
      <c r="B31" s="900" t="s">
        <v>261</v>
      </c>
      <c r="C31" s="901"/>
      <c r="D31" s="979"/>
      <c r="E31" s="420" t="s">
        <v>406</v>
      </c>
      <c r="F31" s="420" t="s">
        <v>72</v>
      </c>
      <c r="G31" s="420" t="s">
        <v>5</v>
      </c>
      <c r="H31" s="420" t="s">
        <v>6</v>
      </c>
      <c r="I31" s="421" t="s">
        <v>7</v>
      </c>
      <c r="J31" s="66"/>
      <c r="K31" s="85"/>
    </row>
    <row r="32" spans="1:16377" s="387" customFormat="1" ht="24" customHeight="1" thickTop="1" thickBot="1" x14ac:dyDescent="0.4">
      <c r="A32" s="383"/>
      <c r="B32" s="873" t="s">
        <v>414</v>
      </c>
      <c r="C32" s="874"/>
      <c r="D32" s="875"/>
      <c r="E32" s="447" t="str">
        <f>IF(AND(ISNUMBER(F32),ISNUMBER(G32)),G32/F32," ")</f>
        <v xml:space="preserve"> </v>
      </c>
      <c r="F32" s="404"/>
      <c r="G32" s="448"/>
      <c r="H32" s="403"/>
      <c r="I32" s="385" t="str">
        <f>IF(OR(ISNUMBER(G32),ISNUMBER(H32)),ROUND(IF(ISNUMBER(G32),G32,0)-IF(ISNUMBER(H32),H32,0),2)," ")</f>
        <v xml:space="preserve"> </v>
      </c>
      <c r="J32" s="384"/>
      <c r="K32" s="386"/>
    </row>
    <row r="33" spans="1:11" s="387" customFormat="1" ht="24" customHeight="1" thickTop="1" thickBot="1" x14ac:dyDescent="0.4">
      <c r="A33" s="383"/>
      <c r="B33" s="873" t="s">
        <v>410</v>
      </c>
      <c r="C33" s="874"/>
      <c r="D33" s="875"/>
      <c r="E33" s="447" t="str">
        <f t="shared" ref="E33:E36" si="0">IF(AND(ISNUMBER(F33),ISNUMBER(G33)),G33/F33," ")</f>
        <v xml:space="preserve"> </v>
      </c>
      <c r="F33" s="404"/>
      <c r="G33" s="448"/>
      <c r="H33" s="403"/>
      <c r="I33" s="385" t="str">
        <f t="shared" ref="I33:I36" si="1">IF(OR(ISNUMBER(G33),ISNUMBER(H33)),ROUND(IF(ISNUMBER(G33),G33,0)-IF(ISNUMBER(H33),H33,0),2)," ")</f>
        <v xml:space="preserve"> </v>
      </c>
      <c r="J33" s="384"/>
      <c r="K33" s="386"/>
    </row>
    <row r="34" spans="1:11" s="387" customFormat="1" ht="24" customHeight="1" thickTop="1" thickBot="1" x14ac:dyDescent="0.4">
      <c r="A34" s="383"/>
      <c r="B34" s="897" t="s">
        <v>265</v>
      </c>
      <c r="C34" s="898"/>
      <c r="D34" s="899"/>
      <c r="E34" s="452" t="str">
        <f t="shared" si="0"/>
        <v xml:space="preserve"> </v>
      </c>
      <c r="F34" s="404"/>
      <c r="G34" s="448"/>
      <c r="H34" s="403"/>
      <c r="I34" s="455" t="str">
        <f t="shared" si="1"/>
        <v xml:space="preserve"> </v>
      </c>
      <c r="J34" s="384"/>
      <c r="K34" s="386"/>
    </row>
    <row r="35" spans="1:11" s="387" customFormat="1" ht="24" customHeight="1" thickTop="1" thickBot="1" x14ac:dyDescent="0.4">
      <c r="A35" s="383"/>
      <c r="B35" s="873" t="s">
        <v>411</v>
      </c>
      <c r="C35" s="874"/>
      <c r="D35" s="875"/>
      <c r="E35" s="447" t="str">
        <f t="shared" si="0"/>
        <v xml:space="preserve"> </v>
      </c>
      <c r="F35" s="404"/>
      <c r="G35" s="448"/>
      <c r="H35" s="403"/>
      <c r="I35" s="465" t="str">
        <f t="shared" si="1"/>
        <v xml:space="preserve"> </v>
      </c>
      <c r="J35" s="384"/>
      <c r="K35" s="386"/>
    </row>
    <row r="36" spans="1:11" s="387" customFormat="1" ht="24" customHeight="1" thickTop="1" thickBot="1" x14ac:dyDescent="0.4">
      <c r="A36" s="383"/>
      <c r="B36" s="873" t="s">
        <v>408</v>
      </c>
      <c r="C36" s="874"/>
      <c r="D36" s="875"/>
      <c r="E36" s="447" t="str">
        <f t="shared" si="0"/>
        <v xml:space="preserve"> </v>
      </c>
      <c r="F36" s="453"/>
      <c r="G36" s="448"/>
      <c r="H36" s="454"/>
      <c r="I36" s="465" t="str">
        <f t="shared" si="1"/>
        <v xml:space="preserve"> </v>
      </c>
      <c r="J36" s="384"/>
      <c r="K36" s="386"/>
    </row>
    <row r="37" spans="1:11" s="497" customFormat="1" ht="24" customHeight="1" thickTop="1" thickBot="1" x14ac:dyDescent="0.35">
      <c r="A37" s="69"/>
      <c r="B37" s="969" t="s">
        <v>296</v>
      </c>
      <c r="C37" s="970"/>
      <c r="D37" s="970"/>
      <c r="E37" s="970"/>
      <c r="F37" s="971"/>
      <c r="G37" s="448"/>
      <c r="H37" s="403"/>
      <c r="I37" s="466" t="str">
        <f>IF(OR(ISNUMBER(G37),ISNUMBER(H37)),ROUND(IF(ISNUMBER(G37),G37,0)-IF(ISNUMBER(H37),H37,0),2),"")</f>
        <v/>
      </c>
      <c r="J37" s="66"/>
      <c r="K37" s="85"/>
    </row>
    <row r="38" spans="1:11" s="497" customFormat="1" ht="24" customHeight="1" thickTop="1" thickBot="1" x14ac:dyDescent="0.35">
      <c r="A38" s="69"/>
      <c r="B38" s="969" t="s">
        <v>297</v>
      </c>
      <c r="C38" s="970"/>
      <c r="D38" s="970"/>
      <c r="E38" s="970"/>
      <c r="F38" s="971"/>
      <c r="G38" s="448"/>
      <c r="H38" s="403"/>
      <c r="I38" s="466" t="str">
        <f>IF(OR(ISNUMBER(G38),ISNUMBER(H38)),ROUND(IF(ISNUMBER(G38),G38,0)-IF(ISNUMBER(H38),H38,0),2),"")</f>
        <v/>
      </c>
      <c r="J38" s="66"/>
      <c r="K38" s="85"/>
    </row>
    <row r="39" spans="1:11" s="497" customFormat="1" ht="24" customHeight="1" thickTop="1" thickBot="1" x14ac:dyDescent="0.35">
      <c r="A39" s="69"/>
      <c r="B39" s="943" t="s">
        <v>196</v>
      </c>
      <c r="C39" s="944"/>
      <c r="D39" s="944"/>
      <c r="E39" s="944"/>
      <c r="F39" s="945"/>
      <c r="G39" s="448"/>
      <c r="H39" s="457"/>
      <c r="I39" s="464" t="str">
        <f>IF(OR(ISNUMBER(G39),ISNUMBER(H39)),ROUND(IF(ISNUMBER(G39),G39,0)-IF(ISNUMBER(H39),H39,0),2),"")</f>
        <v/>
      </c>
      <c r="J39" s="66"/>
      <c r="K39" s="85"/>
    </row>
    <row r="40" spans="1:11" s="387" customFormat="1" ht="24" customHeight="1" thickTop="1" thickBot="1" x14ac:dyDescent="0.4">
      <c r="A40" s="383"/>
      <c r="B40" s="900" t="s">
        <v>262</v>
      </c>
      <c r="C40" s="901"/>
      <c r="D40" s="979"/>
      <c r="E40" s="420" t="s">
        <v>406</v>
      </c>
      <c r="F40" s="420" t="s">
        <v>72</v>
      </c>
      <c r="G40" s="420" t="s">
        <v>5</v>
      </c>
      <c r="H40" s="420" t="s">
        <v>6</v>
      </c>
      <c r="I40" s="421" t="s">
        <v>7</v>
      </c>
      <c r="J40" s="384"/>
      <c r="K40" s="386"/>
    </row>
    <row r="41" spans="1:11" s="387" customFormat="1" ht="27.65" customHeight="1" thickTop="1" thickBot="1" x14ac:dyDescent="0.4">
      <c r="A41" s="383"/>
      <c r="B41" s="880" t="s">
        <v>412</v>
      </c>
      <c r="C41" s="881"/>
      <c r="D41" s="491" t="s">
        <v>413</v>
      </c>
      <c r="E41" s="447" t="str">
        <f t="shared" ref="E41:E46" si="2">IF(AND(ISNUMBER(F41),ISNUMBER(G41)),G41/F41," ")</f>
        <v xml:space="preserve"> </v>
      </c>
      <c r="F41" s="404"/>
      <c r="G41" s="448"/>
      <c r="H41" s="419"/>
      <c r="I41" s="405" t="str">
        <f t="shared" ref="I41:I46" si="3">IF(OR(ISNUMBER(G41),ISNUMBER(H41)),ROUND(IF(ISNUMBER(G41),G41,0)-IF(ISNUMBER(H41),H41,0),2)," ")</f>
        <v xml:space="preserve"> </v>
      </c>
      <c r="J41" s="384"/>
      <c r="K41" s="386"/>
    </row>
    <row r="42" spans="1:11" s="387" customFormat="1" ht="27.65" customHeight="1" thickTop="1" thickBot="1" x14ac:dyDescent="0.4">
      <c r="A42" s="383"/>
      <c r="B42" s="882"/>
      <c r="C42" s="883"/>
      <c r="D42" s="491" t="s">
        <v>409</v>
      </c>
      <c r="E42" s="447" t="str">
        <f t="shared" si="2"/>
        <v xml:space="preserve"> </v>
      </c>
      <c r="F42" s="404"/>
      <c r="G42" s="448"/>
      <c r="H42" s="419"/>
      <c r="I42" s="405" t="str">
        <f t="shared" si="3"/>
        <v xml:space="preserve"> </v>
      </c>
      <c r="J42" s="384"/>
      <c r="K42" s="386"/>
    </row>
    <row r="43" spans="1:11" s="387" customFormat="1" ht="24" customHeight="1" thickTop="1" thickBot="1" x14ac:dyDescent="0.4">
      <c r="A43" s="383"/>
      <c r="B43" s="873" t="s">
        <v>410</v>
      </c>
      <c r="C43" s="874"/>
      <c r="D43" s="875"/>
      <c r="E43" s="447" t="str">
        <f t="shared" si="2"/>
        <v xml:space="preserve"> </v>
      </c>
      <c r="F43" s="404"/>
      <c r="G43" s="448"/>
      <c r="H43" s="419"/>
      <c r="I43" s="405" t="str">
        <f t="shared" si="3"/>
        <v xml:space="preserve"> </v>
      </c>
      <c r="J43" s="384"/>
      <c r="K43" s="386"/>
    </row>
    <row r="44" spans="1:11" s="387" customFormat="1" ht="24" customHeight="1" thickTop="1" thickBot="1" x14ac:dyDescent="0.4">
      <c r="A44" s="383"/>
      <c r="B44" s="873" t="s">
        <v>265</v>
      </c>
      <c r="C44" s="874"/>
      <c r="D44" s="875"/>
      <c r="E44" s="447" t="str">
        <f>IF(AND(ISNUMBER(F44),ISNUMBER(G44)),G44/F44," ")</f>
        <v xml:space="preserve"> </v>
      </c>
      <c r="F44" s="404"/>
      <c r="G44" s="448"/>
      <c r="H44" s="419"/>
      <c r="I44" s="405" t="str">
        <f t="shared" si="3"/>
        <v xml:space="preserve"> </v>
      </c>
      <c r="J44" s="384"/>
      <c r="K44" s="386"/>
    </row>
    <row r="45" spans="1:11" s="387" customFormat="1" ht="24" customHeight="1" thickTop="1" thickBot="1" x14ac:dyDescent="0.4">
      <c r="A45" s="383"/>
      <c r="B45" s="873" t="s">
        <v>411</v>
      </c>
      <c r="C45" s="874"/>
      <c r="D45" s="875"/>
      <c r="E45" s="447" t="str">
        <f t="shared" si="2"/>
        <v xml:space="preserve"> </v>
      </c>
      <c r="F45" s="404"/>
      <c r="G45" s="448"/>
      <c r="H45" s="419"/>
      <c r="I45" s="405" t="str">
        <f t="shared" si="3"/>
        <v xml:space="preserve"> </v>
      </c>
      <c r="J45" s="384"/>
      <c r="K45" s="386"/>
    </row>
    <row r="46" spans="1:11" s="387" customFormat="1" ht="24" customHeight="1" thickTop="1" thickBot="1" x14ac:dyDescent="0.4">
      <c r="A46" s="383"/>
      <c r="B46" s="897" t="s">
        <v>408</v>
      </c>
      <c r="C46" s="898"/>
      <c r="D46" s="899"/>
      <c r="E46" s="452" t="str">
        <f t="shared" si="2"/>
        <v xml:space="preserve"> </v>
      </c>
      <c r="F46" s="453"/>
      <c r="G46" s="448"/>
      <c r="H46" s="459"/>
      <c r="I46" s="460" t="str">
        <f t="shared" si="3"/>
        <v xml:space="preserve"> </v>
      </c>
      <c r="J46" s="384"/>
      <c r="K46" s="386"/>
    </row>
    <row r="47" spans="1:11" s="497" customFormat="1" ht="24" customHeight="1" thickTop="1" thickBot="1" x14ac:dyDescent="0.35">
      <c r="A47" s="69"/>
      <c r="B47" s="862" t="s">
        <v>42</v>
      </c>
      <c r="C47" s="863"/>
      <c r="D47" s="863"/>
      <c r="E47" s="864"/>
      <c r="F47" s="461">
        <f>SUM(F32:F46)</f>
        <v>0</v>
      </c>
      <c r="G47" s="462">
        <f>SUM(G32:G36,G41:G46,G37:G39)</f>
        <v>0</v>
      </c>
      <c r="H47" s="462">
        <f>SUM(H32:H36,H37:H39)</f>
        <v>0</v>
      </c>
      <c r="I47" s="463">
        <f>SUM(I32:I36,I41:I46,I37:I39)</f>
        <v>0</v>
      </c>
      <c r="J47" s="66"/>
      <c r="K47" s="85"/>
    </row>
    <row r="48" spans="1:11" s="497" customFormat="1" ht="7.9" customHeight="1" thickTop="1" thickBot="1" x14ac:dyDescent="0.35">
      <c r="A48" s="323"/>
      <c r="B48" s="451"/>
      <c r="C48" s="451"/>
      <c r="D48" s="451"/>
      <c r="E48" s="451"/>
      <c r="F48" s="467"/>
      <c r="G48" s="468"/>
      <c r="H48" s="468"/>
      <c r="I48" s="468"/>
      <c r="J48" s="66"/>
      <c r="K48" s="85"/>
    </row>
    <row r="49" spans="1:17" s="497" customFormat="1" ht="30" customHeight="1" thickTop="1" thickBot="1" x14ac:dyDescent="0.35">
      <c r="A49" s="69"/>
      <c r="B49" s="968" t="s">
        <v>268</v>
      </c>
      <c r="C49" s="968"/>
      <c r="D49" s="968"/>
      <c r="E49" s="968"/>
      <c r="F49" s="968"/>
      <c r="G49" s="968"/>
      <c r="H49" s="968"/>
      <c r="I49" s="968"/>
      <c r="J49" s="66"/>
      <c r="K49" s="71"/>
      <c r="L49" s="131"/>
      <c r="M49" s="205"/>
      <c r="N49" s="205"/>
      <c r="O49" s="205"/>
      <c r="P49" s="205"/>
      <c r="Q49" s="205"/>
    </row>
    <row r="50" spans="1:17" s="497" customFormat="1" ht="24" customHeight="1" thickTop="1" thickBot="1" x14ac:dyDescent="0.35">
      <c r="A50" s="69"/>
      <c r="B50" s="870" t="s">
        <v>404</v>
      </c>
      <c r="C50" s="871"/>
      <c r="D50" s="871"/>
      <c r="E50" s="871"/>
      <c r="F50" s="872"/>
      <c r="G50" s="422" t="s">
        <v>5</v>
      </c>
      <c r="H50" s="420" t="s">
        <v>6</v>
      </c>
      <c r="I50" s="421" t="s">
        <v>7</v>
      </c>
      <c r="J50" s="66"/>
      <c r="K50" s="85"/>
    </row>
    <row r="51" spans="1:17" s="497" customFormat="1" ht="24" customHeight="1" thickTop="1" thickBot="1" x14ac:dyDescent="0.35">
      <c r="A51" s="69"/>
      <c r="B51" s="400"/>
      <c r="C51" s="414" t="s">
        <v>260</v>
      </c>
      <c r="D51" s="401"/>
      <c r="E51" s="865" t="s">
        <v>12</v>
      </c>
      <c r="F51" s="866"/>
      <c r="G51" s="415"/>
      <c r="H51" s="406"/>
      <c r="I51" s="407" t="str">
        <f>IF(OR(ISNUMBER(G51),ISNUMBER(H51)),ROUND(IF(ISNUMBER(G51),G51,0)-IF(ISNUMBER(H51),H51,0),2)," ")</f>
        <v xml:space="preserve"> </v>
      </c>
      <c r="J51" s="66"/>
      <c r="K51" s="71"/>
      <c r="L51" s="131"/>
      <c r="M51" s="205"/>
      <c r="N51" s="205"/>
      <c r="O51" s="205"/>
      <c r="P51" s="205"/>
      <c r="Q51" s="205"/>
    </row>
    <row r="52" spans="1:17" s="497" customFormat="1" ht="7.9" customHeight="1" thickTop="1" thickBot="1" x14ac:dyDescent="0.35">
      <c r="A52" s="69"/>
      <c r="B52" s="399"/>
      <c r="C52" s="398"/>
      <c r="D52" s="393"/>
      <c r="E52" s="85"/>
      <c r="F52" s="85"/>
      <c r="G52" s="393"/>
      <c r="H52" s="394"/>
      <c r="I52" s="394"/>
      <c r="J52" s="66"/>
      <c r="K52" s="71"/>
      <c r="L52" s="131"/>
      <c r="M52" s="205"/>
      <c r="N52" s="205"/>
      <c r="O52" s="205"/>
      <c r="P52" s="205"/>
      <c r="Q52" s="205"/>
    </row>
    <row r="53" spans="1:17" s="497" customFormat="1" ht="30" customHeight="1" thickTop="1" thickBot="1" x14ac:dyDescent="0.35">
      <c r="A53" s="69"/>
      <c r="B53" s="968" t="s">
        <v>43</v>
      </c>
      <c r="C53" s="968"/>
      <c r="D53" s="968"/>
      <c r="E53" s="968"/>
      <c r="F53" s="968"/>
      <c r="G53" s="968"/>
      <c r="H53" s="968"/>
      <c r="I53" s="968"/>
      <c r="J53" s="66"/>
      <c r="K53" s="71"/>
      <c r="L53" s="131"/>
      <c r="M53" s="205"/>
      <c r="N53" s="205"/>
      <c r="O53" s="205"/>
      <c r="P53" s="205"/>
      <c r="Q53" s="205"/>
    </row>
    <row r="54" spans="1:17" s="497" customFormat="1" ht="24" customHeight="1" thickTop="1" thickBot="1" x14ac:dyDescent="0.35">
      <c r="A54" s="69"/>
      <c r="B54" s="909"/>
      <c r="C54" s="910"/>
      <c r="D54" s="492"/>
      <c r="E54" s="492"/>
      <c r="F54" s="402"/>
      <c r="G54" s="422" t="s">
        <v>5</v>
      </c>
      <c r="H54" s="420" t="s">
        <v>6</v>
      </c>
      <c r="I54" s="421" t="s">
        <v>7</v>
      </c>
      <c r="J54" s="66"/>
      <c r="K54" s="85"/>
    </row>
    <row r="55" spans="1:17" s="497" customFormat="1" ht="24" customHeight="1" thickTop="1" thickBot="1" x14ac:dyDescent="0.35">
      <c r="A55" s="69"/>
      <c r="B55" s="989" t="s">
        <v>160</v>
      </c>
      <c r="C55" s="990"/>
      <c r="D55" s="990"/>
      <c r="E55" s="990"/>
      <c r="F55" s="991"/>
      <c r="G55" s="409"/>
      <c r="H55" s="412"/>
      <c r="I55" s="32" t="str">
        <f>IF(OR(ISNUMBER(G55),ISNUMBER(H55)),ROUND(IF(ISNUMBER(G55),G55,0)-IF(ISNUMBER(H55),H55,0),2)," ")</f>
        <v xml:space="preserve"> </v>
      </c>
      <c r="J55" s="66"/>
      <c r="K55" s="71"/>
      <c r="L55" s="131"/>
      <c r="M55" s="205"/>
      <c r="N55" s="205"/>
      <c r="O55" s="205"/>
      <c r="P55" s="205"/>
      <c r="Q55" s="205"/>
    </row>
    <row r="56" spans="1:17" s="497" customFormat="1" ht="24" customHeight="1" thickTop="1" thickBot="1" x14ac:dyDescent="0.35">
      <c r="A56" s="69"/>
      <c r="B56" s="981" t="s">
        <v>44</v>
      </c>
      <c r="C56" s="982"/>
      <c r="D56" s="982"/>
      <c r="E56" s="982"/>
      <c r="F56" s="983"/>
      <c r="G56" s="410"/>
      <c r="H56" s="413"/>
      <c r="I56" s="32" t="str">
        <f>IF(OR(ISNUMBER(G56),ISNUMBER(H56)),ROUND(IF(ISNUMBER(G56),G56,0)-IF(ISNUMBER(H56),H56,0),2)," ")</f>
        <v xml:space="preserve"> </v>
      </c>
      <c r="J56" s="66"/>
      <c r="K56" s="71"/>
      <c r="L56" s="131"/>
      <c r="M56" s="205"/>
      <c r="N56" s="205"/>
      <c r="O56" s="205"/>
      <c r="P56" s="205"/>
      <c r="Q56" s="205"/>
    </row>
    <row r="57" spans="1:17" s="497" customFormat="1" ht="24" customHeight="1" thickTop="1" thickBot="1" x14ac:dyDescent="0.35">
      <c r="A57" s="69"/>
      <c r="B57" s="885" t="s">
        <v>161</v>
      </c>
      <c r="C57" s="886"/>
      <c r="D57" s="886"/>
      <c r="E57" s="886"/>
      <c r="F57" s="887"/>
      <c r="G57" s="411"/>
      <c r="H57" s="411"/>
      <c r="I57" s="32" t="str">
        <f>IF(OR(ISNUMBER(G57),ISNUMBER(H57)),ROUND(IF(ISNUMBER(G57),G57,0)-IF(ISNUMBER(H57),H57,0),2)," ")</f>
        <v xml:space="preserve"> </v>
      </c>
      <c r="J57" s="66"/>
      <c r="K57" s="71"/>
      <c r="L57" s="131"/>
      <c r="M57" s="205"/>
      <c r="N57" s="205"/>
      <c r="O57" s="205"/>
      <c r="P57" s="205"/>
      <c r="Q57" s="205"/>
    </row>
    <row r="58" spans="1:17" s="497" customFormat="1" ht="24" customHeight="1" thickTop="1" thickBot="1" x14ac:dyDescent="0.35">
      <c r="A58" s="69"/>
      <c r="B58" s="865" t="s">
        <v>264</v>
      </c>
      <c r="C58" s="888"/>
      <c r="D58" s="888"/>
      <c r="E58" s="888"/>
      <c r="F58" s="888"/>
      <c r="G58" s="423">
        <f>SUM(G55:G57)</f>
        <v>0</v>
      </c>
      <c r="H58" s="423">
        <f>SUM(H55:H57)</f>
        <v>0</v>
      </c>
      <c r="I58" s="424">
        <f>SUM(I55:I57)</f>
        <v>0</v>
      </c>
      <c r="J58" s="66"/>
      <c r="K58" s="71"/>
      <c r="L58" s="131"/>
      <c r="M58" s="205"/>
      <c r="N58" s="205"/>
      <c r="O58" s="205"/>
      <c r="P58" s="205"/>
      <c r="Q58" s="205"/>
    </row>
    <row r="59" spans="1:17" s="85" customFormat="1" ht="7.9" customHeight="1" thickTop="1" thickBot="1" x14ac:dyDescent="0.35">
      <c r="A59" s="323"/>
      <c r="B59" s="389"/>
      <c r="C59" s="389"/>
      <c r="D59" s="389"/>
      <c r="E59" s="389"/>
      <c r="F59" s="389"/>
      <c r="G59" s="394"/>
      <c r="H59" s="394"/>
      <c r="I59" s="394"/>
      <c r="J59" s="301"/>
      <c r="K59" s="71"/>
      <c r="L59" s="227"/>
      <c r="M59" s="228"/>
      <c r="N59" s="228"/>
      <c r="O59" s="228"/>
      <c r="P59" s="228"/>
      <c r="Q59" s="228"/>
    </row>
    <row r="60" spans="1:17" s="497" customFormat="1" ht="30" customHeight="1" thickTop="1" thickBot="1" x14ac:dyDescent="0.35">
      <c r="A60" s="69"/>
      <c r="B60" s="980" t="s">
        <v>259</v>
      </c>
      <c r="C60" s="980"/>
      <c r="D60" s="980"/>
      <c r="E60" s="980"/>
      <c r="F60" s="980"/>
      <c r="G60" s="980"/>
      <c r="H60" s="980"/>
      <c r="I60" s="980"/>
      <c r="J60" s="66"/>
      <c r="K60" s="71"/>
      <c r="L60" s="131"/>
      <c r="M60" s="205"/>
      <c r="N60" s="205"/>
      <c r="O60" s="205"/>
      <c r="P60" s="205"/>
      <c r="Q60" s="205"/>
    </row>
    <row r="61" spans="1:17" s="497" customFormat="1" ht="24" customHeight="1" thickTop="1" thickBot="1" x14ac:dyDescent="0.35">
      <c r="A61" s="69"/>
      <c r="B61" s="984"/>
      <c r="C61" s="985"/>
      <c r="D61" s="495"/>
      <c r="E61" s="495"/>
      <c r="F61" s="392"/>
      <c r="G61" s="422" t="s">
        <v>5</v>
      </c>
      <c r="H61" s="425" t="s">
        <v>6</v>
      </c>
      <c r="I61" s="421" t="s">
        <v>7</v>
      </c>
      <c r="J61" s="66"/>
      <c r="K61" s="85"/>
    </row>
    <row r="62" spans="1:17" s="497" customFormat="1" ht="24" customHeight="1" thickTop="1" thickBot="1" x14ac:dyDescent="0.35">
      <c r="A62" s="69"/>
      <c r="B62" s="865" t="s">
        <v>259</v>
      </c>
      <c r="C62" s="888"/>
      <c r="D62" s="888"/>
      <c r="E62" s="888"/>
      <c r="F62" s="866"/>
      <c r="G62" s="415"/>
      <c r="H62" s="401"/>
      <c r="I62" s="407" t="str">
        <f>IF(OR(ISNUMBER(G62),ISNUMBER(H62)),ROUND(IF(ISNUMBER(G62),G62,0)-IF(ISNUMBER(H62),H62,0),2)," ")</f>
        <v xml:space="preserve"> </v>
      </c>
      <c r="J62" s="66"/>
      <c r="K62" s="71"/>
      <c r="L62" s="131"/>
      <c r="M62" s="205"/>
      <c r="N62" s="205"/>
      <c r="O62" s="205"/>
      <c r="P62" s="205"/>
      <c r="Q62" s="205"/>
    </row>
    <row r="63" spans="1:17" s="497" customFormat="1" ht="7.9" customHeight="1" thickTop="1" thickBot="1" x14ac:dyDescent="0.35">
      <c r="A63" s="69"/>
      <c r="B63" s="389"/>
      <c r="C63" s="389"/>
      <c r="D63" s="389"/>
      <c r="E63" s="389"/>
      <c r="F63" s="389"/>
      <c r="G63" s="394"/>
      <c r="H63" s="394"/>
      <c r="I63" s="394"/>
      <c r="J63" s="301"/>
      <c r="K63" s="71"/>
      <c r="L63" s="227"/>
      <c r="M63" s="205"/>
      <c r="N63" s="205"/>
      <c r="O63" s="205"/>
      <c r="P63" s="205"/>
      <c r="Q63" s="205"/>
    </row>
    <row r="64" spans="1:17" s="497" customFormat="1" ht="29.5" customHeight="1" thickTop="1" thickBot="1" x14ac:dyDescent="0.35">
      <c r="A64" s="69"/>
      <c r="B64" s="980" t="s">
        <v>14</v>
      </c>
      <c r="C64" s="980"/>
      <c r="D64" s="980"/>
      <c r="E64" s="980"/>
      <c r="F64" s="980"/>
      <c r="G64" s="980"/>
      <c r="H64" s="980"/>
      <c r="I64" s="980"/>
      <c r="J64" s="66"/>
      <c r="K64" s="71"/>
      <c r="L64" s="131"/>
      <c r="M64" s="205"/>
      <c r="N64" s="205"/>
      <c r="O64" s="205"/>
      <c r="P64" s="205"/>
      <c r="Q64" s="205"/>
    </row>
    <row r="65" spans="1:17" s="497" customFormat="1" ht="24" customHeight="1" thickTop="1" thickBot="1" x14ac:dyDescent="0.35">
      <c r="A65" s="69"/>
      <c r="B65" s="984"/>
      <c r="C65" s="985"/>
      <c r="D65" s="495"/>
      <c r="E65" s="495"/>
      <c r="F65" s="392"/>
      <c r="G65" s="422" t="s">
        <v>5</v>
      </c>
      <c r="H65" s="425" t="s">
        <v>6</v>
      </c>
      <c r="I65" s="421" t="s">
        <v>7</v>
      </c>
      <c r="J65" s="66"/>
      <c r="K65" s="85"/>
    </row>
    <row r="66" spans="1:17" s="497" customFormat="1" ht="24" customHeight="1" thickTop="1" thickBot="1" x14ac:dyDescent="0.35">
      <c r="A66" s="69"/>
      <c r="B66" s="865" t="s">
        <v>14</v>
      </c>
      <c r="C66" s="888"/>
      <c r="D66" s="888"/>
      <c r="E66" s="888"/>
      <c r="F66" s="866"/>
      <c r="G66" s="415"/>
      <c r="H66" s="401"/>
      <c r="I66" s="407" t="str">
        <f t="shared" ref="I66" si="4">IF(OR(ISNUMBER(G66),ISNUMBER(H66)),ROUND(IF(ISNUMBER(G66),G66,0)-IF(ISNUMBER(H66),H66,0),2)," ")</f>
        <v xml:space="preserve"> </v>
      </c>
      <c r="J66" s="66"/>
      <c r="K66" s="71"/>
      <c r="L66" s="131"/>
      <c r="M66" s="205"/>
      <c r="N66" s="205"/>
      <c r="O66" s="205"/>
      <c r="P66" s="205"/>
      <c r="Q66" s="205"/>
    </row>
    <row r="67" spans="1:17" s="497" customFormat="1" ht="24" customHeight="1" thickTop="1" thickBot="1" x14ac:dyDescent="0.35">
      <c r="A67" s="388"/>
      <c r="B67" s="389"/>
      <c r="C67" s="389"/>
      <c r="D67" s="389"/>
      <c r="E67" s="389"/>
      <c r="F67" s="389"/>
      <c r="G67" s="382"/>
      <c r="H67" s="382"/>
      <c r="I67" s="382"/>
      <c r="J67" s="66"/>
      <c r="K67" s="390"/>
      <c r="L67" s="131"/>
      <c r="M67" s="205"/>
      <c r="N67" s="205"/>
      <c r="O67" s="205"/>
      <c r="P67" s="205"/>
      <c r="Q67" s="205"/>
    </row>
    <row r="68" spans="1:17" s="497" customFormat="1" ht="15" customHeight="1" thickTop="1" thickBot="1" x14ac:dyDescent="0.35">
      <c r="A68" s="50"/>
      <c r="B68" s="588" t="s">
        <v>45</v>
      </c>
      <c r="C68" s="589"/>
      <c r="D68" s="589"/>
      <c r="E68" s="589"/>
      <c r="F68" s="589"/>
      <c r="G68" s="589"/>
      <c r="H68" s="589"/>
      <c r="I68" s="590"/>
      <c r="J68" s="66"/>
      <c r="K68" s="85"/>
    </row>
    <row r="69" spans="1:17" s="497" customFormat="1" ht="15" customHeight="1" thickTop="1" thickBot="1" x14ac:dyDescent="0.35">
      <c r="A69" s="53"/>
      <c r="B69" s="992"/>
      <c r="C69" s="993"/>
      <c r="D69" s="993"/>
      <c r="E69" s="993"/>
      <c r="F69" s="993"/>
      <c r="G69" s="993"/>
      <c r="H69" s="993"/>
      <c r="I69" s="994"/>
      <c r="J69" s="62"/>
      <c r="K69" s="85"/>
    </row>
    <row r="70" spans="1:17" s="497" customFormat="1" ht="24" customHeight="1" thickTop="1" thickBot="1" x14ac:dyDescent="0.35">
      <c r="A70" s="69"/>
      <c r="B70" s="924"/>
      <c r="C70" s="925"/>
      <c r="D70" s="925"/>
      <c r="E70" s="925"/>
      <c r="F70" s="926"/>
      <c r="G70" s="426" t="s">
        <v>46</v>
      </c>
      <c r="H70" s="425" t="s">
        <v>6</v>
      </c>
      <c r="I70" s="427" t="s">
        <v>7</v>
      </c>
      <c r="J70" s="66"/>
      <c r="K70" s="85"/>
    </row>
    <row r="71" spans="1:17" s="497" customFormat="1" ht="24" customHeight="1" thickTop="1" thickBot="1" x14ac:dyDescent="0.35">
      <c r="A71" s="69"/>
      <c r="B71" s="918" t="s">
        <v>164</v>
      </c>
      <c r="C71" s="988"/>
      <c r="D71" s="988"/>
      <c r="E71" s="995"/>
      <c r="F71" s="996"/>
      <c r="G71" s="35">
        <f>SUM(G47,G51,G58,G62,G66)</f>
        <v>0</v>
      </c>
      <c r="H71" s="35">
        <f>SUM(H47,H51,H58,H62,H66)</f>
        <v>0</v>
      </c>
      <c r="I71" s="37">
        <f>SUM(I47,I51,I58,I62,I66)</f>
        <v>0</v>
      </c>
      <c r="J71" s="66"/>
      <c r="K71" s="85"/>
    </row>
    <row r="72" spans="1:17" s="497" customFormat="1" ht="24" customHeight="1" thickTop="1" thickBot="1" x14ac:dyDescent="0.35">
      <c r="A72" s="69"/>
      <c r="B72" s="911" t="str">
        <f xml:space="preserve"> "Frais généraux (max : "&amp;Réglages!I16&amp;"% pour l’ensemble du projet)"</f>
        <v>Frais généraux (max : 20% pour l’ensemble du projet)</v>
      </c>
      <c r="C72" s="988"/>
      <c r="D72" s="988"/>
      <c r="E72" s="443"/>
      <c r="F72" s="469" t="s">
        <v>84</v>
      </c>
      <c r="G72" s="36">
        <f>H72</f>
        <v>0</v>
      </c>
      <c r="H72" s="36">
        <f>IF($M$7,(H71)*E72/100,0)</f>
        <v>0</v>
      </c>
      <c r="I72" s="429"/>
      <c r="J72" s="66"/>
      <c r="K72" s="85"/>
    </row>
    <row r="73" spans="1:17" s="497" customFormat="1" ht="24" customHeight="1" thickTop="1" thickBot="1" x14ac:dyDescent="0.35">
      <c r="A73" s="69"/>
      <c r="B73" s="918" t="s">
        <v>53</v>
      </c>
      <c r="C73" s="988"/>
      <c r="D73" s="988"/>
      <c r="E73" s="444"/>
      <c r="F73" s="95" t="s">
        <v>84</v>
      </c>
      <c r="G73" s="35">
        <f>IF($M$8,(G47-G37)*E73/100,0)</f>
        <v>0</v>
      </c>
      <c r="H73" s="428"/>
      <c r="I73" s="33">
        <f>G73</f>
        <v>0</v>
      </c>
      <c r="J73" s="66"/>
      <c r="K73" s="85"/>
    </row>
    <row r="74" spans="1:17" s="497" customFormat="1" ht="24" customHeight="1" thickTop="1" thickBot="1" x14ac:dyDescent="0.35">
      <c r="A74" s="69"/>
      <c r="B74" s="816" t="s">
        <v>8</v>
      </c>
      <c r="C74" s="817"/>
      <c r="D74" s="817"/>
      <c r="E74" s="817"/>
      <c r="F74" s="818"/>
      <c r="G74" s="81">
        <f>G71+G72+G73</f>
        <v>0</v>
      </c>
      <c r="H74" s="81">
        <f>IF($M$7,H71+H72,0)</f>
        <v>0</v>
      </c>
      <c r="I74" s="82">
        <f>I71+I73</f>
        <v>0</v>
      </c>
      <c r="J74" s="66"/>
      <c r="K74" s="85"/>
    </row>
    <row r="75" spans="1:17" s="85" customFormat="1" ht="15" hidden="1" customHeight="1" thickTop="1" thickBot="1" x14ac:dyDescent="0.35">
      <c r="A75" s="234"/>
      <c r="B75" s="235"/>
      <c r="C75" s="236"/>
      <c r="D75" s="116"/>
      <c r="E75" s="116"/>
      <c r="F75" s="117"/>
      <c r="G75" s="117"/>
      <c r="H75" s="237"/>
      <c r="I75" s="117"/>
      <c r="J75" s="238"/>
      <c r="K75" s="239"/>
      <c r="L75" s="227"/>
      <c r="M75" s="228"/>
      <c r="N75" s="228"/>
      <c r="O75" s="228"/>
      <c r="P75" s="228"/>
      <c r="Q75" s="228"/>
    </row>
    <row r="76" spans="1:17" s="85" customFormat="1" ht="21" hidden="1" customHeight="1" thickTop="1" thickBot="1" x14ac:dyDescent="0.35">
      <c r="B76" s="930" t="s">
        <v>417</v>
      </c>
      <c r="C76" s="930"/>
      <c r="D76" s="930"/>
      <c r="E76" s="930"/>
      <c r="F76" s="930"/>
      <c r="G76" s="480"/>
      <c r="H76" s="241">
        <f>SUM(H32)</f>
        <v>0</v>
      </c>
      <c r="I76" s="233" t="s">
        <v>136</v>
      </c>
      <c r="J76" s="231"/>
      <c r="K76" s="231"/>
      <c r="L76" s="231"/>
      <c r="M76" s="231"/>
      <c r="N76" s="228"/>
      <c r="O76" s="228"/>
      <c r="P76" s="228"/>
      <c r="Q76" s="228"/>
    </row>
    <row r="77" spans="1:17" s="85" customFormat="1" ht="21" hidden="1" customHeight="1" thickTop="1" thickBot="1" x14ac:dyDescent="0.35">
      <c r="B77" s="930" t="str">
        <f>"Aide demandée personnels fonctionnaires de recherche / Aide demandée hors frais généraux (max "&amp;Réglages!$I$19&amp;"%) : "</f>
        <v xml:space="preserve">Aide demandée personnels fonctionnaires de recherche / Aide demandée hors frais généraux (max 40%) : </v>
      </c>
      <c r="C77" s="930"/>
      <c r="D77" s="930"/>
      <c r="E77" s="930"/>
      <c r="F77" s="930"/>
      <c r="G77" s="480"/>
      <c r="H77" s="241">
        <f>H76/(H71+0.0001)*100</f>
        <v>0</v>
      </c>
      <c r="I77" s="233" t="s">
        <v>98</v>
      </c>
      <c r="J77" s="232"/>
      <c r="K77" s="231"/>
      <c r="L77" s="231"/>
      <c r="M77" s="231"/>
      <c r="N77" s="228"/>
      <c r="O77" s="228"/>
      <c r="P77" s="228"/>
      <c r="Q77" s="228"/>
    </row>
    <row r="78" spans="1:17" s="85" customFormat="1" ht="13.15" hidden="1" customHeight="1" thickTop="1" x14ac:dyDescent="0.3">
      <c r="B78" s="804" t="s">
        <v>420</v>
      </c>
      <c r="C78" s="804"/>
      <c r="D78" s="804"/>
      <c r="E78" s="804"/>
      <c r="F78" s="804"/>
      <c r="G78" s="481"/>
      <c r="H78" s="475"/>
      <c r="I78" s="477" t="str">
        <f>I32</f>
        <v xml:space="preserve"> </v>
      </c>
      <c r="J78" s="232"/>
      <c r="K78" s="231"/>
      <c r="L78" s="231"/>
      <c r="M78" s="231"/>
      <c r="N78" s="228"/>
      <c r="O78" s="228"/>
      <c r="P78" s="228"/>
      <c r="Q78" s="228"/>
    </row>
    <row r="79" spans="1:17" s="85" customFormat="1" ht="13.15" hidden="1" customHeight="1" x14ac:dyDescent="0.3">
      <c r="B79" s="805" t="s">
        <v>419</v>
      </c>
      <c r="C79" s="805"/>
      <c r="D79" s="805"/>
      <c r="E79" s="805"/>
      <c r="F79" s="805"/>
      <c r="G79" s="482"/>
      <c r="H79" s="476"/>
      <c r="I79" s="478">
        <f>SUM(I41:I42)</f>
        <v>0</v>
      </c>
      <c r="J79" s="232"/>
      <c r="K79" s="231"/>
      <c r="L79" s="472" t="s">
        <v>416</v>
      </c>
      <c r="M79" s="231"/>
      <c r="N79" s="228"/>
      <c r="O79" s="228"/>
      <c r="P79" s="228"/>
      <c r="Q79" s="228"/>
    </row>
    <row r="80" spans="1:17" s="85" customFormat="1" ht="21" hidden="1" customHeight="1" thickBot="1" x14ac:dyDescent="0.35">
      <c r="B80" s="933" t="s">
        <v>415</v>
      </c>
      <c r="C80" s="933"/>
      <c r="D80" s="933"/>
      <c r="E80" s="933"/>
      <c r="F80" s="933"/>
      <c r="G80" s="483"/>
      <c r="H80" s="473"/>
      <c r="I80" s="479">
        <f>SUM(I78:I79)</f>
        <v>0</v>
      </c>
      <c r="J80" s="231"/>
      <c r="K80" s="231"/>
      <c r="L80" s="474" t="str">
        <f>IF(H76+I80=SUM(G32,G41:G42),"ok","erreur")</f>
        <v>ok</v>
      </c>
      <c r="M80" s="231"/>
      <c r="N80" s="228"/>
      <c r="O80" s="228"/>
      <c r="P80" s="228"/>
      <c r="Q80" s="228"/>
    </row>
    <row r="81" spans="1:17" s="85" customFormat="1" ht="29.5" customHeight="1" thickTop="1" thickBot="1" x14ac:dyDescent="0.35">
      <c r="A81" s="225"/>
      <c r="B81" s="226"/>
      <c r="C81" s="39"/>
      <c r="D81" s="40"/>
      <c r="E81" s="40"/>
      <c r="F81" s="41"/>
      <c r="G81" s="240" t="str">
        <f>IF(G77&gt;Réglages!$I$19,"Attention : taux d’aide des personnels fonctionnaires dépassé","")</f>
        <v/>
      </c>
      <c r="H81" s="815" t="str">
        <f>IF(I74&lt;0.1, "Attention : apport obligatoire pour chaque partenaire", "")</f>
        <v>Attention : apport obligatoire pour chaque partenaire</v>
      </c>
      <c r="I81" s="815"/>
      <c r="J81" s="229"/>
      <c r="K81" s="230"/>
      <c r="L81" s="227"/>
      <c r="M81" s="228"/>
      <c r="N81" s="228"/>
      <c r="O81" s="228"/>
      <c r="P81" s="228"/>
      <c r="Q81" s="228"/>
    </row>
    <row r="82" spans="1:17" s="497" customFormat="1" ht="5.5" customHeight="1" thickTop="1" thickBot="1" x14ac:dyDescent="0.35">
      <c r="A82" s="58"/>
      <c r="B82" s="44"/>
      <c r="C82" s="45"/>
      <c r="D82" s="46"/>
      <c r="E82" s="46"/>
      <c r="F82" s="47"/>
      <c r="G82" s="47"/>
      <c r="H82" s="48"/>
      <c r="I82" s="47"/>
      <c r="J82" s="66"/>
      <c r="K82" s="85"/>
    </row>
    <row r="83" spans="1:17" s="497" customFormat="1" ht="15" customHeight="1" thickTop="1" thickBot="1" x14ac:dyDescent="0.35">
      <c r="A83" s="50"/>
      <c r="B83" s="588" t="s">
        <v>95</v>
      </c>
      <c r="C83" s="589"/>
      <c r="D83" s="589"/>
      <c r="E83" s="589"/>
      <c r="F83" s="589"/>
      <c r="G83" s="589"/>
      <c r="H83" s="589"/>
      <c r="I83" s="590"/>
      <c r="J83" s="66"/>
      <c r="K83" s="71"/>
      <c r="L83" s="131"/>
      <c r="M83" s="205"/>
      <c r="N83" s="205"/>
      <c r="O83" s="205"/>
      <c r="P83" s="205"/>
      <c r="Q83" s="205"/>
    </row>
    <row r="84" spans="1:17" s="497" customFormat="1" ht="6.65" customHeight="1" thickTop="1" thickBot="1" x14ac:dyDescent="0.35">
      <c r="A84" s="53"/>
      <c r="B84" s="109"/>
      <c r="C84" s="216"/>
      <c r="D84" s="217"/>
      <c r="E84" s="217"/>
      <c r="F84" s="218"/>
      <c r="G84" s="218"/>
      <c r="H84" s="218"/>
      <c r="I84" s="218"/>
      <c r="J84" s="66"/>
      <c r="K84" s="71"/>
      <c r="L84" s="131"/>
      <c r="M84" s="205"/>
      <c r="N84" s="205"/>
      <c r="O84" s="205"/>
      <c r="P84" s="205"/>
      <c r="Q84" s="205"/>
    </row>
    <row r="85" spans="1:17" s="497" customFormat="1" ht="15" customHeight="1" thickTop="1" thickBot="1" x14ac:dyDescent="0.35">
      <c r="A85" s="72"/>
      <c r="B85" s="889" t="s">
        <v>47</v>
      </c>
      <c r="C85" s="934"/>
      <c r="D85" s="986" t="s">
        <v>48</v>
      </c>
      <c r="E85" s="987"/>
      <c r="F85" s="987"/>
      <c r="G85" s="987"/>
      <c r="H85" s="494" t="s">
        <v>49</v>
      </c>
      <c r="I85" s="83" t="s">
        <v>35</v>
      </c>
      <c r="J85" s="66"/>
      <c r="K85" s="71"/>
      <c r="L85" s="131"/>
      <c r="M85" s="205"/>
      <c r="N85" s="205"/>
      <c r="O85" s="205"/>
      <c r="P85" s="205"/>
      <c r="Q85" s="205"/>
    </row>
    <row r="86" spans="1:17" s="497" customFormat="1" ht="14.65" customHeight="1" thickTop="1" thickBot="1" x14ac:dyDescent="0.35">
      <c r="A86" s="75"/>
      <c r="B86" s="914" t="s">
        <v>149</v>
      </c>
      <c r="C86" s="915"/>
      <c r="D86" s="915"/>
      <c r="E86" s="915"/>
      <c r="F86" s="915"/>
      <c r="G86" s="915"/>
      <c r="H86" s="915"/>
      <c r="I86" s="916"/>
      <c r="J86" s="76"/>
      <c r="K86" s="85"/>
      <c r="L86" s="131"/>
      <c r="M86" s="141"/>
      <c r="N86" s="141"/>
      <c r="O86" s="141"/>
      <c r="P86" s="141"/>
      <c r="Q86" s="141"/>
    </row>
    <row r="87" spans="1:17" s="497" customFormat="1" ht="15" customHeight="1" thickTop="1" thickBot="1" x14ac:dyDescent="0.35">
      <c r="A87" s="69"/>
      <c r="B87" s="199">
        <v>1</v>
      </c>
      <c r="C87" s="493"/>
      <c r="D87" s="935"/>
      <c r="E87" s="936"/>
      <c r="F87" s="936"/>
      <c r="G87" s="936"/>
      <c r="H87" s="114"/>
      <c r="I87" s="115"/>
      <c r="J87" s="66"/>
      <c r="K87" s="71"/>
      <c r="L87" s="131"/>
      <c r="M87" s="205"/>
      <c r="N87" s="205"/>
      <c r="O87" s="205"/>
      <c r="P87" s="205"/>
      <c r="Q87" s="205"/>
    </row>
    <row r="88" spans="1:17" s="497" customFormat="1" ht="15" customHeight="1" thickTop="1" thickBot="1" x14ac:dyDescent="0.35">
      <c r="A88" s="69"/>
      <c r="B88" s="199">
        <v>2</v>
      </c>
      <c r="C88" s="493"/>
      <c r="D88" s="935"/>
      <c r="E88" s="936"/>
      <c r="F88" s="936"/>
      <c r="G88" s="936"/>
      <c r="H88" s="114"/>
      <c r="I88" s="115"/>
      <c r="J88" s="66"/>
      <c r="K88" s="71"/>
      <c r="L88" s="131"/>
      <c r="M88" s="205"/>
      <c r="N88" s="205"/>
      <c r="O88" s="205"/>
      <c r="P88" s="205"/>
      <c r="Q88" s="205"/>
    </row>
    <row r="89" spans="1:17" s="497" customFormat="1" ht="15" customHeight="1" thickTop="1" thickBot="1" x14ac:dyDescent="0.35">
      <c r="A89" s="69"/>
      <c r="B89" s="199">
        <v>3</v>
      </c>
      <c r="C89" s="493" t="s">
        <v>37</v>
      </c>
      <c r="D89" s="935" t="s">
        <v>37</v>
      </c>
      <c r="E89" s="935"/>
      <c r="F89" s="935"/>
      <c r="G89" s="935"/>
      <c r="H89" s="114"/>
      <c r="I89" s="115" t="s">
        <v>37</v>
      </c>
      <c r="J89" s="66"/>
      <c r="K89" s="71"/>
      <c r="L89" s="131"/>
      <c r="M89" s="205"/>
      <c r="N89" s="205"/>
      <c r="O89" s="205"/>
      <c r="P89" s="205"/>
      <c r="Q89" s="205"/>
    </row>
    <row r="90" spans="1:17" s="497" customFormat="1" ht="15" customHeight="1" thickTop="1" thickBot="1" x14ac:dyDescent="0.35">
      <c r="A90" s="69"/>
      <c r="B90" s="199">
        <v>4</v>
      </c>
      <c r="C90" s="493" t="s">
        <v>37</v>
      </c>
      <c r="D90" s="935" t="s">
        <v>37</v>
      </c>
      <c r="E90" s="935"/>
      <c r="F90" s="935"/>
      <c r="G90" s="935"/>
      <c r="H90" s="114" t="s">
        <v>37</v>
      </c>
      <c r="I90" s="115" t="s">
        <v>37</v>
      </c>
      <c r="J90" s="66"/>
      <c r="K90" s="71"/>
      <c r="L90" s="131"/>
      <c r="M90" s="205"/>
      <c r="N90" s="205"/>
      <c r="O90" s="205"/>
      <c r="P90" s="205"/>
      <c r="Q90" s="205"/>
    </row>
    <row r="91" spans="1:17" s="497" customFormat="1" ht="15" customHeight="1" thickTop="1" thickBot="1" x14ac:dyDescent="0.35">
      <c r="A91" s="69"/>
      <c r="B91" s="199">
        <v>5</v>
      </c>
      <c r="C91" s="493" t="s">
        <v>37</v>
      </c>
      <c r="D91" s="935" t="s">
        <v>37</v>
      </c>
      <c r="E91" s="935"/>
      <c r="F91" s="935"/>
      <c r="G91" s="935"/>
      <c r="H91" s="114" t="s">
        <v>37</v>
      </c>
      <c r="I91" s="115" t="s">
        <v>37</v>
      </c>
      <c r="J91" s="66"/>
      <c r="K91" s="71"/>
      <c r="L91" s="131"/>
      <c r="M91" s="205"/>
      <c r="N91" s="205"/>
      <c r="O91" s="205"/>
      <c r="P91" s="205"/>
      <c r="Q91" s="205"/>
    </row>
    <row r="92" spans="1:17" s="497" customFormat="1" ht="15" customHeight="1" thickTop="1" thickBot="1" x14ac:dyDescent="0.35">
      <c r="A92" s="69"/>
      <c r="B92" s="816" t="s">
        <v>151</v>
      </c>
      <c r="C92" s="817"/>
      <c r="D92" s="817"/>
      <c r="E92" s="817"/>
      <c r="F92" s="817"/>
      <c r="G92" s="818"/>
      <c r="H92" s="70">
        <f>SUM(H87:H91)</f>
        <v>0</v>
      </c>
      <c r="I92" s="84">
        <f>SUM(I87:I91)</f>
        <v>0</v>
      </c>
      <c r="J92" s="66"/>
      <c r="K92" s="71"/>
      <c r="L92" s="131"/>
      <c r="M92" s="205"/>
      <c r="N92" s="205"/>
      <c r="O92" s="205"/>
      <c r="P92" s="205"/>
      <c r="Q92" s="205"/>
    </row>
    <row r="93" spans="1:17" s="497" customFormat="1" ht="15.4" customHeight="1" thickTop="1" thickBot="1" x14ac:dyDescent="0.35">
      <c r="A93" s="75"/>
      <c r="B93" s="914" t="s">
        <v>150</v>
      </c>
      <c r="C93" s="915"/>
      <c r="D93" s="915"/>
      <c r="E93" s="915"/>
      <c r="F93" s="915"/>
      <c r="G93" s="915"/>
      <c r="H93" s="915"/>
      <c r="I93" s="916"/>
      <c r="J93" s="76"/>
      <c r="K93" s="85"/>
      <c r="L93" s="131"/>
      <c r="M93" s="141"/>
      <c r="N93" s="141"/>
      <c r="O93" s="141"/>
      <c r="P93" s="141"/>
      <c r="Q93" s="141"/>
    </row>
    <row r="94" spans="1:17" s="497" customFormat="1" ht="15" customHeight="1" thickTop="1" thickBot="1" x14ac:dyDescent="0.35">
      <c r="A94" s="69"/>
      <c r="B94" s="199">
        <v>1</v>
      </c>
      <c r="C94" s="493"/>
      <c r="D94" s="935"/>
      <c r="E94" s="936"/>
      <c r="F94" s="936"/>
      <c r="G94" s="936"/>
      <c r="H94" s="114"/>
      <c r="I94" s="115"/>
      <c r="J94" s="66"/>
      <c r="K94" s="71"/>
      <c r="L94" s="131"/>
      <c r="M94" s="205"/>
      <c r="N94" s="205"/>
      <c r="O94" s="205"/>
      <c r="P94" s="205"/>
      <c r="Q94" s="205"/>
    </row>
    <row r="95" spans="1:17" s="497" customFormat="1" ht="15" customHeight="1" thickTop="1" thickBot="1" x14ac:dyDescent="0.35">
      <c r="A95" s="69"/>
      <c r="B95" s="199">
        <v>2</v>
      </c>
      <c r="C95" s="493"/>
      <c r="D95" s="935"/>
      <c r="E95" s="936"/>
      <c r="F95" s="936"/>
      <c r="G95" s="936"/>
      <c r="H95" s="114"/>
      <c r="I95" s="115"/>
      <c r="J95" s="66"/>
      <c r="K95" s="71"/>
      <c r="L95" s="131"/>
      <c r="M95" s="205"/>
      <c r="N95" s="205"/>
      <c r="O95" s="205"/>
      <c r="P95" s="205"/>
      <c r="Q95" s="205"/>
    </row>
    <row r="96" spans="1:17" s="497" customFormat="1" ht="15" customHeight="1" thickTop="1" thickBot="1" x14ac:dyDescent="0.35">
      <c r="A96" s="69"/>
      <c r="B96" s="199">
        <v>3</v>
      </c>
      <c r="C96" s="493" t="s">
        <v>37</v>
      </c>
      <c r="D96" s="935" t="s">
        <v>37</v>
      </c>
      <c r="E96" s="935"/>
      <c r="F96" s="935"/>
      <c r="G96" s="935"/>
      <c r="H96" s="114"/>
      <c r="I96" s="115" t="s">
        <v>37</v>
      </c>
      <c r="J96" s="66"/>
      <c r="K96" s="71"/>
      <c r="L96" s="131"/>
      <c r="M96" s="205"/>
      <c r="N96" s="205"/>
      <c r="O96" s="205"/>
      <c r="P96" s="205"/>
      <c r="Q96" s="205"/>
    </row>
    <row r="97" spans="1:17" s="497" customFormat="1" ht="15" customHeight="1" thickTop="1" thickBot="1" x14ac:dyDescent="0.35">
      <c r="A97" s="69"/>
      <c r="B97" s="816" t="s">
        <v>152</v>
      </c>
      <c r="C97" s="817"/>
      <c r="D97" s="817"/>
      <c r="E97" s="817"/>
      <c r="F97" s="817"/>
      <c r="G97" s="818"/>
      <c r="H97" s="70">
        <f>SUM(H94:H96)</f>
        <v>0</v>
      </c>
      <c r="I97" s="84">
        <f>SUM(I94:I96)</f>
        <v>0</v>
      </c>
      <c r="J97" s="66"/>
      <c r="K97" s="71"/>
      <c r="L97" s="131"/>
      <c r="M97" s="205"/>
      <c r="N97" s="205"/>
      <c r="O97" s="205"/>
      <c r="P97" s="205"/>
      <c r="Q97" s="205"/>
    </row>
    <row r="98" spans="1:17" s="497" customFormat="1" ht="15" customHeight="1" thickTop="1" thickBot="1" x14ac:dyDescent="0.35">
      <c r="A98" s="69"/>
      <c r="B98" s="816" t="s">
        <v>177</v>
      </c>
      <c r="C98" s="817"/>
      <c r="D98" s="817"/>
      <c r="E98" s="817"/>
      <c r="F98" s="817"/>
      <c r="G98" s="818"/>
      <c r="H98" s="70">
        <f>H92+H97</f>
        <v>0</v>
      </c>
      <c r="I98" s="84">
        <f>I92+I97</f>
        <v>0</v>
      </c>
      <c r="J98" s="66"/>
      <c r="K98" s="71"/>
      <c r="L98" s="131"/>
      <c r="M98" s="205"/>
      <c r="N98" s="205"/>
      <c r="O98" s="205"/>
      <c r="P98" s="205"/>
      <c r="Q98" s="205"/>
    </row>
    <row r="99" spans="1:17" s="497" customFormat="1" ht="15" customHeight="1" thickTop="1" thickBot="1" x14ac:dyDescent="0.35">
      <c r="A99" s="58"/>
      <c r="B99" s="49"/>
      <c r="C99" s="47"/>
      <c r="D99" s="47"/>
      <c r="E99" s="47"/>
      <c r="F99" s="47"/>
      <c r="G99" s="47"/>
      <c r="H99" s="47"/>
      <c r="I99" s="47"/>
      <c r="J99" s="62"/>
      <c r="K99" s="85"/>
    </row>
    <row r="100" spans="1:17" s="497" customFormat="1" ht="15" customHeight="1" thickTop="1" thickBot="1" x14ac:dyDescent="0.35">
      <c r="A100" s="50"/>
      <c r="B100" s="588" t="s">
        <v>50</v>
      </c>
      <c r="C100" s="589"/>
      <c r="D100" s="589"/>
      <c r="E100" s="589"/>
      <c r="F100" s="589"/>
      <c r="G100" s="589"/>
      <c r="H100" s="589"/>
      <c r="I100" s="590"/>
      <c r="J100" s="66"/>
      <c r="K100" s="85"/>
    </row>
    <row r="101" spans="1:17" s="497" customFormat="1" ht="15" customHeight="1" thickTop="1" thickBot="1" x14ac:dyDescent="0.35">
      <c r="A101" s="53"/>
      <c r="B101" s="57"/>
      <c r="C101" s="57"/>
      <c r="D101" s="57"/>
      <c r="E101" s="57"/>
      <c r="F101" s="57"/>
      <c r="G101" s="57"/>
      <c r="H101" s="57"/>
      <c r="I101" s="57"/>
      <c r="J101" s="62"/>
      <c r="K101" s="85"/>
    </row>
    <row r="102" spans="1:17" s="497" customFormat="1" ht="15" customHeight="1" thickTop="1" thickBot="1" x14ac:dyDescent="0.35">
      <c r="A102" s="74"/>
      <c r="B102" s="734"/>
      <c r="C102" s="735"/>
      <c r="D102" s="735"/>
      <c r="E102" s="735"/>
      <c r="F102" s="735"/>
      <c r="G102" s="735"/>
      <c r="H102" s="735"/>
      <c r="I102" s="736"/>
      <c r="J102" s="66"/>
      <c r="K102" s="85"/>
    </row>
    <row r="103" spans="1:17" s="497" customFormat="1" ht="15" customHeight="1" thickTop="1" thickBot="1" x14ac:dyDescent="0.35">
      <c r="A103" s="74"/>
      <c r="B103" s="835"/>
      <c r="C103" s="836"/>
      <c r="D103" s="836"/>
      <c r="E103" s="836"/>
      <c r="F103" s="836"/>
      <c r="G103" s="836"/>
      <c r="H103" s="836"/>
      <c r="I103" s="837"/>
      <c r="J103" s="66"/>
      <c r="K103" s="85"/>
    </row>
    <row r="104" spans="1:17" s="497" customFormat="1" ht="15" customHeight="1" thickTop="1" thickBot="1" x14ac:dyDescent="0.35">
      <c r="A104" s="74"/>
      <c r="B104" s="835"/>
      <c r="C104" s="836"/>
      <c r="D104" s="836"/>
      <c r="E104" s="836"/>
      <c r="F104" s="836"/>
      <c r="G104" s="836"/>
      <c r="H104" s="836"/>
      <c r="I104" s="837"/>
      <c r="J104" s="66"/>
      <c r="K104" s="85"/>
    </row>
    <row r="105" spans="1:17" s="497" customFormat="1" ht="15" customHeight="1" thickTop="1" thickBot="1" x14ac:dyDescent="0.35">
      <c r="A105" s="74"/>
      <c r="B105" s="835"/>
      <c r="C105" s="836"/>
      <c r="D105" s="836"/>
      <c r="E105" s="836"/>
      <c r="F105" s="836"/>
      <c r="G105" s="836"/>
      <c r="H105" s="836"/>
      <c r="I105" s="837"/>
      <c r="J105" s="66"/>
      <c r="K105" s="85"/>
    </row>
    <row r="106" spans="1:17" s="497" customFormat="1" ht="15" customHeight="1" thickTop="1" thickBot="1" x14ac:dyDescent="0.35">
      <c r="A106" s="74"/>
      <c r="B106" s="835"/>
      <c r="C106" s="836"/>
      <c r="D106" s="836"/>
      <c r="E106" s="836"/>
      <c r="F106" s="836"/>
      <c r="G106" s="836"/>
      <c r="H106" s="836"/>
      <c r="I106" s="837"/>
      <c r="J106" s="66"/>
      <c r="K106" s="85"/>
    </row>
    <row r="107" spans="1:17" s="497" customFormat="1" ht="15" customHeight="1" thickTop="1" thickBot="1" x14ac:dyDescent="0.35">
      <c r="A107" s="74"/>
      <c r="B107" s="835"/>
      <c r="C107" s="836"/>
      <c r="D107" s="836"/>
      <c r="E107" s="836"/>
      <c r="F107" s="836"/>
      <c r="G107" s="836"/>
      <c r="H107" s="836"/>
      <c r="I107" s="837"/>
      <c r="J107" s="66"/>
      <c r="K107" s="85"/>
    </row>
    <row r="108" spans="1:17" s="497" customFormat="1" ht="15" customHeight="1" thickTop="1" thickBot="1" x14ac:dyDescent="0.35">
      <c r="A108" s="74"/>
      <c r="B108" s="838"/>
      <c r="C108" s="839"/>
      <c r="D108" s="839"/>
      <c r="E108" s="839"/>
      <c r="F108" s="839"/>
      <c r="G108" s="839"/>
      <c r="H108" s="839"/>
      <c r="I108" s="840"/>
      <c r="J108" s="66"/>
      <c r="K108" s="85"/>
    </row>
    <row r="109" spans="1:17" ht="15" customHeight="1" thickTop="1" thickBot="1" x14ac:dyDescent="0.3">
      <c r="A109" s="77"/>
      <c r="B109" s="844" t="s">
        <v>51</v>
      </c>
      <c r="C109" s="937"/>
      <c r="D109" s="937"/>
      <c r="E109" s="937"/>
      <c r="F109" s="937"/>
      <c r="G109" s="937"/>
      <c r="H109" s="937"/>
      <c r="I109" s="937"/>
      <c r="J109" s="78"/>
    </row>
    <row r="110" spans="1:17" ht="15" customHeight="1" thickTop="1" thickBot="1" x14ac:dyDescent="0.3">
      <c r="A110" s="77"/>
      <c r="B110" s="938"/>
      <c r="C110" s="939"/>
      <c r="D110" s="939"/>
      <c r="E110" s="939"/>
      <c r="F110" s="939"/>
      <c r="G110" s="939"/>
      <c r="H110" s="939"/>
      <c r="I110" s="939"/>
      <c r="J110" s="78"/>
    </row>
    <row r="111" spans="1:17" ht="15" customHeight="1" thickTop="1" thickBot="1" x14ac:dyDescent="0.3">
      <c r="A111" s="79"/>
      <c r="B111" s="938"/>
      <c r="C111" s="937"/>
      <c r="D111" s="937"/>
      <c r="E111" s="937"/>
      <c r="F111" s="937"/>
      <c r="G111" s="937"/>
      <c r="H111" s="937"/>
      <c r="I111" s="937"/>
      <c r="J111" s="78"/>
    </row>
    <row r="112" spans="1:17" customFormat="1" ht="15" customHeight="1" thickTop="1" x14ac:dyDescent="0.35">
      <c r="A112" s="17"/>
      <c r="B112" s="848" t="s">
        <v>237</v>
      </c>
      <c r="C112" s="848"/>
      <c r="D112" s="848"/>
      <c r="E112" s="848"/>
      <c r="F112" s="848"/>
      <c r="G112" s="848"/>
      <c r="H112" s="848"/>
      <c r="I112" s="848"/>
      <c r="J112" s="848"/>
      <c r="K112" s="88"/>
      <c r="L112" s="498"/>
      <c r="M112" s="498"/>
      <c r="N112" s="498"/>
      <c r="O112" s="271"/>
    </row>
    <row r="113" spans="1:15" customFormat="1" ht="14.5" x14ac:dyDescent="0.35">
      <c r="A113" s="17"/>
      <c r="B113" s="848"/>
      <c r="C113" s="848"/>
      <c r="D113" s="848"/>
      <c r="E113" s="848"/>
      <c r="F113" s="848"/>
      <c r="G113" s="848"/>
      <c r="H113" s="848"/>
      <c r="I113" s="848"/>
      <c r="J113" s="848"/>
      <c r="K113" s="88"/>
      <c r="L113" s="498"/>
      <c r="M113" s="498"/>
      <c r="N113" s="498"/>
      <c r="O113" s="271"/>
    </row>
    <row r="114" spans="1:15" customFormat="1" ht="10.9" customHeight="1" x14ac:dyDescent="0.35">
      <c r="A114" s="17"/>
      <c r="B114" s="17"/>
      <c r="C114" s="17"/>
      <c r="D114" s="17"/>
      <c r="E114" s="17"/>
      <c r="F114" s="17"/>
      <c r="G114" s="17"/>
      <c r="H114" s="17"/>
      <c r="I114" s="17"/>
      <c r="J114" s="17"/>
      <c r="K114" s="17"/>
      <c r="L114" s="17"/>
      <c r="M114" s="17"/>
      <c r="N114" s="17"/>
      <c r="O114" s="271"/>
    </row>
    <row r="115" spans="1:15" customFormat="1" ht="31.15" customHeight="1" x14ac:dyDescent="0.35">
      <c r="A115" s="17"/>
      <c r="B115" s="851" t="s">
        <v>266</v>
      </c>
      <c r="C115" s="851"/>
      <c r="D115" s="851"/>
      <c r="E115" s="851"/>
      <c r="F115" s="851"/>
      <c r="G115" s="851"/>
      <c r="H115" s="851"/>
      <c r="I115" s="851"/>
      <c r="J115" s="371"/>
      <c r="K115" s="371"/>
      <c r="L115" s="371"/>
      <c r="M115" s="371"/>
      <c r="N115" s="371"/>
      <c r="O115" s="271"/>
    </row>
    <row r="116" spans="1:15" customFormat="1" ht="9.65" customHeight="1" x14ac:dyDescent="0.35">
      <c r="A116" s="17"/>
      <c r="B116" s="375"/>
      <c r="C116" s="376"/>
      <c r="D116" s="376"/>
      <c r="E116" s="376"/>
      <c r="F116" s="376"/>
      <c r="G116" s="376"/>
      <c r="H116" s="376"/>
      <c r="I116" s="376"/>
      <c r="J116" s="376"/>
      <c r="K116" s="376"/>
      <c r="L116" s="376"/>
      <c r="M116" s="376"/>
      <c r="N116" s="376"/>
      <c r="O116" s="271"/>
    </row>
    <row r="117" spans="1:15" customFormat="1" ht="33" customHeight="1" x14ac:dyDescent="0.35">
      <c r="A117" s="17"/>
      <c r="B117" s="811" t="s">
        <v>267</v>
      </c>
      <c r="C117" s="811"/>
      <c r="D117" s="811"/>
      <c r="E117" s="811"/>
      <c r="F117" s="811"/>
      <c r="G117" s="811"/>
      <c r="H117" s="811"/>
      <c r="I117" s="811"/>
      <c r="J117" s="371"/>
      <c r="K117" s="371"/>
      <c r="L117" s="371"/>
      <c r="M117" s="371"/>
      <c r="N117" s="371"/>
      <c r="O117" s="271"/>
    </row>
    <row r="118" spans="1:15" customFormat="1" ht="33" customHeight="1" x14ac:dyDescent="0.35">
      <c r="A118" s="17"/>
      <c r="B118" s="850" t="s">
        <v>263</v>
      </c>
      <c r="C118" s="850"/>
      <c r="D118" s="850"/>
      <c r="E118" s="850"/>
      <c r="F118" s="850"/>
      <c r="G118" s="850"/>
      <c r="H118" s="850"/>
      <c r="I118" s="850"/>
      <c r="J118" s="371"/>
      <c r="K118" s="371"/>
      <c r="L118" s="371"/>
      <c r="M118" s="371"/>
      <c r="N118" s="371"/>
      <c r="O118" s="271"/>
    </row>
    <row r="119" spans="1:15" customFormat="1" ht="33" customHeight="1" x14ac:dyDescent="0.35">
      <c r="A119" s="17"/>
      <c r="B119" s="811" t="s">
        <v>250</v>
      </c>
      <c r="C119" s="811"/>
      <c r="D119" s="811"/>
      <c r="E119" s="811"/>
      <c r="F119" s="811"/>
      <c r="G119" s="811"/>
      <c r="H119" s="811"/>
      <c r="I119" s="811"/>
      <c r="J119" s="371"/>
      <c r="K119" s="371"/>
      <c r="L119" s="371"/>
      <c r="M119" s="371"/>
      <c r="N119" s="371"/>
      <c r="O119" s="271"/>
    </row>
    <row r="120" spans="1:15" customFormat="1" ht="21.4" customHeight="1" x14ac:dyDescent="0.35">
      <c r="A120" s="17"/>
      <c r="B120" s="811" t="s">
        <v>251</v>
      </c>
      <c r="C120" s="811"/>
      <c r="D120" s="811"/>
      <c r="E120" s="811"/>
      <c r="F120" s="811"/>
      <c r="G120" s="811"/>
      <c r="H120" s="811"/>
      <c r="I120" s="811"/>
      <c r="J120" s="372"/>
      <c r="K120" s="372"/>
      <c r="L120" s="372"/>
      <c r="M120" s="372"/>
      <c r="N120" s="372"/>
      <c r="O120" s="271"/>
    </row>
    <row r="121" spans="1:15" customFormat="1" ht="45.4" customHeight="1" x14ac:dyDescent="0.35">
      <c r="A121" s="17"/>
      <c r="B121" s="811" t="s">
        <v>235</v>
      </c>
      <c r="C121" s="811"/>
      <c r="D121" s="811"/>
      <c r="E121" s="811"/>
      <c r="F121" s="811"/>
      <c r="G121" s="811"/>
      <c r="H121" s="811"/>
      <c r="I121" s="811"/>
      <c r="J121" s="371"/>
      <c r="K121" s="371"/>
      <c r="L121" s="371"/>
      <c r="M121" s="371"/>
      <c r="N121" s="371"/>
      <c r="O121" s="271"/>
    </row>
    <row r="122" spans="1:15" s="374" customFormat="1" ht="19.899999999999999" customHeight="1" thickBot="1" x14ac:dyDescent="0.4">
      <c r="A122" s="372"/>
      <c r="B122" s="852" t="s">
        <v>236</v>
      </c>
      <c r="C122" s="852"/>
      <c r="D122" s="852"/>
      <c r="E122" s="852"/>
      <c r="F122" s="852"/>
      <c r="G122" s="852"/>
      <c r="H122" s="852"/>
      <c r="I122" s="852"/>
      <c r="J122" s="372"/>
      <c r="K122" s="372"/>
      <c r="L122" s="372"/>
      <c r="M122" s="372"/>
      <c r="N122" s="372"/>
      <c r="O122" s="373"/>
    </row>
    <row r="123" spans="1:15" ht="12" customHeight="1" thickTop="1" thickBot="1" x14ac:dyDescent="0.3">
      <c r="A123" s="58"/>
      <c r="B123" s="58"/>
      <c r="C123" s="64"/>
      <c r="D123" s="64"/>
      <c r="E123" s="58"/>
      <c r="F123" s="58"/>
      <c r="G123" s="58"/>
      <c r="H123" s="58"/>
      <c r="I123" s="58"/>
      <c r="J123" s="58"/>
    </row>
    <row r="124" spans="1:15" ht="13.5" customHeight="1" thickTop="1" thickBot="1" x14ac:dyDescent="0.3">
      <c r="A124" s="58"/>
      <c r="B124" s="110"/>
      <c r="C124" s="38"/>
      <c r="D124" s="672" t="s">
        <v>182</v>
      </c>
      <c r="E124" s="673"/>
      <c r="F124" s="673"/>
      <c r="G124" s="674"/>
      <c r="H124" s="38"/>
      <c r="I124" s="38"/>
      <c r="J124" s="58"/>
    </row>
    <row r="125" spans="1:15" ht="13" thickTop="1" thickBot="1" x14ac:dyDescent="0.3">
      <c r="A125" s="58"/>
      <c r="B125" s="110"/>
      <c r="C125" s="38"/>
      <c r="D125" s="612" t="s">
        <v>2</v>
      </c>
      <c r="E125" s="613"/>
      <c r="F125" s="620" t="s">
        <v>1</v>
      </c>
      <c r="G125" s="621"/>
      <c r="H125" s="38"/>
      <c r="I125" s="38"/>
      <c r="J125" s="58"/>
    </row>
    <row r="126" spans="1:15" ht="21" customHeight="1" thickTop="1" thickBot="1" x14ac:dyDescent="0.3">
      <c r="A126" s="58"/>
      <c r="B126" s="110"/>
      <c r="C126" s="38"/>
      <c r="D126" s="626" t="str">
        <f>IF(D$17="","",D$17)</f>
        <v/>
      </c>
      <c r="E126" s="627"/>
      <c r="F126" s="628" t="str">
        <f>IF(D$16="","",D$16)</f>
        <v/>
      </c>
      <c r="G126" s="629"/>
      <c r="H126" s="38"/>
      <c r="I126" s="38"/>
      <c r="J126" s="111"/>
    </row>
    <row r="127" spans="1:15" ht="13" thickTop="1" thickBot="1" x14ac:dyDescent="0.3">
      <c r="A127" s="58"/>
      <c r="B127" s="110"/>
      <c r="C127" s="38"/>
      <c r="D127" s="607" t="s">
        <v>28</v>
      </c>
      <c r="E127" s="608"/>
      <c r="F127" s="608"/>
      <c r="G127" s="611"/>
      <c r="H127" s="38"/>
      <c r="I127" s="38"/>
      <c r="J127" s="111"/>
    </row>
    <row r="128" spans="1:15" ht="13" thickTop="1" thickBot="1" x14ac:dyDescent="0.3">
      <c r="A128" s="58"/>
      <c r="B128" s="110"/>
      <c r="C128" s="38"/>
      <c r="D128" s="622" t="str">
        <f>IF(D$18="","",D$18)</f>
        <v/>
      </c>
      <c r="E128" s="623"/>
      <c r="F128" s="623"/>
      <c r="G128" s="625"/>
      <c r="H128" s="38"/>
      <c r="I128" s="38"/>
      <c r="J128" s="111"/>
    </row>
    <row r="129" spans="1:13" ht="16.5" customHeight="1" thickTop="1" thickBot="1" x14ac:dyDescent="0.3">
      <c r="A129" s="58"/>
      <c r="B129" s="110"/>
      <c r="C129" s="38"/>
      <c r="D129" s="49"/>
      <c r="E129" s="49"/>
      <c r="F129" s="49"/>
      <c r="G129" s="49"/>
      <c r="H129" s="38"/>
      <c r="I129" s="38"/>
      <c r="J129" s="111"/>
    </row>
    <row r="130" spans="1:13" ht="13.5" customHeight="1" thickTop="1" thickBot="1" x14ac:dyDescent="0.3">
      <c r="A130" s="58"/>
      <c r="B130" s="110"/>
      <c r="C130" s="38"/>
      <c r="D130" s="630" t="s">
        <v>233</v>
      </c>
      <c r="E130" s="631"/>
      <c r="F130" s="631"/>
      <c r="G130" s="632"/>
      <c r="H130" s="38"/>
      <c r="I130" s="38"/>
      <c r="J130" s="58"/>
    </row>
    <row r="131" spans="1:13" ht="16.5" customHeight="1" thickTop="1" thickBot="1" x14ac:dyDescent="0.3">
      <c r="A131" s="58"/>
      <c r="B131" s="110"/>
      <c r="C131" s="38"/>
      <c r="D131" s="340"/>
      <c r="E131" s="341"/>
      <c r="F131" s="341"/>
      <c r="G131" s="342"/>
      <c r="H131" s="38"/>
      <c r="I131" s="38"/>
      <c r="J131" s="58"/>
    </row>
    <row r="132" spans="1:13" ht="16.5" customHeight="1" thickTop="1" thickBot="1" x14ac:dyDescent="0.3">
      <c r="A132" s="58"/>
      <c r="B132" s="110"/>
      <c r="C132" s="38"/>
      <c r="D132" s="343"/>
      <c r="E132" s="344"/>
      <c r="F132" s="344"/>
      <c r="G132" s="345"/>
      <c r="H132" s="38"/>
      <c r="I132" s="38"/>
      <c r="J132" s="58"/>
    </row>
    <row r="133" spans="1:13" ht="16.5" customHeight="1" thickTop="1" thickBot="1" x14ac:dyDescent="0.3">
      <c r="A133" s="58"/>
      <c r="B133" s="110"/>
      <c r="C133" s="38"/>
      <c r="D133" s="343"/>
      <c r="E133" s="344"/>
      <c r="F133" s="344"/>
      <c r="G133" s="345"/>
      <c r="H133" s="38"/>
      <c r="I133" s="38"/>
      <c r="J133" s="58"/>
    </row>
    <row r="134" spans="1:13" ht="16.5" customHeight="1" thickTop="1" thickBot="1" x14ac:dyDescent="0.3">
      <c r="A134" s="58"/>
      <c r="B134" s="110"/>
      <c r="C134" s="38"/>
      <c r="D134" s="343"/>
      <c r="E134" s="344"/>
      <c r="F134" s="344"/>
      <c r="G134" s="345"/>
      <c r="H134" s="38"/>
      <c r="I134" s="38"/>
      <c r="J134" s="58"/>
    </row>
    <row r="135" spans="1:13" ht="16.5" customHeight="1" thickTop="1" thickBot="1" x14ac:dyDescent="0.3">
      <c r="A135" s="58"/>
      <c r="B135" s="110"/>
      <c r="C135" s="38"/>
      <c r="D135" s="343"/>
      <c r="E135" s="344"/>
      <c r="F135" s="344"/>
      <c r="G135" s="345"/>
      <c r="H135" s="38"/>
      <c r="I135" s="38"/>
      <c r="J135" s="58"/>
    </row>
    <row r="136" spans="1:13" ht="16.5" customHeight="1" thickTop="1" thickBot="1" x14ac:dyDescent="0.3">
      <c r="A136" s="64"/>
      <c r="B136" s="110"/>
      <c r="C136" s="38"/>
      <c r="D136" s="346"/>
      <c r="E136" s="347"/>
      <c r="F136" s="347"/>
      <c r="G136" s="348"/>
      <c r="H136" s="38"/>
      <c r="I136" s="38"/>
      <c r="J136" s="58"/>
    </row>
    <row r="137" spans="1:13" ht="12.5" thickTop="1" x14ac:dyDescent="0.25">
      <c r="A137" s="68"/>
      <c r="B137" s="470"/>
      <c r="C137" s="853" t="str">
        <f xml:space="preserve"> "Projet : "&amp;H2</f>
        <v xml:space="preserve">Projet : </v>
      </c>
      <c r="D137" s="854"/>
      <c r="E137" s="854"/>
      <c r="F137" s="854"/>
      <c r="G137" s="854"/>
      <c r="H137" s="854"/>
      <c r="I137" s="855"/>
      <c r="J137" s="68"/>
    </row>
    <row r="138" spans="1:13" s="88" customFormat="1" ht="12" x14ac:dyDescent="0.25">
      <c r="C138" s="854" t="str">
        <f>H3&amp; " - Nom établissement : "&amp;D7</f>
        <v xml:space="preserve">Part19 - Nom établissement : </v>
      </c>
      <c r="D138" s="854"/>
      <c r="E138" s="854"/>
      <c r="F138" s="854"/>
      <c r="G138" s="854"/>
      <c r="H138" s="854"/>
      <c r="I138" s="854"/>
      <c r="J138" s="89"/>
      <c r="L138" s="498"/>
    </row>
    <row r="139" spans="1:13" ht="15" customHeight="1" x14ac:dyDescent="0.25">
      <c r="A139" s="471"/>
      <c r="B139" s="88"/>
      <c r="C139" s="848" t="s">
        <v>231</v>
      </c>
      <c r="D139" s="848"/>
      <c r="E139" s="848"/>
      <c r="F139" s="848"/>
      <c r="G139" s="848"/>
      <c r="H139" s="848"/>
      <c r="I139" s="848"/>
      <c r="J139" s="849"/>
    </row>
    <row r="140" spans="1:13" s="88" customFormat="1" ht="46.5" customHeight="1" x14ac:dyDescent="0.25">
      <c r="A140" s="38"/>
      <c r="B140" s="38"/>
      <c r="C140" s="847" t="s">
        <v>425</v>
      </c>
      <c r="D140" s="847"/>
      <c r="E140" s="847"/>
      <c r="F140" s="847"/>
      <c r="G140" s="847"/>
      <c r="H140" s="847"/>
      <c r="I140" s="847"/>
      <c r="J140" s="847"/>
      <c r="L140" s="498"/>
      <c r="M140" s="498"/>
    </row>
    <row r="141" spans="1:13" s="88" customFormat="1" ht="50.5" customHeight="1" x14ac:dyDescent="0.25">
      <c r="C141" s="496" t="s">
        <v>199</v>
      </c>
      <c r="D141" s="244" t="s">
        <v>197</v>
      </c>
      <c r="E141" s="940" t="s">
        <v>198</v>
      </c>
      <c r="F141" s="940"/>
      <c r="G141" s="827" t="s">
        <v>234</v>
      </c>
      <c r="H141" s="828"/>
      <c r="I141" s="828"/>
      <c r="J141" s="829"/>
      <c r="L141" s="434" t="s">
        <v>275</v>
      </c>
      <c r="M141" s="431"/>
    </row>
    <row r="142" spans="1:13" s="88" customFormat="1" ht="37.9" customHeight="1" x14ac:dyDescent="0.25">
      <c r="C142" s="245" t="str">
        <f>D7&amp;" 
("&amp;D9&amp;")"</f>
        <v xml:space="preserve"> 
()</v>
      </c>
      <c r="D142" s="245" t="str">
        <f>IF(D8="","Étab de la fiche",D8)</f>
        <v>Étab de la fiche</v>
      </c>
      <c r="E142" s="941" t="str">
        <f>IF(D10="","",""&amp;D10)</f>
        <v/>
      </c>
      <c r="F142" s="942"/>
      <c r="G142" s="827"/>
      <c r="H142" s="828"/>
      <c r="I142" s="828"/>
      <c r="J142" s="829"/>
      <c r="L142" s="433">
        <v>1</v>
      </c>
      <c r="M142" s="435" t="s">
        <v>202</v>
      </c>
    </row>
    <row r="143" spans="1:13" s="88" customFormat="1" ht="59.5" customHeight="1" x14ac:dyDescent="0.25">
      <c r="C143" s="246"/>
      <c r="D143" s="246"/>
      <c r="E143" s="806"/>
      <c r="F143" s="807"/>
      <c r="G143" s="808" t="s">
        <v>252</v>
      </c>
      <c r="H143" s="809"/>
      <c r="I143" s="809"/>
      <c r="J143" s="810"/>
      <c r="L143" s="433">
        <v>1</v>
      </c>
      <c r="M143" s="435" t="s">
        <v>203</v>
      </c>
    </row>
    <row r="144" spans="1:13" s="88" customFormat="1" ht="59.5" customHeight="1" x14ac:dyDescent="0.25">
      <c r="C144" s="246"/>
      <c r="D144" s="246"/>
      <c r="E144" s="806"/>
      <c r="F144" s="807"/>
      <c r="G144" s="808" t="s">
        <v>252</v>
      </c>
      <c r="H144" s="809"/>
      <c r="I144" s="809"/>
      <c r="J144" s="810"/>
      <c r="L144" s="433">
        <v>1</v>
      </c>
      <c r="M144" s="435" t="s">
        <v>204</v>
      </c>
    </row>
    <row r="145" spans="3:13" s="88" customFormat="1" ht="59.5" customHeight="1" x14ac:dyDescent="0.25">
      <c r="C145" s="246"/>
      <c r="D145" s="246"/>
      <c r="E145" s="806"/>
      <c r="F145" s="807"/>
      <c r="G145" s="808" t="s">
        <v>252</v>
      </c>
      <c r="H145" s="809"/>
      <c r="I145" s="809"/>
      <c r="J145" s="810"/>
      <c r="L145" s="433">
        <v>1</v>
      </c>
      <c r="M145" s="435" t="s">
        <v>205</v>
      </c>
    </row>
    <row r="146" spans="3:13" s="88" customFormat="1" ht="59.5" customHeight="1" x14ac:dyDescent="0.25">
      <c r="C146" s="246"/>
      <c r="D146" s="246"/>
      <c r="E146" s="806"/>
      <c r="F146" s="807"/>
      <c r="G146" s="808" t="s">
        <v>252</v>
      </c>
      <c r="H146" s="809"/>
      <c r="I146" s="809"/>
      <c r="J146" s="810"/>
      <c r="L146" s="433">
        <v>1</v>
      </c>
      <c r="M146" s="435" t="s">
        <v>206</v>
      </c>
    </row>
    <row r="147" spans="3:13" s="88" customFormat="1" ht="59.5" customHeight="1" x14ac:dyDescent="0.25">
      <c r="C147" s="246"/>
      <c r="D147" s="246"/>
      <c r="E147" s="806"/>
      <c r="F147" s="807"/>
      <c r="G147" s="808" t="s">
        <v>252</v>
      </c>
      <c r="H147" s="809"/>
      <c r="I147" s="809"/>
      <c r="J147" s="810"/>
      <c r="L147" s="433">
        <v>1</v>
      </c>
      <c r="M147" s="435" t="s">
        <v>207</v>
      </c>
    </row>
    <row r="148" spans="3:13" s="88" customFormat="1" ht="59.5" customHeight="1" x14ac:dyDescent="0.25">
      <c r="C148" s="246"/>
      <c r="D148" s="246"/>
      <c r="E148" s="806"/>
      <c r="F148" s="807"/>
      <c r="G148" s="808" t="s">
        <v>252</v>
      </c>
      <c r="H148" s="809"/>
      <c r="I148" s="809"/>
      <c r="J148" s="810"/>
      <c r="L148" s="433">
        <v>1</v>
      </c>
      <c r="M148" s="435" t="s">
        <v>208</v>
      </c>
    </row>
    <row r="149" spans="3:13" s="88" customFormat="1" ht="59.5" customHeight="1" x14ac:dyDescent="0.25">
      <c r="C149" s="246"/>
      <c r="D149" s="246"/>
      <c r="E149" s="806"/>
      <c r="F149" s="807"/>
      <c r="G149" s="808" t="s">
        <v>252</v>
      </c>
      <c r="H149" s="809"/>
      <c r="I149" s="809"/>
      <c r="J149" s="810"/>
      <c r="L149" s="432">
        <v>1</v>
      </c>
      <c r="M149" s="435" t="s">
        <v>209</v>
      </c>
    </row>
    <row r="150" spans="3:13" s="88" customFormat="1" ht="10.5" x14ac:dyDescent="0.25">
      <c r="J150" s="89"/>
      <c r="L150" s="432">
        <v>1</v>
      </c>
      <c r="M150" s="436" t="s">
        <v>276</v>
      </c>
    </row>
    <row r="151" spans="3:13" s="88" customFormat="1" ht="10.5" x14ac:dyDescent="0.25">
      <c r="J151" s="89"/>
      <c r="L151" s="498"/>
      <c r="M151" s="498"/>
    </row>
    <row r="152" spans="3:13" s="88" customFormat="1" ht="10.5" hidden="1" x14ac:dyDescent="0.25">
      <c r="J152" s="89"/>
      <c r="L152" s="498"/>
    </row>
    <row r="153" spans="3:13" s="88" customFormat="1" ht="10.5" hidden="1" x14ac:dyDescent="0.25">
      <c r="J153" s="89"/>
      <c r="L153" s="498"/>
    </row>
    <row r="154" spans="3:13" s="88" customFormat="1" ht="10.5" hidden="1" x14ac:dyDescent="0.25">
      <c r="J154" s="89"/>
    </row>
    <row r="155" spans="3:13" s="88" customFormat="1" ht="10.5" hidden="1" x14ac:dyDescent="0.25">
      <c r="J155" s="89"/>
    </row>
    <row r="156" spans="3:13" s="88" customFormat="1" ht="10.5" hidden="1" x14ac:dyDescent="0.25">
      <c r="J156" s="89"/>
    </row>
    <row r="157" spans="3:13" s="88" customFormat="1" ht="10.5" hidden="1" x14ac:dyDescent="0.25">
      <c r="J157" s="89"/>
    </row>
    <row r="158" spans="3:13" s="88" customFormat="1" ht="10.5" hidden="1" x14ac:dyDescent="0.25">
      <c r="J158" s="89"/>
    </row>
    <row r="159" spans="3:13" s="88" customFormat="1" ht="10.5" hidden="1" x14ac:dyDescent="0.25">
      <c r="J159" s="89"/>
    </row>
    <row r="160" spans="3:13" s="88" customFormat="1" ht="10.5" hidden="1" x14ac:dyDescent="0.25">
      <c r="J160" s="89"/>
    </row>
    <row r="161" spans="10:10" s="88" customFormat="1" ht="10.5" hidden="1" x14ac:dyDescent="0.25">
      <c r="J161" s="89"/>
    </row>
    <row r="162" spans="10:10" s="88" customFormat="1" ht="10.5" hidden="1" x14ac:dyDescent="0.25">
      <c r="J162" s="89"/>
    </row>
    <row r="163" spans="10:10" s="88" customFormat="1" ht="10.5" hidden="1" x14ac:dyDescent="0.25">
      <c r="J163" s="89"/>
    </row>
    <row r="164" spans="10:10" s="88" customFormat="1" ht="10.5" hidden="1" x14ac:dyDescent="0.25">
      <c r="J164" s="89"/>
    </row>
    <row r="165" spans="10:10" s="88" customFormat="1" ht="10.5" hidden="1" x14ac:dyDescent="0.25">
      <c r="J165" s="89"/>
    </row>
    <row r="166" spans="10:10" s="88" customFormat="1" ht="10.5" hidden="1" x14ac:dyDescent="0.25">
      <c r="J166" s="89"/>
    </row>
    <row r="167" spans="10:10" s="88" customFormat="1" ht="10.5" hidden="1" x14ac:dyDescent="0.25">
      <c r="J167" s="89"/>
    </row>
    <row r="168" spans="10:10" s="88" customFormat="1" ht="10.5" hidden="1" x14ac:dyDescent="0.25">
      <c r="J168" s="89"/>
    </row>
    <row r="169" spans="10:10" s="88" customFormat="1" ht="10.5" hidden="1" x14ac:dyDescent="0.25">
      <c r="J169" s="89"/>
    </row>
    <row r="170" spans="10:10" s="88" customFormat="1" ht="10.5" hidden="1" x14ac:dyDescent="0.25">
      <c r="J170" s="89"/>
    </row>
    <row r="171" spans="10:10" s="88" customFormat="1" ht="10.5" hidden="1" x14ac:dyDescent="0.25">
      <c r="J171" s="89"/>
    </row>
    <row r="172" spans="10:10" s="88" customFormat="1" ht="10.5" hidden="1" x14ac:dyDescent="0.25">
      <c r="J172" s="89"/>
    </row>
    <row r="173" spans="10:10" s="88" customFormat="1" ht="10.5" hidden="1" x14ac:dyDescent="0.25">
      <c r="J173" s="89"/>
    </row>
    <row r="174" spans="10:10" s="88" customFormat="1" ht="10.5" hidden="1" x14ac:dyDescent="0.25">
      <c r="J174" s="89"/>
    </row>
    <row r="175" spans="10:10" s="88" customFormat="1" ht="10.5" hidden="1" x14ac:dyDescent="0.25">
      <c r="J175" s="89"/>
    </row>
    <row r="176" spans="10:10" s="88" customFormat="1" ht="10.5" hidden="1" x14ac:dyDescent="0.25">
      <c r="J176" s="89"/>
    </row>
    <row r="177" spans="10:10" s="88" customFormat="1" ht="10.5" hidden="1" x14ac:dyDescent="0.25">
      <c r="J177" s="89"/>
    </row>
    <row r="178" spans="10:10" s="88" customFormat="1" ht="10.5" hidden="1" x14ac:dyDescent="0.25">
      <c r="J178" s="89"/>
    </row>
    <row r="179" spans="10:10" ht="10.5" hidden="1" x14ac:dyDescent="0.25"/>
    <row r="180" spans="10:10" ht="10.5" hidden="1" x14ac:dyDescent="0.25"/>
    <row r="181" spans="10:10" ht="10.5" hidden="1" x14ac:dyDescent="0.25"/>
    <row r="182" spans="10:10" ht="10.5" hidden="1" x14ac:dyDescent="0.25"/>
    <row r="183" spans="10:10" ht="10.5" hidden="1" x14ac:dyDescent="0.25"/>
    <row r="184" spans="10:10" ht="10.5" hidden="1" x14ac:dyDescent="0.25"/>
    <row r="185" spans="10:10" ht="10.5" hidden="1" x14ac:dyDescent="0.25"/>
    <row r="186" spans="10:10" ht="10.5" hidden="1" x14ac:dyDescent="0.25"/>
    <row r="187" spans="10:10" ht="10.5" hidden="1" x14ac:dyDescent="0.25"/>
    <row r="188" spans="10:10" ht="10.5" hidden="1" x14ac:dyDescent="0.25"/>
    <row r="189" spans="10:10" ht="10.5" hidden="1" x14ac:dyDescent="0.25"/>
    <row r="190" spans="10:10" ht="10.5" hidden="1" x14ac:dyDescent="0.25"/>
    <row r="191" spans="10:10" ht="10.5" hidden="1" x14ac:dyDescent="0.25"/>
    <row r="192" spans="10:10" ht="10.5" hidden="1" x14ac:dyDescent="0.25"/>
    <row r="193" ht="10.5" hidden="1" x14ac:dyDescent="0.25"/>
    <row r="194" ht="10.5" hidden="1" x14ac:dyDescent="0.25"/>
    <row r="195" ht="10.5" hidden="1" x14ac:dyDescent="0.25"/>
    <row r="196" ht="10.5" hidden="1" x14ac:dyDescent="0.25"/>
    <row r="197" ht="10.5" hidden="1" x14ac:dyDescent="0.25"/>
    <row r="198" ht="10.5" hidden="1" x14ac:dyDescent="0.25"/>
    <row r="199" ht="10.5" hidden="1" x14ac:dyDescent="0.25"/>
    <row r="200" ht="10.5" hidden="1" x14ac:dyDescent="0.25"/>
    <row r="201" ht="10.5" hidden="1" x14ac:dyDescent="0.25"/>
    <row r="202" ht="10.5" hidden="1" x14ac:dyDescent="0.25"/>
    <row r="203" ht="10.5" hidden="1" x14ac:dyDescent="0.25"/>
    <row r="204" ht="10.5" hidden="1" x14ac:dyDescent="0.25"/>
    <row r="205" ht="10.5" hidden="1" x14ac:dyDescent="0.25"/>
    <row r="206" ht="10.5" hidden="1" x14ac:dyDescent="0.25"/>
    <row r="207" ht="10.5" hidden="1" x14ac:dyDescent="0.25"/>
    <row r="208" ht="10.5" hidden="1" x14ac:dyDescent="0.25"/>
    <row r="209" ht="10.5" hidden="1" x14ac:dyDescent="0.25"/>
    <row r="210" ht="10.5" hidden="1" x14ac:dyDescent="0.25"/>
    <row r="211" ht="10.5" hidden="1" x14ac:dyDescent="0.25"/>
    <row r="212" ht="10.5" hidden="1" x14ac:dyDescent="0.25"/>
    <row r="213" ht="10.5" hidden="1" x14ac:dyDescent="0.25"/>
    <row r="214" ht="10.5" hidden="1" x14ac:dyDescent="0.25"/>
    <row r="215" ht="10.5" hidden="1" x14ac:dyDescent="0.25"/>
    <row r="216" ht="10.5" hidden="1" x14ac:dyDescent="0.25"/>
    <row r="217" ht="10.5" hidden="1" x14ac:dyDescent="0.25"/>
    <row r="218" ht="10.5" hidden="1" x14ac:dyDescent="0.25"/>
    <row r="219" ht="10.5" hidden="1" x14ac:dyDescent="0.25"/>
    <row r="220" ht="10.5" hidden="1" x14ac:dyDescent="0.25"/>
    <row r="221" ht="10.5" hidden="1" x14ac:dyDescent="0.25"/>
    <row r="222" ht="10.5" hidden="1" x14ac:dyDescent="0.25"/>
    <row r="223" ht="10.5" hidden="1" x14ac:dyDescent="0.25"/>
    <row r="224" ht="10.5" hidden="1" x14ac:dyDescent="0.25"/>
    <row r="225" ht="10.5" hidden="1" x14ac:dyDescent="0.25"/>
    <row r="226" ht="10.5" hidden="1" x14ac:dyDescent="0.25"/>
    <row r="227" ht="10.5" hidden="1" x14ac:dyDescent="0.25"/>
    <row r="228" ht="10.5" hidden="1" x14ac:dyDescent="0.25"/>
    <row r="229" ht="10.5" hidden="1" x14ac:dyDescent="0.25"/>
    <row r="230" ht="10.5" hidden="1" x14ac:dyDescent="0.25"/>
    <row r="231" ht="10.5" hidden="1" x14ac:dyDescent="0.25"/>
    <row r="232" ht="10.5" hidden="1" x14ac:dyDescent="0.25"/>
    <row r="233" ht="10.5" hidden="1" x14ac:dyDescent="0.25"/>
    <row r="234" ht="10.5" hidden="1" x14ac:dyDescent="0.25"/>
    <row r="235" ht="10.5" hidden="1" x14ac:dyDescent="0.25"/>
    <row r="236" ht="10.5" hidden="1" x14ac:dyDescent="0.25"/>
    <row r="237" ht="10.5" hidden="1" x14ac:dyDescent="0.25"/>
    <row r="238" ht="10.5" hidden="1" x14ac:dyDescent="0.25"/>
    <row r="239" ht="10.5" hidden="1" x14ac:dyDescent="0.25"/>
    <row r="240" ht="10.5" hidden="1" x14ac:dyDescent="0.25"/>
    <row r="241" ht="10.5" hidden="1" x14ac:dyDescent="0.25"/>
    <row r="242" ht="10.5" hidden="1" x14ac:dyDescent="0.25"/>
    <row r="243" ht="10.5" hidden="1" x14ac:dyDescent="0.25"/>
    <row r="244" ht="10.5" hidden="1" x14ac:dyDescent="0.25"/>
    <row r="245" ht="10.5" hidden="1" x14ac:dyDescent="0.25"/>
    <row r="246" ht="10.5" hidden="1" x14ac:dyDescent="0.25"/>
    <row r="247" ht="10.5" hidden="1" x14ac:dyDescent="0.25"/>
    <row r="248" ht="10.5" hidden="1" x14ac:dyDescent="0.25"/>
    <row r="249" ht="10.5" hidden="1" x14ac:dyDescent="0.25"/>
    <row r="250" ht="10.5" hidden="1" x14ac:dyDescent="0.25"/>
    <row r="251" ht="10.5" hidden="1" x14ac:dyDescent="0.25"/>
    <row r="252" ht="10.5" hidden="1" x14ac:dyDescent="0.25"/>
    <row r="253" ht="10.5" hidden="1" x14ac:dyDescent="0.25"/>
    <row r="254" ht="10.5" hidden="1" x14ac:dyDescent="0.25"/>
    <row r="255" ht="10.5" hidden="1" x14ac:dyDescent="0.25"/>
    <row r="256" ht="10.5" hidden="1" x14ac:dyDescent="0.25"/>
    <row r="257" ht="10.5" hidden="1" x14ac:dyDescent="0.25"/>
    <row r="258" ht="10.5" hidden="1" x14ac:dyDescent="0.25"/>
    <row r="259" ht="10.5" hidden="1" x14ac:dyDescent="0.25"/>
    <row r="260" ht="10.5" hidden="1" x14ac:dyDescent="0.25"/>
    <row r="261" ht="10.5" hidden="1" x14ac:dyDescent="0.25"/>
    <row r="262" ht="10.5" hidden="1" x14ac:dyDescent="0.25"/>
    <row r="263" ht="10.5" hidden="1" x14ac:dyDescent="0.25"/>
    <row r="264" ht="10.5" hidden="1" x14ac:dyDescent="0.25"/>
    <row r="265" ht="10.5" hidden="1" x14ac:dyDescent="0.25"/>
    <row r="266" ht="10.5" hidden="1" x14ac:dyDescent="0.25"/>
    <row r="267" ht="10.5" hidden="1" x14ac:dyDescent="0.25"/>
    <row r="268" ht="10.5" hidden="1" x14ac:dyDescent="0.25"/>
    <row r="269" ht="10.5" hidden="1" x14ac:dyDescent="0.25"/>
    <row r="270" ht="10.5" hidden="1" x14ac:dyDescent="0.25"/>
    <row r="271" ht="10.5" hidden="1" x14ac:dyDescent="0.25"/>
    <row r="272" ht="10.5" hidden="1" x14ac:dyDescent="0.25"/>
    <row r="273" ht="10.5" hidden="1" x14ac:dyDescent="0.25"/>
    <row r="274" ht="10.5" hidden="1" x14ac:dyDescent="0.25"/>
    <row r="275" ht="10.5" hidden="1" x14ac:dyDescent="0.25"/>
    <row r="276" ht="10.5" hidden="1" x14ac:dyDescent="0.25"/>
    <row r="277" ht="10.5" hidden="1" x14ac:dyDescent="0.25"/>
    <row r="278" ht="10.5" hidden="1" x14ac:dyDescent="0.25"/>
    <row r="279" ht="10.5" hidden="1" x14ac:dyDescent="0.25"/>
    <row r="280" ht="10.5" hidden="1" x14ac:dyDescent="0.25"/>
    <row r="281" ht="10.5" hidden="1" x14ac:dyDescent="0.25"/>
    <row r="282" ht="10.5" hidden="1" x14ac:dyDescent="0.25"/>
    <row r="283" ht="10.5" hidden="1" x14ac:dyDescent="0.25"/>
    <row r="284" ht="10.5" hidden="1" x14ac:dyDescent="0.25"/>
    <row r="285" ht="10.5" hidden="1" x14ac:dyDescent="0.25"/>
    <row r="286" ht="10.5" hidden="1" x14ac:dyDescent="0.25"/>
    <row r="287" ht="10.5" hidden="1" x14ac:dyDescent="0.25"/>
    <row r="288" ht="10.5" hidden="1" x14ac:dyDescent="0.25"/>
    <row r="289" ht="10.5" hidden="1" x14ac:dyDescent="0.25"/>
    <row r="290" ht="10.5" hidden="1" x14ac:dyDescent="0.25"/>
    <row r="291" ht="10.5" hidden="1" x14ac:dyDescent="0.25"/>
    <row r="292" ht="10.5" hidden="1" x14ac:dyDescent="0.25"/>
    <row r="293" ht="10.5" hidden="1" x14ac:dyDescent="0.25"/>
    <row r="294" ht="10.5" hidden="1" x14ac:dyDescent="0.25"/>
    <row r="295" ht="10.5" hidden="1" x14ac:dyDescent="0.25"/>
    <row r="296" ht="10.5" hidden="1" x14ac:dyDescent="0.25"/>
    <row r="297" ht="10.5" hidden="1" x14ac:dyDescent="0.25"/>
    <row r="298" ht="10.5" hidden="1" x14ac:dyDescent="0.25"/>
    <row r="299" ht="10.5" hidden="1" x14ac:dyDescent="0.25"/>
    <row r="300" ht="10.5" hidden="1" x14ac:dyDescent="0.25"/>
    <row r="301" ht="10.5" hidden="1" x14ac:dyDescent="0.25"/>
    <row r="302" ht="10.5" hidden="1" x14ac:dyDescent="0.25"/>
    <row r="303" ht="10.5" hidden="1" x14ac:dyDescent="0.25"/>
    <row r="304" ht="10.5" hidden="1" x14ac:dyDescent="0.25"/>
    <row r="305" ht="10.5" hidden="1" x14ac:dyDescent="0.25"/>
    <row r="306" ht="10.5" hidden="1" x14ac:dyDescent="0.25"/>
    <row r="307" ht="10.5" hidden="1" x14ac:dyDescent="0.25"/>
    <row r="308" ht="10.5" hidden="1" x14ac:dyDescent="0.25"/>
    <row r="309" ht="10.5" hidden="1" x14ac:dyDescent="0.25"/>
    <row r="310" ht="10.5" hidden="1" x14ac:dyDescent="0.25"/>
    <row r="311" ht="10.5" hidden="1" x14ac:dyDescent="0.25"/>
    <row r="312" ht="10.5" hidden="1" x14ac:dyDescent="0.25"/>
    <row r="313" ht="10.5" hidden="1" x14ac:dyDescent="0.25"/>
    <row r="314" ht="10.5" hidden="1" x14ac:dyDescent="0.25"/>
    <row r="315" ht="10.5" hidden="1" x14ac:dyDescent="0.25"/>
    <row r="316" ht="10.5" hidden="1" x14ac:dyDescent="0.25"/>
    <row r="317" ht="10.5" hidden="1" x14ac:dyDescent="0.25"/>
    <row r="318" ht="10.5" hidden="1" x14ac:dyDescent="0.25"/>
    <row r="319" ht="10.5" hidden="1" x14ac:dyDescent="0.25"/>
    <row r="320" ht="10.5" hidden="1" x14ac:dyDescent="0.25"/>
    <row r="321" ht="10.5" hidden="1" x14ac:dyDescent="0.25"/>
    <row r="322" ht="10.5" hidden="1" x14ac:dyDescent="0.25"/>
    <row r="323" ht="10.5" hidden="1" x14ac:dyDescent="0.25"/>
    <row r="324" ht="10.5" hidden="1" x14ac:dyDescent="0.25"/>
    <row r="325" ht="10.5" hidden="1" x14ac:dyDescent="0.25"/>
    <row r="326" ht="10.5" hidden="1" x14ac:dyDescent="0.25"/>
    <row r="327" ht="10.5" hidden="1" x14ac:dyDescent="0.25"/>
    <row r="328" ht="10.5" hidden="1" x14ac:dyDescent="0.25"/>
    <row r="329" ht="10.5" hidden="1" x14ac:dyDescent="0.25"/>
    <row r="330" ht="10.5" hidden="1" x14ac:dyDescent="0.25"/>
    <row r="331" ht="10.5" hidden="1" x14ac:dyDescent="0.25"/>
    <row r="332" ht="10.5" hidden="1" x14ac:dyDescent="0.25"/>
    <row r="333" ht="10.5" hidden="1" x14ac:dyDescent="0.25"/>
    <row r="334" ht="10.5" hidden="1" x14ac:dyDescent="0.25"/>
    <row r="335" ht="10.5" hidden="1" x14ac:dyDescent="0.25"/>
    <row r="336" ht="10.5" hidden="1" x14ac:dyDescent="0.25"/>
    <row r="337" ht="10.5" hidden="1" x14ac:dyDescent="0.25"/>
    <row r="338" ht="10.5" hidden="1" x14ac:dyDescent="0.25"/>
    <row r="339" ht="10.5" hidden="1" x14ac:dyDescent="0.25"/>
    <row r="340" ht="10.5" hidden="1" x14ac:dyDescent="0.25"/>
    <row r="341" ht="10.5" hidden="1" x14ac:dyDescent="0.25"/>
    <row r="342" ht="10.5" hidden="1" x14ac:dyDescent="0.25"/>
    <row r="343" ht="10.5" hidden="1" x14ac:dyDescent="0.25"/>
    <row r="344" ht="10.5" hidden="1" x14ac:dyDescent="0.25"/>
    <row r="345" ht="10.5" hidden="1" x14ac:dyDescent="0.25"/>
    <row r="346" ht="10.5" hidden="1" x14ac:dyDescent="0.25"/>
    <row r="347" ht="10.5" hidden="1" x14ac:dyDescent="0.25"/>
    <row r="348" ht="10.5" hidden="1" x14ac:dyDescent="0.25"/>
    <row r="349" ht="10.5" hidden="1" x14ac:dyDescent="0.25"/>
    <row r="350" ht="10.5" hidden="1" x14ac:dyDescent="0.25"/>
    <row r="351" ht="10.5" hidden="1" x14ac:dyDescent="0.25"/>
    <row r="352" ht="10.5" hidden="1" x14ac:dyDescent="0.25"/>
    <row r="353" ht="10.5" hidden="1" x14ac:dyDescent="0.25"/>
    <row r="354" ht="10.5" hidden="1" x14ac:dyDescent="0.25"/>
    <row r="355" ht="10.5" hidden="1" x14ac:dyDescent="0.25"/>
    <row r="356" ht="10.5" hidden="1" x14ac:dyDescent="0.25"/>
    <row r="357" ht="10.5" hidden="1" x14ac:dyDescent="0.25"/>
    <row r="358" ht="10.5" hidden="1" x14ac:dyDescent="0.25"/>
    <row r="359" ht="10.5" hidden="1" x14ac:dyDescent="0.25"/>
    <row r="360" ht="10.5" hidden="1" x14ac:dyDescent="0.25"/>
    <row r="361" ht="10.5" hidden="1" x14ac:dyDescent="0.25"/>
    <row r="362" ht="10.5" hidden="1" x14ac:dyDescent="0.25"/>
    <row r="363" ht="10.5" hidden="1" x14ac:dyDescent="0.25"/>
    <row r="364" ht="10.5" hidden="1" x14ac:dyDescent="0.25"/>
    <row r="365" ht="10.5" hidden="1" x14ac:dyDescent="0.25"/>
    <row r="366" ht="10.5" hidden="1" x14ac:dyDescent="0.25"/>
    <row r="367" ht="10.5" hidden="1" x14ac:dyDescent="0.25"/>
    <row r="368" ht="10.5" hidden="1" x14ac:dyDescent="0.25"/>
    <row r="369" ht="10.5" hidden="1" x14ac:dyDescent="0.25"/>
    <row r="370" ht="10.5" hidden="1" x14ac:dyDescent="0.25"/>
    <row r="371" ht="10.5" hidden="1" x14ac:dyDescent="0.25"/>
    <row r="372" ht="10.5" hidden="1" x14ac:dyDescent="0.25"/>
    <row r="373" ht="10.5" hidden="1" x14ac:dyDescent="0.25"/>
    <row r="374" ht="10.5" hidden="1" x14ac:dyDescent="0.25"/>
    <row r="375" ht="10.5" hidden="1" x14ac:dyDescent="0.25"/>
    <row r="376" ht="10.5" hidden="1" x14ac:dyDescent="0.25"/>
    <row r="377" ht="10.5" hidden="1" x14ac:dyDescent="0.25"/>
    <row r="378" ht="10.5" hidden="1" x14ac:dyDescent="0.25"/>
    <row r="379" ht="10.5" hidden="1" x14ac:dyDescent="0.25"/>
    <row r="380" ht="10.5" hidden="1" x14ac:dyDescent="0.25"/>
    <row r="381" ht="10.5" hidden="1" x14ac:dyDescent="0.25"/>
    <row r="382" ht="10.5" hidden="1" x14ac:dyDescent="0.25"/>
    <row r="383" ht="10.5" hidden="1" x14ac:dyDescent="0.25"/>
    <row r="384" ht="10.5" hidden="1" x14ac:dyDescent="0.25"/>
    <row r="385" ht="10.5" hidden="1" x14ac:dyDescent="0.25"/>
    <row r="386" ht="10.5" hidden="1" x14ac:dyDescent="0.25"/>
    <row r="387" ht="10.5" hidden="1" x14ac:dyDescent="0.25"/>
    <row r="388" ht="10.5" hidden="1" x14ac:dyDescent="0.25"/>
    <row r="389" ht="10.5" hidden="1" x14ac:dyDescent="0.25"/>
    <row r="390" ht="10.5" hidden="1" x14ac:dyDescent="0.25"/>
    <row r="391" ht="10.5" hidden="1" x14ac:dyDescent="0.25"/>
    <row r="392" ht="10.5" hidden="1" x14ac:dyDescent="0.25"/>
    <row r="393" ht="10.5" hidden="1" x14ac:dyDescent="0.25"/>
    <row r="394" ht="10.5" hidden="1" x14ac:dyDescent="0.25"/>
    <row r="395" ht="10.5" hidden="1" x14ac:dyDescent="0.25"/>
    <row r="396" ht="10.5" hidden="1" x14ac:dyDescent="0.25"/>
    <row r="397" ht="10.5" hidden="1" x14ac:dyDescent="0.25"/>
    <row r="398" ht="10.5" hidden="1" x14ac:dyDescent="0.25"/>
    <row r="399" ht="10.5" hidden="1" x14ac:dyDescent="0.25"/>
    <row r="400" ht="10.5" hidden="1" x14ac:dyDescent="0.25"/>
    <row r="401" ht="10.5" hidden="1" x14ac:dyDescent="0.25"/>
    <row r="402" ht="10.5" hidden="1" x14ac:dyDescent="0.25"/>
    <row r="403" ht="10.5" hidden="1" x14ac:dyDescent="0.25"/>
    <row r="404" ht="10.5" hidden="1" x14ac:dyDescent="0.25"/>
    <row r="405" ht="10.5" hidden="1" x14ac:dyDescent="0.25"/>
    <row r="406" ht="10.5" hidden="1" x14ac:dyDescent="0.25"/>
    <row r="407" ht="10.5" hidden="1" x14ac:dyDescent="0.25"/>
    <row r="408" ht="10.5" hidden="1" x14ac:dyDescent="0.25"/>
    <row r="409" ht="10.5" hidden="1" x14ac:dyDescent="0.25"/>
    <row r="410" ht="10.5" hidden="1" x14ac:dyDescent="0.25"/>
    <row r="411" ht="10.5" hidden="1" x14ac:dyDescent="0.25"/>
    <row r="412" ht="10.5" hidden="1" x14ac:dyDescent="0.25"/>
    <row r="413" ht="10.5" hidden="1" x14ac:dyDescent="0.25"/>
    <row r="414" ht="10.5" hidden="1" x14ac:dyDescent="0.25"/>
    <row r="415" ht="10.5" hidden="1" x14ac:dyDescent="0.25"/>
    <row r="416" ht="10.5" hidden="1" x14ac:dyDescent="0.25"/>
    <row r="417" ht="10.5" hidden="1" x14ac:dyDescent="0.25"/>
    <row r="418" ht="10.5" hidden="1" x14ac:dyDescent="0.25"/>
    <row r="419" ht="10.5" hidden="1" x14ac:dyDescent="0.25"/>
    <row r="420" ht="10.5" hidden="1" x14ac:dyDescent="0.25"/>
    <row r="421" ht="10.5" hidden="1" x14ac:dyDescent="0.25"/>
    <row r="422" ht="10.5" hidden="1" x14ac:dyDescent="0.25"/>
    <row r="423" ht="10.5" hidden="1" x14ac:dyDescent="0.25"/>
    <row r="424" ht="10.5" hidden="1" x14ac:dyDescent="0.25"/>
    <row r="425" ht="10.5" hidden="1" x14ac:dyDescent="0.25"/>
    <row r="426" ht="10.5" hidden="1" x14ac:dyDescent="0.25"/>
    <row r="427" ht="10.5" hidden="1" x14ac:dyDescent="0.25"/>
    <row r="428" ht="10.5" hidden="1" x14ac:dyDescent="0.25"/>
    <row r="429" ht="10.5" hidden="1" x14ac:dyDescent="0.25"/>
    <row r="430" ht="10.5" hidden="1" x14ac:dyDescent="0.25"/>
    <row r="431" ht="10.5" hidden="1" x14ac:dyDescent="0.25"/>
    <row r="432" ht="10.5" hidden="1" x14ac:dyDescent="0.25"/>
    <row r="433" ht="10.5" hidden="1" x14ac:dyDescent="0.25"/>
    <row r="434" ht="10.5" hidden="1" x14ac:dyDescent="0.25"/>
    <row r="435" ht="10.5" hidden="1" x14ac:dyDescent="0.25"/>
    <row r="436" ht="10.5" hidden="1" x14ac:dyDescent="0.25"/>
    <row r="437" ht="10.5" hidden="1" x14ac:dyDescent="0.25"/>
    <row r="438" ht="10.5" hidden="1" x14ac:dyDescent="0.25"/>
    <row r="439" ht="10.5" hidden="1" x14ac:dyDescent="0.25"/>
    <row r="440" ht="10.5" hidden="1" x14ac:dyDescent="0.25"/>
    <row r="441" ht="10.5" hidden="1" x14ac:dyDescent="0.25"/>
    <row r="442" ht="10.5" hidden="1" x14ac:dyDescent="0.25"/>
    <row r="443" ht="10.5" hidden="1" x14ac:dyDescent="0.25"/>
    <row r="444" ht="10.5" hidden="1" x14ac:dyDescent="0.25"/>
    <row r="445" ht="10.5" hidden="1" x14ac:dyDescent="0.25"/>
    <row r="446" ht="10.5" hidden="1" x14ac:dyDescent="0.25"/>
    <row r="447" ht="10.5" hidden="1" x14ac:dyDescent="0.25"/>
    <row r="448" ht="10.5" hidden="1" x14ac:dyDescent="0.25"/>
    <row r="449" ht="10.5" hidden="1" x14ac:dyDescent="0.25"/>
    <row r="450" ht="10.5" hidden="1" x14ac:dyDescent="0.25"/>
    <row r="451" ht="10.5" hidden="1" x14ac:dyDescent="0.25"/>
    <row r="452" ht="10.5" hidden="1" x14ac:dyDescent="0.25"/>
    <row r="453" ht="10.5" hidden="1" x14ac:dyDescent="0.25"/>
    <row r="454" ht="10.5" hidden="1" x14ac:dyDescent="0.25"/>
    <row r="455" ht="10.5" hidden="1" x14ac:dyDescent="0.25"/>
    <row r="456" ht="10.5" hidden="1" x14ac:dyDescent="0.25"/>
    <row r="457" ht="10.5" hidden="1" x14ac:dyDescent="0.25"/>
    <row r="458" ht="10.5" hidden="1" x14ac:dyDescent="0.25"/>
    <row r="459" ht="10.5" hidden="1" x14ac:dyDescent="0.25"/>
    <row r="460" ht="10.5" hidden="1" x14ac:dyDescent="0.25"/>
    <row r="461" ht="10.5" hidden="1" x14ac:dyDescent="0.25"/>
    <row r="462" ht="10.5" hidden="1" x14ac:dyDescent="0.25"/>
    <row r="463" ht="10.5" hidden="1" x14ac:dyDescent="0.25"/>
    <row r="464" ht="10.5" hidden="1" x14ac:dyDescent="0.25"/>
    <row r="465" ht="10.5" hidden="1" x14ac:dyDescent="0.25"/>
    <row r="466" ht="10.5" hidden="1" x14ac:dyDescent="0.25"/>
    <row r="467" ht="10.5" hidden="1" x14ac:dyDescent="0.25"/>
    <row r="468" ht="10.5" hidden="1" x14ac:dyDescent="0.25"/>
    <row r="469" ht="10.5" hidden="1" x14ac:dyDescent="0.25"/>
    <row r="470" ht="10.5" hidden="1" x14ac:dyDescent="0.25"/>
    <row r="471" ht="10.5" hidden="1" x14ac:dyDescent="0.25"/>
    <row r="472" ht="10.5" hidden="1" x14ac:dyDescent="0.25"/>
    <row r="473" ht="10.5" hidden="1" x14ac:dyDescent="0.25"/>
    <row r="474" ht="10.5" hidden="1" x14ac:dyDescent="0.25"/>
    <row r="475" ht="10.5" hidden="1" x14ac:dyDescent="0.25"/>
    <row r="476" ht="10.5" hidden="1" x14ac:dyDescent="0.25"/>
    <row r="477" ht="10.5" hidden="1" x14ac:dyDescent="0.25"/>
    <row r="478" ht="10.5" hidden="1" x14ac:dyDescent="0.25"/>
    <row r="479" ht="10.5" hidden="1" x14ac:dyDescent="0.25"/>
    <row r="480" ht="10.5" hidden="1" x14ac:dyDescent="0.25"/>
    <row r="481" ht="10.5" hidden="1" x14ac:dyDescent="0.25"/>
    <row r="482" ht="10.5" hidden="1" x14ac:dyDescent="0.25"/>
    <row r="483" ht="10.5" hidden="1" x14ac:dyDescent="0.25"/>
    <row r="484" ht="10.5" hidden="1" x14ac:dyDescent="0.25"/>
    <row r="485" ht="10.5" hidden="1" x14ac:dyDescent="0.25"/>
    <row r="486" ht="10.5" hidden="1" x14ac:dyDescent="0.25"/>
    <row r="487" ht="10.5" hidden="1" x14ac:dyDescent="0.25"/>
    <row r="488" ht="10.5" hidden="1" x14ac:dyDescent="0.25"/>
    <row r="489" ht="10.5" hidden="1" x14ac:dyDescent="0.25"/>
    <row r="490" ht="10.5" hidden="1" x14ac:dyDescent="0.25"/>
    <row r="491" ht="10.5" hidden="1" x14ac:dyDescent="0.25"/>
    <row r="492" ht="10.5" hidden="1" x14ac:dyDescent="0.25"/>
    <row r="493" ht="10.5" hidden="1" x14ac:dyDescent="0.25"/>
    <row r="494" ht="10.5" hidden="1" x14ac:dyDescent="0.25"/>
    <row r="495" ht="10.5" hidden="1" x14ac:dyDescent="0.25"/>
    <row r="496" ht="10.5" hidden="1" x14ac:dyDescent="0.25"/>
    <row r="497" ht="10.5" hidden="1" x14ac:dyDescent="0.25"/>
    <row r="498" ht="10.5" hidden="1" x14ac:dyDescent="0.25"/>
    <row r="499" ht="10.5" hidden="1" x14ac:dyDescent="0.25"/>
    <row r="500" ht="10.5" hidden="1" x14ac:dyDescent="0.25"/>
    <row r="501" ht="10.5" hidden="1" x14ac:dyDescent="0.25"/>
    <row r="502" ht="10.5" hidden="1" x14ac:dyDescent="0.25"/>
    <row r="503" ht="10.5" hidden="1" x14ac:dyDescent="0.25"/>
    <row r="504" ht="10.5" hidden="1" x14ac:dyDescent="0.25"/>
    <row r="505" ht="10.5" hidden="1" x14ac:dyDescent="0.25"/>
    <row r="506" ht="10.5" hidden="1" x14ac:dyDescent="0.25"/>
    <row r="507" ht="10.5" hidden="1" x14ac:dyDescent="0.25"/>
    <row r="508" ht="10.5" hidden="1" x14ac:dyDescent="0.25"/>
    <row r="509" ht="10.5" hidden="1" x14ac:dyDescent="0.25"/>
    <row r="510" ht="10.5" hidden="1" x14ac:dyDescent="0.25"/>
    <row r="511" ht="10.5" hidden="1" x14ac:dyDescent="0.25"/>
    <row r="512" ht="10.5" hidden="1" x14ac:dyDescent="0.25"/>
    <row r="513" ht="10.5" hidden="1" x14ac:dyDescent="0.25"/>
    <row r="514" ht="10.5" hidden="1" x14ac:dyDescent="0.25"/>
    <row r="515" ht="10.5" hidden="1" x14ac:dyDescent="0.25"/>
    <row r="516" ht="10.5" hidden="1" x14ac:dyDescent="0.25"/>
    <row r="517" ht="10.5" hidden="1" x14ac:dyDescent="0.25"/>
    <row r="518" ht="10.5" hidden="1" x14ac:dyDescent="0.25"/>
    <row r="519" ht="10.5" hidden="1" x14ac:dyDescent="0.25"/>
    <row r="520" ht="10.5" hidden="1" x14ac:dyDescent="0.25"/>
    <row r="521" ht="10.5" hidden="1" x14ac:dyDescent="0.25"/>
    <row r="522" ht="10.5" hidden="1" x14ac:dyDescent="0.25"/>
    <row r="523" ht="10.5" hidden="1" x14ac:dyDescent="0.25"/>
    <row r="524" ht="10.5" hidden="1" x14ac:dyDescent="0.25"/>
    <row r="525" ht="10.5" hidden="1" x14ac:dyDescent="0.25"/>
    <row r="526" ht="10.5" hidden="1" x14ac:dyDescent="0.25"/>
    <row r="527" ht="10.5" hidden="1" x14ac:dyDescent="0.25"/>
    <row r="528" ht="10.5" hidden="1" x14ac:dyDescent="0.25"/>
    <row r="529" ht="10.5" hidden="1" x14ac:dyDescent="0.25"/>
    <row r="530" ht="10.5" hidden="1" x14ac:dyDescent="0.25"/>
    <row r="531" ht="10.5" hidden="1" x14ac:dyDescent="0.25"/>
    <row r="532" ht="10.5" hidden="1" x14ac:dyDescent="0.25"/>
    <row r="533" ht="10.5" hidden="1" x14ac:dyDescent="0.25"/>
    <row r="534" ht="10.5" hidden="1" x14ac:dyDescent="0.25"/>
    <row r="535" ht="10.5" hidden="1" x14ac:dyDescent="0.25"/>
    <row r="536" ht="10.5" hidden="1" x14ac:dyDescent="0.25"/>
    <row r="537" ht="10.5" hidden="1" x14ac:dyDescent="0.25"/>
    <row r="538" ht="10.5" hidden="1" x14ac:dyDescent="0.25"/>
    <row r="539" ht="10.5" hidden="1" x14ac:dyDescent="0.25"/>
    <row r="540" ht="10.5" hidden="1" x14ac:dyDescent="0.25"/>
    <row r="541" ht="10.5" hidden="1" x14ac:dyDescent="0.25"/>
    <row r="542" ht="10.5" hidden="1" x14ac:dyDescent="0.25"/>
    <row r="543" ht="10.5" hidden="1" x14ac:dyDescent="0.25"/>
    <row r="544" ht="10.5" hidden="1" x14ac:dyDescent="0.25"/>
    <row r="545" ht="10.5" hidden="1" x14ac:dyDescent="0.25"/>
    <row r="546" ht="10.5" hidden="1" x14ac:dyDescent="0.25"/>
    <row r="547" ht="10.5" hidden="1" x14ac:dyDescent="0.25"/>
    <row r="548" ht="10.5" hidden="1" x14ac:dyDescent="0.25"/>
    <row r="549" ht="10.5" hidden="1" x14ac:dyDescent="0.25"/>
    <row r="550" ht="10.5" hidden="1" x14ac:dyDescent="0.25"/>
    <row r="551" ht="10.5" hidden="1" x14ac:dyDescent="0.25"/>
    <row r="552" ht="10.5" hidden="1" x14ac:dyDescent="0.25"/>
    <row r="553" ht="10.5" hidden="1" x14ac:dyDescent="0.25"/>
    <row r="554" ht="10.5" hidden="1" x14ac:dyDescent="0.25"/>
    <row r="555" ht="10.5" hidden="1" x14ac:dyDescent="0.25"/>
    <row r="556" ht="10.5" hidden="1" x14ac:dyDescent="0.25"/>
    <row r="557" ht="10.5" hidden="1" x14ac:dyDescent="0.25"/>
    <row r="558" ht="10.5" hidden="1" x14ac:dyDescent="0.25"/>
    <row r="559" ht="10.5" hidden="1" x14ac:dyDescent="0.25"/>
    <row r="560" ht="10.5" hidden="1" x14ac:dyDescent="0.25"/>
    <row r="561" ht="10.5" hidden="1" x14ac:dyDescent="0.25"/>
    <row r="562" ht="10.5" hidden="1" x14ac:dyDescent="0.25"/>
    <row r="563" ht="10.5" hidden="1" x14ac:dyDescent="0.25"/>
    <row r="564" ht="10.5" hidden="1" x14ac:dyDescent="0.25"/>
    <row r="565" ht="10.5" hidden="1" x14ac:dyDescent="0.25"/>
    <row r="566" ht="10.5" hidden="1" x14ac:dyDescent="0.25"/>
    <row r="567" ht="10.5" hidden="1" x14ac:dyDescent="0.25"/>
    <row r="568" ht="10.5" hidden="1" x14ac:dyDescent="0.25"/>
    <row r="569" ht="10.5" hidden="1" x14ac:dyDescent="0.25"/>
    <row r="570" ht="10.5" hidden="1" x14ac:dyDescent="0.25"/>
    <row r="571" ht="10.5" hidden="1" x14ac:dyDescent="0.25"/>
    <row r="572" ht="10.5" hidden="1" x14ac:dyDescent="0.25"/>
    <row r="573" ht="10.5" hidden="1" x14ac:dyDescent="0.25"/>
    <row r="574" ht="10.5" hidden="1" x14ac:dyDescent="0.25"/>
    <row r="575" ht="10.5" hidden="1" x14ac:dyDescent="0.25"/>
    <row r="576" ht="10.5" hidden="1" x14ac:dyDescent="0.25"/>
    <row r="577" ht="10.5" hidden="1" x14ac:dyDescent="0.25"/>
    <row r="578" ht="10.5" hidden="1" x14ac:dyDescent="0.25"/>
    <row r="579" ht="10.5" hidden="1" x14ac:dyDescent="0.25"/>
    <row r="580" ht="10.5" hidden="1" x14ac:dyDescent="0.25"/>
    <row r="581" ht="10.5" hidden="1" x14ac:dyDescent="0.25"/>
    <row r="582" ht="10.5" hidden="1" x14ac:dyDescent="0.25"/>
    <row r="583" ht="10.5" hidden="1" x14ac:dyDescent="0.25"/>
    <row r="584" ht="10.5" hidden="1" x14ac:dyDescent="0.25"/>
    <row r="585" ht="10.5" hidden="1" x14ac:dyDescent="0.25"/>
    <row r="586" ht="10.5" hidden="1" x14ac:dyDescent="0.25"/>
    <row r="587" ht="10.5" hidden="1" x14ac:dyDescent="0.25"/>
    <row r="588" ht="10.5" hidden="1" x14ac:dyDescent="0.25"/>
    <row r="589" ht="10.5" hidden="1" x14ac:dyDescent="0.25"/>
    <row r="590" ht="10.5" hidden="1" x14ac:dyDescent="0.25"/>
    <row r="591" ht="10.5" hidden="1" x14ac:dyDescent="0.25"/>
    <row r="592" ht="10.5" hidden="1" x14ac:dyDescent="0.25"/>
    <row r="593" ht="10.5" hidden="1" x14ac:dyDescent="0.25"/>
    <row r="594" ht="10.5" hidden="1" x14ac:dyDescent="0.25"/>
    <row r="595" ht="10.5" hidden="1" x14ac:dyDescent="0.25"/>
    <row r="596" ht="10.5" hidden="1" x14ac:dyDescent="0.25"/>
    <row r="597" ht="10.5" hidden="1" x14ac:dyDescent="0.25"/>
    <row r="598" ht="10.5" hidden="1" x14ac:dyDescent="0.25"/>
    <row r="599" ht="10.5" hidden="1" x14ac:dyDescent="0.25"/>
    <row r="600" ht="10.5" hidden="1" x14ac:dyDescent="0.25"/>
    <row r="601" ht="10.5" hidden="1" x14ac:dyDescent="0.25"/>
    <row r="602" ht="10.5" hidden="1" x14ac:dyDescent="0.25"/>
    <row r="603" ht="10.5" hidden="1" x14ac:dyDescent="0.25"/>
    <row r="604" ht="10.5" hidden="1" x14ac:dyDescent="0.25"/>
    <row r="605" ht="10.5" hidden="1" x14ac:dyDescent="0.25"/>
    <row r="606" ht="10.5" hidden="1" x14ac:dyDescent="0.25"/>
    <row r="607" ht="10.5" hidden="1" x14ac:dyDescent="0.25"/>
    <row r="608" ht="10.5" hidden="1" x14ac:dyDescent="0.25"/>
    <row r="609" ht="10.5" hidden="1" x14ac:dyDescent="0.25"/>
    <row r="610" ht="10.5" hidden="1" x14ac:dyDescent="0.25"/>
    <row r="611" ht="10.5" hidden="1" x14ac:dyDescent="0.25"/>
    <row r="612" ht="10.5" hidden="1" x14ac:dyDescent="0.25"/>
    <row r="613" ht="10.5" hidden="1" x14ac:dyDescent="0.25"/>
    <row r="614" ht="10.5" hidden="1" x14ac:dyDescent="0.25"/>
    <row r="615" ht="10.5" hidden="1" x14ac:dyDescent="0.25"/>
    <row r="616" ht="10.5" hidden="1" x14ac:dyDescent="0.25"/>
    <row r="617" ht="10.5" hidden="1" x14ac:dyDescent="0.25"/>
    <row r="618" ht="10.5" hidden="1" x14ac:dyDescent="0.25"/>
    <row r="619" ht="10.5" hidden="1" x14ac:dyDescent="0.25"/>
    <row r="620" ht="10.5" hidden="1" x14ac:dyDescent="0.25"/>
    <row r="621" ht="10.5" hidden="1" x14ac:dyDescent="0.25"/>
    <row r="622" ht="10.5" hidden="1" x14ac:dyDescent="0.25"/>
    <row r="623" ht="10.5" hidden="1" x14ac:dyDescent="0.25"/>
    <row r="624" ht="10.5" hidden="1" x14ac:dyDescent="0.25"/>
    <row r="625" ht="10.5" hidden="1" x14ac:dyDescent="0.25"/>
    <row r="626" ht="10.5" hidden="1" x14ac:dyDescent="0.25"/>
    <row r="627" ht="10.5" hidden="1" x14ac:dyDescent="0.25"/>
    <row r="628" ht="10.5" hidden="1" x14ac:dyDescent="0.25"/>
    <row r="629" ht="10.5" hidden="1" x14ac:dyDescent="0.25"/>
    <row r="630" ht="10.5" hidden="1" x14ac:dyDescent="0.25"/>
    <row r="631" ht="10.5" hidden="1" x14ac:dyDescent="0.25"/>
    <row r="632" ht="10.5" hidden="1" x14ac:dyDescent="0.25"/>
    <row r="633" ht="10.5" hidden="1" x14ac:dyDescent="0.25"/>
    <row r="634" ht="10.5" hidden="1" x14ac:dyDescent="0.25"/>
    <row r="635" ht="10.5" hidden="1" x14ac:dyDescent="0.25"/>
    <row r="636" ht="10.5" hidden="1" x14ac:dyDescent="0.25"/>
    <row r="637" ht="10.5" hidden="1" x14ac:dyDescent="0.25"/>
    <row r="638" ht="10.5" hidden="1" x14ac:dyDescent="0.25"/>
    <row r="639" ht="10.5" hidden="1" x14ac:dyDescent="0.25"/>
    <row r="640" ht="10.5" hidden="1" x14ac:dyDescent="0.25"/>
    <row r="641" ht="10.5" hidden="1" x14ac:dyDescent="0.25"/>
    <row r="642" ht="10.5" hidden="1" x14ac:dyDescent="0.25"/>
    <row r="643" ht="10.5" hidden="1" x14ac:dyDescent="0.25"/>
    <row r="644" ht="10.5" hidden="1" x14ac:dyDescent="0.25"/>
    <row r="645" ht="10.5" hidden="1" x14ac:dyDescent="0.25"/>
    <row r="646" ht="10.5" hidden="1" x14ac:dyDescent="0.25"/>
    <row r="647" ht="10.5" hidden="1" x14ac:dyDescent="0.25"/>
    <row r="648" ht="10.5" hidden="1" x14ac:dyDescent="0.25"/>
    <row r="649" ht="10.5" hidden="1" x14ac:dyDescent="0.25"/>
    <row r="650" ht="10.5" hidden="1" x14ac:dyDescent="0.25"/>
    <row r="651" ht="10.5" hidden="1" x14ac:dyDescent="0.25"/>
    <row r="652" ht="10.5" hidden="1" x14ac:dyDescent="0.25"/>
    <row r="653" ht="10.5" hidden="1" x14ac:dyDescent="0.25"/>
    <row r="654" ht="10.5" hidden="1" x14ac:dyDescent="0.25"/>
    <row r="655" ht="10.5" hidden="1" x14ac:dyDescent="0.25"/>
    <row r="656" ht="10.5" hidden="1" x14ac:dyDescent="0.25"/>
    <row r="657" ht="10.5" hidden="1" x14ac:dyDescent="0.25"/>
    <row r="658" ht="10.5" hidden="1" x14ac:dyDescent="0.25"/>
    <row r="659" ht="10.5" hidden="1" x14ac:dyDescent="0.25"/>
    <row r="660" ht="10.5" hidden="1" x14ac:dyDescent="0.25"/>
    <row r="661" ht="10.5" hidden="1" x14ac:dyDescent="0.25"/>
    <row r="662" ht="10.5" hidden="1" x14ac:dyDescent="0.25"/>
    <row r="663" ht="10.5" hidden="1" x14ac:dyDescent="0.25"/>
    <row r="664" ht="10.5" hidden="1" x14ac:dyDescent="0.25"/>
    <row r="665" ht="10.5" hidden="1" x14ac:dyDescent="0.25"/>
    <row r="666" ht="10.5" hidden="1" x14ac:dyDescent="0.25"/>
    <row r="667" ht="10.5" hidden="1" x14ac:dyDescent="0.25"/>
    <row r="668" ht="10.5" hidden="1" x14ac:dyDescent="0.25"/>
    <row r="669" ht="10.5" hidden="1" x14ac:dyDescent="0.25"/>
    <row r="670" ht="10.5" hidden="1" x14ac:dyDescent="0.25"/>
    <row r="671" ht="10.5" hidden="1" x14ac:dyDescent="0.25"/>
    <row r="672" ht="10.5" hidden="1" x14ac:dyDescent="0.25"/>
    <row r="673" ht="10.5" hidden="1" x14ac:dyDescent="0.25"/>
    <row r="674" ht="10.5" hidden="1" x14ac:dyDescent="0.25"/>
    <row r="675" ht="10.5" hidden="1" x14ac:dyDescent="0.25"/>
    <row r="676" ht="10.5" hidden="1" x14ac:dyDescent="0.25"/>
    <row r="677" ht="10.5" hidden="1" x14ac:dyDescent="0.25"/>
    <row r="678" ht="10.5" hidden="1" x14ac:dyDescent="0.25"/>
    <row r="679" ht="10.5" hidden="1" x14ac:dyDescent="0.25"/>
    <row r="680" ht="10.5" hidden="1" x14ac:dyDescent="0.25"/>
    <row r="681" ht="10.5" hidden="1" x14ac:dyDescent="0.25"/>
    <row r="682" ht="10.5" hidden="1" x14ac:dyDescent="0.25"/>
    <row r="683" ht="10.5" hidden="1" x14ac:dyDescent="0.25"/>
    <row r="684" ht="10.5" hidden="1" x14ac:dyDescent="0.25"/>
    <row r="685" ht="10.5" hidden="1" x14ac:dyDescent="0.25"/>
    <row r="686" ht="10.5" hidden="1" x14ac:dyDescent="0.25"/>
    <row r="687" ht="10.5" hidden="1" x14ac:dyDescent="0.25"/>
    <row r="688" ht="10.5" hidden="1" x14ac:dyDescent="0.25"/>
    <row r="689" ht="10.5" hidden="1" x14ac:dyDescent="0.25"/>
    <row r="690" ht="10.5" hidden="1" x14ac:dyDescent="0.25"/>
    <row r="691" ht="10.5" hidden="1" x14ac:dyDescent="0.25"/>
    <row r="692" ht="10.5" hidden="1" x14ac:dyDescent="0.25"/>
    <row r="693" ht="10.5" hidden="1" x14ac:dyDescent="0.25"/>
    <row r="694" ht="10.5" hidden="1" x14ac:dyDescent="0.25"/>
    <row r="695" ht="10.5" hidden="1" x14ac:dyDescent="0.25"/>
    <row r="696" ht="10.5" hidden="1" x14ac:dyDescent="0.25"/>
    <row r="697" ht="10.5" hidden="1" x14ac:dyDescent="0.25"/>
    <row r="698" ht="10.5" hidden="1" x14ac:dyDescent="0.25"/>
    <row r="699" ht="10.5" hidden="1" x14ac:dyDescent="0.25"/>
    <row r="700" ht="10.5" hidden="1" x14ac:dyDescent="0.25"/>
    <row r="701" ht="10.5" hidden="1" x14ac:dyDescent="0.25"/>
    <row r="702" ht="10.5" hidden="1" x14ac:dyDescent="0.25"/>
    <row r="703" ht="10.5" hidden="1" x14ac:dyDescent="0.25"/>
    <row r="704" ht="10.5" hidden="1" x14ac:dyDescent="0.25"/>
    <row r="705" ht="10.5" hidden="1" x14ac:dyDescent="0.25"/>
    <row r="706" ht="10.5" hidden="1" x14ac:dyDescent="0.25"/>
    <row r="707" ht="10.5" hidden="1" x14ac:dyDescent="0.25"/>
    <row r="708" ht="10.5" hidden="1" x14ac:dyDescent="0.25"/>
    <row r="709" ht="10.5" hidden="1" x14ac:dyDescent="0.25"/>
    <row r="710" ht="10.5" hidden="1" x14ac:dyDescent="0.25"/>
    <row r="711" ht="10.5" hidden="1" x14ac:dyDescent="0.25"/>
    <row r="712" ht="10.5" hidden="1" x14ac:dyDescent="0.25"/>
    <row r="713" ht="10.5" hidden="1" x14ac:dyDescent="0.25"/>
    <row r="714" ht="10.5" hidden="1" x14ac:dyDescent="0.25"/>
    <row r="715" ht="10.5" hidden="1" x14ac:dyDescent="0.25"/>
    <row r="716" ht="10.5" hidden="1" x14ac:dyDescent="0.25"/>
    <row r="717" ht="10.5" hidden="1" x14ac:dyDescent="0.25"/>
    <row r="718" ht="10.5" hidden="1" x14ac:dyDescent="0.25"/>
    <row r="719" ht="10.5" hidden="1" x14ac:dyDescent="0.25"/>
    <row r="720" ht="10.5" hidden="1" x14ac:dyDescent="0.25"/>
    <row r="721" ht="10.5" hidden="1" x14ac:dyDescent="0.25"/>
    <row r="722" ht="10.5" hidden="1" x14ac:dyDescent="0.25"/>
    <row r="723" ht="10.5" hidden="1" x14ac:dyDescent="0.25"/>
    <row r="724" ht="10.5" hidden="1" x14ac:dyDescent="0.25"/>
    <row r="725" ht="10.5" hidden="1" x14ac:dyDescent="0.25"/>
    <row r="726" ht="10.5" hidden="1" x14ac:dyDescent="0.25"/>
    <row r="727" ht="10.5" hidden="1" x14ac:dyDescent="0.25"/>
    <row r="728" ht="10.5" hidden="1" x14ac:dyDescent="0.25"/>
    <row r="729" ht="10.5" hidden="1" x14ac:dyDescent="0.25"/>
    <row r="730" ht="10.5" hidden="1" x14ac:dyDescent="0.25"/>
    <row r="731" ht="10.5" hidden="1" x14ac:dyDescent="0.25"/>
    <row r="732" ht="10.5" hidden="1" x14ac:dyDescent="0.25"/>
    <row r="733" ht="10.5" hidden="1" x14ac:dyDescent="0.25"/>
    <row r="734" ht="10.5" hidden="1" x14ac:dyDescent="0.25"/>
    <row r="735" ht="10.5" hidden="1" x14ac:dyDescent="0.25"/>
    <row r="736" ht="10.5" hidden="1" x14ac:dyDescent="0.25"/>
    <row r="737" ht="10.5" hidden="1" x14ac:dyDescent="0.25"/>
    <row r="738" ht="10.5" hidden="1" x14ac:dyDescent="0.25"/>
    <row r="739" ht="10.5" hidden="1" x14ac:dyDescent="0.25"/>
    <row r="740" ht="10.5" hidden="1" x14ac:dyDescent="0.25"/>
    <row r="741" ht="10.5" hidden="1" x14ac:dyDescent="0.25"/>
    <row r="742" ht="10.5" hidden="1" x14ac:dyDescent="0.25"/>
    <row r="743" ht="10.5" hidden="1" x14ac:dyDescent="0.25"/>
    <row r="744" ht="10.5" hidden="1" x14ac:dyDescent="0.25"/>
    <row r="745" ht="10.5" hidden="1" x14ac:dyDescent="0.25"/>
    <row r="746" ht="10.5" hidden="1" x14ac:dyDescent="0.25"/>
    <row r="747" ht="10.5" hidden="1" x14ac:dyDescent="0.25"/>
    <row r="748" ht="10.5" hidden="1" x14ac:dyDescent="0.25"/>
    <row r="749" ht="10.5" hidden="1" x14ac:dyDescent="0.25"/>
    <row r="750" ht="10.5" hidden="1" x14ac:dyDescent="0.25"/>
    <row r="751" ht="10.5" hidden="1" x14ac:dyDescent="0.25"/>
    <row r="752" ht="10.5" hidden="1" x14ac:dyDescent="0.25"/>
    <row r="753" ht="10.5" hidden="1" x14ac:dyDescent="0.25"/>
    <row r="754" ht="10.5" hidden="1" x14ac:dyDescent="0.25"/>
    <row r="755" ht="10.5" hidden="1" x14ac:dyDescent="0.25"/>
    <row r="756" ht="10.5" hidden="1" x14ac:dyDescent="0.25"/>
    <row r="757" ht="10.5" hidden="1" x14ac:dyDescent="0.25"/>
    <row r="758" ht="10.5" hidden="1" x14ac:dyDescent="0.25"/>
    <row r="759" ht="10.5" hidden="1" x14ac:dyDescent="0.25"/>
    <row r="760" ht="10.5" hidden="1" x14ac:dyDescent="0.25"/>
    <row r="761" ht="10.5" hidden="1" x14ac:dyDescent="0.25"/>
    <row r="762" ht="10.5" hidden="1" x14ac:dyDescent="0.25"/>
    <row r="763" ht="10.5" hidden="1" x14ac:dyDescent="0.25"/>
    <row r="764" ht="10.5" hidden="1" x14ac:dyDescent="0.25"/>
    <row r="765" ht="10.5" hidden="1" x14ac:dyDescent="0.25"/>
    <row r="766" ht="10.5" hidden="1" x14ac:dyDescent="0.25"/>
    <row r="767" ht="10.5" hidden="1" x14ac:dyDescent="0.25"/>
    <row r="768" ht="10.5" hidden="1" x14ac:dyDescent="0.25"/>
    <row r="769" ht="10.5" hidden="1" x14ac:dyDescent="0.25"/>
    <row r="770" ht="10.5" hidden="1" x14ac:dyDescent="0.25"/>
    <row r="771" ht="10.5" hidden="1" x14ac:dyDescent="0.25"/>
    <row r="772" ht="10.5" hidden="1" x14ac:dyDescent="0.25"/>
    <row r="773" ht="10.5" hidden="1" x14ac:dyDescent="0.25"/>
    <row r="774" ht="10.5" hidden="1" x14ac:dyDescent="0.25"/>
    <row r="775" ht="10.5" hidden="1" x14ac:dyDescent="0.25"/>
    <row r="776" ht="10.5" hidden="1" x14ac:dyDescent="0.25"/>
    <row r="777" ht="10.5" hidden="1" x14ac:dyDescent="0.25"/>
    <row r="778" ht="10.5" hidden="1" x14ac:dyDescent="0.25"/>
    <row r="779" ht="10.5" hidden="1" x14ac:dyDescent="0.25"/>
    <row r="780" ht="10.5" hidden="1" x14ac:dyDescent="0.25"/>
    <row r="781" ht="10.5" hidden="1" x14ac:dyDescent="0.25"/>
    <row r="782" ht="10.5" hidden="1" x14ac:dyDescent="0.25"/>
    <row r="783" ht="10.5" hidden="1" x14ac:dyDescent="0.25"/>
    <row r="784" ht="10.5" hidden="1" x14ac:dyDescent="0.25"/>
    <row r="785" ht="10.5" hidden="1" x14ac:dyDescent="0.25"/>
    <row r="786" ht="10.5" hidden="1" x14ac:dyDescent="0.25"/>
    <row r="787" ht="10.5" hidden="1" x14ac:dyDescent="0.25"/>
    <row r="788" ht="10.5" hidden="1" x14ac:dyDescent="0.25"/>
    <row r="789" ht="10.5" hidden="1" x14ac:dyDescent="0.25"/>
    <row r="790" ht="10.5" hidden="1" x14ac:dyDescent="0.25"/>
    <row r="791" ht="10.5" hidden="1" x14ac:dyDescent="0.25"/>
    <row r="792" ht="10.5" hidden="1" x14ac:dyDescent="0.25"/>
    <row r="793" ht="10.5" hidden="1" x14ac:dyDescent="0.25"/>
    <row r="794" ht="10.5" hidden="1" x14ac:dyDescent="0.25"/>
    <row r="795" ht="10.5" hidden="1" x14ac:dyDescent="0.25"/>
    <row r="796" ht="10.5" hidden="1" x14ac:dyDescent="0.25"/>
    <row r="797" ht="10.5" hidden="1" x14ac:dyDescent="0.25"/>
    <row r="798" ht="10.5" hidden="1" x14ac:dyDescent="0.25"/>
    <row r="799" ht="10.5" hidden="1" x14ac:dyDescent="0.25"/>
    <row r="800" ht="10.5" hidden="1" x14ac:dyDescent="0.25"/>
    <row r="801" ht="10.5" hidden="1" x14ac:dyDescent="0.25"/>
    <row r="802" ht="10.5" hidden="1" x14ac:dyDescent="0.25"/>
    <row r="803" ht="10.5" hidden="1" x14ac:dyDescent="0.25"/>
    <row r="804" ht="10.5" hidden="1" x14ac:dyDescent="0.25"/>
    <row r="805" ht="10.5" hidden="1" x14ac:dyDescent="0.25"/>
    <row r="806" ht="10.5" hidden="1" x14ac:dyDescent="0.25"/>
    <row r="807" ht="10.5" hidden="1" x14ac:dyDescent="0.25"/>
    <row r="808" ht="10.5" hidden="1" x14ac:dyDescent="0.25"/>
    <row r="809" ht="10.5" hidden="1" x14ac:dyDescent="0.25"/>
    <row r="810" ht="10.5" hidden="1" x14ac:dyDescent="0.25"/>
    <row r="811" ht="10.5" hidden="1" x14ac:dyDescent="0.25"/>
    <row r="812" ht="10.5" hidden="1" x14ac:dyDescent="0.25"/>
    <row r="813" ht="10.5" hidden="1" x14ac:dyDescent="0.25"/>
    <row r="814" ht="10.5" hidden="1" x14ac:dyDescent="0.25"/>
    <row r="815" ht="10.5" hidden="1" x14ac:dyDescent="0.25"/>
    <row r="816" ht="10.5" hidden="1" x14ac:dyDescent="0.25"/>
    <row r="817" ht="10.5" hidden="1" x14ac:dyDescent="0.25"/>
    <row r="818" ht="10.5" hidden="1" x14ac:dyDescent="0.25"/>
    <row r="819" ht="10.5" hidden="1" x14ac:dyDescent="0.25"/>
    <row r="820" ht="10.5" hidden="1" x14ac:dyDescent="0.25"/>
    <row r="821" ht="10.5" hidden="1" x14ac:dyDescent="0.25"/>
    <row r="822" ht="10.5" hidden="1" x14ac:dyDescent="0.25"/>
    <row r="823" ht="10.5" hidden="1" x14ac:dyDescent="0.25"/>
    <row r="824" ht="10.5" hidden="1" x14ac:dyDescent="0.25"/>
    <row r="825" ht="10.5" hidden="1" x14ac:dyDescent="0.25"/>
    <row r="826" ht="10.5" hidden="1" x14ac:dyDescent="0.25"/>
    <row r="827" ht="10.5" hidden="1" x14ac:dyDescent="0.25"/>
    <row r="828" ht="10.5" hidden="1" x14ac:dyDescent="0.25"/>
    <row r="829" ht="10.5" hidden="1" x14ac:dyDescent="0.25"/>
    <row r="830" ht="10.5" hidden="1" x14ac:dyDescent="0.25"/>
    <row r="831" ht="10.5" hidden="1" x14ac:dyDescent="0.25"/>
    <row r="832" ht="10.5" hidden="1" x14ac:dyDescent="0.25"/>
    <row r="833" ht="10.5" hidden="1" x14ac:dyDescent="0.25"/>
    <row r="834" ht="10.5" hidden="1" x14ac:dyDescent="0.25"/>
    <row r="835" ht="10.5" hidden="1" x14ac:dyDescent="0.25"/>
    <row r="836" ht="10.5" hidden="1" x14ac:dyDescent="0.25"/>
    <row r="837" ht="10.5" hidden="1" x14ac:dyDescent="0.25"/>
    <row r="838" ht="10.5" hidden="1" x14ac:dyDescent="0.25"/>
    <row r="839" ht="10.5" hidden="1" x14ac:dyDescent="0.25"/>
    <row r="840" ht="10.5" hidden="1" x14ac:dyDescent="0.25"/>
    <row r="841" ht="10.5" hidden="1" x14ac:dyDescent="0.25"/>
    <row r="842" ht="10.5" hidden="1" x14ac:dyDescent="0.25"/>
    <row r="843" ht="10.5" hidden="1" x14ac:dyDescent="0.25"/>
    <row r="844" ht="10.5" hidden="1" x14ac:dyDescent="0.25"/>
    <row r="845" ht="10.5" hidden="1" x14ac:dyDescent="0.25"/>
    <row r="846" ht="10.5" hidden="1" x14ac:dyDescent="0.25"/>
    <row r="847" ht="10.5" hidden="1" x14ac:dyDescent="0.25"/>
    <row r="848" ht="10.5" hidden="1" x14ac:dyDescent="0.25"/>
    <row r="849" ht="10.5" hidden="1" x14ac:dyDescent="0.25"/>
    <row r="850" ht="10.5" hidden="1" x14ac:dyDescent="0.25"/>
    <row r="851" ht="10.5" hidden="1" x14ac:dyDescent="0.25"/>
    <row r="852" ht="10.5" hidden="1" x14ac:dyDescent="0.25"/>
    <row r="853" ht="10.5" hidden="1" x14ac:dyDescent="0.25"/>
    <row r="854" ht="10.5" hidden="1" x14ac:dyDescent="0.25"/>
    <row r="855" ht="10.5" hidden="1" x14ac:dyDescent="0.25"/>
    <row r="856" ht="10.5" hidden="1" x14ac:dyDescent="0.25"/>
    <row r="857" ht="10.5" hidden="1" x14ac:dyDescent="0.25"/>
    <row r="858" ht="10.5" hidden="1" x14ac:dyDescent="0.25"/>
    <row r="859" ht="10.5" hidden="1" x14ac:dyDescent="0.25"/>
    <row r="860" ht="10.5" hidden="1" x14ac:dyDescent="0.25"/>
    <row r="861" ht="10.5" hidden="1" x14ac:dyDescent="0.25"/>
    <row r="862" ht="10.5" hidden="1" x14ac:dyDescent="0.25"/>
    <row r="863" ht="10.5" hidden="1" x14ac:dyDescent="0.25"/>
    <row r="864" ht="10.5" hidden="1" x14ac:dyDescent="0.25"/>
    <row r="865" ht="10.5" hidden="1" x14ac:dyDescent="0.25"/>
    <row r="866" ht="10.5" hidden="1" x14ac:dyDescent="0.25"/>
    <row r="867" ht="10.5" hidden="1" x14ac:dyDescent="0.25"/>
    <row r="868" ht="10.5" hidden="1" x14ac:dyDescent="0.25"/>
    <row r="869" ht="10.5" hidden="1" x14ac:dyDescent="0.25"/>
    <row r="870" ht="10.5" hidden="1" x14ac:dyDescent="0.25"/>
    <row r="871" ht="10.5" hidden="1" x14ac:dyDescent="0.25"/>
    <row r="872" ht="10.5" hidden="1" x14ac:dyDescent="0.25"/>
    <row r="873" ht="10.5" hidden="1" x14ac:dyDescent="0.25"/>
    <row r="874" ht="10.5" hidden="1" x14ac:dyDescent="0.25"/>
    <row r="875" ht="10.5" hidden="1" x14ac:dyDescent="0.25"/>
    <row r="876" ht="10.5" hidden="1" x14ac:dyDescent="0.25"/>
    <row r="877" ht="10.5" hidden="1" x14ac:dyDescent="0.25"/>
    <row r="878" ht="10.5" hidden="1" x14ac:dyDescent="0.25"/>
    <row r="879" ht="10.5" hidden="1" x14ac:dyDescent="0.25"/>
    <row r="880" ht="10.5" hidden="1" x14ac:dyDescent="0.25"/>
    <row r="881" ht="10.5" hidden="1" x14ac:dyDescent="0.25"/>
    <row r="882" ht="10.5" hidden="1" x14ac:dyDescent="0.25"/>
    <row r="883" ht="10.5" hidden="1" x14ac:dyDescent="0.25"/>
    <row r="884" ht="10.5" hidden="1" x14ac:dyDescent="0.25"/>
    <row r="885" ht="10.5" hidden="1" x14ac:dyDescent="0.25"/>
    <row r="886" ht="10.5" hidden="1" x14ac:dyDescent="0.25"/>
    <row r="887" ht="10.5" hidden="1" x14ac:dyDescent="0.25"/>
    <row r="888" ht="10.5" hidden="1" x14ac:dyDescent="0.25"/>
    <row r="889" ht="10.5" hidden="1" x14ac:dyDescent="0.25"/>
    <row r="890" ht="10.5" hidden="1" x14ac:dyDescent="0.25"/>
    <row r="891" ht="10.5" hidden="1" x14ac:dyDescent="0.25"/>
    <row r="892" ht="10.5" hidden="1" x14ac:dyDescent="0.25"/>
    <row r="893" ht="10.5" hidden="1" x14ac:dyDescent="0.25"/>
    <row r="894" ht="10.5" hidden="1" x14ac:dyDescent="0.25"/>
    <row r="895" ht="10.5" hidden="1" x14ac:dyDescent="0.25"/>
    <row r="896" ht="10.5" hidden="1" x14ac:dyDescent="0.25"/>
    <row r="897" ht="10.5" hidden="1" x14ac:dyDescent="0.25"/>
    <row r="898" ht="10.5" hidden="1" x14ac:dyDescent="0.25"/>
    <row r="899" ht="10.5" hidden="1" x14ac:dyDescent="0.25"/>
    <row r="900" ht="10.5" hidden="1" x14ac:dyDescent="0.25"/>
    <row r="901" ht="10.5" hidden="1" x14ac:dyDescent="0.25"/>
    <row r="902" ht="10.5" hidden="1" x14ac:dyDescent="0.25"/>
    <row r="903" ht="10.5" hidden="1" x14ac:dyDescent="0.25"/>
    <row r="904" ht="10.5" hidden="1" x14ac:dyDescent="0.25"/>
    <row r="905" ht="10.5" hidden="1" x14ac:dyDescent="0.25"/>
    <row r="906" ht="10.5" hidden="1" x14ac:dyDescent="0.25"/>
    <row r="907" ht="10.5" hidden="1" x14ac:dyDescent="0.25"/>
    <row r="908" ht="10.5" hidden="1" x14ac:dyDescent="0.25"/>
    <row r="909" ht="10.5" hidden="1" x14ac:dyDescent="0.25"/>
    <row r="910" ht="10.5" hidden="1" x14ac:dyDescent="0.25"/>
    <row r="911" ht="10.5" hidden="1" x14ac:dyDescent="0.25"/>
    <row r="912" ht="10.5" hidden="1" x14ac:dyDescent="0.25"/>
    <row r="913" ht="10.5" hidden="1" x14ac:dyDescent="0.25"/>
    <row r="914" ht="10.5" hidden="1" x14ac:dyDescent="0.25"/>
    <row r="915" ht="10.5" hidden="1" x14ac:dyDescent="0.25"/>
    <row r="916" ht="10.5" hidden="1" x14ac:dyDescent="0.25"/>
    <row r="917" ht="10.5" hidden="1" x14ac:dyDescent="0.25"/>
    <row r="918" ht="10.5" hidden="1" x14ac:dyDescent="0.25"/>
    <row r="919" ht="10.5" hidden="1" x14ac:dyDescent="0.25"/>
    <row r="920" ht="10.5" hidden="1" x14ac:dyDescent="0.25"/>
    <row r="921" ht="10.5" hidden="1" x14ac:dyDescent="0.25"/>
    <row r="922" ht="10.5" hidden="1" x14ac:dyDescent="0.25"/>
    <row r="923" ht="10.5" hidden="1" x14ac:dyDescent="0.25"/>
    <row r="924" ht="10.5" hidden="1" x14ac:dyDescent="0.25"/>
    <row r="925" ht="10.5" hidden="1" x14ac:dyDescent="0.25"/>
    <row r="926" ht="10.5" hidden="1" x14ac:dyDescent="0.25"/>
    <row r="927" ht="10.5" hidden="1" x14ac:dyDescent="0.25"/>
    <row r="928" ht="10.5" hidden="1" x14ac:dyDescent="0.25"/>
    <row r="929" ht="10.5" hidden="1" x14ac:dyDescent="0.25"/>
    <row r="930" ht="10.5" hidden="1" x14ac:dyDescent="0.25"/>
    <row r="931" ht="10.5" hidden="1" x14ac:dyDescent="0.25"/>
    <row r="932" ht="10.5" hidden="1" x14ac:dyDescent="0.25"/>
    <row r="933" ht="10.5" hidden="1" x14ac:dyDescent="0.25"/>
    <row r="934" ht="10.5" hidden="1" x14ac:dyDescent="0.25"/>
    <row r="935" ht="10.5" hidden="1" x14ac:dyDescent="0.25"/>
    <row r="936" ht="10.5" hidden="1" x14ac:dyDescent="0.25"/>
    <row r="937" ht="10.5" hidden="1" x14ac:dyDescent="0.25"/>
    <row r="938" ht="10.5" hidden="1" x14ac:dyDescent="0.25"/>
    <row r="939" ht="10.5" hidden="1" x14ac:dyDescent="0.25"/>
    <row r="940" ht="10.5" hidden="1" x14ac:dyDescent="0.25"/>
    <row r="941" ht="10.5" hidden="1" x14ac:dyDescent="0.25"/>
    <row r="942" ht="10.5" hidden="1" x14ac:dyDescent="0.25"/>
    <row r="943" ht="10.5" hidden="1" x14ac:dyDescent="0.25"/>
    <row r="944" ht="10.5" hidden="1" x14ac:dyDescent="0.25"/>
    <row r="945" ht="10.5" hidden="1" x14ac:dyDescent="0.25"/>
    <row r="946" ht="10.5" hidden="1" x14ac:dyDescent="0.25"/>
    <row r="947" ht="10.5" hidden="1" x14ac:dyDescent="0.25"/>
    <row r="948" ht="10.5" hidden="1" x14ac:dyDescent="0.25"/>
    <row r="949" ht="10.5" hidden="1" x14ac:dyDescent="0.25"/>
    <row r="950" ht="10.5" hidden="1" x14ac:dyDescent="0.25"/>
    <row r="951" ht="10.5" hidden="1" x14ac:dyDescent="0.25"/>
    <row r="952" ht="10.5" hidden="1" x14ac:dyDescent="0.25"/>
    <row r="953" ht="10.5" hidden="1" x14ac:dyDescent="0.25"/>
    <row r="954" ht="10.5" hidden="1" x14ac:dyDescent="0.25"/>
    <row r="955" ht="10.5" hidden="1" x14ac:dyDescent="0.25"/>
    <row r="956" ht="10.5" hidden="1" x14ac:dyDescent="0.25"/>
    <row r="957" ht="10.5" hidden="1" x14ac:dyDescent="0.25"/>
    <row r="958" ht="10.5" hidden="1" x14ac:dyDescent="0.25"/>
    <row r="959" ht="10.5" hidden="1" x14ac:dyDescent="0.25"/>
    <row r="960" ht="10.5" hidden="1" x14ac:dyDescent="0.25"/>
    <row r="961" ht="10.5" hidden="1" x14ac:dyDescent="0.25"/>
    <row r="962" ht="10.5" hidden="1" x14ac:dyDescent="0.25"/>
    <row r="963" ht="10.5" hidden="1" x14ac:dyDescent="0.25"/>
    <row r="964" ht="10.5" hidden="1" x14ac:dyDescent="0.25"/>
    <row r="965" ht="10.5" hidden="1" x14ac:dyDescent="0.25"/>
    <row r="966" ht="10.5" hidden="1" x14ac:dyDescent="0.25"/>
    <row r="967" ht="10.5" hidden="1" x14ac:dyDescent="0.25"/>
    <row r="968" ht="10.5" hidden="1" x14ac:dyDescent="0.25"/>
    <row r="969" ht="10.5" hidden="1" x14ac:dyDescent="0.25"/>
    <row r="970" ht="10.5" hidden="1" x14ac:dyDescent="0.25"/>
    <row r="971" ht="10.5" hidden="1" x14ac:dyDescent="0.25"/>
    <row r="972" ht="10.5" hidden="1" x14ac:dyDescent="0.25"/>
    <row r="973" ht="10.5" hidden="1" x14ac:dyDescent="0.25"/>
    <row r="974" ht="10.5" hidden="1" x14ac:dyDescent="0.25"/>
    <row r="975" ht="10.5" hidden="1" x14ac:dyDescent="0.25"/>
    <row r="976" ht="10.5" hidden="1" x14ac:dyDescent="0.25"/>
    <row r="977" ht="10.5" hidden="1" x14ac:dyDescent="0.25"/>
    <row r="978" ht="10.5" hidden="1" x14ac:dyDescent="0.25"/>
    <row r="979" ht="10.5" hidden="1" x14ac:dyDescent="0.25"/>
    <row r="980" ht="10.5" hidden="1" x14ac:dyDescent="0.25"/>
    <row r="981" ht="10.5" hidden="1" x14ac:dyDescent="0.25"/>
    <row r="982" ht="10.5" hidden="1" x14ac:dyDescent="0.25"/>
    <row r="983" ht="10.5" hidden="1" x14ac:dyDescent="0.25"/>
    <row r="984" ht="10.5" hidden="1" x14ac:dyDescent="0.25"/>
    <row r="985" ht="10.5" hidden="1" x14ac:dyDescent="0.25"/>
    <row r="986" ht="10.5" hidden="1" x14ac:dyDescent="0.25"/>
    <row r="987" ht="10.5" hidden="1" x14ac:dyDescent="0.25"/>
    <row r="988" ht="10.5" hidden="1" x14ac:dyDescent="0.25"/>
    <row r="989" ht="10.5" hidden="1" x14ac:dyDescent="0.25"/>
    <row r="990" ht="10.5" hidden="1" x14ac:dyDescent="0.25"/>
    <row r="991" ht="10.5" hidden="1" x14ac:dyDescent="0.25"/>
    <row r="992" ht="10.5" hidden="1" x14ac:dyDescent="0.25"/>
    <row r="993" ht="10.5" hidden="1" x14ac:dyDescent="0.25"/>
    <row r="994" ht="10.5" hidden="1" x14ac:dyDescent="0.25"/>
    <row r="995" ht="17.25" hidden="1" customHeight="1" x14ac:dyDescent="0.25"/>
    <row r="996" ht="17.25" hidden="1" customHeight="1" x14ac:dyDescent="0.25"/>
    <row r="997" ht="17.25" hidden="1" customHeight="1" x14ac:dyDescent="0.25"/>
    <row r="998" ht="17.25" hidden="1" customHeight="1" x14ac:dyDescent="0.25"/>
    <row r="999" ht="17.25" hidden="1" customHeight="1" x14ac:dyDescent="0.25"/>
    <row r="1000" ht="17.25" hidden="1" customHeight="1" x14ac:dyDescent="0.25"/>
    <row r="1001" ht="17.25" hidden="1" customHeight="1" x14ac:dyDescent="0.25"/>
    <row r="1002" ht="17.25" hidden="1" customHeight="1" x14ac:dyDescent="0.25"/>
  </sheetData>
  <sheetProtection algorithmName="SHA-512" hashValue="TjlqfvF34b8ttNjGgzNe80d8xc77inOwxN9uvnRWLbKBUNBoVp7NX97zgiJiqNd1hrQ8qa4q6A6kiUDTPNxthQ==" saltValue="zeq4qsjqTIwIWetnideVEw==" spinCount="100000" sheet="1" objects="1" scenarios="1" selectLockedCells="1"/>
  <dataConsolidate/>
  <mergeCells count="133">
    <mergeCell ref="A1:E3"/>
    <mergeCell ref="F1:G1"/>
    <mergeCell ref="H1:I1"/>
    <mergeCell ref="F2:G2"/>
    <mergeCell ref="H2:I2"/>
    <mergeCell ref="F3:G3"/>
    <mergeCell ref="H3:I3"/>
    <mergeCell ref="D12:I12"/>
    <mergeCell ref="B13:I13"/>
    <mergeCell ref="D15:I15"/>
    <mergeCell ref="D16:I16"/>
    <mergeCell ref="D17:I17"/>
    <mergeCell ref="D18:I18"/>
    <mergeCell ref="B5:I5"/>
    <mergeCell ref="D7:I7"/>
    <mergeCell ref="D8:I8"/>
    <mergeCell ref="D9:I9"/>
    <mergeCell ref="D10:I10"/>
    <mergeCell ref="C11:I11"/>
    <mergeCell ref="B26:C26"/>
    <mergeCell ref="D26:I26"/>
    <mergeCell ref="B27:C27"/>
    <mergeCell ref="D27:I27"/>
    <mergeCell ref="B29:I29"/>
    <mergeCell ref="B30:I30"/>
    <mergeCell ref="D19:I19"/>
    <mergeCell ref="D20:I20"/>
    <mergeCell ref="B22:I22"/>
    <mergeCell ref="B24:C24"/>
    <mergeCell ref="D24:I24"/>
    <mergeCell ref="B25:C25"/>
    <mergeCell ref="D25:I25"/>
    <mergeCell ref="B37:F37"/>
    <mergeCell ref="B38:F38"/>
    <mergeCell ref="B39:F39"/>
    <mergeCell ref="B40:D40"/>
    <mergeCell ref="B41:C42"/>
    <mergeCell ref="B43:D43"/>
    <mergeCell ref="B31:D31"/>
    <mergeCell ref="B32:D32"/>
    <mergeCell ref="B33:D33"/>
    <mergeCell ref="B34:D34"/>
    <mergeCell ref="B35:D35"/>
    <mergeCell ref="B36:D36"/>
    <mergeCell ref="E51:F51"/>
    <mergeCell ref="B53:I53"/>
    <mergeCell ref="B54:C54"/>
    <mergeCell ref="B55:F55"/>
    <mergeCell ref="B56:F56"/>
    <mergeCell ref="B57:F57"/>
    <mergeCell ref="B44:D44"/>
    <mergeCell ref="B45:D45"/>
    <mergeCell ref="B46:D46"/>
    <mergeCell ref="B47:E47"/>
    <mergeCell ref="B49:I49"/>
    <mergeCell ref="B50:F50"/>
    <mergeCell ref="B66:F66"/>
    <mergeCell ref="B68:I68"/>
    <mergeCell ref="B69:I69"/>
    <mergeCell ref="B70:F70"/>
    <mergeCell ref="B71:F71"/>
    <mergeCell ref="B72:D72"/>
    <mergeCell ref="B58:F58"/>
    <mergeCell ref="B60:I60"/>
    <mergeCell ref="B61:C61"/>
    <mergeCell ref="B62:F62"/>
    <mergeCell ref="B64:I64"/>
    <mergeCell ref="B65:C65"/>
    <mergeCell ref="B80:F80"/>
    <mergeCell ref="B83:I83"/>
    <mergeCell ref="B85:C85"/>
    <mergeCell ref="D85:G85"/>
    <mergeCell ref="B86:I86"/>
    <mergeCell ref="D87:G87"/>
    <mergeCell ref="B73:D73"/>
    <mergeCell ref="B74:F74"/>
    <mergeCell ref="B76:F76"/>
    <mergeCell ref="B77:F77"/>
    <mergeCell ref="B78:F78"/>
    <mergeCell ref="B79:F79"/>
    <mergeCell ref="H81:I81"/>
    <mergeCell ref="D94:G94"/>
    <mergeCell ref="D95:G95"/>
    <mergeCell ref="D96:G96"/>
    <mergeCell ref="B97:G97"/>
    <mergeCell ref="B98:G98"/>
    <mergeCell ref="B100:I100"/>
    <mergeCell ref="D88:G88"/>
    <mergeCell ref="D89:G89"/>
    <mergeCell ref="D90:G90"/>
    <mergeCell ref="D91:G91"/>
    <mergeCell ref="B92:G92"/>
    <mergeCell ref="B93:I93"/>
    <mergeCell ref="B119:I119"/>
    <mergeCell ref="B120:I120"/>
    <mergeCell ref="B121:I121"/>
    <mergeCell ref="B122:I122"/>
    <mergeCell ref="D124:G124"/>
    <mergeCell ref="D125:E125"/>
    <mergeCell ref="F125:G125"/>
    <mergeCell ref="B102:I108"/>
    <mergeCell ref="B109:I111"/>
    <mergeCell ref="B112:J113"/>
    <mergeCell ref="B115:I115"/>
    <mergeCell ref="B117:I117"/>
    <mergeCell ref="B118:I118"/>
    <mergeCell ref="C138:I138"/>
    <mergeCell ref="C139:J139"/>
    <mergeCell ref="C140:J140"/>
    <mergeCell ref="E141:F141"/>
    <mergeCell ref="G141:J141"/>
    <mergeCell ref="E142:F142"/>
    <mergeCell ref="G142:J142"/>
    <mergeCell ref="D126:E126"/>
    <mergeCell ref="F126:G126"/>
    <mergeCell ref="D127:G127"/>
    <mergeCell ref="D128:G128"/>
    <mergeCell ref="D130:G130"/>
    <mergeCell ref="C137:I137"/>
    <mergeCell ref="E149:F149"/>
    <mergeCell ref="G149:J149"/>
    <mergeCell ref="E146:F146"/>
    <mergeCell ref="G146:J146"/>
    <mergeCell ref="E147:F147"/>
    <mergeCell ref="G147:J147"/>
    <mergeCell ref="E148:F148"/>
    <mergeCell ref="G148:J148"/>
    <mergeCell ref="E143:F143"/>
    <mergeCell ref="G143:J143"/>
    <mergeCell ref="E144:F144"/>
    <mergeCell ref="G144:J144"/>
    <mergeCell ref="E145:F145"/>
    <mergeCell ref="G145:J145"/>
  </mergeCells>
  <conditionalFormatting sqref="C141:G149">
    <cfRule type="expression" dxfId="11" priority="4">
      <formula>NOT($M$7)</formula>
    </cfRule>
  </conditionalFormatting>
  <conditionalFormatting sqref="E73">
    <cfRule type="expression" dxfId="10" priority="6">
      <formula>NOT($M$8)</formula>
    </cfRule>
  </conditionalFormatting>
  <conditionalFormatting sqref="H32:H39">
    <cfRule type="expression" dxfId="9" priority="1">
      <formula>NOT($M$7)</formula>
    </cfRule>
  </conditionalFormatting>
  <conditionalFormatting sqref="H51">
    <cfRule type="expression" dxfId="8" priority="3">
      <formula>NOT($M$7)</formula>
    </cfRule>
  </conditionalFormatting>
  <conditionalFormatting sqref="H55:H57 H62 E72">
    <cfRule type="expression" dxfId="7" priority="5">
      <formula>NOT($M$7)</formula>
    </cfRule>
  </conditionalFormatting>
  <conditionalFormatting sqref="H66">
    <cfRule type="expression" dxfId="6" priority="2">
      <formula>NOT($M$7)</formula>
    </cfRule>
  </conditionalFormatting>
  <dataValidations count="7">
    <dataValidation type="textLength" operator="equal" allowBlank="1" showInputMessage="1" showErrorMessage="1" sqref="E143:F149" xr:uid="{D039ADC3-F282-49C5-8B73-32F34ED47B04}">
      <formula1>14</formula1>
    </dataValidation>
    <dataValidation type="custom" allowBlank="1" showInputMessage="1" showErrorMessage="1" error="Valeur impossible (suppérieure au taux maximum ou partenaire inéligible)." sqref="E72" xr:uid="{351AA966-5D66-432F-AF04-153BDC49E3F8}">
      <formula1>$N$10</formula1>
    </dataValidation>
    <dataValidation type="custom" allowBlank="1" showInputMessage="1" showErrorMessage="1" errorTitle=" Partenaire non éligible" error="Le type de partenaire choisi n'est pas eligible au financement._x000a_Veuillez laisser vide la colonne « Aide demandée »." sqref="H66 H51 H55:H57 H62 H37:H39" xr:uid="{13ADBE5F-8518-45EC-B8B8-4335274C86EE}">
      <formula1>($M$7)</formula1>
    </dataValidation>
    <dataValidation type="list" allowBlank="1" showInputMessage="1" showErrorMessage="1" prompt="- Menu déroulant" sqref="D15:I15" xr:uid="{AA7B7F47-B460-4514-8527-8693C3869979}">
      <formula1>list_civilité</formula1>
    </dataValidation>
    <dataValidation type="custom" allowBlank="1" showInputMessage="1" showErrorMessage="1" sqref="E73" xr:uid="{A8E53847-A2FC-4FAA-9493-7A7A6B7367C9}">
      <formula1>$M$8</formula1>
    </dataValidation>
    <dataValidation type="list" allowBlank="1" showInputMessage="1" showErrorMessage="1" prompt="- Menu déroulant" sqref="D9:I9" xr:uid="{52A16931-FCB6-4ABF-96FC-EB9C4D4AD403}">
      <formula1>list_type_etab_part</formula1>
    </dataValidation>
    <dataValidation type="textLength" operator="equal" allowBlank="1" showInputMessage="1" showErrorMessage="1" error="Veuillez renseigner un numéro de SIRET valide." sqref="D10" xr:uid="{81F76444-AD09-4903-8464-BAE813DD401E}">
      <formula1>14</formula1>
    </dataValidation>
  </dataValidations>
  <pageMargins left="0.23622047244094491" right="0.23622047244094491" top="0.94488188976377963" bottom="0.74803149606299213" header="0.31496062992125984" footer="0.31496062992125984"/>
  <pageSetup paperSize="9" scale="70" fitToHeight="0"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29E46-FFAC-4CDF-B251-0F9625BFB563}">
  <sheetPr codeName="Feuil25">
    <pageSetUpPr fitToPage="1"/>
  </sheetPr>
  <dimension ref="A1:XEW1002"/>
  <sheetViews>
    <sheetView zoomScaleNormal="100" zoomScaleSheetLayoutView="100" workbookViewId="0">
      <selection activeCell="C87" sqref="C87"/>
    </sheetView>
  </sheetViews>
  <sheetFormatPr baseColWidth="10" defaultColWidth="0" defaultRowHeight="0" customHeight="1" zeroHeight="1" x14ac:dyDescent="0.25"/>
  <cols>
    <col min="1" max="2" width="1.453125" style="498" customWidth="1"/>
    <col min="3" max="3" width="26.54296875" style="498" customWidth="1"/>
    <col min="4" max="4" width="19" style="498" customWidth="1"/>
    <col min="5" max="5" width="13.7265625" style="498" customWidth="1"/>
    <col min="6" max="6" width="14.7265625" style="498" customWidth="1"/>
    <col min="7" max="7" width="19.81640625" style="498" customWidth="1"/>
    <col min="8" max="8" width="19.54296875" style="498" customWidth="1"/>
    <col min="9" max="9" width="19.81640625" style="498" customWidth="1"/>
    <col min="10" max="10" width="2.1796875" style="80" customWidth="1"/>
    <col min="11" max="11" width="2.26953125" style="88" customWidth="1"/>
    <col min="12" max="16377" width="0" style="498" hidden="1"/>
    <col min="16378" max="16384" width="11.453125" style="498" hidden="1"/>
  </cols>
  <sheetData>
    <row r="1" spans="1:15" customFormat="1" ht="15.75" customHeight="1" thickTop="1" thickBot="1" x14ac:dyDescent="0.4">
      <c r="A1" s="891" t="s">
        <v>52</v>
      </c>
      <c r="B1" s="892"/>
      <c r="C1" s="892"/>
      <c r="D1" s="892"/>
      <c r="E1" s="892"/>
      <c r="F1" s="742"/>
      <c r="G1" s="743"/>
      <c r="H1" s="744"/>
      <c r="I1" s="743"/>
      <c r="J1" s="19"/>
      <c r="K1" s="17"/>
    </row>
    <row r="2" spans="1:15" customFormat="1" ht="15.75" customHeight="1" thickTop="1" thickBot="1" x14ac:dyDescent="0.4">
      <c r="A2" s="893"/>
      <c r="B2" s="894"/>
      <c r="C2" s="894"/>
      <c r="D2" s="894"/>
      <c r="E2" s="894"/>
      <c r="F2" s="742" t="s">
        <v>0</v>
      </c>
      <c r="G2" s="743"/>
      <c r="H2" s="744" t="str">
        <f>IF(VoletGeneral!H10&lt;&gt;"",VoletGeneral!H10,"")</f>
        <v/>
      </c>
      <c r="I2" s="743"/>
      <c r="J2" s="19"/>
      <c r="K2" s="17"/>
    </row>
    <row r="3" spans="1:15" customFormat="1" ht="15.75" customHeight="1" thickTop="1" thickBot="1" x14ac:dyDescent="0.4">
      <c r="A3" s="895"/>
      <c r="B3" s="896"/>
      <c r="C3" s="896"/>
      <c r="D3" s="896"/>
      <c r="E3" s="896"/>
      <c r="F3" s="742" t="s">
        <v>229</v>
      </c>
      <c r="G3" s="743"/>
      <c r="H3" s="946" t="s">
        <v>295</v>
      </c>
      <c r="I3" s="947"/>
      <c r="J3" s="19"/>
      <c r="K3" s="17"/>
    </row>
    <row r="4" spans="1:15" customFormat="1" ht="15.75" customHeight="1" thickTop="1" thickBot="1" x14ac:dyDescent="0.4">
      <c r="A4" s="15"/>
      <c r="B4" s="12"/>
      <c r="C4" s="13">
        <v>20408</v>
      </c>
      <c r="D4" s="6" t="str">
        <f>C4&amp;"-0"</f>
        <v>20408-0</v>
      </c>
      <c r="E4" s="6"/>
      <c r="F4" s="14"/>
      <c r="G4" s="14"/>
      <c r="H4" s="14"/>
      <c r="I4" s="14"/>
      <c r="J4" s="19"/>
      <c r="K4" s="17"/>
    </row>
    <row r="5" spans="1:15" s="497" customFormat="1" ht="15" customHeight="1" thickTop="1" thickBot="1" x14ac:dyDescent="0.35">
      <c r="A5" s="50"/>
      <c r="B5" s="588" t="s">
        <v>36</v>
      </c>
      <c r="C5" s="589"/>
      <c r="D5" s="589"/>
      <c r="E5" s="589"/>
      <c r="F5" s="589"/>
      <c r="G5" s="589"/>
      <c r="H5" s="589"/>
      <c r="I5" s="590"/>
      <c r="J5" s="19"/>
      <c r="K5" s="85"/>
    </row>
    <row r="6" spans="1:15" s="497" customFormat="1" ht="7.9" customHeight="1" thickTop="1" thickBot="1" x14ac:dyDescent="0.35">
      <c r="A6" s="53"/>
      <c r="B6" s="54"/>
      <c r="C6" s="55"/>
      <c r="D6" s="56"/>
      <c r="E6" s="34"/>
      <c r="F6" s="34"/>
      <c r="G6" s="34"/>
      <c r="H6" s="57"/>
      <c r="I6" s="57"/>
      <c r="J6" s="19"/>
      <c r="K6" s="85"/>
    </row>
    <row r="7" spans="1:15" s="497" customFormat="1" ht="15" customHeight="1" thickTop="1" thickBot="1" x14ac:dyDescent="0.35">
      <c r="A7" s="58"/>
      <c r="B7" s="58"/>
      <c r="C7" s="489" t="s">
        <v>36</v>
      </c>
      <c r="D7" s="948"/>
      <c r="E7" s="949"/>
      <c r="F7" s="949"/>
      <c r="G7" s="949"/>
      <c r="H7" s="949"/>
      <c r="I7" s="950"/>
      <c r="J7" s="19"/>
      <c r="K7" s="85"/>
      <c r="L7" s="159" t="s">
        <v>129</v>
      </c>
      <c r="M7" s="161" t="b">
        <f>(SUMIF(Table_type_part[Type étab partenaire],D9,Table_type_part[Eligible]))&gt;0</f>
        <v>0</v>
      </c>
      <c r="N7" s="160" t="s">
        <v>130</v>
      </c>
    </row>
    <row r="8" spans="1:15" s="497" customFormat="1" ht="15" customHeight="1" thickTop="1" thickBot="1" x14ac:dyDescent="0.35">
      <c r="A8" s="58"/>
      <c r="B8" s="58"/>
      <c r="C8" s="490" t="s">
        <v>38</v>
      </c>
      <c r="D8" s="951"/>
      <c r="E8" s="954"/>
      <c r="F8" s="954"/>
      <c r="G8" s="954"/>
      <c r="H8" s="954"/>
      <c r="I8" s="955"/>
      <c r="J8" s="62"/>
      <c r="K8" s="85"/>
      <c r="L8" s="159" t="s">
        <v>132</v>
      </c>
      <c r="M8" s="161" t="b">
        <f>(SUMIF(Table_type_part[Type étab partenaire],D9,Table_type_part[frais env]))&gt;0</f>
        <v>0</v>
      </c>
      <c r="N8" s="160" t="s">
        <v>130</v>
      </c>
    </row>
    <row r="9" spans="1:15" s="497" customFormat="1" ht="15" customHeight="1" thickTop="1" thickBot="1" x14ac:dyDescent="0.35">
      <c r="A9" s="58"/>
      <c r="B9" s="58"/>
      <c r="C9" s="490" t="s">
        <v>29</v>
      </c>
      <c r="D9" s="956"/>
      <c r="E9" s="956"/>
      <c r="F9" s="956"/>
      <c r="G9" s="956"/>
      <c r="H9" s="956"/>
      <c r="I9" s="956"/>
      <c r="J9" s="66"/>
      <c r="K9" s="85"/>
    </row>
    <row r="10" spans="1:15" s="497" customFormat="1" ht="15" customHeight="1" thickTop="1" thickBot="1" x14ac:dyDescent="0.35">
      <c r="A10" s="64"/>
      <c r="B10" s="64"/>
      <c r="C10" s="489" t="s">
        <v>39</v>
      </c>
      <c r="D10" s="959"/>
      <c r="E10" s="959"/>
      <c r="F10" s="959"/>
      <c r="G10" s="959"/>
      <c r="H10" s="959"/>
      <c r="I10" s="959"/>
      <c r="J10" s="66"/>
      <c r="K10" s="85"/>
      <c r="M10" s="159" t="s">
        <v>277</v>
      </c>
      <c r="N10" s="161" t="b">
        <f>AND(M7)</f>
        <v>0</v>
      </c>
      <c r="O10" s="160" t="s">
        <v>186</v>
      </c>
    </row>
    <row r="11" spans="1:15" s="497" customFormat="1" ht="16.5" hidden="1" customHeight="1" thickTop="1" thickBot="1" x14ac:dyDescent="0.35">
      <c r="A11" s="58"/>
      <c r="B11" s="42"/>
      <c r="C11" s="960" t="str">
        <f>IF(AND(NOT(M7),(COUNT(aide_à_bloquer)&lt;&gt;0))," Etablissement non éligible au financement, veuillez effacer les données dans les colonnes « Aide demandée ».", "")</f>
        <v/>
      </c>
      <c r="D11" s="961"/>
      <c r="E11" s="961"/>
      <c r="F11" s="961"/>
      <c r="G11" s="961"/>
      <c r="H11" s="961"/>
      <c r="I11" s="962"/>
      <c r="J11" s="62"/>
      <c r="K11" s="85"/>
    </row>
    <row r="12" spans="1:15" s="497" customFormat="1" ht="71" customHeight="1" thickTop="1" thickBot="1" x14ac:dyDescent="0.35">
      <c r="A12" s="58"/>
      <c r="B12" s="42"/>
      <c r="C12" s="499"/>
      <c r="D12" s="966" t="s">
        <v>432</v>
      </c>
      <c r="E12" s="966"/>
      <c r="F12" s="966"/>
      <c r="G12" s="966"/>
      <c r="H12" s="966"/>
      <c r="I12" s="967"/>
      <c r="J12" s="62"/>
      <c r="K12" s="85"/>
    </row>
    <row r="13" spans="1:15" s="497" customFormat="1" ht="15" customHeight="1" thickTop="1" thickBot="1" x14ac:dyDescent="0.35">
      <c r="A13" s="50"/>
      <c r="B13" s="588" t="s">
        <v>40</v>
      </c>
      <c r="C13" s="589"/>
      <c r="D13" s="589"/>
      <c r="E13" s="589"/>
      <c r="F13" s="589"/>
      <c r="G13" s="589"/>
      <c r="H13" s="589"/>
      <c r="I13" s="590"/>
      <c r="J13" s="66"/>
      <c r="K13" s="85"/>
    </row>
    <row r="14" spans="1:15" s="497" customFormat="1" ht="7.9" customHeight="1" thickTop="1" thickBot="1" x14ac:dyDescent="0.35">
      <c r="A14" s="53"/>
      <c r="B14" s="54"/>
      <c r="C14" s="67"/>
      <c r="D14" s="57"/>
      <c r="E14" s="57"/>
      <c r="F14" s="57"/>
      <c r="G14" s="57"/>
      <c r="H14" s="57"/>
      <c r="I14" s="57"/>
      <c r="J14" s="62"/>
      <c r="K14" s="85"/>
    </row>
    <row r="15" spans="1:15" s="497" customFormat="1" ht="15" customHeight="1" thickTop="1" thickBot="1" x14ac:dyDescent="0.35">
      <c r="A15" s="58"/>
      <c r="B15" s="58"/>
      <c r="C15" s="490" t="s">
        <v>33</v>
      </c>
      <c r="D15" s="951"/>
      <c r="E15" s="964"/>
      <c r="F15" s="964"/>
      <c r="G15" s="964"/>
      <c r="H15" s="964"/>
      <c r="I15" s="965"/>
      <c r="J15" s="66"/>
      <c r="K15" s="85"/>
    </row>
    <row r="16" spans="1:15" s="497" customFormat="1" ht="15" customHeight="1" thickTop="1" thickBot="1" x14ac:dyDescent="0.35">
      <c r="A16" s="58"/>
      <c r="B16" s="58"/>
      <c r="C16" s="490" t="s">
        <v>1</v>
      </c>
      <c r="D16" s="951"/>
      <c r="E16" s="952"/>
      <c r="F16" s="952"/>
      <c r="G16" s="952"/>
      <c r="H16" s="952"/>
      <c r="I16" s="953"/>
      <c r="J16" s="66"/>
      <c r="K16" s="85"/>
    </row>
    <row r="17" spans="1:16377" s="497" customFormat="1" ht="15" customHeight="1" thickTop="1" thickBot="1" x14ac:dyDescent="0.35">
      <c r="A17" s="58"/>
      <c r="B17" s="58"/>
      <c r="C17" s="490" t="s">
        <v>2</v>
      </c>
      <c r="D17" s="951"/>
      <c r="E17" s="952"/>
      <c r="F17" s="952"/>
      <c r="G17" s="952"/>
      <c r="H17" s="952"/>
      <c r="I17" s="953"/>
      <c r="J17" s="66"/>
      <c r="K17" s="85"/>
    </row>
    <row r="18" spans="1:16377" s="497" customFormat="1" ht="15" customHeight="1" thickTop="1" thickBot="1" x14ac:dyDescent="0.35">
      <c r="A18" s="58"/>
      <c r="B18" s="58"/>
      <c r="C18" s="490" t="s">
        <v>28</v>
      </c>
      <c r="D18" s="951"/>
      <c r="E18" s="952"/>
      <c r="F18" s="952"/>
      <c r="G18" s="952"/>
      <c r="H18" s="952"/>
      <c r="I18" s="953"/>
      <c r="J18" s="66"/>
      <c r="K18" s="85"/>
    </row>
    <row r="19" spans="1:16377" s="497" customFormat="1" ht="15" customHeight="1" thickTop="1" thickBot="1" x14ac:dyDescent="0.35">
      <c r="A19" s="58"/>
      <c r="B19" s="58"/>
      <c r="C19" s="490" t="s">
        <v>4</v>
      </c>
      <c r="D19" s="957"/>
      <c r="E19" s="952"/>
      <c r="F19" s="952"/>
      <c r="G19" s="952"/>
      <c r="H19" s="952"/>
      <c r="I19" s="953"/>
      <c r="J19" s="66"/>
      <c r="K19" s="85"/>
    </row>
    <row r="20" spans="1:16377" s="497" customFormat="1" ht="15" customHeight="1" thickTop="1" thickBot="1" x14ac:dyDescent="0.35">
      <c r="A20" s="58"/>
      <c r="B20" s="58"/>
      <c r="C20" s="490" t="s">
        <v>3</v>
      </c>
      <c r="D20" s="958"/>
      <c r="E20" s="958"/>
      <c r="F20" s="958"/>
      <c r="G20" s="958"/>
      <c r="H20" s="958"/>
      <c r="I20" s="958"/>
      <c r="J20" s="66"/>
      <c r="K20" s="85"/>
    </row>
    <row r="21" spans="1:16377" s="497" customFormat="1" ht="15" customHeight="1" thickTop="1" thickBot="1" x14ac:dyDescent="0.35">
      <c r="A21" s="58"/>
      <c r="B21" s="64"/>
      <c r="C21" s="42"/>
      <c r="D21" s="46"/>
      <c r="E21" s="46"/>
      <c r="F21" s="47"/>
      <c r="G21" s="47"/>
      <c r="H21" s="47"/>
      <c r="I21" s="47"/>
      <c r="J21" s="66"/>
      <c r="K21" s="85"/>
    </row>
    <row r="22" spans="1:16377" s="61" customFormat="1" ht="15" customHeight="1" thickTop="1" thickBot="1" x14ac:dyDescent="0.4">
      <c r="B22" s="588" t="s">
        <v>162</v>
      </c>
      <c r="C22" s="589"/>
      <c r="D22" s="589"/>
      <c r="E22" s="589"/>
      <c r="F22" s="589"/>
      <c r="G22" s="589"/>
      <c r="H22" s="589"/>
      <c r="I22" s="589"/>
      <c r="K22" s="381"/>
    </row>
    <row r="23" spans="1:16377" s="61" customFormat="1" ht="7.9" customHeight="1" thickTop="1" thickBot="1" x14ac:dyDescent="0.4">
      <c r="K23" s="381"/>
    </row>
    <row r="24" spans="1:16377" s="85" customFormat="1" ht="15" customHeight="1" thickTop="1" thickBot="1" x14ac:dyDescent="0.35">
      <c r="A24" s="74"/>
      <c r="B24" s="712" t="s">
        <v>1</v>
      </c>
      <c r="C24" s="713"/>
      <c r="D24" s="782"/>
      <c r="E24" s="783"/>
      <c r="F24" s="783"/>
      <c r="G24" s="783"/>
      <c r="H24" s="783"/>
      <c r="I24" s="784"/>
      <c r="J24" s="60"/>
    </row>
    <row r="25" spans="1:16377" s="85" customFormat="1" ht="15" customHeight="1" thickTop="1" thickBot="1" x14ac:dyDescent="0.35">
      <c r="A25" s="74"/>
      <c r="B25" s="712" t="s">
        <v>2</v>
      </c>
      <c r="C25" s="713"/>
      <c r="D25" s="782"/>
      <c r="E25" s="783"/>
      <c r="F25" s="783"/>
      <c r="G25" s="783"/>
      <c r="H25" s="783"/>
      <c r="I25" s="784"/>
      <c r="J25" s="60"/>
    </row>
    <row r="26" spans="1:16377" s="85" customFormat="1" ht="15" customHeight="1" thickTop="1" thickBot="1" x14ac:dyDescent="0.35">
      <c r="A26" s="74"/>
      <c r="B26" s="712" t="s">
        <v>4</v>
      </c>
      <c r="C26" s="713"/>
      <c r="D26" s="782"/>
      <c r="E26" s="783"/>
      <c r="F26" s="783"/>
      <c r="G26" s="783"/>
      <c r="H26" s="783"/>
      <c r="I26" s="784"/>
      <c r="J26" s="60"/>
    </row>
    <row r="27" spans="1:16377" s="85" customFormat="1" ht="15" customHeight="1" thickTop="1" thickBot="1" x14ac:dyDescent="0.35">
      <c r="A27" s="74"/>
      <c r="B27" s="714" t="s">
        <v>3</v>
      </c>
      <c r="C27" s="963"/>
      <c r="D27" s="972"/>
      <c r="E27" s="973"/>
      <c r="F27" s="973"/>
      <c r="G27" s="973"/>
      <c r="H27" s="973"/>
      <c r="I27" s="974"/>
      <c r="J27" s="73"/>
    </row>
    <row r="28" spans="1:16377" s="105" customFormat="1" ht="15" customHeight="1" thickTop="1" thickBot="1" x14ac:dyDescent="0.4">
      <c r="A28" s="61"/>
      <c r="B28" s="61"/>
      <c r="C28" s="61"/>
      <c r="D28" s="61"/>
      <c r="E28" s="61"/>
      <c r="F28" s="61"/>
      <c r="G28" s="61"/>
      <c r="H28" s="61"/>
      <c r="I28" s="61"/>
      <c r="J28" s="61"/>
      <c r="K28" s="38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c r="HN28" s="61"/>
      <c r="HO28" s="61"/>
      <c r="HP28" s="61"/>
      <c r="HQ28" s="61"/>
      <c r="HR28" s="61"/>
      <c r="HS28" s="61"/>
      <c r="HT28" s="61"/>
      <c r="HU28" s="61"/>
      <c r="HV28" s="61"/>
      <c r="HW28" s="61"/>
      <c r="HX28" s="61"/>
      <c r="HY28" s="61"/>
      <c r="HZ28" s="61"/>
      <c r="IA28" s="61"/>
      <c r="IB28" s="61"/>
      <c r="IC28" s="61"/>
      <c r="ID28" s="61"/>
      <c r="IE28" s="61"/>
      <c r="IF28" s="61"/>
      <c r="IG28" s="61"/>
      <c r="IH28" s="61"/>
      <c r="II28" s="61"/>
      <c r="IJ28" s="61"/>
      <c r="IK28" s="61"/>
      <c r="IL28" s="61"/>
      <c r="IM28" s="61"/>
      <c r="IN28" s="61"/>
      <c r="IO28" s="61"/>
      <c r="IP28" s="61"/>
      <c r="IQ28" s="61"/>
      <c r="IR28" s="61"/>
      <c r="IS28" s="61"/>
      <c r="IT28" s="61"/>
      <c r="IU28" s="61"/>
      <c r="IV28" s="61"/>
      <c r="IW28" s="61"/>
      <c r="IX28" s="61"/>
      <c r="IY28" s="61"/>
      <c r="IZ28" s="61"/>
      <c r="JA28" s="61"/>
      <c r="JB28" s="61"/>
      <c r="JC28" s="61"/>
      <c r="JD28" s="61"/>
      <c r="JE28" s="61"/>
      <c r="JF28" s="61"/>
      <c r="JG28" s="61"/>
      <c r="JH28" s="61"/>
      <c r="JI28" s="61"/>
      <c r="JJ28" s="61"/>
      <c r="JK28" s="61"/>
      <c r="JL28" s="61"/>
      <c r="JM28" s="61"/>
      <c r="JN28" s="61"/>
      <c r="JO28" s="61"/>
      <c r="JP28" s="61"/>
      <c r="JQ28" s="61"/>
      <c r="JR28" s="61"/>
      <c r="JS28" s="61"/>
      <c r="JT28" s="61"/>
      <c r="JU28" s="61"/>
      <c r="JV28" s="61"/>
      <c r="JW28" s="61"/>
      <c r="JX28" s="61"/>
      <c r="JY28" s="61"/>
      <c r="JZ28" s="61"/>
      <c r="KA28" s="61"/>
      <c r="KB28" s="61"/>
      <c r="KC28" s="61"/>
      <c r="KD28" s="61"/>
      <c r="KE28" s="61"/>
      <c r="KF28" s="61"/>
      <c r="KG28" s="61"/>
      <c r="KH28" s="61"/>
      <c r="KI28" s="61"/>
      <c r="KJ28" s="61"/>
      <c r="KK28" s="61"/>
      <c r="KL28" s="61"/>
      <c r="KM28" s="61"/>
      <c r="KN28" s="61"/>
      <c r="KO28" s="61"/>
      <c r="KP28" s="61"/>
      <c r="KQ28" s="61"/>
      <c r="KR28" s="61"/>
      <c r="KS28" s="61"/>
      <c r="KT28" s="61"/>
      <c r="KU28" s="61"/>
      <c r="KV28" s="61"/>
      <c r="KW28" s="61"/>
      <c r="KX28" s="61"/>
      <c r="KY28" s="61"/>
      <c r="KZ28" s="61"/>
      <c r="LA28" s="61"/>
      <c r="LB28" s="61"/>
      <c r="LC28" s="61"/>
      <c r="LD28" s="61"/>
      <c r="LE28" s="61"/>
      <c r="LF28" s="61"/>
      <c r="LG28" s="61"/>
      <c r="LH28" s="61"/>
      <c r="LI28" s="61"/>
      <c r="LJ28" s="61"/>
      <c r="LK28" s="61"/>
      <c r="LL28" s="61"/>
      <c r="LM28" s="61"/>
      <c r="LN28" s="61"/>
      <c r="LO28" s="61"/>
      <c r="LP28" s="61"/>
      <c r="LQ28" s="61"/>
      <c r="LR28" s="61"/>
      <c r="LS28" s="61"/>
      <c r="LT28" s="61"/>
      <c r="LU28" s="61"/>
      <c r="LV28" s="61"/>
      <c r="LW28" s="61"/>
      <c r="LX28" s="61"/>
      <c r="LY28" s="61"/>
      <c r="LZ28" s="61"/>
      <c r="MA28" s="61"/>
      <c r="MB28" s="61"/>
      <c r="MC28" s="61"/>
      <c r="MD28" s="61"/>
      <c r="ME28" s="61"/>
      <c r="MF28" s="61"/>
      <c r="MG28" s="61"/>
      <c r="MH28" s="61"/>
      <c r="MI28" s="61"/>
      <c r="MJ28" s="61"/>
      <c r="MK28" s="61"/>
      <c r="ML28" s="61"/>
      <c r="MM28" s="61"/>
      <c r="MN28" s="61"/>
      <c r="MO28" s="61"/>
      <c r="MP28" s="61"/>
      <c r="MQ28" s="61"/>
      <c r="MR28" s="61"/>
      <c r="MS28" s="61"/>
      <c r="MT28" s="61"/>
      <c r="MU28" s="61"/>
      <c r="MV28" s="61"/>
      <c r="MW28" s="61"/>
      <c r="MX28" s="61"/>
      <c r="MY28" s="61"/>
      <c r="MZ28" s="61"/>
      <c r="NA28" s="61"/>
      <c r="NB28" s="61"/>
      <c r="NC28" s="61"/>
      <c r="ND28" s="61"/>
      <c r="NE28" s="61"/>
      <c r="NF28" s="61"/>
      <c r="NG28" s="61"/>
      <c r="NH28" s="61"/>
      <c r="NI28" s="61"/>
      <c r="NJ28" s="61"/>
      <c r="NK28" s="61"/>
      <c r="NL28" s="61"/>
      <c r="NM28" s="61"/>
      <c r="NN28" s="61"/>
      <c r="NO28" s="61"/>
      <c r="NP28" s="61"/>
      <c r="NQ28" s="61"/>
      <c r="NR28" s="61"/>
      <c r="NS28" s="61"/>
      <c r="NT28" s="61"/>
      <c r="NU28" s="61"/>
      <c r="NV28" s="61"/>
      <c r="NW28" s="61"/>
      <c r="NX28" s="61"/>
      <c r="NY28" s="61"/>
      <c r="NZ28" s="61"/>
      <c r="OA28" s="61"/>
      <c r="OB28" s="61"/>
      <c r="OC28" s="61"/>
      <c r="OD28" s="61"/>
      <c r="OE28" s="61"/>
      <c r="OF28" s="61"/>
      <c r="OG28" s="61"/>
      <c r="OH28" s="61"/>
      <c r="OI28" s="61"/>
      <c r="OJ28" s="61"/>
      <c r="OK28" s="61"/>
      <c r="OL28" s="61"/>
      <c r="OM28" s="61"/>
      <c r="ON28" s="61"/>
      <c r="OO28" s="61"/>
      <c r="OP28" s="61"/>
      <c r="OQ28" s="61"/>
      <c r="OR28" s="61"/>
      <c r="OS28" s="61"/>
      <c r="OT28" s="61"/>
      <c r="OU28" s="61"/>
      <c r="OV28" s="61"/>
      <c r="OW28" s="61"/>
      <c r="OX28" s="61"/>
      <c r="OY28" s="61"/>
      <c r="OZ28" s="61"/>
      <c r="PA28" s="61"/>
      <c r="PB28" s="61"/>
      <c r="PC28" s="61"/>
      <c r="PD28" s="61"/>
      <c r="PE28" s="61"/>
      <c r="PF28" s="61"/>
      <c r="PG28" s="61"/>
      <c r="PH28" s="61"/>
      <c r="PI28" s="61"/>
      <c r="PJ28" s="61"/>
      <c r="PK28" s="61"/>
      <c r="PL28" s="61"/>
      <c r="PM28" s="61"/>
      <c r="PN28" s="61"/>
      <c r="PO28" s="61"/>
      <c r="PP28" s="61"/>
      <c r="PQ28" s="61"/>
      <c r="PR28" s="61"/>
      <c r="PS28" s="61"/>
      <c r="PT28" s="61"/>
      <c r="PU28" s="61"/>
      <c r="PV28" s="61"/>
      <c r="PW28" s="61"/>
      <c r="PX28" s="61"/>
      <c r="PY28" s="61"/>
      <c r="PZ28" s="61"/>
      <c r="QA28" s="61"/>
      <c r="QB28" s="61"/>
      <c r="QC28" s="61"/>
      <c r="QD28" s="61"/>
      <c r="QE28" s="61"/>
      <c r="QF28" s="61"/>
      <c r="QG28" s="61"/>
      <c r="QH28" s="61"/>
      <c r="QI28" s="61"/>
      <c r="QJ28" s="61"/>
      <c r="QK28" s="61"/>
      <c r="QL28" s="61"/>
      <c r="QM28" s="61"/>
      <c r="QN28" s="61"/>
      <c r="QO28" s="61"/>
      <c r="QP28" s="61"/>
      <c r="QQ28" s="61"/>
      <c r="QR28" s="61"/>
      <c r="QS28" s="61"/>
      <c r="QT28" s="61"/>
      <c r="QU28" s="61"/>
      <c r="QV28" s="61"/>
      <c r="QW28" s="61"/>
      <c r="QX28" s="61"/>
      <c r="QY28" s="61"/>
      <c r="QZ28" s="61"/>
      <c r="RA28" s="61"/>
      <c r="RB28" s="61"/>
      <c r="RC28" s="61"/>
      <c r="RD28" s="61"/>
      <c r="RE28" s="61"/>
      <c r="RF28" s="61"/>
      <c r="RG28" s="61"/>
      <c r="RH28" s="61"/>
      <c r="RI28" s="61"/>
      <c r="RJ28" s="61"/>
      <c r="RK28" s="61"/>
      <c r="RL28" s="61"/>
      <c r="RM28" s="61"/>
      <c r="RN28" s="61"/>
      <c r="RO28" s="61"/>
      <c r="RP28" s="61"/>
      <c r="RQ28" s="61"/>
      <c r="RR28" s="61"/>
      <c r="RS28" s="61"/>
      <c r="RT28" s="61"/>
      <c r="RU28" s="61"/>
      <c r="RV28" s="61"/>
      <c r="RW28" s="61"/>
      <c r="RX28" s="61"/>
      <c r="RY28" s="61"/>
      <c r="RZ28" s="61"/>
      <c r="SA28" s="61"/>
      <c r="SB28" s="61"/>
      <c r="SC28" s="61"/>
      <c r="SD28" s="61"/>
      <c r="SE28" s="61"/>
      <c r="SF28" s="61"/>
      <c r="SG28" s="61"/>
      <c r="SH28" s="61"/>
      <c r="SI28" s="61"/>
      <c r="SJ28" s="61"/>
      <c r="SK28" s="61"/>
      <c r="SL28" s="61"/>
      <c r="SM28" s="61"/>
      <c r="SN28" s="61"/>
      <c r="SO28" s="61"/>
      <c r="SP28" s="61"/>
      <c r="SQ28" s="61"/>
      <c r="SR28" s="61"/>
      <c r="SS28" s="61"/>
      <c r="ST28" s="61"/>
      <c r="SU28" s="61"/>
      <c r="SV28" s="61"/>
      <c r="SW28" s="61"/>
      <c r="SX28" s="61"/>
      <c r="SY28" s="61"/>
      <c r="SZ28" s="61"/>
      <c r="TA28" s="61"/>
      <c r="TB28" s="61"/>
      <c r="TC28" s="61"/>
      <c r="TD28" s="61"/>
      <c r="TE28" s="61"/>
      <c r="TF28" s="61"/>
      <c r="TG28" s="61"/>
      <c r="TH28" s="61"/>
      <c r="TI28" s="61"/>
      <c r="TJ28" s="61"/>
      <c r="TK28" s="61"/>
      <c r="TL28" s="61"/>
      <c r="TM28" s="61"/>
      <c r="TN28" s="61"/>
      <c r="TO28" s="61"/>
      <c r="TP28" s="61"/>
      <c r="TQ28" s="61"/>
      <c r="TR28" s="61"/>
      <c r="TS28" s="61"/>
      <c r="TT28" s="61"/>
      <c r="TU28" s="61"/>
      <c r="TV28" s="61"/>
      <c r="TW28" s="61"/>
      <c r="TX28" s="61"/>
      <c r="TY28" s="61"/>
      <c r="TZ28" s="61"/>
      <c r="UA28" s="61"/>
      <c r="UB28" s="61"/>
      <c r="UC28" s="61"/>
      <c r="UD28" s="61"/>
      <c r="UE28" s="61"/>
      <c r="UF28" s="61"/>
      <c r="UG28" s="61"/>
      <c r="UH28" s="61"/>
      <c r="UI28" s="61"/>
      <c r="UJ28" s="61"/>
      <c r="UK28" s="61"/>
      <c r="UL28" s="61"/>
      <c r="UM28" s="61"/>
      <c r="UN28" s="61"/>
      <c r="UO28" s="61"/>
      <c r="UP28" s="61"/>
      <c r="UQ28" s="61"/>
      <c r="UR28" s="61"/>
      <c r="US28" s="61"/>
      <c r="UT28" s="61"/>
      <c r="UU28" s="61"/>
      <c r="UV28" s="61"/>
      <c r="UW28" s="61"/>
      <c r="UX28" s="61"/>
      <c r="UY28" s="61"/>
      <c r="UZ28" s="61"/>
      <c r="VA28" s="61"/>
      <c r="VB28" s="61"/>
      <c r="VC28" s="61"/>
      <c r="VD28" s="61"/>
      <c r="VE28" s="61"/>
      <c r="VF28" s="61"/>
      <c r="VG28" s="61"/>
      <c r="VH28" s="61"/>
      <c r="VI28" s="61"/>
      <c r="VJ28" s="61"/>
      <c r="VK28" s="61"/>
      <c r="VL28" s="61"/>
      <c r="VM28" s="61"/>
      <c r="VN28" s="61"/>
      <c r="VO28" s="61"/>
      <c r="VP28" s="61"/>
      <c r="VQ28" s="61"/>
      <c r="VR28" s="61"/>
      <c r="VS28" s="61"/>
      <c r="VT28" s="61"/>
      <c r="VU28" s="61"/>
      <c r="VV28" s="61"/>
      <c r="VW28" s="61"/>
      <c r="VX28" s="61"/>
      <c r="VY28" s="61"/>
      <c r="VZ28" s="61"/>
      <c r="WA28" s="61"/>
      <c r="WB28" s="61"/>
      <c r="WC28" s="61"/>
      <c r="WD28" s="61"/>
      <c r="WE28" s="61"/>
      <c r="WF28" s="61"/>
      <c r="WG28" s="61"/>
      <c r="WH28" s="61"/>
      <c r="WI28" s="61"/>
      <c r="WJ28" s="61"/>
      <c r="WK28" s="61"/>
      <c r="WL28" s="61"/>
      <c r="WM28" s="61"/>
      <c r="WN28" s="61"/>
      <c r="WO28" s="61"/>
      <c r="WP28" s="61"/>
      <c r="WQ28" s="61"/>
      <c r="WR28" s="61"/>
      <c r="WS28" s="61"/>
      <c r="WT28" s="61"/>
      <c r="WU28" s="61"/>
      <c r="WV28" s="61"/>
      <c r="WW28" s="61"/>
      <c r="WX28" s="61"/>
      <c r="WY28" s="61"/>
      <c r="WZ28" s="61"/>
      <c r="XA28" s="61"/>
      <c r="XB28" s="61"/>
      <c r="XC28" s="61"/>
      <c r="XD28" s="61"/>
      <c r="XE28" s="61"/>
      <c r="XF28" s="61"/>
      <c r="XG28" s="61"/>
      <c r="XH28" s="61"/>
      <c r="XI28" s="61"/>
      <c r="XJ28" s="61"/>
      <c r="XK28" s="61"/>
      <c r="XL28" s="61"/>
      <c r="XM28" s="61"/>
      <c r="XN28" s="61"/>
      <c r="XO28" s="61"/>
      <c r="XP28" s="61"/>
      <c r="XQ28" s="61"/>
      <c r="XR28" s="61"/>
      <c r="XS28" s="61"/>
      <c r="XT28" s="61"/>
      <c r="XU28" s="61"/>
      <c r="XV28" s="61"/>
      <c r="XW28" s="61"/>
      <c r="XX28" s="61"/>
      <c r="XY28" s="61"/>
      <c r="XZ28" s="61"/>
      <c r="YA28" s="61"/>
      <c r="YB28" s="61"/>
      <c r="YC28" s="61"/>
      <c r="YD28" s="61"/>
      <c r="YE28" s="61"/>
      <c r="YF28" s="61"/>
      <c r="YG28" s="61"/>
      <c r="YH28" s="61"/>
      <c r="YI28" s="61"/>
      <c r="YJ28" s="61"/>
      <c r="YK28" s="61"/>
      <c r="YL28" s="61"/>
      <c r="YM28" s="61"/>
      <c r="YN28" s="61"/>
      <c r="YO28" s="61"/>
      <c r="YP28" s="61"/>
      <c r="YQ28" s="61"/>
      <c r="YR28" s="61"/>
      <c r="YS28" s="61"/>
      <c r="YT28" s="61"/>
      <c r="YU28" s="61"/>
      <c r="YV28" s="61"/>
      <c r="YW28" s="61"/>
      <c r="YX28" s="61"/>
      <c r="YY28" s="61"/>
      <c r="YZ28" s="61"/>
      <c r="ZA28" s="61"/>
      <c r="ZB28" s="61"/>
      <c r="ZC28" s="61"/>
      <c r="ZD28" s="61"/>
      <c r="ZE28" s="61"/>
      <c r="ZF28" s="61"/>
      <c r="ZG28" s="61"/>
      <c r="ZH28" s="61"/>
      <c r="ZI28" s="61"/>
      <c r="ZJ28" s="61"/>
      <c r="ZK28" s="61"/>
      <c r="ZL28" s="61"/>
      <c r="ZM28" s="61"/>
      <c r="ZN28" s="61"/>
      <c r="ZO28" s="61"/>
      <c r="ZP28" s="61"/>
      <c r="ZQ28" s="61"/>
      <c r="ZR28" s="61"/>
      <c r="ZS28" s="61"/>
      <c r="ZT28" s="61"/>
      <c r="ZU28" s="61"/>
      <c r="ZV28" s="61"/>
      <c r="ZW28" s="61"/>
      <c r="ZX28" s="61"/>
      <c r="ZY28" s="61"/>
      <c r="ZZ28" s="61"/>
      <c r="AAA28" s="61"/>
      <c r="AAB28" s="61"/>
      <c r="AAC28" s="61"/>
      <c r="AAD28" s="61"/>
      <c r="AAE28" s="61"/>
      <c r="AAF28" s="61"/>
      <c r="AAG28" s="61"/>
      <c r="AAH28" s="61"/>
      <c r="AAI28" s="61"/>
      <c r="AAJ28" s="61"/>
      <c r="AAK28" s="61"/>
      <c r="AAL28" s="61"/>
      <c r="AAM28" s="61"/>
      <c r="AAN28" s="61"/>
      <c r="AAO28" s="61"/>
      <c r="AAP28" s="61"/>
      <c r="AAQ28" s="61"/>
      <c r="AAR28" s="61"/>
      <c r="AAS28" s="61"/>
      <c r="AAT28" s="61"/>
      <c r="AAU28" s="61"/>
      <c r="AAV28" s="61"/>
      <c r="AAW28" s="61"/>
      <c r="AAX28" s="61"/>
      <c r="AAY28" s="61"/>
      <c r="AAZ28" s="61"/>
      <c r="ABA28" s="61"/>
      <c r="ABB28" s="61"/>
      <c r="ABC28" s="61"/>
      <c r="ABD28" s="61"/>
      <c r="ABE28" s="61"/>
      <c r="ABF28" s="61"/>
      <c r="ABG28" s="61"/>
      <c r="ABH28" s="61"/>
      <c r="ABI28" s="61"/>
      <c r="ABJ28" s="61"/>
      <c r="ABK28" s="61"/>
      <c r="ABL28" s="61"/>
      <c r="ABM28" s="61"/>
      <c r="ABN28" s="61"/>
      <c r="ABO28" s="61"/>
      <c r="ABP28" s="61"/>
      <c r="ABQ28" s="61"/>
      <c r="ABR28" s="61"/>
      <c r="ABS28" s="61"/>
      <c r="ABT28" s="61"/>
      <c r="ABU28" s="61"/>
      <c r="ABV28" s="61"/>
      <c r="ABW28" s="61"/>
      <c r="ABX28" s="61"/>
      <c r="ABY28" s="61"/>
      <c r="ABZ28" s="61"/>
      <c r="ACA28" s="61"/>
      <c r="ACB28" s="61"/>
      <c r="ACC28" s="61"/>
      <c r="ACD28" s="61"/>
      <c r="ACE28" s="61"/>
      <c r="ACF28" s="61"/>
      <c r="ACG28" s="61"/>
      <c r="ACH28" s="61"/>
      <c r="ACI28" s="61"/>
      <c r="ACJ28" s="61"/>
      <c r="ACK28" s="61"/>
      <c r="ACL28" s="61"/>
      <c r="ACM28" s="61"/>
      <c r="ACN28" s="61"/>
      <c r="ACO28" s="61"/>
      <c r="ACP28" s="61"/>
      <c r="ACQ28" s="61"/>
      <c r="ACR28" s="61"/>
      <c r="ACS28" s="61"/>
      <c r="ACT28" s="61"/>
      <c r="ACU28" s="61"/>
      <c r="ACV28" s="61"/>
      <c r="ACW28" s="61"/>
      <c r="ACX28" s="61"/>
      <c r="ACY28" s="61"/>
      <c r="ACZ28" s="61"/>
      <c r="ADA28" s="61"/>
      <c r="ADB28" s="61"/>
      <c r="ADC28" s="61"/>
      <c r="ADD28" s="61"/>
      <c r="ADE28" s="61"/>
      <c r="ADF28" s="61"/>
      <c r="ADG28" s="61"/>
      <c r="ADH28" s="61"/>
      <c r="ADI28" s="61"/>
      <c r="ADJ28" s="61"/>
      <c r="ADK28" s="61"/>
      <c r="ADL28" s="61"/>
      <c r="ADM28" s="61"/>
      <c r="ADN28" s="61"/>
      <c r="ADO28" s="61"/>
      <c r="ADP28" s="61"/>
      <c r="ADQ28" s="61"/>
      <c r="ADR28" s="61"/>
      <c r="ADS28" s="61"/>
      <c r="ADT28" s="61"/>
      <c r="ADU28" s="61"/>
      <c r="ADV28" s="61"/>
      <c r="ADW28" s="61"/>
      <c r="ADX28" s="61"/>
      <c r="ADY28" s="61"/>
      <c r="ADZ28" s="61"/>
      <c r="AEA28" s="61"/>
      <c r="AEB28" s="61"/>
      <c r="AEC28" s="61"/>
      <c r="AED28" s="61"/>
      <c r="AEE28" s="61"/>
      <c r="AEF28" s="61"/>
      <c r="AEG28" s="61"/>
      <c r="AEH28" s="61"/>
      <c r="AEI28" s="61"/>
      <c r="AEJ28" s="61"/>
      <c r="AEK28" s="61"/>
      <c r="AEL28" s="61"/>
      <c r="AEM28" s="61"/>
      <c r="AEN28" s="61"/>
      <c r="AEO28" s="61"/>
      <c r="AEP28" s="61"/>
      <c r="AEQ28" s="61"/>
      <c r="AER28" s="61"/>
      <c r="AES28" s="61"/>
      <c r="AET28" s="61"/>
      <c r="AEU28" s="61"/>
      <c r="AEV28" s="61"/>
      <c r="AEW28" s="61"/>
      <c r="AEX28" s="61"/>
      <c r="AEY28" s="61"/>
      <c r="AEZ28" s="61"/>
      <c r="AFA28" s="61"/>
      <c r="AFB28" s="61"/>
      <c r="AFC28" s="61"/>
      <c r="AFD28" s="61"/>
      <c r="AFE28" s="61"/>
      <c r="AFF28" s="61"/>
      <c r="AFG28" s="61"/>
      <c r="AFH28" s="61"/>
      <c r="AFI28" s="61"/>
      <c r="AFJ28" s="61"/>
      <c r="AFK28" s="61"/>
      <c r="AFL28" s="61"/>
      <c r="AFM28" s="61"/>
      <c r="AFN28" s="61"/>
      <c r="AFO28" s="61"/>
      <c r="AFP28" s="61"/>
      <c r="AFQ28" s="61"/>
      <c r="AFR28" s="61"/>
      <c r="AFS28" s="61"/>
      <c r="AFT28" s="61"/>
      <c r="AFU28" s="61"/>
      <c r="AFV28" s="61"/>
      <c r="AFW28" s="61"/>
      <c r="AFX28" s="61"/>
      <c r="AFY28" s="61"/>
      <c r="AFZ28" s="61"/>
      <c r="AGA28" s="61"/>
      <c r="AGB28" s="61"/>
      <c r="AGC28" s="61"/>
      <c r="AGD28" s="61"/>
      <c r="AGE28" s="61"/>
      <c r="AGF28" s="61"/>
      <c r="AGG28" s="61"/>
      <c r="AGH28" s="61"/>
      <c r="AGI28" s="61"/>
      <c r="AGJ28" s="61"/>
      <c r="AGK28" s="61"/>
      <c r="AGL28" s="61"/>
      <c r="AGM28" s="61"/>
      <c r="AGN28" s="61"/>
      <c r="AGO28" s="61"/>
      <c r="AGP28" s="61"/>
      <c r="AGQ28" s="61"/>
      <c r="AGR28" s="61"/>
      <c r="AGS28" s="61"/>
      <c r="AGT28" s="61"/>
      <c r="AGU28" s="61"/>
      <c r="AGV28" s="61"/>
      <c r="AGW28" s="61"/>
      <c r="AGX28" s="61"/>
      <c r="AGY28" s="61"/>
      <c r="AGZ28" s="61"/>
      <c r="AHA28" s="61"/>
      <c r="AHB28" s="61"/>
      <c r="AHC28" s="61"/>
      <c r="AHD28" s="61"/>
      <c r="AHE28" s="61"/>
      <c r="AHF28" s="61"/>
      <c r="AHG28" s="61"/>
      <c r="AHH28" s="61"/>
      <c r="AHI28" s="61"/>
      <c r="AHJ28" s="61"/>
      <c r="AHK28" s="61"/>
      <c r="AHL28" s="61"/>
      <c r="AHM28" s="61"/>
      <c r="AHN28" s="61"/>
      <c r="AHO28" s="61"/>
      <c r="AHP28" s="61"/>
      <c r="AHQ28" s="61"/>
      <c r="AHR28" s="61"/>
      <c r="AHS28" s="61"/>
      <c r="AHT28" s="61"/>
      <c r="AHU28" s="61"/>
      <c r="AHV28" s="61"/>
      <c r="AHW28" s="61"/>
      <c r="AHX28" s="61"/>
      <c r="AHY28" s="61"/>
      <c r="AHZ28" s="61"/>
      <c r="AIA28" s="61"/>
      <c r="AIB28" s="61"/>
      <c r="AIC28" s="61"/>
      <c r="AID28" s="61"/>
      <c r="AIE28" s="61"/>
      <c r="AIF28" s="61"/>
      <c r="AIG28" s="61"/>
      <c r="AIH28" s="61"/>
      <c r="AII28" s="61"/>
      <c r="AIJ28" s="61"/>
      <c r="AIK28" s="61"/>
      <c r="AIL28" s="61"/>
      <c r="AIM28" s="61"/>
      <c r="AIN28" s="61"/>
      <c r="AIO28" s="61"/>
      <c r="AIP28" s="61"/>
      <c r="AIQ28" s="61"/>
      <c r="AIR28" s="61"/>
      <c r="AIS28" s="61"/>
      <c r="AIT28" s="61"/>
      <c r="AIU28" s="61"/>
      <c r="AIV28" s="61"/>
      <c r="AIW28" s="61"/>
      <c r="AIX28" s="61"/>
      <c r="AIY28" s="61"/>
      <c r="AIZ28" s="61"/>
      <c r="AJA28" s="61"/>
      <c r="AJB28" s="61"/>
      <c r="AJC28" s="61"/>
      <c r="AJD28" s="61"/>
      <c r="AJE28" s="61"/>
      <c r="AJF28" s="61"/>
      <c r="AJG28" s="61"/>
      <c r="AJH28" s="61"/>
      <c r="AJI28" s="61"/>
      <c r="AJJ28" s="61"/>
      <c r="AJK28" s="61"/>
      <c r="AJL28" s="61"/>
      <c r="AJM28" s="61"/>
      <c r="AJN28" s="61"/>
      <c r="AJO28" s="61"/>
      <c r="AJP28" s="61"/>
      <c r="AJQ28" s="61"/>
      <c r="AJR28" s="61"/>
      <c r="AJS28" s="61"/>
      <c r="AJT28" s="61"/>
      <c r="AJU28" s="61"/>
      <c r="AJV28" s="61"/>
      <c r="AJW28" s="61"/>
      <c r="AJX28" s="61"/>
      <c r="AJY28" s="61"/>
      <c r="AJZ28" s="61"/>
      <c r="AKA28" s="61"/>
      <c r="AKB28" s="61"/>
      <c r="AKC28" s="61"/>
      <c r="AKD28" s="61"/>
      <c r="AKE28" s="61"/>
      <c r="AKF28" s="61"/>
      <c r="AKG28" s="61"/>
      <c r="AKH28" s="61"/>
      <c r="AKI28" s="61"/>
      <c r="AKJ28" s="61"/>
      <c r="AKK28" s="61"/>
      <c r="AKL28" s="61"/>
      <c r="AKM28" s="61"/>
      <c r="AKN28" s="61"/>
      <c r="AKO28" s="61"/>
      <c r="AKP28" s="61"/>
      <c r="AKQ28" s="61"/>
      <c r="AKR28" s="61"/>
      <c r="AKS28" s="61"/>
      <c r="AKT28" s="61"/>
      <c r="AKU28" s="61"/>
      <c r="AKV28" s="61"/>
      <c r="AKW28" s="61"/>
      <c r="AKX28" s="61"/>
      <c r="AKY28" s="61"/>
      <c r="AKZ28" s="61"/>
      <c r="ALA28" s="61"/>
      <c r="ALB28" s="61"/>
      <c r="ALC28" s="61"/>
      <c r="ALD28" s="61"/>
      <c r="ALE28" s="61"/>
      <c r="ALF28" s="61"/>
      <c r="ALG28" s="61"/>
      <c r="ALH28" s="61"/>
      <c r="ALI28" s="61"/>
      <c r="ALJ28" s="61"/>
      <c r="ALK28" s="61"/>
      <c r="ALL28" s="61"/>
      <c r="ALM28" s="61"/>
      <c r="ALN28" s="61"/>
      <c r="ALO28" s="61"/>
      <c r="ALP28" s="61"/>
      <c r="ALQ28" s="61"/>
      <c r="ALR28" s="61"/>
      <c r="ALS28" s="61"/>
      <c r="ALT28" s="61"/>
      <c r="ALU28" s="61"/>
      <c r="ALV28" s="61"/>
      <c r="ALW28" s="61"/>
      <c r="ALX28" s="61"/>
      <c r="ALY28" s="61"/>
      <c r="ALZ28" s="61"/>
      <c r="AMA28" s="61"/>
      <c r="AMB28" s="61"/>
      <c r="AMC28" s="61"/>
      <c r="AMD28" s="61"/>
      <c r="AME28" s="61"/>
      <c r="AMF28" s="61"/>
      <c r="AMG28" s="61"/>
      <c r="AMH28" s="61"/>
      <c r="AMI28" s="61"/>
      <c r="AMJ28" s="61"/>
      <c r="AMK28" s="61"/>
      <c r="AML28" s="61"/>
      <c r="AMM28" s="61"/>
      <c r="AMN28" s="61"/>
      <c r="AMO28" s="61"/>
      <c r="AMP28" s="61"/>
      <c r="AMQ28" s="61"/>
      <c r="AMR28" s="61"/>
      <c r="AMS28" s="61"/>
      <c r="AMT28" s="61"/>
      <c r="AMU28" s="61"/>
      <c r="AMV28" s="61"/>
      <c r="AMW28" s="61"/>
      <c r="AMX28" s="61"/>
      <c r="AMY28" s="61"/>
      <c r="AMZ28" s="61"/>
      <c r="ANA28" s="61"/>
      <c r="ANB28" s="61"/>
      <c r="ANC28" s="61"/>
      <c r="AND28" s="61"/>
      <c r="ANE28" s="61"/>
      <c r="ANF28" s="61"/>
      <c r="ANG28" s="61"/>
      <c r="ANH28" s="61"/>
      <c r="ANI28" s="61"/>
      <c r="ANJ28" s="61"/>
      <c r="ANK28" s="61"/>
      <c r="ANL28" s="61"/>
      <c r="ANM28" s="61"/>
      <c r="ANN28" s="61"/>
      <c r="ANO28" s="61"/>
      <c r="ANP28" s="61"/>
      <c r="ANQ28" s="61"/>
      <c r="ANR28" s="61"/>
      <c r="ANS28" s="61"/>
      <c r="ANT28" s="61"/>
      <c r="ANU28" s="61"/>
      <c r="ANV28" s="61"/>
      <c r="ANW28" s="61"/>
      <c r="ANX28" s="61"/>
      <c r="ANY28" s="61"/>
      <c r="ANZ28" s="61"/>
      <c r="AOA28" s="61"/>
      <c r="AOB28" s="61"/>
      <c r="AOC28" s="61"/>
      <c r="AOD28" s="61"/>
      <c r="AOE28" s="61"/>
      <c r="AOF28" s="61"/>
      <c r="AOG28" s="61"/>
      <c r="AOH28" s="61"/>
      <c r="AOI28" s="61"/>
      <c r="AOJ28" s="61"/>
      <c r="AOK28" s="61"/>
      <c r="AOL28" s="61"/>
      <c r="AOM28" s="61"/>
      <c r="AON28" s="61"/>
      <c r="AOO28" s="61"/>
      <c r="AOP28" s="61"/>
      <c r="AOQ28" s="61"/>
      <c r="AOR28" s="61"/>
      <c r="AOS28" s="61"/>
      <c r="AOT28" s="61"/>
      <c r="AOU28" s="61"/>
      <c r="AOV28" s="61"/>
      <c r="AOW28" s="61"/>
      <c r="AOX28" s="61"/>
      <c r="AOY28" s="61"/>
      <c r="AOZ28" s="61"/>
      <c r="APA28" s="61"/>
      <c r="APB28" s="61"/>
      <c r="APC28" s="61"/>
      <c r="APD28" s="61"/>
      <c r="APE28" s="61"/>
      <c r="APF28" s="61"/>
      <c r="APG28" s="61"/>
      <c r="APH28" s="61"/>
      <c r="API28" s="61"/>
      <c r="APJ28" s="61"/>
      <c r="APK28" s="61"/>
      <c r="APL28" s="61"/>
      <c r="APM28" s="61"/>
      <c r="APN28" s="61"/>
      <c r="APO28" s="61"/>
      <c r="APP28" s="61"/>
      <c r="APQ28" s="61"/>
      <c r="APR28" s="61"/>
      <c r="APS28" s="61"/>
      <c r="APT28" s="61"/>
      <c r="APU28" s="61"/>
      <c r="APV28" s="61"/>
      <c r="APW28" s="61"/>
      <c r="APX28" s="61"/>
      <c r="APY28" s="61"/>
      <c r="APZ28" s="61"/>
      <c r="AQA28" s="61"/>
      <c r="AQB28" s="61"/>
      <c r="AQC28" s="61"/>
      <c r="AQD28" s="61"/>
      <c r="AQE28" s="61"/>
      <c r="AQF28" s="61"/>
      <c r="AQG28" s="61"/>
      <c r="AQH28" s="61"/>
      <c r="AQI28" s="61"/>
      <c r="AQJ28" s="61"/>
      <c r="AQK28" s="61"/>
      <c r="AQL28" s="61"/>
      <c r="AQM28" s="61"/>
      <c r="AQN28" s="61"/>
      <c r="AQO28" s="61"/>
      <c r="AQP28" s="61"/>
      <c r="AQQ28" s="61"/>
      <c r="AQR28" s="61"/>
      <c r="AQS28" s="61"/>
      <c r="AQT28" s="61"/>
      <c r="AQU28" s="61"/>
      <c r="AQV28" s="61"/>
      <c r="AQW28" s="61"/>
      <c r="AQX28" s="61"/>
      <c r="AQY28" s="61"/>
      <c r="AQZ28" s="61"/>
      <c r="ARA28" s="61"/>
      <c r="ARB28" s="61"/>
      <c r="ARC28" s="61"/>
      <c r="ARD28" s="61"/>
      <c r="ARE28" s="61"/>
      <c r="ARF28" s="61"/>
      <c r="ARG28" s="61"/>
      <c r="ARH28" s="61"/>
      <c r="ARI28" s="61"/>
      <c r="ARJ28" s="61"/>
      <c r="ARK28" s="61"/>
      <c r="ARL28" s="61"/>
      <c r="ARM28" s="61"/>
      <c r="ARN28" s="61"/>
      <c r="ARO28" s="61"/>
      <c r="ARP28" s="61"/>
      <c r="ARQ28" s="61"/>
      <c r="ARR28" s="61"/>
      <c r="ARS28" s="61"/>
      <c r="ART28" s="61"/>
      <c r="ARU28" s="61"/>
      <c r="ARV28" s="61"/>
      <c r="ARW28" s="61"/>
      <c r="ARX28" s="61"/>
      <c r="ARY28" s="61"/>
      <c r="ARZ28" s="61"/>
      <c r="ASA28" s="61"/>
      <c r="ASB28" s="61"/>
      <c r="ASC28" s="61"/>
      <c r="ASD28" s="61"/>
      <c r="ASE28" s="61"/>
      <c r="ASF28" s="61"/>
      <c r="ASG28" s="61"/>
      <c r="ASH28" s="61"/>
      <c r="ASI28" s="61"/>
      <c r="ASJ28" s="61"/>
      <c r="ASK28" s="61"/>
      <c r="ASL28" s="61"/>
      <c r="ASM28" s="61"/>
      <c r="ASN28" s="61"/>
      <c r="ASO28" s="61"/>
      <c r="ASP28" s="61"/>
      <c r="ASQ28" s="61"/>
      <c r="ASR28" s="61"/>
      <c r="ASS28" s="61"/>
      <c r="AST28" s="61"/>
      <c r="ASU28" s="61"/>
      <c r="ASV28" s="61"/>
      <c r="ASW28" s="61"/>
      <c r="ASX28" s="61"/>
      <c r="ASY28" s="61"/>
      <c r="ASZ28" s="61"/>
      <c r="ATA28" s="61"/>
      <c r="ATB28" s="61"/>
      <c r="ATC28" s="61"/>
      <c r="ATD28" s="61"/>
      <c r="ATE28" s="61"/>
      <c r="ATF28" s="61"/>
      <c r="ATG28" s="61"/>
      <c r="ATH28" s="61"/>
      <c r="ATI28" s="61"/>
      <c r="ATJ28" s="61"/>
      <c r="ATK28" s="61"/>
      <c r="ATL28" s="61"/>
      <c r="ATM28" s="61"/>
      <c r="ATN28" s="61"/>
      <c r="ATO28" s="61"/>
      <c r="ATP28" s="61"/>
      <c r="ATQ28" s="61"/>
      <c r="ATR28" s="61"/>
      <c r="ATS28" s="61"/>
      <c r="ATT28" s="61"/>
      <c r="ATU28" s="61"/>
      <c r="ATV28" s="61"/>
      <c r="ATW28" s="61"/>
      <c r="ATX28" s="61"/>
      <c r="ATY28" s="61"/>
      <c r="ATZ28" s="61"/>
      <c r="AUA28" s="61"/>
      <c r="AUB28" s="61"/>
      <c r="AUC28" s="61"/>
      <c r="AUD28" s="61"/>
      <c r="AUE28" s="61"/>
      <c r="AUF28" s="61"/>
      <c r="AUG28" s="61"/>
      <c r="AUH28" s="61"/>
      <c r="AUI28" s="61"/>
      <c r="AUJ28" s="61"/>
      <c r="AUK28" s="61"/>
      <c r="AUL28" s="61"/>
      <c r="AUM28" s="61"/>
      <c r="AUN28" s="61"/>
      <c r="AUO28" s="61"/>
      <c r="AUP28" s="61"/>
      <c r="AUQ28" s="61"/>
      <c r="AUR28" s="61"/>
      <c r="AUS28" s="61"/>
      <c r="AUT28" s="61"/>
      <c r="AUU28" s="61"/>
      <c r="AUV28" s="61"/>
      <c r="AUW28" s="61"/>
      <c r="AUX28" s="61"/>
      <c r="AUY28" s="61"/>
      <c r="AUZ28" s="61"/>
      <c r="AVA28" s="61"/>
      <c r="AVB28" s="61"/>
      <c r="AVC28" s="61"/>
      <c r="AVD28" s="61"/>
      <c r="AVE28" s="61"/>
      <c r="AVF28" s="61"/>
      <c r="AVG28" s="61"/>
      <c r="AVH28" s="61"/>
      <c r="AVI28" s="61"/>
      <c r="AVJ28" s="61"/>
      <c r="AVK28" s="61"/>
      <c r="AVL28" s="61"/>
      <c r="AVM28" s="61"/>
      <c r="AVN28" s="61"/>
      <c r="AVO28" s="61"/>
      <c r="AVP28" s="61"/>
      <c r="AVQ28" s="61"/>
      <c r="AVR28" s="61"/>
      <c r="AVS28" s="61"/>
      <c r="AVT28" s="61"/>
      <c r="AVU28" s="61"/>
      <c r="AVV28" s="61"/>
      <c r="AVW28" s="61"/>
      <c r="AVX28" s="61"/>
      <c r="AVY28" s="61"/>
      <c r="AVZ28" s="61"/>
      <c r="AWA28" s="61"/>
      <c r="AWB28" s="61"/>
      <c r="AWC28" s="61"/>
      <c r="AWD28" s="61"/>
      <c r="AWE28" s="61"/>
      <c r="AWF28" s="61"/>
      <c r="AWG28" s="61"/>
      <c r="AWH28" s="61"/>
      <c r="AWI28" s="61"/>
      <c r="AWJ28" s="61"/>
      <c r="AWK28" s="61"/>
      <c r="AWL28" s="61"/>
      <c r="AWM28" s="61"/>
      <c r="AWN28" s="61"/>
      <c r="AWO28" s="61"/>
      <c r="AWP28" s="61"/>
      <c r="AWQ28" s="61"/>
      <c r="AWR28" s="61"/>
      <c r="AWS28" s="61"/>
      <c r="AWT28" s="61"/>
      <c r="AWU28" s="61"/>
      <c r="AWV28" s="61"/>
      <c r="AWW28" s="61"/>
      <c r="AWX28" s="61"/>
      <c r="AWY28" s="61"/>
      <c r="AWZ28" s="61"/>
      <c r="AXA28" s="61"/>
      <c r="AXB28" s="61"/>
      <c r="AXC28" s="61"/>
      <c r="AXD28" s="61"/>
      <c r="AXE28" s="61"/>
      <c r="AXF28" s="61"/>
      <c r="AXG28" s="61"/>
      <c r="AXH28" s="61"/>
      <c r="AXI28" s="61"/>
      <c r="AXJ28" s="61"/>
      <c r="AXK28" s="61"/>
      <c r="AXL28" s="61"/>
      <c r="AXM28" s="61"/>
      <c r="AXN28" s="61"/>
      <c r="AXO28" s="61"/>
      <c r="AXP28" s="61"/>
      <c r="AXQ28" s="61"/>
      <c r="AXR28" s="61"/>
      <c r="AXS28" s="61"/>
      <c r="AXT28" s="61"/>
      <c r="AXU28" s="61"/>
      <c r="AXV28" s="61"/>
      <c r="AXW28" s="61"/>
      <c r="AXX28" s="61"/>
      <c r="AXY28" s="61"/>
      <c r="AXZ28" s="61"/>
      <c r="AYA28" s="61"/>
      <c r="AYB28" s="61"/>
      <c r="AYC28" s="61"/>
      <c r="AYD28" s="61"/>
      <c r="AYE28" s="61"/>
      <c r="AYF28" s="61"/>
      <c r="AYG28" s="61"/>
      <c r="AYH28" s="61"/>
      <c r="AYI28" s="61"/>
      <c r="AYJ28" s="61"/>
      <c r="AYK28" s="61"/>
      <c r="AYL28" s="61"/>
      <c r="AYM28" s="61"/>
      <c r="AYN28" s="61"/>
      <c r="AYO28" s="61"/>
      <c r="AYP28" s="61"/>
      <c r="AYQ28" s="61"/>
      <c r="AYR28" s="61"/>
      <c r="AYS28" s="61"/>
      <c r="AYT28" s="61"/>
      <c r="AYU28" s="61"/>
      <c r="AYV28" s="61"/>
      <c r="AYW28" s="61"/>
      <c r="AYX28" s="61"/>
      <c r="AYY28" s="61"/>
      <c r="AYZ28" s="61"/>
      <c r="AZA28" s="61"/>
      <c r="AZB28" s="61"/>
      <c r="AZC28" s="61"/>
      <c r="AZD28" s="61"/>
      <c r="AZE28" s="61"/>
      <c r="AZF28" s="61"/>
      <c r="AZG28" s="61"/>
      <c r="AZH28" s="61"/>
      <c r="AZI28" s="61"/>
      <c r="AZJ28" s="61"/>
      <c r="AZK28" s="61"/>
      <c r="AZL28" s="61"/>
      <c r="AZM28" s="61"/>
      <c r="AZN28" s="61"/>
      <c r="AZO28" s="61"/>
      <c r="AZP28" s="61"/>
      <c r="AZQ28" s="61"/>
      <c r="AZR28" s="61"/>
      <c r="AZS28" s="61"/>
      <c r="AZT28" s="61"/>
      <c r="AZU28" s="61"/>
      <c r="AZV28" s="61"/>
      <c r="AZW28" s="61"/>
      <c r="AZX28" s="61"/>
      <c r="AZY28" s="61"/>
      <c r="AZZ28" s="61"/>
      <c r="BAA28" s="61"/>
      <c r="BAB28" s="61"/>
      <c r="BAC28" s="61"/>
      <c r="BAD28" s="61"/>
      <c r="BAE28" s="61"/>
      <c r="BAF28" s="61"/>
      <c r="BAG28" s="61"/>
      <c r="BAH28" s="61"/>
      <c r="BAI28" s="61"/>
      <c r="BAJ28" s="61"/>
      <c r="BAK28" s="61"/>
      <c r="BAL28" s="61"/>
      <c r="BAM28" s="61"/>
      <c r="BAN28" s="61"/>
      <c r="BAO28" s="61"/>
      <c r="BAP28" s="61"/>
      <c r="BAQ28" s="61"/>
      <c r="BAR28" s="61"/>
      <c r="BAS28" s="61"/>
      <c r="BAT28" s="61"/>
      <c r="BAU28" s="61"/>
      <c r="BAV28" s="61"/>
      <c r="BAW28" s="61"/>
      <c r="BAX28" s="61"/>
      <c r="BAY28" s="61"/>
      <c r="BAZ28" s="61"/>
      <c r="BBA28" s="61"/>
      <c r="BBB28" s="61"/>
      <c r="BBC28" s="61"/>
      <c r="BBD28" s="61"/>
      <c r="BBE28" s="61"/>
      <c r="BBF28" s="61"/>
      <c r="BBG28" s="61"/>
      <c r="BBH28" s="61"/>
      <c r="BBI28" s="61"/>
      <c r="BBJ28" s="61"/>
      <c r="BBK28" s="61"/>
      <c r="BBL28" s="61"/>
      <c r="BBM28" s="61"/>
      <c r="BBN28" s="61"/>
      <c r="BBO28" s="61"/>
      <c r="BBP28" s="61"/>
      <c r="BBQ28" s="61"/>
      <c r="BBR28" s="61"/>
      <c r="BBS28" s="61"/>
      <c r="BBT28" s="61"/>
      <c r="BBU28" s="61"/>
      <c r="BBV28" s="61"/>
      <c r="BBW28" s="61"/>
      <c r="BBX28" s="61"/>
      <c r="BBY28" s="61"/>
      <c r="BBZ28" s="61"/>
      <c r="BCA28" s="61"/>
      <c r="BCB28" s="61"/>
      <c r="BCC28" s="61"/>
      <c r="BCD28" s="61"/>
      <c r="BCE28" s="61"/>
      <c r="BCF28" s="61"/>
      <c r="BCG28" s="61"/>
      <c r="BCH28" s="61"/>
      <c r="BCI28" s="61"/>
      <c r="BCJ28" s="61"/>
      <c r="BCK28" s="61"/>
      <c r="BCL28" s="61"/>
      <c r="BCM28" s="61"/>
      <c r="BCN28" s="61"/>
      <c r="BCO28" s="61"/>
      <c r="BCP28" s="61"/>
      <c r="BCQ28" s="61"/>
      <c r="BCR28" s="61"/>
      <c r="BCS28" s="61"/>
      <c r="BCT28" s="61"/>
      <c r="BCU28" s="61"/>
      <c r="BCV28" s="61"/>
      <c r="BCW28" s="61"/>
      <c r="BCX28" s="61"/>
      <c r="BCY28" s="61"/>
      <c r="BCZ28" s="61"/>
      <c r="BDA28" s="61"/>
      <c r="BDB28" s="61"/>
      <c r="BDC28" s="61"/>
      <c r="BDD28" s="61"/>
      <c r="BDE28" s="61"/>
      <c r="BDF28" s="61"/>
      <c r="BDG28" s="61"/>
      <c r="BDH28" s="61"/>
      <c r="BDI28" s="61"/>
      <c r="BDJ28" s="61"/>
      <c r="BDK28" s="61"/>
      <c r="BDL28" s="61"/>
      <c r="BDM28" s="61"/>
      <c r="BDN28" s="61"/>
      <c r="BDO28" s="61"/>
      <c r="BDP28" s="61"/>
      <c r="BDQ28" s="61"/>
      <c r="BDR28" s="61"/>
      <c r="BDS28" s="61"/>
      <c r="BDT28" s="61"/>
      <c r="BDU28" s="61"/>
      <c r="BDV28" s="61"/>
      <c r="BDW28" s="61"/>
      <c r="BDX28" s="61"/>
      <c r="BDY28" s="61"/>
      <c r="BDZ28" s="61"/>
      <c r="BEA28" s="61"/>
      <c r="BEB28" s="61"/>
      <c r="BEC28" s="61"/>
      <c r="BED28" s="61"/>
      <c r="BEE28" s="61"/>
      <c r="BEF28" s="61"/>
      <c r="BEG28" s="61"/>
      <c r="BEH28" s="61"/>
      <c r="BEI28" s="61"/>
      <c r="BEJ28" s="61"/>
      <c r="BEK28" s="61"/>
      <c r="BEL28" s="61"/>
      <c r="BEM28" s="61"/>
      <c r="BEN28" s="61"/>
      <c r="BEO28" s="61"/>
      <c r="BEP28" s="61"/>
      <c r="BEQ28" s="61"/>
      <c r="BER28" s="61"/>
      <c r="BES28" s="61"/>
      <c r="BET28" s="61"/>
      <c r="BEU28" s="61"/>
      <c r="BEV28" s="61"/>
      <c r="BEW28" s="61"/>
      <c r="BEX28" s="61"/>
      <c r="BEY28" s="61"/>
      <c r="BEZ28" s="61"/>
      <c r="BFA28" s="61"/>
      <c r="BFB28" s="61"/>
      <c r="BFC28" s="61"/>
      <c r="BFD28" s="61"/>
      <c r="BFE28" s="61"/>
      <c r="BFF28" s="61"/>
      <c r="BFG28" s="61"/>
      <c r="BFH28" s="61"/>
      <c r="BFI28" s="61"/>
      <c r="BFJ28" s="61"/>
      <c r="BFK28" s="61"/>
      <c r="BFL28" s="61"/>
      <c r="BFM28" s="61"/>
      <c r="BFN28" s="61"/>
      <c r="BFO28" s="61"/>
      <c r="BFP28" s="61"/>
      <c r="BFQ28" s="61"/>
      <c r="BFR28" s="61"/>
      <c r="BFS28" s="61"/>
      <c r="BFT28" s="61"/>
      <c r="BFU28" s="61"/>
      <c r="BFV28" s="61"/>
      <c r="BFW28" s="61"/>
      <c r="BFX28" s="61"/>
      <c r="BFY28" s="61"/>
      <c r="BFZ28" s="61"/>
      <c r="BGA28" s="61"/>
      <c r="BGB28" s="61"/>
      <c r="BGC28" s="61"/>
      <c r="BGD28" s="61"/>
      <c r="BGE28" s="61"/>
      <c r="BGF28" s="61"/>
      <c r="BGG28" s="61"/>
      <c r="BGH28" s="61"/>
      <c r="BGI28" s="61"/>
      <c r="BGJ28" s="61"/>
      <c r="BGK28" s="61"/>
      <c r="BGL28" s="61"/>
      <c r="BGM28" s="61"/>
      <c r="BGN28" s="61"/>
      <c r="BGO28" s="61"/>
      <c r="BGP28" s="61"/>
      <c r="BGQ28" s="61"/>
      <c r="BGR28" s="61"/>
      <c r="BGS28" s="61"/>
      <c r="BGT28" s="61"/>
      <c r="BGU28" s="61"/>
      <c r="BGV28" s="61"/>
      <c r="BGW28" s="61"/>
      <c r="BGX28" s="61"/>
      <c r="BGY28" s="61"/>
      <c r="BGZ28" s="61"/>
      <c r="BHA28" s="61"/>
      <c r="BHB28" s="61"/>
      <c r="BHC28" s="61"/>
      <c r="BHD28" s="61"/>
      <c r="BHE28" s="61"/>
      <c r="BHF28" s="61"/>
      <c r="BHG28" s="61"/>
      <c r="BHH28" s="61"/>
      <c r="BHI28" s="61"/>
      <c r="BHJ28" s="61"/>
      <c r="BHK28" s="61"/>
      <c r="BHL28" s="61"/>
      <c r="BHM28" s="61"/>
      <c r="BHN28" s="61"/>
      <c r="BHO28" s="61"/>
      <c r="BHP28" s="61"/>
      <c r="BHQ28" s="61"/>
      <c r="BHR28" s="61"/>
      <c r="BHS28" s="61"/>
      <c r="BHT28" s="61"/>
      <c r="BHU28" s="61"/>
      <c r="BHV28" s="61"/>
      <c r="BHW28" s="61"/>
      <c r="BHX28" s="61"/>
      <c r="BHY28" s="61"/>
      <c r="BHZ28" s="61"/>
      <c r="BIA28" s="61"/>
      <c r="BIB28" s="61"/>
      <c r="BIC28" s="61"/>
      <c r="BID28" s="61"/>
      <c r="BIE28" s="61"/>
      <c r="BIF28" s="61"/>
      <c r="BIG28" s="61"/>
      <c r="BIH28" s="61"/>
      <c r="BII28" s="61"/>
      <c r="BIJ28" s="61"/>
      <c r="BIK28" s="61"/>
      <c r="BIL28" s="61"/>
      <c r="BIM28" s="61"/>
      <c r="BIN28" s="61"/>
      <c r="BIO28" s="61"/>
      <c r="BIP28" s="61"/>
      <c r="BIQ28" s="61"/>
      <c r="BIR28" s="61"/>
      <c r="BIS28" s="61"/>
      <c r="BIT28" s="61"/>
      <c r="BIU28" s="61"/>
      <c r="BIV28" s="61"/>
      <c r="BIW28" s="61"/>
      <c r="BIX28" s="61"/>
      <c r="BIY28" s="61"/>
      <c r="BIZ28" s="61"/>
      <c r="BJA28" s="61"/>
      <c r="BJB28" s="61"/>
      <c r="BJC28" s="61"/>
      <c r="BJD28" s="61"/>
      <c r="BJE28" s="61"/>
      <c r="BJF28" s="61"/>
      <c r="BJG28" s="61"/>
      <c r="BJH28" s="61"/>
      <c r="BJI28" s="61"/>
      <c r="BJJ28" s="61"/>
      <c r="BJK28" s="61"/>
      <c r="BJL28" s="61"/>
      <c r="BJM28" s="61"/>
      <c r="BJN28" s="61"/>
      <c r="BJO28" s="61"/>
      <c r="BJP28" s="61"/>
      <c r="BJQ28" s="61"/>
      <c r="BJR28" s="61"/>
      <c r="BJS28" s="61"/>
      <c r="BJT28" s="61"/>
      <c r="BJU28" s="61"/>
      <c r="BJV28" s="61"/>
      <c r="BJW28" s="61"/>
      <c r="BJX28" s="61"/>
      <c r="BJY28" s="61"/>
      <c r="BJZ28" s="61"/>
      <c r="BKA28" s="61"/>
      <c r="BKB28" s="61"/>
      <c r="BKC28" s="61"/>
      <c r="BKD28" s="61"/>
      <c r="BKE28" s="61"/>
      <c r="BKF28" s="61"/>
      <c r="BKG28" s="61"/>
      <c r="BKH28" s="61"/>
      <c r="BKI28" s="61"/>
      <c r="BKJ28" s="61"/>
      <c r="BKK28" s="61"/>
      <c r="BKL28" s="61"/>
      <c r="BKM28" s="61"/>
      <c r="BKN28" s="61"/>
      <c r="BKO28" s="61"/>
      <c r="BKP28" s="61"/>
      <c r="BKQ28" s="61"/>
      <c r="BKR28" s="61"/>
      <c r="BKS28" s="61"/>
      <c r="BKT28" s="61"/>
      <c r="BKU28" s="61"/>
      <c r="BKV28" s="61"/>
      <c r="BKW28" s="61"/>
      <c r="BKX28" s="61"/>
      <c r="BKY28" s="61"/>
      <c r="BKZ28" s="61"/>
      <c r="BLA28" s="61"/>
      <c r="BLB28" s="61"/>
      <c r="BLC28" s="61"/>
      <c r="BLD28" s="61"/>
      <c r="BLE28" s="61"/>
      <c r="BLF28" s="61"/>
      <c r="BLG28" s="61"/>
      <c r="BLH28" s="61"/>
      <c r="BLI28" s="61"/>
      <c r="BLJ28" s="61"/>
      <c r="BLK28" s="61"/>
      <c r="BLL28" s="61"/>
      <c r="BLM28" s="61"/>
      <c r="BLN28" s="61"/>
      <c r="BLO28" s="61"/>
      <c r="BLP28" s="61"/>
      <c r="BLQ28" s="61"/>
      <c r="BLR28" s="61"/>
      <c r="BLS28" s="61"/>
      <c r="BLT28" s="61"/>
      <c r="BLU28" s="61"/>
      <c r="BLV28" s="61"/>
      <c r="BLW28" s="61"/>
      <c r="BLX28" s="61"/>
      <c r="BLY28" s="61"/>
      <c r="BLZ28" s="61"/>
      <c r="BMA28" s="61"/>
      <c r="BMB28" s="61"/>
      <c r="BMC28" s="61"/>
      <c r="BMD28" s="61"/>
      <c r="BME28" s="61"/>
      <c r="BMF28" s="61"/>
      <c r="BMG28" s="61"/>
      <c r="BMH28" s="61"/>
      <c r="BMI28" s="61"/>
      <c r="BMJ28" s="61"/>
      <c r="BMK28" s="61"/>
      <c r="BML28" s="61"/>
      <c r="BMM28" s="61"/>
      <c r="BMN28" s="61"/>
      <c r="BMO28" s="61"/>
      <c r="BMP28" s="61"/>
      <c r="BMQ28" s="61"/>
      <c r="BMR28" s="61"/>
      <c r="BMS28" s="61"/>
      <c r="BMT28" s="61"/>
      <c r="BMU28" s="61"/>
      <c r="BMV28" s="61"/>
      <c r="BMW28" s="61"/>
      <c r="BMX28" s="61"/>
      <c r="BMY28" s="61"/>
      <c r="BMZ28" s="61"/>
      <c r="BNA28" s="61"/>
      <c r="BNB28" s="61"/>
      <c r="BNC28" s="61"/>
      <c r="BND28" s="61"/>
      <c r="BNE28" s="61"/>
      <c r="BNF28" s="61"/>
      <c r="BNG28" s="61"/>
      <c r="BNH28" s="61"/>
      <c r="BNI28" s="61"/>
      <c r="BNJ28" s="61"/>
      <c r="BNK28" s="61"/>
      <c r="BNL28" s="61"/>
      <c r="BNM28" s="61"/>
      <c r="BNN28" s="61"/>
      <c r="BNO28" s="61"/>
      <c r="BNP28" s="61"/>
      <c r="BNQ28" s="61"/>
      <c r="BNR28" s="61"/>
      <c r="BNS28" s="61"/>
      <c r="BNT28" s="61"/>
      <c r="BNU28" s="61"/>
      <c r="BNV28" s="61"/>
      <c r="BNW28" s="61"/>
      <c r="BNX28" s="61"/>
      <c r="BNY28" s="61"/>
      <c r="BNZ28" s="61"/>
      <c r="BOA28" s="61"/>
      <c r="BOB28" s="61"/>
      <c r="BOC28" s="61"/>
      <c r="BOD28" s="61"/>
      <c r="BOE28" s="61"/>
      <c r="BOF28" s="61"/>
      <c r="BOG28" s="61"/>
      <c r="BOH28" s="61"/>
      <c r="BOI28" s="61"/>
      <c r="BOJ28" s="61"/>
      <c r="BOK28" s="61"/>
      <c r="BOL28" s="61"/>
      <c r="BOM28" s="61"/>
      <c r="BON28" s="61"/>
      <c r="BOO28" s="61"/>
      <c r="BOP28" s="61"/>
      <c r="BOQ28" s="61"/>
      <c r="BOR28" s="61"/>
      <c r="BOS28" s="61"/>
      <c r="BOT28" s="61"/>
      <c r="BOU28" s="61"/>
      <c r="BOV28" s="61"/>
      <c r="BOW28" s="61"/>
      <c r="BOX28" s="61"/>
      <c r="BOY28" s="61"/>
      <c r="BOZ28" s="61"/>
      <c r="BPA28" s="61"/>
      <c r="BPB28" s="61"/>
      <c r="BPC28" s="61"/>
      <c r="BPD28" s="61"/>
      <c r="BPE28" s="61"/>
      <c r="BPF28" s="61"/>
      <c r="BPG28" s="61"/>
      <c r="BPH28" s="61"/>
      <c r="BPI28" s="61"/>
      <c r="BPJ28" s="61"/>
      <c r="BPK28" s="61"/>
      <c r="BPL28" s="61"/>
      <c r="BPM28" s="61"/>
      <c r="BPN28" s="61"/>
      <c r="BPO28" s="61"/>
      <c r="BPP28" s="61"/>
      <c r="BPQ28" s="61"/>
      <c r="BPR28" s="61"/>
      <c r="BPS28" s="61"/>
      <c r="BPT28" s="61"/>
      <c r="BPU28" s="61"/>
      <c r="BPV28" s="61"/>
      <c r="BPW28" s="61"/>
      <c r="BPX28" s="61"/>
      <c r="BPY28" s="61"/>
      <c r="BPZ28" s="61"/>
      <c r="BQA28" s="61"/>
      <c r="BQB28" s="61"/>
      <c r="BQC28" s="61"/>
      <c r="BQD28" s="61"/>
      <c r="BQE28" s="61"/>
      <c r="BQF28" s="61"/>
      <c r="BQG28" s="61"/>
      <c r="BQH28" s="61"/>
      <c r="BQI28" s="61"/>
      <c r="BQJ28" s="61"/>
      <c r="BQK28" s="61"/>
      <c r="BQL28" s="61"/>
      <c r="BQM28" s="61"/>
      <c r="BQN28" s="61"/>
      <c r="BQO28" s="61"/>
      <c r="BQP28" s="61"/>
      <c r="BQQ28" s="61"/>
      <c r="BQR28" s="61"/>
      <c r="BQS28" s="61"/>
      <c r="BQT28" s="61"/>
      <c r="BQU28" s="61"/>
      <c r="BQV28" s="61"/>
      <c r="BQW28" s="61"/>
      <c r="BQX28" s="61"/>
      <c r="BQY28" s="61"/>
      <c r="BQZ28" s="61"/>
      <c r="BRA28" s="61"/>
      <c r="BRB28" s="61"/>
      <c r="BRC28" s="61"/>
      <c r="BRD28" s="61"/>
      <c r="BRE28" s="61"/>
      <c r="BRF28" s="61"/>
      <c r="BRG28" s="61"/>
      <c r="BRH28" s="61"/>
      <c r="BRI28" s="61"/>
      <c r="BRJ28" s="61"/>
      <c r="BRK28" s="61"/>
      <c r="BRL28" s="61"/>
      <c r="BRM28" s="61"/>
      <c r="BRN28" s="61"/>
      <c r="BRO28" s="61"/>
      <c r="BRP28" s="61"/>
      <c r="BRQ28" s="61"/>
      <c r="BRR28" s="61"/>
      <c r="BRS28" s="61"/>
      <c r="BRT28" s="61"/>
      <c r="BRU28" s="61"/>
      <c r="BRV28" s="61"/>
      <c r="BRW28" s="61"/>
      <c r="BRX28" s="61"/>
      <c r="BRY28" s="61"/>
      <c r="BRZ28" s="61"/>
      <c r="BSA28" s="61"/>
      <c r="BSB28" s="61"/>
      <c r="BSC28" s="61"/>
      <c r="BSD28" s="61"/>
      <c r="BSE28" s="61"/>
      <c r="BSF28" s="61"/>
      <c r="BSG28" s="61"/>
      <c r="BSH28" s="61"/>
      <c r="BSI28" s="61"/>
      <c r="BSJ28" s="61"/>
      <c r="BSK28" s="61"/>
      <c r="BSL28" s="61"/>
      <c r="BSM28" s="61"/>
      <c r="BSN28" s="61"/>
      <c r="BSO28" s="61"/>
      <c r="BSP28" s="61"/>
      <c r="BSQ28" s="61"/>
      <c r="BSR28" s="61"/>
      <c r="BSS28" s="61"/>
      <c r="BST28" s="61"/>
      <c r="BSU28" s="61"/>
      <c r="BSV28" s="61"/>
      <c r="BSW28" s="61"/>
      <c r="BSX28" s="61"/>
      <c r="BSY28" s="61"/>
      <c r="BSZ28" s="61"/>
      <c r="BTA28" s="61"/>
      <c r="BTB28" s="61"/>
      <c r="BTC28" s="61"/>
      <c r="BTD28" s="61"/>
      <c r="BTE28" s="61"/>
      <c r="BTF28" s="61"/>
      <c r="BTG28" s="61"/>
      <c r="BTH28" s="61"/>
      <c r="BTI28" s="61"/>
      <c r="BTJ28" s="61"/>
      <c r="BTK28" s="61"/>
      <c r="BTL28" s="61"/>
      <c r="BTM28" s="61"/>
      <c r="BTN28" s="61"/>
      <c r="BTO28" s="61"/>
      <c r="BTP28" s="61"/>
      <c r="BTQ28" s="61"/>
      <c r="BTR28" s="61"/>
      <c r="BTS28" s="61"/>
      <c r="BTT28" s="61"/>
      <c r="BTU28" s="61"/>
      <c r="BTV28" s="61"/>
      <c r="BTW28" s="61"/>
      <c r="BTX28" s="61"/>
      <c r="BTY28" s="61"/>
      <c r="BTZ28" s="61"/>
      <c r="BUA28" s="61"/>
      <c r="BUB28" s="61"/>
      <c r="BUC28" s="61"/>
      <c r="BUD28" s="61"/>
      <c r="BUE28" s="61"/>
      <c r="BUF28" s="61"/>
      <c r="BUG28" s="61"/>
      <c r="BUH28" s="61"/>
      <c r="BUI28" s="61"/>
      <c r="BUJ28" s="61"/>
      <c r="BUK28" s="61"/>
      <c r="BUL28" s="61"/>
      <c r="BUM28" s="61"/>
      <c r="BUN28" s="61"/>
      <c r="BUO28" s="61"/>
      <c r="BUP28" s="61"/>
      <c r="BUQ28" s="61"/>
      <c r="BUR28" s="61"/>
      <c r="BUS28" s="61"/>
      <c r="BUT28" s="61"/>
      <c r="BUU28" s="61"/>
      <c r="BUV28" s="61"/>
      <c r="BUW28" s="61"/>
      <c r="BUX28" s="61"/>
      <c r="BUY28" s="61"/>
      <c r="BUZ28" s="61"/>
      <c r="BVA28" s="61"/>
      <c r="BVB28" s="61"/>
      <c r="BVC28" s="61"/>
      <c r="BVD28" s="61"/>
      <c r="BVE28" s="61"/>
      <c r="BVF28" s="61"/>
      <c r="BVG28" s="61"/>
      <c r="BVH28" s="61"/>
      <c r="BVI28" s="61"/>
      <c r="BVJ28" s="61"/>
      <c r="BVK28" s="61"/>
      <c r="BVL28" s="61"/>
      <c r="BVM28" s="61"/>
      <c r="BVN28" s="61"/>
      <c r="BVO28" s="61"/>
      <c r="BVP28" s="61"/>
      <c r="BVQ28" s="61"/>
      <c r="BVR28" s="61"/>
      <c r="BVS28" s="61"/>
      <c r="BVT28" s="61"/>
      <c r="BVU28" s="61"/>
      <c r="BVV28" s="61"/>
      <c r="BVW28" s="61"/>
      <c r="BVX28" s="61"/>
      <c r="BVY28" s="61"/>
      <c r="BVZ28" s="61"/>
      <c r="BWA28" s="61"/>
      <c r="BWB28" s="61"/>
      <c r="BWC28" s="61"/>
      <c r="BWD28" s="61"/>
      <c r="BWE28" s="61"/>
      <c r="BWF28" s="61"/>
      <c r="BWG28" s="61"/>
      <c r="BWH28" s="61"/>
      <c r="BWI28" s="61"/>
      <c r="BWJ28" s="61"/>
      <c r="BWK28" s="61"/>
      <c r="BWL28" s="61"/>
      <c r="BWM28" s="61"/>
      <c r="BWN28" s="61"/>
      <c r="BWO28" s="61"/>
      <c r="BWP28" s="61"/>
      <c r="BWQ28" s="61"/>
      <c r="BWR28" s="61"/>
      <c r="BWS28" s="61"/>
      <c r="BWT28" s="61"/>
      <c r="BWU28" s="61"/>
      <c r="BWV28" s="61"/>
      <c r="BWW28" s="61"/>
      <c r="BWX28" s="61"/>
      <c r="BWY28" s="61"/>
      <c r="BWZ28" s="61"/>
      <c r="BXA28" s="61"/>
      <c r="BXB28" s="61"/>
      <c r="BXC28" s="61"/>
      <c r="BXD28" s="61"/>
      <c r="BXE28" s="61"/>
      <c r="BXF28" s="61"/>
      <c r="BXG28" s="61"/>
      <c r="BXH28" s="61"/>
      <c r="BXI28" s="61"/>
      <c r="BXJ28" s="61"/>
      <c r="BXK28" s="61"/>
      <c r="BXL28" s="61"/>
      <c r="BXM28" s="61"/>
      <c r="BXN28" s="61"/>
      <c r="BXO28" s="61"/>
      <c r="BXP28" s="61"/>
      <c r="BXQ28" s="61"/>
      <c r="BXR28" s="61"/>
      <c r="BXS28" s="61"/>
      <c r="BXT28" s="61"/>
      <c r="BXU28" s="61"/>
      <c r="BXV28" s="61"/>
      <c r="BXW28" s="61"/>
      <c r="BXX28" s="61"/>
      <c r="BXY28" s="61"/>
      <c r="BXZ28" s="61"/>
      <c r="BYA28" s="61"/>
      <c r="BYB28" s="61"/>
      <c r="BYC28" s="61"/>
      <c r="BYD28" s="61"/>
      <c r="BYE28" s="61"/>
      <c r="BYF28" s="61"/>
      <c r="BYG28" s="61"/>
      <c r="BYH28" s="61"/>
      <c r="BYI28" s="61"/>
      <c r="BYJ28" s="61"/>
      <c r="BYK28" s="61"/>
      <c r="BYL28" s="61"/>
      <c r="BYM28" s="61"/>
      <c r="BYN28" s="61"/>
      <c r="BYO28" s="61"/>
      <c r="BYP28" s="61"/>
      <c r="BYQ28" s="61"/>
      <c r="BYR28" s="61"/>
      <c r="BYS28" s="61"/>
      <c r="BYT28" s="61"/>
      <c r="BYU28" s="61"/>
      <c r="BYV28" s="61"/>
      <c r="BYW28" s="61"/>
      <c r="BYX28" s="61"/>
      <c r="BYY28" s="61"/>
      <c r="BYZ28" s="61"/>
      <c r="BZA28" s="61"/>
      <c r="BZB28" s="61"/>
      <c r="BZC28" s="61"/>
      <c r="BZD28" s="61"/>
      <c r="BZE28" s="61"/>
      <c r="BZF28" s="61"/>
      <c r="BZG28" s="61"/>
      <c r="BZH28" s="61"/>
      <c r="BZI28" s="61"/>
      <c r="BZJ28" s="61"/>
      <c r="BZK28" s="61"/>
      <c r="BZL28" s="61"/>
      <c r="BZM28" s="61"/>
      <c r="BZN28" s="61"/>
      <c r="BZO28" s="61"/>
      <c r="BZP28" s="61"/>
      <c r="BZQ28" s="61"/>
      <c r="BZR28" s="61"/>
      <c r="BZS28" s="61"/>
      <c r="BZT28" s="61"/>
      <c r="BZU28" s="61"/>
      <c r="BZV28" s="61"/>
      <c r="BZW28" s="61"/>
      <c r="BZX28" s="61"/>
      <c r="BZY28" s="61"/>
      <c r="BZZ28" s="61"/>
      <c r="CAA28" s="61"/>
      <c r="CAB28" s="61"/>
      <c r="CAC28" s="61"/>
      <c r="CAD28" s="61"/>
      <c r="CAE28" s="61"/>
      <c r="CAF28" s="61"/>
      <c r="CAG28" s="61"/>
      <c r="CAH28" s="61"/>
      <c r="CAI28" s="61"/>
      <c r="CAJ28" s="61"/>
      <c r="CAK28" s="61"/>
      <c r="CAL28" s="61"/>
      <c r="CAM28" s="61"/>
      <c r="CAN28" s="61"/>
      <c r="CAO28" s="61"/>
      <c r="CAP28" s="61"/>
      <c r="CAQ28" s="61"/>
      <c r="CAR28" s="61"/>
      <c r="CAS28" s="61"/>
      <c r="CAT28" s="61"/>
      <c r="CAU28" s="61"/>
      <c r="CAV28" s="61"/>
      <c r="CAW28" s="61"/>
      <c r="CAX28" s="61"/>
      <c r="CAY28" s="61"/>
      <c r="CAZ28" s="61"/>
      <c r="CBA28" s="61"/>
      <c r="CBB28" s="61"/>
      <c r="CBC28" s="61"/>
      <c r="CBD28" s="61"/>
      <c r="CBE28" s="61"/>
      <c r="CBF28" s="61"/>
      <c r="CBG28" s="61"/>
      <c r="CBH28" s="61"/>
      <c r="CBI28" s="61"/>
      <c r="CBJ28" s="61"/>
      <c r="CBK28" s="61"/>
      <c r="CBL28" s="61"/>
      <c r="CBM28" s="61"/>
      <c r="CBN28" s="61"/>
      <c r="CBO28" s="61"/>
      <c r="CBP28" s="61"/>
      <c r="CBQ28" s="61"/>
      <c r="CBR28" s="61"/>
      <c r="CBS28" s="61"/>
      <c r="CBT28" s="61"/>
      <c r="CBU28" s="61"/>
      <c r="CBV28" s="61"/>
      <c r="CBW28" s="61"/>
      <c r="CBX28" s="61"/>
      <c r="CBY28" s="61"/>
      <c r="CBZ28" s="61"/>
      <c r="CCA28" s="61"/>
      <c r="CCB28" s="61"/>
      <c r="CCC28" s="61"/>
      <c r="CCD28" s="61"/>
      <c r="CCE28" s="61"/>
      <c r="CCF28" s="61"/>
      <c r="CCG28" s="61"/>
      <c r="CCH28" s="61"/>
      <c r="CCI28" s="61"/>
      <c r="CCJ28" s="61"/>
      <c r="CCK28" s="61"/>
      <c r="CCL28" s="61"/>
      <c r="CCM28" s="61"/>
      <c r="CCN28" s="61"/>
      <c r="CCO28" s="61"/>
      <c r="CCP28" s="61"/>
      <c r="CCQ28" s="61"/>
      <c r="CCR28" s="61"/>
      <c r="CCS28" s="61"/>
      <c r="CCT28" s="61"/>
      <c r="CCU28" s="61"/>
      <c r="CCV28" s="61"/>
      <c r="CCW28" s="61"/>
      <c r="CCX28" s="61"/>
      <c r="CCY28" s="61"/>
      <c r="CCZ28" s="61"/>
      <c r="CDA28" s="61"/>
      <c r="CDB28" s="61"/>
      <c r="CDC28" s="61"/>
      <c r="CDD28" s="61"/>
      <c r="CDE28" s="61"/>
      <c r="CDF28" s="61"/>
      <c r="CDG28" s="61"/>
      <c r="CDH28" s="61"/>
      <c r="CDI28" s="61"/>
      <c r="CDJ28" s="61"/>
      <c r="CDK28" s="61"/>
      <c r="CDL28" s="61"/>
      <c r="CDM28" s="61"/>
      <c r="CDN28" s="61"/>
      <c r="CDO28" s="61"/>
      <c r="CDP28" s="61"/>
      <c r="CDQ28" s="61"/>
      <c r="CDR28" s="61"/>
      <c r="CDS28" s="61"/>
      <c r="CDT28" s="61"/>
      <c r="CDU28" s="61"/>
      <c r="CDV28" s="61"/>
      <c r="CDW28" s="61"/>
      <c r="CDX28" s="61"/>
      <c r="CDY28" s="61"/>
      <c r="CDZ28" s="61"/>
      <c r="CEA28" s="61"/>
      <c r="CEB28" s="61"/>
      <c r="CEC28" s="61"/>
      <c r="CED28" s="61"/>
      <c r="CEE28" s="61"/>
      <c r="CEF28" s="61"/>
      <c r="CEG28" s="61"/>
      <c r="CEH28" s="61"/>
      <c r="CEI28" s="61"/>
      <c r="CEJ28" s="61"/>
      <c r="CEK28" s="61"/>
      <c r="CEL28" s="61"/>
      <c r="CEM28" s="61"/>
      <c r="CEN28" s="61"/>
      <c r="CEO28" s="61"/>
      <c r="CEP28" s="61"/>
      <c r="CEQ28" s="61"/>
      <c r="CER28" s="61"/>
      <c r="CES28" s="61"/>
      <c r="CET28" s="61"/>
      <c r="CEU28" s="61"/>
      <c r="CEV28" s="61"/>
      <c r="CEW28" s="61"/>
      <c r="CEX28" s="61"/>
      <c r="CEY28" s="61"/>
      <c r="CEZ28" s="61"/>
      <c r="CFA28" s="61"/>
      <c r="CFB28" s="61"/>
      <c r="CFC28" s="61"/>
      <c r="CFD28" s="61"/>
      <c r="CFE28" s="61"/>
      <c r="CFF28" s="61"/>
      <c r="CFG28" s="61"/>
      <c r="CFH28" s="61"/>
      <c r="CFI28" s="61"/>
      <c r="CFJ28" s="61"/>
      <c r="CFK28" s="61"/>
      <c r="CFL28" s="61"/>
      <c r="CFM28" s="61"/>
      <c r="CFN28" s="61"/>
      <c r="CFO28" s="61"/>
      <c r="CFP28" s="61"/>
      <c r="CFQ28" s="61"/>
      <c r="CFR28" s="61"/>
      <c r="CFS28" s="61"/>
      <c r="CFT28" s="61"/>
      <c r="CFU28" s="61"/>
      <c r="CFV28" s="61"/>
      <c r="CFW28" s="61"/>
      <c r="CFX28" s="61"/>
      <c r="CFY28" s="61"/>
      <c r="CFZ28" s="61"/>
      <c r="CGA28" s="61"/>
      <c r="CGB28" s="61"/>
      <c r="CGC28" s="61"/>
      <c r="CGD28" s="61"/>
      <c r="CGE28" s="61"/>
      <c r="CGF28" s="61"/>
      <c r="CGG28" s="61"/>
      <c r="CGH28" s="61"/>
      <c r="CGI28" s="61"/>
      <c r="CGJ28" s="61"/>
      <c r="CGK28" s="61"/>
      <c r="CGL28" s="61"/>
      <c r="CGM28" s="61"/>
      <c r="CGN28" s="61"/>
      <c r="CGO28" s="61"/>
      <c r="CGP28" s="61"/>
      <c r="CGQ28" s="61"/>
      <c r="CGR28" s="61"/>
      <c r="CGS28" s="61"/>
      <c r="CGT28" s="61"/>
      <c r="CGU28" s="61"/>
      <c r="CGV28" s="61"/>
      <c r="CGW28" s="61"/>
      <c r="CGX28" s="61"/>
      <c r="CGY28" s="61"/>
      <c r="CGZ28" s="61"/>
      <c r="CHA28" s="61"/>
      <c r="CHB28" s="61"/>
      <c r="CHC28" s="61"/>
      <c r="CHD28" s="61"/>
      <c r="CHE28" s="61"/>
      <c r="CHF28" s="61"/>
      <c r="CHG28" s="61"/>
      <c r="CHH28" s="61"/>
      <c r="CHI28" s="61"/>
      <c r="CHJ28" s="61"/>
      <c r="CHK28" s="61"/>
      <c r="CHL28" s="61"/>
      <c r="CHM28" s="61"/>
      <c r="CHN28" s="61"/>
      <c r="CHO28" s="61"/>
      <c r="CHP28" s="61"/>
      <c r="CHQ28" s="61"/>
      <c r="CHR28" s="61"/>
      <c r="CHS28" s="61"/>
      <c r="CHT28" s="61"/>
      <c r="CHU28" s="61"/>
      <c r="CHV28" s="61"/>
      <c r="CHW28" s="61"/>
      <c r="CHX28" s="61"/>
      <c r="CHY28" s="61"/>
      <c r="CHZ28" s="61"/>
      <c r="CIA28" s="61"/>
      <c r="CIB28" s="61"/>
      <c r="CIC28" s="61"/>
      <c r="CID28" s="61"/>
      <c r="CIE28" s="61"/>
      <c r="CIF28" s="61"/>
      <c r="CIG28" s="61"/>
      <c r="CIH28" s="61"/>
      <c r="CII28" s="61"/>
      <c r="CIJ28" s="61"/>
      <c r="CIK28" s="61"/>
      <c r="CIL28" s="61"/>
      <c r="CIM28" s="61"/>
      <c r="CIN28" s="61"/>
      <c r="CIO28" s="61"/>
      <c r="CIP28" s="61"/>
      <c r="CIQ28" s="61"/>
      <c r="CIR28" s="61"/>
      <c r="CIS28" s="61"/>
      <c r="CIT28" s="61"/>
      <c r="CIU28" s="61"/>
      <c r="CIV28" s="61"/>
      <c r="CIW28" s="61"/>
      <c r="CIX28" s="61"/>
      <c r="CIY28" s="61"/>
      <c r="CIZ28" s="61"/>
      <c r="CJA28" s="61"/>
      <c r="CJB28" s="61"/>
      <c r="CJC28" s="61"/>
      <c r="CJD28" s="61"/>
      <c r="CJE28" s="61"/>
      <c r="CJF28" s="61"/>
      <c r="CJG28" s="61"/>
      <c r="CJH28" s="61"/>
      <c r="CJI28" s="61"/>
      <c r="CJJ28" s="61"/>
      <c r="CJK28" s="61"/>
      <c r="CJL28" s="61"/>
      <c r="CJM28" s="61"/>
      <c r="CJN28" s="61"/>
      <c r="CJO28" s="61"/>
      <c r="CJP28" s="61"/>
      <c r="CJQ28" s="61"/>
      <c r="CJR28" s="61"/>
      <c r="CJS28" s="61"/>
      <c r="CJT28" s="61"/>
      <c r="CJU28" s="61"/>
      <c r="CJV28" s="61"/>
      <c r="CJW28" s="61"/>
      <c r="CJX28" s="61"/>
      <c r="CJY28" s="61"/>
      <c r="CJZ28" s="61"/>
      <c r="CKA28" s="61"/>
      <c r="CKB28" s="61"/>
      <c r="CKC28" s="61"/>
      <c r="CKD28" s="61"/>
      <c r="CKE28" s="61"/>
      <c r="CKF28" s="61"/>
      <c r="CKG28" s="61"/>
      <c r="CKH28" s="61"/>
      <c r="CKI28" s="61"/>
      <c r="CKJ28" s="61"/>
      <c r="CKK28" s="61"/>
      <c r="CKL28" s="61"/>
      <c r="CKM28" s="61"/>
      <c r="CKN28" s="61"/>
      <c r="CKO28" s="61"/>
      <c r="CKP28" s="61"/>
      <c r="CKQ28" s="61"/>
      <c r="CKR28" s="61"/>
      <c r="CKS28" s="61"/>
      <c r="CKT28" s="61"/>
      <c r="CKU28" s="61"/>
      <c r="CKV28" s="61"/>
      <c r="CKW28" s="61"/>
      <c r="CKX28" s="61"/>
      <c r="CKY28" s="61"/>
      <c r="CKZ28" s="61"/>
      <c r="CLA28" s="61"/>
      <c r="CLB28" s="61"/>
      <c r="CLC28" s="61"/>
      <c r="CLD28" s="61"/>
      <c r="CLE28" s="61"/>
      <c r="CLF28" s="61"/>
      <c r="CLG28" s="61"/>
      <c r="CLH28" s="61"/>
      <c r="CLI28" s="61"/>
      <c r="CLJ28" s="61"/>
      <c r="CLK28" s="61"/>
      <c r="CLL28" s="61"/>
      <c r="CLM28" s="61"/>
      <c r="CLN28" s="61"/>
      <c r="CLO28" s="61"/>
      <c r="CLP28" s="61"/>
      <c r="CLQ28" s="61"/>
      <c r="CLR28" s="61"/>
      <c r="CLS28" s="61"/>
      <c r="CLT28" s="61"/>
      <c r="CLU28" s="61"/>
      <c r="CLV28" s="61"/>
      <c r="CLW28" s="61"/>
      <c r="CLX28" s="61"/>
      <c r="CLY28" s="61"/>
      <c r="CLZ28" s="61"/>
      <c r="CMA28" s="61"/>
      <c r="CMB28" s="61"/>
      <c r="CMC28" s="61"/>
      <c r="CMD28" s="61"/>
      <c r="CME28" s="61"/>
      <c r="CMF28" s="61"/>
      <c r="CMG28" s="61"/>
      <c r="CMH28" s="61"/>
      <c r="CMI28" s="61"/>
      <c r="CMJ28" s="61"/>
      <c r="CMK28" s="61"/>
      <c r="CML28" s="61"/>
      <c r="CMM28" s="61"/>
      <c r="CMN28" s="61"/>
      <c r="CMO28" s="61"/>
      <c r="CMP28" s="61"/>
      <c r="CMQ28" s="61"/>
      <c r="CMR28" s="61"/>
      <c r="CMS28" s="61"/>
      <c r="CMT28" s="61"/>
      <c r="CMU28" s="61"/>
      <c r="CMV28" s="61"/>
      <c r="CMW28" s="61"/>
      <c r="CMX28" s="61"/>
      <c r="CMY28" s="61"/>
      <c r="CMZ28" s="61"/>
      <c r="CNA28" s="61"/>
      <c r="CNB28" s="61"/>
      <c r="CNC28" s="61"/>
      <c r="CND28" s="61"/>
      <c r="CNE28" s="61"/>
      <c r="CNF28" s="61"/>
      <c r="CNG28" s="61"/>
      <c r="CNH28" s="61"/>
      <c r="CNI28" s="61"/>
      <c r="CNJ28" s="61"/>
      <c r="CNK28" s="61"/>
      <c r="CNL28" s="61"/>
      <c r="CNM28" s="61"/>
      <c r="CNN28" s="61"/>
      <c r="CNO28" s="61"/>
      <c r="CNP28" s="61"/>
      <c r="CNQ28" s="61"/>
      <c r="CNR28" s="61"/>
      <c r="CNS28" s="61"/>
      <c r="CNT28" s="61"/>
      <c r="CNU28" s="61"/>
      <c r="CNV28" s="61"/>
      <c r="CNW28" s="61"/>
      <c r="CNX28" s="61"/>
      <c r="CNY28" s="61"/>
      <c r="CNZ28" s="61"/>
      <c r="COA28" s="61"/>
      <c r="COB28" s="61"/>
      <c r="COC28" s="61"/>
      <c r="COD28" s="61"/>
      <c r="COE28" s="61"/>
      <c r="COF28" s="61"/>
      <c r="COG28" s="61"/>
      <c r="COH28" s="61"/>
      <c r="COI28" s="61"/>
      <c r="COJ28" s="61"/>
      <c r="COK28" s="61"/>
      <c r="COL28" s="61"/>
      <c r="COM28" s="61"/>
      <c r="CON28" s="61"/>
      <c r="COO28" s="61"/>
      <c r="COP28" s="61"/>
      <c r="COQ28" s="61"/>
      <c r="COR28" s="61"/>
      <c r="COS28" s="61"/>
      <c r="COT28" s="61"/>
      <c r="COU28" s="61"/>
      <c r="COV28" s="61"/>
      <c r="COW28" s="61"/>
      <c r="COX28" s="61"/>
      <c r="COY28" s="61"/>
      <c r="COZ28" s="61"/>
      <c r="CPA28" s="61"/>
      <c r="CPB28" s="61"/>
      <c r="CPC28" s="61"/>
      <c r="CPD28" s="61"/>
      <c r="CPE28" s="61"/>
      <c r="CPF28" s="61"/>
      <c r="CPG28" s="61"/>
      <c r="CPH28" s="61"/>
      <c r="CPI28" s="61"/>
      <c r="CPJ28" s="61"/>
      <c r="CPK28" s="61"/>
      <c r="CPL28" s="61"/>
      <c r="CPM28" s="61"/>
      <c r="CPN28" s="61"/>
      <c r="CPO28" s="61"/>
      <c r="CPP28" s="61"/>
      <c r="CPQ28" s="61"/>
      <c r="CPR28" s="61"/>
      <c r="CPS28" s="61"/>
      <c r="CPT28" s="61"/>
      <c r="CPU28" s="61"/>
      <c r="CPV28" s="61"/>
      <c r="CPW28" s="61"/>
      <c r="CPX28" s="61"/>
      <c r="CPY28" s="61"/>
      <c r="CPZ28" s="61"/>
      <c r="CQA28" s="61"/>
      <c r="CQB28" s="61"/>
      <c r="CQC28" s="61"/>
      <c r="CQD28" s="61"/>
      <c r="CQE28" s="61"/>
      <c r="CQF28" s="61"/>
      <c r="CQG28" s="61"/>
      <c r="CQH28" s="61"/>
      <c r="CQI28" s="61"/>
      <c r="CQJ28" s="61"/>
      <c r="CQK28" s="61"/>
      <c r="CQL28" s="61"/>
      <c r="CQM28" s="61"/>
      <c r="CQN28" s="61"/>
      <c r="CQO28" s="61"/>
      <c r="CQP28" s="61"/>
      <c r="CQQ28" s="61"/>
      <c r="CQR28" s="61"/>
      <c r="CQS28" s="61"/>
      <c r="CQT28" s="61"/>
      <c r="CQU28" s="61"/>
      <c r="CQV28" s="61"/>
      <c r="CQW28" s="61"/>
      <c r="CQX28" s="61"/>
      <c r="CQY28" s="61"/>
      <c r="CQZ28" s="61"/>
      <c r="CRA28" s="61"/>
      <c r="CRB28" s="61"/>
      <c r="CRC28" s="61"/>
      <c r="CRD28" s="61"/>
      <c r="CRE28" s="61"/>
      <c r="CRF28" s="61"/>
      <c r="CRG28" s="61"/>
      <c r="CRH28" s="61"/>
      <c r="CRI28" s="61"/>
      <c r="CRJ28" s="61"/>
      <c r="CRK28" s="61"/>
      <c r="CRL28" s="61"/>
      <c r="CRM28" s="61"/>
      <c r="CRN28" s="61"/>
      <c r="CRO28" s="61"/>
      <c r="CRP28" s="61"/>
      <c r="CRQ28" s="61"/>
      <c r="CRR28" s="61"/>
      <c r="CRS28" s="61"/>
      <c r="CRT28" s="61"/>
      <c r="CRU28" s="61"/>
      <c r="CRV28" s="61"/>
      <c r="CRW28" s="61"/>
      <c r="CRX28" s="61"/>
      <c r="CRY28" s="61"/>
      <c r="CRZ28" s="61"/>
      <c r="CSA28" s="61"/>
      <c r="CSB28" s="61"/>
      <c r="CSC28" s="61"/>
      <c r="CSD28" s="61"/>
      <c r="CSE28" s="61"/>
      <c r="CSF28" s="61"/>
      <c r="CSG28" s="61"/>
      <c r="CSH28" s="61"/>
      <c r="CSI28" s="61"/>
      <c r="CSJ28" s="61"/>
      <c r="CSK28" s="61"/>
      <c r="CSL28" s="61"/>
      <c r="CSM28" s="61"/>
      <c r="CSN28" s="61"/>
      <c r="CSO28" s="61"/>
      <c r="CSP28" s="61"/>
      <c r="CSQ28" s="61"/>
      <c r="CSR28" s="61"/>
      <c r="CSS28" s="61"/>
      <c r="CST28" s="61"/>
      <c r="CSU28" s="61"/>
      <c r="CSV28" s="61"/>
      <c r="CSW28" s="61"/>
      <c r="CSX28" s="61"/>
      <c r="CSY28" s="61"/>
      <c r="CSZ28" s="61"/>
      <c r="CTA28" s="61"/>
      <c r="CTB28" s="61"/>
      <c r="CTC28" s="61"/>
      <c r="CTD28" s="61"/>
      <c r="CTE28" s="61"/>
      <c r="CTF28" s="61"/>
      <c r="CTG28" s="61"/>
      <c r="CTH28" s="61"/>
      <c r="CTI28" s="61"/>
      <c r="CTJ28" s="61"/>
      <c r="CTK28" s="61"/>
      <c r="CTL28" s="61"/>
      <c r="CTM28" s="61"/>
      <c r="CTN28" s="61"/>
      <c r="CTO28" s="61"/>
      <c r="CTP28" s="61"/>
      <c r="CTQ28" s="61"/>
      <c r="CTR28" s="61"/>
      <c r="CTS28" s="61"/>
      <c r="CTT28" s="61"/>
      <c r="CTU28" s="61"/>
      <c r="CTV28" s="61"/>
      <c r="CTW28" s="61"/>
      <c r="CTX28" s="61"/>
      <c r="CTY28" s="61"/>
      <c r="CTZ28" s="61"/>
      <c r="CUA28" s="61"/>
      <c r="CUB28" s="61"/>
      <c r="CUC28" s="61"/>
      <c r="CUD28" s="61"/>
      <c r="CUE28" s="61"/>
      <c r="CUF28" s="61"/>
      <c r="CUG28" s="61"/>
      <c r="CUH28" s="61"/>
      <c r="CUI28" s="61"/>
      <c r="CUJ28" s="61"/>
      <c r="CUK28" s="61"/>
      <c r="CUL28" s="61"/>
      <c r="CUM28" s="61"/>
      <c r="CUN28" s="61"/>
      <c r="CUO28" s="61"/>
      <c r="CUP28" s="61"/>
      <c r="CUQ28" s="61"/>
      <c r="CUR28" s="61"/>
      <c r="CUS28" s="61"/>
      <c r="CUT28" s="61"/>
      <c r="CUU28" s="61"/>
      <c r="CUV28" s="61"/>
      <c r="CUW28" s="61"/>
      <c r="CUX28" s="61"/>
      <c r="CUY28" s="61"/>
      <c r="CUZ28" s="61"/>
      <c r="CVA28" s="61"/>
      <c r="CVB28" s="61"/>
      <c r="CVC28" s="61"/>
      <c r="CVD28" s="61"/>
      <c r="CVE28" s="61"/>
      <c r="CVF28" s="61"/>
      <c r="CVG28" s="61"/>
      <c r="CVH28" s="61"/>
      <c r="CVI28" s="61"/>
      <c r="CVJ28" s="61"/>
      <c r="CVK28" s="61"/>
      <c r="CVL28" s="61"/>
      <c r="CVM28" s="61"/>
      <c r="CVN28" s="61"/>
      <c r="CVO28" s="61"/>
      <c r="CVP28" s="61"/>
      <c r="CVQ28" s="61"/>
      <c r="CVR28" s="61"/>
      <c r="CVS28" s="61"/>
      <c r="CVT28" s="61"/>
      <c r="CVU28" s="61"/>
      <c r="CVV28" s="61"/>
      <c r="CVW28" s="61"/>
      <c r="CVX28" s="61"/>
      <c r="CVY28" s="61"/>
      <c r="CVZ28" s="61"/>
      <c r="CWA28" s="61"/>
      <c r="CWB28" s="61"/>
      <c r="CWC28" s="61"/>
      <c r="CWD28" s="61"/>
      <c r="CWE28" s="61"/>
      <c r="CWF28" s="61"/>
      <c r="CWG28" s="61"/>
      <c r="CWH28" s="61"/>
      <c r="CWI28" s="61"/>
      <c r="CWJ28" s="61"/>
      <c r="CWK28" s="61"/>
      <c r="CWL28" s="61"/>
      <c r="CWM28" s="61"/>
      <c r="CWN28" s="61"/>
      <c r="CWO28" s="61"/>
      <c r="CWP28" s="61"/>
      <c r="CWQ28" s="61"/>
      <c r="CWR28" s="61"/>
      <c r="CWS28" s="61"/>
      <c r="CWT28" s="61"/>
      <c r="CWU28" s="61"/>
      <c r="CWV28" s="61"/>
      <c r="CWW28" s="61"/>
      <c r="CWX28" s="61"/>
      <c r="CWY28" s="61"/>
      <c r="CWZ28" s="61"/>
      <c r="CXA28" s="61"/>
      <c r="CXB28" s="61"/>
      <c r="CXC28" s="61"/>
      <c r="CXD28" s="61"/>
      <c r="CXE28" s="61"/>
      <c r="CXF28" s="61"/>
      <c r="CXG28" s="61"/>
      <c r="CXH28" s="61"/>
      <c r="CXI28" s="61"/>
      <c r="CXJ28" s="61"/>
      <c r="CXK28" s="61"/>
      <c r="CXL28" s="61"/>
      <c r="CXM28" s="61"/>
      <c r="CXN28" s="61"/>
      <c r="CXO28" s="61"/>
      <c r="CXP28" s="61"/>
      <c r="CXQ28" s="61"/>
      <c r="CXR28" s="61"/>
      <c r="CXS28" s="61"/>
      <c r="CXT28" s="61"/>
      <c r="CXU28" s="61"/>
      <c r="CXV28" s="61"/>
      <c r="CXW28" s="61"/>
      <c r="CXX28" s="61"/>
      <c r="CXY28" s="61"/>
      <c r="CXZ28" s="61"/>
      <c r="CYA28" s="61"/>
      <c r="CYB28" s="61"/>
      <c r="CYC28" s="61"/>
      <c r="CYD28" s="61"/>
      <c r="CYE28" s="61"/>
      <c r="CYF28" s="61"/>
      <c r="CYG28" s="61"/>
      <c r="CYH28" s="61"/>
      <c r="CYI28" s="61"/>
      <c r="CYJ28" s="61"/>
      <c r="CYK28" s="61"/>
      <c r="CYL28" s="61"/>
      <c r="CYM28" s="61"/>
      <c r="CYN28" s="61"/>
      <c r="CYO28" s="61"/>
      <c r="CYP28" s="61"/>
      <c r="CYQ28" s="61"/>
      <c r="CYR28" s="61"/>
      <c r="CYS28" s="61"/>
      <c r="CYT28" s="61"/>
      <c r="CYU28" s="61"/>
      <c r="CYV28" s="61"/>
      <c r="CYW28" s="61"/>
      <c r="CYX28" s="61"/>
      <c r="CYY28" s="61"/>
      <c r="CYZ28" s="61"/>
      <c r="CZA28" s="61"/>
      <c r="CZB28" s="61"/>
      <c r="CZC28" s="61"/>
      <c r="CZD28" s="61"/>
      <c r="CZE28" s="61"/>
      <c r="CZF28" s="61"/>
      <c r="CZG28" s="61"/>
      <c r="CZH28" s="61"/>
      <c r="CZI28" s="61"/>
      <c r="CZJ28" s="61"/>
      <c r="CZK28" s="61"/>
      <c r="CZL28" s="61"/>
      <c r="CZM28" s="61"/>
      <c r="CZN28" s="61"/>
      <c r="CZO28" s="61"/>
      <c r="CZP28" s="61"/>
      <c r="CZQ28" s="61"/>
      <c r="CZR28" s="61"/>
      <c r="CZS28" s="61"/>
      <c r="CZT28" s="61"/>
      <c r="CZU28" s="61"/>
      <c r="CZV28" s="61"/>
      <c r="CZW28" s="61"/>
      <c r="CZX28" s="61"/>
      <c r="CZY28" s="61"/>
      <c r="CZZ28" s="61"/>
      <c r="DAA28" s="61"/>
      <c r="DAB28" s="61"/>
      <c r="DAC28" s="61"/>
      <c r="DAD28" s="61"/>
      <c r="DAE28" s="61"/>
      <c r="DAF28" s="61"/>
      <c r="DAG28" s="61"/>
      <c r="DAH28" s="61"/>
      <c r="DAI28" s="61"/>
      <c r="DAJ28" s="61"/>
      <c r="DAK28" s="61"/>
      <c r="DAL28" s="61"/>
      <c r="DAM28" s="61"/>
      <c r="DAN28" s="61"/>
      <c r="DAO28" s="61"/>
      <c r="DAP28" s="61"/>
      <c r="DAQ28" s="61"/>
      <c r="DAR28" s="61"/>
      <c r="DAS28" s="61"/>
      <c r="DAT28" s="61"/>
      <c r="DAU28" s="61"/>
      <c r="DAV28" s="61"/>
      <c r="DAW28" s="61"/>
      <c r="DAX28" s="61"/>
      <c r="DAY28" s="61"/>
      <c r="DAZ28" s="61"/>
      <c r="DBA28" s="61"/>
      <c r="DBB28" s="61"/>
      <c r="DBC28" s="61"/>
      <c r="DBD28" s="61"/>
      <c r="DBE28" s="61"/>
      <c r="DBF28" s="61"/>
      <c r="DBG28" s="61"/>
      <c r="DBH28" s="61"/>
      <c r="DBI28" s="61"/>
      <c r="DBJ28" s="61"/>
      <c r="DBK28" s="61"/>
      <c r="DBL28" s="61"/>
      <c r="DBM28" s="61"/>
      <c r="DBN28" s="61"/>
      <c r="DBO28" s="61"/>
      <c r="DBP28" s="61"/>
      <c r="DBQ28" s="61"/>
      <c r="DBR28" s="61"/>
      <c r="DBS28" s="61"/>
      <c r="DBT28" s="61"/>
      <c r="DBU28" s="61"/>
      <c r="DBV28" s="61"/>
      <c r="DBW28" s="61"/>
      <c r="DBX28" s="61"/>
      <c r="DBY28" s="61"/>
      <c r="DBZ28" s="61"/>
      <c r="DCA28" s="61"/>
      <c r="DCB28" s="61"/>
      <c r="DCC28" s="61"/>
      <c r="DCD28" s="61"/>
      <c r="DCE28" s="61"/>
      <c r="DCF28" s="61"/>
      <c r="DCG28" s="61"/>
      <c r="DCH28" s="61"/>
      <c r="DCI28" s="61"/>
      <c r="DCJ28" s="61"/>
      <c r="DCK28" s="61"/>
      <c r="DCL28" s="61"/>
      <c r="DCM28" s="61"/>
      <c r="DCN28" s="61"/>
      <c r="DCO28" s="61"/>
      <c r="DCP28" s="61"/>
      <c r="DCQ28" s="61"/>
      <c r="DCR28" s="61"/>
      <c r="DCS28" s="61"/>
      <c r="DCT28" s="61"/>
      <c r="DCU28" s="61"/>
      <c r="DCV28" s="61"/>
      <c r="DCW28" s="61"/>
      <c r="DCX28" s="61"/>
      <c r="DCY28" s="61"/>
      <c r="DCZ28" s="61"/>
      <c r="DDA28" s="61"/>
      <c r="DDB28" s="61"/>
      <c r="DDC28" s="61"/>
      <c r="DDD28" s="61"/>
      <c r="DDE28" s="61"/>
      <c r="DDF28" s="61"/>
      <c r="DDG28" s="61"/>
      <c r="DDH28" s="61"/>
      <c r="DDI28" s="61"/>
      <c r="DDJ28" s="61"/>
      <c r="DDK28" s="61"/>
      <c r="DDL28" s="61"/>
      <c r="DDM28" s="61"/>
      <c r="DDN28" s="61"/>
      <c r="DDO28" s="61"/>
      <c r="DDP28" s="61"/>
      <c r="DDQ28" s="61"/>
      <c r="DDR28" s="61"/>
      <c r="DDS28" s="61"/>
      <c r="DDT28" s="61"/>
      <c r="DDU28" s="61"/>
      <c r="DDV28" s="61"/>
      <c r="DDW28" s="61"/>
      <c r="DDX28" s="61"/>
      <c r="DDY28" s="61"/>
      <c r="DDZ28" s="61"/>
      <c r="DEA28" s="61"/>
      <c r="DEB28" s="61"/>
      <c r="DEC28" s="61"/>
      <c r="DED28" s="61"/>
      <c r="DEE28" s="61"/>
      <c r="DEF28" s="61"/>
      <c r="DEG28" s="61"/>
      <c r="DEH28" s="61"/>
      <c r="DEI28" s="61"/>
      <c r="DEJ28" s="61"/>
      <c r="DEK28" s="61"/>
      <c r="DEL28" s="61"/>
      <c r="DEM28" s="61"/>
      <c r="DEN28" s="61"/>
      <c r="DEO28" s="61"/>
      <c r="DEP28" s="61"/>
      <c r="DEQ28" s="61"/>
      <c r="DER28" s="61"/>
      <c r="DES28" s="61"/>
      <c r="DET28" s="61"/>
      <c r="DEU28" s="61"/>
      <c r="DEV28" s="61"/>
      <c r="DEW28" s="61"/>
      <c r="DEX28" s="61"/>
      <c r="DEY28" s="61"/>
      <c r="DEZ28" s="61"/>
      <c r="DFA28" s="61"/>
      <c r="DFB28" s="61"/>
      <c r="DFC28" s="61"/>
      <c r="DFD28" s="61"/>
      <c r="DFE28" s="61"/>
      <c r="DFF28" s="61"/>
      <c r="DFG28" s="61"/>
      <c r="DFH28" s="61"/>
      <c r="DFI28" s="61"/>
      <c r="DFJ28" s="61"/>
      <c r="DFK28" s="61"/>
      <c r="DFL28" s="61"/>
      <c r="DFM28" s="61"/>
      <c r="DFN28" s="61"/>
      <c r="DFO28" s="61"/>
      <c r="DFP28" s="61"/>
      <c r="DFQ28" s="61"/>
      <c r="DFR28" s="61"/>
      <c r="DFS28" s="61"/>
      <c r="DFT28" s="61"/>
      <c r="DFU28" s="61"/>
      <c r="DFV28" s="61"/>
      <c r="DFW28" s="61"/>
      <c r="DFX28" s="61"/>
      <c r="DFY28" s="61"/>
      <c r="DFZ28" s="61"/>
      <c r="DGA28" s="61"/>
      <c r="DGB28" s="61"/>
      <c r="DGC28" s="61"/>
      <c r="DGD28" s="61"/>
      <c r="DGE28" s="61"/>
      <c r="DGF28" s="61"/>
      <c r="DGG28" s="61"/>
      <c r="DGH28" s="61"/>
      <c r="DGI28" s="61"/>
      <c r="DGJ28" s="61"/>
      <c r="DGK28" s="61"/>
      <c r="DGL28" s="61"/>
      <c r="DGM28" s="61"/>
      <c r="DGN28" s="61"/>
      <c r="DGO28" s="61"/>
      <c r="DGP28" s="61"/>
      <c r="DGQ28" s="61"/>
      <c r="DGR28" s="61"/>
      <c r="DGS28" s="61"/>
      <c r="DGT28" s="61"/>
      <c r="DGU28" s="61"/>
      <c r="DGV28" s="61"/>
      <c r="DGW28" s="61"/>
      <c r="DGX28" s="61"/>
      <c r="DGY28" s="61"/>
      <c r="DGZ28" s="61"/>
      <c r="DHA28" s="61"/>
      <c r="DHB28" s="61"/>
      <c r="DHC28" s="61"/>
      <c r="DHD28" s="61"/>
      <c r="DHE28" s="61"/>
      <c r="DHF28" s="61"/>
      <c r="DHG28" s="61"/>
      <c r="DHH28" s="61"/>
      <c r="DHI28" s="61"/>
      <c r="DHJ28" s="61"/>
      <c r="DHK28" s="61"/>
      <c r="DHL28" s="61"/>
      <c r="DHM28" s="61"/>
      <c r="DHN28" s="61"/>
      <c r="DHO28" s="61"/>
      <c r="DHP28" s="61"/>
      <c r="DHQ28" s="61"/>
      <c r="DHR28" s="61"/>
      <c r="DHS28" s="61"/>
      <c r="DHT28" s="61"/>
      <c r="DHU28" s="61"/>
      <c r="DHV28" s="61"/>
      <c r="DHW28" s="61"/>
      <c r="DHX28" s="61"/>
      <c r="DHY28" s="61"/>
      <c r="DHZ28" s="61"/>
      <c r="DIA28" s="61"/>
      <c r="DIB28" s="61"/>
      <c r="DIC28" s="61"/>
      <c r="DID28" s="61"/>
      <c r="DIE28" s="61"/>
      <c r="DIF28" s="61"/>
      <c r="DIG28" s="61"/>
      <c r="DIH28" s="61"/>
      <c r="DII28" s="61"/>
      <c r="DIJ28" s="61"/>
      <c r="DIK28" s="61"/>
      <c r="DIL28" s="61"/>
      <c r="DIM28" s="61"/>
      <c r="DIN28" s="61"/>
      <c r="DIO28" s="61"/>
      <c r="DIP28" s="61"/>
      <c r="DIQ28" s="61"/>
      <c r="DIR28" s="61"/>
      <c r="DIS28" s="61"/>
      <c r="DIT28" s="61"/>
      <c r="DIU28" s="61"/>
      <c r="DIV28" s="61"/>
      <c r="DIW28" s="61"/>
      <c r="DIX28" s="61"/>
      <c r="DIY28" s="61"/>
      <c r="DIZ28" s="61"/>
      <c r="DJA28" s="61"/>
      <c r="DJB28" s="61"/>
      <c r="DJC28" s="61"/>
      <c r="DJD28" s="61"/>
      <c r="DJE28" s="61"/>
      <c r="DJF28" s="61"/>
      <c r="DJG28" s="61"/>
      <c r="DJH28" s="61"/>
      <c r="DJI28" s="61"/>
      <c r="DJJ28" s="61"/>
      <c r="DJK28" s="61"/>
      <c r="DJL28" s="61"/>
      <c r="DJM28" s="61"/>
      <c r="DJN28" s="61"/>
      <c r="DJO28" s="61"/>
      <c r="DJP28" s="61"/>
      <c r="DJQ28" s="61"/>
      <c r="DJR28" s="61"/>
      <c r="DJS28" s="61"/>
      <c r="DJT28" s="61"/>
      <c r="DJU28" s="61"/>
      <c r="DJV28" s="61"/>
      <c r="DJW28" s="61"/>
      <c r="DJX28" s="61"/>
      <c r="DJY28" s="61"/>
      <c r="DJZ28" s="61"/>
      <c r="DKA28" s="61"/>
      <c r="DKB28" s="61"/>
      <c r="DKC28" s="61"/>
      <c r="DKD28" s="61"/>
      <c r="DKE28" s="61"/>
      <c r="DKF28" s="61"/>
      <c r="DKG28" s="61"/>
      <c r="DKH28" s="61"/>
      <c r="DKI28" s="61"/>
      <c r="DKJ28" s="61"/>
      <c r="DKK28" s="61"/>
      <c r="DKL28" s="61"/>
      <c r="DKM28" s="61"/>
      <c r="DKN28" s="61"/>
      <c r="DKO28" s="61"/>
      <c r="DKP28" s="61"/>
      <c r="DKQ28" s="61"/>
      <c r="DKR28" s="61"/>
      <c r="DKS28" s="61"/>
      <c r="DKT28" s="61"/>
      <c r="DKU28" s="61"/>
      <c r="DKV28" s="61"/>
      <c r="DKW28" s="61"/>
      <c r="DKX28" s="61"/>
      <c r="DKY28" s="61"/>
      <c r="DKZ28" s="61"/>
      <c r="DLA28" s="61"/>
      <c r="DLB28" s="61"/>
      <c r="DLC28" s="61"/>
      <c r="DLD28" s="61"/>
      <c r="DLE28" s="61"/>
      <c r="DLF28" s="61"/>
      <c r="DLG28" s="61"/>
      <c r="DLH28" s="61"/>
      <c r="DLI28" s="61"/>
      <c r="DLJ28" s="61"/>
      <c r="DLK28" s="61"/>
      <c r="DLL28" s="61"/>
      <c r="DLM28" s="61"/>
      <c r="DLN28" s="61"/>
      <c r="DLO28" s="61"/>
      <c r="DLP28" s="61"/>
      <c r="DLQ28" s="61"/>
      <c r="DLR28" s="61"/>
      <c r="DLS28" s="61"/>
      <c r="DLT28" s="61"/>
      <c r="DLU28" s="61"/>
      <c r="DLV28" s="61"/>
      <c r="DLW28" s="61"/>
      <c r="DLX28" s="61"/>
      <c r="DLY28" s="61"/>
      <c r="DLZ28" s="61"/>
      <c r="DMA28" s="61"/>
      <c r="DMB28" s="61"/>
      <c r="DMC28" s="61"/>
      <c r="DMD28" s="61"/>
      <c r="DME28" s="61"/>
      <c r="DMF28" s="61"/>
      <c r="DMG28" s="61"/>
      <c r="DMH28" s="61"/>
      <c r="DMI28" s="61"/>
      <c r="DMJ28" s="61"/>
      <c r="DMK28" s="61"/>
      <c r="DML28" s="61"/>
      <c r="DMM28" s="61"/>
      <c r="DMN28" s="61"/>
      <c r="DMO28" s="61"/>
      <c r="DMP28" s="61"/>
      <c r="DMQ28" s="61"/>
      <c r="DMR28" s="61"/>
      <c r="DMS28" s="61"/>
      <c r="DMT28" s="61"/>
      <c r="DMU28" s="61"/>
      <c r="DMV28" s="61"/>
      <c r="DMW28" s="61"/>
      <c r="DMX28" s="61"/>
      <c r="DMY28" s="61"/>
      <c r="DMZ28" s="61"/>
      <c r="DNA28" s="61"/>
      <c r="DNB28" s="61"/>
      <c r="DNC28" s="61"/>
      <c r="DND28" s="61"/>
      <c r="DNE28" s="61"/>
      <c r="DNF28" s="61"/>
      <c r="DNG28" s="61"/>
      <c r="DNH28" s="61"/>
      <c r="DNI28" s="61"/>
      <c r="DNJ28" s="61"/>
      <c r="DNK28" s="61"/>
      <c r="DNL28" s="61"/>
      <c r="DNM28" s="61"/>
      <c r="DNN28" s="61"/>
      <c r="DNO28" s="61"/>
      <c r="DNP28" s="61"/>
      <c r="DNQ28" s="61"/>
      <c r="DNR28" s="61"/>
      <c r="DNS28" s="61"/>
      <c r="DNT28" s="61"/>
      <c r="DNU28" s="61"/>
      <c r="DNV28" s="61"/>
      <c r="DNW28" s="61"/>
      <c r="DNX28" s="61"/>
      <c r="DNY28" s="61"/>
      <c r="DNZ28" s="61"/>
      <c r="DOA28" s="61"/>
      <c r="DOB28" s="61"/>
      <c r="DOC28" s="61"/>
      <c r="DOD28" s="61"/>
      <c r="DOE28" s="61"/>
      <c r="DOF28" s="61"/>
      <c r="DOG28" s="61"/>
      <c r="DOH28" s="61"/>
      <c r="DOI28" s="61"/>
      <c r="DOJ28" s="61"/>
      <c r="DOK28" s="61"/>
      <c r="DOL28" s="61"/>
      <c r="DOM28" s="61"/>
      <c r="DON28" s="61"/>
      <c r="DOO28" s="61"/>
      <c r="DOP28" s="61"/>
      <c r="DOQ28" s="61"/>
      <c r="DOR28" s="61"/>
      <c r="DOS28" s="61"/>
      <c r="DOT28" s="61"/>
      <c r="DOU28" s="61"/>
      <c r="DOV28" s="61"/>
      <c r="DOW28" s="61"/>
      <c r="DOX28" s="61"/>
      <c r="DOY28" s="61"/>
      <c r="DOZ28" s="61"/>
      <c r="DPA28" s="61"/>
      <c r="DPB28" s="61"/>
      <c r="DPC28" s="61"/>
      <c r="DPD28" s="61"/>
      <c r="DPE28" s="61"/>
      <c r="DPF28" s="61"/>
      <c r="DPG28" s="61"/>
      <c r="DPH28" s="61"/>
      <c r="DPI28" s="61"/>
      <c r="DPJ28" s="61"/>
      <c r="DPK28" s="61"/>
      <c r="DPL28" s="61"/>
      <c r="DPM28" s="61"/>
      <c r="DPN28" s="61"/>
      <c r="DPO28" s="61"/>
      <c r="DPP28" s="61"/>
      <c r="DPQ28" s="61"/>
      <c r="DPR28" s="61"/>
      <c r="DPS28" s="61"/>
      <c r="DPT28" s="61"/>
      <c r="DPU28" s="61"/>
      <c r="DPV28" s="61"/>
      <c r="DPW28" s="61"/>
      <c r="DPX28" s="61"/>
      <c r="DPY28" s="61"/>
      <c r="DPZ28" s="61"/>
      <c r="DQA28" s="61"/>
      <c r="DQB28" s="61"/>
      <c r="DQC28" s="61"/>
      <c r="DQD28" s="61"/>
      <c r="DQE28" s="61"/>
      <c r="DQF28" s="61"/>
      <c r="DQG28" s="61"/>
      <c r="DQH28" s="61"/>
      <c r="DQI28" s="61"/>
      <c r="DQJ28" s="61"/>
      <c r="DQK28" s="61"/>
      <c r="DQL28" s="61"/>
      <c r="DQM28" s="61"/>
      <c r="DQN28" s="61"/>
      <c r="DQO28" s="61"/>
      <c r="DQP28" s="61"/>
      <c r="DQQ28" s="61"/>
      <c r="DQR28" s="61"/>
      <c r="DQS28" s="61"/>
      <c r="DQT28" s="61"/>
      <c r="DQU28" s="61"/>
      <c r="DQV28" s="61"/>
      <c r="DQW28" s="61"/>
      <c r="DQX28" s="61"/>
      <c r="DQY28" s="61"/>
      <c r="DQZ28" s="61"/>
      <c r="DRA28" s="61"/>
      <c r="DRB28" s="61"/>
      <c r="DRC28" s="61"/>
      <c r="DRD28" s="61"/>
      <c r="DRE28" s="61"/>
      <c r="DRF28" s="61"/>
      <c r="DRG28" s="61"/>
      <c r="DRH28" s="61"/>
      <c r="DRI28" s="61"/>
      <c r="DRJ28" s="61"/>
      <c r="DRK28" s="61"/>
      <c r="DRL28" s="61"/>
      <c r="DRM28" s="61"/>
      <c r="DRN28" s="61"/>
      <c r="DRO28" s="61"/>
      <c r="DRP28" s="61"/>
      <c r="DRQ28" s="61"/>
      <c r="DRR28" s="61"/>
      <c r="DRS28" s="61"/>
      <c r="DRT28" s="61"/>
      <c r="DRU28" s="61"/>
      <c r="DRV28" s="61"/>
      <c r="DRW28" s="61"/>
      <c r="DRX28" s="61"/>
      <c r="DRY28" s="61"/>
      <c r="DRZ28" s="61"/>
      <c r="DSA28" s="61"/>
      <c r="DSB28" s="61"/>
      <c r="DSC28" s="61"/>
      <c r="DSD28" s="61"/>
      <c r="DSE28" s="61"/>
      <c r="DSF28" s="61"/>
      <c r="DSG28" s="61"/>
      <c r="DSH28" s="61"/>
      <c r="DSI28" s="61"/>
      <c r="DSJ28" s="61"/>
      <c r="DSK28" s="61"/>
      <c r="DSL28" s="61"/>
      <c r="DSM28" s="61"/>
      <c r="DSN28" s="61"/>
      <c r="DSO28" s="61"/>
      <c r="DSP28" s="61"/>
      <c r="DSQ28" s="61"/>
      <c r="DSR28" s="61"/>
      <c r="DSS28" s="61"/>
      <c r="DST28" s="61"/>
      <c r="DSU28" s="61"/>
      <c r="DSV28" s="61"/>
      <c r="DSW28" s="61"/>
      <c r="DSX28" s="61"/>
      <c r="DSY28" s="61"/>
      <c r="DSZ28" s="61"/>
      <c r="DTA28" s="61"/>
      <c r="DTB28" s="61"/>
      <c r="DTC28" s="61"/>
      <c r="DTD28" s="61"/>
      <c r="DTE28" s="61"/>
      <c r="DTF28" s="61"/>
      <c r="DTG28" s="61"/>
      <c r="DTH28" s="61"/>
      <c r="DTI28" s="61"/>
      <c r="DTJ28" s="61"/>
      <c r="DTK28" s="61"/>
      <c r="DTL28" s="61"/>
      <c r="DTM28" s="61"/>
      <c r="DTN28" s="61"/>
      <c r="DTO28" s="61"/>
      <c r="DTP28" s="61"/>
      <c r="DTQ28" s="61"/>
      <c r="DTR28" s="61"/>
      <c r="DTS28" s="61"/>
      <c r="DTT28" s="61"/>
      <c r="DTU28" s="61"/>
      <c r="DTV28" s="61"/>
      <c r="DTW28" s="61"/>
      <c r="DTX28" s="61"/>
      <c r="DTY28" s="61"/>
      <c r="DTZ28" s="61"/>
      <c r="DUA28" s="61"/>
      <c r="DUB28" s="61"/>
      <c r="DUC28" s="61"/>
      <c r="DUD28" s="61"/>
      <c r="DUE28" s="61"/>
      <c r="DUF28" s="61"/>
      <c r="DUG28" s="61"/>
      <c r="DUH28" s="61"/>
      <c r="DUI28" s="61"/>
      <c r="DUJ28" s="61"/>
      <c r="DUK28" s="61"/>
      <c r="DUL28" s="61"/>
      <c r="DUM28" s="61"/>
      <c r="DUN28" s="61"/>
      <c r="DUO28" s="61"/>
      <c r="DUP28" s="61"/>
      <c r="DUQ28" s="61"/>
      <c r="DUR28" s="61"/>
      <c r="DUS28" s="61"/>
      <c r="DUT28" s="61"/>
      <c r="DUU28" s="61"/>
      <c r="DUV28" s="61"/>
      <c r="DUW28" s="61"/>
      <c r="DUX28" s="61"/>
      <c r="DUY28" s="61"/>
      <c r="DUZ28" s="61"/>
      <c r="DVA28" s="61"/>
      <c r="DVB28" s="61"/>
      <c r="DVC28" s="61"/>
      <c r="DVD28" s="61"/>
      <c r="DVE28" s="61"/>
      <c r="DVF28" s="61"/>
      <c r="DVG28" s="61"/>
      <c r="DVH28" s="61"/>
      <c r="DVI28" s="61"/>
      <c r="DVJ28" s="61"/>
      <c r="DVK28" s="61"/>
      <c r="DVL28" s="61"/>
      <c r="DVM28" s="61"/>
      <c r="DVN28" s="61"/>
      <c r="DVO28" s="61"/>
      <c r="DVP28" s="61"/>
      <c r="DVQ28" s="61"/>
      <c r="DVR28" s="61"/>
      <c r="DVS28" s="61"/>
      <c r="DVT28" s="61"/>
      <c r="DVU28" s="61"/>
      <c r="DVV28" s="61"/>
      <c r="DVW28" s="61"/>
      <c r="DVX28" s="61"/>
      <c r="DVY28" s="61"/>
      <c r="DVZ28" s="61"/>
      <c r="DWA28" s="61"/>
      <c r="DWB28" s="61"/>
      <c r="DWC28" s="61"/>
      <c r="DWD28" s="61"/>
      <c r="DWE28" s="61"/>
      <c r="DWF28" s="61"/>
      <c r="DWG28" s="61"/>
      <c r="DWH28" s="61"/>
      <c r="DWI28" s="61"/>
      <c r="DWJ28" s="61"/>
      <c r="DWK28" s="61"/>
      <c r="DWL28" s="61"/>
      <c r="DWM28" s="61"/>
      <c r="DWN28" s="61"/>
      <c r="DWO28" s="61"/>
      <c r="DWP28" s="61"/>
      <c r="DWQ28" s="61"/>
      <c r="DWR28" s="61"/>
      <c r="DWS28" s="61"/>
      <c r="DWT28" s="61"/>
      <c r="DWU28" s="61"/>
      <c r="DWV28" s="61"/>
      <c r="DWW28" s="61"/>
      <c r="DWX28" s="61"/>
      <c r="DWY28" s="61"/>
      <c r="DWZ28" s="61"/>
      <c r="DXA28" s="61"/>
      <c r="DXB28" s="61"/>
      <c r="DXC28" s="61"/>
      <c r="DXD28" s="61"/>
      <c r="DXE28" s="61"/>
      <c r="DXF28" s="61"/>
      <c r="DXG28" s="61"/>
      <c r="DXH28" s="61"/>
      <c r="DXI28" s="61"/>
      <c r="DXJ28" s="61"/>
      <c r="DXK28" s="61"/>
      <c r="DXL28" s="61"/>
      <c r="DXM28" s="61"/>
      <c r="DXN28" s="61"/>
      <c r="DXO28" s="61"/>
      <c r="DXP28" s="61"/>
      <c r="DXQ28" s="61"/>
      <c r="DXR28" s="61"/>
      <c r="DXS28" s="61"/>
      <c r="DXT28" s="61"/>
      <c r="DXU28" s="61"/>
      <c r="DXV28" s="61"/>
      <c r="DXW28" s="61"/>
      <c r="DXX28" s="61"/>
      <c r="DXY28" s="61"/>
      <c r="DXZ28" s="61"/>
      <c r="DYA28" s="61"/>
      <c r="DYB28" s="61"/>
      <c r="DYC28" s="61"/>
      <c r="DYD28" s="61"/>
      <c r="DYE28" s="61"/>
      <c r="DYF28" s="61"/>
      <c r="DYG28" s="61"/>
      <c r="DYH28" s="61"/>
      <c r="DYI28" s="61"/>
      <c r="DYJ28" s="61"/>
      <c r="DYK28" s="61"/>
      <c r="DYL28" s="61"/>
      <c r="DYM28" s="61"/>
      <c r="DYN28" s="61"/>
      <c r="DYO28" s="61"/>
      <c r="DYP28" s="61"/>
      <c r="DYQ28" s="61"/>
      <c r="DYR28" s="61"/>
      <c r="DYS28" s="61"/>
      <c r="DYT28" s="61"/>
      <c r="DYU28" s="61"/>
      <c r="DYV28" s="61"/>
      <c r="DYW28" s="61"/>
      <c r="DYX28" s="61"/>
      <c r="DYY28" s="61"/>
      <c r="DYZ28" s="61"/>
      <c r="DZA28" s="61"/>
      <c r="DZB28" s="61"/>
      <c r="DZC28" s="61"/>
      <c r="DZD28" s="61"/>
      <c r="DZE28" s="61"/>
      <c r="DZF28" s="61"/>
      <c r="DZG28" s="61"/>
      <c r="DZH28" s="61"/>
      <c r="DZI28" s="61"/>
      <c r="DZJ28" s="61"/>
      <c r="DZK28" s="61"/>
      <c r="DZL28" s="61"/>
      <c r="DZM28" s="61"/>
      <c r="DZN28" s="61"/>
      <c r="DZO28" s="61"/>
      <c r="DZP28" s="61"/>
      <c r="DZQ28" s="61"/>
      <c r="DZR28" s="61"/>
      <c r="DZS28" s="61"/>
      <c r="DZT28" s="61"/>
      <c r="DZU28" s="61"/>
      <c r="DZV28" s="61"/>
      <c r="DZW28" s="61"/>
      <c r="DZX28" s="61"/>
      <c r="DZY28" s="61"/>
      <c r="DZZ28" s="61"/>
      <c r="EAA28" s="61"/>
      <c r="EAB28" s="61"/>
      <c r="EAC28" s="61"/>
      <c r="EAD28" s="61"/>
      <c r="EAE28" s="61"/>
      <c r="EAF28" s="61"/>
      <c r="EAG28" s="61"/>
      <c r="EAH28" s="61"/>
      <c r="EAI28" s="61"/>
      <c r="EAJ28" s="61"/>
      <c r="EAK28" s="61"/>
      <c r="EAL28" s="61"/>
      <c r="EAM28" s="61"/>
      <c r="EAN28" s="61"/>
      <c r="EAO28" s="61"/>
      <c r="EAP28" s="61"/>
      <c r="EAQ28" s="61"/>
      <c r="EAR28" s="61"/>
      <c r="EAS28" s="61"/>
      <c r="EAT28" s="61"/>
      <c r="EAU28" s="61"/>
      <c r="EAV28" s="61"/>
      <c r="EAW28" s="61"/>
      <c r="EAX28" s="61"/>
      <c r="EAY28" s="61"/>
      <c r="EAZ28" s="61"/>
      <c r="EBA28" s="61"/>
      <c r="EBB28" s="61"/>
      <c r="EBC28" s="61"/>
      <c r="EBD28" s="61"/>
      <c r="EBE28" s="61"/>
      <c r="EBF28" s="61"/>
      <c r="EBG28" s="61"/>
      <c r="EBH28" s="61"/>
      <c r="EBI28" s="61"/>
      <c r="EBJ28" s="61"/>
      <c r="EBK28" s="61"/>
      <c r="EBL28" s="61"/>
      <c r="EBM28" s="61"/>
      <c r="EBN28" s="61"/>
      <c r="EBO28" s="61"/>
      <c r="EBP28" s="61"/>
      <c r="EBQ28" s="61"/>
      <c r="EBR28" s="61"/>
      <c r="EBS28" s="61"/>
      <c r="EBT28" s="61"/>
      <c r="EBU28" s="61"/>
      <c r="EBV28" s="61"/>
      <c r="EBW28" s="61"/>
      <c r="EBX28" s="61"/>
      <c r="EBY28" s="61"/>
      <c r="EBZ28" s="61"/>
      <c r="ECA28" s="61"/>
      <c r="ECB28" s="61"/>
      <c r="ECC28" s="61"/>
      <c r="ECD28" s="61"/>
      <c r="ECE28" s="61"/>
      <c r="ECF28" s="61"/>
      <c r="ECG28" s="61"/>
      <c r="ECH28" s="61"/>
      <c r="ECI28" s="61"/>
      <c r="ECJ28" s="61"/>
      <c r="ECK28" s="61"/>
      <c r="ECL28" s="61"/>
      <c r="ECM28" s="61"/>
      <c r="ECN28" s="61"/>
      <c r="ECO28" s="61"/>
      <c r="ECP28" s="61"/>
      <c r="ECQ28" s="61"/>
      <c r="ECR28" s="61"/>
      <c r="ECS28" s="61"/>
      <c r="ECT28" s="61"/>
      <c r="ECU28" s="61"/>
      <c r="ECV28" s="61"/>
      <c r="ECW28" s="61"/>
      <c r="ECX28" s="61"/>
      <c r="ECY28" s="61"/>
      <c r="ECZ28" s="61"/>
      <c r="EDA28" s="61"/>
      <c r="EDB28" s="61"/>
      <c r="EDC28" s="61"/>
      <c r="EDD28" s="61"/>
      <c r="EDE28" s="61"/>
      <c r="EDF28" s="61"/>
      <c r="EDG28" s="61"/>
      <c r="EDH28" s="61"/>
      <c r="EDI28" s="61"/>
      <c r="EDJ28" s="61"/>
      <c r="EDK28" s="61"/>
      <c r="EDL28" s="61"/>
      <c r="EDM28" s="61"/>
      <c r="EDN28" s="61"/>
      <c r="EDO28" s="61"/>
      <c r="EDP28" s="61"/>
      <c r="EDQ28" s="61"/>
      <c r="EDR28" s="61"/>
      <c r="EDS28" s="61"/>
      <c r="EDT28" s="61"/>
      <c r="EDU28" s="61"/>
      <c r="EDV28" s="61"/>
      <c r="EDW28" s="61"/>
      <c r="EDX28" s="61"/>
      <c r="EDY28" s="61"/>
      <c r="EDZ28" s="61"/>
      <c r="EEA28" s="61"/>
      <c r="EEB28" s="61"/>
      <c r="EEC28" s="61"/>
      <c r="EED28" s="61"/>
      <c r="EEE28" s="61"/>
      <c r="EEF28" s="61"/>
      <c r="EEG28" s="61"/>
      <c r="EEH28" s="61"/>
      <c r="EEI28" s="61"/>
      <c r="EEJ28" s="61"/>
      <c r="EEK28" s="61"/>
      <c r="EEL28" s="61"/>
      <c r="EEM28" s="61"/>
      <c r="EEN28" s="61"/>
      <c r="EEO28" s="61"/>
      <c r="EEP28" s="61"/>
      <c r="EEQ28" s="61"/>
      <c r="EER28" s="61"/>
      <c r="EES28" s="61"/>
      <c r="EET28" s="61"/>
      <c r="EEU28" s="61"/>
      <c r="EEV28" s="61"/>
      <c r="EEW28" s="61"/>
      <c r="EEX28" s="61"/>
      <c r="EEY28" s="61"/>
      <c r="EEZ28" s="61"/>
      <c r="EFA28" s="61"/>
      <c r="EFB28" s="61"/>
      <c r="EFC28" s="61"/>
      <c r="EFD28" s="61"/>
      <c r="EFE28" s="61"/>
      <c r="EFF28" s="61"/>
      <c r="EFG28" s="61"/>
      <c r="EFH28" s="61"/>
      <c r="EFI28" s="61"/>
      <c r="EFJ28" s="61"/>
      <c r="EFK28" s="61"/>
      <c r="EFL28" s="61"/>
      <c r="EFM28" s="61"/>
      <c r="EFN28" s="61"/>
      <c r="EFO28" s="61"/>
      <c r="EFP28" s="61"/>
      <c r="EFQ28" s="61"/>
      <c r="EFR28" s="61"/>
      <c r="EFS28" s="61"/>
      <c r="EFT28" s="61"/>
      <c r="EFU28" s="61"/>
      <c r="EFV28" s="61"/>
      <c r="EFW28" s="61"/>
      <c r="EFX28" s="61"/>
      <c r="EFY28" s="61"/>
      <c r="EFZ28" s="61"/>
      <c r="EGA28" s="61"/>
      <c r="EGB28" s="61"/>
      <c r="EGC28" s="61"/>
      <c r="EGD28" s="61"/>
      <c r="EGE28" s="61"/>
      <c r="EGF28" s="61"/>
      <c r="EGG28" s="61"/>
      <c r="EGH28" s="61"/>
      <c r="EGI28" s="61"/>
      <c r="EGJ28" s="61"/>
      <c r="EGK28" s="61"/>
      <c r="EGL28" s="61"/>
      <c r="EGM28" s="61"/>
      <c r="EGN28" s="61"/>
      <c r="EGO28" s="61"/>
      <c r="EGP28" s="61"/>
      <c r="EGQ28" s="61"/>
      <c r="EGR28" s="61"/>
      <c r="EGS28" s="61"/>
      <c r="EGT28" s="61"/>
      <c r="EGU28" s="61"/>
      <c r="EGV28" s="61"/>
      <c r="EGW28" s="61"/>
      <c r="EGX28" s="61"/>
      <c r="EGY28" s="61"/>
      <c r="EGZ28" s="61"/>
      <c r="EHA28" s="61"/>
      <c r="EHB28" s="61"/>
      <c r="EHC28" s="61"/>
      <c r="EHD28" s="61"/>
      <c r="EHE28" s="61"/>
      <c r="EHF28" s="61"/>
      <c r="EHG28" s="61"/>
      <c r="EHH28" s="61"/>
      <c r="EHI28" s="61"/>
      <c r="EHJ28" s="61"/>
      <c r="EHK28" s="61"/>
      <c r="EHL28" s="61"/>
      <c r="EHM28" s="61"/>
      <c r="EHN28" s="61"/>
      <c r="EHO28" s="61"/>
      <c r="EHP28" s="61"/>
      <c r="EHQ28" s="61"/>
      <c r="EHR28" s="61"/>
      <c r="EHS28" s="61"/>
      <c r="EHT28" s="61"/>
      <c r="EHU28" s="61"/>
      <c r="EHV28" s="61"/>
      <c r="EHW28" s="61"/>
      <c r="EHX28" s="61"/>
      <c r="EHY28" s="61"/>
      <c r="EHZ28" s="61"/>
      <c r="EIA28" s="61"/>
      <c r="EIB28" s="61"/>
      <c r="EIC28" s="61"/>
      <c r="EID28" s="61"/>
      <c r="EIE28" s="61"/>
      <c r="EIF28" s="61"/>
      <c r="EIG28" s="61"/>
      <c r="EIH28" s="61"/>
      <c r="EII28" s="61"/>
      <c r="EIJ28" s="61"/>
      <c r="EIK28" s="61"/>
      <c r="EIL28" s="61"/>
      <c r="EIM28" s="61"/>
      <c r="EIN28" s="61"/>
      <c r="EIO28" s="61"/>
      <c r="EIP28" s="61"/>
      <c r="EIQ28" s="61"/>
      <c r="EIR28" s="61"/>
      <c r="EIS28" s="61"/>
      <c r="EIT28" s="61"/>
      <c r="EIU28" s="61"/>
      <c r="EIV28" s="61"/>
      <c r="EIW28" s="61"/>
      <c r="EIX28" s="61"/>
      <c r="EIY28" s="61"/>
      <c r="EIZ28" s="61"/>
      <c r="EJA28" s="61"/>
      <c r="EJB28" s="61"/>
      <c r="EJC28" s="61"/>
      <c r="EJD28" s="61"/>
      <c r="EJE28" s="61"/>
      <c r="EJF28" s="61"/>
      <c r="EJG28" s="61"/>
      <c r="EJH28" s="61"/>
      <c r="EJI28" s="61"/>
      <c r="EJJ28" s="61"/>
      <c r="EJK28" s="61"/>
      <c r="EJL28" s="61"/>
      <c r="EJM28" s="61"/>
      <c r="EJN28" s="61"/>
      <c r="EJO28" s="61"/>
      <c r="EJP28" s="61"/>
      <c r="EJQ28" s="61"/>
      <c r="EJR28" s="61"/>
      <c r="EJS28" s="61"/>
      <c r="EJT28" s="61"/>
      <c r="EJU28" s="61"/>
      <c r="EJV28" s="61"/>
      <c r="EJW28" s="61"/>
      <c r="EJX28" s="61"/>
      <c r="EJY28" s="61"/>
      <c r="EJZ28" s="61"/>
      <c r="EKA28" s="61"/>
      <c r="EKB28" s="61"/>
      <c r="EKC28" s="61"/>
      <c r="EKD28" s="61"/>
      <c r="EKE28" s="61"/>
      <c r="EKF28" s="61"/>
      <c r="EKG28" s="61"/>
      <c r="EKH28" s="61"/>
      <c r="EKI28" s="61"/>
      <c r="EKJ28" s="61"/>
      <c r="EKK28" s="61"/>
      <c r="EKL28" s="61"/>
      <c r="EKM28" s="61"/>
      <c r="EKN28" s="61"/>
      <c r="EKO28" s="61"/>
      <c r="EKP28" s="61"/>
      <c r="EKQ28" s="61"/>
      <c r="EKR28" s="61"/>
      <c r="EKS28" s="61"/>
      <c r="EKT28" s="61"/>
      <c r="EKU28" s="61"/>
      <c r="EKV28" s="61"/>
      <c r="EKW28" s="61"/>
      <c r="EKX28" s="61"/>
      <c r="EKY28" s="61"/>
      <c r="EKZ28" s="61"/>
      <c r="ELA28" s="61"/>
      <c r="ELB28" s="61"/>
      <c r="ELC28" s="61"/>
      <c r="ELD28" s="61"/>
      <c r="ELE28" s="61"/>
      <c r="ELF28" s="61"/>
      <c r="ELG28" s="61"/>
      <c r="ELH28" s="61"/>
      <c r="ELI28" s="61"/>
      <c r="ELJ28" s="61"/>
      <c r="ELK28" s="61"/>
      <c r="ELL28" s="61"/>
      <c r="ELM28" s="61"/>
      <c r="ELN28" s="61"/>
      <c r="ELO28" s="61"/>
      <c r="ELP28" s="61"/>
      <c r="ELQ28" s="61"/>
      <c r="ELR28" s="61"/>
      <c r="ELS28" s="61"/>
      <c r="ELT28" s="61"/>
      <c r="ELU28" s="61"/>
      <c r="ELV28" s="61"/>
      <c r="ELW28" s="61"/>
      <c r="ELX28" s="61"/>
      <c r="ELY28" s="61"/>
      <c r="ELZ28" s="61"/>
      <c r="EMA28" s="61"/>
      <c r="EMB28" s="61"/>
      <c r="EMC28" s="61"/>
      <c r="EMD28" s="61"/>
      <c r="EME28" s="61"/>
      <c r="EMF28" s="61"/>
      <c r="EMG28" s="61"/>
      <c r="EMH28" s="61"/>
      <c r="EMI28" s="61"/>
      <c r="EMJ28" s="61"/>
      <c r="EMK28" s="61"/>
      <c r="EML28" s="61"/>
      <c r="EMM28" s="61"/>
      <c r="EMN28" s="61"/>
      <c r="EMO28" s="61"/>
      <c r="EMP28" s="61"/>
      <c r="EMQ28" s="61"/>
      <c r="EMR28" s="61"/>
      <c r="EMS28" s="61"/>
      <c r="EMT28" s="61"/>
      <c r="EMU28" s="61"/>
      <c r="EMV28" s="61"/>
      <c r="EMW28" s="61"/>
      <c r="EMX28" s="61"/>
      <c r="EMY28" s="61"/>
      <c r="EMZ28" s="61"/>
      <c r="ENA28" s="61"/>
      <c r="ENB28" s="61"/>
      <c r="ENC28" s="61"/>
      <c r="END28" s="61"/>
      <c r="ENE28" s="61"/>
      <c r="ENF28" s="61"/>
      <c r="ENG28" s="61"/>
      <c r="ENH28" s="61"/>
      <c r="ENI28" s="61"/>
      <c r="ENJ28" s="61"/>
      <c r="ENK28" s="61"/>
      <c r="ENL28" s="61"/>
      <c r="ENM28" s="61"/>
      <c r="ENN28" s="61"/>
      <c r="ENO28" s="61"/>
      <c r="ENP28" s="61"/>
      <c r="ENQ28" s="61"/>
      <c r="ENR28" s="61"/>
      <c r="ENS28" s="61"/>
      <c r="ENT28" s="61"/>
      <c r="ENU28" s="61"/>
      <c r="ENV28" s="61"/>
      <c r="ENW28" s="61"/>
      <c r="ENX28" s="61"/>
      <c r="ENY28" s="61"/>
      <c r="ENZ28" s="61"/>
      <c r="EOA28" s="61"/>
      <c r="EOB28" s="61"/>
      <c r="EOC28" s="61"/>
      <c r="EOD28" s="61"/>
      <c r="EOE28" s="61"/>
      <c r="EOF28" s="61"/>
      <c r="EOG28" s="61"/>
      <c r="EOH28" s="61"/>
      <c r="EOI28" s="61"/>
      <c r="EOJ28" s="61"/>
      <c r="EOK28" s="61"/>
      <c r="EOL28" s="61"/>
      <c r="EOM28" s="61"/>
      <c r="EON28" s="61"/>
      <c r="EOO28" s="61"/>
      <c r="EOP28" s="61"/>
      <c r="EOQ28" s="61"/>
      <c r="EOR28" s="61"/>
      <c r="EOS28" s="61"/>
      <c r="EOT28" s="61"/>
      <c r="EOU28" s="61"/>
      <c r="EOV28" s="61"/>
      <c r="EOW28" s="61"/>
      <c r="EOX28" s="61"/>
      <c r="EOY28" s="61"/>
      <c r="EOZ28" s="61"/>
      <c r="EPA28" s="61"/>
      <c r="EPB28" s="61"/>
      <c r="EPC28" s="61"/>
      <c r="EPD28" s="61"/>
      <c r="EPE28" s="61"/>
      <c r="EPF28" s="61"/>
      <c r="EPG28" s="61"/>
      <c r="EPH28" s="61"/>
      <c r="EPI28" s="61"/>
      <c r="EPJ28" s="61"/>
      <c r="EPK28" s="61"/>
      <c r="EPL28" s="61"/>
      <c r="EPM28" s="61"/>
      <c r="EPN28" s="61"/>
      <c r="EPO28" s="61"/>
      <c r="EPP28" s="61"/>
      <c r="EPQ28" s="61"/>
      <c r="EPR28" s="61"/>
      <c r="EPS28" s="61"/>
      <c r="EPT28" s="61"/>
      <c r="EPU28" s="61"/>
      <c r="EPV28" s="61"/>
      <c r="EPW28" s="61"/>
      <c r="EPX28" s="61"/>
      <c r="EPY28" s="61"/>
      <c r="EPZ28" s="61"/>
      <c r="EQA28" s="61"/>
      <c r="EQB28" s="61"/>
      <c r="EQC28" s="61"/>
      <c r="EQD28" s="61"/>
      <c r="EQE28" s="61"/>
      <c r="EQF28" s="61"/>
      <c r="EQG28" s="61"/>
      <c r="EQH28" s="61"/>
      <c r="EQI28" s="61"/>
      <c r="EQJ28" s="61"/>
      <c r="EQK28" s="61"/>
      <c r="EQL28" s="61"/>
      <c r="EQM28" s="61"/>
      <c r="EQN28" s="61"/>
      <c r="EQO28" s="61"/>
      <c r="EQP28" s="61"/>
      <c r="EQQ28" s="61"/>
      <c r="EQR28" s="61"/>
      <c r="EQS28" s="61"/>
      <c r="EQT28" s="61"/>
      <c r="EQU28" s="61"/>
      <c r="EQV28" s="61"/>
      <c r="EQW28" s="61"/>
      <c r="EQX28" s="61"/>
      <c r="EQY28" s="61"/>
      <c r="EQZ28" s="61"/>
      <c r="ERA28" s="61"/>
      <c r="ERB28" s="61"/>
      <c r="ERC28" s="61"/>
      <c r="ERD28" s="61"/>
      <c r="ERE28" s="61"/>
      <c r="ERF28" s="61"/>
      <c r="ERG28" s="61"/>
      <c r="ERH28" s="61"/>
      <c r="ERI28" s="61"/>
      <c r="ERJ28" s="61"/>
      <c r="ERK28" s="61"/>
      <c r="ERL28" s="61"/>
      <c r="ERM28" s="61"/>
      <c r="ERN28" s="61"/>
      <c r="ERO28" s="61"/>
      <c r="ERP28" s="61"/>
      <c r="ERQ28" s="61"/>
      <c r="ERR28" s="61"/>
      <c r="ERS28" s="61"/>
      <c r="ERT28" s="61"/>
      <c r="ERU28" s="61"/>
      <c r="ERV28" s="61"/>
      <c r="ERW28" s="61"/>
      <c r="ERX28" s="61"/>
      <c r="ERY28" s="61"/>
      <c r="ERZ28" s="61"/>
      <c r="ESA28" s="61"/>
      <c r="ESB28" s="61"/>
      <c r="ESC28" s="61"/>
      <c r="ESD28" s="61"/>
      <c r="ESE28" s="61"/>
      <c r="ESF28" s="61"/>
      <c r="ESG28" s="61"/>
      <c r="ESH28" s="61"/>
      <c r="ESI28" s="61"/>
      <c r="ESJ28" s="61"/>
      <c r="ESK28" s="61"/>
      <c r="ESL28" s="61"/>
      <c r="ESM28" s="61"/>
      <c r="ESN28" s="61"/>
      <c r="ESO28" s="61"/>
      <c r="ESP28" s="61"/>
      <c r="ESQ28" s="61"/>
      <c r="ESR28" s="61"/>
      <c r="ESS28" s="61"/>
      <c r="EST28" s="61"/>
      <c r="ESU28" s="61"/>
      <c r="ESV28" s="61"/>
      <c r="ESW28" s="61"/>
      <c r="ESX28" s="61"/>
      <c r="ESY28" s="61"/>
      <c r="ESZ28" s="61"/>
      <c r="ETA28" s="61"/>
      <c r="ETB28" s="61"/>
      <c r="ETC28" s="61"/>
      <c r="ETD28" s="61"/>
      <c r="ETE28" s="61"/>
      <c r="ETF28" s="61"/>
      <c r="ETG28" s="61"/>
      <c r="ETH28" s="61"/>
      <c r="ETI28" s="61"/>
      <c r="ETJ28" s="61"/>
      <c r="ETK28" s="61"/>
      <c r="ETL28" s="61"/>
      <c r="ETM28" s="61"/>
      <c r="ETN28" s="61"/>
      <c r="ETO28" s="61"/>
      <c r="ETP28" s="61"/>
      <c r="ETQ28" s="61"/>
      <c r="ETR28" s="61"/>
      <c r="ETS28" s="61"/>
      <c r="ETT28" s="61"/>
      <c r="ETU28" s="61"/>
      <c r="ETV28" s="61"/>
      <c r="ETW28" s="61"/>
      <c r="ETX28" s="61"/>
      <c r="ETY28" s="61"/>
      <c r="ETZ28" s="61"/>
      <c r="EUA28" s="61"/>
      <c r="EUB28" s="61"/>
      <c r="EUC28" s="61"/>
      <c r="EUD28" s="61"/>
      <c r="EUE28" s="61"/>
      <c r="EUF28" s="61"/>
      <c r="EUG28" s="61"/>
      <c r="EUH28" s="61"/>
      <c r="EUI28" s="61"/>
      <c r="EUJ28" s="61"/>
      <c r="EUK28" s="61"/>
      <c r="EUL28" s="61"/>
      <c r="EUM28" s="61"/>
      <c r="EUN28" s="61"/>
      <c r="EUO28" s="61"/>
      <c r="EUP28" s="61"/>
      <c r="EUQ28" s="61"/>
      <c r="EUR28" s="61"/>
      <c r="EUS28" s="61"/>
      <c r="EUT28" s="61"/>
      <c r="EUU28" s="61"/>
      <c r="EUV28" s="61"/>
      <c r="EUW28" s="61"/>
      <c r="EUX28" s="61"/>
      <c r="EUY28" s="61"/>
      <c r="EUZ28" s="61"/>
      <c r="EVA28" s="61"/>
      <c r="EVB28" s="61"/>
      <c r="EVC28" s="61"/>
      <c r="EVD28" s="61"/>
      <c r="EVE28" s="61"/>
      <c r="EVF28" s="61"/>
      <c r="EVG28" s="61"/>
      <c r="EVH28" s="61"/>
      <c r="EVI28" s="61"/>
      <c r="EVJ28" s="61"/>
      <c r="EVK28" s="61"/>
      <c r="EVL28" s="61"/>
      <c r="EVM28" s="61"/>
      <c r="EVN28" s="61"/>
      <c r="EVO28" s="61"/>
      <c r="EVP28" s="61"/>
      <c r="EVQ28" s="61"/>
      <c r="EVR28" s="61"/>
      <c r="EVS28" s="61"/>
      <c r="EVT28" s="61"/>
      <c r="EVU28" s="61"/>
      <c r="EVV28" s="61"/>
      <c r="EVW28" s="61"/>
      <c r="EVX28" s="61"/>
      <c r="EVY28" s="61"/>
      <c r="EVZ28" s="61"/>
      <c r="EWA28" s="61"/>
      <c r="EWB28" s="61"/>
      <c r="EWC28" s="61"/>
      <c r="EWD28" s="61"/>
      <c r="EWE28" s="61"/>
      <c r="EWF28" s="61"/>
      <c r="EWG28" s="61"/>
      <c r="EWH28" s="61"/>
      <c r="EWI28" s="61"/>
      <c r="EWJ28" s="61"/>
      <c r="EWK28" s="61"/>
      <c r="EWL28" s="61"/>
      <c r="EWM28" s="61"/>
      <c r="EWN28" s="61"/>
      <c r="EWO28" s="61"/>
      <c r="EWP28" s="61"/>
      <c r="EWQ28" s="61"/>
      <c r="EWR28" s="61"/>
      <c r="EWS28" s="61"/>
      <c r="EWT28" s="61"/>
      <c r="EWU28" s="61"/>
      <c r="EWV28" s="61"/>
      <c r="EWW28" s="61"/>
      <c r="EWX28" s="61"/>
      <c r="EWY28" s="61"/>
      <c r="EWZ28" s="61"/>
      <c r="EXA28" s="61"/>
      <c r="EXB28" s="61"/>
      <c r="EXC28" s="61"/>
      <c r="EXD28" s="61"/>
      <c r="EXE28" s="61"/>
      <c r="EXF28" s="61"/>
      <c r="EXG28" s="61"/>
      <c r="EXH28" s="61"/>
      <c r="EXI28" s="61"/>
      <c r="EXJ28" s="61"/>
      <c r="EXK28" s="61"/>
      <c r="EXL28" s="61"/>
      <c r="EXM28" s="61"/>
      <c r="EXN28" s="61"/>
      <c r="EXO28" s="61"/>
      <c r="EXP28" s="61"/>
      <c r="EXQ28" s="61"/>
      <c r="EXR28" s="61"/>
      <c r="EXS28" s="61"/>
      <c r="EXT28" s="61"/>
      <c r="EXU28" s="61"/>
      <c r="EXV28" s="61"/>
      <c r="EXW28" s="61"/>
      <c r="EXX28" s="61"/>
      <c r="EXY28" s="61"/>
      <c r="EXZ28" s="61"/>
      <c r="EYA28" s="61"/>
      <c r="EYB28" s="61"/>
      <c r="EYC28" s="61"/>
      <c r="EYD28" s="61"/>
      <c r="EYE28" s="61"/>
      <c r="EYF28" s="61"/>
      <c r="EYG28" s="61"/>
      <c r="EYH28" s="61"/>
      <c r="EYI28" s="61"/>
      <c r="EYJ28" s="61"/>
      <c r="EYK28" s="61"/>
      <c r="EYL28" s="61"/>
      <c r="EYM28" s="61"/>
      <c r="EYN28" s="61"/>
      <c r="EYO28" s="61"/>
      <c r="EYP28" s="61"/>
      <c r="EYQ28" s="61"/>
      <c r="EYR28" s="61"/>
      <c r="EYS28" s="61"/>
      <c r="EYT28" s="61"/>
      <c r="EYU28" s="61"/>
      <c r="EYV28" s="61"/>
      <c r="EYW28" s="61"/>
      <c r="EYX28" s="61"/>
      <c r="EYY28" s="61"/>
      <c r="EYZ28" s="61"/>
      <c r="EZA28" s="61"/>
      <c r="EZB28" s="61"/>
      <c r="EZC28" s="61"/>
      <c r="EZD28" s="61"/>
      <c r="EZE28" s="61"/>
      <c r="EZF28" s="61"/>
      <c r="EZG28" s="61"/>
      <c r="EZH28" s="61"/>
      <c r="EZI28" s="61"/>
      <c r="EZJ28" s="61"/>
      <c r="EZK28" s="61"/>
      <c r="EZL28" s="61"/>
      <c r="EZM28" s="61"/>
      <c r="EZN28" s="61"/>
      <c r="EZO28" s="61"/>
      <c r="EZP28" s="61"/>
      <c r="EZQ28" s="61"/>
      <c r="EZR28" s="61"/>
      <c r="EZS28" s="61"/>
      <c r="EZT28" s="61"/>
      <c r="EZU28" s="61"/>
      <c r="EZV28" s="61"/>
      <c r="EZW28" s="61"/>
      <c r="EZX28" s="61"/>
      <c r="EZY28" s="61"/>
      <c r="EZZ28" s="61"/>
      <c r="FAA28" s="61"/>
      <c r="FAB28" s="61"/>
      <c r="FAC28" s="61"/>
      <c r="FAD28" s="61"/>
      <c r="FAE28" s="61"/>
      <c r="FAF28" s="61"/>
      <c r="FAG28" s="61"/>
      <c r="FAH28" s="61"/>
      <c r="FAI28" s="61"/>
      <c r="FAJ28" s="61"/>
      <c r="FAK28" s="61"/>
      <c r="FAL28" s="61"/>
      <c r="FAM28" s="61"/>
      <c r="FAN28" s="61"/>
      <c r="FAO28" s="61"/>
      <c r="FAP28" s="61"/>
      <c r="FAQ28" s="61"/>
      <c r="FAR28" s="61"/>
      <c r="FAS28" s="61"/>
      <c r="FAT28" s="61"/>
      <c r="FAU28" s="61"/>
      <c r="FAV28" s="61"/>
      <c r="FAW28" s="61"/>
      <c r="FAX28" s="61"/>
      <c r="FAY28" s="61"/>
      <c r="FAZ28" s="61"/>
      <c r="FBA28" s="61"/>
      <c r="FBB28" s="61"/>
      <c r="FBC28" s="61"/>
      <c r="FBD28" s="61"/>
      <c r="FBE28" s="61"/>
      <c r="FBF28" s="61"/>
      <c r="FBG28" s="61"/>
      <c r="FBH28" s="61"/>
      <c r="FBI28" s="61"/>
      <c r="FBJ28" s="61"/>
      <c r="FBK28" s="61"/>
      <c r="FBL28" s="61"/>
      <c r="FBM28" s="61"/>
      <c r="FBN28" s="61"/>
      <c r="FBO28" s="61"/>
      <c r="FBP28" s="61"/>
      <c r="FBQ28" s="61"/>
      <c r="FBR28" s="61"/>
      <c r="FBS28" s="61"/>
      <c r="FBT28" s="61"/>
      <c r="FBU28" s="61"/>
      <c r="FBV28" s="61"/>
      <c r="FBW28" s="61"/>
      <c r="FBX28" s="61"/>
      <c r="FBY28" s="61"/>
      <c r="FBZ28" s="61"/>
      <c r="FCA28" s="61"/>
      <c r="FCB28" s="61"/>
      <c r="FCC28" s="61"/>
      <c r="FCD28" s="61"/>
      <c r="FCE28" s="61"/>
      <c r="FCF28" s="61"/>
      <c r="FCG28" s="61"/>
      <c r="FCH28" s="61"/>
      <c r="FCI28" s="61"/>
      <c r="FCJ28" s="61"/>
      <c r="FCK28" s="61"/>
      <c r="FCL28" s="61"/>
      <c r="FCM28" s="61"/>
      <c r="FCN28" s="61"/>
      <c r="FCO28" s="61"/>
      <c r="FCP28" s="61"/>
      <c r="FCQ28" s="61"/>
      <c r="FCR28" s="61"/>
      <c r="FCS28" s="61"/>
      <c r="FCT28" s="61"/>
      <c r="FCU28" s="61"/>
      <c r="FCV28" s="61"/>
      <c r="FCW28" s="61"/>
      <c r="FCX28" s="61"/>
      <c r="FCY28" s="61"/>
      <c r="FCZ28" s="61"/>
      <c r="FDA28" s="61"/>
      <c r="FDB28" s="61"/>
      <c r="FDC28" s="61"/>
      <c r="FDD28" s="61"/>
      <c r="FDE28" s="61"/>
      <c r="FDF28" s="61"/>
      <c r="FDG28" s="61"/>
      <c r="FDH28" s="61"/>
      <c r="FDI28" s="61"/>
      <c r="FDJ28" s="61"/>
      <c r="FDK28" s="61"/>
      <c r="FDL28" s="61"/>
      <c r="FDM28" s="61"/>
      <c r="FDN28" s="61"/>
      <c r="FDO28" s="61"/>
      <c r="FDP28" s="61"/>
      <c r="FDQ28" s="61"/>
      <c r="FDR28" s="61"/>
      <c r="FDS28" s="61"/>
      <c r="FDT28" s="61"/>
      <c r="FDU28" s="61"/>
      <c r="FDV28" s="61"/>
      <c r="FDW28" s="61"/>
      <c r="FDX28" s="61"/>
      <c r="FDY28" s="61"/>
      <c r="FDZ28" s="61"/>
      <c r="FEA28" s="61"/>
      <c r="FEB28" s="61"/>
      <c r="FEC28" s="61"/>
      <c r="FED28" s="61"/>
      <c r="FEE28" s="61"/>
      <c r="FEF28" s="61"/>
      <c r="FEG28" s="61"/>
      <c r="FEH28" s="61"/>
      <c r="FEI28" s="61"/>
      <c r="FEJ28" s="61"/>
      <c r="FEK28" s="61"/>
      <c r="FEL28" s="61"/>
      <c r="FEM28" s="61"/>
      <c r="FEN28" s="61"/>
      <c r="FEO28" s="61"/>
      <c r="FEP28" s="61"/>
      <c r="FEQ28" s="61"/>
      <c r="FER28" s="61"/>
      <c r="FES28" s="61"/>
      <c r="FET28" s="61"/>
      <c r="FEU28" s="61"/>
      <c r="FEV28" s="61"/>
      <c r="FEW28" s="61"/>
      <c r="FEX28" s="61"/>
      <c r="FEY28" s="61"/>
      <c r="FEZ28" s="61"/>
      <c r="FFA28" s="61"/>
      <c r="FFB28" s="61"/>
      <c r="FFC28" s="61"/>
      <c r="FFD28" s="61"/>
      <c r="FFE28" s="61"/>
      <c r="FFF28" s="61"/>
      <c r="FFG28" s="61"/>
      <c r="FFH28" s="61"/>
      <c r="FFI28" s="61"/>
      <c r="FFJ28" s="61"/>
      <c r="FFK28" s="61"/>
      <c r="FFL28" s="61"/>
      <c r="FFM28" s="61"/>
      <c r="FFN28" s="61"/>
      <c r="FFO28" s="61"/>
      <c r="FFP28" s="61"/>
      <c r="FFQ28" s="61"/>
      <c r="FFR28" s="61"/>
      <c r="FFS28" s="61"/>
      <c r="FFT28" s="61"/>
      <c r="FFU28" s="61"/>
      <c r="FFV28" s="61"/>
      <c r="FFW28" s="61"/>
      <c r="FFX28" s="61"/>
      <c r="FFY28" s="61"/>
      <c r="FFZ28" s="61"/>
      <c r="FGA28" s="61"/>
      <c r="FGB28" s="61"/>
      <c r="FGC28" s="61"/>
      <c r="FGD28" s="61"/>
      <c r="FGE28" s="61"/>
      <c r="FGF28" s="61"/>
      <c r="FGG28" s="61"/>
      <c r="FGH28" s="61"/>
      <c r="FGI28" s="61"/>
      <c r="FGJ28" s="61"/>
      <c r="FGK28" s="61"/>
      <c r="FGL28" s="61"/>
      <c r="FGM28" s="61"/>
      <c r="FGN28" s="61"/>
      <c r="FGO28" s="61"/>
      <c r="FGP28" s="61"/>
      <c r="FGQ28" s="61"/>
      <c r="FGR28" s="61"/>
      <c r="FGS28" s="61"/>
      <c r="FGT28" s="61"/>
      <c r="FGU28" s="61"/>
      <c r="FGV28" s="61"/>
      <c r="FGW28" s="61"/>
      <c r="FGX28" s="61"/>
      <c r="FGY28" s="61"/>
      <c r="FGZ28" s="61"/>
      <c r="FHA28" s="61"/>
      <c r="FHB28" s="61"/>
      <c r="FHC28" s="61"/>
      <c r="FHD28" s="61"/>
      <c r="FHE28" s="61"/>
      <c r="FHF28" s="61"/>
      <c r="FHG28" s="61"/>
      <c r="FHH28" s="61"/>
      <c r="FHI28" s="61"/>
      <c r="FHJ28" s="61"/>
      <c r="FHK28" s="61"/>
      <c r="FHL28" s="61"/>
      <c r="FHM28" s="61"/>
      <c r="FHN28" s="61"/>
      <c r="FHO28" s="61"/>
      <c r="FHP28" s="61"/>
      <c r="FHQ28" s="61"/>
      <c r="FHR28" s="61"/>
      <c r="FHS28" s="61"/>
      <c r="FHT28" s="61"/>
      <c r="FHU28" s="61"/>
      <c r="FHV28" s="61"/>
      <c r="FHW28" s="61"/>
      <c r="FHX28" s="61"/>
      <c r="FHY28" s="61"/>
      <c r="FHZ28" s="61"/>
      <c r="FIA28" s="61"/>
      <c r="FIB28" s="61"/>
      <c r="FIC28" s="61"/>
      <c r="FID28" s="61"/>
      <c r="FIE28" s="61"/>
      <c r="FIF28" s="61"/>
      <c r="FIG28" s="61"/>
      <c r="FIH28" s="61"/>
      <c r="FII28" s="61"/>
      <c r="FIJ28" s="61"/>
      <c r="FIK28" s="61"/>
      <c r="FIL28" s="61"/>
      <c r="FIM28" s="61"/>
      <c r="FIN28" s="61"/>
      <c r="FIO28" s="61"/>
      <c r="FIP28" s="61"/>
      <c r="FIQ28" s="61"/>
      <c r="FIR28" s="61"/>
      <c r="FIS28" s="61"/>
      <c r="FIT28" s="61"/>
      <c r="FIU28" s="61"/>
      <c r="FIV28" s="61"/>
      <c r="FIW28" s="61"/>
      <c r="FIX28" s="61"/>
      <c r="FIY28" s="61"/>
      <c r="FIZ28" s="61"/>
      <c r="FJA28" s="61"/>
      <c r="FJB28" s="61"/>
      <c r="FJC28" s="61"/>
      <c r="FJD28" s="61"/>
      <c r="FJE28" s="61"/>
      <c r="FJF28" s="61"/>
      <c r="FJG28" s="61"/>
      <c r="FJH28" s="61"/>
      <c r="FJI28" s="61"/>
      <c r="FJJ28" s="61"/>
      <c r="FJK28" s="61"/>
      <c r="FJL28" s="61"/>
      <c r="FJM28" s="61"/>
      <c r="FJN28" s="61"/>
      <c r="FJO28" s="61"/>
      <c r="FJP28" s="61"/>
      <c r="FJQ28" s="61"/>
      <c r="FJR28" s="61"/>
      <c r="FJS28" s="61"/>
      <c r="FJT28" s="61"/>
      <c r="FJU28" s="61"/>
      <c r="FJV28" s="61"/>
      <c r="FJW28" s="61"/>
      <c r="FJX28" s="61"/>
      <c r="FJY28" s="61"/>
      <c r="FJZ28" s="61"/>
      <c r="FKA28" s="61"/>
      <c r="FKB28" s="61"/>
      <c r="FKC28" s="61"/>
      <c r="FKD28" s="61"/>
      <c r="FKE28" s="61"/>
      <c r="FKF28" s="61"/>
      <c r="FKG28" s="61"/>
      <c r="FKH28" s="61"/>
      <c r="FKI28" s="61"/>
      <c r="FKJ28" s="61"/>
      <c r="FKK28" s="61"/>
      <c r="FKL28" s="61"/>
      <c r="FKM28" s="61"/>
      <c r="FKN28" s="61"/>
      <c r="FKO28" s="61"/>
      <c r="FKP28" s="61"/>
      <c r="FKQ28" s="61"/>
      <c r="FKR28" s="61"/>
      <c r="FKS28" s="61"/>
      <c r="FKT28" s="61"/>
      <c r="FKU28" s="61"/>
      <c r="FKV28" s="61"/>
      <c r="FKW28" s="61"/>
      <c r="FKX28" s="61"/>
      <c r="FKY28" s="61"/>
      <c r="FKZ28" s="61"/>
      <c r="FLA28" s="61"/>
      <c r="FLB28" s="61"/>
      <c r="FLC28" s="61"/>
      <c r="FLD28" s="61"/>
      <c r="FLE28" s="61"/>
      <c r="FLF28" s="61"/>
      <c r="FLG28" s="61"/>
      <c r="FLH28" s="61"/>
      <c r="FLI28" s="61"/>
      <c r="FLJ28" s="61"/>
      <c r="FLK28" s="61"/>
      <c r="FLL28" s="61"/>
      <c r="FLM28" s="61"/>
      <c r="FLN28" s="61"/>
      <c r="FLO28" s="61"/>
      <c r="FLP28" s="61"/>
      <c r="FLQ28" s="61"/>
      <c r="FLR28" s="61"/>
      <c r="FLS28" s="61"/>
      <c r="FLT28" s="61"/>
      <c r="FLU28" s="61"/>
      <c r="FLV28" s="61"/>
      <c r="FLW28" s="61"/>
      <c r="FLX28" s="61"/>
      <c r="FLY28" s="61"/>
      <c r="FLZ28" s="61"/>
      <c r="FMA28" s="61"/>
      <c r="FMB28" s="61"/>
      <c r="FMC28" s="61"/>
      <c r="FMD28" s="61"/>
      <c r="FME28" s="61"/>
      <c r="FMF28" s="61"/>
      <c r="FMG28" s="61"/>
      <c r="FMH28" s="61"/>
      <c r="FMI28" s="61"/>
      <c r="FMJ28" s="61"/>
      <c r="FMK28" s="61"/>
      <c r="FML28" s="61"/>
      <c r="FMM28" s="61"/>
      <c r="FMN28" s="61"/>
      <c r="FMO28" s="61"/>
      <c r="FMP28" s="61"/>
      <c r="FMQ28" s="61"/>
      <c r="FMR28" s="61"/>
      <c r="FMS28" s="61"/>
      <c r="FMT28" s="61"/>
      <c r="FMU28" s="61"/>
      <c r="FMV28" s="61"/>
      <c r="FMW28" s="61"/>
      <c r="FMX28" s="61"/>
      <c r="FMY28" s="61"/>
      <c r="FMZ28" s="61"/>
      <c r="FNA28" s="61"/>
      <c r="FNB28" s="61"/>
      <c r="FNC28" s="61"/>
      <c r="FND28" s="61"/>
      <c r="FNE28" s="61"/>
      <c r="FNF28" s="61"/>
      <c r="FNG28" s="61"/>
      <c r="FNH28" s="61"/>
      <c r="FNI28" s="61"/>
      <c r="FNJ28" s="61"/>
      <c r="FNK28" s="61"/>
      <c r="FNL28" s="61"/>
      <c r="FNM28" s="61"/>
      <c r="FNN28" s="61"/>
      <c r="FNO28" s="61"/>
      <c r="FNP28" s="61"/>
      <c r="FNQ28" s="61"/>
      <c r="FNR28" s="61"/>
      <c r="FNS28" s="61"/>
      <c r="FNT28" s="61"/>
      <c r="FNU28" s="61"/>
      <c r="FNV28" s="61"/>
      <c r="FNW28" s="61"/>
      <c r="FNX28" s="61"/>
      <c r="FNY28" s="61"/>
      <c r="FNZ28" s="61"/>
      <c r="FOA28" s="61"/>
      <c r="FOB28" s="61"/>
      <c r="FOC28" s="61"/>
      <c r="FOD28" s="61"/>
      <c r="FOE28" s="61"/>
      <c r="FOF28" s="61"/>
      <c r="FOG28" s="61"/>
      <c r="FOH28" s="61"/>
      <c r="FOI28" s="61"/>
      <c r="FOJ28" s="61"/>
      <c r="FOK28" s="61"/>
      <c r="FOL28" s="61"/>
      <c r="FOM28" s="61"/>
      <c r="FON28" s="61"/>
      <c r="FOO28" s="61"/>
      <c r="FOP28" s="61"/>
      <c r="FOQ28" s="61"/>
      <c r="FOR28" s="61"/>
      <c r="FOS28" s="61"/>
      <c r="FOT28" s="61"/>
      <c r="FOU28" s="61"/>
      <c r="FOV28" s="61"/>
      <c r="FOW28" s="61"/>
      <c r="FOX28" s="61"/>
      <c r="FOY28" s="61"/>
      <c r="FOZ28" s="61"/>
      <c r="FPA28" s="61"/>
      <c r="FPB28" s="61"/>
      <c r="FPC28" s="61"/>
      <c r="FPD28" s="61"/>
      <c r="FPE28" s="61"/>
      <c r="FPF28" s="61"/>
      <c r="FPG28" s="61"/>
      <c r="FPH28" s="61"/>
      <c r="FPI28" s="61"/>
      <c r="FPJ28" s="61"/>
      <c r="FPK28" s="61"/>
      <c r="FPL28" s="61"/>
      <c r="FPM28" s="61"/>
      <c r="FPN28" s="61"/>
      <c r="FPO28" s="61"/>
      <c r="FPP28" s="61"/>
      <c r="FPQ28" s="61"/>
      <c r="FPR28" s="61"/>
      <c r="FPS28" s="61"/>
      <c r="FPT28" s="61"/>
      <c r="FPU28" s="61"/>
      <c r="FPV28" s="61"/>
      <c r="FPW28" s="61"/>
      <c r="FPX28" s="61"/>
      <c r="FPY28" s="61"/>
      <c r="FPZ28" s="61"/>
      <c r="FQA28" s="61"/>
      <c r="FQB28" s="61"/>
      <c r="FQC28" s="61"/>
      <c r="FQD28" s="61"/>
      <c r="FQE28" s="61"/>
      <c r="FQF28" s="61"/>
      <c r="FQG28" s="61"/>
      <c r="FQH28" s="61"/>
      <c r="FQI28" s="61"/>
      <c r="FQJ28" s="61"/>
      <c r="FQK28" s="61"/>
      <c r="FQL28" s="61"/>
      <c r="FQM28" s="61"/>
      <c r="FQN28" s="61"/>
      <c r="FQO28" s="61"/>
      <c r="FQP28" s="61"/>
      <c r="FQQ28" s="61"/>
      <c r="FQR28" s="61"/>
      <c r="FQS28" s="61"/>
      <c r="FQT28" s="61"/>
      <c r="FQU28" s="61"/>
      <c r="FQV28" s="61"/>
      <c r="FQW28" s="61"/>
      <c r="FQX28" s="61"/>
      <c r="FQY28" s="61"/>
      <c r="FQZ28" s="61"/>
      <c r="FRA28" s="61"/>
      <c r="FRB28" s="61"/>
      <c r="FRC28" s="61"/>
      <c r="FRD28" s="61"/>
      <c r="FRE28" s="61"/>
      <c r="FRF28" s="61"/>
      <c r="FRG28" s="61"/>
      <c r="FRH28" s="61"/>
      <c r="FRI28" s="61"/>
      <c r="FRJ28" s="61"/>
      <c r="FRK28" s="61"/>
      <c r="FRL28" s="61"/>
      <c r="FRM28" s="61"/>
      <c r="FRN28" s="61"/>
      <c r="FRO28" s="61"/>
      <c r="FRP28" s="61"/>
      <c r="FRQ28" s="61"/>
      <c r="FRR28" s="61"/>
      <c r="FRS28" s="61"/>
      <c r="FRT28" s="61"/>
      <c r="FRU28" s="61"/>
      <c r="FRV28" s="61"/>
      <c r="FRW28" s="61"/>
      <c r="FRX28" s="61"/>
      <c r="FRY28" s="61"/>
      <c r="FRZ28" s="61"/>
      <c r="FSA28" s="61"/>
      <c r="FSB28" s="61"/>
      <c r="FSC28" s="61"/>
      <c r="FSD28" s="61"/>
      <c r="FSE28" s="61"/>
      <c r="FSF28" s="61"/>
      <c r="FSG28" s="61"/>
      <c r="FSH28" s="61"/>
      <c r="FSI28" s="61"/>
      <c r="FSJ28" s="61"/>
      <c r="FSK28" s="61"/>
      <c r="FSL28" s="61"/>
      <c r="FSM28" s="61"/>
      <c r="FSN28" s="61"/>
      <c r="FSO28" s="61"/>
      <c r="FSP28" s="61"/>
      <c r="FSQ28" s="61"/>
      <c r="FSR28" s="61"/>
      <c r="FSS28" s="61"/>
      <c r="FST28" s="61"/>
      <c r="FSU28" s="61"/>
      <c r="FSV28" s="61"/>
      <c r="FSW28" s="61"/>
      <c r="FSX28" s="61"/>
      <c r="FSY28" s="61"/>
      <c r="FSZ28" s="61"/>
      <c r="FTA28" s="61"/>
      <c r="FTB28" s="61"/>
      <c r="FTC28" s="61"/>
      <c r="FTD28" s="61"/>
      <c r="FTE28" s="61"/>
      <c r="FTF28" s="61"/>
      <c r="FTG28" s="61"/>
      <c r="FTH28" s="61"/>
      <c r="FTI28" s="61"/>
      <c r="FTJ28" s="61"/>
      <c r="FTK28" s="61"/>
      <c r="FTL28" s="61"/>
      <c r="FTM28" s="61"/>
      <c r="FTN28" s="61"/>
      <c r="FTO28" s="61"/>
      <c r="FTP28" s="61"/>
      <c r="FTQ28" s="61"/>
      <c r="FTR28" s="61"/>
      <c r="FTS28" s="61"/>
      <c r="FTT28" s="61"/>
      <c r="FTU28" s="61"/>
      <c r="FTV28" s="61"/>
      <c r="FTW28" s="61"/>
      <c r="FTX28" s="61"/>
      <c r="FTY28" s="61"/>
      <c r="FTZ28" s="61"/>
      <c r="FUA28" s="61"/>
      <c r="FUB28" s="61"/>
      <c r="FUC28" s="61"/>
      <c r="FUD28" s="61"/>
      <c r="FUE28" s="61"/>
      <c r="FUF28" s="61"/>
      <c r="FUG28" s="61"/>
      <c r="FUH28" s="61"/>
      <c r="FUI28" s="61"/>
      <c r="FUJ28" s="61"/>
      <c r="FUK28" s="61"/>
      <c r="FUL28" s="61"/>
      <c r="FUM28" s="61"/>
      <c r="FUN28" s="61"/>
      <c r="FUO28" s="61"/>
      <c r="FUP28" s="61"/>
      <c r="FUQ28" s="61"/>
      <c r="FUR28" s="61"/>
      <c r="FUS28" s="61"/>
      <c r="FUT28" s="61"/>
      <c r="FUU28" s="61"/>
      <c r="FUV28" s="61"/>
      <c r="FUW28" s="61"/>
      <c r="FUX28" s="61"/>
      <c r="FUY28" s="61"/>
      <c r="FUZ28" s="61"/>
      <c r="FVA28" s="61"/>
      <c r="FVB28" s="61"/>
      <c r="FVC28" s="61"/>
      <c r="FVD28" s="61"/>
      <c r="FVE28" s="61"/>
      <c r="FVF28" s="61"/>
      <c r="FVG28" s="61"/>
      <c r="FVH28" s="61"/>
      <c r="FVI28" s="61"/>
      <c r="FVJ28" s="61"/>
      <c r="FVK28" s="61"/>
      <c r="FVL28" s="61"/>
      <c r="FVM28" s="61"/>
      <c r="FVN28" s="61"/>
      <c r="FVO28" s="61"/>
      <c r="FVP28" s="61"/>
      <c r="FVQ28" s="61"/>
      <c r="FVR28" s="61"/>
      <c r="FVS28" s="61"/>
      <c r="FVT28" s="61"/>
      <c r="FVU28" s="61"/>
      <c r="FVV28" s="61"/>
      <c r="FVW28" s="61"/>
      <c r="FVX28" s="61"/>
      <c r="FVY28" s="61"/>
      <c r="FVZ28" s="61"/>
      <c r="FWA28" s="61"/>
      <c r="FWB28" s="61"/>
      <c r="FWC28" s="61"/>
      <c r="FWD28" s="61"/>
      <c r="FWE28" s="61"/>
      <c r="FWF28" s="61"/>
      <c r="FWG28" s="61"/>
      <c r="FWH28" s="61"/>
      <c r="FWI28" s="61"/>
      <c r="FWJ28" s="61"/>
      <c r="FWK28" s="61"/>
      <c r="FWL28" s="61"/>
      <c r="FWM28" s="61"/>
      <c r="FWN28" s="61"/>
      <c r="FWO28" s="61"/>
      <c r="FWP28" s="61"/>
      <c r="FWQ28" s="61"/>
      <c r="FWR28" s="61"/>
      <c r="FWS28" s="61"/>
      <c r="FWT28" s="61"/>
      <c r="FWU28" s="61"/>
      <c r="FWV28" s="61"/>
      <c r="FWW28" s="61"/>
      <c r="FWX28" s="61"/>
      <c r="FWY28" s="61"/>
      <c r="FWZ28" s="61"/>
      <c r="FXA28" s="61"/>
      <c r="FXB28" s="61"/>
      <c r="FXC28" s="61"/>
      <c r="FXD28" s="61"/>
      <c r="FXE28" s="61"/>
      <c r="FXF28" s="61"/>
      <c r="FXG28" s="61"/>
      <c r="FXH28" s="61"/>
      <c r="FXI28" s="61"/>
      <c r="FXJ28" s="61"/>
      <c r="FXK28" s="61"/>
      <c r="FXL28" s="61"/>
      <c r="FXM28" s="61"/>
      <c r="FXN28" s="61"/>
      <c r="FXO28" s="61"/>
      <c r="FXP28" s="61"/>
      <c r="FXQ28" s="61"/>
      <c r="FXR28" s="61"/>
      <c r="FXS28" s="61"/>
      <c r="FXT28" s="61"/>
      <c r="FXU28" s="61"/>
      <c r="FXV28" s="61"/>
      <c r="FXW28" s="61"/>
      <c r="FXX28" s="61"/>
      <c r="FXY28" s="61"/>
      <c r="FXZ28" s="61"/>
      <c r="FYA28" s="61"/>
      <c r="FYB28" s="61"/>
      <c r="FYC28" s="61"/>
      <c r="FYD28" s="61"/>
      <c r="FYE28" s="61"/>
      <c r="FYF28" s="61"/>
      <c r="FYG28" s="61"/>
      <c r="FYH28" s="61"/>
      <c r="FYI28" s="61"/>
      <c r="FYJ28" s="61"/>
      <c r="FYK28" s="61"/>
      <c r="FYL28" s="61"/>
      <c r="FYM28" s="61"/>
      <c r="FYN28" s="61"/>
      <c r="FYO28" s="61"/>
      <c r="FYP28" s="61"/>
      <c r="FYQ28" s="61"/>
      <c r="FYR28" s="61"/>
      <c r="FYS28" s="61"/>
      <c r="FYT28" s="61"/>
      <c r="FYU28" s="61"/>
      <c r="FYV28" s="61"/>
      <c r="FYW28" s="61"/>
      <c r="FYX28" s="61"/>
      <c r="FYY28" s="61"/>
      <c r="FYZ28" s="61"/>
      <c r="FZA28" s="61"/>
      <c r="FZB28" s="61"/>
      <c r="FZC28" s="61"/>
      <c r="FZD28" s="61"/>
      <c r="FZE28" s="61"/>
      <c r="FZF28" s="61"/>
      <c r="FZG28" s="61"/>
      <c r="FZH28" s="61"/>
      <c r="FZI28" s="61"/>
      <c r="FZJ28" s="61"/>
      <c r="FZK28" s="61"/>
      <c r="FZL28" s="61"/>
      <c r="FZM28" s="61"/>
      <c r="FZN28" s="61"/>
      <c r="FZO28" s="61"/>
      <c r="FZP28" s="61"/>
      <c r="FZQ28" s="61"/>
      <c r="FZR28" s="61"/>
      <c r="FZS28" s="61"/>
      <c r="FZT28" s="61"/>
      <c r="FZU28" s="61"/>
      <c r="FZV28" s="61"/>
      <c r="FZW28" s="61"/>
      <c r="FZX28" s="61"/>
      <c r="FZY28" s="61"/>
      <c r="FZZ28" s="61"/>
      <c r="GAA28" s="61"/>
      <c r="GAB28" s="61"/>
      <c r="GAC28" s="61"/>
      <c r="GAD28" s="61"/>
      <c r="GAE28" s="61"/>
      <c r="GAF28" s="61"/>
      <c r="GAG28" s="61"/>
      <c r="GAH28" s="61"/>
      <c r="GAI28" s="61"/>
      <c r="GAJ28" s="61"/>
      <c r="GAK28" s="61"/>
      <c r="GAL28" s="61"/>
      <c r="GAM28" s="61"/>
      <c r="GAN28" s="61"/>
      <c r="GAO28" s="61"/>
      <c r="GAP28" s="61"/>
      <c r="GAQ28" s="61"/>
      <c r="GAR28" s="61"/>
      <c r="GAS28" s="61"/>
      <c r="GAT28" s="61"/>
      <c r="GAU28" s="61"/>
      <c r="GAV28" s="61"/>
      <c r="GAW28" s="61"/>
      <c r="GAX28" s="61"/>
      <c r="GAY28" s="61"/>
      <c r="GAZ28" s="61"/>
      <c r="GBA28" s="61"/>
      <c r="GBB28" s="61"/>
      <c r="GBC28" s="61"/>
      <c r="GBD28" s="61"/>
      <c r="GBE28" s="61"/>
      <c r="GBF28" s="61"/>
      <c r="GBG28" s="61"/>
      <c r="GBH28" s="61"/>
      <c r="GBI28" s="61"/>
      <c r="GBJ28" s="61"/>
      <c r="GBK28" s="61"/>
      <c r="GBL28" s="61"/>
      <c r="GBM28" s="61"/>
      <c r="GBN28" s="61"/>
      <c r="GBO28" s="61"/>
      <c r="GBP28" s="61"/>
      <c r="GBQ28" s="61"/>
      <c r="GBR28" s="61"/>
      <c r="GBS28" s="61"/>
      <c r="GBT28" s="61"/>
      <c r="GBU28" s="61"/>
      <c r="GBV28" s="61"/>
      <c r="GBW28" s="61"/>
      <c r="GBX28" s="61"/>
      <c r="GBY28" s="61"/>
      <c r="GBZ28" s="61"/>
      <c r="GCA28" s="61"/>
      <c r="GCB28" s="61"/>
      <c r="GCC28" s="61"/>
      <c r="GCD28" s="61"/>
      <c r="GCE28" s="61"/>
      <c r="GCF28" s="61"/>
      <c r="GCG28" s="61"/>
      <c r="GCH28" s="61"/>
      <c r="GCI28" s="61"/>
      <c r="GCJ28" s="61"/>
      <c r="GCK28" s="61"/>
      <c r="GCL28" s="61"/>
      <c r="GCM28" s="61"/>
      <c r="GCN28" s="61"/>
      <c r="GCO28" s="61"/>
      <c r="GCP28" s="61"/>
      <c r="GCQ28" s="61"/>
      <c r="GCR28" s="61"/>
      <c r="GCS28" s="61"/>
      <c r="GCT28" s="61"/>
      <c r="GCU28" s="61"/>
      <c r="GCV28" s="61"/>
      <c r="GCW28" s="61"/>
      <c r="GCX28" s="61"/>
      <c r="GCY28" s="61"/>
      <c r="GCZ28" s="61"/>
      <c r="GDA28" s="61"/>
      <c r="GDB28" s="61"/>
      <c r="GDC28" s="61"/>
      <c r="GDD28" s="61"/>
      <c r="GDE28" s="61"/>
      <c r="GDF28" s="61"/>
      <c r="GDG28" s="61"/>
      <c r="GDH28" s="61"/>
      <c r="GDI28" s="61"/>
      <c r="GDJ28" s="61"/>
      <c r="GDK28" s="61"/>
      <c r="GDL28" s="61"/>
      <c r="GDM28" s="61"/>
      <c r="GDN28" s="61"/>
      <c r="GDO28" s="61"/>
      <c r="GDP28" s="61"/>
      <c r="GDQ28" s="61"/>
      <c r="GDR28" s="61"/>
      <c r="GDS28" s="61"/>
      <c r="GDT28" s="61"/>
      <c r="GDU28" s="61"/>
      <c r="GDV28" s="61"/>
      <c r="GDW28" s="61"/>
      <c r="GDX28" s="61"/>
      <c r="GDY28" s="61"/>
      <c r="GDZ28" s="61"/>
      <c r="GEA28" s="61"/>
      <c r="GEB28" s="61"/>
      <c r="GEC28" s="61"/>
      <c r="GED28" s="61"/>
      <c r="GEE28" s="61"/>
      <c r="GEF28" s="61"/>
      <c r="GEG28" s="61"/>
      <c r="GEH28" s="61"/>
      <c r="GEI28" s="61"/>
      <c r="GEJ28" s="61"/>
      <c r="GEK28" s="61"/>
      <c r="GEL28" s="61"/>
      <c r="GEM28" s="61"/>
      <c r="GEN28" s="61"/>
      <c r="GEO28" s="61"/>
      <c r="GEP28" s="61"/>
      <c r="GEQ28" s="61"/>
      <c r="GER28" s="61"/>
      <c r="GES28" s="61"/>
      <c r="GET28" s="61"/>
      <c r="GEU28" s="61"/>
      <c r="GEV28" s="61"/>
      <c r="GEW28" s="61"/>
      <c r="GEX28" s="61"/>
      <c r="GEY28" s="61"/>
      <c r="GEZ28" s="61"/>
      <c r="GFA28" s="61"/>
      <c r="GFB28" s="61"/>
      <c r="GFC28" s="61"/>
      <c r="GFD28" s="61"/>
      <c r="GFE28" s="61"/>
      <c r="GFF28" s="61"/>
      <c r="GFG28" s="61"/>
      <c r="GFH28" s="61"/>
      <c r="GFI28" s="61"/>
      <c r="GFJ28" s="61"/>
      <c r="GFK28" s="61"/>
      <c r="GFL28" s="61"/>
      <c r="GFM28" s="61"/>
      <c r="GFN28" s="61"/>
      <c r="GFO28" s="61"/>
      <c r="GFP28" s="61"/>
      <c r="GFQ28" s="61"/>
      <c r="GFR28" s="61"/>
      <c r="GFS28" s="61"/>
      <c r="GFT28" s="61"/>
      <c r="GFU28" s="61"/>
      <c r="GFV28" s="61"/>
      <c r="GFW28" s="61"/>
      <c r="GFX28" s="61"/>
      <c r="GFY28" s="61"/>
      <c r="GFZ28" s="61"/>
      <c r="GGA28" s="61"/>
      <c r="GGB28" s="61"/>
      <c r="GGC28" s="61"/>
      <c r="GGD28" s="61"/>
      <c r="GGE28" s="61"/>
      <c r="GGF28" s="61"/>
      <c r="GGG28" s="61"/>
      <c r="GGH28" s="61"/>
      <c r="GGI28" s="61"/>
      <c r="GGJ28" s="61"/>
      <c r="GGK28" s="61"/>
      <c r="GGL28" s="61"/>
      <c r="GGM28" s="61"/>
      <c r="GGN28" s="61"/>
      <c r="GGO28" s="61"/>
      <c r="GGP28" s="61"/>
      <c r="GGQ28" s="61"/>
      <c r="GGR28" s="61"/>
      <c r="GGS28" s="61"/>
      <c r="GGT28" s="61"/>
      <c r="GGU28" s="61"/>
      <c r="GGV28" s="61"/>
      <c r="GGW28" s="61"/>
      <c r="GGX28" s="61"/>
      <c r="GGY28" s="61"/>
      <c r="GGZ28" s="61"/>
      <c r="GHA28" s="61"/>
      <c r="GHB28" s="61"/>
      <c r="GHC28" s="61"/>
      <c r="GHD28" s="61"/>
      <c r="GHE28" s="61"/>
      <c r="GHF28" s="61"/>
      <c r="GHG28" s="61"/>
      <c r="GHH28" s="61"/>
      <c r="GHI28" s="61"/>
      <c r="GHJ28" s="61"/>
      <c r="GHK28" s="61"/>
      <c r="GHL28" s="61"/>
      <c r="GHM28" s="61"/>
      <c r="GHN28" s="61"/>
      <c r="GHO28" s="61"/>
      <c r="GHP28" s="61"/>
      <c r="GHQ28" s="61"/>
      <c r="GHR28" s="61"/>
      <c r="GHS28" s="61"/>
      <c r="GHT28" s="61"/>
      <c r="GHU28" s="61"/>
      <c r="GHV28" s="61"/>
      <c r="GHW28" s="61"/>
      <c r="GHX28" s="61"/>
      <c r="GHY28" s="61"/>
      <c r="GHZ28" s="61"/>
      <c r="GIA28" s="61"/>
      <c r="GIB28" s="61"/>
      <c r="GIC28" s="61"/>
      <c r="GID28" s="61"/>
      <c r="GIE28" s="61"/>
      <c r="GIF28" s="61"/>
      <c r="GIG28" s="61"/>
      <c r="GIH28" s="61"/>
      <c r="GII28" s="61"/>
      <c r="GIJ28" s="61"/>
      <c r="GIK28" s="61"/>
      <c r="GIL28" s="61"/>
      <c r="GIM28" s="61"/>
      <c r="GIN28" s="61"/>
      <c r="GIO28" s="61"/>
      <c r="GIP28" s="61"/>
      <c r="GIQ28" s="61"/>
      <c r="GIR28" s="61"/>
      <c r="GIS28" s="61"/>
      <c r="GIT28" s="61"/>
      <c r="GIU28" s="61"/>
      <c r="GIV28" s="61"/>
      <c r="GIW28" s="61"/>
      <c r="GIX28" s="61"/>
      <c r="GIY28" s="61"/>
      <c r="GIZ28" s="61"/>
      <c r="GJA28" s="61"/>
      <c r="GJB28" s="61"/>
      <c r="GJC28" s="61"/>
      <c r="GJD28" s="61"/>
      <c r="GJE28" s="61"/>
      <c r="GJF28" s="61"/>
      <c r="GJG28" s="61"/>
      <c r="GJH28" s="61"/>
      <c r="GJI28" s="61"/>
      <c r="GJJ28" s="61"/>
      <c r="GJK28" s="61"/>
      <c r="GJL28" s="61"/>
      <c r="GJM28" s="61"/>
      <c r="GJN28" s="61"/>
      <c r="GJO28" s="61"/>
      <c r="GJP28" s="61"/>
      <c r="GJQ28" s="61"/>
      <c r="GJR28" s="61"/>
      <c r="GJS28" s="61"/>
      <c r="GJT28" s="61"/>
      <c r="GJU28" s="61"/>
      <c r="GJV28" s="61"/>
      <c r="GJW28" s="61"/>
      <c r="GJX28" s="61"/>
      <c r="GJY28" s="61"/>
      <c r="GJZ28" s="61"/>
      <c r="GKA28" s="61"/>
      <c r="GKB28" s="61"/>
      <c r="GKC28" s="61"/>
      <c r="GKD28" s="61"/>
      <c r="GKE28" s="61"/>
      <c r="GKF28" s="61"/>
      <c r="GKG28" s="61"/>
      <c r="GKH28" s="61"/>
      <c r="GKI28" s="61"/>
      <c r="GKJ28" s="61"/>
      <c r="GKK28" s="61"/>
      <c r="GKL28" s="61"/>
      <c r="GKM28" s="61"/>
      <c r="GKN28" s="61"/>
      <c r="GKO28" s="61"/>
      <c r="GKP28" s="61"/>
      <c r="GKQ28" s="61"/>
      <c r="GKR28" s="61"/>
      <c r="GKS28" s="61"/>
      <c r="GKT28" s="61"/>
      <c r="GKU28" s="61"/>
      <c r="GKV28" s="61"/>
      <c r="GKW28" s="61"/>
      <c r="GKX28" s="61"/>
      <c r="GKY28" s="61"/>
      <c r="GKZ28" s="61"/>
      <c r="GLA28" s="61"/>
      <c r="GLB28" s="61"/>
      <c r="GLC28" s="61"/>
      <c r="GLD28" s="61"/>
      <c r="GLE28" s="61"/>
      <c r="GLF28" s="61"/>
      <c r="GLG28" s="61"/>
      <c r="GLH28" s="61"/>
      <c r="GLI28" s="61"/>
      <c r="GLJ28" s="61"/>
      <c r="GLK28" s="61"/>
      <c r="GLL28" s="61"/>
      <c r="GLM28" s="61"/>
      <c r="GLN28" s="61"/>
      <c r="GLO28" s="61"/>
      <c r="GLP28" s="61"/>
      <c r="GLQ28" s="61"/>
      <c r="GLR28" s="61"/>
      <c r="GLS28" s="61"/>
      <c r="GLT28" s="61"/>
      <c r="GLU28" s="61"/>
      <c r="GLV28" s="61"/>
      <c r="GLW28" s="61"/>
      <c r="GLX28" s="61"/>
      <c r="GLY28" s="61"/>
      <c r="GLZ28" s="61"/>
      <c r="GMA28" s="61"/>
      <c r="GMB28" s="61"/>
      <c r="GMC28" s="61"/>
      <c r="GMD28" s="61"/>
      <c r="GME28" s="61"/>
      <c r="GMF28" s="61"/>
      <c r="GMG28" s="61"/>
      <c r="GMH28" s="61"/>
      <c r="GMI28" s="61"/>
      <c r="GMJ28" s="61"/>
      <c r="GMK28" s="61"/>
      <c r="GML28" s="61"/>
      <c r="GMM28" s="61"/>
      <c r="GMN28" s="61"/>
      <c r="GMO28" s="61"/>
      <c r="GMP28" s="61"/>
      <c r="GMQ28" s="61"/>
      <c r="GMR28" s="61"/>
      <c r="GMS28" s="61"/>
      <c r="GMT28" s="61"/>
      <c r="GMU28" s="61"/>
      <c r="GMV28" s="61"/>
      <c r="GMW28" s="61"/>
      <c r="GMX28" s="61"/>
      <c r="GMY28" s="61"/>
      <c r="GMZ28" s="61"/>
      <c r="GNA28" s="61"/>
      <c r="GNB28" s="61"/>
      <c r="GNC28" s="61"/>
      <c r="GND28" s="61"/>
      <c r="GNE28" s="61"/>
      <c r="GNF28" s="61"/>
      <c r="GNG28" s="61"/>
      <c r="GNH28" s="61"/>
      <c r="GNI28" s="61"/>
      <c r="GNJ28" s="61"/>
      <c r="GNK28" s="61"/>
      <c r="GNL28" s="61"/>
      <c r="GNM28" s="61"/>
      <c r="GNN28" s="61"/>
      <c r="GNO28" s="61"/>
      <c r="GNP28" s="61"/>
      <c r="GNQ28" s="61"/>
      <c r="GNR28" s="61"/>
      <c r="GNS28" s="61"/>
      <c r="GNT28" s="61"/>
      <c r="GNU28" s="61"/>
      <c r="GNV28" s="61"/>
      <c r="GNW28" s="61"/>
      <c r="GNX28" s="61"/>
      <c r="GNY28" s="61"/>
      <c r="GNZ28" s="61"/>
      <c r="GOA28" s="61"/>
      <c r="GOB28" s="61"/>
      <c r="GOC28" s="61"/>
      <c r="GOD28" s="61"/>
      <c r="GOE28" s="61"/>
      <c r="GOF28" s="61"/>
      <c r="GOG28" s="61"/>
      <c r="GOH28" s="61"/>
      <c r="GOI28" s="61"/>
      <c r="GOJ28" s="61"/>
      <c r="GOK28" s="61"/>
      <c r="GOL28" s="61"/>
      <c r="GOM28" s="61"/>
      <c r="GON28" s="61"/>
      <c r="GOO28" s="61"/>
      <c r="GOP28" s="61"/>
      <c r="GOQ28" s="61"/>
      <c r="GOR28" s="61"/>
      <c r="GOS28" s="61"/>
      <c r="GOT28" s="61"/>
      <c r="GOU28" s="61"/>
      <c r="GOV28" s="61"/>
      <c r="GOW28" s="61"/>
      <c r="GOX28" s="61"/>
      <c r="GOY28" s="61"/>
      <c r="GOZ28" s="61"/>
      <c r="GPA28" s="61"/>
      <c r="GPB28" s="61"/>
      <c r="GPC28" s="61"/>
      <c r="GPD28" s="61"/>
      <c r="GPE28" s="61"/>
      <c r="GPF28" s="61"/>
      <c r="GPG28" s="61"/>
      <c r="GPH28" s="61"/>
      <c r="GPI28" s="61"/>
      <c r="GPJ28" s="61"/>
      <c r="GPK28" s="61"/>
      <c r="GPL28" s="61"/>
      <c r="GPM28" s="61"/>
      <c r="GPN28" s="61"/>
      <c r="GPO28" s="61"/>
      <c r="GPP28" s="61"/>
      <c r="GPQ28" s="61"/>
      <c r="GPR28" s="61"/>
      <c r="GPS28" s="61"/>
      <c r="GPT28" s="61"/>
      <c r="GPU28" s="61"/>
      <c r="GPV28" s="61"/>
      <c r="GPW28" s="61"/>
      <c r="GPX28" s="61"/>
      <c r="GPY28" s="61"/>
      <c r="GPZ28" s="61"/>
      <c r="GQA28" s="61"/>
      <c r="GQB28" s="61"/>
      <c r="GQC28" s="61"/>
      <c r="GQD28" s="61"/>
      <c r="GQE28" s="61"/>
      <c r="GQF28" s="61"/>
      <c r="GQG28" s="61"/>
      <c r="GQH28" s="61"/>
      <c r="GQI28" s="61"/>
      <c r="GQJ28" s="61"/>
      <c r="GQK28" s="61"/>
      <c r="GQL28" s="61"/>
      <c r="GQM28" s="61"/>
      <c r="GQN28" s="61"/>
      <c r="GQO28" s="61"/>
      <c r="GQP28" s="61"/>
      <c r="GQQ28" s="61"/>
      <c r="GQR28" s="61"/>
      <c r="GQS28" s="61"/>
      <c r="GQT28" s="61"/>
      <c r="GQU28" s="61"/>
      <c r="GQV28" s="61"/>
      <c r="GQW28" s="61"/>
      <c r="GQX28" s="61"/>
      <c r="GQY28" s="61"/>
      <c r="GQZ28" s="61"/>
      <c r="GRA28" s="61"/>
      <c r="GRB28" s="61"/>
      <c r="GRC28" s="61"/>
      <c r="GRD28" s="61"/>
      <c r="GRE28" s="61"/>
      <c r="GRF28" s="61"/>
      <c r="GRG28" s="61"/>
      <c r="GRH28" s="61"/>
      <c r="GRI28" s="61"/>
      <c r="GRJ28" s="61"/>
      <c r="GRK28" s="61"/>
      <c r="GRL28" s="61"/>
      <c r="GRM28" s="61"/>
      <c r="GRN28" s="61"/>
      <c r="GRO28" s="61"/>
      <c r="GRP28" s="61"/>
      <c r="GRQ28" s="61"/>
      <c r="GRR28" s="61"/>
      <c r="GRS28" s="61"/>
      <c r="GRT28" s="61"/>
      <c r="GRU28" s="61"/>
      <c r="GRV28" s="61"/>
      <c r="GRW28" s="61"/>
      <c r="GRX28" s="61"/>
      <c r="GRY28" s="61"/>
      <c r="GRZ28" s="61"/>
      <c r="GSA28" s="61"/>
      <c r="GSB28" s="61"/>
      <c r="GSC28" s="61"/>
      <c r="GSD28" s="61"/>
      <c r="GSE28" s="61"/>
      <c r="GSF28" s="61"/>
      <c r="GSG28" s="61"/>
      <c r="GSH28" s="61"/>
      <c r="GSI28" s="61"/>
      <c r="GSJ28" s="61"/>
      <c r="GSK28" s="61"/>
      <c r="GSL28" s="61"/>
      <c r="GSM28" s="61"/>
      <c r="GSN28" s="61"/>
      <c r="GSO28" s="61"/>
      <c r="GSP28" s="61"/>
      <c r="GSQ28" s="61"/>
      <c r="GSR28" s="61"/>
      <c r="GSS28" s="61"/>
      <c r="GST28" s="61"/>
      <c r="GSU28" s="61"/>
      <c r="GSV28" s="61"/>
      <c r="GSW28" s="61"/>
      <c r="GSX28" s="61"/>
      <c r="GSY28" s="61"/>
      <c r="GSZ28" s="61"/>
      <c r="GTA28" s="61"/>
      <c r="GTB28" s="61"/>
      <c r="GTC28" s="61"/>
      <c r="GTD28" s="61"/>
      <c r="GTE28" s="61"/>
      <c r="GTF28" s="61"/>
      <c r="GTG28" s="61"/>
      <c r="GTH28" s="61"/>
      <c r="GTI28" s="61"/>
      <c r="GTJ28" s="61"/>
      <c r="GTK28" s="61"/>
      <c r="GTL28" s="61"/>
      <c r="GTM28" s="61"/>
      <c r="GTN28" s="61"/>
      <c r="GTO28" s="61"/>
      <c r="GTP28" s="61"/>
      <c r="GTQ28" s="61"/>
      <c r="GTR28" s="61"/>
      <c r="GTS28" s="61"/>
      <c r="GTT28" s="61"/>
      <c r="GTU28" s="61"/>
      <c r="GTV28" s="61"/>
      <c r="GTW28" s="61"/>
      <c r="GTX28" s="61"/>
      <c r="GTY28" s="61"/>
      <c r="GTZ28" s="61"/>
      <c r="GUA28" s="61"/>
      <c r="GUB28" s="61"/>
      <c r="GUC28" s="61"/>
      <c r="GUD28" s="61"/>
      <c r="GUE28" s="61"/>
      <c r="GUF28" s="61"/>
      <c r="GUG28" s="61"/>
      <c r="GUH28" s="61"/>
      <c r="GUI28" s="61"/>
      <c r="GUJ28" s="61"/>
      <c r="GUK28" s="61"/>
      <c r="GUL28" s="61"/>
      <c r="GUM28" s="61"/>
      <c r="GUN28" s="61"/>
      <c r="GUO28" s="61"/>
      <c r="GUP28" s="61"/>
      <c r="GUQ28" s="61"/>
      <c r="GUR28" s="61"/>
      <c r="GUS28" s="61"/>
      <c r="GUT28" s="61"/>
      <c r="GUU28" s="61"/>
      <c r="GUV28" s="61"/>
      <c r="GUW28" s="61"/>
      <c r="GUX28" s="61"/>
      <c r="GUY28" s="61"/>
      <c r="GUZ28" s="61"/>
      <c r="GVA28" s="61"/>
      <c r="GVB28" s="61"/>
      <c r="GVC28" s="61"/>
      <c r="GVD28" s="61"/>
      <c r="GVE28" s="61"/>
      <c r="GVF28" s="61"/>
      <c r="GVG28" s="61"/>
      <c r="GVH28" s="61"/>
      <c r="GVI28" s="61"/>
      <c r="GVJ28" s="61"/>
      <c r="GVK28" s="61"/>
      <c r="GVL28" s="61"/>
      <c r="GVM28" s="61"/>
      <c r="GVN28" s="61"/>
      <c r="GVO28" s="61"/>
      <c r="GVP28" s="61"/>
      <c r="GVQ28" s="61"/>
      <c r="GVR28" s="61"/>
      <c r="GVS28" s="61"/>
      <c r="GVT28" s="61"/>
      <c r="GVU28" s="61"/>
      <c r="GVV28" s="61"/>
      <c r="GVW28" s="61"/>
      <c r="GVX28" s="61"/>
      <c r="GVY28" s="61"/>
      <c r="GVZ28" s="61"/>
      <c r="GWA28" s="61"/>
      <c r="GWB28" s="61"/>
      <c r="GWC28" s="61"/>
      <c r="GWD28" s="61"/>
      <c r="GWE28" s="61"/>
      <c r="GWF28" s="61"/>
      <c r="GWG28" s="61"/>
      <c r="GWH28" s="61"/>
      <c r="GWI28" s="61"/>
      <c r="GWJ28" s="61"/>
      <c r="GWK28" s="61"/>
      <c r="GWL28" s="61"/>
      <c r="GWM28" s="61"/>
      <c r="GWN28" s="61"/>
      <c r="GWO28" s="61"/>
      <c r="GWP28" s="61"/>
      <c r="GWQ28" s="61"/>
      <c r="GWR28" s="61"/>
      <c r="GWS28" s="61"/>
      <c r="GWT28" s="61"/>
      <c r="GWU28" s="61"/>
      <c r="GWV28" s="61"/>
      <c r="GWW28" s="61"/>
      <c r="GWX28" s="61"/>
      <c r="GWY28" s="61"/>
      <c r="GWZ28" s="61"/>
      <c r="GXA28" s="61"/>
      <c r="GXB28" s="61"/>
      <c r="GXC28" s="61"/>
      <c r="GXD28" s="61"/>
      <c r="GXE28" s="61"/>
      <c r="GXF28" s="61"/>
      <c r="GXG28" s="61"/>
      <c r="GXH28" s="61"/>
      <c r="GXI28" s="61"/>
      <c r="GXJ28" s="61"/>
      <c r="GXK28" s="61"/>
      <c r="GXL28" s="61"/>
      <c r="GXM28" s="61"/>
      <c r="GXN28" s="61"/>
      <c r="GXO28" s="61"/>
      <c r="GXP28" s="61"/>
      <c r="GXQ28" s="61"/>
      <c r="GXR28" s="61"/>
      <c r="GXS28" s="61"/>
      <c r="GXT28" s="61"/>
      <c r="GXU28" s="61"/>
      <c r="GXV28" s="61"/>
      <c r="GXW28" s="61"/>
      <c r="GXX28" s="61"/>
      <c r="GXY28" s="61"/>
      <c r="GXZ28" s="61"/>
      <c r="GYA28" s="61"/>
      <c r="GYB28" s="61"/>
      <c r="GYC28" s="61"/>
      <c r="GYD28" s="61"/>
      <c r="GYE28" s="61"/>
      <c r="GYF28" s="61"/>
      <c r="GYG28" s="61"/>
      <c r="GYH28" s="61"/>
      <c r="GYI28" s="61"/>
      <c r="GYJ28" s="61"/>
      <c r="GYK28" s="61"/>
      <c r="GYL28" s="61"/>
      <c r="GYM28" s="61"/>
      <c r="GYN28" s="61"/>
      <c r="GYO28" s="61"/>
      <c r="GYP28" s="61"/>
      <c r="GYQ28" s="61"/>
      <c r="GYR28" s="61"/>
      <c r="GYS28" s="61"/>
      <c r="GYT28" s="61"/>
      <c r="GYU28" s="61"/>
      <c r="GYV28" s="61"/>
      <c r="GYW28" s="61"/>
      <c r="GYX28" s="61"/>
      <c r="GYY28" s="61"/>
      <c r="GYZ28" s="61"/>
      <c r="GZA28" s="61"/>
      <c r="GZB28" s="61"/>
      <c r="GZC28" s="61"/>
      <c r="GZD28" s="61"/>
      <c r="GZE28" s="61"/>
      <c r="GZF28" s="61"/>
      <c r="GZG28" s="61"/>
      <c r="GZH28" s="61"/>
      <c r="GZI28" s="61"/>
      <c r="GZJ28" s="61"/>
      <c r="GZK28" s="61"/>
      <c r="GZL28" s="61"/>
      <c r="GZM28" s="61"/>
      <c r="GZN28" s="61"/>
      <c r="GZO28" s="61"/>
      <c r="GZP28" s="61"/>
      <c r="GZQ28" s="61"/>
      <c r="GZR28" s="61"/>
      <c r="GZS28" s="61"/>
      <c r="GZT28" s="61"/>
      <c r="GZU28" s="61"/>
      <c r="GZV28" s="61"/>
      <c r="GZW28" s="61"/>
      <c r="GZX28" s="61"/>
      <c r="GZY28" s="61"/>
      <c r="GZZ28" s="61"/>
      <c r="HAA28" s="61"/>
      <c r="HAB28" s="61"/>
      <c r="HAC28" s="61"/>
      <c r="HAD28" s="61"/>
      <c r="HAE28" s="61"/>
      <c r="HAF28" s="61"/>
      <c r="HAG28" s="61"/>
      <c r="HAH28" s="61"/>
      <c r="HAI28" s="61"/>
      <c r="HAJ28" s="61"/>
      <c r="HAK28" s="61"/>
      <c r="HAL28" s="61"/>
      <c r="HAM28" s="61"/>
      <c r="HAN28" s="61"/>
      <c r="HAO28" s="61"/>
      <c r="HAP28" s="61"/>
      <c r="HAQ28" s="61"/>
      <c r="HAR28" s="61"/>
      <c r="HAS28" s="61"/>
      <c r="HAT28" s="61"/>
      <c r="HAU28" s="61"/>
      <c r="HAV28" s="61"/>
      <c r="HAW28" s="61"/>
      <c r="HAX28" s="61"/>
      <c r="HAY28" s="61"/>
      <c r="HAZ28" s="61"/>
      <c r="HBA28" s="61"/>
      <c r="HBB28" s="61"/>
      <c r="HBC28" s="61"/>
      <c r="HBD28" s="61"/>
      <c r="HBE28" s="61"/>
      <c r="HBF28" s="61"/>
      <c r="HBG28" s="61"/>
      <c r="HBH28" s="61"/>
      <c r="HBI28" s="61"/>
      <c r="HBJ28" s="61"/>
      <c r="HBK28" s="61"/>
      <c r="HBL28" s="61"/>
      <c r="HBM28" s="61"/>
      <c r="HBN28" s="61"/>
      <c r="HBO28" s="61"/>
      <c r="HBP28" s="61"/>
      <c r="HBQ28" s="61"/>
      <c r="HBR28" s="61"/>
      <c r="HBS28" s="61"/>
      <c r="HBT28" s="61"/>
      <c r="HBU28" s="61"/>
      <c r="HBV28" s="61"/>
      <c r="HBW28" s="61"/>
      <c r="HBX28" s="61"/>
      <c r="HBY28" s="61"/>
      <c r="HBZ28" s="61"/>
      <c r="HCA28" s="61"/>
      <c r="HCB28" s="61"/>
      <c r="HCC28" s="61"/>
      <c r="HCD28" s="61"/>
      <c r="HCE28" s="61"/>
      <c r="HCF28" s="61"/>
      <c r="HCG28" s="61"/>
      <c r="HCH28" s="61"/>
      <c r="HCI28" s="61"/>
      <c r="HCJ28" s="61"/>
      <c r="HCK28" s="61"/>
      <c r="HCL28" s="61"/>
      <c r="HCM28" s="61"/>
      <c r="HCN28" s="61"/>
      <c r="HCO28" s="61"/>
      <c r="HCP28" s="61"/>
      <c r="HCQ28" s="61"/>
      <c r="HCR28" s="61"/>
      <c r="HCS28" s="61"/>
      <c r="HCT28" s="61"/>
      <c r="HCU28" s="61"/>
      <c r="HCV28" s="61"/>
      <c r="HCW28" s="61"/>
      <c r="HCX28" s="61"/>
      <c r="HCY28" s="61"/>
      <c r="HCZ28" s="61"/>
      <c r="HDA28" s="61"/>
      <c r="HDB28" s="61"/>
      <c r="HDC28" s="61"/>
      <c r="HDD28" s="61"/>
      <c r="HDE28" s="61"/>
      <c r="HDF28" s="61"/>
      <c r="HDG28" s="61"/>
      <c r="HDH28" s="61"/>
      <c r="HDI28" s="61"/>
      <c r="HDJ28" s="61"/>
      <c r="HDK28" s="61"/>
      <c r="HDL28" s="61"/>
      <c r="HDM28" s="61"/>
      <c r="HDN28" s="61"/>
      <c r="HDO28" s="61"/>
      <c r="HDP28" s="61"/>
      <c r="HDQ28" s="61"/>
      <c r="HDR28" s="61"/>
      <c r="HDS28" s="61"/>
      <c r="HDT28" s="61"/>
      <c r="HDU28" s="61"/>
      <c r="HDV28" s="61"/>
      <c r="HDW28" s="61"/>
      <c r="HDX28" s="61"/>
      <c r="HDY28" s="61"/>
      <c r="HDZ28" s="61"/>
      <c r="HEA28" s="61"/>
      <c r="HEB28" s="61"/>
      <c r="HEC28" s="61"/>
      <c r="HED28" s="61"/>
      <c r="HEE28" s="61"/>
      <c r="HEF28" s="61"/>
      <c r="HEG28" s="61"/>
      <c r="HEH28" s="61"/>
      <c r="HEI28" s="61"/>
      <c r="HEJ28" s="61"/>
      <c r="HEK28" s="61"/>
      <c r="HEL28" s="61"/>
      <c r="HEM28" s="61"/>
      <c r="HEN28" s="61"/>
      <c r="HEO28" s="61"/>
      <c r="HEP28" s="61"/>
      <c r="HEQ28" s="61"/>
      <c r="HER28" s="61"/>
      <c r="HES28" s="61"/>
      <c r="HET28" s="61"/>
      <c r="HEU28" s="61"/>
      <c r="HEV28" s="61"/>
      <c r="HEW28" s="61"/>
      <c r="HEX28" s="61"/>
      <c r="HEY28" s="61"/>
      <c r="HEZ28" s="61"/>
      <c r="HFA28" s="61"/>
      <c r="HFB28" s="61"/>
      <c r="HFC28" s="61"/>
      <c r="HFD28" s="61"/>
      <c r="HFE28" s="61"/>
      <c r="HFF28" s="61"/>
      <c r="HFG28" s="61"/>
      <c r="HFH28" s="61"/>
      <c r="HFI28" s="61"/>
      <c r="HFJ28" s="61"/>
      <c r="HFK28" s="61"/>
      <c r="HFL28" s="61"/>
      <c r="HFM28" s="61"/>
      <c r="HFN28" s="61"/>
      <c r="HFO28" s="61"/>
      <c r="HFP28" s="61"/>
      <c r="HFQ28" s="61"/>
      <c r="HFR28" s="61"/>
      <c r="HFS28" s="61"/>
      <c r="HFT28" s="61"/>
      <c r="HFU28" s="61"/>
      <c r="HFV28" s="61"/>
      <c r="HFW28" s="61"/>
      <c r="HFX28" s="61"/>
      <c r="HFY28" s="61"/>
      <c r="HFZ28" s="61"/>
      <c r="HGA28" s="61"/>
      <c r="HGB28" s="61"/>
      <c r="HGC28" s="61"/>
      <c r="HGD28" s="61"/>
      <c r="HGE28" s="61"/>
      <c r="HGF28" s="61"/>
      <c r="HGG28" s="61"/>
      <c r="HGH28" s="61"/>
      <c r="HGI28" s="61"/>
      <c r="HGJ28" s="61"/>
      <c r="HGK28" s="61"/>
      <c r="HGL28" s="61"/>
      <c r="HGM28" s="61"/>
      <c r="HGN28" s="61"/>
      <c r="HGO28" s="61"/>
      <c r="HGP28" s="61"/>
      <c r="HGQ28" s="61"/>
      <c r="HGR28" s="61"/>
      <c r="HGS28" s="61"/>
      <c r="HGT28" s="61"/>
      <c r="HGU28" s="61"/>
      <c r="HGV28" s="61"/>
      <c r="HGW28" s="61"/>
      <c r="HGX28" s="61"/>
      <c r="HGY28" s="61"/>
      <c r="HGZ28" s="61"/>
      <c r="HHA28" s="61"/>
      <c r="HHB28" s="61"/>
      <c r="HHC28" s="61"/>
      <c r="HHD28" s="61"/>
      <c r="HHE28" s="61"/>
      <c r="HHF28" s="61"/>
      <c r="HHG28" s="61"/>
      <c r="HHH28" s="61"/>
      <c r="HHI28" s="61"/>
      <c r="HHJ28" s="61"/>
      <c r="HHK28" s="61"/>
      <c r="HHL28" s="61"/>
      <c r="HHM28" s="61"/>
      <c r="HHN28" s="61"/>
      <c r="HHO28" s="61"/>
      <c r="HHP28" s="61"/>
      <c r="HHQ28" s="61"/>
      <c r="HHR28" s="61"/>
      <c r="HHS28" s="61"/>
      <c r="HHT28" s="61"/>
      <c r="HHU28" s="61"/>
      <c r="HHV28" s="61"/>
      <c r="HHW28" s="61"/>
      <c r="HHX28" s="61"/>
      <c r="HHY28" s="61"/>
      <c r="HHZ28" s="61"/>
      <c r="HIA28" s="61"/>
      <c r="HIB28" s="61"/>
      <c r="HIC28" s="61"/>
      <c r="HID28" s="61"/>
      <c r="HIE28" s="61"/>
      <c r="HIF28" s="61"/>
      <c r="HIG28" s="61"/>
      <c r="HIH28" s="61"/>
      <c r="HII28" s="61"/>
      <c r="HIJ28" s="61"/>
      <c r="HIK28" s="61"/>
      <c r="HIL28" s="61"/>
      <c r="HIM28" s="61"/>
      <c r="HIN28" s="61"/>
      <c r="HIO28" s="61"/>
      <c r="HIP28" s="61"/>
      <c r="HIQ28" s="61"/>
      <c r="HIR28" s="61"/>
      <c r="HIS28" s="61"/>
      <c r="HIT28" s="61"/>
      <c r="HIU28" s="61"/>
      <c r="HIV28" s="61"/>
      <c r="HIW28" s="61"/>
      <c r="HIX28" s="61"/>
      <c r="HIY28" s="61"/>
      <c r="HIZ28" s="61"/>
      <c r="HJA28" s="61"/>
      <c r="HJB28" s="61"/>
      <c r="HJC28" s="61"/>
      <c r="HJD28" s="61"/>
      <c r="HJE28" s="61"/>
      <c r="HJF28" s="61"/>
      <c r="HJG28" s="61"/>
      <c r="HJH28" s="61"/>
      <c r="HJI28" s="61"/>
      <c r="HJJ28" s="61"/>
      <c r="HJK28" s="61"/>
      <c r="HJL28" s="61"/>
      <c r="HJM28" s="61"/>
      <c r="HJN28" s="61"/>
      <c r="HJO28" s="61"/>
      <c r="HJP28" s="61"/>
      <c r="HJQ28" s="61"/>
      <c r="HJR28" s="61"/>
      <c r="HJS28" s="61"/>
      <c r="HJT28" s="61"/>
      <c r="HJU28" s="61"/>
      <c r="HJV28" s="61"/>
      <c r="HJW28" s="61"/>
      <c r="HJX28" s="61"/>
      <c r="HJY28" s="61"/>
      <c r="HJZ28" s="61"/>
      <c r="HKA28" s="61"/>
      <c r="HKB28" s="61"/>
      <c r="HKC28" s="61"/>
      <c r="HKD28" s="61"/>
      <c r="HKE28" s="61"/>
      <c r="HKF28" s="61"/>
      <c r="HKG28" s="61"/>
      <c r="HKH28" s="61"/>
      <c r="HKI28" s="61"/>
      <c r="HKJ28" s="61"/>
      <c r="HKK28" s="61"/>
      <c r="HKL28" s="61"/>
      <c r="HKM28" s="61"/>
      <c r="HKN28" s="61"/>
      <c r="HKO28" s="61"/>
      <c r="HKP28" s="61"/>
      <c r="HKQ28" s="61"/>
      <c r="HKR28" s="61"/>
      <c r="HKS28" s="61"/>
      <c r="HKT28" s="61"/>
      <c r="HKU28" s="61"/>
      <c r="HKV28" s="61"/>
      <c r="HKW28" s="61"/>
      <c r="HKX28" s="61"/>
      <c r="HKY28" s="61"/>
      <c r="HKZ28" s="61"/>
      <c r="HLA28" s="61"/>
      <c r="HLB28" s="61"/>
      <c r="HLC28" s="61"/>
      <c r="HLD28" s="61"/>
      <c r="HLE28" s="61"/>
      <c r="HLF28" s="61"/>
      <c r="HLG28" s="61"/>
      <c r="HLH28" s="61"/>
      <c r="HLI28" s="61"/>
      <c r="HLJ28" s="61"/>
      <c r="HLK28" s="61"/>
      <c r="HLL28" s="61"/>
      <c r="HLM28" s="61"/>
      <c r="HLN28" s="61"/>
      <c r="HLO28" s="61"/>
      <c r="HLP28" s="61"/>
      <c r="HLQ28" s="61"/>
      <c r="HLR28" s="61"/>
      <c r="HLS28" s="61"/>
      <c r="HLT28" s="61"/>
      <c r="HLU28" s="61"/>
      <c r="HLV28" s="61"/>
      <c r="HLW28" s="61"/>
      <c r="HLX28" s="61"/>
      <c r="HLY28" s="61"/>
      <c r="HLZ28" s="61"/>
      <c r="HMA28" s="61"/>
      <c r="HMB28" s="61"/>
      <c r="HMC28" s="61"/>
      <c r="HMD28" s="61"/>
      <c r="HME28" s="61"/>
      <c r="HMF28" s="61"/>
      <c r="HMG28" s="61"/>
      <c r="HMH28" s="61"/>
      <c r="HMI28" s="61"/>
      <c r="HMJ28" s="61"/>
      <c r="HMK28" s="61"/>
      <c r="HML28" s="61"/>
      <c r="HMM28" s="61"/>
      <c r="HMN28" s="61"/>
      <c r="HMO28" s="61"/>
      <c r="HMP28" s="61"/>
      <c r="HMQ28" s="61"/>
      <c r="HMR28" s="61"/>
      <c r="HMS28" s="61"/>
      <c r="HMT28" s="61"/>
      <c r="HMU28" s="61"/>
      <c r="HMV28" s="61"/>
      <c r="HMW28" s="61"/>
      <c r="HMX28" s="61"/>
      <c r="HMY28" s="61"/>
      <c r="HMZ28" s="61"/>
      <c r="HNA28" s="61"/>
      <c r="HNB28" s="61"/>
      <c r="HNC28" s="61"/>
      <c r="HND28" s="61"/>
      <c r="HNE28" s="61"/>
      <c r="HNF28" s="61"/>
      <c r="HNG28" s="61"/>
      <c r="HNH28" s="61"/>
      <c r="HNI28" s="61"/>
      <c r="HNJ28" s="61"/>
      <c r="HNK28" s="61"/>
      <c r="HNL28" s="61"/>
      <c r="HNM28" s="61"/>
      <c r="HNN28" s="61"/>
      <c r="HNO28" s="61"/>
      <c r="HNP28" s="61"/>
      <c r="HNQ28" s="61"/>
      <c r="HNR28" s="61"/>
      <c r="HNS28" s="61"/>
      <c r="HNT28" s="61"/>
      <c r="HNU28" s="61"/>
      <c r="HNV28" s="61"/>
      <c r="HNW28" s="61"/>
      <c r="HNX28" s="61"/>
      <c r="HNY28" s="61"/>
      <c r="HNZ28" s="61"/>
      <c r="HOA28" s="61"/>
      <c r="HOB28" s="61"/>
      <c r="HOC28" s="61"/>
      <c r="HOD28" s="61"/>
      <c r="HOE28" s="61"/>
      <c r="HOF28" s="61"/>
      <c r="HOG28" s="61"/>
      <c r="HOH28" s="61"/>
      <c r="HOI28" s="61"/>
      <c r="HOJ28" s="61"/>
      <c r="HOK28" s="61"/>
      <c r="HOL28" s="61"/>
      <c r="HOM28" s="61"/>
      <c r="HON28" s="61"/>
      <c r="HOO28" s="61"/>
      <c r="HOP28" s="61"/>
      <c r="HOQ28" s="61"/>
      <c r="HOR28" s="61"/>
      <c r="HOS28" s="61"/>
      <c r="HOT28" s="61"/>
      <c r="HOU28" s="61"/>
      <c r="HOV28" s="61"/>
      <c r="HOW28" s="61"/>
      <c r="HOX28" s="61"/>
      <c r="HOY28" s="61"/>
      <c r="HOZ28" s="61"/>
      <c r="HPA28" s="61"/>
      <c r="HPB28" s="61"/>
      <c r="HPC28" s="61"/>
      <c r="HPD28" s="61"/>
      <c r="HPE28" s="61"/>
      <c r="HPF28" s="61"/>
      <c r="HPG28" s="61"/>
      <c r="HPH28" s="61"/>
      <c r="HPI28" s="61"/>
      <c r="HPJ28" s="61"/>
      <c r="HPK28" s="61"/>
      <c r="HPL28" s="61"/>
      <c r="HPM28" s="61"/>
      <c r="HPN28" s="61"/>
      <c r="HPO28" s="61"/>
      <c r="HPP28" s="61"/>
      <c r="HPQ28" s="61"/>
      <c r="HPR28" s="61"/>
      <c r="HPS28" s="61"/>
      <c r="HPT28" s="61"/>
      <c r="HPU28" s="61"/>
      <c r="HPV28" s="61"/>
      <c r="HPW28" s="61"/>
      <c r="HPX28" s="61"/>
      <c r="HPY28" s="61"/>
      <c r="HPZ28" s="61"/>
      <c r="HQA28" s="61"/>
      <c r="HQB28" s="61"/>
      <c r="HQC28" s="61"/>
      <c r="HQD28" s="61"/>
      <c r="HQE28" s="61"/>
      <c r="HQF28" s="61"/>
      <c r="HQG28" s="61"/>
      <c r="HQH28" s="61"/>
      <c r="HQI28" s="61"/>
      <c r="HQJ28" s="61"/>
      <c r="HQK28" s="61"/>
      <c r="HQL28" s="61"/>
      <c r="HQM28" s="61"/>
      <c r="HQN28" s="61"/>
      <c r="HQO28" s="61"/>
      <c r="HQP28" s="61"/>
      <c r="HQQ28" s="61"/>
      <c r="HQR28" s="61"/>
      <c r="HQS28" s="61"/>
      <c r="HQT28" s="61"/>
      <c r="HQU28" s="61"/>
      <c r="HQV28" s="61"/>
      <c r="HQW28" s="61"/>
      <c r="HQX28" s="61"/>
      <c r="HQY28" s="61"/>
      <c r="HQZ28" s="61"/>
      <c r="HRA28" s="61"/>
      <c r="HRB28" s="61"/>
      <c r="HRC28" s="61"/>
      <c r="HRD28" s="61"/>
      <c r="HRE28" s="61"/>
      <c r="HRF28" s="61"/>
      <c r="HRG28" s="61"/>
      <c r="HRH28" s="61"/>
      <c r="HRI28" s="61"/>
      <c r="HRJ28" s="61"/>
      <c r="HRK28" s="61"/>
      <c r="HRL28" s="61"/>
      <c r="HRM28" s="61"/>
      <c r="HRN28" s="61"/>
      <c r="HRO28" s="61"/>
      <c r="HRP28" s="61"/>
      <c r="HRQ28" s="61"/>
      <c r="HRR28" s="61"/>
      <c r="HRS28" s="61"/>
      <c r="HRT28" s="61"/>
      <c r="HRU28" s="61"/>
      <c r="HRV28" s="61"/>
      <c r="HRW28" s="61"/>
      <c r="HRX28" s="61"/>
      <c r="HRY28" s="61"/>
      <c r="HRZ28" s="61"/>
      <c r="HSA28" s="61"/>
      <c r="HSB28" s="61"/>
      <c r="HSC28" s="61"/>
      <c r="HSD28" s="61"/>
      <c r="HSE28" s="61"/>
      <c r="HSF28" s="61"/>
      <c r="HSG28" s="61"/>
      <c r="HSH28" s="61"/>
      <c r="HSI28" s="61"/>
      <c r="HSJ28" s="61"/>
      <c r="HSK28" s="61"/>
      <c r="HSL28" s="61"/>
      <c r="HSM28" s="61"/>
      <c r="HSN28" s="61"/>
      <c r="HSO28" s="61"/>
      <c r="HSP28" s="61"/>
      <c r="HSQ28" s="61"/>
      <c r="HSR28" s="61"/>
      <c r="HSS28" s="61"/>
      <c r="HST28" s="61"/>
      <c r="HSU28" s="61"/>
      <c r="HSV28" s="61"/>
      <c r="HSW28" s="61"/>
      <c r="HSX28" s="61"/>
      <c r="HSY28" s="61"/>
      <c r="HSZ28" s="61"/>
      <c r="HTA28" s="61"/>
      <c r="HTB28" s="61"/>
      <c r="HTC28" s="61"/>
      <c r="HTD28" s="61"/>
      <c r="HTE28" s="61"/>
      <c r="HTF28" s="61"/>
      <c r="HTG28" s="61"/>
      <c r="HTH28" s="61"/>
      <c r="HTI28" s="61"/>
      <c r="HTJ28" s="61"/>
      <c r="HTK28" s="61"/>
      <c r="HTL28" s="61"/>
      <c r="HTM28" s="61"/>
      <c r="HTN28" s="61"/>
      <c r="HTO28" s="61"/>
      <c r="HTP28" s="61"/>
      <c r="HTQ28" s="61"/>
      <c r="HTR28" s="61"/>
      <c r="HTS28" s="61"/>
      <c r="HTT28" s="61"/>
      <c r="HTU28" s="61"/>
      <c r="HTV28" s="61"/>
      <c r="HTW28" s="61"/>
      <c r="HTX28" s="61"/>
      <c r="HTY28" s="61"/>
      <c r="HTZ28" s="61"/>
      <c r="HUA28" s="61"/>
      <c r="HUB28" s="61"/>
      <c r="HUC28" s="61"/>
      <c r="HUD28" s="61"/>
      <c r="HUE28" s="61"/>
      <c r="HUF28" s="61"/>
      <c r="HUG28" s="61"/>
      <c r="HUH28" s="61"/>
      <c r="HUI28" s="61"/>
      <c r="HUJ28" s="61"/>
      <c r="HUK28" s="61"/>
      <c r="HUL28" s="61"/>
      <c r="HUM28" s="61"/>
      <c r="HUN28" s="61"/>
      <c r="HUO28" s="61"/>
      <c r="HUP28" s="61"/>
      <c r="HUQ28" s="61"/>
      <c r="HUR28" s="61"/>
      <c r="HUS28" s="61"/>
      <c r="HUT28" s="61"/>
      <c r="HUU28" s="61"/>
      <c r="HUV28" s="61"/>
      <c r="HUW28" s="61"/>
      <c r="HUX28" s="61"/>
      <c r="HUY28" s="61"/>
      <c r="HUZ28" s="61"/>
      <c r="HVA28" s="61"/>
      <c r="HVB28" s="61"/>
      <c r="HVC28" s="61"/>
      <c r="HVD28" s="61"/>
      <c r="HVE28" s="61"/>
      <c r="HVF28" s="61"/>
      <c r="HVG28" s="61"/>
      <c r="HVH28" s="61"/>
      <c r="HVI28" s="61"/>
      <c r="HVJ28" s="61"/>
      <c r="HVK28" s="61"/>
      <c r="HVL28" s="61"/>
      <c r="HVM28" s="61"/>
      <c r="HVN28" s="61"/>
      <c r="HVO28" s="61"/>
      <c r="HVP28" s="61"/>
      <c r="HVQ28" s="61"/>
      <c r="HVR28" s="61"/>
      <c r="HVS28" s="61"/>
      <c r="HVT28" s="61"/>
      <c r="HVU28" s="61"/>
      <c r="HVV28" s="61"/>
      <c r="HVW28" s="61"/>
      <c r="HVX28" s="61"/>
      <c r="HVY28" s="61"/>
      <c r="HVZ28" s="61"/>
      <c r="HWA28" s="61"/>
      <c r="HWB28" s="61"/>
      <c r="HWC28" s="61"/>
      <c r="HWD28" s="61"/>
      <c r="HWE28" s="61"/>
      <c r="HWF28" s="61"/>
      <c r="HWG28" s="61"/>
      <c r="HWH28" s="61"/>
      <c r="HWI28" s="61"/>
      <c r="HWJ28" s="61"/>
      <c r="HWK28" s="61"/>
      <c r="HWL28" s="61"/>
      <c r="HWM28" s="61"/>
      <c r="HWN28" s="61"/>
      <c r="HWO28" s="61"/>
      <c r="HWP28" s="61"/>
      <c r="HWQ28" s="61"/>
      <c r="HWR28" s="61"/>
      <c r="HWS28" s="61"/>
      <c r="HWT28" s="61"/>
      <c r="HWU28" s="61"/>
      <c r="HWV28" s="61"/>
      <c r="HWW28" s="61"/>
      <c r="HWX28" s="61"/>
      <c r="HWY28" s="61"/>
      <c r="HWZ28" s="61"/>
      <c r="HXA28" s="61"/>
      <c r="HXB28" s="61"/>
      <c r="HXC28" s="61"/>
      <c r="HXD28" s="61"/>
      <c r="HXE28" s="61"/>
      <c r="HXF28" s="61"/>
      <c r="HXG28" s="61"/>
      <c r="HXH28" s="61"/>
      <c r="HXI28" s="61"/>
      <c r="HXJ28" s="61"/>
      <c r="HXK28" s="61"/>
      <c r="HXL28" s="61"/>
      <c r="HXM28" s="61"/>
      <c r="HXN28" s="61"/>
      <c r="HXO28" s="61"/>
      <c r="HXP28" s="61"/>
      <c r="HXQ28" s="61"/>
      <c r="HXR28" s="61"/>
      <c r="HXS28" s="61"/>
      <c r="HXT28" s="61"/>
      <c r="HXU28" s="61"/>
      <c r="HXV28" s="61"/>
      <c r="HXW28" s="61"/>
      <c r="HXX28" s="61"/>
      <c r="HXY28" s="61"/>
      <c r="HXZ28" s="61"/>
      <c r="HYA28" s="61"/>
      <c r="HYB28" s="61"/>
      <c r="HYC28" s="61"/>
      <c r="HYD28" s="61"/>
      <c r="HYE28" s="61"/>
      <c r="HYF28" s="61"/>
      <c r="HYG28" s="61"/>
      <c r="HYH28" s="61"/>
      <c r="HYI28" s="61"/>
      <c r="HYJ28" s="61"/>
      <c r="HYK28" s="61"/>
      <c r="HYL28" s="61"/>
      <c r="HYM28" s="61"/>
      <c r="HYN28" s="61"/>
      <c r="HYO28" s="61"/>
      <c r="HYP28" s="61"/>
      <c r="HYQ28" s="61"/>
      <c r="HYR28" s="61"/>
      <c r="HYS28" s="61"/>
      <c r="HYT28" s="61"/>
      <c r="HYU28" s="61"/>
      <c r="HYV28" s="61"/>
      <c r="HYW28" s="61"/>
      <c r="HYX28" s="61"/>
      <c r="HYY28" s="61"/>
      <c r="HYZ28" s="61"/>
      <c r="HZA28" s="61"/>
      <c r="HZB28" s="61"/>
      <c r="HZC28" s="61"/>
      <c r="HZD28" s="61"/>
      <c r="HZE28" s="61"/>
      <c r="HZF28" s="61"/>
      <c r="HZG28" s="61"/>
      <c r="HZH28" s="61"/>
      <c r="HZI28" s="61"/>
      <c r="HZJ28" s="61"/>
      <c r="HZK28" s="61"/>
      <c r="HZL28" s="61"/>
      <c r="HZM28" s="61"/>
      <c r="HZN28" s="61"/>
      <c r="HZO28" s="61"/>
      <c r="HZP28" s="61"/>
      <c r="HZQ28" s="61"/>
      <c r="HZR28" s="61"/>
      <c r="HZS28" s="61"/>
      <c r="HZT28" s="61"/>
      <c r="HZU28" s="61"/>
      <c r="HZV28" s="61"/>
      <c r="HZW28" s="61"/>
      <c r="HZX28" s="61"/>
      <c r="HZY28" s="61"/>
      <c r="HZZ28" s="61"/>
      <c r="IAA28" s="61"/>
      <c r="IAB28" s="61"/>
      <c r="IAC28" s="61"/>
      <c r="IAD28" s="61"/>
      <c r="IAE28" s="61"/>
      <c r="IAF28" s="61"/>
      <c r="IAG28" s="61"/>
      <c r="IAH28" s="61"/>
      <c r="IAI28" s="61"/>
      <c r="IAJ28" s="61"/>
      <c r="IAK28" s="61"/>
      <c r="IAL28" s="61"/>
      <c r="IAM28" s="61"/>
      <c r="IAN28" s="61"/>
      <c r="IAO28" s="61"/>
      <c r="IAP28" s="61"/>
      <c r="IAQ28" s="61"/>
      <c r="IAR28" s="61"/>
      <c r="IAS28" s="61"/>
      <c r="IAT28" s="61"/>
      <c r="IAU28" s="61"/>
      <c r="IAV28" s="61"/>
      <c r="IAW28" s="61"/>
      <c r="IAX28" s="61"/>
      <c r="IAY28" s="61"/>
      <c r="IAZ28" s="61"/>
      <c r="IBA28" s="61"/>
      <c r="IBB28" s="61"/>
      <c r="IBC28" s="61"/>
      <c r="IBD28" s="61"/>
      <c r="IBE28" s="61"/>
      <c r="IBF28" s="61"/>
      <c r="IBG28" s="61"/>
      <c r="IBH28" s="61"/>
      <c r="IBI28" s="61"/>
      <c r="IBJ28" s="61"/>
      <c r="IBK28" s="61"/>
      <c r="IBL28" s="61"/>
      <c r="IBM28" s="61"/>
      <c r="IBN28" s="61"/>
      <c r="IBO28" s="61"/>
      <c r="IBP28" s="61"/>
      <c r="IBQ28" s="61"/>
      <c r="IBR28" s="61"/>
      <c r="IBS28" s="61"/>
      <c r="IBT28" s="61"/>
      <c r="IBU28" s="61"/>
      <c r="IBV28" s="61"/>
      <c r="IBW28" s="61"/>
      <c r="IBX28" s="61"/>
      <c r="IBY28" s="61"/>
      <c r="IBZ28" s="61"/>
      <c r="ICA28" s="61"/>
      <c r="ICB28" s="61"/>
      <c r="ICC28" s="61"/>
      <c r="ICD28" s="61"/>
      <c r="ICE28" s="61"/>
      <c r="ICF28" s="61"/>
      <c r="ICG28" s="61"/>
      <c r="ICH28" s="61"/>
      <c r="ICI28" s="61"/>
      <c r="ICJ28" s="61"/>
      <c r="ICK28" s="61"/>
      <c r="ICL28" s="61"/>
      <c r="ICM28" s="61"/>
      <c r="ICN28" s="61"/>
      <c r="ICO28" s="61"/>
      <c r="ICP28" s="61"/>
      <c r="ICQ28" s="61"/>
      <c r="ICR28" s="61"/>
      <c r="ICS28" s="61"/>
      <c r="ICT28" s="61"/>
      <c r="ICU28" s="61"/>
      <c r="ICV28" s="61"/>
      <c r="ICW28" s="61"/>
      <c r="ICX28" s="61"/>
      <c r="ICY28" s="61"/>
      <c r="ICZ28" s="61"/>
      <c r="IDA28" s="61"/>
      <c r="IDB28" s="61"/>
      <c r="IDC28" s="61"/>
      <c r="IDD28" s="61"/>
      <c r="IDE28" s="61"/>
      <c r="IDF28" s="61"/>
      <c r="IDG28" s="61"/>
      <c r="IDH28" s="61"/>
      <c r="IDI28" s="61"/>
      <c r="IDJ28" s="61"/>
      <c r="IDK28" s="61"/>
      <c r="IDL28" s="61"/>
      <c r="IDM28" s="61"/>
      <c r="IDN28" s="61"/>
      <c r="IDO28" s="61"/>
      <c r="IDP28" s="61"/>
      <c r="IDQ28" s="61"/>
      <c r="IDR28" s="61"/>
      <c r="IDS28" s="61"/>
      <c r="IDT28" s="61"/>
      <c r="IDU28" s="61"/>
      <c r="IDV28" s="61"/>
      <c r="IDW28" s="61"/>
      <c r="IDX28" s="61"/>
      <c r="IDY28" s="61"/>
      <c r="IDZ28" s="61"/>
      <c r="IEA28" s="61"/>
      <c r="IEB28" s="61"/>
      <c r="IEC28" s="61"/>
      <c r="IED28" s="61"/>
      <c r="IEE28" s="61"/>
      <c r="IEF28" s="61"/>
      <c r="IEG28" s="61"/>
      <c r="IEH28" s="61"/>
      <c r="IEI28" s="61"/>
      <c r="IEJ28" s="61"/>
      <c r="IEK28" s="61"/>
      <c r="IEL28" s="61"/>
      <c r="IEM28" s="61"/>
      <c r="IEN28" s="61"/>
      <c r="IEO28" s="61"/>
      <c r="IEP28" s="61"/>
      <c r="IEQ28" s="61"/>
      <c r="IER28" s="61"/>
      <c r="IES28" s="61"/>
      <c r="IET28" s="61"/>
      <c r="IEU28" s="61"/>
      <c r="IEV28" s="61"/>
      <c r="IEW28" s="61"/>
      <c r="IEX28" s="61"/>
      <c r="IEY28" s="61"/>
      <c r="IEZ28" s="61"/>
      <c r="IFA28" s="61"/>
      <c r="IFB28" s="61"/>
      <c r="IFC28" s="61"/>
      <c r="IFD28" s="61"/>
      <c r="IFE28" s="61"/>
      <c r="IFF28" s="61"/>
      <c r="IFG28" s="61"/>
      <c r="IFH28" s="61"/>
      <c r="IFI28" s="61"/>
      <c r="IFJ28" s="61"/>
      <c r="IFK28" s="61"/>
      <c r="IFL28" s="61"/>
      <c r="IFM28" s="61"/>
      <c r="IFN28" s="61"/>
      <c r="IFO28" s="61"/>
      <c r="IFP28" s="61"/>
      <c r="IFQ28" s="61"/>
      <c r="IFR28" s="61"/>
      <c r="IFS28" s="61"/>
      <c r="IFT28" s="61"/>
      <c r="IFU28" s="61"/>
      <c r="IFV28" s="61"/>
      <c r="IFW28" s="61"/>
      <c r="IFX28" s="61"/>
      <c r="IFY28" s="61"/>
      <c r="IFZ28" s="61"/>
      <c r="IGA28" s="61"/>
      <c r="IGB28" s="61"/>
      <c r="IGC28" s="61"/>
      <c r="IGD28" s="61"/>
      <c r="IGE28" s="61"/>
      <c r="IGF28" s="61"/>
      <c r="IGG28" s="61"/>
      <c r="IGH28" s="61"/>
      <c r="IGI28" s="61"/>
      <c r="IGJ28" s="61"/>
      <c r="IGK28" s="61"/>
      <c r="IGL28" s="61"/>
      <c r="IGM28" s="61"/>
      <c r="IGN28" s="61"/>
      <c r="IGO28" s="61"/>
      <c r="IGP28" s="61"/>
      <c r="IGQ28" s="61"/>
      <c r="IGR28" s="61"/>
      <c r="IGS28" s="61"/>
      <c r="IGT28" s="61"/>
      <c r="IGU28" s="61"/>
      <c r="IGV28" s="61"/>
      <c r="IGW28" s="61"/>
      <c r="IGX28" s="61"/>
      <c r="IGY28" s="61"/>
      <c r="IGZ28" s="61"/>
      <c r="IHA28" s="61"/>
      <c r="IHB28" s="61"/>
      <c r="IHC28" s="61"/>
      <c r="IHD28" s="61"/>
      <c r="IHE28" s="61"/>
      <c r="IHF28" s="61"/>
      <c r="IHG28" s="61"/>
      <c r="IHH28" s="61"/>
      <c r="IHI28" s="61"/>
      <c r="IHJ28" s="61"/>
      <c r="IHK28" s="61"/>
      <c r="IHL28" s="61"/>
      <c r="IHM28" s="61"/>
      <c r="IHN28" s="61"/>
      <c r="IHO28" s="61"/>
      <c r="IHP28" s="61"/>
      <c r="IHQ28" s="61"/>
      <c r="IHR28" s="61"/>
      <c r="IHS28" s="61"/>
      <c r="IHT28" s="61"/>
      <c r="IHU28" s="61"/>
      <c r="IHV28" s="61"/>
      <c r="IHW28" s="61"/>
      <c r="IHX28" s="61"/>
      <c r="IHY28" s="61"/>
      <c r="IHZ28" s="61"/>
      <c r="IIA28" s="61"/>
      <c r="IIB28" s="61"/>
      <c r="IIC28" s="61"/>
      <c r="IID28" s="61"/>
      <c r="IIE28" s="61"/>
      <c r="IIF28" s="61"/>
      <c r="IIG28" s="61"/>
      <c r="IIH28" s="61"/>
      <c r="III28" s="61"/>
      <c r="IIJ28" s="61"/>
      <c r="IIK28" s="61"/>
      <c r="IIL28" s="61"/>
      <c r="IIM28" s="61"/>
      <c r="IIN28" s="61"/>
      <c r="IIO28" s="61"/>
      <c r="IIP28" s="61"/>
      <c r="IIQ28" s="61"/>
      <c r="IIR28" s="61"/>
      <c r="IIS28" s="61"/>
      <c r="IIT28" s="61"/>
      <c r="IIU28" s="61"/>
      <c r="IIV28" s="61"/>
      <c r="IIW28" s="61"/>
      <c r="IIX28" s="61"/>
      <c r="IIY28" s="61"/>
      <c r="IIZ28" s="61"/>
      <c r="IJA28" s="61"/>
      <c r="IJB28" s="61"/>
      <c r="IJC28" s="61"/>
      <c r="IJD28" s="61"/>
      <c r="IJE28" s="61"/>
      <c r="IJF28" s="61"/>
      <c r="IJG28" s="61"/>
      <c r="IJH28" s="61"/>
      <c r="IJI28" s="61"/>
      <c r="IJJ28" s="61"/>
      <c r="IJK28" s="61"/>
      <c r="IJL28" s="61"/>
      <c r="IJM28" s="61"/>
      <c r="IJN28" s="61"/>
      <c r="IJO28" s="61"/>
      <c r="IJP28" s="61"/>
      <c r="IJQ28" s="61"/>
      <c r="IJR28" s="61"/>
      <c r="IJS28" s="61"/>
      <c r="IJT28" s="61"/>
      <c r="IJU28" s="61"/>
      <c r="IJV28" s="61"/>
      <c r="IJW28" s="61"/>
      <c r="IJX28" s="61"/>
      <c r="IJY28" s="61"/>
      <c r="IJZ28" s="61"/>
      <c r="IKA28" s="61"/>
      <c r="IKB28" s="61"/>
      <c r="IKC28" s="61"/>
      <c r="IKD28" s="61"/>
      <c r="IKE28" s="61"/>
      <c r="IKF28" s="61"/>
      <c r="IKG28" s="61"/>
      <c r="IKH28" s="61"/>
      <c r="IKI28" s="61"/>
      <c r="IKJ28" s="61"/>
      <c r="IKK28" s="61"/>
      <c r="IKL28" s="61"/>
      <c r="IKM28" s="61"/>
      <c r="IKN28" s="61"/>
      <c r="IKO28" s="61"/>
      <c r="IKP28" s="61"/>
      <c r="IKQ28" s="61"/>
      <c r="IKR28" s="61"/>
      <c r="IKS28" s="61"/>
      <c r="IKT28" s="61"/>
      <c r="IKU28" s="61"/>
      <c r="IKV28" s="61"/>
      <c r="IKW28" s="61"/>
      <c r="IKX28" s="61"/>
      <c r="IKY28" s="61"/>
      <c r="IKZ28" s="61"/>
      <c r="ILA28" s="61"/>
      <c r="ILB28" s="61"/>
      <c r="ILC28" s="61"/>
      <c r="ILD28" s="61"/>
      <c r="ILE28" s="61"/>
      <c r="ILF28" s="61"/>
      <c r="ILG28" s="61"/>
      <c r="ILH28" s="61"/>
      <c r="ILI28" s="61"/>
      <c r="ILJ28" s="61"/>
      <c r="ILK28" s="61"/>
      <c r="ILL28" s="61"/>
      <c r="ILM28" s="61"/>
      <c r="ILN28" s="61"/>
      <c r="ILO28" s="61"/>
      <c r="ILP28" s="61"/>
      <c r="ILQ28" s="61"/>
      <c r="ILR28" s="61"/>
      <c r="ILS28" s="61"/>
      <c r="ILT28" s="61"/>
      <c r="ILU28" s="61"/>
      <c r="ILV28" s="61"/>
      <c r="ILW28" s="61"/>
      <c r="ILX28" s="61"/>
      <c r="ILY28" s="61"/>
      <c r="ILZ28" s="61"/>
      <c r="IMA28" s="61"/>
      <c r="IMB28" s="61"/>
      <c r="IMC28" s="61"/>
      <c r="IMD28" s="61"/>
      <c r="IME28" s="61"/>
      <c r="IMF28" s="61"/>
      <c r="IMG28" s="61"/>
      <c r="IMH28" s="61"/>
      <c r="IMI28" s="61"/>
      <c r="IMJ28" s="61"/>
      <c r="IMK28" s="61"/>
      <c r="IML28" s="61"/>
      <c r="IMM28" s="61"/>
      <c r="IMN28" s="61"/>
      <c r="IMO28" s="61"/>
      <c r="IMP28" s="61"/>
      <c r="IMQ28" s="61"/>
      <c r="IMR28" s="61"/>
      <c r="IMS28" s="61"/>
      <c r="IMT28" s="61"/>
      <c r="IMU28" s="61"/>
      <c r="IMV28" s="61"/>
      <c r="IMW28" s="61"/>
      <c r="IMX28" s="61"/>
      <c r="IMY28" s="61"/>
      <c r="IMZ28" s="61"/>
      <c r="INA28" s="61"/>
      <c r="INB28" s="61"/>
      <c r="INC28" s="61"/>
      <c r="IND28" s="61"/>
      <c r="INE28" s="61"/>
      <c r="INF28" s="61"/>
      <c r="ING28" s="61"/>
      <c r="INH28" s="61"/>
      <c r="INI28" s="61"/>
      <c r="INJ28" s="61"/>
      <c r="INK28" s="61"/>
      <c r="INL28" s="61"/>
      <c r="INM28" s="61"/>
      <c r="INN28" s="61"/>
      <c r="INO28" s="61"/>
      <c r="INP28" s="61"/>
      <c r="INQ28" s="61"/>
      <c r="INR28" s="61"/>
      <c r="INS28" s="61"/>
      <c r="INT28" s="61"/>
      <c r="INU28" s="61"/>
      <c r="INV28" s="61"/>
      <c r="INW28" s="61"/>
      <c r="INX28" s="61"/>
      <c r="INY28" s="61"/>
      <c r="INZ28" s="61"/>
      <c r="IOA28" s="61"/>
      <c r="IOB28" s="61"/>
      <c r="IOC28" s="61"/>
      <c r="IOD28" s="61"/>
      <c r="IOE28" s="61"/>
      <c r="IOF28" s="61"/>
      <c r="IOG28" s="61"/>
      <c r="IOH28" s="61"/>
      <c r="IOI28" s="61"/>
      <c r="IOJ28" s="61"/>
      <c r="IOK28" s="61"/>
      <c r="IOL28" s="61"/>
      <c r="IOM28" s="61"/>
      <c r="ION28" s="61"/>
      <c r="IOO28" s="61"/>
      <c r="IOP28" s="61"/>
      <c r="IOQ28" s="61"/>
      <c r="IOR28" s="61"/>
      <c r="IOS28" s="61"/>
      <c r="IOT28" s="61"/>
      <c r="IOU28" s="61"/>
      <c r="IOV28" s="61"/>
      <c r="IOW28" s="61"/>
      <c r="IOX28" s="61"/>
      <c r="IOY28" s="61"/>
      <c r="IOZ28" s="61"/>
      <c r="IPA28" s="61"/>
      <c r="IPB28" s="61"/>
      <c r="IPC28" s="61"/>
      <c r="IPD28" s="61"/>
      <c r="IPE28" s="61"/>
      <c r="IPF28" s="61"/>
      <c r="IPG28" s="61"/>
      <c r="IPH28" s="61"/>
      <c r="IPI28" s="61"/>
      <c r="IPJ28" s="61"/>
      <c r="IPK28" s="61"/>
      <c r="IPL28" s="61"/>
      <c r="IPM28" s="61"/>
      <c r="IPN28" s="61"/>
      <c r="IPO28" s="61"/>
      <c r="IPP28" s="61"/>
      <c r="IPQ28" s="61"/>
      <c r="IPR28" s="61"/>
      <c r="IPS28" s="61"/>
      <c r="IPT28" s="61"/>
      <c r="IPU28" s="61"/>
      <c r="IPV28" s="61"/>
      <c r="IPW28" s="61"/>
      <c r="IPX28" s="61"/>
      <c r="IPY28" s="61"/>
      <c r="IPZ28" s="61"/>
      <c r="IQA28" s="61"/>
      <c r="IQB28" s="61"/>
      <c r="IQC28" s="61"/>
      <c r="IQD28" s="61"/>
      <c r="IQE28" s="61"/>
      <c r="IQF28" s="61"/>
      <c r="IQG28" s="61"/>
      <c r="IQH28" s="61"/>
      <c r="IQI28" s="61"/>
      <c r="IQJ28" s="61"/>
      <c r="IQK28" s="61"/>
      <c r="IQL28" s="61"/>
      <c r="IQM28" s="61"/>
      <c r="IQN28" s="61"/>
      <c r="IQO28" s="61"/>
      <c r="IQP28" s="61"/>
      <c r="IQQ28" s="61"/>
      <c r="IQR28" s="61"/>
      <c r="IQS28" s="61"/>
      <c r="IQT28" s="61"/>
      <c r="IQU28" s="61"/>
      <c r="IQV28" s="61"/>
      <c r="IQW28" s="61"/>
      <c r="IQX28" s="61"/>
      <c r="IQY28" s="61"/>
      <c r="IQZ28" s="61"/>
      <c r="IRA28" s="61"/>
      <c r="IRB28" s="61"/>
      <c r="IRC28" s="61"/>
      <c r="IRD28" s="61"/>
      <c r="IRE28" s="61"/>
      <c r="IRF28" s="61"/>
      <c r="IRG28" s="61"/>
      <c r="IRH28" s="61"/>
      <c r="IRI28" s="61"/>
      <c r="IRJ28" s="61"/>
      <c r="IRK28" s="61"/>
      <c r="IRL28" s="61"/>
      <c r="IRM28" s="61"/>
      <c r="IRN28" s="61"/>
      <c r="IRO28" s="61"/>
      <c r="IRP28" s="61"/>
      <c r="IRQ28" s="61"/>
      <c r="IRR28" s="61"/>
      <c r="IRS28" s="61"/>
      <c r="IRT28" s="61"/>
      <c r="IRU28" s="61"/>
      <c r="IRV28" s="61"/>
      <c r="IRW28" s="61"/>
      <c r="IRX28" s="61"/>
      <c r="IRY28" s="61"/>
      <c r="IRZ28" s="61"/>
      <c r="ISA28" s="61"/>
      <c r="ISB28" s="61"/>
      <c r="ISC28" s="61"/>
      <c r="ISD28" s="61"/>
      <c r="ISE28" s="61"/>
      <c r="ISF28" s="61"/>
      <c r="ISG28" s="61"/>
      <c r="ISH28" s="61"/>
      <c r="ISI28" s="61"/>
      <c r="ISJ28" s="61"/>
      <c r="ISK28" s="61"/>
      <c r="ISL28" s="61"/>
      <c r="ISM28" s="61"/>
      <c r="ISN28" s="61"/>
      <c r="ISO28" s="61"/>
      <c r="ISP28" s="61"/>
      <c r="ISQ28" s="61"/>
      <c r="ISR28" s="61"/>
      <c r="ISS28" s="61"/>
      <c r="IST28" s="61"/>
      <c r="ISU28" s="61"/>
      <c r="ISV28" s="61"/>
      <c r="ISW28" s="61"/>
      <c r="ISX28" s="61"/>
      <c r="ISY28" s="61"/>
      <c r="ISZ28" s="61"/>
      <c r="ITA28" s="61"/>
      <c r="ITB28" s="61"/>
      <c r="ITC28" s="61"/>
      <c r="ITD28" s="61"/>
      <c r="ITE28" s="61"/>
      <c r="ITF28" s="61"/>
      <c r="ITG28" s="61"/>
      <c r="ITH28" s="61"/>
      <c r="ITI28" s="61"/>
      <c r="ITJ28" s="61"/>
      <c r="ITK28" s="61"/>
      <c r="ITL28" s="61"/>
      <c r="ITM28" s="61"/>
      <c r="ITN28" s="61"/>
      <c r="ITO28" s="61"/>
      <c r="ITP28" s="61"/>
      <c r="ITQ28" s="61"/>
      <c r="ITR28" s="61"/>
      <c r="ITS28" s="61"/>
      <c r="ITT28" s="61"/>
      <c r="ITU28" s="61"/>
      <c r="ITV28" s="61"/>
      <c r="ITW28" s="61"/>
      <c r="ITX28" s="61"/>
      <c r="ITY28" s="61"/>
      <c r="ITZ28" s="61"/>
      <c r="IUA28" s="61"/>
      <c r="IUB28" s="61"/>
      <c r="IUC28" s="61"/>
      <c r="IUD28" s="61"/>
      <c r="IUE28" s="61"/>
      <c r="IUF28" s="61"/>
      <c r="IUG28" s="61"/>
      <c r="IUH28" s="61"/>
      <c r="IUI28" s="61"/>
      <c r="IUJ28" s="61"/>
      <c r="IUK28" s="61"/>
      <c r="IUL28" s="61"/>
      <c r="IUM28" s="61"/>
      <c r="IUN28" s="61"/>
      <c r="IUO28" s="61"/>
      <c r="IUP28" s="61"/>
      <c r="IUQ28" s="61"/>
      <c r="IUR28" s="61"/>
      <c r="IUS28" s="61"/>
      <c r="IUT28" s="61"/>
      <c r="IUU28" s="61"/>
      <c r="IUV28" s="61"/>
      <c r="IUW28" s="61"/>
      <c r="IUX28" s="61"/>
      <c r="IUY28" s="61"/>
      <c r="IUZ28" s="61"/>
      <c r="IVA28" s="61"/>
      <c r="IVB28" s="61"/>
      <c r="IVC28" s="61"/>
      <c r="IVD28" s="61"/>
      <c r="IVE28" s="61"/>
      <c r="IVF28" s="61"/>
      <c r="IVG28" s="61"/>
      <c r="IVH28" s="61"/>
      <c r="IVI28" s="61"/>
      <c r="IVJ28" s="61"/>
      <c r="IVK28" s="61"/>
      <c r="IVL28" s="61"/>
      <c r="IVM28" s="61"/>
      <c r="IVN28" s="61"/>
      <c r="IVO28" s="61"/>
      <c r="IVP28" s="61"/>
      <c r="IVQ28" s="61"/>
      <c r="IVR28" s="61"/>
      <c r="IVS28" s="61"/>
      <c r="IVT28" s="61"/>
      <c r="IVU28" s="61"/>
      <c r="IVV28" s="61"/>
      <c r="IVW28" s="61"/>
      <c r="IVX28" s="61"/>
      <c r="IVY28" s="61"/>
      <c r="IVZ28" s="61"/>
      <c r="IWA28" s="61"/>
      <c r="IWB28" s="61"/>
      <c r="IWC28" s="61"/>
      <c r="IWD28" s="61"/>
      <c r="IWE28" s="61"/>
      <c r="IWF28" s="61"/>
      <c r="IWG28" s="61"/>
      <c r="IWH28" s="61"/>
      <c r="IWI28" s="61"/>
      <c r="IWJ28" s="61"/>
      <c r="IWK28" s="61"/>
      <c r="IWL28" s="61"/>
      <c r="IWM28" s="61"/>
      <c r="IWN28" s="61"/>
      <c r="IWO28" s="61"/>
      <c r="IWP28" s="61"/>
      <c r="IWQ28" s="61"/>
      <c r="IWR28" s="61"/>
      <c r="IWS28" s="61"/>
      <c r="IWT28" s="61"/>
      <c r="IWU28" s="61"/>
      <c r="IWV28" s="61"/>
      <c r="IWW28" s="61"/>
      <c r="IWX28" s="61"/>
      <c r="IWY28" s="61"/>
      <c r="IWZ28" s="61"/>
      <c r="IXA28" s="61"/>
      <c r="IXB28" s="61"/>
      <c r="IXC28" s="61"/>
      <c r="IXD28" s="61"/>
      <c r="IXE28" s="61"/>
      <c r="IXF28" s="61"/>
      <c r="IXG28" s="61"/>
      <c r="IXH28" s="61"/>
      <c r="IXI28" s="61"/>
      <c r="IXJ28" s="61"/>
      <c r="IXK28" s="61"/>
      <c r="IXL28" s="61"/>
      <c r="IXM28" s="61"/>
      <c r="IXN28" s="61"/>
      <c r="IXO28" s="61"/>
      <c r="IXP28" s="61"/>
      <c r="IXQ28" s="61"/>
      <c r="IXR28" s="61"/>
      <c r="IXS28" s="61"/>
      <c r="IXT28" s="61"/>
      <c r="IXU28" s="61"/>
      <c r="IXV28" s="61"/>
      <c r="IXW28" s="61"/>
      <c r="IXX28" s="61"/>
      <c r="IXY28" s="61"/>
      <c r="IXZ28" s="61"/>
      <c r="IYA28" s="61"/>
      <c r="IYB28" s="61"/>
      <c r="IYC28" s="61"/>
      <c r="IYD28" s="61"/>
      <c r="IYE28" s="61"/>
      <c r="IYF28" s="61"/>
      <c r="IYG28" s="61"/>
      <c r="IYH28" s="61"/>
      <c r="IYI28" s="61"/>
      <c r="IYJ28" s="61"/>
      <c r="IYK28" s="61"/>
      <c r="IYL28" s="61"/>
      <c r="IYM28" s="61"/>
      <c r="IYN28" s="61"/>
      <c r="IYO28" s="61"/>
      <c r="IYP28" s="61"/>
      <c r="IYQ28" s="61"/>
      <c r="IYR28" s="61"/>
      <c r="IYS28" s="61"/>
      <c r="IYT28" s="61"/>
      <c r="IYU28" s="61"/>
      <c r="IYV28" s="61"/>
      <c r="IYW28" s="61"/>
      <c r="IYX28" s="61"/>
      <c r="IYY28" s="61"/>
      <c r="IYZ28" s="61"/>
      <c r="IZA28" s="61"/>
      <c r="IZB28" s="61"/>
      <c r="IZC28" s="61"/>
      <c r="IZD28" s="61"/>
      <c r="IZE28" s="61"/>
      <c r="IZF28" s="61"/>
      <c r="IZG28" s="61"/>
      <c r="IZH28" s="61"/>
      <c r="IZI28" s="61"/>
      <c r="IZJ28" s="61"/>
      <c r="IZK28" s="61"/>
      <c r="IZL28" s="61"/>
      <c r="IZM28" s="61"/>
      <c r="IZN28" s="61"/>
      <c r="IZO28" s="61"/>
      <c r="IZP28" s="61"/>
      <c r="IZQ28" s="61"/>
      <c r="IZR28" s="61"/>
      <c r="IZS28" s="61"/>
      <c r="IZT28" s="61"/>
      <c r="IZU28" s="61"/>
      <c r="IZV28" s="61"/>
      <c r="IZW28" s="61"/>
      <c r="IZX28" s="61"/>
      <c r="IZY28" s="61"/>
      <c r="IZZ28" s="61"/>
      <c r="JAA28" s="61"/>
      <c r="JAB28" s="61"/>
      <c r="JAC28" s="61"/>
      <c r="JAD28" s="61"/>
      <c r="JAE28" s="61"/>
      <c r="JAF28" s="61"/>
      <c r="JAG28" s="61"/>
      <c r="JAH28" s="61"/>
      <c r="JAI28" s="61"/>
      <c r="JAJ28" s="61"/>
      <c r="JAK28" s="61"/>
      <c r="JAL28" s="61"/>
      <c r="JAM28" s="61"/>
      <c r="JAN28" s="61"/>
      <c r="JAO28" s="61"/>
      <c r="JAP28" s="61"/>
      <c r="JAQ28" s="61"/>
      <c r="JAR28" s="61"/>
      <c r="JAS28" s="61"/>
      <c r="JAT28" s="61"/>
      <c r="JAU28" s="61"/>
      <c r="JAV28" s="61"/>
      <c r="JAW28" s="61"/>
      <c r="JAX28" s="61"/>
      <c r="JAY28" s="61"/>
      <c r="JAZ28" s="61"/>
      <c r="JBA28" s="61"/>
      <c r="JBB28" s="61"/>
      <c r="JBC28" s="61"/>
      <c r="JBD28" s="61"/>
      <c r="JBE28" s="61"/>
      <c r="JBF28" s="61"/>
      <c r="JBG28" s="61"/>
      <c r="JBH28" s="61"/>
      <c r="JBI28" s="61"/>
      <c r="JBJ28" s="61"/>
      <c r="JBK28" s="61"/>
      <c r="JBL28" s="61"/>
      <c r="JBM28" s="61"/>
      <c r="JBN28" s="61"/>
      <c r="JBO28" s="61"/>
      <c r="JBP28" s="61"/>
      <c r="JBQ28" s="61"/>
      <c r="JBR28" s="61"/>
      <c r="JBS28" s="61"/>
      <c r="JBT28" s="61"/>
      <c r="JBU28" s="61"/>
      <c r="JBV28" s="61"/>
      <c r="JBW28" s="61"/>
      <c r="JBX28" s="61"/>
      <c r="JBY28" s="61"/>
      <c r="JBZ28" s="61"/>
      <c r="JCA28" s="61"/>
      <c r="JCB28" s="61"/>
      <c r="JCC28" s="61"/>
      <c r="JCD28" s="61"/>
      <c r="JCE28" s="61"/>
      <c r="JCF28" s="61"/>
      <c r="JCG28" s="61"/>
      <c r="JCH28" s="61"/>
      <c r="JCI28" s="61"/>
      <c r="JCJ28" s="61"/>
      <c r="JCK28" s="61"/>
      <c r="JCL28" s="61"/>
      <c r="JCM28" s="61"/>
      <c r="JCN28" s="61"/>
      <c r="JCO28" s="61"/>
      <c r="JCP28" s="61"/>
      <c r="JCQ28" s="61"/>
      <c r="JCR28" s="61"/>
      <c r="JCS28" s="61"/>
      <c r="JCT28" s="61"/>
      <c r="JCU28" s="61"/>
      <c r="JCV28" s="61"/>
      <c r="JCW28" s="61"/>
      <c r="JCX28" s="61"/>
      <c r="JCY28" s="61"/>
      <c r="JCZ28" s="61"/>
      <c r="JDA28" s="61"/>
      <c r="JDB28" s="61"/>
      <c r="JDC28" s="61"/>
      <c r="JDD28" s="61"/>
      <c r="JDE28" s="61"/>
      <c r="JDF28" s="61"/>
      <c r="JDG28" s="61"/>
      <c r="JDH28" s="61"/>
      <c r="JDI28" s="61"/>
      <c r="JDJ28" s="61"/>
      <c r="JDK28" s="61"/>
      <c r="JDL28" s="61"/>
      <c r="JDM28" s="61"/>
      <c r="JDN28" s="61"/>
      <c r="JDO28" s="61"/>
      <c r="JDP28" s="61"/>
      <c r="JDQ28" s="61"/>
      <c r="JDR28" s="61"/>
      <c r="JDS28" s="61"/>
      <c r="JDT28" s="61"/>
      <c r="JDU28" s="61"/>
      <c r="JDV28" s="61"/>
      <c r="JDW28" s="61"/>
      <c r="JDX28" s="61"/>
      <c r="JDY28" s="61"/>
      <c r="JDZ28" s="61"/>
      <c r="JEA28" s="61"/>
      <c r="JEB28" s="61"/>
      <c r="JEC28" s="61"/>
      <c r="JED28" s="61"/>
      <c r="JEE28" s="61"/>
      <c r="JEF28" s="61"/>
      <c r="JEG28" s="61"/>
      <c r="JEH28" s="61"/>
      <c r="JEI28" s="61"/>
      <c r="JEJ28" s="61"/>
      <c r="JEK28" s="61"/>
      <c r="JEL28" s="61"/>
      <c r="JEM28" s="61"/>
      <c r="JEN28" s="61"/>
      <c r="JEO28" s="61"/>
      <c r="JEP28" s="61"/>
      <c r="JEQ28" s="61"/>
      <c r="JER28" s="61"/>
      <c r="JES28" s="61"/>
      <c r="JET28" s="61"/>
      <c r="JEU28" s="61"/>
      <c r="JEV28" s="61"/>
      <c r="JEW28" s="61"/>
      <c r="JEX28" s="61"/>
      <c r="JEY28" s="61"/>
      <c r="JEZ28" s="61"/>
      <c r="JFA28" s="61"/>
      <c r="JFB28" s="61"/>
      <c r="JFC28" s="61"/>
      <c r="JFD28" s="61"/>
      <c r="JFE28" s="61"/>
      <c r="JFF28" s="61"/>
      <c r="JFG28" s="61"/>
      <c r="JFH28" s="61"/>
      <c r="JFI28" s="61"/>
      <c r="JFJ28" s="61"/>
      <c r="JFK28" s="61"/>
      <c r="JFL28" s="61"/>
      <c r="JFM28" s="61"/>
      <c r="JFN28" s="61"/>
      <c r="JFO28" s="61"/>
      <c r="JFP28" s="61"/>
      <c r="JFQ28" s="61"/>
      <c r="JFR28" s="61"/>
      <c r="JFS28" s="61"/>
      <c r="JFT28" s="61"/>
      <c r="JFU28" s="61"/>
      <c r="JFV28" s="61"/>
      <c r="JFW28" s="61"/>
      <c r="JFX28" s="61"/>
      <c r="JFY28" s="61"/>
      <c r="JFZ28" s="61"/>
      <c r="JGA28" s="61"/>
      <c r="JGB28" s="61"/>
      <c r="JGC28" s="61"/>
      <c r="JGD28" s="61"/>
      <c r="JGE28" s="61"/>
      <c r="JGF28" s="61"/>
      <c r="JGG28" s="61"/>
      <c r="JGH28" s="61"/>
      <c r="JGI28" s="61"/>
      <c r="JGJ28" s="61"/>
      <c r="JGK28" s="61"/>
      <c r="JGL28" s="61"/>
      <c r="JGM28" s="61"/>
      <c r="JGN28" s="61"/>
      <c r="JGO28" s="61"/>
      <c r="JGP28" s="61"/>
      <c r="JGQ28" s="61"/>
      <c r="JGR28" s="61"/>
      <c r="JGS28" s="61"/>
      <c r="JGT28" s="61"/>
      <c r="JGU28" s="61"/>
      <c r="JGV28" s="61"/>
      <c r="JGW28" s="61"/>
      <c r="JGX28" s="61"/>
      <c r="JGY28" s="61"/>
      <c r="JGZ28" s="61"/>
      <c r="JHA28" s="61"/>
      <c r="JHB28" s="61"/>
      <c r="JHC28" s="61"/>
      <c r="JHD28" s="61"/>
      <c r="JHE28" s="61"/>
      <c r="JHF28" s="61"/>
      <c r="JHG28" s="61"/>
      <c r="JHH28" s="61"/>
      <c r="JHI28" s="61"/>
      <c r="JHJ28" s="61"/>
      <c r="JHK28" s="61"/>
      <c r="JHL28" s="61"/>
      <c r="JHM28" s="61"/>
      <c r="JHN28" s="61"/>
      <c r="JHO28" s="61"/>
      <c r="JHP28" s="61"/>
      <c r="JHQ28" s="61"/>
      <c r="JHR28" s="61"/>
      <c r="JHS28" s="61"/>
      <c r="JHT28" s="61"/>
      <c r="JHU28" s="61"/>
      <c r="JHV28" s="61"/>
      <c r="JHW28" s="61"/>
      <c r="JHX28" s="61"/>
      <c r="JHY28" s="61"/>
      <c r="JHZ28" s="61"/>
      <c r="JIA28" s="61"/>
      <c r="JIB28" s="61"/>
      <c r="JIC28" s="61"/>
      <c r="JID28" s="61"/>
      <c r="JIE28" s="61"/>
      <c r="JIF28" s="61"/>
      <c r="JIG28" s="61"/>
      <c r="JIH28" s="61"/>
      <c r="JII28" s="61"/>
      <c r="JIJ28" s="61"/>
      <c r="JIK28" s="61"/>
      <c r="JIL28" s="61"/>
      <c r="JIM28" s="61"/>
      <c r="JIN28" s="61"/>
      <c r="JIO28" s="61"/>
      <c r="JIP28" s="61"/>
      <c r="JIQ28" s="61"/>
      <c r="JIR28" s="61"/>
      <c r="JIS28" s="61"/>
      <c r="JIT28" s="61"/>
      <c r="JIU28" s="61"/>
      <c r="JIV28" s="61"/>
      <c r="JIW28" s="61"/>
      <c r="JIX28" s="61"/>
      <c r="JIY28" s="61"/>
      <c r="JIZ28" s="61"/>
      <c r="JJA28" s="61"/>
      <c r="JJB28" s="61"/>
      <c r="JJC28" s="61"/>
      <c r="JJD28" s="61"/>
      <c r="JJE28" s="61"/>
      <c r="JJF28" s="61"/>
      <c r="JJG28" s="61"/>
      <c r="JJH28" s="61"/>
      <c r="JJI28" s="61"/>
      <c r="JJJ28" s="61"/>
      <c r="JJK28" s="61"/>
      <c r="JJL28" s="61"/>
      <c r="JJM28" s="61"/>
      <c r="JJN28" s="61"/>
      <c r="JJO28" s="61"/>
      <c r="JJP28" s="61"/>
      <c r="JJQ28" s="61"/>
      <c r="JJR28" s="61"/>
      <c r="JJS28" s="61"/>
      <c r="JJT28" s="61"/>
      <c r="JJU28" s="61"/>
      <c r="JJV28" s="61"/>
      <c r="JJW28" s="61"/>
      <c r="JJX28" s="61"/>
      <c r="JJY28" s="61"/>
      <c r="JJZ28" s="61"/>
      <c r="JKA28" s="61"/>
      <c r="JKB28" s="61"/>
      <c r="JKC28" s="61"/>
      <c r="JKD28" s="61"/>
      <c r="JKE28" s="61"/>
      <c r="JKF28" s="61"/>
      <c r="JKG28" s="61"/>
      <c r="JKH28" s="61"/>
      <c r="JKI28" s="61"/>
      <c r="JKJ28" s="61"/>
      <c r="JKK28" s="61"/>
      <c r="JKL28" s="61"/>
      <c r="JKM28" s="61"/>
      <c r="JKN28" s="61"/>
      <c r="JKO28" s="61"/>
      <c r="JKP28" s="61"/>
      <c r="JKQ28" s="61"/>
      <c r="JKR28" s="61"/>
      <c r="JKS28" s="61"/>
      <c r="JKT28" s="61"/>
      <c r="JKU28" s="61"/>
      <c r="JKV28" s="61"/>
      <c r="JKW28" s="61"/>
      <c r="JKX28" s="61"/>
      <c r="JKY28" s="61"/>
      <c r="JKZ28" s="61"/>
      <c r="JLA28" s="61"/>
      <c r="JLB28" s="61"/>
      <c r="JLC28" s="61"/>
      <c r="JLD28" s="61"/>
      <c r="JLE28" s="61"/>
      <c r="JLF28" s="61"/>
      <c r="JLG28" s="61"/>
      <c r="JLH28" s="61"/>
      <c r="JLI28" s="61"/>
      <c r="JLJ28" s="61"/>
      <c r="JLK28" s="61"/>
      <c r="JLL28" s="61"/>
      <c r="JLM28" s="61"/>
      <c r="JLN28" s="61"/>
      <c r="JLO28" s="61"/>
      <c r="JLP28" s="61"/>
      <c r="JLQ28" s="61"/>
      <c r="JLR28" s="61"/>
      <c r="JLS28" s="61"/>
      <c r="JLT28" s="61"/>
      <c r="JLU28" s="61"/>
      <c r="JLV28" s="61"/>
      <c r="JLW28" s="61"/>
      <c r="JLX28" s="61"/>
      <c r="JLY28" s="61"/>
      <c r="JLZ28" s="61"/>
      <c r="JMA28" s="61"/>
      <c r="JMB28" s="61"/>
      <c r="JMC28" s="61"/>
      <c r="JMD28" s="61"/>
      <c r="JME28" s="61"/>
      <c r="JMF28" s="61"/>
      <c r="JMG28" s="61"/>
      <c r="JMH28" s="61"/>
      <c r="JMI28" s="61"/>
      <c r="JMJ28" s="61"/>
      <c r="JMK28" s="61"/>
      <c r="JML28" s="61"/>
      <c r="JMM28" s="61"/>
      <c r="JMN28" s="61"/>
      <c r="JMO28" s="61"/>
      <c r="JMP28" s="61"/>
      <c r="JMQ28" s="61"/>
      <c r="JMR28" s="61"/>
      <c r="JMS28" s="61"/>
      <c r="JMT28" s="61"/>
      <c r="JMU28" s="61"/>
      <c r="JMV28" s="61"/>
      <c r="JMW28" s="61"/>
      <c r="JMX28" s="61"/>
      <c r="JMY28" s="61"/>
      <c r="JMZ28" s="61"/>
      <c r="JNA28" s="61"/>
      <c r="JNB28" s="61"/>
      <c r="JNC28" s="61"/>
      <c r="JND28" s="61"/>
      <c r="JNE28" s="61"/>
      <c r="JNF28" s="61"/>
      <c r="JNG28" s="61"/>
      <c r="JNH28" s="61"/>
      <c r="JNI28" s="61"/>
      <c r="JNJ28" s="61"/>
      <c r="JNK28" s="61"/>
      <c r="JNL28" s="61"/>
      <c r="JNM28" s="61"/>
      <c r="JNN28" s="61"/>
      <c r="JNO28" s="61"/>
      <c r="JNP28" s="61"/>
      <c r="JNQ28" s="61"/>
      <c r="JNR28" s="61"/>
      <c r="JNS28" s="61"/>
      <c r="JNT28" s="61"/>
      <c r="JNU28" s="61"/>
      <c r="JNV28" s="61"/>
      <c r="JNW28" s="61"/>
      <c r="JNX28" s="61"/>
      <c r="JNY28" s="61"/>
      <c r="JNZ28" s="61"/>
      <c r="JOA28" s="61"/>
      <c r="JOB28" s="61"/>
      <c r="JOC28" s="61"/>
      <c r="JOD28" s="61"/>
      <c r="JOE28" s="61"/>
      <c r="JOF28" s="61"/>
      <c r="JOG28" s="61"/>
      <c r="JOH28" s="61"/>
      <c r="JOI28" s="61"/>
      <c r="JOJ28" s="61"/>
      <c r="JOK28" s="61"/>
      <c r="JOL28" s="61"/>
      <c r="JOM28" s="61"/>
      <c r="JON28" s="61"/>
      <c r="JOO28" s="61"/>
      <c r="JOP28" s="61"/>
      <c r="JOQ28" s="61"/>
      <c r="JOR28" s="61"/>
      <c r="JOS28" s="61"/>
      <c r="JOT28" s="61"/>
      <c r="JOU28" s="61"/>
      <c r="JOV28" s="61"/>
      <c r="JOW28" s="61"/>
      <c r="JOX28" s="61"/>
      <c r="JOY28" s="61"/>
      <c r="JOZ28" s="61"/>
      <c r="JPA28" s="61"/>
      <c r="JPB28" s="61"/>
      <c r="JPC28" s="61"/>
      <c r="JPD28" s="61"/>
      <c r="JPE28" s="61"/>
      <c r="JPF28" s="61"/>
      <c r="JPG28" s="61"/>
      <c r="JPH28" s="61"/>
      <c r="JPI28" s="61"/>
      <c r="JPJ28" s="61"/>
      <c r="JPK28" s="61"/>
      <c r="JPL28" s="61"/>
      <c r="JPM28" s="61"/>
      <c r="JPN28" s="61"/>
      <c r="JPO28" s="61"/>
      <c r="JPP28" s="61"/>
      <c r="JPQ28" s="61"/>
      <c r="JPR28" s="61"/>
      <c r="JPS28" s="61"/>
      <c r="JPT28" s="61"/>
      <c r="JPU28" s="61"/>
      <c r="JPV28" s="61"/>
      <c r="JPW28" s="61"/>
      <c r="JPX28" s="61"/>
      <c r="JPY28" s="61"/>
      <c r="JPZ28" s="61"/>
      <c r="JQA28" s="61"/>
      <c r="JQB28" s="61"/>
      <c r="JQC28" s="61"/>
      <c r="JQD28" s="61"/>
      <c r="JQE28" s="61"/>
      <c r="JQF28" s="61"/>
      <c r="JQG28" s="61"/>
      <c r="JQH28" s="61"/>
      <c r="JQI28" s="61"/>
      <c r="JQJ28" s="61"/>
      <c r="JQK28" s="61"/>
      <c r="JQL28" s="61"/>
      <c r="JQM28" s="61"/>
      <c r="JQN28" s="61"/>
      <c r="JQO28" s="61"/>
      <c r="JQP28" s="61"/>
      <c r="JQQ28" s="61"/>
      <c r="JQR28" s="61"/>
      <c r="JQS28" s="61"/>
      <c r="JQT28" s="61"/>
      <c r="JQU28" s="61"/>
      <c r="JQV28" s="61"/>
      <c r="JQW28" s="61"/>
      <c r="JQX28" s="61"/>
      <c r="JQY28" s="61"/>
      <c r="JQZ28" s="61"/>
      <c r="JRA28" s="61"/>
      <c r="JRB28" s="61"/>
      <c r="JRC28" s="61"/>
      <c r="JRD28" s="61"/>
      <c r="JRE28" s="61"/>
      <c r="JRF28" s="61"/>
      <c r="JRG28" s="61"/>
      <c r="JRH28" s="61"/>
      <c r="JRI28" s="61"/>
      <c r="JRJ28" s="61"/>
      <c r="JRK28" s="61"/>
      <c r="JRL28" s="61"/>
      <c r="JRM28" s="61"/>
      <c r="JRN28" s="61"/>
      <c r="JRO28" s="61"/>
      <c r="JRP28" s="61"/>
      <c r="JRQ28" s="61"/>
      <c r="JRR28" s="61"/>
      <c r="JRS28" s="61"/>
      <c r="JRT28" s="61"/>
      <c r="JRU28" s="61"/>
      <c r="JRV28" s="61"/>
      <c r="JRW28" s="61"/>
      <c r="JRX28" s="61"/>
      <c r="JRY28" s="61"/>
      <c r="JRZ28" s="61"/>
      <c r="JSA28" s="61"/>
      <c r="JSB28" s="61"/>
      <c r="JSC28" s="61"/>
      <c r="JSD28" s="61"/>
      <c r="JSE28" s="61"/>
      <c r="JSF28" s="61"/>
      <c r="JSG28" s="61"/>
      <c r="JSH28" s="61"/>
      <c r="JSI28" s="61"/>
      <c r="JSJ28" s="61"/>
      <c r="JSK28" s="61"/>
      <c r="JSL28" s="61"/>
      <c r="JSM28" s="61"/>
      <c r="JSN28" s="61"/>
      <c r="JSO28" s="61"/>
      <c r="JSP28" s="61"/>
      <c r="JSQ28" s="61"/>
      <c r="JSR28" s="61"/>
      <c r="JSS28" s="61"/>
      <c r="JST28" s="61"/>
      <c r="JSU28" s="61"/>
      <c r="JSV28" s="61"/>
      <c r="JSW28" s="61"/>
      <c r="JSX28" s="61"/>
      <c r="JSY28" s="61"/>
      <c r="JSZ28" s="61"/>
      <c r="JTA28" s="61"/>
      <c r="JTB28" s="61"/>
      <c r="JTC28" s="61"/>
      <c r="JTD28" s="61"/>
      <c r="JTE28" s="61"/>
      <c r="JTF28" s="61"/>
      <c r="JTG28" s="61"/>
      <c r="JTH28" s="61"/>
      <c r="JTI28" s="61"/>
      <c r="JTJ28" s="61"/>
      <c r="JTK28" s="61"/>
      <c r="JTL28" s="61"/>
      <c r="JTM28" s="61"/>
      <c r="JTN28" s="61"/>
      <c r="JTO28" s="61"/>
      <c r="JTP28" s="61"/>
      <c r="JTQ28" s="61"/>
      <c r="JTR28" s="61"/>
      <c r="JTS28" s="61"/>
      <c r="JTT28" s="61"/>
      <c r="JTU28" s="61"/>
      <c r="JTV28" s="61"/>
      <c r="JTW28" s="61"/>
      <c r="JTX28" s="61"/>
      <c r="JTY28" s="61"/>
      <c r="JTZ28" s="61"/>
      <c r="JUA28" s="61"/>
      <c r="JUB28" s="61"/>
      <c r="JUC28" s="61"/>
      <c r="JUD28" s="61"/>
      <c r="JUE28" s="61"/>
      <c r="JUF28" s="61"/>
      <c r="JUG28" s="61"/>
      <c r="JUH28" s="61"/>
      <c r="JUI28" s="61"/>
      <c r="JUJ28" s="61"/>
      <c r="JUK28" s="61"/>
      <c r="JUL28" s="61"/>
      <c r="JUM28" s="61"/>
      <c r="JUN28" s="61"/>
      <c r="JUO28" s="61"/>
      <c r="JUP28" s="61"/>
      <c r="JUQ28" s="61"/>
      <c r="JUR28" s="61"/>
      <c r="JUS28" s="61"/>
      <c r="JUT28" s="61"/>
      <c r="JUU28" s="61"/>
      <c r="JUV28" s="61"/>
      <c r="JUW28" s="61"/>
      <c r="JUX28" s="61"/>
      <c r="JUY28" s="61"/>
      <c r="JUZ28" s="61"/>
      <c r="JVA28" s="61"/>
      <c r="JVB28" s="61"/>
      <c r="JVC28" s="61"/>
      <c r="JVD28" s="61"/>
      <c r="JVE28" s="61"/>
      <c r="JVF28" s="61"/>
      <c r="JVG28" s="61"/>
      <c r="JVH28" s="61"/>
      <c r="JVI28" s="61"/>
      <c r="JVJ28" s="61"/>
      <c r="JVK28" s="61"/>
      <c r="JVL28" s="61"/>
      <c r="JVM28" s="61"/>
      <c r="JVN28" s="61"/>
      <c r="JVO28" s="61"/>
      <c r="JVP28" s="61"/>
      <c r="JVQ28" s="61"/>
      <c r="JVR28" s="61"/>
      <c r="JVS28" s="61"/>
      <c r="JVT28" s="61"/>
      <c r="JVU28" s="61"/>
      <c r="JVV28" s="61"/>
      <c r="JVW28" s="61"/>
      <c r="JVX28" s="61"/>
      <c r="JVY28" s="61"/>
      <c r="JVZ28" s="61"/>
      <c r="JWA28" s="61"/>
      <c r="JWB28" s="61"/>
      <c r="JWC28" s="61"/>
      <c r="JWD28" s="61"/>
      <c r="JWE28" s="61"/>
      <c r="JWF28" s="61"/>
      <c r="JWG28" s="61"/>
      <c r="JWH28" s="61"/>
      <c r="JWI28" s="61"/>
      <c r="JWJ28" s="61"/>
      <c r="JWK28" s="61"/>
      <c r="JWL28" s="61"/>
      <c r="JWM28" s="61"/>
      <c r="JWN28" s="61"/>
      <c r="JWO28" s="61"/>
      <c r="JWP28" s="61"/>
      <c r="JWQ28" s="61"/>
      <c r="JWR28" s="61"/>
      <c r="JWS28" s="61"/>
      <c r="JWT28" s="61"/>
      <c r="JWU28" s="61"/>
      <c r="JWV28" s="61"/>
      <c r="JWW28" s="61"/>
      <c r="JWX28" s="61"/>
      <c r="JWY28" s="61"/>
      <c r="JWZ28" s="61"/>
      <c r="JXA28" s="61"/>
      <c r="JXB28" s="61"/>
      <c r="JXC28" s="61"/>
      <c r="JXD28" s="61"/>
      <c r="JXE28" s="61"/>
      <c r="JXF28" s="61"/>
      <c r="JXG28" s="61"/>
      <c r="JXH28" s="61"/>
      <c r="JXI28" s="61"/>
      <c r="JXJ28" s="61"/>
      <c r="JXK28" s="61"/>
      <c r="JXL28" s="61"/>
      <c r="JXM28" s="61"/>
      <c r="JXN28" s="61"/>
      <c r="JXO28" s="61"/>
      <c r="JXP28" s="61"/>
      <c r="JXQ28" s="61"/>
      <c r="JXR28" s="61"/>
      <c r="JXS28" s="61"/>
      <c r="JXT28" s="61"/>
      <c r="JXU28" s="61"/>
      <c r="JXV28" s="61"/>
      <c r="JXW28" s="61"/>
      <c r="JXX28" s="61"/>
      <c r="JXY28" s="61"/>
      <c r="JXZ28" s="61"/>
      <c r="JYA28" s="61"/>
      <c r="JYB28" s="61"/>
      <c r="JYC28" s="61"/>
      <c r="JYD28" s="61"/>
      <c r="JYE28" s="61"/>
      <c r="JYF28" s="61"/>
      <c r="JYG28" s="61"/>
      <c r="JYH28" s="61"/>
      <c r="JYI28" s="61"/>
      <c r="JYJ28" s="61"/>
      <c r="JYK28" s="61"/>
      <c r="JYL28" s="61"/>
      <c r="JYM28" s="61"/>
      <c r="JYN28" s="61"/>
      <c r="JYO28" s="61"/>
      <c r="JYP28" s="61"/>
      <c r="JYQ28" s="61"/>
      <c r="JYR28" s="61"/>
      <c r="JYS28" s="61"/>
      <c r="JYT28" s="61"/>
      <c r="JYU28" s="61"/>
      <c r="JYV28" s="61"/>
      <c r="JYW28" s="61"/>
      <c r="JYX28" s="61"/>
      <c r="JYY28" s="61"/>
      <c r="JYZ28" s="61"/>
      <c r="JZA28" s="61"/>
      <c r="JZB28" s="61"/>
      <c r="JZC28" s="61"/>
      <c r="JZD28" s="61"/>
      <c r="JZE28" s="61"/>
      <c r="JZF28" s="61"/>
      <c r="JZG28" s="61"/>
      <c r="JZH28" s="61"/>
      <c r="JZI28" s="61"/>
      <c r="JZJ28" s="61"/>
      <c r="JZK28" s="61"/>
      <c r="JZL28" s="61"/>
      <c r="JZM28" s="61"/>
      <c r="JZN28" s="61"/>
      <c r="JZO28" s="61"/>
      <c r="JZP28" s="61"/>
      <c r="JZQ28" s="61"/>
      <c r="JZR28" s="61"/>
      <c r="JZS28" s="61"/>
      <c r="JZT28" s="61"/>
      <c r="JZU28" s="61"/>
      <c r="JZV28" s="61"/>
      <c r="JZW28" s="61"/>
      <c r="JZX28" s="61"/>
      <c r="JZY28" s="61"/>
      <c r="JZZ28" s="61"/>
      <c r="KAA28" s="61"/>
      <c r="KAB28" s="61"/>
      <c r="KAC28" s="61"/>
      <c r="KAD28" s="61"/>
      <c r="KAE28" s="61"/>
      <c r="KAF28" s="61"/>
      <c r="KAG28" s="61"/>
      <c r="KAH28" s="61"/>
      <c r="KAI28" s="61"/>
      <c r="KAJ28" s="61"/>
      <c r="KAK28" s="61"/>
      <c r="KAL28" s="61"/>
      <c r="KAM28" s="61"/>
      <c r="KAN28" s="61"/>
      <c r="KAO28" s="61"/>
      <c r="KAP28" s="61"/>
      <c r="KAQ28" s="61"/>
      <c r="KAR28" s="61"/>
      <c r="KAS28" s="61"/>
      <c r="KAT28" s="61"/>
      <c r="KAU28" s="61"/>
      <c r="KAV28" s="61"/>
      <c r="KAW28" s="61"/>
      <c r="KAX28" s="61"/>
      <c r="KAY28" s="61"/>
      <c r="KAZ28" s="61"/>
      <c r="KBA28" s="61"/>
      <c r="KBB28" s="61"/>
      <c r="KBC28" s="61"/>
      <c r="KBD28" s="61"/>
      <c r="KBE28" s="61"/>
      <c r="KBF28" s="61"/>
      <c r="KBG28" s="61"/>
      <c r="KBH28" s="61"/>
      <c r="KBI28" s="61"/>
      <c r="KBJ28" s="61"/>
      <c r="KBK28" s="61"/>
      <c r="KBL28" s="61"/>
      <c r="KBM28" s="61"/>
      <c r="KBN28" s="61"/>
      <c r="KBO28" s="61"/>
      <c r="KBP28" s="61"/>
      <c r="KBQ28" s="61"/>
      <c r="KBR28" s="61"/>
      <c r="KBS28" s="61"/>
      <c r="KBT28" s="61"/>
      <c r="KBU28" s="61"/>
      <c r="KBV28" s="61"/>
      <c r="KBW28" s="61"/>
      <c r="KBX28" s="61"/>
      <c r="KBY28" s="61"/>
      <c r="KBZ28" s="61"/>
      <c r="KCA28" s="61"/>
      <c r="KCB28" s="61"/>
      <c r="KCC28" s="61"/>
      <c r="KCD28" s="61"/>
      <c r="KCE28" s="61"/>
      <c r="KCF28" s="61"/>
      <c r="KCG28" s="61"/>
      <c r="KCH28" s="61"/>
      <c r="KCI28" s="61"/>
      <c r="KCJ28" s="61"/>
      <c r="KCK28" s="61"/>
      <c r="KCL28" s="61"/>
      <c r="KCM28" s="61"/>
      <c r="KCN28" s="61"/>
      <c r="KCO28" s="61"/>
      <c r="KCP28" s="61"/>
      <c r="KCQ28" s="61"/>
      <c r="KCR28" s="61"/>
      <c r="KCS28" s="61"/>
      <c r="KCT28" s="61"/>
      <c r="KCU28" s="61"/>
      <c r="KCV28" s="61"/>
      <c r="KCW28" s="61"/>
      <c r="KCX28" s="61"/>
      <c r="KCY28" s="61"/>
      <c r="KCZ28" s="61"/>
      <c r="KDA28" s="61"/>
      <c r="KDB28" s="61"/>
      <c r="KDC28" s="61"/>
      <c r="KDD28" s="61"/>
      <c r="KDE28" s="61"/>
      <c r="KDF28" s="61"/>
      <c r="KDG28" s="61"/>
      <c r="KDH28" s="61"/>
      <c r="KDI28" s="61"/>
      <c r="KDJ28" s="61"/>
      <c r="KDK28" s="61"/>
      <c r="KDL28" s="61"/>
      <c r="KDM28" s="61"/>
      <c r="KDN28" s="61"/>
      <c r="KDO28" s="61"/>
      <c r="KDP28" s="61"/>
      <c r="KDQ28" s="61"/>
      <c r="KDR28" s="61"/>
      <c r="KDS28" s="61"/>
      <c r="KDT28" s="61"/>
      <c r="KDU28" s="61"/>
      <c r="KDV28" s="61"/>
      <c r="KDW28" s="61"/>
      <c r="KDX28" s="61"/>
      <c r="KDY28" s="61"/>
      <c r="KDZ28" s="61"/>
      <c r="KEA28" s="61"/>
      <c r="KEB28" s="61"/>
      <c r="KEC28" s="61"/>
      <c r="KED28" s="61"/>
      <c r="KEE28" s="61"/>
      <c r="KEF28" s="61"/>
      <c r="KEG28" s="61"/>
      <c r="KEH28" s="61"/>
      <c r="KEI28" s="61"/>
      <c r="KEJ28" s="61"/>
      <c r="KEK28" s="61"/>
      <c r="KEL28" s="61"/>
      <c r="KEM28" s="61"/>
      <c r="KEN28" s="61"/>
      <c r="KEO28" s="61"/>
      <c r="KEP28" s="61"/>
      <c r="KEQ28" s="61"/>
      <c r="KER28" s="61"/>
      <c r="KES28" s="61"/>
      <c r="KET28" s="61"/>
      <c r="KEU28" s="61"/>
      <c r="KEV28" s="61"/>
      <c r="KEW28" s="61"/>
      <c r="KEX28" s="61"/>
      <c r="KEY28" s="61"/>
      <c r="KEZ28" s="61"/>
      <c r="KFA28" s="61"/>
      <c r="KFB28" s="61"/>
      <c r="KFC28" s="61"/>
      <c r="KFD28" s="61"/>
      <c r="KFE28" s="61"/>
      <c r="KFF28" s="61"/>
      <c r="KFG28" s="61"/>
      <c r="KFH28" s="61"/>
      <c r="KFI28" s="61"/>
      <c r="KFJ28" s="61"/>
      <c r="KFK28" s="61"/>
      <c r="KFL28" s="61"/>
      <c r="KFM28" s="61"/>
      <c r="KFN28" s="61"/>
      <c r="KFO28" s="61"/>
      <c r="KFP28" s="61"/>
      <c r="KFQ28" s="61"/>
      <c r="KFR28" s="61"/>
      <c r="KFS28" s="61"/>
      <c r="KFT28" s="61"/>
      <c r="KFU28" s="61"/>
      <c r="KFV28" s="61"/>
      <c r="KFW28" s="61"/>
      <c r="KFX28" s="61"/>
      <c r="KFY28" s="61"/>
      <c r="KFZ28" s="61"/>
      <c r="KGA28" s="61"/>
      <c r="KGB28" s="61"/>
      <c r="KGC28" s="61"/>
      <c r="KGD28" s="61"/>
      <c r="KGE28" s="61"/>
      <c r="KGF28" s="61"/>
      <c r="KGG28" s="61"/>
      <c r="KGH28" s="61"/>
      <c r="KGI28" s="61"/>
      <c r="KGJ28" s="61"/>
      <c r="KGK28" s="61"/>
      <c r="KGL28" s="61"/>
      <c r="KGM28" s="61"/>
      <c r="KGN28" s="61"/>
      <c r="KGO28" s="61"/>
      <c r="KGP28" s="61"/>
      <c r="KGQ28" s="61"/>
      <c r="KGR28" s="61"/>
      <c r="KGS28" s="61"/>
      <c r="KGT28" s="61"/>
      <c r="KGU28" s="61"/>
      <c r="KGV28" s="61"/>
      <c r="KGW28" s="61"/>
      <c r="KGX28" s="61"/>
      <c r="KGY28" s="61"/>
      <c r="KGZ28" s="61"/>
      <c r="KHA28" s="61"/>
      <c r="KHB28" s="61"/>
      <c r="KHC28" s="61"/>
      <c r="KHD28" s="61"/>
      <c r="KHE28" s="61"/>
      <c r="KHF28" s="61"/>
      <c r="KHG28" s="61"/>
      <c r="KHH28" s="61"/>
      <c r="KHI28" s="61"/>
      <c r="KHJ28" s="61"/>
      <c r="KHK28" s="61"/>
      <c r="KHL28" s="61"/>
      <c r="KHM28" s="61"/>
      <c r="KHN28" s="61"/>
      <c r="KHO28" s="61"/>
      <c r="KHP28" s="61"/>
      <c r="KHQ28" s="61"/>
      <c r="KHR28" s="61"/>
      <c r="KHS28" s="61"/>
      <c r="KHT28" s="61"/>
      <c r="KHU28" s="61"/>
      <c r="KHV28" s="61"/>
      <c r="KHW28" s="61"/>
      <c r="KHX28" s="61"/>
      <c r="KHY28" s="61"/>
      <c r="KHZ28" s="61"/>
      <c r="KIA28" s="61"/>
      <c r="KIB28" s="61"/>
      <c r="KIC28" s="61"/>
      <c r="KID28" s="61"/>
      <c r="KIE28" s="61"/>
      <c r="KIF28" s="61"/>
      <c r="KIG28" s="61"/>
      <c r="KIH28" s="61"/>
      <c r="KII28" s="61"/>
      <c r="KIJ28" s="61"/>
      <c r="KIK28" s="61"/>
      <c r="KIL28" s="61"/>
      <c r="KIM28" s="61"/>
      <c r="KIN28" s="61"/>
      <c r="KIO28" s="61"/>
      <c r="KIP28" s="61"/>
      <c r="KIQ28" s="61"/>
      <c r="KIR28" s="61"/>
      <c r="KIS28" s="61"/>
      <c r="KIT28" s="61"/>
      <c r="KIU28" s="61"/>
      <c r="KIV28" s="61"/>
      <c r="KIW28" s="61"/>
      <c r="KIX28" s="61"/>
      <c r="KIY28" s="61"/>
      <c r="KIZ28" s="61"/>
      <c r="KJA28" s="61"/>
      <c r="KJB28" s="61"/>
      <c r="KJC28" s="61"/>
      <c r="KJD28" s="61"/>
      <c r="KJE28" s="61"/>
      <c r="KJF28" s="61"/>
      <c r="KJG28" s="61"/>
      <c r="KJH28" s="61"/>
      <c r="KJI28" s="61"/>
      <c r="KJJ28" s="61"/>
      <c r="KJK28" s="61"/>
      <c r="KJL28" s="61"/>
      <c r="KJM28" s="61"/>
      <c r="KJN28" s="61"/>
      <c r="KJO28" s="61"/>
      <c r="KJP28" s="61"/>
      <c r="KJQ28" s="61"/>
      <c r="KJR28" s="61"/>
      <c r="KJS28" s="61"/>
      <c r="KJT28" s="61"/>
      <c r="KJU28" s="61"/>
      <c r="KJV28" s="61"/>
      <c r="KJW28" s="61"/>
      <c r="KJX28" s="61"/>
      <c r="KJY28" s="61"/>
      <c r="KJZ28" s="61"/>
      <c r="KKA28" s="61"/>
      <c r="KKB28" s="61"/>
      <c r="KKC28" s="61"/>
      <c r="KKD28" s="61"/>
      <c r="KKE28" s="61"/>
      <c r="KKF28" s="61"/>
      <c r="KKG28" s="61"/>
      <c r="KKH28" s="61"/>
      <c r="KKI28" s="61"/>
      <c r="KKJ28" s="61"/>
      <c r="KKK28" s="61"/>
      <c r="KKL28" s="61"/>
      <c r="KKM28" s="61"/>
      <c r="KKN28" s="61"/>
      <c r="KKO28" s="61"/>
      <c r="KKP28" s="61"/>
      <c r="KKQ28" s="61"/>
      <c r="KKR28" s="61"/>
      <c r="KKS28" s="61"/>
      <c r="KKT28" s="61"/>
      <c r="KKU28" s="61"/>
      <c r="KKV28" s="61"/>
      <c r="KKW28" s="61"/>
      <c r="KKX28" s="61"/>
      <c r="KKY28" s="61"/>
      <c r="KKZ28" s="61"/>
      <c r="KLA28" s="61"/>
      <c r="KLB28" s="61"/>
      <c r="KLC28" s="61"/>
      <c r="KLD28" s="61"/>
      <c r="KLE28" s="61"/>
      <c r="KLF28" s="61"/>
      <c r="KLG28" s="61"/>
      <c r="KLH28" s="61"/>
      <c r="KLI28" s="61"/>
      <c r="KLJ28" s="61"/>
      <c r="KLK28" s="61"/>
      <c r="KLL28" s="61"/>
      <c r="KLM28" s="61"/>
      <c r="KLN28" s="61"/>
      <c r="KLO28" s="61"/>
      <c r="KLP28" s="61"/>
      <c r="KLQ28" s="61"/>
      <c r="KLR28" s="61"/>
      <c r="KLS28" s="61"/>
      <c r="KLT28" s="61"/>
      <c r="KLU28" s="61"/>
      <c r="KLV28" s="61"/>
      <c r="KLW28" s="61"/>
      <c r="KLX28" s="61"/>
      <c r="KLY28" s="61"/>
      <c r="KLZ28" s="61"/>
      <c r="KMA28" s="61"/>
      <c r="KMB28" s="61"/>
      <c r="KMC28" s="61"/>
      <c r="KMD28" s="61"/>
      <c r="KME28" s="61"/>
      <c r="KMF28" s="61"/>
      <c r="KMG28" s="61"/>
      <c r="KMH28" s="61"/>
      <c r="KMI28" s="61"/>
      <c r="KMJ28" s="61"/>
      <c r="KMK28" s="61"/>
      <c r="KML28" s="61"/>
      <c r="KMM28" s="61"/>
      <c r="KMN28" s="61"/>
      <c r="KMO28" s="61"/>
      <c r="KMP28" s="61"/>
      <c r="KMQ28" s="61"/>
      <c r="KMR28" s="61"/>
      <c r="KMS28" s="61"/>
      <c r="KMT28" s="61"/>
      <c r="KMU28" s="61"/>
      <c r="KMV28" s="61"/>
      <c r="KMW28" s="61"/>
      <c r="KMX28" s="61"/>
      <c r="KMY28" s="61"/>
      <c r="KMZ28" s="61"/>
      <c r="KNA28" s="61"/>
      <c r="KNB28" s="61"/>
      <c r="KNC28" s="61"/>
      <c r="KND28" s="61"/>
      <c r="KNE28" s="61"/>
      <c r="KNF28" s="61"/>
      <c r="KNG28" s="61"/>
      <c r="KNH28" s="61"/>
      <c r="KNI28" s="61"/>
      <c r="KNJ28" s="61"/>
      <c r="KNK28" s="61"/>
      <c r="KNL28" s="61"/>
      <c r="KNM28" s="61"/>
      <c r="KNN28" s="61"/>
      <c r="KNO28" s="61"/>
      <c r="KNP28" s="61"/>
      <c r="KNQ28" s="61"/>
      <c r="KNR28" s="61"/>
      <c r="KNS28" s="61"/>
      <c r="KNT28" s="61"/>
      <c r="KNU28" s="61"/>
      <c r="KNV28" s="61"/>
      <c r="KNW28" s="61"/>
      <c r="KNX28" s="61"/>
      <c r="KNY28" s="61"/>
      <c r="KNZ28" s="61"/>
      <c r="KOA28" s="61"/>
      <c r="KOB28" s="61"/>
      <c r="KOC28" s="61"/>
      <c r="KOD28" s="61"/>
      <c r="KOE28" s="61"/>
      <c r="KOF28" s="61"/>
      <c r="KOG28" s="61"/>
      <c r="KOH28" s="61"/>
      <c r="KOI28" s="61"/>
      <c r="KOJ28" s="61"/>
      <c r="KOK28" s="61"/>
      <c r="KOL28" s="61"/>
      <c r="KOM28" s="61"/>
      <c r="KON28" s="61"/>
      <c r="KOO28" s="61"/>
      <c r="KOP28" s="61"/>
      <c r="KOQ28" s="61"/>
      <c r="KOR28" s="61"/>
      <c r="KOS28" s="61"/>
      <c r="KOT28" s="61"/>
      <c r="KOU28" s="61"/>
      <c r="KOV28" s="61"/>
      <c r="KOW28" s="61"/>
      <c r="KOX28" s="61"/>
      <c r="KOY28" s="61"/>
      <c r="KOZ28" s="61"/>
      <c r="KPA28" s="61"/>
      <c r="KPB28" s="61"/>
      <c r="KPC28" s="61"/>
      <c r="KPD28" s="61"/>
      <c r="KPE28" s="61"/>
      <c r="KPF28" s="61"/>
      <c r="KPG28" s="61"/>
      <c r="KPH28" s="61"/>
      <c r="KPI28" s="61"/>
      <c r="KPJ28" s="61"/>
      <c r="KPK28" s="61"/>
      <c r="KPL28" s="61"/>
      <c r="KPM28" s="61"/>
      <c r="KPN28" s="61"/>
      <c r="KPO28" s="61"/>
      <c r="KPP28" s="61"/>
      <c r="KPQ28" s="61"/>
      <c r="KPR28" s="61"/>
      <c r="KPS28" s="61"/>
      <c r="KPT28" s="61"/>
      <c r="KPU28" s="61"/>
      <c r="KPV28" s="61"/>
      <c r="KPW28" s="61"/>
      <c r="KPX28" s="61"/>
      <c r="KPY28" s="61"/>
      <c r="KPZ28" s="61"/>
      <c r="KQA28" s="61"/>
      <c r="KQB28" s="61"/>
      <c r="KQC28" s="61"/>
      <c r="KQD28" s="61"/>
      <c r="KQE28" s="61"/>
      <c r="KQF28" s="61"/>
      <c r="KQG28" s="61"/>
      <c r="KQH28" s="61"/>
      <c r="KQI28" s="61"/>
      <c r="KQJ28" s="61"/>
      <c r="KQK28" s="61"/>
      <c r="KQL28" s="61"/>
      <c r="KQM28" s="61"/>
      <c r="KQN28" s="61"/>
      <c r="KQO28" s="61"/>
      <c r="KQP28" s="61"/>
      <c r="KQQ28" s="61"/>
      <c r="KQR28" s="61"/>
      <c r="KQS28" s="61"/>
      <c r="KQT28" s="61"/>
      <c r="KQU28" s="61"/>
      <c r="KQV28" s="61"/>
      <c r="KQW28" s="61"/>
      <c r="KQX28" s="61"/>
      <c r="KQY28" s="61"/>
      <c r="KQZ28" s="61"/>
      <c r="KRA28" s="61"/>
      <c r="KRB28" s="61"/>
      <c r="KRC28" s="61"/>
      <c r="KRD28" s="61"/>
      <c r="KRE28" s="61"/>
      <c r="KRF28" s="61"/>
      <c r="KRG28" s="61"/>
      <c r="KRH28" s="61"/>
      <c r="KRI28" s="61"/>
      <c r="KRJ28" s="61"/>
      <c r="KRK28" s="61"/>
      <c r="KRL28" s="61"/>
      <c r="KRM28" s="61"/>
      <c r="KRN28" s="61"/>
      <c r="KRO28" s="61"/>
      <c r="KRP28" s="61"/>
      <c r="KRQ28" s="61"/>
      <c r="KRR28" s="61"/>
      <c r="KRS28" s="61"/>
      <c r="KRT28" s="61"/>
      <c r="KRU28" s="61"/>
      <c r="KRV28" s="61"/>
      <c r="KRW28" s="61"/>
      <c r="KRX28" s="61"/>
      <c r="KRY28" s="61"/>
      <c r="KRZ28" s="61"/>
      <c r="KSA28" s="61"/>
      <c r="KSB28" s="61"/>
      <c r="KSC28" s="61"/>
      <c r="KSD28" s="61"/>
      <c r="KSE28" s="61"/>
      <c r="KSF28" s="61"/>
      <c r="KSG28" s="61"/>
      <c r="KSH28" s="61"/>
      <c r="KSI28" s="61"/>
      <c r="KSJ28" s="61"/>
      <c r="KSK28" s="61"/>
      <c r="KSL28" s="61"/>
      <c r="KSM28" s="61"/>
      <c r="KSN28" s="61"/>
      <c r="KSO28" s="61"/>
      <c r="KSP28" s="61"/>
      <c r="KSQ28" s="61"/>
      <c r="KSR28" s="61"/>
      <c r="KSS28" s="61"/>
      <c r="KST28" s="61"/>
      <c r="KSU28" s="61"/>
      <c r="KSV28" s="61"/>
      <c r="KSW28" s="61"/>
      <c r="KSX28" s="61"/>
      <c r="KSY28" s="61"/>
      <c r="KSZ28" s="61"/>
      <c r="KTA28" s="61"/>
      <c r="KTB28" s="61"/>
      <c r="KTC28" s="61"/>
      <c r="KTD28" s="61"/>
      <c r="KTE28" s="61"/>
      <c r="KTF28" s="61"/>
      <c r="KTG28" s="61"/>
      <c r="KTH28" s="61"/>
      <c r="KTI28" s="61"/>
      <c r="KTJ28" s="61"/>
      <c r="KTK28" s="61"/>
      <c r="KTL28" s="61"/>
      <c r="KTM28" s="61"/>
      <c r="KTN28" s="61"/>
      <c r="KTO28" s="61"/>
      <c r="KTP28" s="61"/>
      <c r="KTQ28" s="61"/>
      <c r="KTR28" s="61"/>
      <c r="KTS28" s="61"/>
      <c r="KTT28" s="61"/>
      <c r="KTU28" s="61"/>
      <c r="KTV28" s="61"/>
      <c r="KTW28" s="61"/>
      <c r="KTX28" s="61"/>
      <c r="KTY28" s="61"/>
      <c r="KTZ28" s="61"/>
      <c r="KUA28" s="61"/>
      <c r="KUB28" s="61"/>
      <c r="KUC28" s="61"/>
      <c r="KUD28" s="61"/>
      <c r="KUE28" s="61"/>
      <c r="KUF28" s="61"/>
      <c r="KUG28" s="61"/>
      <c r="KUH28" s="61"/>
      <c r="KUI28" s="61"/>
      <c r="KUJ28" s="61"/>
      <c r="KUK28" s="61"/>
      <c r="KUL28" s="61"/>
      <c r="KUM28" s="61"/>
      <c r="KUN28" s="61"/>
      <c r="KUO28" s="61"/>
      <c r="KUP28" s="61"/>
      <c r="KUQ28" s="61"/>
      <c r="KUR28" s="61"/>
      <c r="KUS28" s="61"/>
      <c r="KUT28" s="61"/>
      <c r="KUU28" s="61"/>
      <c r="KUV28" s="61"/>
      <c r="KUW28" s="61"/>
      <c r="KUX28" s="61"/>
      <c r="KUY28" s="61"/>
      <c r="KUZ28" s="61"/>
      <c r="KVA28" s="61"/>
      <c r="KVB28" s="61"/>
      <c r="KVC28" s="61"/>
      <c r="KVD28" s="61"/>
      <c r="KVE28" s="61"/>
      <c r="KVF28" s="61"/>
      <c r="KVG28" s="61"/>
      <c r="KVH28" s="61"/>
      <c r="KVI28" s="61"/>
      <c r="KVJ28" s="61"/>
      <c r="KVK28" s="61"/>
      <c r="KVL28" s="61"/>
      <c r="KVM28" s="61"/>
      <c r="KVN28" s="61"/>
      <c r="KVO28" s="61"/>
      <c r="KVP28" s="61"/>
      <c r="KVQ28" s="61"/>
      <c r="KVR28" s="61"/>
      <c r="KVS28" s="61"/>
      <c r="KVT28" s="61"/>
      <c r="KVU28" s="61"/>
      <c r="KVV28" s="61"/>
      <c r="KVW28" s="61"/>
      <c r="KVX28" s="61"/>
      <c r="KVY28" s="61"/>
      <c r="KVZ28" s="61"/>
      <c r="KWA28" s="61"/>
      <c r="KWB28" s="61"/>
      <c r="KWC28" s="61"/>
      <c r="KWD28" s="61"/>
      <c r="KWE28" s="61"/>
      <c r="KWF28" s="61"/>
      <c r="KWG28" s="61"/>
      <c r="KWH28" s="61"/>
      <c r="KWI28" s="61"/>
      <c r="KWJ28" s="61"/>
      <c r="KWK28" s="61"/>
      <c r="KWL28" s="61"/>
      <c r="KWM28" s="61"/>
      <c r="KWN28" s="61"/>
      <c r="KWO28" s="61"/>
      <c r="KWP28" s="61"/>
      <c r="KWQ28" s="61"/>
      <c r="KWR28" s="61"/>
      <c r="KWS28" s="61"/>
      <c r="KWT28" s="61"/>
      <c r="KWU28" s="61"/>
      <c r="KWV28" s="61"/>
      <c r="KWW28" s="61"/>
      <c r="KWX28" s="61"/>
      <c r="KWY28" s="61"/>
      <c r="KWZ28" s="61"/>
      <c r="KXA28" s="61"/>
      <c r="KXB28" s="61"/>
      <c r="KXC28" s="61"/>
      <c r="KXD28" s="61"/>
      <c r="KXE28" s="61"/>
      <c r="KXF28" s="61"/>
      <c r="KXG28" s="61"/>
      <c r="KXH28" s="61"/>
      <c r="KXI28" s="61"/>
      <c r="KXJ28" s="61"/>
      <c r="KXK28" s="61"/>
      <c r="KXL28" s="61"/>
      <c r="KXM28" s="61"/>
      <c r="KXN28" s="61"/>
      <c r="KXO28" s="61"/>
      <c r="KXP28" s="61"/>
      <c r="KXQ28" s="61"/>
      <c r="KXR28" s="61"/>
      <c r="KXS28" s="61"/>
      <c r="KXT28" s="61"/>
      <c r="KXU28" s="61"/>
      <c r="KXV28" s="61"/>
      <c r="KXW28" s="61"/>
      <c r="KXX28" s="61"/>
      <c r="KXY28" s="61"/>
      <c r="KXZ28" s="61"/>
      <c r="KYA28" s="61"/>
      <c r="KYB28" s="61"/>
      <c r="KYC28" s="61"/>
      <c r="KYD28" s="61"/>
      <c r="KYE28" s="61"/>
      <c r="KYF28" s="61"/>
      <c r="KYG28" s="61"/>
      <c r="KYH28" s="61"/>
      <c r="KYI28" s="61"/>
      <c r="KYJ28" s="61"/>
      <c r="KYK28" s="61"/>
      <c r="KYL28" s="61"/>
      <c r="KYM28" s="61"/>
      <c r="KYN28" s="61"/>
      <c r="KYO28" s="61"/>
      <c r="KYP28" s="61"/>
      <c r="KYQ28" s="61"/>
      <c r="KYR28" s="61"/>
      <c r="KYS28" s="61"/>
      <c r="KYT28" s="61"/>
      <c r="KYU28" s="61"/>
      <c r="KYV28" s="61"/>
      <c r="KYW28" s="61"/>
      <c r="KYX28" s="61"/>
      <c r="KYY28" s="61"/>
      <c r="KYZ28" s="61"/>
      <c r="KZA28" s="61"/>
      <c r="KZB28" s="61"/>
      <c r="KZC28" s="61"/>
      <c r="KZD28" s="61"/>
      <c r="KZE28" s="61"/>
      <c r="KZF28" s="61"/>
      <c r="KZG28" s="61"/>
      <c r="KZH28" s="61"/>
      <c r="KZI28" s="61"/>
      <c r="KZJ28" s="61"/>
      <c r="KZK28" s="61"/>
      <c r="KZL28" s="61"/>
      <c r="KZM28" s="61"/>
      <c r="KZN28" s="61"/>
      <c r="KZO28" s="61"/>
      <c r="KZP28" s="61"/>
      <c r="KZQ28" s="61"/>
      <c r="KZR28" s="61"/>
      <c r="KZS28" s="61"/>
      <c r="KZT28" s="61"/>
      <c r="KZU28" s="61"/>
      <c r="KZV28" s="61"/>
      <c r="KZW28" s="61"/>
      <c r="KZX28" s="61"/>
      <c r="KZY28" s="61"/>
      <c r="KZZ28" s="61"/>
      <c r="LAA28" s="61"/>
      <c r="LAB28" s="61"/>
      <c r="LAC28" s="61"/>
      <c r="LAD28" s="61"/>
      <c r="LAE28" s="61"/>
      <c r="LAF28" s="61"/>
      <c r="LAG28" s="61"/>
      <c r="LAH28" s="61"/>
      <c r="LAI28" s="61"/>
      <c r="LAJ28" s="61"/>
      <c r="LAK28" s="61"/>
      <c r="LAL28" s="61"/>
      <c r="LAM28" s="61"/>
      <c r="LAN28" s="61"/>
      <c r="LAO28" s="61"/>
      <c r="LAP28" s="61"/>
      <c r="LAQ28" s="61"/>
      <c r="LAR28" s="61"/>
      <c r="LAS28" s="61"/>
      <c r="LAT28" s="61"/>
      <c r="LAU28" s="61"/>
      <c r="LAV28" s="61"/>
      <c r="LAW28" s="61"/>
      <c r="LAX28" s="61"/>
      <c r="LAY28" s="61"/>
      <c r="LAZ28" s="61"/>
      <c r="LBA28" s="61"/>
      <c r="LBB28" s="61"/>
      <c r="LBC28" s="61"/>
      <c r="LBD28" s="61"/>
      <c r="LBE28" s="61"/>
      <c r="LBF28" s="61"/>
      <c r="LBG28" s="61"/>
      <c r="LBH28" s="61"/>
      <c r="LBI28" s="61"/>
      <c r="LBJ28" s="61"/>
      <c r="LBK28" s="61"/>
      <c r="LBL28" s="61"/>
      <c r="LBM28" s="61"/>
      <c r="LBN28" s="61"/>
      <c r="LBO28" s="61"/>
      <c r="LBP28" s="61"/>
      <c r="LBQ28" s="61"/>
      <c r="LBR28" s="61"/>
      <c r="LBS28" s="61"/>
      <c r="LBT28" s="61"/>
      <c r="LBU28" s="61"/>
      <c r="LBV28" s="61"/>
      <c r="LBW28" s="61"/>
      <c r="LBX28" s="61"/>
      <c r="LBY28" s="61"/>
      <c r="LBZ28" s="61"/>
      <c r="LCA28" s="61"/>
      <c r="LCB28" s="61"/>
      <c r="LCC28" s="61"/>
      <c r="LCD28" s="61"/>
      <c r="LCE28" s="61"/>
      <c r="LCF28" s="61"/>
      <c r="LCG28" s="61"/>
      <c r="LCH28" s="61"/>
      <c r="LCI28" s="61"/>
      <c r="LCJ28" s="61"/>
      <c r="LCK28" s="61"/>
      <c r="LCL28" s="61"/>
      <c r="LCM28" s="61"/>
      <c r="LCN28" s="61"/>
      <c r="LCO28" s="61"/>
      <c r="LCP28" s="61"/>
      <c r="LCQ28" s="61"/>
      <c r="LCR28" s="61"/>
      <c r="LCS28" s="61"/>
      <c r="LCT28" s="61"/>
      <c r="LCU28" s="61"/>
      <c r="LCV28" s="61"/>
      <c r="LCW28" s="61"/>
      <c r="LCX28" s="61"/>
      <c r="LCY28" s="61"/>
      <c r="LCZ28" s="61"/>
      <c r="LDA28" s="61"/>
      <c r="LDB28" s="61"/>
      <c r="LDC28" s="61"/>
      <c r="LDD28" s="61"/>
      <c r="LDE28" s="61"/>
      <c r="LDF28" s="61"/>
      <c r="LDG28" s="61"/>
      <c r="LDH28" s="61"/>
      <c r="LDI28" s="61"/>
      <c r="LDJ28" s="61"/>
      <c r="LDK28" s="61"/>
      <c r="LDL28" s="61"/>
      <c r="LDM28" s="61"/>
      <c r="LDN28" s="61"/>
      <c r="LDO28" s="61"/>
      <c r="LDP28" s="61"/>
      <c r="LDQ28" s="61"/>
      <c r="LDR28" s="61"/>
      <c r="LDS28" s="61"/>
      <c r="LDT28" s="61"/>
      <c r="LDU28" s="61"/>
      <c r="LDV28" s="61"/>
      <c r="LDW28" s="61"/>
      <c r="LDX28" s="61"/>
      <c r="LDY28" s="61"/>
      <c r="LDZ28" s="61"/>
      <c r="LEA28" s="61"/>
      <c r="LEB28" s="61"/>
      <c r="LEC28" s="61"/>
      <c r="LED28" s="61"/>
      <c r="LEE28" s="61"/>
      <c r="LEF28" s="61"/>
      <c r="LEG28" s="61"/>
      <c r="LEH28" s="61"/>
      <c r="LEI28" s="61"/>
      <c r="LEJ28" s="61"/>
      <c r="LEK28" s="61"/>
      <c r="LEL28" s="61"/>
      <c r="LEM28" s="61"/>
      <c r="LEN28" s="61"/>
      <c r="LEO28" s="61"/>
      <c r="LEP28" s="61"/>
      <c r="LEQ28" s="61"/>
      <c r="LER28" s="61"/>
      <c r="LES28" s="61"/>
      <c r="LET28" s="61"/>
      <c r="LEU28" s="61"/>
      <c r="LEV28" s="61"/>
      <c r="LEW28" s="61"/>
      <c r="LEX28" s="61"/>
      <c r="LEY28" s="61"/>
      <c r="LEZ28" s="61"/>
      <c r="LFA28" s="61"/>
      <c r="LFB28" s="61"/>
      <c r="LFC28" s="61"/>
      <c r="LFD28" s="61"/>
      <c r="LFE28" s="61"/>
      <c r="LFF28" s="61"/>
      <c r="LFG28" s="61"/>
      <c r="LFH28" s="61"/>
      <c r="LFI28" s="61"/>
      <c r="LFJ28" s="61"/>
      <c r="LFK28" s="61"/>
      <c r="LFL28" s="61"/>
      <c r="LFM28" s="61"/>
      <c r="LFN28" s="61"/>
      <c r="LFO28" s="61"/>
      <c r="LFP28" s="61"/>
      <c r="LFQ28" s="61"/>
      <c r="LFR28" s="61"/>
      <c r="LFS28" s="61"/>
      <c r="LFT28" s="61"/>
      <c r="LFU28" s="61"/>
      <c r="LFV28" s="61"/>
      <c r="LFW28" s="61"/>
      <c r="LFX28" s="61"/>
      <c r="LFY28" s="61"/>
      <c r="LFZ28" s="61"/>
      <c r="LGA28" s="61"/>
      <c r="LGB28" s="61"/>
      <c r="LGC28" s="61"/>
      <c r="LGD28" s="61"/>
      <c r="LGE28" s="61"/>
      <c r="LGF28" s="61"/>
      <c r="LGG28" s="61"/>
      <c r="LGH28" s="61"/>
      <c r="LGI28" s="61"/>
      <c r="LGJ28" s="61"/>
      <c r="LGK28" s="61"/>
      <c r="LGL28" s="61"/>
      <c r="LGM28" s="61"/>
      <c r="LGN28" s="61"/>
      <c r="LGO28" s="61"/>
      <c r="LGP28" s="61"/>
      <c r="LGQ28" s="61"/>
      <c r="LGR28" s="61"/>
      <c r="LGS28" s="61"/>
      <c r="LGT28" s="61"/>
      <c r="LGU28" s="61"/>
      <c r="LGV28" s="61"/>
      <c r="LGW28" s="61"/>
      <c r="LGX28" s="61"/>
      <c r="LGY28" s="61"/>
      <c r="LGZ28" s="61"/>
      <c r="LHA28" s="61"/>
      <c r="LHB28" s="61"/>
      <c r="LHC28" s="61"/>
      <c r="LHD28" s="61"/>
      <c r="LHE28" s="61"/>
      <c r="LHF28" s="61"/>
      <c r="LHG28" s="61"/>
      <c r="LHH28" s="61"/>
      <c r="LHI28" s="61"/>
      <c r="LHJ28" s="61"/>
      <c r="LHK28" s="61"/>
      <c r="LHL28" s="61"/>
      <c r="LHM28" s="61"/>
      <c r="LHN28" s="61"/>
      <c r="LHO28" s="61"/>
      <c r="LHP28" s="61"/>
      <c r="LHQ28" s="61"/>
      <c r="LHR28" s="61"/>
      <c r="LHS28" s="61"/>
      <c r="LHT28" s="61"/>
      <c r="LHU28" s="61"/>
      <c r="LHV28" s="61"/>
      <c r="LHW28" s="61"/>
      <c r="LHX28" s="61"/>
      <c r="LHY28" s="61"/>
      <c r="LHZ28" s="61"/>
      <c r="LIA28" s="61"/>
      <c r="LIB28" s="61"/>
      <c r="LIC28" s="61"/>
      <c r="LID28" s="61"/>
      <c r="LIE28" s="61"/>
      <c r="LIF28" s="61"/>
      <c r="LIG28" s="61"/>
      <c r="LIH28" s="61"/>
      <c r="LII28" s="61"/>
      <c r="LIJ28" s="61"/>
      <c r="LIK28" s="61"/>
      <c r="LIL28" s="61"/>
      <c r="LIM28" s="61"/>
      <c r="LIN28" s="61"/>
      <c r="LIO28" s="61"/>
      <c r="LIP28" s="61"/>
      <c r="LIQ28" s="61"/>
      <c r="LIR28" s="61"/>
      <c r="LIS28" s="61"/>
      <c r="LIT28" s="61"/>
      <c r="LIU28" s="61"/>
      <c r="LIV28" s="61"/>
      <c r="LIW28" s="61"/>
      <c r="LIX28" s="61"/>
      <c r="LIY28" s="61"/>
      <c r="LIZ28" s="61"/>
      <c r="LJA28" s="61"/>
      <c r="LJB28" s="61"/>
      <c r="LJC28" s="61"/>
      <c r="LJD28" s="61"/>
      <c r="LJE28" s="61"/>
      <c r="LJF28" s="61"/>
      <c r="LJG28" s="61"/>
      <c r="LJH28" s="61"/>
      <c r="LJI28" s="61"/>
      <c r="LJJ28" s="61"/>
      <c r="LJK28" s="61"/>
      <c r="LJL28" s="61"/>
      <c r="LJM28" s="61"/>
      <c r="LJN28" s="61"/>
      <c r="LJO28" s="61"/>
      <c r="LJP28" s="61"/>
      <c r="LJQ28" s="61"/>
      <c r="LJR28" s="61"/>
      <c r="LJS28" s="61"/>
      <c r="LJT28" s="61"/>
      <c r="LJU28" s="61"/>
      <c r="LJV28" s="61"/>
      <c r="LJW28" s="61"/>
      <c r="LJX28" s="61"/>
      <c r="LJY28" s="61"/>
      <c r="LJZ28" s="61"/>
      <c r="LKA28" s="61"/>
      <c r="LKB28" s="61"/>
      <c r="LKC28" s="61"/>
      <c r="LKD28" s="61"/>
      <c r="LKE28" s="61"/>
      <c r="LKF28" s="61"/>
      <c r="LKG28" s="61"/>
      <c r="LKH28" s="61"/>
      <c r="LKI28" s="61"/>
      <c r="LKJ28" s="61"/>
      <c r="LKK28" s="61"/>
      <c r="LKL28" s="61"/>
      <c r="LKM28" s="61"/>
      <c r="LKN28" s="61"/>
      <c r="LKO28" s="61"/>
      <c r="LKP28" s="61"/>
      <c r="LKQ28" s="61"/>
      <c r="LKR28" s="61"/>
      <c r="LKS28" s="61"/>
      <c r="LKT28" s="61"/>
      <c r="LKU28" s="61"/>
      <c r="LKV28" s="61"/>
      <c r="LKW28" s="61"/>
      <c r="LKX28" s="61"/>
      <c r="LKY28" s="61"/>
      <c r="LKZ28" s="61"/>
      <c r="LLA28" s="61"/>
      <c r="LLB28" s="61"/>
      <c r="LLC28" s="61"/>
      <c r="LLD28" s="61"/>
      <c r="LLE28" s="61"/>
      <c r="LLF28" s="61"/>
      <c r="LLG28" s="61"/>
      <c r="LLH28" s="61"/>
      <c r="LLI28" s="61"/>
      <c r="LLJ28" s="61"/>
      <c r="LLK28" s="61"/>
      <c r="LLL28" s="61"/>
      <c r="LLM28" s="61"/>
      <c r="LLN28" s="61"/>
      <c r="LLO28" s="61"/>
      <c r="LLP28" s="61"/>
      <c r="LLQ28" s="61"/>
      <c r="LLR28" s="61"/>
      <c r="LLS28" s="61"/>
      <c r="LLT28" s="61"/>
      <c r="LLU28" s="61"/>
      <c r="LLV28" s="61"/>
      <c r="LLW28" s="61"/>
      <c r="LLX28" s="61"/>
      <c r="LLY28" s="61"/>
      <c r="LLZ28" s="61"/>
      <c r="LMA28" s="61"/>
      <c r="LMB28" s="61"/>
      <c r="LMC28" s="61"/>
      <c r="LMD28" s="61"/>
      <c r="LME28" s="61"/>
      <c r="LMF28" s="61"/>
      <c r="LMG28" s="61"/>
      <c r="LMH28" s="61"/>
      <c r="LMI28" s="61"/>
      <c r="LMJ28" s="61"/>
      <c r="LMK28" s="61"/>
      <c r="LML28" s="61"/>
      <c r="LMM28" s="61"/>
      <c r="LMN28" s="61"/>
      <c r="LMO28" s="61"/>
      <c r="LMP28" s="61"/>
      <c r="LMQ28" s="61"/>
      <c r="LMR28" s="61"/>
      <c r="LMS28" s="61"/>
      <c r="LMT28" s="61"/>
      <c r="LMU28" s="61"/>
      <c r="LMV28" s="61"/>
      <c r="LMW28" s="61"/>
      <c r="LMX28" s="61"/>
      <c r="LMY28" s="61"/>
      <c r="LMZ28" s="61"/>
      <c r="LNA28" s="61"/>
      <c r="LNB28" s="61"/>
      <c r="LNC28" s="61"/>
      <c r="LND28" s="61"/>
      <c r="LNE28" s="61"/>
      <c r="LNF28" s="61"/>
      <c r="LNG28" s="61"/>
      <c r="LNH28" s="61"/>
      <c r="LNI28" s="61"/>
      <c r="LNJ28" s="61"/>
      <c r="LNK28" s="61"/>
      <c r="LNL28" s="61"/>
      <c r="LNM28" s="61"/>
      <c r="LNN28" s="61"/>
      <c r="LNO28" s="61"/>
      <c r="LNP28" s="61"/>
      <c r="LNQ28" s="61"/>
      <c r="LNR28" s="61"/>
      <c r="LNS28" s="61"/>
      <c r="LNT28" s="61"/>
      <c r="LNU28" s="61"/>
      <c r="LNV28" s="61"/>
      <c r="LNW28" s="61"/>
      <c r="LNX28" s="61"/>
      <c r="LNY28" s="61"/>
      <c r="LNZ28" s="61"/>
      <c r="LOA28" s="61"/>
      <c r="LOB28" s="61"/>
      <c r="LOC28" s="61"/>
      <c r="LOD28" s="61"/>
      <c r="LOE28" s="61"/>
      <c r="LOF28" s="61"/>
      <c r="LOG28" s="61"/>
      <c r="LOH28" s="61"/>
      <c r="LOI28" s="61"/>
      <c r="LOJ28" s="61"/>
      <c r="LOK28" s="61"/>
      <c r="LOL28" s="61"/>
      <c r="LOM28" s="61"/>
      <c r="LON28" s="61"/>
      <c r="LOO28" s="61"/>
      <c r="LOP28" s="61"/>
      <c r="LOQ28" s="61"/>
      <c r="LOR28" s="61"/>
      <c r="LOS28" s="61"/>
      <c r="LOT28" s="61"/>
      <c r="LOU28" s="61"/>
      <c r="LOV28" s="61"/>
      <c r="LOW28" s="61"/>
      <c r="LOX28" s="61"/>
      <c r="LOY28" s="61"/>
      <c r="LOZ28" s="61"/>
      <c r="LPA28" s="61"/>
      <c r="LPB28" s="61"/>
      <c r="LPC28" s="61"/>
      <c r="LPD28" s="61"/>
      <c r="LPE28" s="61"/>
      <c r="LPF28" s="61"/>
      <c r="LPG28" s="61"/>
      <c r="LPH28" s="61"/>
      <c r="LPI28" s="61"/>
      <c r="LPJ28" s="61"/>
      <c r="LPK28" s="61"/>
      <c r="LPL28" s="61"/>
      <c r="LPM28" s="61"/>
      <c r="LPN28" s="61"/>
      <c r="LPO28" s="61"/>
      <c r="LPP28" s="61"/>
      <c r="LPQ28" s="61"/>
      <c r="LPR28" s="61"/>
      <c r="LPS28" s="61"/>
      <c r="LPT28" s="61"/>
      <c r="LPU28" s="61"/>
      <c r="LPV28" s="61"/>
      <c r="LPW28" s="61"/>
      <c r="LPX28" s="61"/>
      <c r="LPY28" s="61"/>
      <c r="LPZ28" s="61"/>
      <c r="LQA28" s="61"/>
      <c r="LQB28" s="61"/>
      <c r="LQC28" s="61"/>
      <c r="LQD28" s="61"/>
      <c r="LQE28" s="61"/>
      <c r="LQF28" s="61"/>
      <c r="LQG28" s="61"/>
      <c r="LQH28" s="61"/>
      <c r="LQI28" s="61"/>
      <c r="LQJ28" s="61"/>
      <c r="LQK28" s="61"/>
      <c r="LQL28" s="61"/>
      <c r="LQM28" s="61"/>
      <c r="LQN28" s="61"/>
      <c r="LQO28" s="61"/>
      <c r="LQP28" s="61"/>
      <c r="LQQ28" s="61"/>
      <c r="LQR28" s="61"/>
      <c r="LQS28" s="61"/>
      <c r="LQT28" s="61"/>
      <c r="LQU28" s="61"/>
      <c r="LQV28" s="61"/>
      <c r="LQW28" s="61"/>
      <c r="LQX28" s="61"/>
      <c r="LQY28" s="61"/>
      <c r="LQZ28" s="61"/>
      <c r="LRA28" s="61"/>
      <c r="LRB28" s="61"/>
      <c r="LRC28" s="61"/>
      <c r="LRD28" s="61"/>
      <c r="LRE28" s="61"/>
      <c r="LRF28" s="61"/>
      <c r="LRG28" s="61"/>
      <c r="LRH28" s="61"/>
      <c r="LRI28" s="61"/>
      <c r="LRJ28" s="61"/>
      <c r="LRK28" s="61"/>
      <c r="LRL28" s="61"/>
      <c r="LRM28" s="61"/>
      <c r="LRN28" s="61"/>
      <c r="LRO28" s="61"/>
      <c r="LRP28" s="61"/>
      <c r="LRQ28" s="61"/>
      <c r="LRR28" s="61"/>
      <c r="LRS28" s="61"/>
      <c r="LRT28" s="61"/>
      <c r="LRU28" s="61"/>
      <c r="LRV28" s="61"/>
      <c r="LRW28" s="61"/>
      <c r="LRX28" s="61"/>
      <c r="LRY28" s="61"/>
      <c r="LRZ28" s="61"/>
      <c r="LSA28" s="61"/>
      <c r="LSB28" s="61"/>
      <c r="LSC28" s="61"/>
      <c r="LSD28" s="61"/>
      <c r="LSE28" s="61"/>
      <c r="LSF28" s="61"/>
      <c r="LSG28" s="61"/>
      <c r="LSH28" s="61"/>
      <c r="LSI28" s="61"/>
      <c r="LSJ28" s="61"/>
      <c r="LSK28" s="61"/>
      <c r="LSL28" s="61"/>
      <c r="LSM28" s="61"/>
      <c r="LSN28" s="61"/>
      <c r="LSO28" s="61"/>
      <c r="LSP28" s="61"/>
      <c r="LSQ28" s="61"/>
      <c r="LSR28" s="61"/>
      <c r="LSS28" s="61"/>
      <c r="LST28" s="61"/>
      <c r="LSU28" s="61"/>
      <c r="LSV28" s="61"/>
      <c r="LSW28" s="61"/>
      <c r="LSX28" s="61"/>
      <c r="LSY28" s="61"/>
      <c r="LSZ28" s="61"/>
      <c r="LTA28" s="61"/>
      <c r="LTB28" s="61"/>
      <c r="LTC28" s="61"/>
      <c r="LTD28" s="61"/>
      <c r="LTE28" s="61"/>
      <c r="LTF28" s="61"/>
      <c r="LTG28" s="61"/>
      <c r="LTH28" s="61"/>
      <c r="LTI28" s="61"/>
      <c r="LTJ28" s="61"/>
      <c r="LTK28" s="61"/>
      <c r="LTL28" s="61"/>
      <c r="LTM28" s="61"/>
      <c r="LTN28" s="61"/>
      <c r="LTO28" s="61"/>
      <c r="LTP28" s="61"/>
      <c r="LTQ28" s="61"/>
      <c r="LTR28" s="61"/>
      <c r="LTS28" s="61"/>
      <c r="LTT28" s="61"/>
      <c r="LTU28" s="61"/>
      <c r="LTV28" s="61"/>
      <c r="LTW28" s="61"/>
      <c r="LTX28" s="61"/>
      <c r="LTY28" s="61"/>
      <c r="LTZ28" s="61"/>
      <c r="LUA28" s="61"/>
      <c r="LUB28" s="61"/>
      <c r="LUC28" s="61"/>
      <c r="LUD28" s="61"/>
      <c r="LUE28" s="61"/>
      <c r="LUF28" s="61"/>
      <c r="LUG28" s="61"/>
      <c r="LUH28" s="61"/>
      <c r="LUI28" s="61"/>
      <c r="LUJ28" s="61"/>
      <c r="LUK28" s="61"/>
      <c r="LUL28" s="61"/>
      <c r="LUM28" s="61"/>
      <c r="LUN28" s="61"/>
      <c r="LUO28" s="61"/>
      <c r="LUP28" s="61"/>
      <c r="LUQ28" s="61"/>
      <c r="LUR28" s="61"/>
      <c r="LUS28" s="61"/>
      <c r="LUT28" s="61"/>
      <c r="LUU28" s="61"/>
      <c r="LUV28" s="61"/>
      <c r="LUW28" s="61"/>
      <c r="LUX28" s="61"/>
      <c r="LUY28" s="61"/>
      <c r="LUZ28" s="61"/>
      <c r="LVA28" s="61"/>
      <c r="LVB28" s="61"/>
      <c r="LVC28" s="61"/>
      <c r="LVD28" s="61"/>
      <c r="LVE28" s="61"/>
      <c r="LVF28" s="61"/>
      <c r="LVG28" s="61"/>
      <c r="LVH28" s="61"/>
      <c r="LVI28" s="61"/>
      <c r="LVJ28" s="61"/>
      <c r="LVK28" s="61"/>
      <c r="LVL28" s="61"/>
      <c r="LVM28" s="61"/>
      <c r="LVN28" s="61"/>
      <c r="LVO28" s="61"/>
      <c r="LVP28" s="61"/>
      <c r="LVQ28" s="61"/>
      <c r="LVR28" s="61"/>
      <c r="LVS28" s="61"/>
      <c r="LVT28" s="61"/>
      <c r="LVU28" s="61"/>
      <c r="LVV28" s="61"/>
      <c r="LVW28" s="61"/>
      <c r="LVX28" s="61"/>
      <c r="LVY28" s="61"/>
      <c r="LVZ28" s="61"/>
      <c r="LWA28" s="61"/>
      <c r="LWB28" s="61"/>
      <c r="LWC28" s="61"/>
      <c r="LWD28" s="61"/>
      <c r="LWE28" s="61"/>
      <c r="LWF28" s="61"/>
      <c r="LWG28" s="61"/>
      <c r="LWH28" s="61"/>
      <c r="LWI28" s="61"/>
      <c r="LWJ28" s="61"/>
      <c r="LWK28" s="61"/>
      <c r="LWL28" s="61"/>
      <c r="LWM28" s="61"/>
      <c r="LWN28" s="61"/>
      <c r="LWO28" s="61"/>
      <c r="LWP28" s="61"/>
      <c r="LWQ28" s="61"/>
      <c r="LWR28" s="61"/>
      <c r="LWS28" s="61"/>
      <c r="LWT28" s="61"/>
      <c r="LWU28" s="61"/>
      <c r="LWV28" s="61"/>
      <c r="LWW28" s="61"/>
      <c r="LWX28" s="61"/>
      <c r="LWY28" s="61"/>
      <c r="LWZ28" s="61"/>
      <c r="LXA28" s="61"/>
      <c r="LXB28" s="61"/>
      <c r="LXC28" s="61"/>
      <c r="LXD28" s="61"/>
      <c r="LXE28" s="61"/>
      <c r="LXF28" s="61"/>
      <c r="LXG28" s="61"/>
      <c r="LXH28" s="61"/>
      <c r="LXI28" s="61"/>
      <c r="LXJ28" s="61"/>
      <c r="LXK28" s="61"/>
      <c r="LXL28" s="61"/>
      <c r="LXM28" s="61"/>
      <c r="LXN28" s="61"/>
      <c r="LXO28" s="61"/>
      <c r="LXP28" s="61"/>
      <c r="LXQ28" s="61"/>
      <c r="LXR28" s="61"/>
      <c r="LXS28" s="61"/>
      <c r="LXT28" s="61"/>
      <c r="LXU28" s="61"/>
      <c r="LXV28" s="61"/>
      <c r="LXW28" s="61"/>
      <c r="LXX28" s="61"/>
      <c r="LXY28" s="61"/>
      <c r="LXZ28" s="61"/>
      <c r="LYA28" s="61"/>
      <c r="LYB28" s="61"/>
      <c r="LYC28" s="61"/>
      <c r="LYD28" s="61"/>
      <c r="LYE28" s="61"/>
      <c r="LYF28" s="61"/>
      <c r="LYG28" s="61"/>
      <c r="LYH28" s="61"/>
      <c r="LYI28" s="61"/>
      <c r="LYJ28" s="61"/>
      <c r="LYK28" s="61"/>
      <c r="LYL28" s="61"/>
      <c r="LYM28" s="61"/>
      <c r="LYN28" s="61"/>
      <c r="LYO28" s="61"/>
      <c r="LYP28" s="61"/>
      <c r="LYQ28" s="61"/>
      <c r="LYR28" s="61"/>
      <c r="LYS28" s="61"/>
      <c r="LYT28" s="61"/>
      <c r="LYU28" s="61"/>
      <c r="LYV28" s="61"/>
      <c r="LYW28" s="61"/>
      <c r="LYX28" s="61"/>
      <c r="LYY28" s="61"/>
      <c r="LYZ28" s="61"/>
      <c r="LZA28" s="61"/>
      <c r="LZB28" s="61"/>
      <c r="LZC28" s="61"/>
      <c r="LZD28" s="61"/>
      <c r="LZE28" s="61"/>
      <c r="LZF28" s="61"/>
      <c r="LZG28" s="61"/>
      <c r="LZH28" s="61"/>
      <c r="LZI28" s="61"/>
      <c r="LZJ28" s="61"/>
      <c r="LZK28" s="61"/>
      <c r="LZL28" s="61"/>
      <c r="LZM28" s="61"/>
      <c r="LZN28" s="61"/>
      <c r="LZO28" s="61"/>
      <c r="LZP28" s="61"/>
      <c r="LZQ28" s="61"/>
      <c r="LZR28" s="61"/>
      <c r="LZS28" s="61"/>
      <c r="LZT28" s="61"/>
      <c r="LZU28" s="61"/>
      <c r="LZV28" s="61"/>
      <c r="LZW28" s="61"/>
      <c r="LZX28" s="61"/>
      <c r="LZY28" s="61"/>
      <c r="LZZ28" s="61"/>
      <c r="MAA28" s="61"/>
      <c r="MAB28" s="61"/>
      <c r="MAC28" s="61"/>
      <c r="MAD28" s="61"/>
      <c r="MAE28" s="61"/>
      <c r="MAF28" s="61"/>
      <c r="MAG28" s="61"/>
      <c r="MAH28" s="61"/>
      <c r="MAI28" s="61"/>
      <c r="MAJ28" s="61"/>
      <c r="MAK28" s="61"/>
      <c r="MAL28" s="61"/>
      <c r="MAM28" s="61"/>
      <c r="MAN28" s="61"/>
      <c r="MAO28" s="61"/>
      <c r="MAP28" s="61"/>
      <c r="MAQ28" s="61"/>
      <c r="MAR28" s="61"/>
      <c r="MAS28" s="61"/>
      <c r="MAT28" s="61"/>
      <c r="MAU28" s="61"/>
      <c r="MAV28" s="61"/>
      <c r="MAW28" s="61"/>
      <c r="MAX28" s="61"/>
      <c r="MAY28" s="61"/>
      <c r="MAZ28" s="61"/>
      <c r="MBA28" s="61"/>
      <c r="MBB28" s="61"/>
      <c r="MBC28" s="61"/>
      <c r="MBD28" s="61"/>
      <c r="MBE28" s="61"/>
      <c r="MBF28" s="61"/>
      <c r="MBG28" s="61"/>
      <c r="MBH28" s="61"/>
      <c r="MBI28" s="61"/>
      <c r="MBJ28" s="61"/>
      <c r="MBK28" s="61"/>
      <c r="MBL28" s="61"/>
      <c r="MBM28" s="61"/>
      <c r="MBN28" s="61"/>
      <c r="MBO28" s="61"/>
      <c r="MBP28" s="61"/>
      <c r="MBQ28" s="61"/>
      <c r="MBR28" s="61"/>
      <c r="MBS28" s="61"/>
      <c r="MBT28" s="61"/>
      <c r="MBU28" s="61"/>
      <c r="MBV28" s="61"/>
      <c r="MBW28" s="61"/>
      <c r="MBX28" s="61"/>
      <c r="MBY28" s="61"/>
      <c r="MBZ28" s="61"/>
      <c r="MCA28" s="61"/>
      <c r="MCB28" s="61"/>
      <c r="MCC28" s="61"/>
      <c r="MCD28" s="61"/>
      <c r="MCE28" s="61"/>
      <c r="MCF28" s="61"/>
      <c r="MCG28" s="61"/>
      <c r="MCH28" s="61"/>
      <c r="MCI28" s="61"/>
      <c r="MCJ28" s="61"/>
      <c r="MCK28" s="61"/>
      <c r="MCL28" s="61"/>
      <c r="MCM28" s="61"/>
      <c r="MCN28" s="61"/>
      <c r="MCO28" s="61"/>
      <c r="MCP28" s="61"/>
      <c r="MCQ28" s="61"/>
      <c r="MCR28" s="61"/>
      <c r="MCS28" s="61"/>
      <c r="MCT28" s="61"/>
      <c r="MCU28" s="61"/>
      <c r="MCV28" s="61"/>
      <c r="MCW28" s="61"/>
      <c r="MCX28" s="61"/>
      <c r="MCY28" s="61"/>
      <c r="MCZ28" s="61"/>
      <c r="MDA28" s="61"/>
      <c r="MDB28" s="61"/>
      <c r="MDC28" s="61"/>
      <c r="MDD28" s="61"/>
      <c r="MDE28" s="61"/>
      <c r="MDF28" s="61"/>
      <c r="MDG28" s="61"/>
      <c r="MDH28" s="61"/>
      <c r="MDI28" s="61"/>
      <c r="MDJ28" s="61"/>
      <c r="MDK28" s="61"/>
      <c r="MDL28" s="61"/>
      <c r="MDM28" s="61"/>
      <c r="MDN28" s="61"/>
      <c r="MDO28" s="61"/>
      <c r="MDP28" s="61"/>
      <c r="MDQ28" s="61"/>
      <c r="MDR28" s="61"/>
      <c r="MDS28" s="61"/>
      <c r="MDT28" s="61"/>
      <c r="MDU28" s="61"/>
      <c r="MDV28" s="61"/>
      <c r="MDW28" s="61"/>
      <c r="MDX28" s="61"/>
      <c r="MDY28" s="61"/>
      <c r="MDZ28" s="61"/>
      <c r="MEA28" s="61"/>
      <c r="MEB28" s="61"/>
      <c r="MEC28" s="61"/>
      <c r="MED28" s="61"/>
      <c r="MEE28" s="61"/>
      <c r="MEF28" s="61"/>
      <c r="MEG28" s="61"/>
      <c r="MEH28" s="61"/>
      <c r="MEI28" s="61"/>
      <c r="MEJ28" s="61"/>
      <c r="MEK28" s="61"/>
      <c r="MEL28" s="61"/>
      <c r="MEM28" s="61"/>
      <c r="MEN28" s="61"/>
      <c r="MEO28" s="61"/>
      <c r="MEP28" s="61"/>
      <c r="MEQ28" s="61"/>
      <c r="MER28" s="61"/>
      <c r="MES28" s="61"/>
      <c r="MET28" s="61"/>
      <c r="MEU28" s="61"/>
      <c r="MEV28" s="61"/>
      <c r="MEW28" s="61"/>
      <c r="MEX28" s="61"/>
      <c r="MEY28" s="61"/>
      <c r="MEZ28" s="61"/>
      <c r="MFA28" s="61"/>
      <c r="MFB28" s="61"/>
      <c r="MFC28" s="61"/>
      <c r="MFD28" s="61"/>
      <c r="MFE28" s="61"/>
      <c r="MFF28" s="61"/>
      <c r="MFG28" s="61"/>
      <c r="MFH28" s="61"/>
      <c r="MFI28" s="61"/>
      <c r="MFJ28" s="61"/>
      <c r="MFK28" s="61"/>
      <c r="MFL28" s="61"/>
      <c r="MFM28" s="61"/>
      <c r="MFN28" s="61"/>
      <c r="MFO28" s="61"/>
      <c r="MFP28" s="61"/>
      <c r="MFQ28" s="61"/>
      <c r="MFR28" s="61"/>
      <c r="MFS28" s="61"/>
      <c r="MFT28" s="61"/>
      <c r="MFU28" s="61"/>
      <c r="MFV28" s="61"/>
      <c r="MFW28" s="61"/>
      <c r="MFX28" s="61"/>
      <c r="MFY28" s="61"/>
      <c r="MFZ28" s="61"/>
      <c r="MGA28" s="61"/>
      <c r="MGB28" s="61"/>
      <c r="MGC28" s="61"/>
      <c r="MGD28" s="61"/>
      <c r="MGE28" s="61"/>
      <c r="MGF28" s="61"/>
      <c r="MGG28" s="61"/>
      <c r="MGH28" s="61"/>
      <c r="MGI28" s="61"/>
      <c r="MGJ28" s="61"/>
      <c r="MGK28" s="61"/>
      <c r="MGL28" s="61"/>
      <c r="MGM28" s="61"/>
      <c r="MGN28" s="61"/>
      <c r="MGO28" s="61"/>
      <c r="MGP28" s="61"/>
      <c r="MGQ28" s="61"/>
      <c r="MGR28" s="61"/>
      <c r="MGS28" s="61"/>
      <c r="MGT28" s="61"/>
      <c r="MGU28" s="61"/>
      <c r="MGV28" s="61"/>
      <c r="MGW28" s="61"/>
      <c r="MGX28" s="61"/>
      <c r="MGY28" s="61"/>
      <c r="MGZ28" s="61"/>
      <c r="MHA28" s="61"/>
      <c r="MHB28" s="61"/>
      <c r="MHC28" s="61"/>
      <c r="MHD28" s="61"/>
      <c r="MHE28" s="61"/>
      <c r="MHF28" s="61"/>
      <c r="MHG28" s="61"/>
      <c r="MHH28" s="61"/>
      <c r="MHI28" s="61"/>
      <c r="MHJ28" s="61"/>
      <c r="MHK28" s="61"/>
      <c r="MHL28" s="61"/>
      <c r="MHM28" s="61"/>
      <c r="MHN28" s="61"/>
      <c r="MHO28" s="61"/>
      <c r="MHP28" s="61"/>
      <c r="MHQ28" s="61"/>
      <c r="MHR28" s="61"/>
      <c r="MHS28" s="61"/>
      <c r="MHT28" s="61"/>
      <c r="MHU28" s="61"/>
      <c r="MHV28" s="61"/>
      <c r="MHW28" s="61"/>
      <c r="MHX28" s="61"/>
      <c r="MHY28" s="61"/>
      <c r="MHZ28" s="61"/>
      <c r="MIA28" s="61"/>
      <c r="MIB28" s="61"/>
      <c r="MIC28" s="61"/>
      <c r="MID28" s="61"/>
      <c r="MIE28" s="61"/>
      <c r="MIF28" s="61"/>
      <c r="MIG28" s="61"/>
      <c r="MIH28" s="61"/>
      <c r="MII28" s="61"/>
      <c r="MIJ28" s="61"/>
      <c r="MIK28" s="61"/>
      <c r="MIL28" s="61"/>
      <c r="MIM28" s="61"/>
      <c r="MIN28" s="61"/>
      <c r="MIO28" s="61"/>
      <c r="MIP28" s="61"/>
      <c r="MIQ28" s="61"/>
      <c r="MIR28" s="61"/>
      <c r="MIS28" s="61"/>
      <c r="MIT28" s="61"/>
      <c r="MIU28" s="61"/>
      <c r="MIV28" s="61"/>
      <c r="MIW28" s="61"/>
      <c r="MIX28" s="61"/>
      <c r="MIY28" s="61"/>
      <c r="MIZ28" s="61"/>
      <c r="MJA28" s="61"/>
      <c r="MJB28" s="61"/>
      <c r="MJC28" s="61"/>
      <c r="MJD28" s="61"/>
      <c r="MJE28" s="61"/>
      <c r="MJF28" s="61"/>
      <c r="MJG28" s="61"/>
      <c r="MJH28" s="61"/>
      <c r="MJI28" s="61"/>
      <c r="MJJ28" s="61"/>
      <c r="MJK28" s="61"/>
      <c r="MJL28" s="61"/>
      <c r="MJM28" s="61"/>
      <c r="MJN28" s="61"/>
      <c r="MJO28" s="61"/>
      <c r="MJP28" s="61"/>
      <c r="MJQ28" s="61"/>
      <c r="MJR28" s="61"/>
      <c r="MJS28" s="61"/>
      <c r="MJT28" s="61"/>
      <c r="MJU28" s="61"/>
      <c r="MJV28" s="61"/>
      <c r="MJW28" s="61"/>
      <c r="MJX28" s="61"/>
      <c r="MJY28" s="61"/>
      <c r="MJZ28" s="61"/>
      <c r="MKA28" s="61"/>
      <c r="MKB28" s="61"/>
      <c r="MKC28" s="61"/>
      <c r="MKD28" s="61"/>
      <c r="MKE28" s="61"/>
      <c r="MKF28" s="61"/>
      <c r="MKG28" s="61"/>
      <c r="MKH28" s="61"/>
      <c r="MKI28" s="61"/>
      <c r="MKJ28" s="61"/>
      <c r="MKK28" s="61"/>
      <c r="MKL28" s="61"/>
      <c r="MKM28" s="61"/>
      <c r="MKN28" s="61"/>
      <c r="MKO28" s="61"/>
      <c r="MKP28" s="61"/>
      <c r="MKQ28" s="61"/>
      <c r="MKR28" s="61"/>
      <c r="MKS28" s="61"/>
      <c r="MKT28" s="61"/>
      <c r="MKU28" s="61"/>
      <c r="MKV28" s="61"/>
      <c r="MKW28" s="61"/>
      <c r="MKX28" s="61"/>
      <c r="MKY28" s="61"/>
      <c r="MKZ28" s="61"/>
      <c r="MLA28" s="61"/>
      <c r="MLB28" s="61"/>
      <c r="MLC28" s="61"/>
      <c r="MLD28" s="61"/>
      <c r="MLE28" s="61"/>
      <c r="MLF28" s="61"/>
      <c r="MLG28" s="61"/>
      <c r="MLH28" s="61"/>
      <c r="MLI28" s="61"/>
      <c r="MLJ28" s="61"/>
      <c r="MLK28" s="61"/>
      <c r="MLL28" s="61"/>
      <c r="MLM28" s="61"/>
      <c r="MLN28" s="61"/>
      <c r="MLO28" s="61"/>
      <c r="MLP28" s="61"/>
      <c r="MLQ28" s="61"/>
      <c r="MLR28" s="61"/>
      <c r="MLS28" s="61"/>
      <c r="MLT28" s="61"/>
      <c r="MLU28" s="61"/>
      <c r="MLV28" s="61"/>
      <c r="MLW28" s="61"/>
      <c r="MLX28" s="61"/>
      <c r="MLY28" s="61"/>
      <c r="MLZ28" s="61"/>
      <c r="MMA28" s="61"/>
      <c r="MMB28" s="61"/>
      <c r="MMC28" s="61"/>
      <c r="MMD28" s="61"/>
      <c r="MME28" s="61"/>
      <c r="MMF28" s="61"/>
      <c r="MMG28" s="61"/>
      <c r="MMH28" s="61"/>
      <c r="MMI28" s="61"/>
      <c r="MMJ28" s="61"/>
      <c r="MMK28" s="61"/>
      <c r="MML28" s="61"/>
      <c r="MMM28" s="61"/>
      <c r="MMN28" s="61"/>
      <c r="MMO28" s="61"/>
      <c r="MMP28" s="61"/>
      <c r="MMQ28" s="61"/>
      <c r="MMR28" s="61"/>
      <c r="MMS28" s="61"/>
      <c r="MMT28" s="61"/>
      <c r="MMU28" s="61"/>
      <c r="MMV28" s="61"/>
      <c r="MMW28" s="61"/>
      <c r="MMX28" s="61"/>
      <c r="MMY28" s="61"/>
      <c r="MMZ28" s="61"/>
      <c r="MNA28" s="61"/>
      <c r="MNB28" s="61"/>
      <c r="MNC28" s="61"/>
      <c r="MND28" s="61"/>
      <c r="MNE28" s="61"/>
      <c r="MNF28" s="61"/>
      <c r="MNG28" s="61"/>
      <c r="MNH28" s="61"/>
      <c r="MNI28" s="61"/>
      <c r="MNJ28" s="61"/>
      <c r="MNK28" s="61"/>
      <c r="MNL28" s="61"/>
      <c r="MNM28" s="61"/>
      <c r="MNN28" s="61"/>
      <c r="MNO28" s="61"/>
      <c r="MNP28" s="61"/>
      <c r="MNQ28" s="61"/>
      <c r="MNR28" s="61"/>
      <c r="MNS28" s="61"/>
      <c r="MNT28" s="61"/>
      <c r="MNU28" s="61"/>
      <c r="MNV28" s="61"/>
      <c r="MNW28" s="61"/>
      <c r="MNX28" s="61"/>
      <c r="MNY28" s="61"/>
      <c r="MNZ28" s="61"/>
      <c r="MOA28" s="61"/>
      <c r="MOB28" s="61"/>
      <c r="MOC28" s="61"/>
      <c r="MOD28" s="61"/>
      <c r="MOE28" s="61"/>
      <c r="MOF28" s="61"/>
      <c r="MOG28" s="61"/>
      <c r="MOH28" s="61"/>
      <c r="MOI28" s="61"/>
      <c r="MOJ28" s="61"/>
      <c r="MOK28" s="61"/>
      <c r="MOL28" s="61"/>
      <c r="MOM28" s="61"/>
      <c r="MON28" s="61"/>
      <c r="MOO28" s="61"/>
      <c r="MOP28" s="61"/>
      <c r="MOQ28" s="61"/>
      <c r="MOR28" s="61"/>
      <c r="MOS28" s="61"/>
      <c r="MOT28" s="61"/>
      <c r="MOU28" s="61"/>
      <c r="MOV28" s="61"/>
      <c r="MOW28" s="61"/>
      <c r="MOX28" s="61"/>
      <c r="MOY28" s="61"/>
      <c r="MOZ28" s="61"/>
      <c r="MPA28" s="61"/>
      <c r="MPB28" s="61"/>
      <c r="MPC28" s="61"/>
      <c r="MPD28" s="61"/>
      <c r="MPE28" s="61"/>
      <c r="MPF28" s="61"/>
      <c r="MPG28" s="61"/>
      <c r="MPH28" s="61"/>
      <c r="MPI28" s="61"/>
      <c r="MPJ28" s="61"/>
      <c r="MPK28" s="61"/>
      <c r="MPL28" s="61"/>
      <c r="MPM28" s="61"/>
      <c r="MPN28" s="61"/>
      <c r="MPO28" s="61"/>
      <c r="MPP28" s="61"/>
      <c r="MPQ28" s="61"/>
      <c r="MPR28" s="61"/>
      <c r="MPS28" s="61"/>
      <c r="MPT28" s="61"/>
      <c r="MPU28" s="61"/>
      <c r="MPV28" s="61"/>
      <c r="MPW28" s="61"/>
      <c r="MPX28" s="61"/>
      <c r="MPY28" s="61"/>
      <c r="MPZ28" s="61"/>
      <c r="MQA28" s="61"/>
      <c r="MQB28" s="61"/>
      <c r="MQC28" s="61"/>
      <c r="MQD28" s="61"/>
      <c r="MQE28" s="61"/>
      <c r="MQF28" s="61"/>
      <c r="MQG28" s="61"/>
      <c r="MQH28" s="61"/>
      <c r="MQI28" s="61"/>
      <c r="MQJ28" s="61"/>
      <c r="MQK28" s="61"/>
      <c r="MQL28" s="61"/>
      <c r="MQM28" s="61"/>
      <c r="MQN28" s="61"/>
      <c r="MQO28" s="61"/>
      <c r="MQP28" s="61"/>
      <c r="MQQ28" s="61"/>
      <c r="MQR28" s="61"/>
      <c r="MQS28" s="61"/>
      <c r="MQT28" s="61"/>
      <c r="MQU28" s="61"/>
      <c r="MQV28" s="61"/>
      <c r="MQW28" s="61"/>
      <c r="MQX28" s="61"/>
      <c r="MQY28" s="61"/>
      <c r="MQZ28" s="61"/>
      <c r="MRA28" s="61"/>
      <c r="MRB28" s="61"/>
      <c r="MRC28" s="61"/>
      <c r="MRD28" s="61"/>
      <c r="MRE28" s="61"/>
      <c r="MRF28" s="61"/>
      <c r="MRG28" s="61"/>
      <c r="MRH28" s="61"/>
      <c r="MRI28" s="61"/>
      <c r="MRJ28" s="61"/>
      <c r="MRK28" s="61"/>
      <c r="MRL28" s="61"/>
      <c r="MRM28" s="61"/>
      <c r="MRN28" s="61"/>
      <c r="MRO28" s="61"/>
      <c r="MRP28" s="61"/>
      <c r="MRQ28" s="61"/>
      <c r="MRR28" s="61"/>
      <c r="MRS28" s="61"/>
      <c r="MRT28" s="61"/>
      <c r="MRU28" s="61"/>
      <c r="MRV28" s="61"/>
      <c r="MRW28" s="61"/>
      <c r="MRX28" s="61"/>
      <c r="MRY28" s="61"/>
      <c r="MRZ28" s="61"/>
      <c r="MSA28" s="61"/>
      <c r="MSB28" s="61"/>
      <c r="MSC28" s="61"/>
      <c r="MSD28" s="61"/>
      <c r="MSE28" s="61"/>
      <c r="MSF28" s="61"/>
      <c r="MSG28" s="61"/>
      <c r="MSH28" s="61"/>
      <c r="MSI28" s="61"/>
      <c r="MSJ28" s="61"/>
      <c r="MSK28" s="61"/>
      <c r="MSL28" s="61"/>
      <c r="MSM28" s="61"/>
      <c r="MSN28" s="61"/>
      <c r="MSO28" s="61"/>
      <c r="MSP28" s="61"/>
      <c r="MSQ28" s="61"/>
      <c r="MSR28" s="61"/>
      <c r="MSS28" s="61"/>
      <c r="MST28" s="61"/>
      <c r="MSU28" s="61"/>
      <c r="MSV28" s="61"/>
      <c r="MSW28" s="61"/>
      <c r="MSX28" s="61"/>
      <c r="MSY28" s="61"/>
      <c r="MSZ28" s="61"/>
      <c r="MTA28" s="61"/>
      <c r="MTB28" s="61"/>
      <c r="MTC28" s="61"/>
      <c r="MTD28" s="61"/>
      <c r="MTE28" s="61"/>
      <c r="MTF28" s="61"/>
      <c r="MTG28" s="61"/>
      <c r="MTH28" s="61"/>
      <c r="MTI28" s="61"/>
      <c r="MTJ28" s="61"/>
      <c r="MTK28" s="61"/>
      <c r="MTL28" s="61"/>
      <c r="MTM28" s="61"/>
      <c r="MTN28" s="61"/>
      <c r="MTO28" s="61"/>
      <c r="MTP28" s="61"/>
      <c r="MTQ28" s="61"/>
      <c r="MTR28" s="61"/>
      <c r="MTS28" s="61"/>
      <c r="MTT28" s="61"/>
      <c r="MTU28" s="61"/>
      <c r="MTV28" s="61"/>
      <c r="MTW28" s="61"/>
      <c r="MTX28" s="61"/>
      <c r="MTY28" s="61"/>
      <c r="MTZ28" s="61"/>
      <c r="MUA28" s="61"/>
      <c r="MUB28" s="61"/>
      <c r="MUC28" s="61"/>
      <c r="MUD28" s="61"/>
      <c r="MUE28" s="61"/>
      <c r="MUF28" s="61"/>
      <c r="MUG28" s="61"/>
      <c r="MUH28" s="61"/>
      <c r="MUI28" s="61"/>
      <c r="MUJ28" s="61"/>
      <c r="MUK28" s="61"/>
      <c r="MUL28" s="61"/>
      <c r="MUM28" s="61"/>
      <c r="MUN28" s="61"/>
      <c r="MUO28" s="61"/>
      <c r="MUP28" s="61"/>
      <c r="MUQ28" s="61"/>
      <c r="MUR28" s="61"/>
      <c r="MUS28" s="61"/>
      <c r="MUT28" s="61"/>
      <c r="MUU28" s="61"/>
      <c r="MUV28" s="61"/>
      <c r="MUW28" s="61"/>
      <c r="MUX28" s="61"/>
      <c r="MUY28" s="61"/>
      <c r="MUZ28" s="61"/>
      <c r="MVA28" s="61"/>
      <c r="MVB28" s="61"/>
      <c r="MVC28" s="61"/>
      <c r="MVD28" s="61"/>
      <c r="MVE28" s="61"/>
      <c r="MVF28" s="61"/>
      <c r="MVG28" s="61"/>
      <c r="MVH28" s="61"/>
      <c r="MVI28" s="61"/>
      <c r="MVJ28" s="61"/>
      <c r="MVK28" s="61"/>
      <c r="MVL28" s="61"/>
      <c r="MVM28" s="61"/>
      <c r="MVN28" s="61"/>
      <c r="MVO28" s="61"/>
      <c r="MVP28" s="61"/>
      <c r="MVQ28" s="61"/>
      <c r="MVR28" s="61"/>
      <c r="MVS28" s="61"/>
      <c r="MVT28" s="61"/>
      <c r="MVU28" s="61"/>
      <c r="MVV28" s="61"/>
      <c r="MVW28" s="61"/>
      <c r="MVX28" s="61"/>
      <c r="MVY28" s="61"/>
      <c r="MVZ28" s="61"/>
      <c r="MWA28" s="61"/>
      <c r="MWB28" s="61"/>
      <c r="MWC28" s="61"/>
      <c r="MWD28" s="61"/>
      <c r="MWE28" s="61"/>
      <c r="MWF28" s="61"/>
      <c r="MWG28" s="61"/>
      <c r="MWH28" s="61"/>
      <c r="MWI28" s="61"/>
      <c r="MWJ28" s="61"/>
      <c r="MWK28" s="61"/>
      <c r="MWL28" s="61"/>
      <c r="MWM28" s="61"/>
      <c r="MWN28" s="61"/>
      <c r="MWO28" s="61"/>
      <c r="MWP28" s="61"/>
      <c r="MWQ28" s="61"/>
      <c r="MWR28" s="61"/>
      <c r="MWS28" s="61"/>
      <c r="MWT28" s="61"/>
      <c r="MWU28" s="61"/>
      <c r="MWV28" s="61"/>
      <c r="MWW28" s="61"/>
      <c r="MWX28" s="61"/>
      <c r="MWY28" s="61"/>
      <c r="MWZ28" s="61"/>
      <c r="MXA28" s="61"/>
      <c r="MXB28" s="61"/>
      <c r="MXC28" s="61"/>
      <c r="MXD28" s="61"/>
      <c r="MXE28" s="61"/>
      <c r="MXF28" s="61"/>
      <c r="MXG28" s="61"/>
      <c r="MXH28" s="61"/>
      <c r="MXI28" s="61"/>
      <c r="MXJ28" s="61"/>
      <c r="MXK28" s="61"/>
      <c r="MXL28" s="61"/>
      <c r="MXM28" s="61"/>
      <c r="MXN28" s="61"/>
      <c r="MXO28" s="61"/>
      <c r="MXP28" s="61"/>
      <c r="MXQ28" s="61"/>
      <c r="MXR28" s="61"/>
      <c r="MXS28" s="61"/>
      <c r="MXT28" s="61"/>
      <c r="MXU28" s="61"/>
      <c r="MXV28" s="61"/>
      <c r="MXW28" s="61"/>
      <c r="MXX28" s="61"/>
      <c r="MXY28" s="61"/>
      <c r="MXZ28" s="61"/>
      <c r="MYA28" s="61"/>
      <c r="MYB28" s="61"/>
      <c r="MYC28" s="61"/>
      <c r="MYD28" s="61"/>
      <c r="MYE28" s="61"/>
      <c r="MYF28" s="61"/>
      <c r="MYG28" s="61"/>
      <c r="MYH28" s="61"/>
      <c r="MYI28" s="61"/>
      <c r="MYJ28" s="61"/>
      <c r="MYK28" s="61"/>
      <c r="MYL28" s="61"/>
      <c r="MYM28" s="61"/>
      <c r="MYN28" s="61"/>
      <c r="MYO28" s="61"/>
      <c r="MYP28" s="61"/>
      <c r="MYQ28" s="61"/>
      <c r="MYR28" s="61"/>
      <c r="MYS28" s="61"/>
      <c r="MYT28" s="61"/>
      <c r="MYU28" s="61"/>
      <c r="MYV28" s="61"/>
      <c r="MYW28" s="61"/>
      <c r="MYX28" s="61"/>
      <c r="MYY28" s="61"/>
      <c r="MYZ28" s="61"/>
      <c r="MZA28" s="61"/>
      <c r="MZB28" s="61"/>
      <c r="MZC28" s="61"/>
      <c r="MZD28" s="61"/>
      <c r="MZE28" s="61"/>
      <c r="MZF28" s="61"/>
      <c r="MZG28" s="61"/>
      <c r="MZH28" s="61"/>
      <c r="MZI28" s="61"/>
      <c r="MZJ28" s="61"/>
      <c r="MZK28" s="61"/>
      <c r="MZL28" s="61"/>
      <c r="MZM28" s="61"/>
      <c r="MZN28" s="61"/>
      <c r="MZO28" s="61"/>
      <c r="MZP28" s="61"/>
      <c r="MZQ28" s="61"/>
      <c r="MZR28" s="61"/>
      <c r="MZS28" s="61"/>
      <c r="MZT28" s="61"/>
      <c r="MZU28" s="61"/>
      <c r="MZV28" s="61"/>
      <c r="MZW28" s="61"/>
      <c r="MZX28" s="61"/>
      <c r="MZY28" s="61"/>
      <c r="MZZ28" s="61"/>
      <c r="NAA28" s="61"/>
      <c r="NAB28" s="61"/>
      <c r="NAC28" s="61"/>
      <c r="NAD28" s="61"/>
      <c r="NAE28" s="61"/>
      <c r="NAF28" s="61"/>
      <c r="NAG28" s="61"/>
      <c r="NAH28" s="61"/>
      <c r="NAI28" s="61"/>
      <c r="NAJ28" s="61"/>
      <c r="NAK28" s="61"/>
      <c r="NAL28" s="61"/>
      <c r="NAM28" s="61"/>
      <c r="NAN28" s="61"/>
      <c r="NAO28" s="61"/>
      <c r="NAP28" s="61"/>
      <c r="NAQ28" s="61"/>
      <c r="NAR28" s="61"/>
      <c r="NAS28" s="61"/>
      <c r="NAT28" s="61"/>
      <c r="NAU28" s="61"/>
      <c r="NAV28" s="61"/>
      <c r="NAW28" s="61"/>
      <c r="NAX28" s="61"/>
      <c r="NAY28" s="61"/>
      <c r="NAZ28" s="61"/>
      <c r="NBA28" s="61"/>
      <c r="NBB28" s="61"/>
      <c r="NBC28" s="61"/>
      <c r="NBD28" s="61"/>
      <c r="NBE28" s="61"/>
      <c r="NBF28" s="61"/>
      <c r="NBG28" s="61"/>
      <c r="NBH28" s="61"/>
      <c r="NBI28" s="61"/>
      <c r="NBJ28" s="61"/>
      <c r="NBK28" s="61"/>
      <c r="NBL28" s="61"/>
      <c r="NBM28" s="61"/>
      <c r="NBN28" s="61"/>
      <c r="NBO28" s="61"/>
      <c r="NBP28" s="61"/>
      <c r="NBQ28" s="61"/>
      <c r="NBR28" s="61"/>
      <c r="NBS28" s="61"/>
      <c r="NBT28" s="61"/>
      <c r="NBU28" s="61"/>
      <c r="NBV28" s="61"/>
      <c r="NBW28" s="61"/>
      <c r="NBX28" s="61"/>
      <c r="NBY28" s="61"/>
      <c r="NBZ28" s="61"/>
      <c r="NCA28" s="61"/>
      <c r="NCB28" s="61"/>
      <c r="NCC28" s="61"/>
      <c r="NCD28" s="61"/>
      <c r="NCE28" s="61"/>
      <c r="NCF28" s="61"/>
      <c r="NCG28" s="61"/>
      <c r="NCH28" s="61"/>
      <c r="NCI28" s="61"/>
      <c r="NCJ28" s="61"/>
      <c r="NCK28" s="61"/>
      <c r="NCL28" s="61"/>
      <c r="NCM28" s="61"/>
      <c r="NCN28" s="61"/>
      <c r="NCO28" s="61"/>
      <c r="NCP28" s="61"/>
      <c r="NCQ28" s="61"/>
      <c r="NCR28" s="61"/>
      <c r="NCS28" s="61"/>
      <c r="NCT28" s="61"/>
      <c r="NCU28" s="61"/>
      <c r="NCV28" s="61"/>
      <c r="NCW28" s="61"/>
      <c r="NCX28" s="61"/>
      <c r="NCY28" s="61"/>
      <c r="NCZ28" s="61"/>
      <c r="NDA28" s="61"/>
      <c r="NDB28" s="61"/>
      <c r="NDC28" s="61"/>
      <c r="NDD28" s="61"/>
      <c r="NDE28" s="61"/>
      <c r="NDF28" s="61"/>
      <c r="NDG28" s="61"/>
      <c r="NDH28" s="61"/>
      <c r="NDI28" s="61"/>
      <c r="NDJ28" s="61"/>
      <c r="NDK28" s="61"/>
      <c r="NDL28" s="61"/>
      <c r="NDM28" s="61"/>
      <c r="NDN28" s="61"/>
      <c r="NDO28" s="61"/>
      <c r="NDP28" s="61"/>
      <c r="NDQ28" s="61"/>
      <c r="NDR28" s="61"/>
      <c r="NDS28" s="61"/>
      <c r="NDT28" s="61"/>
      <c r="NDU28" s="61"/>
      <c r="NDV28" s="61"/>
      <c r="NDW28" s="61"/>
      <c r="NDX28" s="61"/>
      <c r="NDY28" s="61"/>
      <c r="NDZ28" s="61"/>
      <c r="NEA28" s="61"/>
      <c r="NEB28" s="61"/>
      <c r="NEC28" s="61"/>
      <c r="NED28" s="61"/>
      <c r="NEE28" s="61"/>
      <c r="NEF28" s="61"/>
      <c r="NEG28" s="61"/>
      <c r="NEH28" s="61"/>
      <c r="NEI28" s="61"/>
      <c r="NEJ28" s="61"/>
      <c r="NEK28" s="61"/>
      <c r="NEL28" s="61"/>
      <c r="NEM28" s="61"/>
      <c r="NEN28" s="61"/>
      <c r="NEO28" s="61"/>
      <c r="NEP28" s="61"/>
      <c r="NEQ28" s="61"/>
      <c r="NER28" s="61"/>
      <c r="NES28" s="61"/>
      <c r="NET28" s="61"/>
      <c r="NEU28" s="61"/>
      <c r="NEV28" s="61"/>
      <c r="NEW28" s="61"/>
      <c r="NEX28" s="61"/>
      <c r="NEY28" s="61"/>
      <c r="NEZ28" s="61"/>
      <c r="NFA28" s="61"/>
      <c r="NFB28" s="61"/>
      <c r="NFC28" s="61"/>
      <c r="NFD28" s="61"/>
      <c r="NFE28" s="61"/>
      <c r="NFF28" s="61"/>
      <c r="NFG28" s="61"/>
      <c r="NFH28" s="61"/>
      <c r="NFI28" s="61"/>
      <c r="NFJ28" s="61"/>
      <c r="NFK28" s="61"/>
      <c r="NFL28" s="61"/>
      <c r="NFM28" s="61"/>
      <c r="NFN28" s="61"/>
      <c r="NFO28" s="61"/>
      <c r="NFP28" s="61"/>
      <c r="NFQ28" s="61"/>
      <c r="NFR28" s="61"/>
      <c r="NFS28" s="61"/>
      <c r="NFT28" s="61"/>
      <c r="NFU28" s="61"/>
      <c r="NFV28" s="61"/>
      <c r="NFW28" s="61"/>
      <c r="NFX28" s="61"/>
      <c r="NFY28" s="61"/>
      <c r="NFZ28" s="61"/>
      <c r="NGA28" s="61"/>
      <c r="NGB28" s="61"/>
      <c r="NGC28" s="61"/>
      <c r="NGD28" s="61"/>
      <c r="NGE28" s="61"/>
      <c r="NGF28" s="61"/>
      <c r="NGG28" s="61"/>
      <c r="NGH28" s="61"/>
      <c r="NGI28" s="61"/>
      <c r="NGJ28" s="61"/>
      <c r="NGK28" s="61"/>
      <c r="NGL28" s="61"/>
      <c r="NGM28" s="61"/>
      <c r="NGN28" s="61"/>
      <c r="NGO28" s="61"/>
      <c r="NGP28" s="61"/>
      <c r="NGQ28" s="61"/>
      <c r="NGR28" s="61"/>
      <c r="NGS28" s="61"/>
      <c r="NGT28" s="61"/>
      <c r="NGU28" s="61"/>
      <c r="NGV28" s="61"/>
      <c r="NGW28" s="61"/>
      <c r="NGX28" s="61"/>
      <c r="NGY28" s="61"/>
      <c r="NGZ28" s="61"/>
      <c r="NHA28" s="61"/>
      <c r="NHB28" s="61"/>
      <c r="NHC28" s="61"/>
      <c r="NHD28" s="61"/>
      <c r="NHE28" s="61"/>
      <c r="NHF28" s="61"/>
      <c r="NHG28" s="61"/>
      <c r="NHH28" s="61"/>
      <c r="NHI28" s="61"/>
      <c r="NHJ28" s="61"/>
      <c r="NHK28" s="61"/>
      <c r="NHL28" s="61"/>
      <c r="NHM28" s="61"/>
      <c r="NHN28" s="61"/>
      <c r="NHO28" s="61"/>
      <c r="NHP28" s="61"/>
      <c r="NHQ28" s="61"/>
      <c r="NHR28" s="61"/>
      <c r="NHS28" s="61"/>
      <c r="NHT28" s="61"/>
      <c r="NHU28" s="61"/>
      <c r="NHV28" s="61"/>
      <c r="NHW28" s="61"/>
      <c r="NHX28" s="61"/>
      <c r="NHY28" s="61"/>
      <c r="NHZ28" s="61"/>
      <c r="NIA28" s="61"/>
      <c r="NIB28" s="61"/>
      <c r="NIC28" s="61"/>
      <c r="NID28" s="61"/>
      <c r="NIE28" s="61"/>
      <c r="NIF28" s="61"/>
      <c r="NIG28" s="61"/>
      <c r="NIH28" s="61"/>
      <c r="NII28" s="61"/>
      <c r="NIJ28" s="61"/>
      <c r="NIK28" s="61"/>
      <c r="NIL28" s="61"/>
      <c r="NIM28" s="61"/>
      <c r="NIN28" s="61"/>
      <c r="NIO28" s="61"/>
      <c r="NIP28" s="61"/>
      <c r="NIQ28" s="61"/>
      <c r="NIR28" s="61"/>
      <c r="NIS28" s="61"/>
      <c r="NIT28" s="61"/>
      <c r="NIU28" s="61"/>
      <c r="NIV28" s="61"/>
      <c r="NIW28" s="61"/>
      <c r="NIX28" s="61"/>
      <c r="NIY28" s="61"/>
      <c r="NIZ28" s="61"/>
      <c r="NJA28" s="61"/>
      <c r="NJB28" s="61"/>
      <c r="NJC28" s="61"/>
      <c r="NJD28" s="61"/>
      <c r="NJE28" s="61"/>
      <c r="NJF28" s="61"/>
      <c r="NJG28" s="61"/>
      <c r="NJH28" s="61"/>
      <c r="NJI28" s="61"/>
      <c r="NJJ28" s="61"/>
      <c r="NJK28" s="61"/>
      <c r="NJL28" s="61"/>
      <c r="NJM28" s="61"/>
      <c r="NJN28" s="61"/>
      <c r="NJO28" s="61"/>
      <c r="NJP28" s="61"/>
      <c r="NJQ28" s="61"/>
      <c r="NJR28" s="61"/>
      <c r="NJS28" s="61"/>
      <c r="NJT28" s="61"/>
      <c r="NJU28" s="61"/>
      <c r="NJV28" s="61"/>
      <c r="NJW28" s="61"/>
      <c r="NJX28" s="61"/>
      <c r="NJY28" s="61"/>
      <c r="NJZ28" s="61"/>
      <c r="NKA28" s="61"/>
      <c r="NKB28" s="61"/>
      <c r="NKC28" s="61"/>
      <c r="NKD28" s="61"/>
      <c r="NKE28" s="61"/>
      <c r="NKF28" s="61"/>
      <c r="NKG28" s="61"/>
      <c r="NKH28" s="61"/>
      <c r="NKI28" s="61"/>
      <c r="NKJ28" s="61"/>
      <c r="NKK28" s="61"/>
      <c r="NKL28" s="61"/>
      <c r="NKM28" s="61"/>
      <c r="NKN28" s="61"/>
      <c r="NKO28" s="61"/>
      <c r="NKP28" s="61"/>
      <c r="NKQ28" s="61"/>
      <c r="NKR28" s="61"/>
      <c r="NKS28" s="61"/>
      <c r="NKT28" s="61"/>
      <c r="NKU28" s="61"/>
      <c r="NKV28" s="61"/>
      <c r="NKW28" s="61"/>
      <c r="NKX28" s="61"/>
      <c r="NKY28" s="61"/>
      <c r="NKZ28" s="61"/>
      <c r="NLA28" s="61"/>
      <c r="NLB28" s="61"/>
      <c r="NLC28" s="61"/>
      <c r="NLD28" s="61"/>
      <c r="NLE28" s="61"/>
      <c r="NLF28" s="61"/>
      <c r="NLG28" s="61"/>
      <c r="NLH28" s="61"/>
      <c r="NLI28" s="61"/>
      <c r="NLJ28" s="61"/>
      <c r="NLK28" s="61"/>
      <c r="NLL28" s="61"/>
      <c r="NLM28" s="61"/>
      <c r="NLN28" s="61"/>
      <c r="NLO28" s="61"/>
      <c r="NLP28" s="61"/>
      <c r="NLQ28" s="61"/>
      <c r="NLR28" s="61"/>
      <c r="NLS28" s="61"/>
      <c r="NLT28" s="61"/>
      <c r="NLU28" s="61"/>
      <c r="NLV28" s="61"/>
      <c r="NLW28" s="61"/>
      <c r="NLX28" s="61"/>
      <c r="NLY28" s="61"/>
      <c r="NLZ28" s="61"/>
      <c r="NMA28" s="61"/>
      <c r="NMB28" s="61"/>
      <c r="NMC28" s="61"/>
      <c r="NMD28" s="61"/>
      <c r="NME28" s="61"/>
      <c r="NMF28" s="61"/>
      <c r="NMG28" s="61"/>
      <c r="NMH28" s="61"/>
      <c r="NMI28" s="61"/>
      <c r="NMJ28" s="61"/>
      <c r="NMK28" s="61"/>
      <c r="NML28" s="61"/>
      <c r="NMM28" s="61"/>
      <c r="NMN28" s="61"/>
      <c r="NMO28" s="61"/>
      <c r="NMP28" s="61"/>
      <c r="NMQ28" s="61"/>
      <c r="NMR28" s="61"/>
      <c r="NMS28" s="61"/>
      <c r="NMT28" s="61"/>
      <c r="NMU28" s="61"/>
      <c r="NMV28" s="61"/>
      <c r="NMW28" s="61"/>
      <c r="NMX28" s="61"/>
      <c r="NMY28" s="61"/>
      <c r="NMZ28" s="61"/>
      <c r="NNA28" s="61"/>
      <c r="NNB28" s="61"/>
      <c r="NNC28" s="61"/>
      <c r="NND28" s="61"/>
      <c r="NNE28" s="61"/>
      <c r="NNF28" s="61"/>
      <c r="NNG28" s="61"/>
      <c r="NNH28" s="61"/>
      <c r="NNI28" s="61"/>
      <c r="NNJ28" s="61"/>
      <c r="NNK28" s="61"/>
      <c r="NNL28" s="61"/>
      <c r="NNM28" s="61"/>
      <c r="NNN28" s="61"/>
      <c r="NNO28" s="61"/>
      <c r="NNP28" s="61"/>
      <c r="NNQ28" s="61"/>
      <c r="NNR28" s="61"/>
      <c r="NNS28" s="61"/>
      <c r="NNT28" s="61"/>
      <c r="NNU28" s="61"/>
      <c r="NNV28" s="61"/>
      <c r="NNW28" s="61"/>
      <c r="NNX28" s="61"/>
      <c r="NNY28" s="61"/>
      <c r="NNZ28" s="61"/>
      <c r="NOA28" s="61"/>
      <c r="NOB28" s="61"/>
      <c r="NOC28" s="61"/>
      <c r="NOD28" s="61"/>
      <c r="NOE28" s="61"/>
      <c r="NOF28" s="61"/>
      <c r="NOG28" s="61"/>
      <c r="NOH28" s="61"/>
      <c r="NOI28" s="61"/>
      <c r="NOJ28" s="61"/>
      <c r="NOK28" s="61"/>
      <c r="NOL28" s="61"/>
      <c r="NOM28" s="61"/>
      <c r="NON28" s="61"/>
      <c r="NOO28" s="61"/>
      <c r="NOP28" s="61"/>
      <c r="NOQ28" s="61"/>
      <c r="NOR28" s="61"/>
      <c r="NOS28" s="61"/>
      <c r="NOT28" s="61"/>
      <c r="NOU28" s="61"/>
      <c r="NOV28" s="61"/>
      <c r="NOW28" s="61"/>
      <c r="NOX28" s="61"/>
      <c r="NOY28" s="61"/>
      <c r="NOZ28" s="61"/>
      <c r="NPA28" s="61"/>
      <c r="NPB28" s="61"/>
      <c r="NPC28" s="61"/>
      <c r="NPD28" s="61"/>
      <c r="NPE28" s="61"/>
      <c r="NPF28" s="61"/>
      <c r="NPG28" s="61"/>
      <c r="NPH28" s="61"/>
      <c r="NPI28" s="61"/>
      <c r="NPJ28" s="61"/>
      <c r="NPK28" s="61"/>
      <c r="NPL28" s="61"/>
      <c r="NPM28" s="61"/>
      <c r="NPN28" s="61"/>
      <c r="NPO28" s="61"/>
      <c r="NPP28" s="61"/>
      <c r="NPQ28" s="61"/>
      <c r="NPR28" s="61"/>
      <c r="NPS28" s="61"/>
      <c r="NPT28" s="61"/>
      <c r="NPU28" s="61"/>
      <c r="NPV28" s="61"/>
      <c r="NPW28" s="61"/>
      <c r="NPX28" s="61"/>
      <c r="NPY28" s="61"/>
      <c r="NPZ28" s="61"/>
      <c r="NQA28" s="61"/>
      <c r="NQB28" s="61"/>
      <c r="NQC28" s="61"/>
      <c r="NQD28" s="61"/>
      <c r="NQE28" s="61"/>
      <c r="NQF28" s="61"/>
      <c r="NQG28" s="61"/>
      <c r="NQH28" s="61"/>
      <c r="NQI28" s="61"/>
      <c r="NQJ28" s="61"/>
      <c r="NQK28" s="61"/>
      <c r="NQL28" s="61"/>
      <c r="NQM28" s="61"/>
      <c r="NQN28" s="61"/>
      <c r="NQO28" s="61"/>
      <c r="NQP28" s="61"/>
      <c r="NQQ28" s="61"/>
      <c r="NQR28" s="61"/>
      <c r="NQS28" s="61"/>
      <c r="NQT28" s="61"/>
      <c r="NQU28" s="61"/>
      <c r="NQV28" s="61"/>
      <c r="NQW28" s="61"/>
      <c r="NQX28" s="61"/>
      <c r="NQY28" s="61"/>
      <c r="NQZ28" s="61"/>
      <c r="NRA28" s="61"/>
      <c r="NRB28" s="61"/>
      <c r="NRC28" s="61"/>
      <c r="NRD28" s="61"/>
      <c r="NRE28" s="61"/>
      <c r="NRF28" s="61"/>
      <c r="NRG28" s="61"/>
      <c r="NRH28" s="61"/>
      <c r="NRI28" s="61"/>
      <c r="NRJ28" s="61"/>
      <c r="NRK28" s="61"/>
      <c r="NRL28" s="61"/>
      <c r="NRM28" s="61"/>
      <c r="NRN28" s="61"/>
      <c r="NRO28" s="61"/>
      <c r="NRP28" s="61"/>
      <c r="NRQ28" s="61"/>
      <c r="NRR28" s="61"/>
      <c r="NRS28" s="61"/>
      <c r="NRT28" s="61"/>
      <c r="NRU28" s="61"/>
      <c r="NRV28" s="61"/>
      <c r="NRW28" s="61"/>
      <c r="NRX28" s="61"/>
      <c r="NRY28" s="61"/>
      <c r="NRZ28" s="61"/>
      <c r="NSA28" s="61"/>
      <c r="NSB28" s="61"/>
      <c r="NSC28" s="61"/>
      <c r="NSD28" s="61"/>
      <c r="NSE28" s="61"/>
      <c r="NSF28" s="61"/>
      <c r="NSG28" s="61"/>
      <c r="NSH28" s="61"/>
      <c r="NSI28" s="61"/>
      <c r="NSJ28" s="61"/>
      <c r="NSK28" s="61"/>
      <c r="NSL28" s="61"/>
      <c r="NSM28" s="61"/>
      <c r="NSN28" s="61"/>
      <c r="NSO28" s="61"/>
      <c r="NSP28" s="61"/>
      <c r="NSQ28" s="61"/>
      <c r="NSR28" s="61"/>
      <c r="NSS28" s="61"/>
      <c r="NST28" s="61"/>
      <c r="NSU28" s="61"/>
      <c r="NSV28" s="61"/>
      <c r="NSW28" s="61"/>
      <c r="NSX28" s="61"/>
      <c r="NSY28" s="61"/>
      <c r="NSZ28" s="61"/>
      <c r="NTA28" s="61"/>
      <c r="NTB28" s="61"/>
      <c r="NTC28" s="61"/>
      <c r="NTD28" s="61"/>
      <c r="NTE28" s="61"/>
      <c r="NTF28" s="61"/>
      <c r="NTG28" s="61"/>
      <c r="NTH28" s="61"/>
      <c r="NTI28" s="61"/>
      <c r="NTJ28" s="61"/>
      <c r="NTK28" s="61"/>
      <c r="NTL28" s="61"/>
      <c r="NTM28" s="61"/>
      <c r="NTN28" s="61"/>
      <c r="NTO28" s="61"/>
      <c r="NTP28" s="61"/>
      <c r="NTQ28" s="61"/>
      <c r="NTR28" s="61"/>
      <c r="NTS28" s="61"/>
      <c r="NTT28" s="61"/>
      <c r="NTU28" s="61"/>
      <c r="NTV28" s="61"/>
      <c r="NTW28" s="61"/>
      <c r="NTX28" s="61"/>
      <c r="NTY28" s="61"/>
      <c r="NTZ28" s="61"/>
      <c r="NUA28" s="61"/>
      <c r="NUB28" s="61"/>
      <c r="NUC28" s="61"/>
      <c r="NUD28" s="61"/>
      <c r="NUE28" s="61"/>
      <c r="NUF28" s="61"/>
      <c r="NUG28" s="61"/>
      <c r="NUH28" s="61"/>
      <c r="NUI28" s="61"/>
      <c r="NUJ28" s="61"/>
      <c r="NUK28" s="61"/>
      <c r="NUL28" s="61"/>
      <c r="NUM28" s="61"/>
      <c r="NUN28" s="61"/>
      <c r="NUO28" s="61"/>
      <c r="NUP28" s="61"/>
      <c r="NUQ28" s="61"/>
      <c r="NUR28" s="61"/>
      <c r="NUS28" s="61"/>
      <c r="NUT28" s="61"/>
      <c r="NUU28" s="61"/>
      <c r="NUV28" s="61"/>
      <c r="NUW28" s="61"/>
      <c r="NUX28" s="61"/>
      <c r="NUY28" s="61"/>
      <c r="NUZ28" s="61"/>
      <c r="NVA28" s="61"/>
      <c r="NVB28" s="61"/>
      <c r="NVC28" s="61"/>
      <c r="NVD28" s="61"/>
      <c r="NVE28" s="61"/>
      <c r="NVF28" s="61"/>
      <c r="NVG28" s="61"/>
      <c r="NVH28" s="61"/>
      <c r="NVI28" s="61"/>
      <c r="NVJ28" s="61"/>
      <c r="NVK28" s="61"/>
      <c r="NVL28" s="61"/>
      <c r="NVM28" s="61"/>
      <c r="NVN28" s="61"/>
      <c r="NVO28" s="61"/>
      <c r="NVP28" s="61"/>
      <c r="NVQ28" s="61"/>
      <c r="NVR28" s="61"/>
      <c r="NVS28" s="61"/>
      <c r="NVT28" s="61"/>
      <c r="NVU28" s="61"/>
      <c r="NVV28" s="61"/>
      <c r="NVW28" s="61"/>
      <c r="NVX28" s="61"/>
      <c r="NVY28" s="61"/>
      <c r="NVZ28" s="61"/>
      <c r="NWA28" s="61"/>
      <c r="NWB28" s="61"/>
      <c r="NWC28" s="61"/>
      <c r="NWD28" s="61"/>
      <c r="NWE28" s="61"/>
      <c r="NWF28" s="61"/>
      <c r="NWG28" s="61"/>
      <c r="NWH28" s="61"/>
      <c r="NWI28" s="61"/>
      <c r="NWJ28" s="61"/>
      <c r="NWK28" s="61"/>
      <c r="NWL28" s="61"/>
      <c r="NWM28" s="61"/>
      <c r="NWN28" s="61"/>
      <c r="NWO28" s="61"/>
      <c r="NWP28" s="61"/>
      <c r="NWQ28" s="61"/>
      <c r="NWR28" s="61"/>
      <c r="NWS28" s="61"/>
      <c r="NWT28" s="61"/>
      <c r="NWU28" s="61"/>
      <c r="NWV28" s="61"/>
      <c r="NWW28" s="61"/>
      <c r="NWX28" s="61"/>
      <c r="NWY28" s="61"/>
      <c r="NWZ28" s="61"/>
      <c r="NXA28" s="61"/>
      <c r="NXB28" s="61"/>
      <c r="NXC28" s="61"/>
      <c r="NXD28" s="61"/>
      <c r="NXE28" s="61"/>
      <c r="NXF28" s="61"/>
      <c r="NXG28" s="61"/>
      <c r="NXH28" s="61"/>
      <c r="NXI28" s="61"/>
      <c r="NXJ28" s="61"/>
      <c r="NXK28" s="61"/>
      <c r="NXL28" s="61"/>
      <c r="NXM28" s="61"/>
      <c r="NXN28" s="61"/>
      <c r="NXO28" s="61"/>
      <c r="NXP28" s="61"/>
      <c r="NXQ28" s="61"/>
      <c r="NXR28" s="61"/>
      <c r="NXS28" s="61"/>
      <c r="NXT28" s="61"/>
      <c r="NXU28" s="61"/>
      <c r="NXV28" s="61"/>
      <c r="NXW28" s="61"/>
      <c r="NXX28" s="61"/>
      <c r="NXY28" s="61"/>
      <c r="NXZ28" s="61"/>
      <c r="NYA28" s="61"/>
      <c r="NYB28" s="61"/>
      <c r="NYC28" s="61"/>
      <c r="NYD28" s="61"/>
      <c r="NYE28" s="61"/>
      <c r="NYF28" s="61"/>
      <c r="NYG28" s="61"/>
      <c r="NYH28" s="61"/>
      <c r="NYI28" s="61"/>
      <c r="NYJ28" s="61"/>
      <c r="NYK28" s="61"/>
      <c r="NYL28" s="61"/>
      <c r="NYM28" s="61"/>
      <c r="NYN28" s="61"/>
      <c r="NYO28" s="61"/>
      <c r="NYP28" s="61"/>
      <c r="NYQ28" s="61"/>
      <c r="NYR28" s="61"/>
      <c r="NYS28" s="61"/>
      <c r="NYT28" s="61"/>
      <c r="NYU28" s="61"/>
      <c r="NYV28" s="61"/>
      <c r="NYW28" s="61"/>
      <c r="NYX28" s="61"/>
      <c r="NYY28" s="61"/>
      <c r="NYZ28" s="61"/>
      <c r="NZA28" s="61"/>
      <c r="NZB28" s="61"/>
      <c r="NZC28" s="61"/>
      <c r="NZD28" s="61"/>
      <c r="NZE28" s="61"/>
      <c r="NZF28" s="61"/>
      <c r="NZG28" s="61"/>
      <c r="NZH28" s="61"/>
      <c r="NZI28" s="61"/>
      <c r="NZJ28" s="61"/>
      <c r="NZK28" s="61"/>
      <c r="NZL28" s="61"/>
      <c r="NZM28" s="61"/>
      <c r="NZN28" s="61"/>
      <c r="NZO28" s="61"/>
      <c r="NZP28" s="61"/>
      <c r="NZQ28" s="61"/>
      <c r="NZR28" s="61"/>
      <c r="NZS28" s="61"/>
      <c r="NZT28" s="61"/>
      <c r="NZU28" s="61"/>
      <c r="NZV28" s="61"/>
      <c r="NZW28" s="61"/>
      <c r="NZX28" s="61"/>
      <c r="NZY28" s="61"/>
      <c r="NZZ28" s="61"/>
      <c r="OAA28" s="61"/>
      <c r="OAB28" s="61"/>
      <c r="OAC28" s="61"/>
      <c r="OAD28" s="61"/>
      <c r="OAE28" s="61"/>
      <c r="OAF28" s="61"/>
      <c r="OAG28" s="61"/>
      <c r="OAH28" s="61"/>
      <c r="OAI28" s="61"/>
      <c r="OAJ28" s="61"/>
      <c r="OAK28" s="61"/>
      <c r="OAL28" s="61"/>
      <c r="OAM28" s="61"/>
      <c r="OAN28" s="61"/>
      <c r="OAO28" s="61"/>
      <c r="OAP28" s="61"/>
      <c r="OAQ28" s="61"/>
      <c r="OAR28" s="61"/>
      <c r="OAS28" s="61"/>
      <c r="OAT28" s="61"/>
      <c r="OAU28" s="61"/>
      <c r="OAV28" s="61"/>
      <c r="OAW28" s="61"/>
      <c r="OAX28" s="61"/>
      <c r="OAY28" s="61"/>
      <c r="OAZ28" s="61"/>
      <c r="OBA28" s="61"/>
      <c r="OBB28" s="61"/>
      <c r="OBC28" s="61"/>
      <c r="OBD28" s="61"/>
      <c r="OBE28" s="61"/>
      <c r="OBF28" s="61"/>
      <c r="OBG28" s="61"/>
      <c r="OBH28" s="61"/>
      <c r="OBI28" s="61"/>
      <c r="OBJ28" s="61"/>
      <c r="OBK28" s="61"/>
      <c r="OBL28" s="61"/>
      <c r="OBM28" s="61"/>
      <c r="OBN28" s="61"/>
      <c r="OBO28" s="61"/>
      <c r="OBP28" s="61"/>
      <c r="OBQ28" s="61"/>
      <c r="OBR28" s="61"/>
      <c r="OBS28" s="61"/>
      <c r="OBT28" s="61"/>
      <c r="OBU28" s="61"/>
      <c r="OBV28" s="61"/>
      <c r="OBW28" s="61"/>
      <c r="OBX28" s="61"/>
      <c r="OBY28" s="61"/>
      <c r="OBZ28" s="61"/>
      <c r="OCA28" s="61"/>
      <c r="OCB28" s="61"/>
      <c r="OCC28" s="61"/>
      <c r="OCD28" s="61"/>
      <c r="OCE28" s="61"/>
      <c r="OCF28" s="61"/>
      <c r="OCG28" s="61"/>
      <c r="OCH28" s="61"/>
      <c r="OCI28" s="61"/>
      <c r="OCJ28" s="61"/>
      <c r="OCK28" s="61"/>
      <c r="OCL28" s="61"/>
      <c r="OCM28" s="61"/>
      <c r="OCN28" s="61"/>
      <c r="OCO28" s="61"/>
      <c r="OCP28" s="61"/>
      <c r="OCQ28" s="61"/>
      <c r="OCR28" s="61"/>
      <c r="OCS28" s="61"/>
      <c r="OCT28" s="61"/>
      <c r="OCU28" s="61"/>
      <c r="OCV28" s="61"/>
      <c r="OCW28" s="61"/>
      <c r="OCX28" s="61"/>
      <c r="OCY28" s="61"/>
      <c r="OCZ28" s="61"/>
      <c r="ODA28" s="61"/>
      <c r="ODB28" s="61"/>
      <c r="ODC28" s="61"/>
      <c r="ODD28" s="61"/>
      <c r="ODE28" s="61"/>
      <c r="ODF28" s="61"/>
      <c r="ODG28" s="61"/>
      <c r="ODH28" s="61"/>
      <c r="ODI28" s="61"/>
      <c r="ODJ28" s="61"/>
      <c r="ODK28" s="61"/>
      <c r="ODL28" s="61"/>
      <c r="ODM28" s="61"/>
      <c r="ODN28" s="61"/>
      <c r="ODO28" s="61"/>
      <c r="ODP28" s="61"/>
      <c r="ODQ28" s="61"/>
      <c r="ODR28" s="61"/>
      <c r="ODS28" s="61"/>
      <c r="ODT28" s="61"/>
      <c r="ODU28" s="61"/>
      <c r="ODV28" s="61"/>
      <c r="ODW28" s="61"/>
      <c r="ODX28" s="61"/>
      <c r="ODY28" s="61"/>
      <c r="ODZ28" s="61"/>
      <c r="OEA28" s="61"/>
      <c r="OEB28" s="61"/>
      <c r="OEC28" s="61"/>
      <c r="OED28" s="61"/>
      <c r="OEE28" s="61"/>
      <c r="OEF28" s="61"/>
      <c r="OEG28" s="61"/>
      <c r="OEH28" s="61"/>
      <c r="OEI28" s="61"/>
      <c r="OEJ28" s="61"/>
      <c r="OEK28" s="61"/>
      <c r="OEL28" s="61"/>
      <c r="OEM28" s="61"/>
      <c r="OEN28" s="61"/>
      <c r="OEO28" s="61"/>
      <c r="OEP28" s="61"/>
      <c r="OEQ28" s="61"/>
      <c r="OER28" s="61"/>
      <c r="OES28" s="61"/>
      <c r="OET28" s="61"/>
      <c r="OEU28" s="61"/>
      <c r="OEV28" s="61"/>
      <c r="OEW28" s="61"/>
      <c r="OEX28" s="61"/>
      <c r="OEY28" s="61"/>
      <c r="OEZ28" s="61"/>
      <c r="OFA28" s="61"/>
      <c r="OFB28" s="61"/>
      <c r="OFC28" s="61"/>
      <c r="OFD28" s="61"/>
      <c r="OFE28" s="61"/>
      <c r="OFF28" s="61"/>
      <c r="OFG28" s="61"/>
      <c r="OFH28" s="61"/>
      <c r="OFI28" s="61"/>
      <c r="OFJ28" s="61"/>
      <c r="OFK28" s="61"/>
      <c r="OFL28" s="61"/>
      <c r="OFM28" s="61"/>
      <c r="OFN28" s="61"/>
      <c r="OFO28" s="61"/>
      <c r="OFP28" s="61"/>
      <c r="OFQ28" s="61"/>
      <c r="OFR28" s="61"/>
      <c r="OFS28" s="61"/>
      <c r="OFT28" s="61"/>
      <c r="OFU28" s="61"/>
      <c r="OFV28" s="61"/>
      <c r="OFW28" s="61"/>
      <c r="OFX28" s="61"/>
      <c r="OFY28" s="61"/>
      <c r="OFZ28" s="61"/>
      <c r="OGA28" s="61"/>
      <c r="OGB28" s="61"/>
      <c r="OGC28" s="61"/>
      <c r="OGD28" s="61"/>
      <c r="OGE28" s="61"/>
      <c r="OGF28" s="61"/>
      <c r="OGG28" s="61"/>
      <c r="OGH28" s="61"/>
      <c r="OGI28" s="61"/>
      <c r="OGJ28" s="61"/>
      <c r="OGK28" s="61"/>
      <c r="OGL28" s="61"/>
      <c r="OGM28" s="61"/>
      <c r="OGN28" s="61"/>
      <c r="OGO28" s="61"/>
      <c r="OGP28" s="61"/>
      <c r="OGQ28" s="61"/>
      <c r="OGR28" s="61"/>
      <c r="OGS28" s="61"/>
      <c r="OGT28" s="61"/>
      <c r="OGU28" s="61"/>
      <c r="OGV28" s="61"/>
      <c r="OGW28" s="61"/>
      <c r="OGX28" s="61"/>
      <c r="OGY28" s="61"/>
      <c r="OGZ28" s="61"/>
      <c r="OHA28" s="61"/>
      <c r="OHB28" s="61"/>
      <c r="OHC28" s="61"/>
      <c r="OHD28" s="61"/>
      <c r="OHE28" s="61"/>
      <c r="OHF28" s="61"/>
      <c r="OHG28" s="61"/>
      <c r="OHH28" s="61"/>
      <c r="OHI28" s="61"/>
      <c r="OHJ28" s="61"/>
      <c r="OHK28" s="61"/>
      <c r="OHL28" s="61"/>
      <c r="OHM28" s="61"/>
      <c r="OHN28" s="61"/>
      <c r="OHO28" s="61"/>
      <c r="OHP28" s="61"/>
      <c r="OHQ28" s="61"/>
      <c r="OHR28" s="61"/>
      <c r="OHS28" s="61"/>
      <c r="OHT28" s="61"/>
      <c r="OHU28" s="61"/>
      <c r="OHV28" s="61"/>
      <c r="OHW28" s="61"/>
      <c r="OHX28" s="61"/>
      <c r="OHY28" s="61"/>
      <c r="OHZ28" s="61"/>
      <c r="OIA28" s="61"/>
      <c r="OIB28" s="61"/>
      <c r="OIC28" s="61"/>
      <c r="OID28" s="61"/>
      <c r="OIE28" s="61"/>
      <c r="OIF28" s="61"/>
      <c r="OIG28" s="61"/>
      <c r="OIH28" s="61"/>
      <c r="OII28" s="61"/>
      <c r="OIJ28" s="61"/>
      <c r="OIK28" s="61"/>
      <c r="OIL28" s="61"/>
      <c r="OIM28" s="61"/>
      <c r="OIN28" s="61"/>
      <c r="OIO28" s="61"/>
      <c r="OIP28" s="61"/>
      <c r="OIQ28" s="61"/>
      <c r="OIR28" s="61"/>
      <c r="OIS28" s="61"/>
      <c r="OIT28" s="61"/>
      <c r="OIU28" s="61"/>
      <c r="OIV28" s="61"/>
      <c r="OIW28" s="61"/>
      <c r="OIX28" s="61"/>
      <c r="OIY28" s="61"/>
      <c r="OIZ28" s="61"/>
      <c r="OJA28" s="61"/>
      <c r="OJB28" s="61"/>
      <c r="OJC28" s="61"/>
      <c r="OJD28" s="61"/>
      <c r="OJE28" s="61"/>
      <c r="OJF28" s="61"/>
      <c r="OJG28" s="61"/>
      <c r="OJH28" s="61"/>
      <c r="OJI28" s="61"/>
      <c r="OJJ28" s="61"/>
      <c r="OJK28" s="61"/>
      <c r="OJL28" s="61"/>
      <c r="OJM28" s="61"/>
      <c r="OJN28" s="61"/>
      <c r="OJO28" s="61"/>
      <c r="OJP28" s="61"/>
      <c r="OJQ28" s="61"/>
      <c r="OJR28" s="61"/>
      <c r="OJS28" s="61"/>
      <c r="OJT28" s="61"/>
      <c r="OJU28" s="61"/>
      <c r="OJV28" s="61"/>
      <c r="OJW28" s="61"/>
      <c r="OJX28" s="61"/>
      <c r="OJY28" s="61"/>
      <c r="OJZ28" s="61"/>
      <c r="OKA28" s="61"/>
      <c r="OKB28" s="61"/>
      <c r="OKC28" s="61"/>
      <c r="OKD28" s="61"/>
      <c r="OKE28" s="61"/>
      <c r="OKF28" s="61"/>
      <c r="OKG28" s="61"/>
      <c r="OKH28" s="61"/>
      <c r="OKI28" s="61"/>
      <c r="OKJ28" s="61"/>
      <c r="OKK28" s="61"/>
      <c r="OKL28" s="61"/>
      <c r="OKM28" s="61"/>
      <c r="OKN28" s="61"/>
      <c r="OKO28" s="61"/>
      <c r="OKP28" s="61"/>
      <c r="OKQ28" s="61"/>
      <c r="OKR28" s="61"/>
      <c r="OKS28" s="61"/>
      <c r="OKT28" s="61"/>
      <c r="OKU28" s="61"/>
      <c r="OKV28" s="61"/>
      <c r="OKW28" s="61"/>
      <c r="OKX28" s="61"/>
      <c r="OKY28" s="61"/>
      <c r="OKZ28" s="61"/>
      <c r="OLA28" s="61"/>
      <c r="OLB28" s="61"/>
      <c r="OLC28" s="61"/>
      <c r="OLD28" s="61"/>
      <c r="OLE28" s="61"/>
      <c r="OLF28" s="61"/>
      <c r="OLG28" s="61"/>
      <c r="OLH28" s="61"/>
      <c r="OLI28" s="61"/>
      <c r="OLJ28" s="61"/>
      <c r="OLK28" s="61"/>
      <c r="OLL28" s="61"/>
      <c r="OLM28" s="61"/>
      <c r="OLN28" s="61"/>
      <c r="OLO28" s="61"/>
      <c r="OLP28" s="61"/>
      <c r="OLQ28" s="61"/>
      <c r="OLR28" s="61"/>
      <c r="OLS28" s="61"/>
      <c r="OLT28" s="61"/>
      <c r="OLU28" s="61"/>
      <c r="OLV28" s="61"/>
      <c r="OLW28" s="61"/>
      <c r="OLX28" s="61"/>
      <c r="OLY28" s="61"/>
      <c r="OLZ28" s="61"/>
      <c r="OMA28" s="61"/>
      <c r="OMB28" s="61"/>
      <c r="OMC28" s="61"/>
      <c r="OMD28" s="61"/>
      <c r="OME28" s="61"/>
      <c r="OMF28" s="61"/>
      <c r="OMG28" s="61"/>
      <c r="OMH28" s="61"/>
      <c r="OMI28" s="61"/>
      <c r="OMJ28" s="61"/>
      <c r="OMK28" s="61"/>
      <c r="OML28" s="61"/>
      <c r="OMM28" s="61"/>
      <c r="OMN28" s="61"/>
      <c r="OMO28" s="61"/>
      <c r="OMP28" s="61"/>
      <c r="OMQ28" s="61"/>
      <c r="OMR28" s="61"/>
      <c r="OMS28" s="61"/>
      <c r="OMT28" s="61"/>
      <c r="OMU28" s="61"/>
      <c r="OMV28" s="61"/>
      <c r="OMW28" s="61"/>
      <c r="OMX28" s="61"/>
      <c r="OMY28" s="61"/>
      <c r="OMZ28" s="61"/>
      <c r="ONA28" s="61"/>
      <c r="ONB28" s="61"/>
      <c r="ONC28" s="61"/>
      <c r="OND28" s="61"/>
      <c r="ONE28" s="61"/>
      <c r="ONF28" s="61"/>
      <c r="ONG28" s="61"/>
      <c r="ONH28" s="61"/>
      <c r="ONI28" s="61"/>
      <c r="ONJ28" s="61"/>
      <c r="ONK28" s="61"/>
      <c r="ONL28" s="61"/>
      <c r="ONM28" s="61"/>
      <c r="ONN28" s="61"/>
      <c r="ONO28" s="61"/>
      <c r="ONP28" s="61"/>
      <c r="ONQ28" s="61"/>
      <c r="ONR28" s="61"/>
      <c r="ONS28" s="61"/>
      <c r="ONT28" s="61"/>
      <c r="ONU28" s="61"/>
      <c r="ONV28" s="61"/>
      <c r="ONW28" s="61"/>
      <c r="ONX28" s="61"/>
      <c r="ONY28" s="61"/>
      <c r="ONZ28" s="61"/>
      <c r="OOA28" s="61"/>
      <c r="OOB28" s="61"/>
      <c r="OOC28" s="61"/>
      <c r="OOD28" s="61"/>
      <c r="OOE28" s="61"/>
      <c r="OOF28" s="61"/>
      <c r="OOG28" s="61"/>
      <c r="OOH28" s="61"/>
      <c r="OOI28" s="61"/>
      <c r="OOJ28" s="61"/>
      <c r="OOK28" s="61"/>
      <c r="OOL28" s="61"/>
      <c r="OOM28" s="61"/>
      <c r="OON28" s="61"/>
      <c r="OOO28" s="61"/>
      <c r="OOP28" s="61"/>
      <c r="OOQ28" s="61"/>
      <c r="OOR28" s="61"/>
      <c r="OOS28" s="61"/>
      <c r="OOT28" s="61"/>
      <c r="OOU28" s="61"/>
      <c r="OOV28" s="61"/>
      <c r="OOW28" s="61"/>
      <c r="OOX28" s="61"/>
      <c r="OOY28" s="61"/>
      <c r="OOZ28" s="61"/>
      <c r="OPA28" s="61"/>
      <c r="OPB28" s="61"/>
      <c r="OPC28" s="61"/>
      <c r="OPD28" s="61"/>
      <c r="OPE28" s="61"/>
      <c r="OPF28" s="61"/>
      <c r="OPG28" s="61"/>
      <c r="OPH28" s="61"/>
      <c r="OPI28" s="61"/>
      <c r="OPJ28" s="61"/>
      <c r="OPK28" s="61"/>
      <c r="OPL28" s="61"/>
      <c r="OPM28" s="61"/>
      <c r="OPN28" s="61"/>
      <c r="OPO28" s="61"/>
      <c r="OPP28" s="61"/>
      <c r="OPQ28" s="61"/>
      <c r="OPR28" s="61"/>
      <c r="OPS28" s="61"/>
      <c r="OPT28" s="61"/>
      <c r="OPU28" s="61"/>
      <c r="OPV28" s="61"/>
      <c r="OPW28" s="61"/>
      <c r="OPX28" s="61"/>
      <c r="OPY28" s="61"/>
      <c r="OPZ28" s="61"/>
      <c r="OQA28" s="61"/>
      <c r="OQB28" s="61"/>
      <c r="OQC28" s="61"/>
      <c r="OQD28" s="61"/>
      <c r="OQE28" s="61"/>
      <c r="OQF28" s="61"/>
      <c r="OQG28" s="61"/>
      <c r="OQH28" s="61"/>
      <c r="OQI28" s="61"/>
      <c r="OQJ28" s="61"/>
      <c r="OQK28" s="61"/>
      <c r="OQL28" s="61"/>
      <c r="OQM28" s="61"/>
      <c r="OQN28" s="61"/>
      <c r="OQO28" s="61"/>
      <c r="OQP28" s="61"/>
      <c r="OQQ28" s="61"/>
      <c r="OQR28" s="61"/>
      <c r="OQS28" s="61"/>
      <c r="OQT28" s="61"/>
      <c r="OQU28" s="61"/>
      <c r="OQV28" s="61"/>
      <c r="OQW28" s="61"/>
      <c r="OQX28" s="61"/>
      <c r="OQY28" s="61"/>
      <c r="OQZ28" s="61"/>
      <c r="ORA28" s="61"/>
      <c r="ORB28" s="61"/>
      <c r="ORC28" s="61"/>
      <c r="ORD28" s="61"/>
      <c r="ORE28" s="61"/>
      <c r="ORF28" s="61"/>
      <c r="ORG28" s="61"/>
      <c r="ORH28" s="61"/>
      <c r="ORI28" s="61"/>
      <c r="ORJ28" s="61"/>
      <c r="ORK28" s="61"/>
      <c r="ORL28" s="61"/>
      <c r="ORM28" s="61"/>
      <c r="ORN28" s="61"/>
      <c r="ORO28" s="61"/>
      <c r="ORP28" s="61"/>
      <c r="ORQ28" s="61"/>
      <c r="ORR28" s="61"/>
      <c r="ORS28" s="61"/>
      <c r="ORT28" s="61"/>
      <c r="ORU28" s="61"/>
      <c r="ORV28" s="61"/>
      <c r="ORW28" s="61"/>
      <c r="ORX28" s="61"/>
      <c r="ORY28" s="61"/>
      <c r="ORZ28" s="61"/>
      <c r="OSA28" s="61"/>
      <c r="OSB28" s="61"/>
      <c r="OSC28" s="61"/>
      <c r="OSD28" s="61"/>
      <c r="OSE28" s="61"/>
      <c r="OSF28" s="61"/>
      <c r="OSG28" s="61"/>
      <c r="OSH28" s="61"/>
      <c r="OSI28" s="61"/>
      <c r="OSJ28" s="61"/>
      <c r="OSK28" s="61"/>
      <c r="OSL28" s="61"/>
      <c r="OSM28" s="61"/>
      <c r="OSN28" s="61"/>
      <c r="OSO28" s="61"/>
      <c r="OSP28" s="61"/>
      <c r="OSQ28" s="61"/>
      <c r="OSR28" s="61"/>
      <c r="OSS28" s="61"/>
      <c r="OST28" s="61"/>
      <c r="OSU28" s="61"/>
      <c r="OSV28" s="61"/>
      <c r="OSW28" s="61"/>
      <c r="OSX28" s="61"/>
      <c r="OSY28" s="61"/>
      <c r="OSZ28" s="61"/>
      <c r="OTA28" s="61"/>
      <c r="OTB28" s="61"/>
      <c r="OTC28" s="61"/>
      <c r="OTD28" s="61"/>
      <c r="OTE28" s="61"/>
      <c r="OTF28" s="61"/>
      <c r="OTG28" s="61"/>
      <c r="OTH28" s="61"/>
      <c r="OTI28" s="61"/>
      <c r="OTJ28" s="61"/>
      <c r="OTK28" s="61"/>
      <c r="OTL28" s="61"/>
      <c r="OTM28" s="61"/>
      <c r="OTN28" s="61"/>
      <c r="OTO28" s="61"/>
      <c r="OTP28" s="61"/>
      <c r="OTQ28" s="61"/>
      <c r="OTR28" s="61"/>
      <c r="OTS28" s="61"/>
      <c r="OTT28" s="61"/>
      <c r="OTU28" s="61"/>
      <c r="OTV28" s="61"/>
      <c r="OTW28" s="61"/>
      <c r="OTX28" s="61"/>
      <c r="OTY28" s="61"/>
      <c r="OTZ28" s="61"/>
      <c r="OUA28" s="61"/>
      <c r="OUB28" s="61"/>
      <c r="OUC28" s="61"/>
      <c r="OUD28" s="61"/>
      <c r="OUE28" s="61"/>
      <c r="OUF28" s="61"/>
      <c r="OUG28" s="61"/>
      <c r="OUH28" s="61"/>
      <c r="OUI28" s="61"/>
      <c r="OUJ28" s="61"/>
      <c r="OUK28" s="61"/>
      <c r="OUL28" s="61"/>
      <c r="OUM28" s="61"/>
      <c r="OUN28" s="61"/>
      <c r="OUO28" s="61"/>
      <c r="OUP28" s="61"/>
      <c r="OUQ28" s="61"/>
      <c r="OUR28" s="61"/>
      <c r="OUS28" s="61"/>
      <c r="OUT28" s="61"/>
      <c r="OUU28" s="61"/>
      <c r="OUV28" s="61"/>
      <c r="OUW28" s="61"/>
      <c r="OUX28" s="61"/>
      <c r="OUY28" s="61"/>
      <c r="OUZ28" s="61"/>
      <c r="OVA28" s="61"/>
      <c r="OVB28" s="61"/>
      <c r="OVC28" s="61"/>
      <c r="OVD28" s="61"/>
      <c r="OVE28" s="61"/>
      <c r="OVF28" s="61"/>
      <c r="OVG28" s="61"/>
      <c r="OVH28" s="61"/>
      <c r="OVI28" s="61"/>
      <c r="OVJ28" s="61"/>
      <c r="OVK28" s="61"/>
      <c r="OVL28" s="61"/>
      <c r="OVM28" s="61"/>
      <c r="OVN28" s="61"/>
      <c r="OVO28" s="61"/>
      <c r="OVP28" s="61"/>
      <c r="OVQ28" s="61"/>
      <c r="OVR28" s="61"/>
      <c r="OVS28" s="61"/>
      <c r="OVT28" s="61"/>
      <c r="OVU28" s="61"/>
      <c r="OVV28" s="61"/>
      <c r="OVW28" s="61"/>
      <c r="OVX28" s="61"/>
      <c r="OVY28" s="61"/>
      <c r="OVZ28" s="61"/>
      <c r="OWA28" s="61"/>
      <c r="OWB28" s="61"/>
      <c r="OWC28" s="61"/>
      <c r="OWD28" s="61"/>
      <c r="OWE28" s="61"/>
      <c r="OWF28" s="61"/>
      <c r="OWG28" s="61"/>
      <c r="OWH28" s="61"/>
      <c r="OWI28" s="61"/>
      <c r="OWJ28" s="61"/>
      <c r="OWK28" s="61"/>
      <c r="OWL28" s="61"/>
      <c r="OWM28" s="61"/>
      <c r="OWN28" s="61"/>
      <c r="OWO28" s="61"/>
      <c r="OWP28" s="61"/>
      <c r="OWQ28" s="61"/>
      <c r="OWR28" s="61"/>
      <c r="OWS28" s="61"/>
      <c r="OWT28" s="61"/>
      <c r="OWU28" s="61"/>
      <c r="OWV28" s="61"/>
      <c r="OWW28" s="61"/>
      <c r="OWX28" s="61"/>
      <c r="OWY28" s="61"/>
      <c r="OWZ28" s="61"/>
      <c r="OXA28" s="61"/>
      <c r="OXB28" s="61"/>
      <c r="OXC28" s="61"/>
      <c r="OXD28" s="61"/>
      <c r="OXE28" s="61"/>
      <c r="OXF28" s="61"/>
      <c r="OXG28" s="61"/>
      <c r="OXH28" s="61"/>
      <c r="OXI28" s="61"/>
      <c r="OXJ28" s="61"/>
      <c r="OXK28" s="61"/>
      <c r="OXL28" s="61"/>
      <c r="OXM28" s="61"/>
      <c r="OXN28" s="61"/>
      <c r="OXO28" s="61"/>
      <c r="OXP28" s="61"/>
      <c r="OXQ28" s="61"/>
      <c r="OXR28" s="61"/>
      <c r="OXS28" s="61"/>
      <c r="OXT28" s="61"/>
      <c r="OXU28" s="61"/>
      <c r="OXV28" s="61"/>
      <c r="OXW28" s="61"/>
      <c r="OXX28" s="61"/>
      <c r="OXY28" s="61"/>
      <c r="OXZ28" s="61"/>
      <c r="OYA28" s="61"/>
      <c r="OYB28" s="61"/>
      <c r="OYC28" s="61"/>
      <c r="OYD28" s="61"/>
      <c r="OYE28" s="61"/>
      <c r="OYF28" s="61"/>
      <c r="OYG28" s="61"/>
      <c r="OYH28" s="61"/>
      <c r="OYI28" s="61"/>
      <c r="OYJ28" s="61"/>
      <c r="OYK28" s="61"/>
      <c r="OYL28" s="61"/>
      <c r="OYM28" s="61"/>
      <c r="OYN28" s="61"/>
      <c r="OYO28" s="61"/>
      <c r="OYP28" s="61"/>
      <c r="OYQ28" s="61"/>
      <c r="OYR28" s="61"/>
      <c r="OYS28" s="61"/>
      <c r="OYT28" s="61"/>
      <c r="OYU28" s="61"/>
      <c r="OYV28" s="61"/>
      <c r="OYW28" s="61"/>
      <c r="OYX28" s="61"/>
      <c r="OYY28" s="61"/>
      <c r="OYZ28" s="61"/>
      <c r="OZA28" s="61"/>
      <c r="OZB28" s="61"/>
      <c r="OZC28" s="61"/>
      <c r="OZD28" s="61"/>
      <c r="OZE28" s="61"/>
      <c r="OZF28" s="61"/>
      <c r="OZG28" s="61"/>
      <c r="OZH28" s="61"/>
      <c r="OZI28" s="61"/>
      <c r="OZJ28" s="61"/>
      <c r="OZK28" s="61"/>
      <c r="OZL28" s="61"/>
      <c r="OZM28" s="61"/>
      <c r="OZN28" s="61"/>
      <c r="OZO28" s="61"/>
      <c r="OZP28" s="61"/>
      <c r="OZQ28" s="61"/>
      <c r="OZR28" s="61"/>
      <c r="OZS28" s="61"/>
      <c r="OZT28" s="61"/>
      <c r="OZU28" s="61"/>
      <c r="OZV28" s="61"/>
      <c r="OZW28" s="61"/>
      <c r="OZX28" s="61"/>
      <c r="OZY28" s="61"/>
      <c r="OZZ28" s="61"/>
      <c r="PAA28" s="61"/>
      <c r="PAB28" s="61"/>
      <c r="PAC28" s="61"/>
      <c r="PAD28" s="61"/>
      <c r="PAE28" s="61"/>
      <c r="PAF28" s="61"/>
      <c r="PAG28" s="61"/>
      <c r="PAH28" s="61"/>
      <c r="PAI28" s="61"/>
      <c r="PAJ28" s="61"/>
      <c r="PAK28" s="61"/>
      <c r="PAL28" s="61"/>
      <c r="PAM28" s="61"/>
      <c r="PAN28" s="61"/>
      <c r="PAO28" s="61"/>
      <c r="PAP28" s="61"/>
      <c r="PAQ28" s="61"/>
      <c r="PAR28" s="61"/>
      <c r="PAS28" s="61"/>
      <c r="PAT28" s="61"/>
      <c r="PAU28" s="61"/>
      <c r="PAV28" s="61"/>
      <c r="PAW28" s="61"/>
      <c r="PAX28" s="61"/>
      <c r="PAY28" s="61"/>
      <c r="PAZ28" s="61"/>
      <c r="PBA28" s="61"/>
      <c r="PBB28" s="61"/>
      <c r="PBC28" s="61"/>
      <c r="PBD28" s="61"/>
      <c r="PBE28" s="61"/>
      <c r="PBF28" s="61"/>
      <c r="PBG28" s="61"/>
      <c r="PBH28" s="61"/>
      <c r="PBI28" s="61"/>
      <c r="PBJ28" s="61"/>
      <c r="PBK28" s="61"/>
      <c r="PBL28" s="61"/>
      <c r="PBM28" s="61"/>
      <c r="PBN28" s="61"/>
      <c r="PBO28" s="61"/>
      <c r="PBP28" s="61"/>
      <c r="PBQ28" s="61"/>
      <c r="PBR28" s="61"/>
      <c r="PBS28" s="61"/>
      <c r="PBT28" s="61"/>
      <c r="PBU28" s="61"/>
      <c r="PBV28" s="61"/>
      <c r="PBW28" s="61"/>
      <c r="PBX28" s="61"/>
      <c r="PBY28" s="61"/>
      <c r="PBZ28" s="61"/>
      <c r="PCA28" s="61"/>
      <c r="PCB28" s="61"/>
      <c r="PCC28" s="61"/>
      <c r="PCD28" s="61"/>
      <c r="PCE28" s="61"/>
      <c r="PCF28" s="61"/>
      <c r="PCG28" s="61"/>
      <c r="PCH28" s="61"/>
      <c r="PCI28" s="61"/>
      <c r="PCJ28" s="61"/>
      <c r="PCK28" s="61"/>
      <c r="PCL28" s="61"/>
      <c r="PCM28" s="61"/>
      <c r="PCN28" s="61"/>
      <c r="PCO28" s="61"/>
      <c r="PCP28" s="61"/>
      <c r="PCQ28" s="61"/>
      <c r="PCR28" s="61"/>
      <c r="PCS28" s="61"/>
      <c r="PCT28" s="61"/>
      <c r="PCU28" s="61"/>
      <c r="PCV28" s="61"/>
      <c r="PCW28" s="61"/>
      <c r="PCX28" s="61"/>
      <c r="PCY28" s="61"/>
      <c r="PCZ28" s="61"/>
      <c r="PDA28" s="61"/>
      <c r="PDB28" s="61"/>
      <c r="PDC28" s="61"/>
      <c r="PDD28" s="61"/>
      <c r="PDE28" s="61"/>
      <c r="PDF28" s="61"/>
      <c r="PDG28" s="61"/>
      <c r="PDH28" s="61"/>
      <c r="PDI28" s="61"/>
      <c r="PDJ28" s="61"/>
      <c r="PDK28" s="61"/>
      <c r="PDL28" s="61"/>
      <c r="PDM28" s="61"/>
      <c r="PDN28" s="61"/>
      <c r="PDO28" s="61"/>
      <c r="PDP28" s="61"/>
      <c r="PDQ28" s="61"/>
      <c r="PDR28" s="61"/>
      <c r="PDS28" s="61"/>
      <c r="PDT28" s="61"/>
      <c r="PDU28" s="61"/>
      <c r="PDV28" s="61"/>
      <c r="PDW28" s="61"/>
      <c r="PDX28" s="61"/>
      <c r="PDY28" s="61"/>
      <c r="PDZ28" s="61"/>
      <c r="PEA28" s="61"/>
      <c r="PEB28" s="61"/>
      <c r="PEC28" s="61"/>
      <c r="PED28" s="61"/>
      <c r="PEE28" s="61"/>
      <c r="PEF28" s="61"/>
      <c r="PEG28" s="61"/>
      <c r="PEH28" s="61"/>
      <c r="PEI28" s="61"/>
      <c r="PEJ28" s="61"/>
      <c r="PEK28" s="61"/>
      <c r="PEL28" s="61"/>
      <c r="PEM28" s="61"/>
      <c r="PEN28" s="61"/>
      <c r="PEO28" s="61"/>
      <c r="PEP28" s="61"/>
      <c r="PEQ28" s="61"/>
      <c r="PER28" s="61"/>
      <c r="PES28" s="61"/>
      <c r="PET28" s="61"/>
      <c r="PEU28" s="61"/>
      <c r="PEV28" s="61"/>
      <c r="PEW28" s="61"/>
      <c r="PEX28" s="61"/>
      <c r="PEY28" s="61"/>
      <c r="PEZ28" s="61"/>
      <c r="PFA28" s="61"/>
      <c r="PFB28" s="61"/>
      <c r="PFC28" s="61"/>
      <c r="PFD28" s="61"/>
      <c r="PFE28" s="61"/>
      <c r="PFF28" s="61"/>
      <c r="PFG28" s="61"/>
      <c r="PFH28" s="61"/>
      <c r="PFI28" s="61"/>
      <c r="PFJ28" s="61"/>
      <c r="PFK28" s="61"/>
      <c r="PFL28" s="61"/>
      <c r="PFM28" s="61"/>
      <c r="PFN28" s="61"/>
      <c r="PFO28" s="61"/>
      <c r="PFP28" s="61"/>
      <c r="PFQ28" s="61"/>
      <c r="PFR28" s="61"/>
      <c r="PFS28" s="61"/>
      <c r="PFT28" s="61"/>
      <c r="PFU28" s="61"/>
      <c r="PFV28" s="61"/>
      <c r="PFW28" s="61"/>
      <c r="PFX28" s="61"/>
      <c r="PFY28" s="61"/>
      <c r="PFZ28" s="61"/>
      <c r="PGA28" s="61"/>
      <c r="PGB28" s="61"/>
      <c r="PGC28" s="61"/>
      <c r="PGD28" s="61"/>
      <c r="PGE28" s="61"/>
      <c r="PGF28" s="61"/>
      <c r="PGG28" s="61"/>
      <c r="PGH28" s="61"/>
      <c r="PGI28" s="61"/>
      <c r="PGJ28" s="61"/>
      <c r="PGK28" s="61"/>
      <c r="PGL28" s="61"/>
      <c r="PGM28" s="61"/>
      <c r="PGN28" s="61"/>
      <c r="PGO28" s="61"/>
      <c r="PGP28" s="61"/>
      <c r="PGQ28" s="61"/>
      <c r="PGR28" s="61"/>
      <c r="PGS28" s="61"/>
      <c r="PGT28" s="61"/>
      <c r="PGU28" s="61"/>
      <c r="PGV28" s="61"/>
      <c r="PGW28" s="61"/>
      <c r="PGX28" s="61"/>
      <c r="PGY28" s="61"/>
      <c r="PGZ28" s="61"/>
      <c r="PHA28" s="61"/>
      <c r="PHB28" s="61"/>
      <c r="PHC28" s="61"/>
      <c r="PHD28" s="61"/>
      <c r="PHE28" s="61"/>
      <c r="PHF28" s="61"/>
      <c r="PHG28" s="61"/>
      <c r="PHH28" s="61"/>
      <c r="PHI28" s="61"/>
      <c r="PHJ28" s="61"/>
      <c r="PHK28" s="61"/>
      <c r="PHL28" s="61"/>
      <c r="PHM28" s="61"/>
      <c r="PHN28" s="61"/>
      <c r="PHO28" s="61"/>
      <c r="PHP28" s="61"/>
      <c r="PHQ28" s="61"/>
      <c r="PHR28" s="61"/>
      <c r="PHS28" s="61"/>
      <c r="PHT28" s="61"/>
      <c r="PHU28" s="61"/>
      <c r="PHV28" s="61"/>
      <c r="PHW28" s="61"/>
      <c r="PHX28" s="61"/>
      <c r="PHY28" s="61"/>
      <c r="PHZ28" s="61"/>
      <c r="PIA28" s="61"/>
      <c r="PIB28" s="61"/>
      <c r="PIC28" s="61"/>
      <c r="PID28" s="61"/>
      <c r="PIE28" s="61"/>
      <c r="PIF28" s="61"/>
      <c r="PIG28" s="61"/>
      <c r="PIH28" s="61"/>
      <c r="PII28" s="61"/>
      <c r="PIJ28" s="61"/>
      <c r="PIK28" s="61"/>
      <c r="PIL28" s="61"/>
      <c r="PIM28" s="61"/>
      <c r="PIN28" s="61"/>
      <c r="PIO28" s="61"/>
      <c r="PIP28" s="61"/>
      <c r="PIQ28" s="61"/>
      <c r="PIR28" s="61"/>
      <c r="PIS28" s="61"/>
      <c r="PIT28" s="61"/>
      <c r="PIU28" s="61"/>
      <c r="PIV28" s="61"/>
      <c r="PIW28" s="61"/>
      <c r="PIX28" s="61"/>
      <c r="PIY28" s="61"/>
      <c r="PIZ28" s="61"/>
      <c r="PJA28" s="61"/>
      <c r="PJB28" s="61"/>
      <c r="PJC28" s="61"/>
      <c r="PJD28" s="61"/>
      <c r="PJE28" s="61"/>
      <c r="PJF28" s="61"/>
      <c r="PJG28" s="61"/>
      <c r="PJH28" s="61"/>
      <c r="PJI28" s="61"/>
      <c r="PJJ28" s="61"/>
      <c r="PJK28" s="61"/>
      <c r="PJL28" s="61"/>
      <c r="PJM28" s="61"/>
      <c r="PJN28" s="61"/>
      <c r="PJO28" s="61"/>
      <c r="PJP28" s="61"/>
      <c r="PJQ28" s="61"/>
      <c r="PJR28" s="61"/>
      <c r="PJS28" s="61"/>
      <c r="PJT28" s="61"/>
      <c r="PJU28" s="61"/>
      <c r="PJV28" s="61"/>
      <c r="PJW28" s="61"/>
      <c r="PJX28" s="61"/>
      <c r="PJY28" s="61"/>
      <c r="PJZ28" s="61"/>
      <c r="PKA28" s="61"/>
      <c r="PKB28" s="61"/>
      <c r="PKC28" s="61"/>
      <c r="PKD28" s="61"/>
      <c r="PKE28" s="61"/>
      <c r="PKF28" s="61"/>
      <c r="PKG28" s="61"/>
      <c r="PKH28" s="61"/>
      <c r="PKI28" s="61"/>
      <c r="PKJ28" s="61"/>
      <c r="PKK28" s="61"/>
      <c r="PKL28" s="61"/>
      <c r="PKM28" s="61"/>
      <c r="PKN28" s="61"/>
      <c r="PKO28" s="61"/>
      <c r="PKP28" s="61"/>
      <c r="PKQ28" s="61"/>
      <c r="PKR28" s="61"/>
      <c r="PKS28" s="61"/>
      <c r="PKT28" s="61"/>
      <c r="PKU28" s="61"/>
      <c r="PKV28" s="61"/>
      <c r="PKW28" s="61"/>
      <c r="PKX28" s="61"/>
      <c r="PKY28" s="61"/>
      <c r="PKZ28" s="61"/>
      <c r="PLA28" s="61"/>
      <c r="PLB28" s="61"/>
      <c r="PLC28" s="61"/>
      <c r="PLD28" s="61"/>
      <c r="PLE28" s="61"/>
      <c r="PLF28" s="61"/>
      <c r="PLG28" s="61"/>
      <c r="PLH28" s="61"/>
      <c r="PLI28" s="61"/>
      <c r="PLJ28" s="61"/>
      <c r="PLK28" s="61"/>
      <c r="PLL28" s="61"/>
      <c r="PLM28" s="61"/>
      <c r="PLN28" s="61"/>
      <c r="PLO28" s="61"/>
      <c r="PLP28" s="61"/>
      <c r="PLQ28" s="61"/>
      <c r="PLR28" s="61"/>
      <c r="PLS28" s="61"/>
      <c r="PLT28" s="61"/>
      <c r="PLU28" s="61"/>
      <c r="PLV28" s="61"/>
      <c r="PLW28" s="61"/>
      <c r="PLX28" s="61"/>
      <c r="PLY28" s="61"/>
      <c r="PLZ28" s="61"/>
      <c r="PMA28" s="61"/>
      <c r="PMB28" s="61"/>
      <c r="PMC28" s="61"/>
      <c r="PMD28" s="61"/>
      <c r="PME28" s="61"/>
      <c r="PMF28" s="61"/>
      <c r="PMG28" s="61"/>
      <c r="PMH28" s="61"/>
      <c r="PMI28" s="61"/>
      <c r="PMJ28" s="61"/>
      <c r="PMK28" s="61"/>
      <c r="PML28" s="61"/>
      <c r="PMM28" s="61"/>
      <c r="PMN28" s="61"/>
      <c r="PMO28" s="61"/>
      <c r="PMP28" s="61"/>
      <c r="PMQ28" s="61"/>
      <c r="PMR28" s="61"/>
      <c r="PMS28" s="61"/>
      <c r="PMT28" s="61"/>
      <c r="PMU28" s="61"/>
      <c r="PMV28" s="61"/>
      <c r="PMW28" s="61"/>
      <c r="PMX28" s="61"/>
      <c r="PMY28" s="61"/>
      <c r="PMZ28" s="61"/>
      <c r="PNA28" s="61"/>
      <c r="PNB28" s="61"/>
      <c r="PNC28" s="61"/>
      <c r="PND28" s="61"/>
      <c r="PNE28" s="61"/>
      <c r="PNF28" s="61"/>
      <c r="PNG28" s="61"/>
      <c r="PNH28" s="61"/>
      <c r="PNI28" s="61"/>
      <c r="PNJ28" s="61"/>
      <c r="PNK28" s="61"/>
      <c r="PNL28" s="61"/>
      <c r="PNM28" s="61"/>
      <c r="PNN28" s="61"/>
      <c r="PNO28" s="61"/>
      <c r="PNP28" s="61"/>
      <c r="PNQ28" s="61"/>
      <c r="PNR28" s="61"/>
      <c r="PNS28" s="61"/>
      <c r="PNT28" s="61"/>
      <c r="PNU28" s="61"/>
      <c r="PNV28" s="61"/>
      <c r="PNW28" s="61"/>
      <c r="PNX28" s="61"/>
      <c r="PNY28" s="61"/>
      <c r="PNZ28" s="61"/>
      <c r="POA28" s="61"/>
      <c r="POB28" s="61"/>
      <c r="POC28" s="61"/>
      <c r="POD28" s="61"/>
      <c r="POE28" s="61"/>
      <c r="POF28" s="61"/>
      <c r="POG28" s="61"/>
      <c r="POH28" s="61"/>
      <c r="POI28" s="61"/>
      <c r="POJ28" s="61"/>
      <c r="POK28" s="61"/>
      <c r="POL28" s="61"/>
      <c r="POM28" s="61"/>
      <c r="PON28" s="61"/>
      <c r="POO28" s="61"/>
      <c r="POP28" s="61"/>
      <c r="POQ28" s="61"/>
      <c r="POR28" s="61"/>
      <c r="POS28" s="61"/>
      <c r="POT28" s="61"/>
      <c r="POU28" s="61"/>
      <c r="POV28" s="61"/>
      <c r="POW28" s="61"/>
      <c r="POX28" s="61"/>
      <c r="POY28" s="61"/>
      <c r="POZ28" s="61"/>
      <c r="PPA28" s="61"/>
      <c r="PPB28" s="61"/>
      <c r="PPC28" s="61"/>
      <c r="PPD28" s="61"/>
      <c r="PPE28" s="61"/>
      <c r="PPF28" s="61"/>
      <c r="PPG28" s="61"/>
      <c r="PPH28" s="61"/>
      <c r="PPI28" s="61"/>
      <c r="PPJ28" s="61"/>
      <c r="PPK28" s="61"/>
      <c r="PPL28" s="61"/>
      <c r="PPM28" s="61"/>
      <c r="PPN28" s="61"/>
      <c r="PPO28" s="61"/>
      <c r="PPP28" s="61"/>
      <c r="PPQ28" s="61"/>
      <c r="PPR28" s="61"/>
      <c r="PPS28" s="61"/>
      <c r="PPT28" s="61"/>
      <c r="PPU28" s="61"/>
      <c r="PPV28" s="61"/>
      <c r="PPW28" s="61"/>
      <c r="PPX28" s="61"/>
      <c r="PPY28" s="61"/>
      <c r="PPZ28" s="61"/>
      <c r="PQA28" s="61"/>
      <c r="PQB28" s="61"/>
      <c r="PQC28" s="61"/>
      <c r="PQD28" s="61"/>
      <c r="PQE28" s="61"/>
      <c r="PQF28" s="61"/>
      <c r="PQG28" s="61"/>
      <c r="PQH28" s="61"/>
      <c r="PQI28" s="61"/>
      <c r="PQJ28" s="61"/>
      <c r="PQK28" s="61"/>
      <c r="PQL28" s="61"/>
      <c r="PQM28" s="61"/>
      <c r="PQN28" s="61"/>
      <c r="PQO28" s="61"/>
      <c r="PQP28" s="61"/>
      <c r="PQQ28" s="61"/>
      <c r="PQR28" s="61"/>
      <c r="PQS28" s="61"/>
      <c r="PQT28" s="61"/>
      <c r="PQU28" s="61"/>
      <c r="PQV28" s="61"/>
      <c r="PQW28" s="61"/>
      <c r="PQX28" s="61"/>
      <c r="PQY28" s="61"/>
      <c r="PQZ28" s="61"/>
      <c r="PRA28" s="61"/>
      <c r="PRB28" s="61"/>
      <c r="PRC28" s="61"/>
      <c r="PRD28" s="61"/>
      <c r="PRE28" s="61"/>
      <c r="PRF28" s="61"/>
      <c r="PRG28" s="61"/>
      <c r="PRH28" s="61"/>
      <c r="PRI28" s="61"/>
      <c r="PRJ28" s="61"/>
      <c r="PRK28" s="61"/>
      <c r="PRL28" s="61"/>
      <c r="PRM28" s="61"/>
      <c r="PRN28" s="61"/>
      <c r="PRO28" s="61"/>
      <c r="PRP28" s="61"/>
      <c r="PRQ28" s="61"/>
      <c r="PRR28" s="61"/>
      <c r="PRS28" s="61"/>
      <c r="PRT28" s="61"/>
      <c r="PRU28" s="61"/>
      <c r="PRV28" s="61"/>
      <c r="PRW28" s="61"/>
      <c r="PRX28" s="61"/>
      <c r="PRY28" s="61"/>
      <c r="PRZ28" s="61"/>
      <c r="PSA28" s="61"/>
      <c r="PSB28" s="61"/>
      <c r="PSC28" s="61"/>
      <c r="PSD28" s="61"/>
      <c r="PSE28" s="61"/>
      <c r="PSF28" s="61"/>
      <c r="PSG28" s="61"/>
      <c r="PSH28" s="61"/>
      <c r="PSI28" s="61"/>
      <c r="PSJ28" s="61"/>
      <c r="PSK28" s="61"/>
      <c r="PSL28" s="61"/>
      <c r="PSM28" s="61"/>
      <c r="PSN28" s="61"/>
      <c r="PSO28" s="61"/>
      <c r="PSP28" s="61"/>
      <c r="PSQ28" s="61"/>
      <c r="PSR28" s="61"/>
      <c r="PSS28" s="61"/>
      <c r="PST28" s="61"/>
      <c r="PSU28" s="61"/>
      <c r="PSV28" s="61"/>
      <c r="PSW28" s="61"/>
      <c r="PSX28" s="61"/>
      <c r="PSY28" s="61"/>
      <c r="PSZ28" s="61"/>
      <c r="PTA28" s="61"/>
      <c r="PTB28" s="61"/>
      <c r="PTC28" s="61"/>
      <c r="PTD28" s="61"/>
      <c r="PTE28" s="61"/>
      <c r="PTF28" s="61"/>
      <c r="PTG28" s="61"/>
      <c r="PTH28" s="61"/>
      <c r="PTI28" s="61"/>
      <c r="PTJ28" s="61"/>
      <c r="PTK28" s="61"/>
      <c r="PTL28" s="61"/>
      <c r="PTM28" s="61"/>
      <c r="PTN28" s="61"/>
      <c r="PTO28" s="61"/>
      <c r="PTP28" s="61"/>
      <c r="PTQ28" s="61"/>
      <c r="PTR28" s="61"/>
      <c r="PTS28" s="61"/>
      <c r="PTT28" s="61"/>
      <c r="PTU28" s="61"/>
      <c r="PTV28" s="61"/>
      <c r="PTW28" s="61"/>
      <c r="PTX28" s="61"/>
      <c r="PTY28" s="61"/>
      <c r="PTZ28" s="61"/>
      <c r="PUA28" s="61"/>
      <c r="PUB28" s="61"/>
      <c r="PUC28" s="61"/>
      <c r="PUD28" s="61"/>
      <c r="PUE28" s="61"/>
      <c r="PUF28" s="61"/>
      <c r="PUG28" s="61"/>
      <c r="PUH28" s="61"/>
      <c r="PUI28" s="61"/>
      <c r="PUJ28" s="61"/>
      <c r="PUK28" s="61"/>
      <c r="PUL28" s="61"/>
      <c r="PUM28" s="61"/>
      <c r="PUN28" s="61"/>
      <c r="PUO28" s="61"/>
      <c r="PUP28" s="61"/>
      <c r="PUQ28" s="61"/>
      <c r="PUR28" s="61"/>
      <c r="PUS28" s="61"/>
      <c r="PUT28" s="61"/>
      <c r="PUU28" s="61"/>
      <c r="PUV28" s="61"/>
      <c r="PUW28" s="61"/>
      <c r="PUX28" s="61"/>
      <c r="PUY28" s="61"/>
      <c r="PUZ28" s="61"/>
      <c r="PVA28" s="61"/>
      <c r="PVB28" s="61"/>
      <c r="PVC28" s="61"/>
      <c r="PVD28" s="61"/>
      <c r="PVE28" s="61"/>
      <c r="PVF28" s="61"/>
      <c r="PVG28" s="61"/>
      <c r="PVH28" s="61"/>
      <c r="PVI28" s="61"/>
      <c r="PVJ28" s="61"/>
      <c r="PVK28" s="61"/>
      <c r="PVL28" s="61"/>
      <c r="PVM28" s="61"/>
      <c r="PVN28" s="61"/>
      <c r="PVO28" s="61"/>
      <c r="PVP28" s="61"/>
      <c r="PVQ28" s="61"/>
      <c r="PVR28" s="61"/>
      <c r="PVS28" s="61"/>
      <c r="PVT28" s="61"/>
      <c r="PVU28" s="61"/>
      <c r="PVV28" s="61"/>
      <c r="PVW28" s="61"/>
      <c r="PVX28" s="61"/>
      <c r="PVY28" s="61"/>
      <c r="PVZ28" s="61"/>
      <c r="PWA28" s="61"/>
      <c r="PWB28" s="61"/>
      <c r="PWC28" s="61"/>
      <c r="PWD28" s="61"/>
      <c r="PWE28" s="61"/>
      <c r="PWF28" s="61"/>
      <c r="PWG28" s="61"/>
      <c r="PWH28" s="61"/>
      <c r="PWI28" s="61"/>
      <c r="PWJ28" s="61"/>
      <c r="PWK28" s="61"/>
      <c r="PWL28" s="61"/>
      <c r="PWM28" s="61"/>
      <c r="PWN28" s="61"/>
      <c r="PWO28" s="61"/>
      <c r="PWP28" s="61"/>
      <c r="PWQ28" s="61"/>
      <c r="PWR28" s="61"/>
      <c r="PWS28" s="61"/>
      <c r="PWT28" s="61"/>
      <c r="PWU28" s="61"/>
      <c r="PWV28" s="61"/>
      <c r="PWW28" s="61"/>
      <c r="PWX28" s="61"/>
      <c r="PWY28" s="61"/>
      <c r="PWZ28" s="61"/>
      <c r="PXA28" s="61"/>
      <c r="PXB28" s="61"/>
      <c r="PXC28" s="61"/>
      <c r="PXD28" s="61"/>
      <c r="PXE28" s="61"/>
      <c r="PXF28" s="61"/>
      <c r="PXG28" s="61"/>
      <c r="PXH28" s="61"/>
      <c r="PXI28" s="61"/>
      <c r="PXJ28" s="61"/>
      <c r="PXK28" s="61"/>
      <c r="PXL28" s="61"/>
      <c r="PXM28" s="61"/>
      <c r="PXN28" s="61"/>
      <c r="PXO28" s="61"/>
      <c r="PXP28" s="61"/>
      <c r="PXQ28" s="61"/>
      <c r="PXR28" s="61"/>
      <c r="PXS28" s="61"/>
      <c r="PXT28" s="61"/>
      <c r="PXU28" s="61"/>
      <c r="PXV28" s="61"/>
      <c r="PXW28" s="61"/>
      <c r="PXX28" s="61"/>
      <c r="PXY28" s="61"/>
      <c r="PXZ28" s="61"/>
      <c r="PYA28" s="61"/>
      <c r="PYB28" s="61"/>
      <c r="PYC28" s="61"/>
      <c r="PYD28" s="61"/>
      <c r="PYE28" s="61"/>
      <c r="PYF28" s="61"/>
      <c r="PYG28" s="61"/>
      <c r="PYH28" s="61"/>
      <c r="PYI28" s="61"/>
      <c r="PYJ28" s="61"/>
      <c r="PYK28" s="61"/>
      <c r="PYL28" s="61"/>
      <c r="PYM28" s="61"/>
      <c r="PYN28" s="61"/>
      <c r="PYO28" s="61"/>
      <c r="PYP28" s="61"/>
      <c r="PYQ28" s="61"/>
      <c r="PYR28" s="61"/>
      <c r="PYS28" s="61"/>
      <c r="PYT28" s="61"/>
      <c r="PYU28" s="61"/>
      <c r="PYV28" s="61"/>
      <c r="PYW28" s="61"/>
      <c r="PYX28" s="61"/>
      <c r="PYY28" s="61"/>
      <c r="PYZ28" s="61"/>
      <c r="PZA28" s="61"/>
      <c r="PZB28" s="61"/>
      <c r="PZC28" s="61"/>
      <c r="PZD28" s="61"/>
      <c r="PZE28" s="61"/>
      <c r="PZF28" s="61"/>
      <c r="PZG28" s="61"/>
      <c r="PZH28" s="61"/>
      <c r="PZI28" s="61"/>
      <c r="PZJ28" s="61"/>
      <c r="PZK28" s="61"/>
      <c r="PZL28" s="61"/>
      <c r="PZM28" s="61"/>
      <c r="PZN28" s="61"/>
      <c r="PZO28" s="61"/>
      <c r="PZP28" s="61"/>
      <c r="PZQ28" s="61"/>
      <c r="PZR28" s="61"/>
      <c r="PZS28" s="61"/>
      <c r="PZT28" s="61"/>
      <c r="PZU28" s="61"/>
      <c r="PZV28" s="61"/>
      <c r="PZW28" s="61"/>
      <c r="PZX28" s="61"/>
      <c r="PZY28" s="61"/>
      <c r="PZZ28" s="61"/>
      <c r="QAA28" s="61"/>
      <c r="QAB28" s="61"/>
      <c r="QAC28" s="61"/>
      <c r="QAD28" s="61"/>
      <c r="QAE28" s="61"/>
      <c r="QAF28" s="61"/>
      <c r="QAG28" s="61"/>
      <c r="QAH28" s="61"/>
      <c r="QAI28" s="61"/>
      <c r="QAJ28" s="61"/>
      <c r="QAK28" s="61"/>
      <c r="QAL28" s="61"/>
      <c r="QAM28" s="61"/>
      <c r="QAN28" s="61"/>
      <c r="QAO28" s="61"/>
      <c r="QAP28" s="61"/>
      <c r="QAQ28" s="61"/>
      <c r="QAR28" s="61"/>
      <c r="QAS28" s="61"/>
      <c r="QAT28" s="61"/>
      <c r="QAU28" s="61"/>
      <c r="QAV28" s="61"/>
      <c r="QAW28" s="61"/>
      <c r="QAX28" s="61"/>
      <c r="QAY28" s="61"/>
      <c r="QAZ28" s="61"/>
      <c r="QBA28" s="61"/>
      <c r="QBB28" s="61"/>
      <c r="QBC28" s="61"/>
      <c r="QBD28" s="61"/>
      <c r="QBE28" s="61"/>
      <c r="QBF28" s="61"/>
      <c r="QBG28" s="61"/>
      <c r="QBH28" s="61"/>
      <c r="QBI28" s="61"/>
      <c r="QBJ28" s="61"/>
      <c r="QBK28" s="61"/>
      <c r="QBL28" s="61"/>
      <c r="QBM28" s="61"/>
      <c r="QBN28" s="61"/>
      <c r="QBO28" s="61"/>
      <c r="QBP28" s="61"/>
      <c r="QBQ28" s="61"/>
      <c r="QBR28" s="61"/>
      <c r="QBS28" s="61"/>
      <c r="QBT28" s="61"/>
      <c r="QBU28" s="61"/>
      <c r="QBV28" s="61"/>
      <c r="QBW28" s="61"/>
      <c r="QBX28" s="61"/>
      <c r="QBY28" s="61"/>
      <c r="QBZ28" s="61"/>
      <c r="QCA28" s="61"/>
      <c r="QCB28" s="61"/>
      <c r="QCC28" s="61"/>
      <c r="QCD28" s="61"/>
      <c r="QCE28" s="61"/>
      <c r="QCF28" s="61"/>
      <c r="QCG28" s="61"/>
      <c r="QCH28" s="61"/>
      <c r="QCI28" s="61"/>
      <c r="QCJ28" s="61"/>
      <c r="QCK28" s="61"/>
      <c r="QCL28" s="61"/>
      <c r="QCM28" s="61"/>
      <c r="QCN28" s="61"/>
      <c r="QCO28" s="61"/>
      <c r="QCP28" s="61"/>
      <c r="QCQ28" s="61"/>
      <c r="QCR28" s="61"/>
      <c r="QCS28" s="61"/>
      <c r="QCT28" s="61"/>
      <c r="QCU28" s="61"/>
      <c r="QCV28" s="61"/>
      <c r="QCW28" s="61"/>
      <c r="QCX28" s="61"/>
      <c r="QCY28" s="61"/>
      <c r="QCZ28" s="61"/>
      <c r="QDA28" s="61"/>
      <c r="QDB28" s="61"/>
      <c r="QDC28" s="61"/>
      <c r="QDD28" s="61"/>
      <c r="QDE28" s="61"/>
      <c r="QDF28" s="61"/>
      <c r="QDG28" s="61"/>
      <c r="QDH28" s="61"/>
      <c r="QDI28" s="61"/>
      <c r="QDJ28" s="61"/>
      <c r="QDK28" s="61"/>
      <c r="QDL28" s="61"/>
      <c r="QDM28" s="61"/>
      <c r="QDN28" s="61"/>
      <c r="QDO28" s="61"/>
      <c r="QDP28" s="61"/>
      <c r="QDQ28" s="61"/>
      <c r="QDR28" s="61"/>
      <c r="QDS28" s="61"/>
      <c r="QDT28" s="61"/>
      <c r="QDU28" s="61"/>
      <c r="QDV28" s="61"/>
      <c r="QDW28" s="61"/>
      <c r="QDX28" s="61"/>
      <c r="QDY28" s="61"/>
      <c r="QDZ28" s="61"/>
      <c r="QEA28" s="61"/>
      <c r="QEB28" s="61"/>
      <c r="QEC28" s="61"/>
      <c r="QED28" s="61"/>
      <c r="QEE28" s="61"/>
      <c r="QEF28" s="61"/>
      <c r="QEG28" s="61"/>
      <c r="QEH28" s="61"/>
      <c r="QEI28" s="61"/>
      <c r="QEJ28" s="61"/>
      <c r="QEK28" s="61"/>
      <c r="QEL28" s="61"/>
      <c r="QEM28" s="61"/>
      <c r="QEN28" s="61"/>
      <c r="QEO28" s="61"/>
      <c r="QEP28" s="61"/>
      <c r="QEQ28" s="61"/>
      <c r="QER28" s="61"/>
      <c r="QES28" s="61"/>
      <c r="QET28" s="61"/>
      <c r="QEU28" s="61"/>
      <c r="QEV28" s="61"/>
      <c r="QEW28" s="61"/>
      <c r="QEX28" s="61"/>
      <c r="QEY28" s="61"/>
      <c r="QEZ28" s="61"/>
      <c r="QFA28" s="61"/>
      <c r="QFB28" s="61"/>
      <c r="QFC28" s="61"/>
      <c r="QFD28" s="61"/>
      <c r="QFE28" s="61"/>
      <c r="QFF28" s="61"/>
      <c r="QFG28" s="61"/>
      <c r="QFH28" s="61"/>
      <c r="QFI28" s="61"/>
      <c r="QFJ28" s="61"/>
      <c r="QFK28" s="61"/>
      <c r="QFL28" s="61"/>
      <c r="QFM28" s="61"/>
      <c r="QFN28" s="61"/>
      <c r="QFO28" s="61"/>
      <c r="QFP28" s="61"/>
      <c r="QFQ28" s="61"/>
      <c r="QFR28" s="61"/>
      <c r="QFS28" s="61"/>
      <c r="QFT28" s="61"/>
      <c r="QFU28" s="61"/>
      <c r="QFV28" s="61"/>
      <c r="QFW28" s="61"/>
      <c r="QFX28" s="61"/>
      <c r="QFY28" s="61"/>
      <c r="QFZ28" s="61"/>
      <c r="QGA28" s="61"/>
      <c r="QGB28" s="61"/>
      <c r="QGC28" s="61"/>
      <c r="QGD28" s="61"/>
      <c r="QGE28" s="61"/>
      <c r="QGF28" s="61"/>
      <c r="QGG28" s="61"/>
      <c r="QGH28" s="61"/>
      <c r="QGI28" s="61"/>
      <c r="QGJ28" s="61"/>
      <c r="QGK28" s="61"/>
      <c r="QGL28" s="61"/>
      <c r="QGM28" s="61"/>
      <c r="QGN28" s="61"/>
      <c r="QGO28" s="61"/>
      <c r="QGP28" s="61"/>
      <c r="QGQ28" s="61"/>
      <c r="QGR28" s="61"/>
      <c r="QGS28" s="61"/>
      <c r="QGT28" s="61"/>
      <c r="QGU28" s="61"/>
      <c r="QGV28" s="61"/>
      <c r="QGW28" s="61"/>
      <c r="QGX28" s="61"/>
      <c r="QGY28" s="61"/>
      <c r="QGZ28" s="61"/>
      <c r="QHA28" s="61"/>
      <c r="QHB28" s="61"/>
      <c r="QHC28" s="61"/>
      <c r="QHD28" s="61"/>
      <c r="QHE28" s="61"/>
      <c r="QHF28" s="61"/>
      <c r="QHG28" s="61"/>
      <c r="QHH28" s="61"/>
      <c r="QHI28" s="61"/>
      <c r="QHJ28" s="61"/>
      <c r="QHK28" s="61"/>
      <c r="QHL28" s="61"/>
      <c r="QHM28" s="61"/>
      <c r="QHN28" s="61"/>
      <c r="QHO28" s="61"/>
      <c r="QHP28" s="61"/>
      <c r="QHQ28" s="61"/>
      <c r="QHR28" s="61"/>
      <c r="QHS28" s="61"/>
      <c r="QHT28" s="61"/>
      <c r="QHU28" s="61"/>
      <c r="QHV28" s="61"/>
      <c r="QHW28" s="61"/>
      <c r="QHX28" s="61"/>
      <c r="QHY28" s="61"/>
      <c r="QHZ28" s="61"/>
      <c r="QIA28" s="61"/>
      <c r="QIB28" s="61"/>
      <c r="QIC28" s="61"/>
      <c r="QID28" s="61"/>
      <c r="QIE28" s="61"/>
      <c r="QIF28" s="61"/>
      <c r="QIG28" s="61"/>
      <c r="QIH28" s="61"/>
      <c r="QII28" s="61"/>
      <c r="QIJ28" s="61"/>
      <c r="QIK28" s="61"/>
      <c r="QIL28" s="61"/>
      <c r="QIM28" s="61"/>
      <c r="QIN28" s="61"/>
      <c r="QIO28" s="61"/>
      <c r="QIP28" s="61"/>
      <c r="QIQ28" s="61"/>
      <c r="QIR28" s="61"/>
      <c r="QIS28" s="61"/>
      <c r="QIT28" s="61"/>
      <c r="QIU28" s="61"/>
      <c r="QIV28" s="61"/>
      <c r="QIW28" s="61"/>
      <c r="QIX28" s="61"/>
      <c r="QIY28" s="61"/>
      <c r="QIZ28" s="61"/>
      <c r="QJA28" s="61"/>
      <c r="QJB28" s="61"/>
      <c r="QJC28" s="61"/>
      <c r="QJD28" s="61"/>
      <c r="QJE28" s="61"/>
      <c r="QJF28" s="61"/>
      <c r="QJG28" s="61"/>
      <c r="QJH28" s="61"/>
      <c r="QJI28" s="61"/>
      <c r="QJJ28" s="61"/>
      <c r="QJK28" s="61"/>
      <c r="QJL28" s="61"/>
      <c r="QJM28" s="61"/>
      <c r="QJN28" s="61"/>
      <c r="QJO28" s="61"/>
      <c r="QJP28" s="61"/>
      <c r="QJQ28" s="61"/>
      <c r="QJR28" s="61"/>
      <c r="QJS28" s="61"/>
      <c r="QJT28" s="61"/>
      <c r="QJU28" s="61"/>
      <c r="QJV28" s="61"/>
      <c r="QJW28" s="61"/>
      <c r="QJX28" s="61"/>
      <c r="QJY28" s="61"/>
      <c r="QJZ28" s="61"/>
      <c r="QKA28" s="61"/>
      <c r="QKB28" s="61"/>
      <c r="QKC28" s="61"/>
      <c r="QKD28" s="61"/>
      <c r="QKE28" s="61"/>
      <c r="QKF28" s="61"/>
      <c r="QKG28" s="61"/>
      <c r="QKH28" s="61"/>
      <c r="QKI28" s="61"/>
      <c r="QKJ28" s="61"/>
      <c r="QKK28" s="61"/>
      <c r="QKL28" s="61"/>
      <c r="QKM28" s="61"/>
      <c r="QKN28" s="61"/>
      <c r="QKO28" s="61"/>
      <c r="QKP28" s="61"/>
      <c r="QKQ28" s="61"/>
      <c r="QKR28" s="61"/>
      <c r="QKS28" s="61"/>
      <c r="QKT28" s="61"/>
      <c r="QKU28" s="61"/>
      <c r="QKV28" s="61"/>
      <c r="QKW28" s="61"/>
      <c r="QKX28" s="61"/>
      <c r="QKY28" s="61"/>
      <c r="QKZ28" s="61"/>
      <c r="QLA28" s="61"/>
      <c r="QLB28" s="61"/>
      <c r="QLC28" s="61"/>
      <c r="QLD28" s="61"/>
      <c r="QLE28" s="61"/>
      <c r="QLF28" s="61"/>
      <c r="QLG28" s="61"/>
      <c r="QLH28" s="61"/>
      <c r="QLI28" s="61"/>
      <c r="QLJ28" s="61"/>
      <c r="QLK28" s="61"/>
      <c r="QLL28" s="61"/>
      <c r="QLM28" s="61"/>
      <c r="QLN28" s="61"/>
      <c r="QLO28" s="61"/>
      <c r="QLP28" s="61"/>
      <c r="QLQ28" s="61"/>
      <c r="QLR28" s="61"/>
      <c r="QLS28" s="61"/>
      <c r="QLT28" s="61"/>
      <c r="QLU28" s="61"/>
      <c r="QLV28" s="61"/>
      <c r="QLW28" s="61"/>
      <c r="QLX28" s="61"/>
      <c r="QLY28" s="61"/>
      <c r="QLZ28" s="61"/>
      <c r="QMA28" s="61"/>
      <c r="QMB28" s="61"/>
      <c r="QMC28" s="61"/>
      <c r="QMD28" s="61"/>
      <c r="QME28" s="61"/>
      <c r="QMF28" s="61"/>
      <c r="QMG28" s="61"/>
      <c r="QMH28" s="61"/>
      <c r="QMI28" s="61"/>
      <c r="QMJ28" s="61"/>
      <c r="QMK28" s="61"/>
      <c r="QML28" s="61"/>
      <c r="QMM28" s="61"/>
      <c r="QMN28" s="61"/>
      <c r="QMO28" s="61"/>
      <c r="QMP28" s="61"/>
      <c r="QMQ28" s="61"/>
      <c r="QMR28" s="61"/>
      <c r="QMS28" s="61"/>
      <c r="QMT28" s="61"/>
      <c r="QMU28" s="61"/>
      <c r="QMV28" s="61"/>
      <c r="QMW28" s="61"/>
      <c r="QMX28" s="61"/>
      <c r="QMY28" s="61"/>
      <c r="QMZ28" s="61"/>
      <c r="QNA28" s="61"/>
      <c r="QNB28" s="61"/>
      <c r="QNC28" s="61"/>
      <c r="QND28" s="61"/>
      <c r="QNE28" s="61"/>
      <c r="QNF28" s="61"/>
      <c r="QNG28" s="61"/>
      <c r="QNH28" s="61"/>
      <c r="QNI28" s="61"/>
      <c r="QNJ28" s="61"/>
      <c r="QNK28" s="61"/>
      <c r="QNL28" s="61"/>
      <c r="QNM28" s="61"/>
      <c r="QNN28" s="61"/>
      <c r="QNO28" s="61"/>
      <c r="QNP28" s="61"/>
      <c r="QNQ28" s="61"/>
      <c r="QNR28" s="61"/>
      <c r="QNS28" s="61"/>
      <c r="QNT28" s="61"/>
      <c r="QNU28" s="61"/>
      <c r="QNV28" s="61"/>
      <c r="QNW28" s="61"/>
      <c r="QNX28" s="61"/>
      <c r="QNY28" s="61"/>
      <c r="QNZ28" s="61"/>
      <c r="QOA28" s="61"/>
      <c r="QOB28" s="61"/>
      <c r="QOC28" s="61"/>
      <c r="QOD28" s="61"/>
      <c r="QOE28" s="61"/>
      <c r="QOF28" s="61"/>
      <c r="QOG28" s="61"/>
      <c r="QOH28" s="61"/>
      <c r="QOI28" s="61"/>
      <c r="QOJ28" s="61"/>
      <c r="QOK28" s="61"/>
      <c r="QOL28" s="61"/>
      <c r="QOM28" s="61"/>
      <c r="QON28" s="61"/>
      <c r="QOO28" s="61"/>
      <c r="QOP28" s="61"/>
      <c r="QOQ28" s="61"/>
      <c r="QOR28" s="61"/>
      <c r="QOS28" s="61"/>
      <c r="QOT28" s="61"/>
      <c r="QOU28" s="61"/>
      <c r="QOV28" s="61"/>
      <c r="QOW28" s="61"/>
      <c r="QOX28" s="61"/>
      <c r="QOY28" s="61"/>
      <c r="QOZ28" s="61"/>
      <c r="QPA28" s="61"/>
      <c r="QPB28" s="61"/>
      <c r="QPC28" s="61"/>
      <c r="QPD28" s="61"/>
      <c r="QPE28" s="61"/>
      <c r="QPF28" s="61"/>
      <c r="QPG28" s="61"/>
      <c r="QPH28" s="61"/>
      <c r="QPI28" s="61"/>
      <c r="QPJ28" s="61"/>
      <c r="QPK28" s="61"/>
      <c r="QPL28" s="61"/>
      <c r="QPM28" s="61"/>
      <c r="QPN28" s="61"/>
      <c r="QPO28" s="61"/>
      <c r="QPP28" s="61"/>
      <c r="QPQ28" s="61"/>
      <c r="QPR28" s="61"/>
      <c r="QPS28" s="61"/>
      <c r="QPT28" s="61"/>
      <c r="QPU28" s="61"/>
      <c r="QPV28" s="61"/>
      <c r="QPW28" s="61"/>
      <c r="QPX28" s="61"/>
      <c r="QPY28" s="61"/>
      <c r="QPZ28" s="61"/>
      <c r="QQA28" s="61"/>
      <c r="QQB28" s="61"/>
      <c r="QQC28" s="61"/>
      <c r="QQD28" s="61"/>
      <c r="QQE28" s="61"/>
      <c r="QQF28" s="61"/>
      <c r="QQG28" s="61"/>
      <c r="QQH28" s="61"/>
      <c r="QQI28" s="61"/>
      <c r="QQJ28" s="61"/>
      <c r="QQK28" s="61"/>
      <c r="QQL28" s="61"/>
      <c r="QQM28" s="61"/>
      <c r="QQN28" s="61"/>
      <c r="QQO28" s="61"/>
      <c r="QQP28" s="61"/>
      <c r="QQQ28" s="61"/>
      <c r="QQR28" s="61"/>
      <c r="QQS28" s="61"/>
      <c r="QQT28" s="61"/>
      <c r="QQU28" s="61"/>
      <c r="QQV28" s="61"/>
      <c r="QQW28" s="61"/>
      <c r="QQX28" s="61"/>
      <c r="QQY28" s="61"/>
      <c r="QQZ28" s="61"/>
      <c r="QRA28" s="61"/>
      <c r="QRB28" s="61"/>
      <c r="QRC28" s="61"/>
      <c r="QRD28" s="61"/>
      <c r="QRE28" s="61"/>
      <c r="QRF28" s="61"/>
      <c r="QRG28" s="61"/>
      <c r="QRH28" s="61"/>
      <c r="QRI28" s="61"/>
      <c r="QRJ28" s="61"/>
      <c r="QRK28" s="61"/>
      <c r="QRL28" s="61"/>
      <c r="QRM28" s="61"/>
      <c r="QRN28" s="61"/>
      <c r="QRO28" s="61"/>
      <c r="QRP28" s="61"/>
      <c r="QRQ28" s="61"/>
      <c r="QRR28" s="61"/>
      <c r="QRS28" s="61"/>
      <c r="QRT28" s="61"/>
      <c r="QRU28" s="61"/>
      <c r="QRV28" s="61"/>
      <c r="QRW28" s="61"/>
      <c r="QRX28" s="61"/>
      <c r="QRY28" s="61"/>
      <c r="QRZ28" s="61"/>
      <c r="QSA28" s="61"/>
      <c r="QSB28" s="61"/>
      <c r="QSC28" s="61"/>
      <c r="QSD28" s="61"/>
      <c r="QSE28" s="61"/>
      <c r="QSF28" s="61"/>
      <c r="QSG28" s="61"/>
      <c r="QSH28" s="61"/>
      <c r="QSI28" s="61"/>
      <c r="QSJ28" s="61"/>
      <c r="QSK28" s="61"/>
      <c r="QSL28" s="61"/>
      <c r="QSM28" s="61"/>
      <c r="QSN28" s="61"/>
      <c r="QSO28" s="61"/>
      <c r="QSP28" s="61"/>
      <c r="QSQ28" s="61"/>
      <c r="QSR28" s="61"/>
      <c r="QSS28" s="61"/>
      <c r="QST28" s="61"/>
      <c r="QSU28" s="61"/>
      <c r="QSV28" s="61"/>
      <c r="QSW28" s="61"/>
      <c r="QSX28" s="61"/>
      <c r="QSY28" s="61"/>
      <c r="QSZ28" s="61"/>
      <c r="QTA28" s="61"/>
      <c r="QTB28" s="61"/>
      <c r="QTC28" s="61"/>
      <c r="QTD28" s="61"/>
      <c r="QTE28" s="61"/>
      <c r="QTF28" s="61"/>
      <c r="QTG28" s="61"/>
      <c r="QTH28" s="61"/>
      <c r="QTI28" s="61"/>
      <c r="QTJ28" s="61"/>
      <c r="QTK28" s="61"/>
      <c r="QTL28" s="61"/>
      <c r="QTM28" s="61"/>
      <c r="QTN28" s="61"/>
      <c r="QTO28" s="61"/>
      <c r="QTP28" s="61"/>
      <c r="QTQ28" s="61"/>
      <c r="QTR28" s="61"/>
      <c r="QTS28" s="61"/>
      <c r="QTT28" s="61"/>
      <c r="QTU28" s="61"/>
      <c r="QTV28" s="61"/>
      <c r="QTW28" s="61"/>
      <c r="QTX28" s="61"/>
      <c r="QTY28" s="61"/>
      <c r="QTZ28" s="61"/>
      <c r="QUA28" s="61"/>
      <c r="QUB28" s="61"/>
      <c r="QUC28" s="61"/>
      <c r="QUD28" s="61"/>
      <c r="QUE28" s="61"/>
      <c r="QUF28" s="61"/>
      <c r="QUG28" s="61"/>
      <c r="QUH28" s="61"/>
      <c r="QUI28" s="61"/>
      <c r="QUJ28" s="61"/>
      <c r="QUK28" s="61"/>
      <c r="QUL28" s="61"/>
      <c r="QUM28" s="61"/>
      <c r="QUN28" s="61"/>
      <c r="QUO28" s="61"/>
      <c r="QUP28" s="61"/>
      <c r="QUQ28" s="61"/>
      <c r="QUR28" s="61"/>
      <c r="QUS28" s="61"/>
      <c r="QUT28" s="61"/>
      <c r="QUU28" s="61"/>
      <c r="QUV28" s="61"/>
      <c r="QUW28" s="61"/>
      <c r="QUX28" s="61"/>
      <c r="QUY28" s="61"/>
      <c r="QUZ28" s="61"/>
      <c r="QVA28" s="61"/>
      <c r="QVB28" s="61"/>
      <c r="QVC28" s="61"/>
      <c r="QVD28" s="61"/>
      <c r="QVE28" s="61"/>
      <c r="QVF28" s="61"/>
      <c r="QVG28" s="61"/>
      <c r="QVH28" s="61"/>
      <c r="QVI28" s="61"/>
      <c r="QVJ28" s="61"/>
      <c r="QVK28" s="61"/>
      <c r="QVL28" s="61"/>
      <c r="QVM28" s="61"/>
      <c r="QVN28" s="61"/>
      <c r="QVO28" s="61"/>
      <c r="QVP28" s="61"/>
      <c r="QVQ28" s="61"/>
      <c r="QVR28" s="61"/>
      <c r="QVS28" s="61"/>
      <c r="QVT28" s="61"/>
      <c r="QVU28" s="61"/>
      <c r="QVV28" s="61"/>
      <c r="QVW28" s="61"/>
      <c r="QVX28" s="61"/>
      <c r="QVY28" s="61"/>
      <c r="QVZ28" s="61"/>
      <c r="QWA28" s="61"/>
      <c r="QWB28" s="61"/>
      <c r="QWC28" s="61"/>
      <c r="QWD28" s="61"/>
      <c r="QWE28" s="61"/>
      <c r="QWF28" s="61"/>
      <c r="QWG28" s="61"/>
      <c r="QWH28" s="61"/>
      <c r="QWI28" s="61"/>
      <c r="QWJ28" s="61"/>
      <c r="QWK28" s="61"/>
      <c r="QWL28" s="61"/>
      <c r="QWM28" s="61"/>
      <c r="QWN28" s="61"/>
      <c r="QWO28" s="61"/>
      <c r="QWP28" s="61"/>
      <c r="QWQ28" s="61"/>
      <c r="QWR28" s="61"/>
      <c r="QWS28" s="61"/>
      <c r="QWT28" s="61"/>
      <c r="QWU28" s="61"/>
      <c r="QWV28" s="61"/>
      <c r="QWW28" s="61"/>
      <c r="QWX28" s="61"/>
      <c r="QWY28" s="61"/>
      <c r="QWZ28" s="61"/>
      <c r="QXA28" s="61"/>
      <c r="QXB28" s="61"/>
      <c r="QXC28" s="61"/>
      <c r="QXD28" s="61"/>
      <c r="QXE28" s="61"/>
      <c r="QXF28" s="61"/>
      <c r="QXG28" s="61"/>
      <c r="QXH28" s="61"/>
      <c r="QXI28" s="61"/>
      <c r="QXJ28" s="61"/>
      <c r="QXK28" s="61"/>
      <c r="QXL28" s="61"/>
      <c r="QXM28" s="61"/>
      <c r="QXN28" s="61"/>
      <c r="QXO28" s="61"/>
      <c r="QXP28" s="61"/>
      <c r="QXQ28" s="61"/>
      <c r="QXR28" s="61"/>
      <c r="QXS28" s="61"/>
      <c r="QXT28" s="61"/>
      <c r="QXU28" s="61"/>
      <c r="QXV28" s="61"/>
      <c r="QXW28" s="61"/>
      <c r="QXX28" s="61"/>
      <c r="QXY28" s="61"/>
      <c r="QXZ28" s="61"/>
      <c r="QYA28" s="61"/>
      <c r="QYB28" s="61"/>
      <c r="QYC28" s="61"/>
      <c r="QYD28" s="61"/>
      <c r="QYE28" s="61"/>
      <c r="QYF28" s="61"/>
      <c r="QYG28" s="61"/>
      <c r="QYH28" s="61"/>
      <c r="QYI28" s="61"/>
      <c r="QYJ28" s="61"/>
      <c r="QYK28" s="61"/>
      <c r="QYL28" s="61"/>
      <c r="QYM28" s="61"/>
      <c r="QYN28" s="61"/>
      <c r="QYO28" s="61"/>
      <c r="QYP28" s="61"/>
      <c r="QYQ28" s="61"/>
      <c r="QYR28" s="61"/>
      <c r="QYS28" s="61"/>
      <c r="QYT28" s="61"/>
      <c r="QYU28" s="61"/>
      <c r="QYV28" s="61"/>
      <c r="QYW28" s="61"/>
      <c r="QYX28" s="61"/>
      <c r="QYY28" s="61"/>
      <c r="QYZ28" s="61"/>
      <c r="QZA28" s="61"/>
      <c r="QZB28" s="61"/>
      <c r="QZC28" s="61"/>
      <c r="QZD28" s="61"/>
      <c r="QZE28" s="61"/>
      <c r="QZF28" s="61"/>
      <c r="QZG28" s="61"/>
      <c r="QZH28" s="61"/>
      <c r="QZI28" s="61"/>
      <c r="QZJ28" s="61"/>
      <c r="QZK28" s="61"/>
      <c r="QZL28" s="61"/>
      <c r="QZM28" s="61"/>
      <c r="QZN28" s="61"/>
      <c r="QZO28" s="61"/>
      <c r="QZP28" s="61"/>
      <c r="QZQ28" s="61"/>
      <c r="QZR28" s="61"/>
      <c r="QZS28" s="61"/>
      <c r="QZT28" s="61"/>
      <c r="QZU28" s="61"/>
      <c r="QZV28" s="61"/>
      <c r="QZW28" s="61"/>
      <c r="QZX28" s="61"/>
      <c r="QZY28" s="61"/>
      <c r="QZZ28" s="61"/>
      <c r="RAA28" s="61"/>
      <c r="RAB28" s="61"/>
      <c r="RAC28" s="61"/>
      <c r="RAD28" s="61"/>
      <c r="RAE28" s="61"/>
      <c r="RAF28" s="61"/>
      <c r="RAG28" s="61"/>
      <c r="RAH28" s="61"/>
      <c r="RAI28" s="61"/>
      <c r="RAJ28" s="61"/>
      <c r="RAK28" s="61"/>
      <c r="RAL28" s="61"/>
      <c r="RAM28" s="61"/>
      <c r="RAN28" s="61"/>
      <c r="RAO28" s="61"/>
      <c r="RAP28" s="61"/>
      <c r="RAQ28" s="61"/>
      <c r="RAR28" s="61"/>
      <c r="RAS28" s="61"/>
      <c r="RAT28" s="61"/>
      <c r="RAU28" s="61"/>
      <c r="RAV28" s="61"/>
      <c r="RAW28" s="61"/>
      <c r="RAX28" s="61"/>
      <c r="RAY28" s="61"/>
      <c r="RAZ28" s="61"/>
      <c r="RBA28" s="61"/>
      <c r="RBB28" s="61"/>
      <c r="RBC28" s="61"/>
      <c r="RBD28" s="61"/>
      <c r="RBE28" s="61"/>
      <c r="RBF28" s="61"/>
      <c r="RBG28" s="61"/>
      <c r="RBH28" s="61"/>
      <c r="RBI28" s="61"/>
      <c r="RBJ28" s="61"/>
      <c r="RBK28" s="61"/>
      <c r="RBL28" s="61"/>
      <c r="RBM28" s="61"/>
      <c r="RBN28" s="61"/>
      <c r="RBO28" s="61"/>
      <c r="RBP28" s="61"/>
      <c r="RBQ28" s="61"/>
      <c r="RBR28" s="61"/>
      <c r="RBS28" s="61"/>
      <c r="RBT28" s="61"/>
      <c r="RBU28" s="61"/>
      <c r="RBV28" s="61"/>
      <c r="RBW28" s="61"/>
      <c r="RBX28" s="61"/>
      <c r="RBY28" s="61"/>
      <c r="RBZ28" s="61"/>
      <c r="RCA28" s="61"/>
      <c r="RCB28" s="61"/>
      <c r="RCC28" s="61"/>
      <c r="RCD28" s="61"/>
      <c r="RCE28" s="61"/>
      <c r="RCF28" s="61"/>
      <c r="RCG28" s="61"/>
      <c r="RCH28" s="61"/>
      <c r="RCI28" s="61"/>
      <c r="RCJ28" s="61"/>
      <c r="RCK28" s="61"/>
      <c r="RCL28" s="61"/>
      <c r="RCM28" s="61"/>
      <c r="RCN28" s="61"/>
      <c r="RCO28" s="61"/>
      <c r="RCP28" s="61"/>
      <c r="RCQ28" s="61"/>
      <c r="RCR28" s="61"/>
      <c r="RCS28" s="61"/>
      <c r="RCT28" s="61"/>
      <c r="RCU28" s="61"/>
      <c r="RCV28" s="61"/>
      <c r="RCW28" s="61"/>
      <c r="RCX28" s="61"/>
      <c r="RCY28" s="61"/>
      <c r="RCZ28" s="61"/>
      <c r="RDA28" s="61"/>
      <c r="RDB28" s="61"/>
      <c r="RDC28" s="61"/>
      <c r="RDD28" s="61"/>
      <c r="RDE28" s="61"/>
      <c r="RDF28" s="61"/>
      <c r="RDG28" s="61"/>
      <c r="RDH28" s="61"/>
      <c r="RDI28" s="61"/>
      <c r="RDJ28" s="61"/>
      <c r="RDK28" s="61"/>
      <c r="RDL28" s="61"/>
      <c r="RDM28" s="61"/>
      <c r="RDN28" s="61"/>
      <c r="RDO28" s="61"/>
      <c r="RDP28" s="61"/>
      <c r="RDQ28" s="61"/>
      <c r="RDR28" s="61"/>
      <c r="RDS28" s="61"/>
      <c r="RDT28" s="61"/>
      <c r="RDU28" s="61"/>
      <c r="RDV28" s="61"/>
      <c r="RDW28" s="61"/>
      <c r="RDX28" s="61"/>
      <c r="RDY28" s="61"/>
      <c r="RDZ28" s="61"/>
      <c r="REA28" s="61"/>
      <c r="REB28" s="61"/>
      <c r="REC28" s="61"/>
      <c r="RED28" s="61"/>
      <c r="REE28" s="61"/>
      <c r="REF28" s="61"/>
      <c r="REG28" s="61"/>
      <c r="REH28" s="61"/>
      <c r="REI28" s="61"/>
      <c r="REJ28" s="61"/>
      <c r="REK28" s="61"/>
      <c r="REL28" s="61"/>
      <c r="REM28" s="61"/>
      <c r="REN28" s="61"/>
      <c r="REO28" s="61"/>
      <c r="REP28" s="61"/>
      <c r="REQ28" s="61"/>
      <c r="RER28" s="61"/>
      <c r="RES28" s="61"/>
      <c r="RET28" s="61"/>
      <c r="REU28" s="61"/>
      <c r="REV28" s="61"/>
      <c r="REW28" s="61"/>
      <c r="REX28" s="61"/>
      <c r="REY28" s="61"/>
      <c r="REZ28" s="61"/>
      <c r="RFA28" s="61"/>
      <c r="RFB28" s="61"/>
      <c r="RFC28" s="61"/>
      <c r="RFD28" s="61"/>
      <c r="RFE28" s="61"/>
      <c r="RFF28" s="61"/>
      <c r="RFG28" s="61"/>
      <c r="RFH28" s="61"/>
      <c r="RFI28" s="61"/>
      <c r="RFJ28" s="61"/>
      <c r="RFK28" s="61"/>
      <c r="RFL28" s="61"/>
      <c r="RFM28" s="61"/>
      <c r="RFN28" s="61"/>
      <c r="RFO28" s="61"/>
      <c r="RFP28" s="61"/>
      <c r="RFQ28" s="61"/>
      <c r="RFR28" s="61"/>
      <c r="RFS28" s="61"/>
      <c r="RFT28" s="61"/>
      <c r="RFU28" s="61"/>
      <c r="RFV28" s="61"/>
      <c r="RFW28" s="61"/>
      <c r="RFX28" s="61"/>
      <c r="RFY28" s="61"/>
      <c r="RFZ28" s="61"/>
      <c r="RGA28" s="61"/>
      <c r="RGB28" s="61"/>
      <c r="RGC28" s="61"/>
      <c r="RGD28" s="61"/>
      <c r="RGE28" s="61"/>
      <c r="RGF28" s="61"/>
      <c r="RGG28" s="61"/>
      <c r="RGH28" s="61"/>
      <c r="RGI28" s="61"/>
      <c r="RGJ28" s="61"/>
      <c r="RGK28" s="61"/>
      <c r="RGL28" s="61"/>
      <c r="RGM28" s="61"/>
      <c r="RGN28" s="61"/>
      <c r="RGO28" s="61"/>
      <c r="RGP28" s="61"/>
      <c r="RGQ28" s="61"/>
      <c r="RGR28" s="61"/>
      <c r="RGS28" s="61"/>
      <c r="RGT28" s="61"/>
      <c r="RGU28" s="61"/>
      <c r="RGV28" s="61"/>
      <c r="RGW28" s="61"/>
      <c r="RGX28" s="61"/>
      <c r="RGY28" s="61"/>
      <c r="RGZ28" s="61"/>
      <c r="RHA28" s="61"/>
      <c r="RHB28" s="61"/>
      <c r="RHC28" s="61"/>
      <c r="RHD28" s="61"/>
      <c r="RHE28" s="61"/>
      <c r="RHF28" s="61"/>
      <c r="RHG28" s="61"/>
      <c r="RHH28" s="61"/>
      <c r="RHI28" s="61"/>
      <c r="RHJ28" s="61"/>
      <c r="RHK28" s="61"/>
      <c r="RHL28" s="61"/>
      <c r="RHM28" s="61"/>
      <c r="RHN28" s="61"/>
      <c r="RHO28" s="61"/>
      <c r="RHP28" s="61"/>
      <c r="RHQ28" s="61"/>
      <c r="RHR28" s="61"/>
      <c r="RHS28" s="61"/>
      <c r="RHT28" s="61"/>
      <c r="RHU28" s="61"/>
      <c r="RHV28" s="61"/>
      <c r="RHW28" s="61"/>
      <c r="RHX28" s="61"/>
      <c r="RHY28" s="61"/>
      <c r="RHZ28" s="61"/>
      <c r="RIA28" s="61"/>
      <c r="RIB28" s="61"/>
      <c r="RIC28" s="61"/>
      <c r="RID28" s="61"/>
      <c r="RIE28" s="61"/>
      <c r="RIF28" s="61"/>
      <c r="RIG28" s="61"/>
      <c r="RIH28" s="61"/>
      <c r="RII28" s="61"/>
      <c r="RIJ28" s="61"/>
      <c r="RIK28" s="61"/>
      <c r="RIL28" s="61"/>
      <c r="RIM28" s="61"/>
      <c r="RIN28" s="61"/>
      <c r="RIO28" s="61"/>
      <c r="RIP28" s="61"/>
      <c r="RIQ28" s="61"/>
      <c r="RIR28" s="61"/>
      <c r="RIS28" s="61"/>
      <c r="RIT28" s="61"/>
      <c r="RIU28" s="61"/>
      <c r="RIV28" s="61"/>
      <c r="RIW28" s="61"/>
      <c r="RIX28" s="61"/>
      <c r="RIY28" s="61"/>
      <c r="RIZ28" s="61"/>
      <c r="RJA28" s="61"/>
      <c r="RJB28" s="61"/>
      <c r="RJC28" s="61"/>
      <c r="RJD28" s="61"/>
      <c r="RJE28" s="61"/>
      <c r="RJF28" s="61"/>
      <c r="RJG28" s="61"/>
      <c r="RJH28" s="61"/>
      <c r="RJI28" s="61"/>
      <c r="RJJ28" s="61"/>
      <c r="RJK28" s="61"/>
      <c r="RJL28" s="61"/>
      <c r="RJM28" s="61"/>
      <c r="RJN28" s="61"/>
      <c r="RJO28" s="61"/>
      <c r="RJP28" s="61"/>
      <c r="RJQ28" s="61"/>
      <c r="RJR28" s="61"/>
      <c r="RJS28" s="61"/>
      <c r="RJT28" s="61"/>
      <c r="RJU28" s="61"/>
      <c r="RJV28" s="61"/>
      <c r="RJW28" s="61"/>
      <c r="RJX28" s="61"/>
      <c r="RJY28" s="61"/>
      <c r="RJZ28" s="61"/>
      <c r="RKA28" s="61"/>
      <c r="RKB28" s="61"/>
      <c r="RKC28" s="61"/>
      <c r="RKD28" s="61"/>
      <c r="RKE28" s="61"/>
      <c r="RKF28" s="61"/>
      <c r="RKG28" s="61"/>
      <c r="RKH28" s="61"/>
      <c r="RKI28" s="61"/>
      <c r="RKJ28" s="61"/>
      <c r="RKK28" s="61"/>
      <c r="RKL28" s="61"/>
      <c r="RKM28" s="61"/>
      <c r="RKN28" s="61"/>
      <c r="RKO28" s="61"/>
      <c r="RKP28" s="61"/>
      <c r="RKQ28" s="61"/>
      <c r="RKR28" s="61"/>
      <c r="RKS28" s="61"/>
      <c r="RKT28" s="61"/>
      <c r="RKU28" s="61"/>
      <c r="RKV28" s="61"/>
      <c r="RKW28" s="61"/>
      <c r="RKX28" s="61"/>
      <c r="RKY28" s="61"/>
      <c r="RKZ28" s="61"/>
      <c r="RLA28" s="61"/>
      <c r="RLB28" s="61"/>
      <c r="RLC28" s="61"/>
      <c r="RLD28" s="61"/>
      <c r="RLE28" s="61"/>
      <c r="RLF28" s="61"/>
      <c r="RLG28" s="61"/>
      <c r="RLH28" s="61"/>
      <c r="RLI28" s="61"/>
      <c r="RLJ28" s="61"/>
      <c r="RLK28" s="61"/>
      <c r="RLL28" s="61"/>
      <c r="RLM28" s="61"/>
      <c r="RLN28" s="61"/>
      <c r="RLO28" s="61"/>
      <c r="RLP28" s="61"/>
      <c r="RLQ28" s="61"/>
      <c r="RLR28" s="61"/>
      <c r="RLS28" s="61"/>
      <c r="RLT28" s="61"/>
      <c r="RLU28" s="61"/>
      <c r="RLV28" s="61"/>
      <c r="RLW28" s="61"/>
      <c r="RLX28" s="61"/>
      <c r="RLY28" s="61"/>
      <c r="RLZ28" s="61"/>
      <c r="RMA28" s="61"/>
      <c r="RMB28" s="61"/>
      <c r="RMC28" s="61"/>
      <c r="RMD28" s="61"/>
      <c r="RME28" s="61"/>
      <c r="RMF28" s="61"/>
      <c r="RMG28" s="61"/>
      <c r="RMH28" s="61"/>
      <c r="RMI28" s="61"/>
      <c r="RMJ28" s="61"/>
      <c r="RMK28" s="61"/>
      <c r="RML28" s="61"/>
      <c r="RMM28" s="61"/>
      <c r="RMN28" s="61"/>
      <c r="RMO28" s="61"/>
      <c r="RMP28" s="61"/>
      <c r="RMQ28" s="61"/>
      <c r="RMR28" s="61"/>
      <c r="RMS28" s="61"/>
      <c r="RMT28" s="61"/>
      <c r="RMU28" s="61"/>
      <c r="RMV28" s="61"/>
      <c r="RMW28" s="61"/>
      <c r="RMX28" s="61"/>
      <c r="RMY28" s="61"/>
      <c r="RMZ28" s="61"/>
      <c r="RNA28" s="61"/>
      <c r="RNB28" s="61"/>
      <c r="RNC28" s="61"/>
      <c r="RND28" s="61"/>
      <c r="RNE28" s="61"/>
      <c r="RNF28" s="61"/>
      <c r="RNG28" s="61"/>
      <c r="RNH28" s="61"/>
      <c r="RNI28" s="61"/>
      <c r="RNJ28" s="61"/>
      <c r="RNK28" s="61"/>
      <c r="RNL28" s="61"/>
      <c r="RNM28" s="61"/>
      <c r="RNN28" s="61"/>
      <c r="RNO28" s="61"/>
      <c r="RNP28" s="61"/>
      <c r="RNQ28" s="61"/>
      <c r="RNR28" s="61"/>
      <c r="RNS28" s="61"/>
      <c r="RNT28" s="61"/>
      <c r="RNU28" s="61"/>
      <c r="RNV28" s="61"/>
      <c r="RNW28" s="61"/>
      <c r="RNX28" s="61"/>
      <c r="RNY28" s="61"/>
      <c r="RNZ28" s="61"/>
      <c r="ROA28" s="61"/>
      <c r="ROB28" s="61"/>
      <c r="ROC28" s="61"/>
      <c r="ROD28" s="61"/>
      <c r="ROE28" s="61"/>
      <c r="ROF28" s="61"/>
      <c r="ROG28" s="61"/>
      <c r="ROH28" s="61"/>
      <c r="ROI28" s="61"/>
      <c r="ROJ28" s="61"/>
      <c r="ROK28" s="61"/>
      <c r="ROL28" s="61"/>
      <c r="ROM28" s="61"/>
      <c r="RON28" s="61"/>
      <c r="ROO28" s="61"/>
      <c r="ROP28" s="61"/>
      <c r="ROQ28" s="61"/>
      <c r="ROR28" s="61"/>
      <c r="ROS28" s="61"/>
      <c r="ROT28" s="61"/>
      <c r="ROU28" s="61"/>
      <c r="ROV28" s="61"/>
      <c r="ROW28" s="61"/>
      <c r="ROX28" s="61"/>
      <c r="ROY28" s="61"/>
      <c r="ROZ28" s="61"/>
      <c r="RPA28" s="61"/>
      <c r="RPB28" s="61"/>
      <c r="RPC28" s="61"/>
      <c r="RPD28" s="61"/>
      <c r="RPE28" s="61"/>
      <c r="RPF28" s="61"/>
      <c r="RPG28" s="61"/>
      <c r="RPH28" s="61"/>
      <c r="RPI28" s="61"/>
      <c r="RPJ28" s="61"/>
      <c r="RPK28" s="61"/>
      <c r="RPL28" s="61"/>
      <c r="RPM28" s="61"/>
      <c r="RPN28" s="61"/>
      <c r="RPO28" s="61"/>
      <c r="RPP28" s="61"/>
      <c r="RPQ28" s="61"/>
      <c r="RPR28" s="61"/>
      <c r="RPS28" s="61"/>
      <c r="RPT28" s="61"/>
      <c r="RPU28" s="61"/>
      <c r="RPV28" s="61"/>
      <c r="RPW28" s="61"/>
      <c r="RPX28" s="61"/>
      <c r="RPY28" s="61"/>
      <c r="RPZ28" s="61"/>
      <c r="RQA28" s="61"/>
      <c r="RQB28" s="61"/>
      <c r="RQC28" s="61"/>
      <c r="RQD28" s="61"/>
      <c r="RQE28" s="61"/>
      <c r="RQF28" s="61"/>
      <c r="RQG28" s="61"/>
      <c r="RQH28" s="61"/>
      <c r="RQI28" s="61"/>
      <c r="RQJ28" s="61"/>
      <c r="RQK28" s="61"/>
      <c r="RQL28" s="61"/>
      <c r="RQM28" s="61"/>
      <c r="RQN28" s="61"/>
      <c r="RQO28" s="61"/>
      <c r="RQP28" s="61"/>
      <c r="RQQ28" s="61"/>
      <c r="RQR28" s="61"/>
      <c r="RQS28" s="61"/>
      <c r="RQT28" s="61"/>
      <c r="RQU28" s="61"/>
      <c r="RQV28" s="61"/>
      <c r="RQW28" s="61"/>
      <c r="RQX28" s="61"/>
      <c r="RQY28" s="61"/>
      <c r="RQZ28" s="61"/>
      <c r="RRA28" s="61"/>
      <c r="RRB28" s="61"/>
      <c r="RRC28" s="61"/>
      <c r="RRD28" s="61"/>
      <c r="RRE28" s="61"/>
      <c r="RRF28" s="61"/>
      <c r="RRG28" s="61"/>
      <c r="RRH28" s="61"/>
      <c r="RRI28" s="61"/>
      <c r="RRJ28" s="61"/>
      <c r="RRK28" s="61"/>
      <c r="RRL28" s="61"/>
      <c r="RRM28" s="61"/>
      <c r="RRN28" s="61"/>
      <c r="RRO28" s="61"/>
      <c r="RRP28" s="61"/>
      <c r="RRQ28" s="61"/>
      <c r="RRR28" s="61"/>
      <c r="RRS28" s="61"/>
      <c r="RRT28" s="61"/>
      <c r="RRU28" s="61"/>
      <c r="RRV28" s="61"/>
      <c r="RRW28" s="61"/>
      <c r="RRX28" s="61"/>
      <c r="RRY28" s="61"/>
      <c r="RRZ28" s="61"/>
      <c r="RSA28" s="61"/>
      <c r="RSB28" s="61"/>
      <c r="RSC28" s="61"/>
      <c r="RSD28" s="61"/>
      <c r="RSE28" s="61"/>
      <c r="RSF28" s="61"/>
      <c r="RSG28" s="61"/>
      <c r="RSH28" s="61"/>
      <c r="RSI28" s="61"/>
      <c r="RSJ28" s="61"/>
      <c r="RSK28" s="61"/>
      <c r="RSL28" s="61"/>
      <c r="RSM28" s="61"/>
      <c r="RSN28" s="61"/>
      <c r="RSO28" s="61"/>
      <c r="RSP28" s="61"/>
      <c r="RSQ28" s="61"/>
      <c r="RSR28" s="61"/>
      <c r="RSS28" s="61"/>
      <c r="RST28" s="61"/>
      <c r="RSU28" s="61"/>
      <c r="RSV28" s="61"/>
      <c r="RSW28" s="61"/>
      <c r="RSX28" s="61"/>
      <c r="RSY28" s="61"/>
      <c r="RSZ28" s="61"/>
      <c r="RTA28" s="61"/>
      <c r="RTB28" s="61"/>
      <c r="RTC28" s="61"/>
      <c r="RTD28" s="61"/>
      <c r="RTE28" s="61"/>
      <c r="RTF28" s="61"/>
      <c r="RTG28" s="61"/>
      <c r="RTH28" s="61"/>
      <c r="RTI28" s="61"/>
      <c r="RTJ28" s="61"/>
      <c r="RTK28" s="61"/>
      <c r="RTL28" s="61"/>
      <c r="RTM28" s="61"/>
      <c r="RTN28" s="61"/>
      <c r="RTO28" s="61"/>
      <c r="RTP28" s="61"/>
      <c r="RTQ28" s="61"/>
      <c r="RTR28" s="61"/>
      <c r="RTS28" s="61"/>
      <c r="RTT28" s="61"/>
      <c r="RTU28" s="61"/>
      <c r="RTV28" s="61"/>
      <c r="RTW28" s="61"/>
      <c r="RTX28" s="61"/>
      <c r="RTY28" s="61"/>
      <c r="RTZ28" s="61"/>
      <c r="RUA28" s="61"/>
      <c r="RUB28" s="61"/>
      <c r="RUC28" s="61"/>
      <c r="RUD28" s="61"/>
      <c r="RUE28" s="61"/>
      <c r="RUF28" s="61"/>
      <c r="RUG28" s="61"/>
      <c r="RUH28" s="61"/>
      <c r="RUI28" s="61"/>
      <c r="RUJ28" s="61"/>
      <c r="RUK28" s="61"/>
      <c r="RUL28" s="61"/>
      <c r="RUM28" s="61"/>
      <c r="RUN28" s="61"/>
      <c r="RUO28" s="61"/>
      <c r="RUP28" s="61"/>
      <c r="RUQ28" s="61"/>
      <c r="RUR28" s="61"/>
      <c r="RUS28" s="61"/>
      <c r="RUT28" s="61"/>
      <c r="RUU28" s="61"/>
      <c r="RUV28" s="61"/>
      <c r="RUW28" s="61"/>
      <c r="RUX28" s="61"/>
      <c r="RUY28" s="61"/>
      <c r="RUZ28" s="61"/>
      <c r="RVA28" s="61"/>
      <c r="RVB28" s="61"/>
      <c r="RVC28" s="61"/>
      <c r="RVD28" s="61"/>
      <c r="RVE28" s="61"/>
      <c r="RVF28" s="61"/>
      <c r="RVG28" s="61"/>
      <c r="RVH28" s="61"/>
      <c r="RVI28" s="61"/>
      <c r="RVJ28" s="61"/>
      <c r="RVK28" s="61"/>
      <c r="RVL28" s="61"/>
      <c r="RVM28" s="61"/>
      <c r="RVN28" s="61"/>
      <c r="RVO28" s="61"/>
      <c r="RVP28" s="61"/>
      <c r="RVQ28" s="61"/>
      <c r="RVR28" s="61"/>
      <c r="RVS28" s="61"/>
      <c r="RVT28" s="61"/>
      <c r="RVU28" s="61"/>
      <c r="RVV28" s="61"/>
      <c r="RVW28" s="61"/>
      <c r="RVX28" s="61"/>
      <c r="RVY28" s="61"/>
      <c r="RVZ28" s="61"/>
      <c r="RWA28" s="61"/>
      <c r="RWB28" s="61"/>
      <c r="RWC28" s="61"/>
      <c r="RWD28" s="61"/>
      <c r="RWE28" s="61"/>
      <c r="RWF28" s="61"/>
      <c r="RWG28" s="61"/>
      <c r="RWH28" s="61"/>
      <c r="RWI28" s="61"/>
      <c r="RWJ28" s="61"/>
      <c r="RWK28" s="61"/>
      <c r="RWL28" s="61"/>
      <c r="RWM28" s="61"/>
      <c r="RWN28" s="61"/>
      <c r="RWO28" s="61"/>
      <c r="RWP28" s="61"/>
      <c r="RWQ28" s="61"/>
      <c r="RWR28" s="61"/>
      <c r="RWS28" s="61"/>
      <c r="RWT28" s="61"/>
      <c r="RWU28" s="61"/>
      <c r="RWV28" s="61"/>
      <c r="RWW28" s="61"/>
      <c r="RWX28" s="61"/>
      <c r="RWY28" s="61"/>
      <c r="RWZ28" s="61"/>
      <c r="RXA28" s="61"/>
      <c r="RXB28" s="61"/>
      <c r="RXC28" s="61"/>
      <c r="RXD28" s="61"/>
      <c r="RXE28" s="61"/>
      <c r="RXF28" s="61"/>
      <c r="RXG28" s="61"/>
      <c r="RXH28" s="61"/>
      <c r="RXI28" s="61"/>
      <c r="RXJ28" s="61"/>
      <c r="RXK28" s="61"/>
      <c r="RXL28" s="61"/>
      <c r="RXM28" s="61"/>
      <c r="RXN28" s="61"/>
      <c r="RXO28" s="61"/>
      <c r="RXP28" s="61"/>
      <c r="RXQ28" s="61"/>
      <c r="RXR28" s="61"/>
      <c r="RXS28" s="61"/>
      <c r="RXT28" s="61"/>
      <c r="RXU28" s="61"/>
      <c r="RXV28" s="61"/>
      <c r="RXW28" s="61"/>
      <c r="RXX28" s="61"/>
      <c r="RXY28" s="61"/>
      <c r="RXZ28" s="61"/>
      <c r="RYA28" s="61"/>
      <c r="RYB28" s="61"/>
      <c r="RYC28" s="61"/>
      <c r="RYD28" s="61"/>
      <c r="RYE28" s="61"/>
      <c r="RYF28" s="61"/>
      <c r="RYG28" s="61"/>
      <c r="RYH28" s="61"/>
      <c r="RYI28" s="61"/>
      <c r="RYJ28" s="61"/>
      <c r="RYK28" s="61"/>
      <c r="RYL28" s="61"/>
      <c r="RYM28" s="61"/>
      <c r="RYN28" s="61"/>
      <c r="RYO28" s="61"/>
      <c r="RYP28" s="61"/>
      <c r="RYQ28" s="61"/>
      <c r="RYR28" s="61"/>
      <c r="RYS28" s="61"/>
      <c r="RYT28" s="61"/>
      <c r="RYU28" s="61"/>
      <c r="RYV28" s="61"/>
      <c r="RYW28" s="61"/>
      <c r="RYX28" s="61"/>
      <c r="RYY28" s="61"/>
      <c r="RYZ28" s="61"/>
      <c r="RZA28" s="61"/>
      <c r="RZB28" s="61"/>
      <c r="RZC28" s="61"/>
      <c r="RZD28" s="61"/>
      <c r="RZE28" s="61"/>
      <c r="RZF28" s="61"/>
      <c r="RZG28" s="61"/>
      <c r="RZH28" s="61"/>
      <c r="RZI28" s="61"/>
      <c r="RZJ28" s="61"/>
      <c r="RZK28" s="61"/>
      <c r="RZL28" s="61"/>
      <c r="RZM28" s="61"/>
      <c r="RZN28" s="61"/>
      <c r="RZO28" s="61"/>
      <c r="RZP28" s="61"/>
      <c r="RZQ28" s="61"/>
      <c r="RZR28" s="61"/>
      <c r="RZS28" s="61"/>
      <c r="RZT28" s="61"/>
      <c r="RZU28" s="61"/>
      <c r="RZV28" s="61"/>
      <c r="RZW28" s="61"/>
      <c r="RZX28" s="61"/>
      <c r="RZY28" s="61"/>
      <c r="RZZ28" s="61"/>
      <c r="SAA28" s="61"/>
      <c r="SAB28" s="61"/>
      <c r="SAC28" s="61"/>
      <c r="SAD28" s="61"/>
      <c r="SAE28" s="61"/>
      <c r="SAF28" s="61"/>
      <c r="SAG28" s="61"/>
      <c r="SAH28" s="61"/>
      <c r="SAI28" s="61"/>
      <c r="SAJ28" s="61"/>
      <c r="SAK28" s="61"/>
      <c r="SAL28" s="61"/>
      <c r="SAM28" s="61"/>
      <c r="SAN28" s="61"/>
      <c r="SAO28" s="61"/>
      <c r="SAP28" s="61"/>
      <c r="SAQ28" s="61"/>
      <c r="SAR28" s="61"/>
      <c r="SAS28" s="61"/>
      <c r="SAT28" s="61"/>
      <c r="SAU28" s="61"/>
      <c r="SAV28" s="61"/>
      <c r="SAW28" s="61"/>
      <c r="SAX28" s="61"/>
      <c r="SAY28" s="61"/>
      <c r="SAZ28" s="61"/>
      <c r="SBA28" s="61"/>
      <c r="SBB28" s="61"/>
      <c r="SBC28" s="61"/>
      <c r="SBD28" s="61"/>
      <c r="SBE28" s="61"/>
      <c r="SBF28" s="61"/>
      <c r="SBG28" s="61"/>
      <c r="SBH28" s="61"/>
      <c r="SBI28" s="61"/>
      <c r="SBJ28" s="61"/>
      <c r="SBK28" s="61"/>
      <c r="SBL28" s="61"/>
      <c r="SBM28" s="61"/>
      <c r="SBN28" s="61"/>
      <c r="SBO28" s="61"/>
      <c r="SBP28" s="61"/>
      <c r="SBQ28" s="61"/>
      <c r="SBR28" s="61"/>
      <c r="SBS28" s="61"/>
      <c r="SBT28" s="61"/>
      <c r="SBU28" s="61"/>
      <c r="SBV28" s="61"/>
      <c r="SBW28" s="61"/>
      <c r="SBX28" s="61"/>
      <c r="SBY28" s="61"/>
      <c r="SBZ28" s="61"/>
      <c r="SCA28" s="61"/>
      <c r="SCB28" s="61"/>
      <c r="SCC28" s="61"/>
      <c r="SCD28" s="61"/>
      <c r="SCE28" s="61"/>
      <c r="SCF28" s="61"/>
      <c r="SCG28" s="61"/>
      <c r="SCH28" s="61"/>
      <c r="SCI28" s="61"/>
      <c r="SCJ28" s="61"/>
      <c r="SCK28" s="61"/>
      <c r="SCL28" s="61"/>
      <c r="SCM28" s="61"/>
      <c r="SCN28" s="61"/>
      <c r="SCO28" s="61"/>
      <c r="SCP28" s="61"/>
      <c r="SCQ28" s="61"/>
      <c r="SCR28" s="61"/>
      <c r="SCS28" s="61"/>
      <c r="SCT28" s="61"/>
      <c r="SCU28" s="61"/>
      <c r="SCV28" s="61"/>
      <c r="SCW28" s="61"/>
      <c r="SCX28" s="61"/>
      <c r="SCY28" s="61"/>
      <c r="SCZ28" s="61"/>
      <c r="SDA28" s="61"/>
      <c r="SDB28" s="61"/>
      <c r="SDC28" s="61"/>
      <c r="SDD28" s="61"/>
      <c r="SDE28" s="61"/>
      <c r="SDF28" s="61"/>
      <c r="SDG28" s="61"/>
      <c r="SDH28" s="61"/>
      <c r="SDI28" s="61"/>
      <c r="SDJ28" s="61"/>
      <c r="SDK28" s="61"/>
      <c r="SDL28" s="61"/>
      <c r="SDM28" s="61"/>
      <c r="SDN28" s="61"/>
      <c r="SDO28" s="61"/>
      <c r="SDP28" s="61"/>
      <c r="SDQ28" s="61"/>
      <c r="SDR28" s="61"/>
      <c r="SDS28" s="61"/>
      <c r="SDT28" s="61"/>
      <c r="SDU28" s="61"/>
      <c r="SDV28" s="61"/>
      <c r="SDW28" s="61"/>
      <c r="SDX28" s="61"/>
      <c r="SDY28" s="61"/>
      <c r="SDZ28" s="61"/>
      <c r="SEA28" s="61"/>
      <c r="SEB28" s="61"/>
      <c r="SEC28" s="61"/>
      <c r="SED28" s="61"/>
      <c r="SEE28" s="61"/>
      <c r="SEF28" s="61"/>
      <c r="SEG28" s="61"/>
      <c r="SEH28" s="61"/>
      <c r="SEI28" s="61"/>
      <c r="SEJ28" s="61"/>
      <c r="SEK28" s="61"/>
      <c r="SEL28" s="61"/>
      <c r="SEM28" s="61"/>
      <c r="SEN28" s="61"/>
      <c r="SEO28" s="61"/>
      <c r="SEP28" s="61"/>
      <c r="SEQ28" s="61"/>
      <c r="SER28" s="61"/>
      <c r="SES28" s="61"/>
      <c r="SET28" s="61"/>
      <c r="SEU28" s="61"/>
      <c r="SEV28" s="61"/>
      <c r="SEW28" s="61"/>
      <c r="SEX28" s="61"/>
      <c r="SEY28" s="61"/>
      <c r="SEZ28" s="61"/>
      <c r="SFA28" s="61"/>
      <c r="SFB28" s="61"/>
      <c r="SFC28" s="61"/>
      <c r="SFD28" s="61"/>
      <c r="SFE28" s="61"/>
      <c r="SFF28" s="61"/>
      <c r="SFG28" s="61"/>
      <c r="SFH28" s="61"/>
      <c r="SFI28" s="61"/>
      <c r="SFJ28" s="61"/>
      <c r="SFK28" s="61"/>
      <c r="SFL28" s="61"/>
      <c r="SFM28" s="61"/>
      <c r="SFN28" s="61"/>
      <c r="SFO28" s="61"/>
      <c r="SFP28" s="61"/>
      <c r="SFQ28" s="61"/>
      <c r="SFR28" s="61"/>
      <c r="SFS28" s="61"/>
      <c r="SFT28" s="61"/>
      <c r="SFU28" s="61"/>
      <c r="SFV28" s="61"/>
      <c r="SFW28" s="61"/>
      <c r="SFX28" s="61"/>
      <c r="SFY28" s="61"/>
      <c r="SFZ28" s="61"/>
      <c r="SGA28" s="61"/>
      <c r="SGB28" s="61"/>
      <c r="SGC28" s="61"/>
      <c r="SGD28" s="61"/>
      <c r="SGE28" s="61"/>
      <c r="SGF28" s="61"/>
      <c r="SGG28" s="61"/>
      <c r="SGH28" s="61"/>
      <c r="SGI28" s="61"/>
      <c r="SGJ28" s="61"/>
      <c r="SGK28" s="61"/>
      <c r="SGL28" s="61"/>
      <c r="SGM28" s="61"/>
      <c r="SGN28" s="61"/>
      <c r="SGO28" s="61"/>
      <c r="SGP28" s="61"/>
      <c r="SGQ28" s="61"/>
      <c r="SGR28" s="61"/>
      <c r="SGS28" s="61"/>
      <c r="SGT28" s="61"/>
      <c r="SGU28" s="61"/>
      <c r="SGV28" s="61"/>
      <c r="SGW28" s="61"/>
      <c r="SGX28" s="61"/>
      <c r="SGY28" s="61"/>
      <c r="SGZ28" s="61"/>
      <c r="SHA28" s="61"/>
      <c r="SHB28" s="61"/>
      <c r="SHC28" s="61"/>
      <c r="SHD28" s="61"/>
      <c r="SHE28" s="61"/>
      <c r="SHF28" s="61"/>
      <c r="SHG28" s="61"/>
      <c r="SHH28" s="61"/>
      <c r="SHI28" s="61"/>
      <c r="SHJ28" s="61"/>
      <c r="SHK28" s="61"/>
      <c r="SHL28" s="61"/>
      <c r="SHM28" s="61"/>
      <c r="SHN28" s="61"/>
      <c r="SHO28" s="61"/>
      <c r="SHP28" s="61"/>
      <c r="SHQ28" s="61"/>
      <c r="SHR28" s="61"/>
      <c r="SHS28" s="61"/>
      <c r="SHT28" s="61"/>
      <c r="SHU28" s="61"/>
      <c r="SHV28" s="61"/>
      <c r="SHW28" s="61"/>
      <c r="SHX28" s="61"/>
      <c r="SHY28" s="61"/>
      <c r="SHZ28" s="61"/>
      <c r="SIA28" s="61"/>
      <c r="SIB28" s="61"/>
      <c r="SIC28" s="61"/>
      <c r="SID28" s="61"/>
      <c r="SIE28" s="61"/>
      <c r="SIF28" s="61"/>
      <c r="SIG28" s="61"/>
      <c r="SIH28" s="61"/>
      <c r="SII28" s="61"/>
      <c r="SIJ28" s="61"/>
      <c r="SIK28" s="61"/>
      <c r="SIL28" s="61"/>
      <c r="SIM28" s="61"/>
      <c r="SIN28" s="61"/>
      <c r="SIO28" s="61"/>
      <c r="SIP28" s="61"/>
      <c r="SIQ28" s="61"/>
      <c r="SIR28" s="61"/>
      <c r="SIS28" s="61"/>
      <c r="SIT28" s="61"/>
      <c r="SIU28" s="61"/>
      <c r="SIV28" s="61"/>
      <c r="SIW28" s="61"/>
      <c r="SIX28" s="61"/>
      <c r="SIY28" s="61"/>
      <c r="SIZ28" s="61"/>
      <c r="SJA28" s="61"/>
      <c r="SJB28" s="61"/>
      <c r="SJC28" s="61"/>
      <c r="SJD28" s="61"/>
      <c r="SJE28" s="61"/>
      <c r="SJF28" s="61"/>
      <c r="SJG28" s="61"/>
      <c r="SJH28" s="61"/>
      <c r="SJI28" s="61"/>
      <c r="SJJ28" s="61"/>
      <c r="SJK28" s="61"/>
      <c r="SJL28" s="61"/>
      <c r="SJM28" s="61"/>
      <c r="SJN28" s="61"/>
      <c r="SJO28" s="61"/>
      <c r="SJP28" s="61"/>
      <c r="SJQ28" s="61"/>
      <c r="SJR28" s="61"/>
      <c r="SJS28" s="61"/>
      <c r="SJT28" s="61"/>
      <c r="SJU28" s="61"/>
      <c r="SJV28" s="61"/>
      <c r="SJW28" s="61"/>
      <c r="SJX28" s="61"/>
      <c r="SJY28" s="61"/>
      <c r="SJZ28" s="61"/>
      <c r="SKA28" s="61"/>
      <c r="SKB28" s="61"/>
      <c r="SKC28" s="61"/>
      <c r="SKD28" s="61"/>
      <c r="SKE28" s="61"/>
      <c r="SKF28" s="61"/>
      <c r="SKG28" s="61"/>
      <c r="SKH28" s="61"/>
      <c r="SKI28" s="61"/>
      <c r="SKJ28" s="61"/>
      <c r="SKK28" s="61"/>
      <c r="SKL28" s="61"/>
      <c r="SKM28" s="61"/>
      <c r="SKN28" s="61"/>
      <c r="SKO28" s="61"/>
      <c r="SKP28" s="61"/>
      <c r="SKQ28" s="61"/>
      <c r="SKR28" s="61"/>
      <c r="SKS28" s="61"/>
      <c r="SKT28" s="61"/>
      <c r="SKU28" s="61"/>
      <c r="SKV28" s="61"/>
      <c r="SKW28" s="61"/>
      <c r="SKX28" s="61"/>
      <c r="SKY28" s="61"/>
      <c r="SKZ28" s="61"/>
      <c r="SLA28" s="61"/>
      <c r="SLB28" s="61"/>
      <c r="SLC28" s="61"/>
      <c r="SLD28" s="61"/>
      <c r="SLE28" s="61"/>
      <c r="SLF28" s="61"/>
      <c r="SLG28" s="61"/>
      <c r="SLH28" s="61"/>
      <c r="SLI28" s="61"/>
      <c r="SLJ28" s="61"/>
      <c r="SLK28" s="61"/>
      <c r="SLL28" s="61"/>
      <c r="SLM28" s="61"/>
      <c r="SLN28" s="61"/>
      <c r="SLO28" s="61"/>
      <c r="SLP28" s="61"/>
      <c r="SLQ28" s="61"/>
      <c r="SLR28" s="61"/>
      <c r="SLS28" s="61"/>
      <c r="SLT28" s="61"/>
      <c r="SLU28" s="61"/>
      <c r="SLV28" s="61"/>
      <c r="SLW28" s="61"/>
      <c r="SLX28" s="61"/>
      <c r="SLY28" s="61"/>
      <c r="SLZ28" s="61"/>
      <c r="SMA28" s="61"/>
      <c r="SMB28" s="61"/>
      <c r="SMC28" s="61"/>
      <c r="SMD28" s="61"/>
      <c r="SME28" s="61"/>
      <c r="SMF28" s="61"/>
      <c r="SMG28" s="61"/>
      <c r="SMH28" s="61"/>
      <c r="SMI28" s="61"/>
      <c r="SMJ28" s="61"/>
      <c r="SMK28" s="61"/>
      <c r="SML28" s="61"/>
      <c r="SMM28" s="61"/>
      <c r="SMN28" s="61"/>
      <c r="SMO28" s="61"/>
      <c r="SMP28" s="61"/>
      <c r="SMQ28" s="61"/>
      <c r="SMR28" s="61"/>
      <c r="SMS28" s="61"/>
      <c r="SMT28" s="61"/>
      <c r="SMU28" s="61"/>
      <c r="SMV28" s="61"/>
      <c r="SMW28" s="61"/>
      <c r="SMX28" s="61"/>
      <c r="SMY28" s="61"/>
      <c r="SMZ28" s="61"/>
      <c r="SNA28" s="61"/>
      <c r="SNB28" s="61"/>
      <c r="SNC28" s="61"/>
      <c r="SND28" s="61"/>
      <c r="SNE28" s="61"/>
      <c r="SNF28" s="61"/>
      <c r="SNG28" s="61"/>
      <c r="SNH28" s="61"/>
      <c r="SNI28" s="61"/>
      <c r="SNJ28" s="61"/>
      <c r="SNK28" s="61"/>
      <c r="SNL28" s="61"/>
      <c r="SNM28" s="61"/>
      <c r="SNN28" s="61"/>
      <c r="SNO28" s="61"/>
      <c r="SNP28" s="61"/>
      <c r="SNQ28" s="61"/>
      <c r="SNR28" s="61"/>
      <c r="SNS28" s="61"/>
      <c r="SNT28" s="61"/>
      <c r="SNU28" s="61"/>
      <c r="SNV28" s="61"/>
      <c r="SNW28" s="61"/>
      <c r="SNX28" s="61"/>
      <c r="SNY28" s="61"/>
      <c r="SNZ28" s="61"/>
      <c r="SOA28" s="61"/>
      <c r="SOB28" s="61"/>
      <c r="SOC28" s="61"/>
      <c r="SOD28" s="61"/>
      <c r="SOE28" s="61"/>
      <c r="SOF28" s="61"/>
      <c r="SOG28" s="61"/>
      <c r="SOH28" s="61"/>
      <c r="SOI28" s="61"/>
      <c r="SOJ28" s="61"/>
      <c r="SOK28" s="61"/>
      <c r="SOL28" s="61"/>
      <c r="SOM28" s="61"/>
      <c r="SON28" s="61"/>
      <c r="SOO28" s="61"/>
      <c r="SOP28" s="61"/>
      <c r="SOQ28" s="61"/>
      <c r="SOR28" s="61"/>
      <c r="SOS28" s="61"/>
      <c r="SOT28" s="61"/>
      <c r="SOU28" s="61"/>
      <c r="SOV28" s="61"/>
      <c r="SOW28" s="61"/>
      <c r="SOX28" s="61"/>
      <c r="SOY28" s="61"/>
      <c r="SOZ28" s="61"/>
      <c r="SPA28" s="61"/>
      <c r="SPB28" s="61"/>
      <c r="SPC28" s="61"/>
      <c r="SPD28" s="61"/>
      <c r="SPE28" s="61"/>
      <c r="SPF28" s="61"/>
      <c r="SPG28" s="61"/>
      <c r="SPH28" s="61"/>
      <c r="SPI28" s="61"/>
      <c r="SPJ28" s="61"/>
      <c r="SPK28" s="61"/>
      <c r="SPL28" s="61"/>
      <c r="SPM28" s="61"/>
      <c r="SPN28" s="61"/>
      <c r="SPO28" s="61"/>
      <c r="SPP28" s="61"/>
      <c r="SPQ28" s="61"/>
      <c r="SPR28" s="61"/>
      <c r="SPS28" s="61"/>
      <c r="SPT28" s="61"/>
      <c r="SPU28" s="61"/>
      <c r="SPV28" s="61"/>
      <c r="SPW28" s="61"/>
      <c r="SPX28" s="61"/>
      <c r="SPY28" s="61"/>
      <c r="SPZ28" s="61"/>
      <c r="SQA28" s="61"/>
      <c r="SQB28" s="61"/>
      <c r="SQC28" s="61"/>
      <c r="SQD28" s="61"/>
      <c r="SQE28" s="61"/>
      <c r="SQF28" s="61"/>
      <c r="SQG28" s="61"/>
      <c r="SQH28" s="61"/>
      <c r="SQI28" s="61"/>
      <c r="SQJ28" s="61"/>
      <c r="SQK28" s="61"/>
      <c r="SQL28" s="61"/>
      <c r="SQM28" s="61"/>
      <c r="SQN28" s="61"/>
      <c r="SQO28" s="61"/>
      <c r="SQP28" s="61"/>
      <c r="SQQ28" s="61"/>
      <c r="SQR28" s="61"/>
      <c r="SQS28" s="61"/>
      <c r="SQT28" s="61"/>
      <c r="SQU28" s="61"/>
      <c r="SQV28" s="61"/>
      <c r="SQW28" s="61"/>
      <c r="SQX28" s="61"/>
      <c r="SQY28" s="61"/>
      <c r="SQZ28" s="61"/>
      <c r="SRA28" s="61"/>
      <c r="SRB28" s="61"/>
      <c r="SRC28" s="61"/>
      <c r="SRD28" s="61"/>
      <c r="SRE28" s="61"/>
      <c r="SRF28" s="61"/>
      <c r="SRG28" s="61"/>
      <c r="SRH28" s="61"/>
      <c r="SRI28" s="61"/>
      <c r="SRJ28" s="61"/>
      <c r="SRK28" s="61"/>
      <c r="SRL28" s="61"/>
      <c r="SRM28" s="61"/>
      <c r="SRN28" s="61"/>
      <c r="SRO28" s="61"/>
      <c r="SRP28" s="61"/>
      <c r="SRQ28" s="61"/>
      <c r="SRR28" s="61"/>
      <c r="SRS28" s="61"/>
      <c r="SRT28" s="61"/>
      <c r="SRU28" s="61"/>
      <c r="SRV28" s="61"/>
      <c r="SRW28" s="61"/>
      <c r="SRX28" s="61"/>
      <c r="SRY28" s="61"/>
      <c r="SRZ28" s="61"/>
      <c r="SSA28" s="61"/>
      <c r="SSB28" s="61"/>
      <c r="SSC28" s="61"/>
      <c r="SSD28" s="61"/>
      <c r="SSE28" s="61"/>
      <c r="SSF28" s="61"/>
      <c r="SSG28" s="61"/>
      <c r="SSH28" s="61"/>
      <c r="SSI28" s="61"/>
      <c r="SSJ28" s="61"/>
      <c r="SSK28" s="61"/>
      <c r="SSL28" s="61"/>
      <c r="SSM28" s="61"/>
      <c r="SSN28" s="61"/>
      <c r="SSO28" s="61"/>
      <c r="SSP28" s="61"/>
      <c r="SSQ28" s="61"/>
      <c r="SSR28" s="61"/>
      <c r="SSS28" s="61"/>
      <c r="SST28" s="61"/>
      <c r="SSU28" s="61"/>
      <c r="SSV28" s="61"/>
      <c r="SSW28" s="61"/>
      <c r="SSX28" s="61"/>
      <c r="SSY28" s="61"/>
      <c r="SSZ28" s="61"/>
      <c r="STA28" s="61"/>
      <c r="STB28" s="61"/>
      <c r="STC28" s="61"/>
      <c r="STD28" s="61"/>
      <c r="STE28" s="61"/>
      <c r="STF28" s="61"/>
      <c r="STG28" s="61"/>
      <c r="STH28" s="61"/>
      <c r="STI28" s="61"/>
      <c r="STJ28" s="61"/>
      <c r="STK28" s="61"/>
      <c r="STL28" s="61"/>
      <c r="STM28" s="61"/>
      <c r="STN28" s="61"/>
      <c r="STO28" s="61"/>
      <c r="STP28" s="61"/>
      <c r="STQ28" s="61"/>
      <c r="STR28" s="61"/>
      <c r="STS28" s="61"/>
      <c r="STT28" s="61"/>
      <c r="STU28" s="61"/>
      <c r="STV28" s="61"/>
      <c r="STW28" s="61"/>
      <c r="STX28" s="61"/>
      <c r="STY28" s="61"/>
      <c r="STZ28" s="61"/>
      <c r="SUA28" s="61"/>
      <c r="SUB28" s="61"/>
      <c r="SUC28" s="61"/>
      <c r="SUD28" s="61"/>
      <c r="SUE28" s="61"/>
      <c r="SUF28" s="61"/>
      <c r="SUG28" s="61"/>
      <c r="SUH28" s="61"/>
      <c r="SUI28" s="61"/>
      <c r="SUJ28" s="61"/>
      <c r="SUK28" s="61"/>
      <c r="SUL28" s="61"/>
      <c r="SUM28" s="61"/>
      <c r="SUN28" s="61"/>
      <c r="SUO28" s="61"/>
      <c r="SUP28" s="61"/>
      <c r="SUQ28" s="61"/>
      <c r="SUR28" s="61"/>
      <c r="SUS28" s="61"/>
      <c r="SUT28" s="61"/>
      <c r="SUU28" s="61"/>
      <c r="SUV28" s="61"/>
      <c r="SUW28" s="61"/>
      <c r="SUX28" s="61"/>
      <c r="SUY28" s="61"/>
      <c r="SUZ28" s="61"/>
      <c r="SVA28" s="61"/>
      <c r="SVB28" s="61"/>
      <c r="SVC28" s="61"/>
      <c r="SVD28" s="61"/>
      <c r="SVE28" s="61"/>
      <c r="SVF28" s="61"/>
      <c r="SVG28" s="61"/>
      <c r="SVH28" s="61"/>
      <c r="SVI28" s="61"/>
      <c r="SVJ28" s="61"/>
      <c r="SVK28" s="61"/>
      <c r="SVL28" s="61"/>
      <c r="SVM28" s="61"/>
      <c r="SVN28" s="61"/>
      <c r="SVO28" s="61"/>
      <c r="SVP28" s="61"/>
      <c r="SVQ28" s="61"/>
      <c r="SVR28" s="61"/>
      <c r="SVS28" s="61"/>
      <c r="SVT28" s="61"/>
      <c r="SVU28" s="61"/>
      <c r="SVV28" s="61"/>
      <c r="SVW28" s="61"/>
      <c r="SVX28" s="61"/>
      <c r="SVY28" s="61"/>
      <c r="SVZ28" s="61"/>
      <c r="SWA28" s="61"/>
      <c r="SWB28" s="61"/>
      <c r="SWC28" s="61"/>
      <c r="SWD28" s="61"/>
      <c r="SWE28" s="61"/>
      <c r="SWF28" s="61"/>
      <c r="SWG28" s="61"/>
      <c r="SWH28" s="61"/>
      <c r="SWI28" s="61"/>
      <c r="SWJ28" s="61"/>
      <c r="SWK28" s="61"/>
      <c r="SWL28" s="61"/>
      <c r="SWM28" s="61"/>
      <c r="SWN28" s="61"/>
      <c r="SWO28" s="61"/>
      <c r="SWP28" s="61"/>
      <c r="SWQ28" s="61"/>
      <c r="SWR28" s="61"/>
      <c r="SWS28" s="61"/>
      <c r="SWT28" s="61"/>
      <c r="SWU28" s="61"/>
      <c r="SWV28" s="61"/>
      <c r="SWW28" s="61"/>
      <c r="SWX28" s="61"/>
      <c r="SWY28" s="61"/>
      <c r="SWZ28" s="61"/>
      <c r="SXA28" s="61"/>
      <c r="SXB28" s="61"/>
      <c r="SXC28" s="61"/>
      <c r="SXD28" s="61"/>
      <c r="SXE28" s="61"/>
      <c r="SXF28" s="61"/>
      <c r="SXG28" s="61"/>
      <c r="SXH28" s="61"/>
      <c r="SXI28" s="61"/>
      <c r="SXJ28" s="61"/>
      <c r="SXK28" s="61"/>
      <c r="SXL28" s="61"/>
      <c r="SXM28" s="61"/>
      <c r="SXN28" s="61"/>
      <c r="SXO28" s="61"/>
      <c r="SXP28" s="61"/>
      <c r="SXQ28" s="61"/>
      <c r="SXR28" s="61"/>
      <c r="SXS28" s="61"/>
      <c r="SXT28" s="61"/>
      <c r="SXU28" s="61"/>
      <c r="SXV28" s="61"/>
      <c r="SXW28" s="61"/>
      <c r="SXX28" s="61"/>
      <c r="SXY28" s="61"/>
      <c r="SXZ28" s="61"/>
      <c r="SYA28" s="61"/>
      <c r="SYB28" s="61"/>
      <c r="SYC28" s="61"/>
      <c r="SYD28" s="61"/>
      <c r="SYE28" s="61"/>
      <c r="SYF28" s="61"/>
      <c r="SYG28" s="61"/>
      <c r="SYH28" s="61"/>
      <c r="SYI28" s="61"/>
      <c r="SYJ28" s="61"/>
      <c r="SYK28" s="61"/>
      <c r="SYL28" s="61"/>
      <c r="SYM28" s="61"/>
      <c r="SYN28" s="61"/>
      <c r="SYO28" s="61"/>
      <c r="SYP28" s="61"/>
      <c r="SYQ28" s="61"/>
      <c r="SYR28" s="61"/>
      <c r="SYS28" s="61"/>
      <c r="SYT28" s="61"/>
      <c r="SYU28" s="61"/>
      <c r="SYV28" s="61"/>
      <c r="SYW28" s="61"/>
      <c r="SYX28" s="61"/>
      <c r="SYY28" s="61"/>
      <c r="SYZ28" s="61"/>
      <c r="SZA28" s="61"/>
      <c r="SZB28" s="61"/>
      <c r="SZC28" s="61"/>
      <c r="SZD28" s="61"/>
      <c r="SZE28" s="61"/>
      <c r="SZF28" s="61"/>
      <c r="SZG28" s="61"/>
      <c r="SZH28" s="61"/>
      <c r="SZI28" s="61"/>
      <c r="SZJ28" s="61"/>
      <c r="SZK28" s="61"/>
      <c r="SZL28" s="61"/>
      <c r="SZM28" s="61"/>
      <c r="SZN28" s="61"/>
      <c r="SZO28" s="61"/>
      <c r="SZP28" s="61"/>
      <c r="SZQ28" s="61"/>
      <c r="SZR28" s="61"/>
      <c r="SZS28" s="61"/>
      <c r="SZT28" s="61"/>
      <c r="SZU28" s="61"/>
      <c r="SZV28" s="61"/>
      <c r="SZW28" s="61"/>
      <c r="SZX28" s="61"/>
      <c r="SZY28" s="61"/>
      <c r="SZZ28" s="61"/>
      <c r="TAA28" s="61"/>
      <c r="TAB28" s="61"/>
      <c r="TAC28" s="61"/>
      <c r="TAD28" s="61"/>
      <c r="TAE28" s="61"/>
      <c r="TAF28" s="61"/>
      <c r="TAG28" s="61"/>
      <c r="TAH28" s="61"/>
      <c r="TAI28" s="61"/>
      <c r="TAJ28" s="61"/>
      <c r="TAK28" s="61"/>
      <c r="TAL28" s="61"/>
      <c r="TAM28" s="61"/>
      <c r="TAN28" s="61"/>
      <c r="TAO28" s="61"/>
      <c r="TAP28" s="61"/>
      <c r="TAQ28" s="61"/>
      <c r="TAR28" s="61"/>
      <c r="TAS28" s="61"/>
      <c r="TAT28" s="61"/>
      <c r="TAU28" s="61"/>
      <c r="TAV28" s="61"/>
      <c r="TAW28" s="61"/>
      <c r="TAX28" s="61"/>
      <c r="TAY28" s="61"/>
      <c r="TAZ28" s="61"/>
      <c r="TBA28" s="61"/>
      <c r="TBB28" s="61"/>
      <c r="TBC28" s="61"/>
      <c r="TBD28" s="61"/>
      <c r="TBE28" s="61"/>
      <c r="TBF28" s="61"/>
      <c r="TBG28" s="61"/>
      <c r="TBH28" s="61"/>
      <c r="TBI28" s="61"/>
      <c r="TBJ28" s="61"/>
      <c r="TBK28" s="61"/>
      <c r="TBL28" s="61"/>
      <c r="TBM28" s="61"/>
      <c r="TBN28" s="61"/>
      <c r="TBO28" s="61"/>
      <c r="TBP28" s="61"/>
      <c r="TBQ28" s="61"/>
      <c r="TBR28" s="61"/>
      <c r="TBS28" s="61"/>
      <c r="TBT28" s="61"/>
      <c r="TBU28" s="61"/>
      <c r="TBV28" s="61"/>
      <c r="TBW28" s="61"/>
      <c r="TBX28" s="61"/>
      <c r="TBY28" s="61"/>
      <c r="TBZ28" s="61"/>
      <c r="TCA28" s="61"/>
      <c r="TCB28" s="61"/>
      <c r="TCC28" s="61"/>
      <c r="TCD28" s="61"/>
      <c r="TCE28" s="61"/>
      <c r="TCF28" s="61"/>
      <c r="TCG28" s="61"/>
      <c r="TCH28" s="61"/>
      <c r="TCI28" s="61"/>
      <c r="TCJ28" s="61"/>
      <c r="TCK28" s="61"/>
      <c r="TCL28" s="61"/>
      <c r="TCM28" s="61"/>
      <c r="TCN28" s="61"/>
      <c r="TCO28" s="61"/>
      <c r="TCP28" s="61"/>
      <c r="TCQ28" s="61"/>
      <c r="TCR28" s="61"/>
      <c r="TCS28" s="61"/>
      <c r="TCT28" s="61"/>
      <c r="TCU28" s="61"/>
      <c r="TCV28" s="61"/>
      <c r="TCW28" s="61"/>
      <c r="TCX28" s="61"/>
      <c r="TCY28" s="61"/>
      <c r="TCZ28" s="61"/>
      <c r="TDA28" s="61"/>
      <c r="TDB28" s="61"/>
      <c r="TDC28" s="61"/>
      <c r="TDD28" s="61"/>
      <c r="TDE28" s="61"/>
      <c r="TDF28" s="61"/>
      <c r="TDG28" s="61"/>
      <c r="TDH28" s="61"/>
      <c r="TDI28" s="61"/>
      <c r="TDJ28" s="61"/>
      <c r="TDK28" s="61"/>
      <c r="TDL28" s="61"/>
      <c r="TDM28" s="61"/>
      <c r="TDN28" s="61"/>
      <c r="TDO28" s="61"/>
      <c r="TDP28" s="61"/>
      <c r="TDQ28" s="61"/>
      <c r="TDR28" s="61"/>
      <c r="TDS28" s="61"/>
      <c r="TDT28" s="61"/>
      <c r="TDU28" s="61"/>
      <c r="TDV28" s="61"/>
      <c r="TDW28" s="61"/>
      <c r="TDX28" s="61"/>
      <c r="TDY28" s="61"/>
      <c r="TDZ28" s="61"/>
      <c r="TEA28" s="61"/>
      <c r="TEB28" s="61"/>
      <c r="TEC28" s="61"/>
      <c r="TED28" s="61"/>
      <c r="TEE28" s="61"/>
      <c r="TEF28" s="61"/>
      <c r="TEG28" s="61"/>
      <c r="TEH28" s="61"/>
      <c r="TEI28" s="61"/>
      <c r="TEJ28" s="61"/>
      <c r="TEK28" s="61"/>
      <c r="TEL28" s="61"/>
      <c r="TEM28" s="61"/>
      <c r="TEN28" s="61"/>
      <c r="TEO28" s="61"/>
      <c r="TEP28" s="61"/>
      <c r="TEQ28" s="61"/>
      <c r="TER28" s="61"/>
      <c r="TES28" s="61"/>
      <c r="TET28" s="61"/>
      <c r="TEU28" s="61"/>
      <c r="TEV28" s="61"/>
      <c r="TEW28" s="61"/>
      <c r="TEX28" s="61"/>
      <c r="TEY28" s="61"/>
      <c r="TEZ28" s="61"/>
      <c r="TFA28" s="61"/>
      <c r="TFB28" s="61"/>
      <c r="TFC28" s="61"/>
      <c r="TFD28" s="61"/>
      <c r="TFE28" s="61"/>
      <c r="TFF28" s="61"/>
      <c r="TFG28" s="61"/>
      <c r="TFH28" s="61"/>
      <c r="TFI28" s="61"/>
      <c r="TFJ28" s="61"/>
      <c r="TFK28" s="61"/>
      <c r="TFL28" s="61"/>
      <c r="TFM28" s="61"/>
      <c r="TFN28" s="61"/>
      <c r="TFO28" s="61"/>
      <c r="TFP28" s="61"/>
      <c r="TFQ28" s="61"/>
      <c r="TFR28" s="61"/>
      <c r="TFS28" s="61"/>
      <c r="TFT28" s="61"/>
      <c r="TFU28" s="61"/>
      <c r="TFV28" s="61"/>
      <c r="TFW28" s="61"/>
      <c r="TFX28" s="61"/>
      <c r="TFY28" s="61"/>
      <c r="TFZ28" s="61"/>
      <c r="TGA28" s="61"/>
      <c r="TGB28" s="61"/>
      <c r="TGC28" s="61"/>
      <c r="TGD28" s="61"/>
      <c r="TGE28" s="61"/>
      <c r="TGF28" s="61"/>
      <c r="TGG28" s="61"/>
      <c r="TGH28" s="61"/>
      <c r="TGI28" s="61"/>
      <c r="TGJ28" s="61"/>
      <c r="TGK28" s="61"/>
      <c r="TGL28" s="61"/>
      <c r="TGM28" s="61"/>
      <c r="TGN28" s="61"/>
      <c r="TGO28" s="61"/>
      <c r="TGP28" s="61"/>
      <c r="TGQ28" s="61"/>
      <c r="TGR28" s="61"/>
      <c r="TGS28" s="61"/>
      <c r="TGT28" s="61"/>
      <c r="TGU28" s="61"/>
      <c r="TGV28" s="61"/>
      <c r="TGW28" s="61"/>
      <c r="TGX28" s="61"/>
      <c r="TGY28" s="61"/>
      <c r="TGZ28" s="61"/>
      <c r="THA28" s="61"/>
      <c r="THB28" s="61"/>
      <c r="THC28" s="61"/>
      <c r="THD28" s="61"/>
      <c r="THE28" s="61"/>
      <c r="THF28" s="61"/>
      <c r="THG28" s="61"/>
      <c r="THH28" s="61"/>
      <c r="THI28" s="61"/>
      <c r="THJ28" s="61"/>
      <c r="THK28" s="61"/>
      <c r="THL28" s="61"/>
      <c r="THM28" s="61"/>
      <c r="THN28" s="61"/>
      <c r="THO28" s="61"/>
      <c r="THP28" s="61"/>
      <c r="THQ28" s="61"/>
      <c r="THR28" s="61"/>
      <c r="THS28" s="61"/>
      <c r="THT28" s="61"/>
      <c r="THU28" s="61"/>
      <c r="THV28" s="61"/>
      <c r="THW28" s="61"/>
      <c r="THX28" s="61"/>
      <c r="THY28" s="61"/>
      <c r="THZ28" s="61"/>
      <c r="TIA28" s="61"/>
      <c r="TIB28" s="61"/>
      <c r="TIC28" s="61"/>
      <c r="TID28" s="61"/>
      <c r="TIE28" s="61"/>
      <c r="TIF28" s="61"/>
      <c r="TIG28" s="61"/>
      <c r="TIH28" s="61"/>
      <c r="TII28" s="61"/>
      <c r="TIJ28" s="61"/>
      <c r="TIK28" s="61"/>
      <c r="TIL28" s="61"/>
      <c r="TIM28" s="61"/>
      <c r="TIN28" s="61"/>
      <c r="TIO28" s="61"/>
      <c r="TIP28" s="61"/>
      <c r="TIQ28" s="61"/>
      <c r="TIR28" s="61"/>
      <c r="TIS28" s="61"/>
      <c r="TIT28" s="61"/>
      <c r="TIU28" s="61"/>
      <c r="TIV28" s="61"/>
      <c r="TIW28" s="61"/>
      <c r="TIX28" s="61"/>
      <c r="TIY28" s="61"/>
      <c r="TIZ28" s="61"/>
      <c r="TJA28" s="61"/>
      <c r="TJB28" s="61"/>
      <c r="TJC28" s="61"/>
      <c r="TJD28" s="61"/>
      <c r="TJE28" s="61"/>
      <c r="TJF28" s="61"/>
      <c r="TJG28" s="61"/>
      <c r="TJH28" s="61"/>
      <c r="TJI28" s="61"/>
      <c r="TJJ28" s="61"/>
      <c r="TJK28" s="61"/>
      <c r="TJL28" s="61"/>
      <c r="TJM28" s="61"/>
      <c r="TJN28" s="61"/>
      <c r="TJO28" s="61"/>
      <c r="TJP28" s="61"/>
      <c r="TJQ28" s="61"/>
      <c r="TJR28" s="61"/>
      <c r="TJS28" s="61"/>
      <c r="TJT28" s="61"/>
      <c r="TJU28" s="61"/>
      <c r="TJV28" s="61"/>
      <c r="TJW28" s="61"/>
      <c r="TJX28" s="61"/>
      <c r="TJY28" s="61"/>
      <c r="TJZ28" s="61"/>
      <c r="TKA28" s="61"/>
      <c r="TKB28" s="61"/>
      <c r="TKC28" s="61"/>
      <c r="TKD28" s="61"/>
      <c r="TKE28" s="61"/>
      <c r="TKF28" s="61"/>
      <c r="TKG28" s="61"/>
      <c r="TKH28" s="61"/>
      <c r="TKI28" s="61"/>
      <c r="TKJ28" s="61"/>
      <c r="TKK28" s="61"/>
      <c r="TKL28" s="61"/>
      <c r="TKM28" s="61"/>
      <c r="TKN28" s="61"/>
      <c r="TKO28" s="61"/>
      <c r="TKP28" s="61"/>
      <c r="TKQ28" s="61"/>
      <c r="TKR28" s="61"/>
      <c r="TKS28" s="61"/>
      <c r="TKT28" s="61"/>
      <c r="TKU28" s="61"/>
      <c r="TKV28" s="61"/>
      <c r="TKW28" s="61"/>
      <c r="TKX28" s="61"/>
      <c r="TKY28" s="61"/>
      <c r="TKZ28" s="61"/>
      <c r="TLA28" s="61"/>
      <c r="TLB28" s="61"/>
      <c r="TLC28" s="61"/>
      <c r="TLD28" s="61"/>
      <c r="TLE28" s="61"/>
      <c r="TLF28" s="61"/>
      <c r="TLG28" s="61"/>
      <c r="TLH28" s="61"/>
      <c r="TLI28" s="61"/>
      <c r="TLJ28" s="61"/>
      <c r="TLK28" s="61"/>
      <c r="TLL28" s="61"/>
      <c r="TLM28" s="61"/>
      <c r="TLN28" s="61"/>
      <c r="TLO28" s="61"/>
      <c r="TLP28" s="61"/>
      <c r="TLQ28" s="61"/>
      <c r="TLR28" s="61"/>
      <c r="TLS28" s="61"/>
      <c r="TLT28" s="61"/>
      <c r="TLU28" s="61"/>
      <c r="TLV28" s="61"/>
      <c r="TLW28" s="61"/>
      <c r="TLX28" s="61"/>
      <c r="TLY28" s="61"/>
      <c r="TLZ28" s="61"/>
      <c r="TMA28" s="61"/>
      <c r="TMB28" s="61"/>
      <c r="TMC28" s="61"/>
      <c r="TMD28" s="61"/>
      <c r="TME28" s="61"/>
      <c r="TMF28" s="61"/>
      <c r="TMG28" s="61"/>
      <c r="TMH28" s="61"/>
      <c r="TMI28" s="61"/>
      <c r="TMJ28" s="61"/>
      <c r="TMK28" s="61"/>
      <c r="TML28" s="61"/>
      <c r="TMM28" s="61"/>
      <c r="TMN28" s="61"/>
      <c r="TMO28" s="61"/>
      <c r="TMP28" s="61"/>
      <c r="TMQ28" s="61"/>
      <c r="TMR28" s="61"/>
      <c r="TMS28" s="61"/>
      <c r="TMT28" s="61"/>
      <c r="TMU28" s="61"/>
      <c r="TMV28" s="61"/>
      <c r="TMW28" s="61"/>
      <c r="TMX28" s="61"/>
      <c r="TMY28" s="61"/>
      <c r="TMZ28" s="61"/>
      <c r="TNA28" s="61"/>
      <c r="TNB28" s="61"/>
      <c r="TNC28" s="61"/>
      <c r="TND28" s="61"/>
      <c r="TNE28" s="61"/>
      <c r="TNF28" s="61"/>
      <c r="TNG28" s="61"/>
      <c r="TNH28" s="61"/>
      <c r="TNI28" s="61"/>
      <c r="TNJ28" s="61"/>
      <c r="TNK28" s="61"/>
      <c r="TNL28" s="61"/>
      <c r="TNM28" s="61"/>
      <c r="TNN28" s="61"/>
      <c r="TNO28" s="61"/>
      <c r="TNP28" s="61"/>
      <c r="TNQ28" s="61"/>
      <c r="TNR28" s="61"/>
      <c r="TNS28" s="61"/>
      <c r="TNT28" s="61"/>
      <c r="TNU28" s="61"/>
      <c r="TNV28" s="61"/>
      <c r="TNW28" s="61"/>
      <c r="TNX28" s="61"/>
      <c r="TNY28" s="61"/>
      <c r="TNZ28" s="61"/>
      <c r="TOA28" s="61"/>
      <c r="TOB28" s="61"/>
      <c r="TOC28" s="61"/>
      <c r="TOD28" s="61"/>
      <c r="TOE28" s="61"/>
      <c r="TOF28" s="61"/>
      <c r="TOG28" s="61"/>
      <c r="TOH28" s="61"/>
      <c r="TOI28" s="61"/>
      <c r="TOJ28" s="61"/>
      <c r="TOK28" s="61"/>
      <c r="TOL28" s="61"/>
      <c r="TOM28" s="61"/>
      <c r="TON28" s="61"/>
      <c r="TOO28" s="61"/>
      <c r="TOP28" s="61"/>
      <c r="TOQ28" s="61"/>
      <c r="TOR28" s="61"/>
      <c r="TOS28" s="61"/>
      <c r="TOT28" s="61"/>
      <c r="TOU28" s="61"/>
      <c r="TOV28" s="61"/>
      <c r="TOW28" s="61"/>
      <c r="TOX28" s="61"/>
      <c r="TOY28" s="61"/>
      <c r="TOZ28" s="61"/>
      <c r="TPA28" s="61"/>
      <c r="TPB28" s="61"/>
      <c r="TPC28" s="61"/>
      <c r="TPD28" s="61"/>
      <c r="TPE28" s="61"/>
      <c r="TPF28" s="61"/>
      <c r="TPG28" s="61"/>
      <c r="TPH28" s="61"/>
      <c r="TPI28" s="61"/>
      <c r="TPJ28" s="61"/>
      <c r="TPK28" s="61"/>
      <c r="TPL28" s="61"/>
      <c r="TPM28" s="61"/>
      <c r="TPN28" s="61"/>
      <c r="TPO28" s="61"/>
      <c r="TPP28" s="61"/>
      <c r="TPQ28" s="61"/>
      <c r="TPR28" s="61"/>
      <c r="TPS28" s="61"/>
      <c r="TPT28" s="61"/>
      <c r="TPU28" s="61"/>
      <c r="TPV28" s="61"/>
      <c r="TPW28" s="61"/>
      <c r="TPX28" s="61"/>
      <c r="TPY28" s="61"/>
      <c r="TPZ28" s="61"/>
      <c r="TQA28" s="61"/>
      <c r="TQB28" s="61"/>
      <c r="TQC28" s="61"/>
      <c r="TQD28" s="61"/>
      <c r="TQE28" s="61"/>
      <c r="TQF28" s="61"/>
      <c r="TQG28" s="61"/>
      <c r="TQH28" s="61"/>
      <c r="TQI28" s="61"/>
      <c r="TQJ28" s="61"/>
      <c r="TQK28" s="61"/>
      <c r="TQL28" s="61"/>
      <c r="TQM28" s="61"/>
      <c r="TQN28" s="61"/>
      <c r="TQO28" s="61"/>
      <c r="TQP28" s="61"/>
      <c r="TQQ28" s="61"/>
      <c r="TQR28" s="61"/>
      <c r="TQS28" s="61"/>
      <c r="TQT28" s="61"/>
      <c r="TQU28" s="61"/>
      <c r="TQV28" s="61"/>
      <c r="TQW28" s="61"/>
      <c r="TQX28" s="61"/>
      <c r="TQY28" s="61"/>
      <c r="TQZ28" s="61"/>
      <c r="TRA28" s="61"/>
      <c r="TRB28" s="61"/>
      <c r="TRC28" s="61"/>
      <c r="TRD28" s="61"/>
      <c r="TRE28" s="61"/>
      <c r="TRF28" s="61"/>
      <c r="TRG28" s="61"/>
      <c r="TRH28" s="61"/>
      <c r="TRI28" s="61"/>
      <c r="TRJ28" s="61"/>
      <c r="TRK28" s="61"/>
      <c r="TRL28" s="61"/>
      <c r="TRM28" s="61"/>
      <c r="TRN28" s="61"/>
      <c r="TRO28" s="61"/>
      <c r="TRP28" s="61"/>
      <c r="TRQ28" s="61"/>
      <c r="TRR28" s="61"/>
      <c r="TRS28" s="61"/>
      <c r="TRT28" s="61"/>
      <c r="TRU28" s="61"/>
      <c r="TRV28" s="61"/>
      <c r="TRW28" s="61"/>
      <c r="TRX28" s="61"/>
      <c r="TRY28" s="61"/>
      <c r="TRZ28" s="61"/>
      <c r="TSA28" s="61"/>
      <c r="TSB28" s="61"/>
      <c r="TSC28" s="61"/>
      <c r="TSD28" s="61"/>
      <c r="TSE28" s="61"/>
      <c r="TSF28" s="61"/>
      <c r="TSG28" s="61"/>
      <c r="TSH28" s="61"/>
      <c r="TSI28" s="61"/>
      <c r="TSJ28" s="61"/>
      <c r="TSK28" s="61"/>
      <c r="TSL28" s="61"/>
      <c r="TSM28" s="61"/>
      <c r="TSN28" s="61"/>
      <c r="TSO28" s="61"/>
      <c r="TSP28" s="61"/>
      <c r="TSQ28" s="61"/>
      <c r="TSR28" s="61"/>
      <c r="TSS28" s="61"/>
      <c r="TST28" s="61"/>
      <c r="TSU28" s="61"/>
      <c r="TSV28" s="61"/>
      <c r="TSW28" s="61"/>
      <c r="TSX28" s="61"/>
      <c r="TSY28" s="61"/>
      <c r="TSZ28" s="61"/>
      <c r="TTA28" s="61"/>
      <c r="TTB28" s="61"/>
      <c r="TTC28" s="61"/>
      <c r="TTD28" s="61"/>
      <c r="TTE28" s="61"/>
      <c r="TTF28" s="61"/>
      <c r="TTG28" s="61"/>
      <c r="TTH28" s="61"/>
      <c r="TTI28" s="61"/>
      <c r="TTJ28" s="61"/>
      <c r="TTK28" s="61"/>
      <c r="TTL28" s="61"/>
      <c r="TTM28" s="61"/>
      <c r="TTN28" s="61"/>
      <c r="TTO28" s="61"/>
      <c r="TTP28" s="61"/>
      <c r="TTQ28" s="61"/>
      <c r="TTR28" s="61"/>
      <c r="TTS28" s="61"/>
      <c r="TTT28" s="61"/>
      <c r="TTU28" s="61"/>
      <c r="TTV28" s="61"/>
      <c r="TTW28" s="61"/>
      <c r="TTX28" s="61"/>
      <c r="TTY28" s="61"/>
      <c r="TTZ28" s="61"/>
      <c r="TUA28" s="61"/>
      <c r="TUB28" s="61"/>
      <c r="TUC28" s="61"/>
      <c r="TUD28" s="61"/>
      <c r="TUE28" s="61"/>
      <c r="TUF28" s="61"/>
      <c r="TUG28" s="61"/>
      <c r="TUH28" s="61"/>
      <c r="TUI28" s="61"/>
      <c r="TUJ28" s="61"/>
      <c r="TUK28" s="61"/>
      <c r="TUL28" s="61"/>
      <c r="TUM28" s="61"/>
      <c r="TUN28" s="61"/>
      <c r="TUO28" s="61"/>
      <c r="TUP28" s="61"/>
      <c r="TUQ28" s="61"/>
      <c r="TUR28" s="61"/>
      <c r="TUS28" s="61"/>
      <c r="TUT28" s="61"/>
      <c r="TUU28" s="61"/>
      <c r="TUV28" s="61"/>
      <c r="TUW28" s="61"/>
      <c r="TUX28" s="61"/>
      <c r="TUY28" s="61"/>
      <c r="TUZ28" s="61"/>
      <c r="TVA28" s="61"/>
      <c r="TVB28" s="61"/>
      <c r="TVC28" s="61"/>
      <c r="TVD28" s="61"/>
      <c r="TVE28" s="61"/>
      <c r="TVF28" s="61"/>
      <c r="TVG28" s="61"/>
      <c r="TVH28" s="61"/>
      <c r="TVI28" s="61"/>
      <c r="TVJ28" s="61"/>
      <c r="TVK28" s="61"/>
      <c r="TVL28" s="61"/>
      <c r="TVM28" s="61"/>
      <c r="TVN28" s="61"/>
      <c r="TVO28" s="61"/>
      <c r="TVP28" s="61"/>
      <c r="TVQ28" s="61"/>
      <c r="TVR28" s="61"/>
      <c r="TVS28" s="61"/>
      <c r="TVT28" s="61"/>
      <c r="TVU28" s="61"/>
      <c r="TVV28" s="61"/>
      <c r="TVW28" s="61"/>
      <c r="TVX28" s="61"/>
      <c r="TVY28" s="61"/>
      <c r="TVZ28" s="61"/>
      <c r="TWA28" s="61"/>
      <c r="TWB28" s="61"/>
      <c r="TWC28" s="61"/>
      <c r="TWD28" s="61"/>
      <c r="TWE28" s="61"/>
      <c r="TWF28" s="61"/>
      <c r="TWG28" s="61"/>
      <c r="TWH28" s="61"/>
      <c r="TWI28" s="61"/>
      <c r="TWJ28" s="61"/>
      <c r="TWK28" s="61"/>
      <c r="TWL28" s="61"/>
      <c r="TWM28" s="61"/>
      <c r="TWN28" s="61"/>
      <c r="TWO28" s="61"/>
      <c r="TWP28" s="61"/>
      <c r="TWQ28" s="61"/>
      <c r="TWR28" s="61"/>
      <c r="TWS28" s="61"/>
      <c r="TWT28" s="61"/>
      <c r="TWU28" s="61"/>
      <c r="TWV28" s="61"/>
      <c r="TWW28" s="61"/>
      <c r="TWX28" s="61"/>
      <c r="TWY28" s="61"/>
      <c r="TWZ28" s="61"/>
      <c r="TXA28" s="61"/>
      <c r="TXB28" s="61"/>
      <c r="TXC28" s="61"/>
      <c r="TXD28" s="61"/>
      <c r="TXE28" s="61"/>
      <c r="TXF28" s="61"/>
      <c r="TXG28" s="61"/>
      <c r="TXH28" s="61"/>
      <c r="TXI28" s="61"/>
      <c r="TXJ28" s="61"/>
      <c r="TXK28" s="61"/>
      <c r="TXL28" s="61"/>
      <c r="TXM28" s="61"/>
      <c r="TXN28" s="61"/>
      <c r="TXO28" s="61"/>
      <c r="TXP28" s="61"/>
      <c r="TXQ28" s="61"/>
      <c r="TXR28" s="61"/>
      <c r="TXS28" s="61"/>
      <c r="TXT28" s="61"/>
      <c r="TXU28" s="61"/>
      <c r="TXV28" s="61"/>
      <c r="TXW28" s="61"/>
      <c r="TXX28" s="61"/>
      <c r="TXY28" s="61"/>
      <c r="TXZ28" s="61"/>
      <c r="TYA28" s="61"/>
      <c r="TYB28" s="61"/>
      <c r="TYC28" s="61"/>
      <c r="TYD28" s="61"/>
      <c r="TYE28" s="61"/>
      <c r="TYF28" s="61"/>
      <c r="TYG28" s="61"/>
      <c r="TYH28" s="61"/>
      <c r="TYI28" s="61"/>
      <c r="TYJ28" s="61"/>
      <c r="TYK28" s="61"/>
      <c r="TYL28" s="61"/>
      <c r="TYM28" s="61"/>
      <c r="TYN28" s="61"/>
      <c r="TYO28" s="61"/>
      <c r="TYP28" s="61"/>
      <c r="TYQ28" s="61"/>
      <c r="TYR28" s="61"/>
      <c r="TYS28" s="61"/>
      <c r="TYT28" s="61"/>
      <c r="TYU28" s="61"/>
      <c r="TYV28" s="61"/>
      <c r="TYW28" s="61"/>
      <c r="TYX28" s="61"/>
      <c r="TYY28" s="61"/>
      <c r="TYZ28" s="61"/>
      <c r="TZA28" s="61"/>
      <c r="TZB28" s="61"/>
      <c r="TZC28" s="61"/>
      <c r="TZD28" s="61"/>
      <c r="TZE28" s="61"/>
      <c r="TZF28" s="61"/>
      <c r="TZG28" s="61"/>
      <c r="TZH28" s="61"/>
      <c r="TZI28" s="61"/>
      <c r="TZJ28" s="61"/>
      <c r="TZK28" s="61"/>
      <c r="TZL28" s="61"/>
      <c r="TZM28" s="61"/>
      <c r="TZN28" s="61"/>
      <c r="TZO28" s="61"/>
      <c r="TZP28" s="61"/>
      <c r="TZQ28" s="61"/>
      <c r="TZR28" s="61"/>
      <c r="TZS28" s="61"/>
      <c r="TZT28" s="61"/>
      <c r="TZU28" s="61"/>
      <c r="TZV28" s="61"/>
      <c r="TZW28" s="61"/>
      <c r="TZX28" s="61"/>
      <c r="TZY28" s="61"/>
      <c r="TZZ28" s="61"/>
      <c r="UAA28" s="61"/>
      <c r="UAB28" s="61"/>
      <c r="UAC28" s="61"/>
      <c r="UAD28" s="61"/>
      <c r="UAE28" s="61"/>
      <c r="UAF28" s="61"/>
      <c r="UAG28" s="61"/>
      <c r="UAH28" s="61"/>
      <c r="UAI28" s="61"/>
      <c r="UAJ28" s="61"/>
      <c r="UAK28" s="61"/>
      <c r="UAL28" s="61"/>
      <c r="UAM28" s="61"/>
      <c r="UAN28" s="61"/>
      <c r="UAO28" s="61"/>
      <c r="UAP28" s="61"/>
      <c r="UAQ28" s="61"/>
      <c r="UAR28" s="61"/>
      <c r="UAS28" s="61"/>
      <c r="UAT28" s="61"/>
      <c r="UAU28" s="61"/>
      <c r="UAV28" s="61"/>
      <c r="UAW28" s="61"/>
      <c r="UAX28" s="61"/>
      <c r="UAY28" s="61"/>
      <c r="UAZ28" s="61"/>
      <c r="UBA28" s="61"/>
      <c r="UBB28" s="61"/>
      <c r="UBC28" s="61"/>
      <c r="UBD28" s="61"/>
      <c r="UBE28" s="61"/>
      <c r="UBF28" s="61"/>
      <c r="UBG28" s="61"/>
      <c r="UBH28" s="61"/>
      <c r="UBI28" s="61"/>
      <c r="UBJ28" s="61"/>
      <c r="UBK28" s="61"/>
      <c r="UBL28" s="61"/>
      <c r="UBM28" s="61"/>
      <c r="UBN28" s="61"/>
      <c r="UBO28" s="61"/>
      <c r="UBP28" s="61"/>
      <c r="UBQ28" s="61"/>
      <c r="UBR28" s="61"/>
      <c r="UBS28" s="61"/>
      <c r="UBT28" s="61"/>
      <c r="UBU28" s="61"/>
      <c r="UBV28" s="61"/>
      <c r="UBW28" s="61"/>
      <c r="UBX28" s="61"/>
      <c r="UBY28" s="61"/>
      <c r="UBZ28" s="61"/>
      <c r="UCA28" s="61"/>
      <c r="UCB28" s="61"/>
      <c r="UCC28" s="61"/>
      <c r="UCD28" s="61"/>
      <c r="UCE28" s="61"/>
      <c r="UCF28" s="61"/>
      <c r="UCG28" s="61"/>
      <c r="UCH28" s="61"/>
      <c r="UCI28" s="61"/>
      <c r="UCJ28" s="61"/>
      <c r="UCK28" s="61"/>
      <c r="UCL28" s="61"/>
      <c r="UCM28" s="61"/>
      <c r="UCN28" s="61"/>
      <c r="UCO28" s="61"/>
      <c r="UCP28" s="61"/>
      <c r="UCQ28" s="61"/>
      <c r="UCR28" s="61"/>
      <c r="UCS28" s="61"/>
      <c r="UCT28" s="61"/>
      <c r="UCU28" s="61"/>
      <c r="UCV28" s="61"/>
      <c r="UCW28" s="61"/>
      <c r="UCX28" s="61"/>
      <c r="UCY28" s="61"/>
      <c r="UCZ28" s="61"/>
      <c r="UDA28" s="61"/>
      <c r="UDB28" s="61"/>
      <c r="UDC28" s="61"/>
      <c r="UDD28" s="61"/>
      <c r="UDE28" s="61"/>
      <c r="UDF28" s="61"/>
      <c r="UDG28" s="61"/>
      <c r="UDH28" s="61"/>
      <c r="UDI28" s="61"/>
      <c r="UDJ28" s="61"/>
      <c r="UDK28" s="61"/>
      <c r="UDL28" s="61"/>
      <c r="UDM28" s="61"/>
      <c r="UDN28" s="61"/>
      <c r="UDO28" s="61"/>
      <c r="UDP28" s="61"/>
      <c r="UDQ28" s="61"/>
      <c r="UDR28" s="61"/>
      <c r="UDS28" s="61"/>
      <c r="UDT28" s="61"/>
      <c r="UDU28" s="61"/>
      <c r="UDV28" s="61"/>
      <c r="UDW28" s="61"/>
      <c r="UDX28" s="61"/>
      <c r="UDY28" s="61"/>
      <c r="UDZ28" s="61"/>
      <c r="UEA28" s="61"/>
      <c r="UEB28" s="61"/>
      <c r="UEC28" s="61"/>
      <c r="UED28" s="61"/>
      <c r="UEE28" s="61"/>
      <c r="UEF28" s="61"/>
      <c r="UEG28" s="61"/>
      <c r="UEH28" s="61"/>
      <c r="UEI28" s="61"/>
      <c r="UEJ28" s="61"/>
      <c r="UEK28" s="61"/>
      <c r="UEL28" s="61"/>
      <c r="UEM28" s="61"/>
      <c r="UEN28" s="61"/>
      <c r="UEO28" s="61"/>
      <c r="UEP28" s="61"/>
      <c r="UEQ28" s="61"/>
      <c r="UER28" s="61"/>
      <c r="UES28" s="61"/>
      <c r="UET28" s="61"/>
      <c r="UEU28" s="61"/>
      <c r="UEV28" s="61"/>
      <c r="UEW28" s="61"/>
      <c r="UEX28" s="61"/>
      <c r="UEY28" s="61"/>
      <c r="UEZ28" s="61"/>
      <c r="UFA28" s="61"/>
      <c r="UFB28" s="61"/>
      <c r="UFC28" s="61"/>
      <c r="UFD28" s="61"/>
      <c r="UFE28" s="61"/>
      <c r="UFF28" s="61"/>
      <c r="UFG28" s="61"/>
      <c r="UFH28" s="61"/>
      <c r="UFI28" s="61"/>
      <c r="UFJ28" s="61"/>
      <c r="UFK28" s="61"/>
      <c r="UFL28" s="61"/>
      <c r="UFM28" s="61"/>
      <c r="UFN28" s="61"/>
      <c r="UFO28" s="61"/>
      <c r="UFP28" s="61"/>
      <c r="UFQ28" s="61"/>
      <c r="UFR28" s="61"/>
      <c r="UFS28" s="61"/>
      <c r="UFT28" s="61"/>
      <c r="UFU28" s="61"/>
      <c r="UFV28" s="61"/>
      <c r="UFW28" s="61"/>
      <c r="UFX28" s="61"/>
      <c r="UFY28" s="61"/>
      <c r="UFZ28" s="61"/>
      <c r="UGA28" s="61"/>
      <c r="UGB28" s="61"/>
      <c r="UGC28" s="61"/>
      <c r="UGD28" s="61"/>
      <c r="UGE28" s="61"/>
      <c r="UGF28" s="61"/>
      <c r="UGG28" s="61"/>
      <c r="UGH28" s="61"/>
      <c r="UGI28" s="61"/>
      <c r="UGJ28" s="61"/>
      <c r="UGK28" s="61"/>
      <c r="UGL28" s="61"/>
      <c r="UGM28" s="61"/>
      <c r="UGN28" s="61"/>
      <c r="UGO28" s="61"/>
      <c r="UGP28" s="61"/>
      <c r="UGQ28" s="61"/>
      <c r="UGR28" s="61"/>
      <c r="UGS28" s="61"/>
      <c r="UGT28" s="61"/>
      <c r="UGU28" s="61"/>
      <c r="UGV28" s="61"/>
      <c r="UGW28" s="61"/>
      <c r="UGX28" s="61"/>
      <c r="UGY28" s="61"/>
      <c r="UGZ28" s="61"/>
      <c r="UHA28" s="61"/>
      <c r="UHB28" s="61"/>
      <c r="UHC28" s="61"/>
      <c r="UHD28" s="61"/>
      <c r="UHE28" s="61"/>
      <c r="UHF28" s="61"/>
      <c r="UHG28" s="61"/>
      <c r="UHH28" s="61"/>
      <c r="UHI28" s="61"/>
      <c r="UHJ28" s="61"/>
      <c r="UHK28" s="61"/>
      <c r="UHL28" s="61"/>
      <c r="UHM28" s="61"/>
      <c r="UHN28" s="61"/>
      <c r="UHO28" s="61"/>
      <c r="UHP28" s="61"/>
      <c r="UHQ28" s="61"/>
      <c r="UHR28" s="61"/>
      <c r="UHS28" s="61"/>
      <c r="UHT28" s="61"/>
      <c r="UHU28" s="61"/>
      <c r="UHV28" s="61"/>
      <c r="UHW28" s="61"/>
      <c r="UHX28" s="61"/>
      <c r="UHY28" s="61"/>
      <c r="UHZ28" s="61"/>
      <c r="UIA28" s="61"/>
      <c r="UIB28" s="61"/>
      <c r="UIC28" s="61"/>
      <c r="UID28" s="61"/>
      <c r="UIE28" s="61"/>
      <c r="UIF28" s="61"/>
      <c r="UIG28" s="61"/>
      <c r="UIH28" s="61"/>
      <c r="UII28" s="61"/>
      <c r="UIJ28" s="61"/>
      <c r="UIK28" s="61"/>
      <c r="UIL28" s="61"/>
      <c r="UIM28" s="61"/>
      <c r="UIN28" s="61"/>
      <c r="UIO28" s="61"/>
      <c r="UIP28" s="61"/>
      <c r="UIQ28" s="61"/>
      <c r="UIR28" s="61"/>
      <c r="UIS28" s="61"/>
      <c r="UIT28" s="61"/>
      <c r="UIU28" s="61"/>
      <c r="UIV28" s="61"/>
      <c r="UIW28" s="61"/>
      <c r="UIX28" s="61"/>
      <c r="UIY28" s="61"/>
      <c r="UIZ28" s="61"/>
      <c r="UJA28" s="61"/>
      <c r="UJB28" s="61"/>
      <c r="UJC28" s="61"/>
      <c r="UJD28" s="61"/>
      <c r="UJE28" s="61"/>
      <c r="UJF28" s="61"/>
      <c r="UJG28" s="61"/>
      <c r="UJH28" s="61"/>
      <c r="UJI28" s="61"/>
      <c r="UJJ28" s="61"/>
      <c r="UJK28" s="61"/>
      <c r="UJL28" s="61"/>
      <c r="UJM28" s="61"/>
      <c r="UJN28" s="61"/>
      <c r="UJO28" s="61"/>
      <c r="UJP28" s="61"/>
      <c r="UJQ28" s="61"/>
      <c r="UJR28" s="61"/>
      <c r="UJS28" s="61"/>
      <c r="UJT28" s="61"/>
      <c r="UJU28" s="61"/>
      <c r="UJV28" s="61"/>
      <c r="UJW28" s="61"/>
      <c r="UJX28" s="61"/>
      <c r="UJY28" s="61"/>
      <c r="UJZ28" s="61"/>
      <c r="UKA28" s="61"/>
      <c r="UKB28" s="61"/>
      <c r="UKC28" s="61"/>
      <c r="UKD28" s="61"/>
      <c r="UKE28" s="61"/>
      <c r="UKF28" s="61"/>
      <c r="UKG28" s="61"/>
      <c r="UKH28" s="61"/>
      <c r="UKI28" s="61"/>
      <c r="UKJ28" s="61"/>
      <c r="UKK28" s="61"/>
      <c r="UKL28" s="61"/>
      <c r="UKM28" s="61"/>
      <c r="UKN28" s="61"/>
      <c r="UKO28" s="61"/>
      <c r="UKP28" s="61"/>
      <c r="UKQ28" s="61"/>
      <c r="UKR28" s="61"/>
      <c r="UKS28" s="61"/>
      <c r="UKT28" s="61"/>
      <c r="UKU28" s="61"/>
      <c r="UKV28" s="61"/>
      <c r="UKW28" s="61"/>
      <c r="UKX28" s="61"/>
      <c r="UKY28" s="61"/>
      <c r="UKZ28" s="61"/>
      <c r="ULA28" s="61"/>
      <c r="ULB28" s="61"/>
      <c r="ULC28" s="61"/>
      <c r="ULD28" s="61"/>
      <c r="ULE28" s="61"/>
      <c r="ULF28" s="61"/>
      <c r="ULG28" s="61"/>
      <c r="ULH28" s="61"/>
      <c r="ULI28" s="61"/>
      <c r="ULJ28" s="61"/>
      <c r="ULK28" s="61"/>
      <c r="ULL28" s="61"/>
      <c r="ULM28" s="61"/>
      <c r="ULN28" s="61"/>
      <c r="ULO28" s="61"/>
      <c r="ULP28" s="61"/>
      <c r="ULQ28" s="61"/>
      <c r="ULR28" s="61"/>
      <c r="ULS28" s="61"/>
      <c r="ULT28" s="61"/>
      <c r="ULU28" s="61"/>
      <c r="ULV28" s="61"/>
      <c r="ULW28" s="61"/>
      <c r="ULX28" s="61"/>
      <c r="ULY28" s="61"/>
      <c r="ULZ28" s="61"/>
      <c r="UMA28" s="61"/>
      <c r="UMB28" s="61"/>
      <c r="UMC28" s="61"/>
      <c r="UMD28" s="61"/>
      <c r="UME28" s="61"/>
      <c r="UMF28" s="61"/>
      <c r="UMG28" s="61"/>
      <c r="UMH28" s="61"/>
      <c r="UMI28" s="61"/>
      <c r="UMJ28" s="61"/>
      <c r="UMK28" s="61"/>
      <c r="UML28" s="61"/>
      <c r="UMM28" s="61"/>
      <c r="UMN28" s="61"/>
      <c r="UMO28" s="61"/>
      <c r="UMP28" s="61"/>
      <c r="UMQ28" s="61"/>
      <c r="UMR28" s="61"/>
      <c r="UMS28" s="61"/>
      <c r="UMT28" s="61"/>
      <c r="UMU28" s="61"/>
      <c r="UMV28" s="61"/>
      <c r="UMW28" s="61"/>
      <c r="UMX28" s="61"/>
      <c r="UMY28" s="61"/>
      <c r="UMZ28" s="61"/>
      <c r="UNA28" s="61"/>
      <c r="UNB28" s="61"/>
      <c r="UNC28" s="61"/>
      <c r="UND28" s="61"/>
      <c r="UNE28" s="61"/>
      <c r="UNF28" s="61"/>
      <c r="UNG28" s="61"/>
      <c r="UNH28" s="61"/>
      <c r="UNI28" s="61"/>
      <c r="UNJ28" s="61"/>
      <c r="UNK28" s="61"/>
      <c r="UNL28" s="61"/>
      <c r="UNM28" s="61"/>
      <c r="UNN28" s="61"/>
      <c r="UNO28" s="61"/>
      <c r="UNP28" s="61"/>
      <c r="UNQ28" s="61"/>
      <c r="UNR28" s="61"/>
      <c r="UNS28" s="61"/>
      <c r="UNT28" s="61"/>
      <c r="UNU28" s="61"/>
      <c r="UNV28" s="61"/>
      <c r="UNW28" s="61"/>
      <c r="UNX28" s="61"/>
      <c r="UNY28" s="61"/>
      <c r="UNZ28" s="61"/>
      <c r="UOA28" s="61"/>
      <c r="UOB28" s="61"/>
      <c r="UOC28" s="61"/>
      <c r="UOD28" s="61"/>
      <c r="UOE28" s="61"/>
      <c r="UOF28" s="61"/>
      <c r="UOG28" s="61"/>
      <c r="UOH28" s="61"/>
      <c r="UOI28" s="61"/>
      <c r="UOJ28" s="61"/>
      <c r="UOK28" s="61"/>
      <c r="UOL28" s="61"/>
      <c r="UOM28" s="61"/>
      <c r="UON28" s="61"/>
      <c r="UOO28" s="61"/>
      <c r="UOP28" s="61"/>
      <c r="UOQ28" s="61"/>
      <c r="UOR28" s="61"/>
      <c r="UOS28" s="61"/>
      <c r="UOT28" s="61"/>
      <c r="UOU28" s="61"/>
      <c r="UOV28" s="61"/>
      <c r="UOW28" s="61"/>
      <c r="UOX28" s="61"/>
      <c r="UOY28" s="61"/>
      <c r="UOZ28" s="61"/>
      <c r="UPA28" s="61"/>
      <c r="UPB28" s="61"/>
      <c r="UPC28" s="61"/>
      <c r="UPD28" s="61"/>
      <c r="UPE28" s="61"/>
      <c r="UPF28" s="61"/>
      <c r="UPG28" s="61"/>
      <c r="UPH28" s="61"/>
      <c r="UPI28" s="61"/>
      <c r="UPJ28" s="61"/>
      <c r="UPK28" s="61"/>
      <c r="UPL28" s="61"/>
      <c r="UPM28" s="61"/>
      <c r="UPN28" s="61"/>
      <c r="UPO28" s="61"/>
      <c r="UPP28" s="61"/>
      <c r="UPQ28" s="61"/>
      <c r="UPR28" s="61"/>
      <c r="UPS28" s="61"/>
      <c r="UPT28" s="61"/>
      <c r="UPU28" s="61"/>
      <c r="UPV28" s="61"/>
      <c r="UPW28" s="61"/>
      <c r="UPX28" s="61"/>
      <c r="UPY28" s="61"/>
      <c r="UPZ28" s="61"/>
      <c r="UQA28" s="61"/>
      <c r="UQB28" s="61"/>
      <c r="UQC28" s="61"/>
      <c r="UQD28" s="61"/>
      <c r="UQE28" s="61"/>
      <c r="UQF28" s="61"/>
      <c r="UQG28" s="61"/>
      <c r="UQH28" s="61"/>
      <c r="UQI28" s="61"/>
      <c r="UQJ28" s="61"/>
      <c r="UQK28" s="61"/>
      <c r="UQL28" s="61"/>
      <c r="UQM28" s="61"/>
      <c r="UQN28" s="61"/>
      <c r="UQO28" s="61"/>
      <c r="UQP28" s="61"/>
      <c r="UQQ28" s="61"/>
      <c r="UQR28" s="61"/>
      <c r="UQS28" s="61"/>
      <c r="UQT28" s="61"/>
      <c r="UQU28" s="61"/>
      <c r="UQV28" s="61"/>
      <c r="UQW28" s="61"/>
      <c r="UQX28" s="61"/>
      <c r="UQY28" s="61"/>
      <c r="UQZ28" s="61"/>
      <c r="URA28" s="61"/>
      <c r="URB28" s="61"/>
      <c r="URC28" s="61"/>
      <c r="URD28" s="61"/>
      <c r="URE28" s="61"/>
      <c r="URF28" s="61"/>
      <c r="URG28" s="61"/>
      <c r="URH28" s="61"/>
      <c r="URI28" s="61"/>
      <c r="URJ28" s="61"/>
      <c r="URK28" s="61"/>
      <c r="URL28" s="61"/>
      <c r="URM28" s="61"/>
      <c r="URN28" s="61"/>
      <c r="URO28" s="61"/>
      <c r="URP28" s="61"/>
      <c r="URQ28" s="61"/>
      <c r="URR28" s="61"/>
      <c r="URS28" s="61"/>
      <c r="URT28" s="61"/>
      <c r="URU28" s="61"/>
      <c r="URV28" s="61"/>
      <c r="URW28" s="61"/>
      <c r="URX28" s="61"/>
      <c r="URY28" s="61"/>
      <c r="URZ28" s="61"/>
      <c r="USA28" s="61"/>
      <c r="USB28" s="61"/>
      <c r="USC28" s="61"/>
      <c r="USD28" s="61"/>
      <c r="USE28" s="61"/>
      <c r="USF28" s="61"/>
      <c r="USG28" s="61"/>
      <c r="USH28" s="61"/>
      <c r="USI28" s="61"/>
      <c r="USJ28" s="61"/>
      <c r="USK28" s="61"/>
      <c r="USL28" s="61"/>
      <c r="USM28" s="61"/>
      <c r="USN28" s="61"/>
      <c r="USO28" s="61"/>
      <c r="USP28" s="61"/>
      <c r="USQ28" s="61"/>
      <c r="USR28" s="61"/>
      <c r="USS28" s="61"/>
      <c r="UST28" s="61"/>
      <c r="USU28" s="61"/>
      <c r="USV28" s="61"/>
      <c r="USW28" s="61"/>
      <c r="USX28" s="61"/>
      <c r="USY28" s="61"/>
      <c r="USZ28" s="61"/>
      <c r="UTA28" s="61"/>
      <c r="UTB28" s="61"/>
      <c r="UTC28" s="61"/>
      <c r="UTD28" s="61"/>
      <c r="UTE28" s="61"/>
      <c r="UTF28" s="61"/>
      <c r="UTG28" s="61"/>
      <c r="UTH28" s="61"/>
      <c r="UTI28" s="61"/>
      <c r="UTJ28" s="61"/>
      <c r="UTK28" s="61"/>
      <c r="UTL28" s="61"/>
      <c r="UTM28" s="61"/>
      <c r="UTN28" s="61"/>
      <c r="UTO28" s="61"/>
      <c r="UTP28" s="61"/>
      <c r="UTQ28" s="61"/>
      <c r="UTR28" s="61"/>
      <c r="UTS28" s="61"/>
      <c r="UTT28" s="61"/>
      <c r="UTU28" s="61"/>
      <c r="UTV28" s="61"/>
      <c r="UTW28" s="61"/>
      <c r="UTX28" s="61"/>
      <c r="UTY28" s="61"/>
      <c r="UTZ28" s="61"/>
      <c r="UUA28" s="61"/>
      <c r="UUB28" s="61"/>
      <c r="UUC28" s="61"/>
      <c r="UUD28" s="61"/>
      <c r="UUE28" s="61"/>
      <c r="UUF28" s="61"/>
      <c r="UUG28" s="61"/>
      <c r="UUH28" s="61"/>
      <c r="UUI28" s="61"/>
      <c r="UUJ28" s="61"/>
      <c r="UUK28" s="61"/>
      <c r="UUL28" s="61"/>
      <c r="UUM28" s="61"/>
      <c r="UUN28" s="61"/>
      <c r="UUO28" s="61"/>
      <c r="UUP28" s="61"/>
      <c r="UUQ28" s="61"/>
      <c r="UUR28" s="61"/>
      <c r="UUS28" s="61"/>
      <c r="UUT28" s="61"/>
      <c r="UUU28" s="61"/>
      <c r="UUV28" s="61"/>
      <c r="UUW28" s="61"/>
      <c r="UUX28" s="61"/>
      <c r="UUY28" s="61"/>
      <c r="UUZ28" s="61"/>
      <c r="UVA28" s="61"/>
      <c r="UVB28" s="61"/>
      <c r="UVC28" s="61"/>
      <c r="UVD28" s="61"/>
      <c r="UVE28" s="61"/>
      <c r="UVF28" s="61"/>
      <c r="UVG28" s="61"/>
      <c r="UVH28" s="61"/>
      <c r="UVI28" s="61"/>
      <c r="UVJ28" s="61"/>
      <c r="UVK28" s="61"/>
      <c r="UVL28" s="61"/>
      <c r="UVM28" s="61"/>
      <c r="UVN28" s="61"/>
      <c r="UVO28" s="61"/>
      <c r="UVP28" s="61"/>
      <c r="UVQ28" s="61"/>
      <c r="UVR28" s="61"/>
      <c r="UVS28" s="61"/>
      <c r="UVT28" s="61"/>
      <c r="UVU28" s="61"/>
      <c r="UVV28" s="61"/>
      <c r="UVW28" s="61"/>
      <c r="UVX28" s="61"/>
      <c r="UVY28" s="61"/>
      <c r="UVZ28" s="61"/>
      <c r="UWA28" s="61"/>
      <c r="UWB28" s="61"/>
      <c r="UWC28" s="61"/>
      <c r="UWD28" s="61"/>
      <c r="UWE28" s="61"/>
      <c r="UWF28" s="61"/>
      <c r="UWG28" s="61"/>
      <c r="UWH28" s="61"/>
      <c r="UWI28" s="61"/>
      <c r="UWJ28" s="61"/>
      <c r="UWK28" s="61"/>
      <c r="UWL28" s="61"/>
      <c r="UWM28" s="61"/>
      <c r="UWN28" s="61"/>
      <c r="UWO28" s="61"/>
      <c r="UWP28" s="61"/>
      <c r="UWQ28" s="61"/>
      <c r="UWR28" s="61"/>
      <c r="UWS28" s="61"/>
      <c r="UWT28" s="61"/>
      <c r="UWU28" s="61"/>
      <c r="UWV28" s="61"/>
      <c r="UWW28" s="61"/>
      <c r="UWX28" s="61"/>
      <c r="UWY28" s="61"/>
      <c r="UWZ28" s="61"/>
      <c r="UXA28" s="61"/>
      <c r="UXB28" s="61"/>
      <c r="UXC28" s="61"/>
      <c r="UXD28" s="61"/>
      <c r="UXE28" s="61"/>
      <c r="UXF28" s="61"/>
      <c r="UXG28" s="61"/>
      <c r="UXH28" s="61"/>
      <c r="UXI28" s="61"/>
      <c r="UXJ28" s="61"/>
      <c r="UXK28" s="61"/>
      <c r="UXL28" s="61"/>
      <c r="UXM28" s="61"/>
      <c r="UXN28" s="61"/>
      <c r="UXO28" s="61"/>
      <c r="UXP28" s="61"/>
      <c r="UXQ28" s="61"/>
      <c r="UXR28" s="61"/>
      <c r="UXS28" s="61"/>
      <c r="UXT28" s="61"/>
      <c r="UXU28" s="61"/>
      <c r="UXV28" s="61"/>
      <c r="UXW28" s="61"/>
      <c r="UXX28" s="61"/>
      <c r="UXY28" s="61"/>
      <c r="UXZ28" s="61"/>
      <c r="UYA28" s="61"/>
      <c r="UYB28" s="61"/>
      <c r="UYC28" s="61"/>
      <c r="UYD28" s="61"/>
      <c r="UYE28" s="61"/>
      <c r="UYF28" s="61"/>
      <c r="UYG28" s="61"/>
      <c r="UYH28" s="61"/>
      <c r="UYI28" s="61"/>
      <c r="UYJ28" s="61"/>
      <c r="UYK28" s="61"/>
      <c r="UYL28" s="61"/>
      <c r="UYM28" s="61"/>
      <c r="UYN28" s="61"/>
      <c r="UYO28" s="61"/>
      <c r="UYP28" s="61"/>
      <c r="UYQ28" s="61"/>
      <c r="UYR28" s="61"/>
      <c r="UYS28" s="61"/>
      <c r="UYT28" s="61"/>
      <c r="UYU28" s="61"/>
      <c r="UYV28" s="61"/>
      <c r="UYW28" s="61"/>
      <c r="UYX28" s="61"/>
      <c r="UYY28" s="61"/>
      <c r="UYZ28" s="61"/>
      <c r="UZA28" s="61"/>
      <c r="UZB28" s="61"/>
      <c r="UZC28" s="61"/>
      <c r="UZD28" s="61"/>
      <c r="UZE28" s="61"/>
      <c r="UZF28" s="61"/>
      <c r="UZG28" s="61"/>
      <c r="UZH28" s="61"/>
      <c r="UZI28" s="61"/>
      <c r="UZJ28" s="61"/>
      <c r="UZK28" s="61"/>
      <c r="UZL28" s="61"/>
      <c r="UZM28" s="61"/>
      <c r="UZN28" s="61"/>
      <c r="UZO28" s="61"/>
      <c r="UZP28" s="61"/>
      <c r="UZQ28" s="61"/>
      <c r="UZR28" s="61"/>
      <c r="UZS28" s="61"/>
      <c r="UZT28" s="61"/>
      <c r="UZU28" s="61"/>
      <c r="UZV28" s="61"/>
      <c r="UZW28" s="61"/>
      <c r="UZX28" s="61"/>
      <c r="UZY28" s="61"/>
      <c r="UZZ28" s="61"/>
      <c r="VAA28" s="61"/>
      <c r="VAB28" s="61"/>
      <c r="VAC28" s="61"/>
      <c r="VAD28" s="61"/>
      <c r="VAE28" s="61"/>
      <c r="VAF28" s="61"/>
      <c r="VAG28" s="61"/>
      <c r="VAH28" s="61"/>
      <c r="VAI28" s="61"/>
      <c r="VAJ28" s="61"/>
      <c r="VAK28" s="61"/>
      <c r="VAL28" s="61"/>
      <c r="VAM28" s="61"/>
      <c r="VAN28" s="61"/>
      <c r="VAO28" s="61"/>
      <c r="VAP28" s="61"/>
      <c r="VAQ28" s="61"/>
      <c r="VAR28" s="61"/>
      <c r="VAS28" s="61"/>
      <c r="VAT28" s="61"/>
      <c r="VAU28" s="61"/>
      <c r="VAV28" s="61"/>
      <c r="VAW28" s="61"/>
      <c r="VAX28" s="61"/>
      <c r="VAY28" s="61"/>
      <c r="VAZ28" s="61"/>
      <c r="VBA28" s="61"/>
      <c r="VBB28" s="61"/>
      <c r="VBC28" s="61"/>
      <c r="VBD28" s="61"/>
      <c r="VBE28" s="61"/>
      <c r="VBF28" s="61"/>
      <c r="VBG28" s="61"/>
      <c r="VBH28" s="61"/>
      <c r="VBI28" s="61"/>
      <c r="VBJ28" s="61"/>
      <c r="VBK28" s="61"/>
      <c r="VBL28" s="61"/>
      <c r="VBM28" s="61"/>
      <c r="VBN28" s="61"/>
      <c r="VBO28" s="61"/>
      <c r="VBP28" s="61"/>
      <c r="VBQ28" s="61"/>
      <c r="VBR28" s="61"/>
      <c r="VBS28" s="61"/>
      <c r="VBT28" s="61"/>
      <c r="VBU28" s="61"/>
      <c r="VBV28" s="61"/>
      <c r="VBW28" s="61"/>
      <c r="VBX28" s="61"/>
      <c r="VBY28" s="61"/>
      <c r="VBZ28" s="61"/>
      <c r="VCA28" s="61"/>
      <c r="VCB28" s="61"/>
      <c r="VCC28" s="61"/>
      <c r="VCD28" s="61"/>
      <c r="VCE28" s="61"/>
      <c r="VCF28" s="61"/>
      <c r="VCG28" s="61"/>
      <c r="VCH28" s="61"/>
      <c r="VCI28" s="61"/>
      <c r="VCJ28" s="61"/>
      <c r="VCK28" s="61"/>
      <c r="VCL28" s="61"/>
      <c r="VCM28" s="61"/>
      <c r="VCN28" s="61"/>
      <c r="VCO28" s="61"/>
      <c r="VCP28" s="61"/>
      <c r="VCQ28" s="61"/>
      <c r="VCR28" s="61"/>
      <c r="VCS28" s="61"/>
      <c r="VCT28" s="61"/>
      <c r="VCU28" s="61"/>
      <c r="VCV28" s="61"/>
      <c r="VCW28" s="61"/>
      <c r="VCX28" s="61"/>
      <c r="VCY28" s="61"/>
      <c r="VCZ28" s="61"/>
      <c r="VDA28" s="61"/>
      <c r="VDB28" s="61"/>
      <c r="VDC28" s="61"/>
      <c r="VDD28" s="61"/>
      <c r="VDE28" s="61"/>
      <c r="VDF28" s="61"/>
      <c r="VDG28" s="61"/>
      <c r="VDH28" s="61"/>
      <c r="VDI28" s="61"/>
      <c r="VDJ28" s="61"/>
      <c r="VDK28" s="61"/>
      <c r="VDL28" s="61"/>
      <c r="VDM28" s="61"/>
      <c r="VDN28" s="61"/>
      <c r="VDO28" s="61"/>
      <c r="VDP28" s="61"/>
      <c r="VDQ28" s="61"/>
      <c r="VDR28" s="61"/>
      <c r="VDS28" s="61"/>
      <c r="VDT28" s="61"/>
      <c r="VDU28" s="61"/>
      <c r="VDV28" s="61"/>
      <c r="VDW28" s="61"/>
      <c r="VDX28" s="61"/>
      <c r="VDY28" s="61"/>
      <c r="VDZ28" s="61"/>
      <c r="VEA28" s="61"/>
      <c r="VEB28" s="61"/>
      <c r="VEC28" s="61"/>
      <c r="VED28" s="61"/>
      <c r="VEE28" s="61"/>
      <c r="VEF28" s="61"/>
      <c r="VEG28" s="61"/>
      <c r="VEH28" s="61"/>
      <c r="VEI28" s="61"/>
      <c r="VEJ28" s="61"/>
      <c r="VEK28" s="61"/>
      <c r="VEL28" s="61"/>
      <c r="VEM28" s="61"/>
      <c r="VEN28" s="61"/>
      <c r="VEO28" s="61"/>
      <c r="VEP28" s="61"/>
      <c r="VEQ28" s="61"/>
      <c r="VER28" s="61"/>
      <c r="VES28" s="61"/>
      <c r="VET28" s="61"/>
      <c r="VEU28" s="61"/>
      <c r="VEV28" s="61"/>
      <c r="VEW28" s="61"/>
      <c r="VEX28" s="61"/>
      <c r="VEY28" s="61"/>
      <c r="VEZ28" s="61"/>
      <c r="VFA28" s="61"/>
      <c r="VFB28" s="61"/>
      <c r="VFC28" s="61"/>
      <c r="VFD28" s="61"/>
      <c r="VFE28" s="61"/>
      <c r="VFF28" s="61"/>
      <c r="VFG28" s="61"/>
      <c r="VFH28" s="61"/>
      <c r="VFI28" s="61"/>
      <c r="VFJ28" s="61"/>
      <c r="VFK28" s="61"/>
      <c r="VFL28" s="61"/>
      <c r="VFM28" s="61"/>
      <c r="VFN28" s="61"/>
      <c r="VFO28" s="61"/>
      <c r="VFP28" s="61"/>
      <c r="VFQ28" s="61"/>
      <c r="VFR28" s="61"/>
      <c r="VFS28" s="61"/>
      <c r="VFT28" s="61"/>
      <c r="VFU28" s="61"/>
      <c r="VFV28" s="61"/>
      <c r="VFW28" s="61"/>
      <c r="VFX28" s="61"/>
      <c r="VFY28" s="61"/>
      <c r="VFZ28" s="61"/>
      <c r="VGA28" s="61"/>
      <c r="VGB28" s="61"/>
      <c r="VGC28" s="61"/>
      <c r="VGD28" s="61"/>
      <c r="VGE28" s="61"/>
      <c r="VGF28" s="61"/>
      <c r="VGG28" s="61"/>
      <c r="VGH28" s="61"/>
      <c r="VGI28" s="61"/>
      <c r="VGJ28" s="61"/>
      <c r="VGK28" s="61"/>
      <c r="VGL28" s="61"/>
      <c r="VGM28" s="61"/>
      <c r="VGN28" s="61"/>
      <c r="VGO28" s="61"/>
      <c r="VGP28" s="61"/>
      <c r="VGQ28" s="61"/>
      <c r="VGR28" s="61"/>
      <c r="VGS28" s="61"/>
      <c r="VGT28" s="61"/>
      <c r="VGU28" s="61"/>
      <c r="VGV28" s="61"/>
      <c r="VGW28" s="61"/>
      <c r="VGX28" s="61"/>
      <c r="VGY28" s="61"/>
      <c r="VGZ28" s="61"/>
      <c r="VHA28" s="61"/>
      <c r="VHB28" s="61"/>
      <c r="VHC28" s="61"/>
      <c r="VHD28" s="61"/>
      <c r="VHE28" s="61"/>
      <c r="VHF28" s="61"/>
      <c r="VHG28" s="61"/>
      <c r="VHH28" s="61"/>
      <c r="VHI28" s="61"/>
      <c r="VHJ28" s="61"/>
      <c r="VHK28" s="61"/>
      <c r="VHL28" s="61"/>
      <c r="VHM28" s="61"/>
      <c r="VHN28" s="61"/>
      <c r="VHO28" s="61"/>
      <c r="VHP28" s="61"/>
      <c r="VHQ28" s="61"/>
      <c r="VHR28" s="61"/>
      <c r="VHS28" s="61"/>
      <c r="VHT28" s="61"/>
      <c r="VHU28" s="61"/>
      <c r="VHV28" s="61"/>
      <c r="VHW28" s="61"/>
      <c r="VHX28" s="61"/>
      <c r="VHY28" s="61"/>
      <c r="VHZ28" s="61"/>
      <c r="VIA28" s="61"/>
      <c r="VIB28" s="61"/>
      <c r="VIC28" s="61"/>
      <c r="VID28" s="61"/>
      <c r="VIE28" s="61"/>
      <c r="VIF28" s="61"/>
      <c r="VIG28" s="61"/>
      <c r="VIH28" s="61"/>
      <c r="VII28" s="61"/>
      <c r="VIJ28" s="61"/>
      <c r="VIK28" s="61"/>
      <c r="VIL28" s="61"/>
      <c r="VIM28" s="61"/>
      <c r="VIN28" s="61"/>
      <c r="VIO28" s="61"/>
      <c r="VIP28" s="61"/>
      <c r="VIQ28" s="61"/>
      <c r="VIR28" s="61"/>
      <c r="VIS28" s="61"/>
      <c r="VIT28" s="61"/>
      <c r="VIU28" s="61"/>
      <c r="VIV28" s="61"/>
      <c r="VIW28" s="61"/>
      <c r="VIX28" s="61"/>
      <c r="VIY28" s="61"/>
      <c r="VIZ28" s="61"/>
      <c r="VJA28" s="61"/>
      <c r="VJB28" s="61"/>
      <c r="VJC28" s="61"/>
      <c r="VJD28" s="61"/>
      <c r="VJE28" s="61"/>
      <c r="VJF28" s="61"/>
      <c r="VJG28" s="61"/>
      <c r="VJH28" s="61"/>
      <c r="VJI28" s="61"/>
      <c r="VJJ28" s="61"/>
      <c r="VJK28" s="61"/>
      <c r="VJL28" s="61"/>
      <c r="VJM28" s="61"/>
      <c r="VJN28" s="61"/>
      <c r="VJO28" s="61"/>
      <c r="VJP28" s="61"/>
      <c r="VJQ28" s="61"/>
      <c r="VJR28" s="61"/>
      <c r="VJS28" s="61"/>
      <c r="VJT28" s="61"/>
      <c r="VJU28" s="61"/>
      <c r="VJV28" s="61"/>
      <c r="VJW28" s="61"/>
      <c r="VJX28" s="61"/>
      <c r="VJY28" s="61"/>
      <c r="VJZ28" s="61"/>
      <c r="VKA28" s="61"/>
      <c r="VKB28" s="61"/>
      <c r="VKC28" s="61"/>
      <c r="VKD28" s="61"/>
      <c r="VKE28" s="61"/>
      <c r="VKF28" s="61"/>
      <c r="VKG28" s="61"/>
      <c r="VKH28" s="61"/>
      <c r="VKI28" s="61"/>
      <c r="VKJ28" s="61"/>
      <c r="VKK28" s="61"/>
      <c r="VKL28" s="61"/>
      <c r="VKM28" s="61"/>
      <c r="VKN28" s="61"/>
      <c r="VKO28" s="61"/>
      <c r="VKP28" s="61"/>
      <c r="VKQ28" s="61"/>
      <c r="VKR28" s="61"/>
      <c r="VKS28" s="61"/>
      <c r="VKT28" s="61"/>
      <c r="VKU28" s="61"/>
      <c r="VKV28" s="61"/>
      <c r="VKW28" s="61"/>
      <c r="VKX28" s="61"/>
      <c r="VKY28" s="61"/>
      <c r="VKZ28" s="61"/>
      <c r="VLA28" s="61"/>
      <c r="VLB28" s="61"/>
      <c r="VLC28" s="61"/>
      <c r="VLD28" s="61"/>
      <c r="VLE28" s="61"/>
      <c r="VLF28" s="61"/>
      <c r="VLG28" s="61"/>
      <c r="VLH28" s="61"/>
      <c r="VLI28" s="61"/>
      <c r="VLJ28" s="61"/>
      <c r="VLK28" s="61"/>
      <c r="VLL28" s="61"/>
      <c r="VLM28" s="61"/>
      <c r="VLN28" s="61"/>
      <c r="VLO28" s="61"/>
      <c r="VLP28" s="61"/>
      <c r="VLQ28" s="61"/>
      <c r="VLR28" s="61"/>
      <c r="VLS28" s="61"/>
      <c r="VLT28" s="61"/>
      <c r="VLU28" s="61"/>
      <c r="VLV28" s="61"/>
      <c r="VLW28" s="61"/>
      <c r="VLX28" s="61"/>
      <c r="VLY28" s="61"/>
      <c r="VLZ28" s="61"/>
      <c r="VMA28" s="61"/>
      <c r="VMB28" s="61"/>
      <c r="VMC28" s="61"/>
      <c r="VMD28" s="61"/>
      <c r="VME28" s="61"/>
      <c r="VMF28" s="61"/>
      <c r="VMG28" s="61"/>
      <c r="VMH28" s="61"/>
      <c r="VMI28" s="61"/>
      <c r="VMJ28" s="61"/>
      <c r="VMK28" s="61"/>
      <c r="VML28" s="61"/>
      <c r="VMM28" s="61"/>
      <c r="VMN28" s="61"/>
      <c r="VMO28" s="61"/>
      <c r="VMP28" s="61"/>
      <c r="VMQ28" s="61"/>
      <c r="VMR28" s="61"/>
      <c r="VMS28" s="61"/>
      <c r="VMT28" s="61"/>
      <c r="VMU28" s="61"/>
      <c r="VMV28" s="61"/>
      <c r="VMW28" s="61"/>
      <c r="VMX28" s="61"/>
      <c r="VMY28" s="61"/>
      <c r="VMZ28" s="61"/>
      <c r="VNA28" s="61"/>
      <c r="VNB28" s="61"/>
      <c r="VNC28" s="61"/>
      <c r="VND28" s="61"/>
      <c r="VNE28" s="61"/>
      <c r="VNF28" s="61"/>
      <c r="VNG28" s="61"/>
      <c r="VNH28" s="61"/>
      <c r="VNI28" s="61"/>
      <c r="VNJ28" s="61"/>
      <c r="VNK28" s="61"/>
      <c r="VNL28" s="61"/>
      <c r="VNM28" s="61"/>
      <c r="VNN28" s="61"/>
      <c r="VNO28" s="61"/>
      <c r="VNP28" s="61"/>
      <c r="VNQ28" s="61"/>
      <c r="VNR28" s="61"/>
      <c r="VNS28" s="61"/>
      <c r="VNT28" s="61"/>
      <c r="VNU28" s="61"/>
      <c r="VNV28" s="61"/>
      <c r="VNW28" s="61"/>
      <c r="VNX28" s="61"/>
      <c r="VNY28" s="61"/>
      <c r="VNZ28" s="61"/>
      <c r="VOA28" s="61"/>
      <c r="VOB28" s="61"/>
      <c r="VOC28" s="61"/>
      <c r="VOD28" s="61"/>
      <c r="VOE28" s="61"/>
      <c r="VOF28" s="61"/>
      <c r="VOG28" s="61"/>
      <c r="VOH28" s="61"/>
      <c r="VOI28" s="61"/>
      <c r="VOJ28" s="61"/>
      <c r="VOK28" s="61"/>
      <c r="VOL28" s="61"/>
      <c r="VOM28" s="61"/>
      <c r="VON28" s="61"/>
      <c r="VOO28" s="61"/>
      <c r="VOP28" s="61"/>
      <c r="VOQ28" s="61"/>
      <c r="VOR28" s="61"/>
      <c r="VOS28" s="61"/>
      <c r="VOT28" s="61"/>
      <c r="VOU28" s="61"/>
      <c r="VOV28" s="61"/>
      <c r="VOW28" s="61"/>
      <c r="VOX28" s="61"/>
      <c r="VOY28" s="61"/>
      <c r="VOZ28" s="61"/>
      <c r="VPA28" s="61"/>
      <c r="VPB28" s="61"/>
      <c r="VPC28" s="61"/>
      <c r="VPD28" s="61"/>
      <c r="VPE28" s="61"/>
      <c r="VPF28" s="61"/>
      <c r="VPG28" s="61"/>
      <c r="VPH28" s="61"/>
      <c r="VPI28" s="61"/>
      <c r="VPJ28" s="61"/>
      <c r="VPK28" s="61"/>
      <c r="VPL28" s="61"/>
      <c r="VPM28" s="61"/>
      <c r="VPN28" s="61"/>
      <c r="VPO28" s="61"/>
      <c r="VPP28" s="61"/>
      <c r="VPQ28" s="61"/>
      <c r="VPR28" s="61"/>
      <c r="VPS28" s="61"/>
      <c r="VPT28" s="61"/>
      <c r="VPU28" s="61"/>
      <c r="VPV28" s="61"/>
      <c r="VPW28" s="61"/>
      <c r="VPX28" s="61"/>
      <c r="VPY28" s="61"/>
      <c r="VPZ28" s="61"/>
      <c r="VQA28" s="61"/>
      <c r="VQB28" s="61"/>
      <c r="VQC28" s="61"/>
      <c r="VQD28" s="61"/>
      <c r="VQE28" s="61"/>
      <c r="VQF28" s="61"/>
      <c r="VQG28" s="61"/>
      <c r="VQH28" s="61"/>
      <c r="VQI28" s="61"/>
      <c r="VQJ28" s="61"/>
      <c r="VQK28" s="61"/>
      <c r="VQL28" s="61"/>
      <c r="VQM28" s="61"/>
      <c r="VQN28" s="61"/>
      <c r="VQO28" s="61"/>
      <c r="VQP28" s="61"/>
      <c r="VQQ28" s="61"/>
      <c r="VQR28" s="61"/>
      <c r="VQS28" s="61"/>
      <c r="VQT28" s="61"/>
      <c r="VQU28" s="61"/>
      <c r="VQV28" s="61"/>
      <c r="VQW28" s="61"/>
      <c r="VQX28" s="61"/>
      <c r="VQY28" s="61"/>
      <c r="VQZ28" s="61"/>
      <c r="VRA28" s="61"/>
      <c r="VRB28" s="61"/>
      <c r="VRC28" s="61"/>
      <c r="VRD28" s="61"/>
      <c r="VRE28" s="61"/>
      <c r="VRF28" s="61"/>
      <c r="VRG28" s="61"/>
      <c r="VRH28" s="61"/>
      <c r="VRI28" s="61"/>
      <c r="VRJ28" s="61"/>
      <c r="VRK28" s="61"/>
      <c r="VRL28" s="61"/>
      <c r="VRM28" s="61"/>
      <c r="VRN28" s="61"/>
      <c r="VRO28" s="61"/>
      <c r="VRP28" s="61"/>
      <c r="VRQ28" s="61"/>
      <c r="VRR28" s="61"/>
      <c r="VRS28" s="61"/>
      <c r="VRT28" s="61"/>
      <c r="VRU28" s="61"/>
      <c r="VRV28" s="61"/>
      <c r="VRW28" s="61"/>
      <c r="VRX28" s="61"/>
      <c r="VRY28" s="61"/>
      <c r="VRZ28" s="61"/>
      <c r="VSA28" s="61"/>
      <c r="VSB28" s="61"/>
      <c r="VSC28" s="61"/>
      <c r="VSD28" s="61"/>
      <c r="VSE28" s="61"/>
      <c r="VSF28" s="61"/>
      <c r="VSG28" s="61"/>
      <c r="VSH28" s="61"/>
      <c r="VSI28" s="61"/>
      <c r="VSJ28" s="61"/>
      <c r="VSK28" s="61"/>
      <c r="VSL28" s="61"/>
      <c r="VSM28" s="61"/>
      <c r="VSN28" s="61"/>
      <c r="VSO28" s="61"/>
      <c r="VSP28" s="61"/>
      <c r="VSQ28" s="61"/>
      <c r="VSR28" s="61"/>
      <c r="VSS28" s="61"/>
      <c r="VST28" s="61"/>
      <c r="VSU28" s="61"/>
      <c r="VSV28" s="61"/>
      <c r="VSW28" s="61"/>
      <c r="VSX28" s="61"/>
      <c r="VSY28" s="61"/>
      <c r="VSZ28" s="61"/>
      <c r="VTA28" s="61"/>
      <c r="VTB28" s="61"/>
      <c r="VTC28" s="61"/>
      <c r="VTD28" s="61"/>
      <c r="VTE28" s="61"/>
      <c r="VTF28" s="61"/>
      <c r="VTG28" s="61"/>
      <c r="VTH28" s="61"/>
      <c r="VTI28" s="61"/>
      <c r="VTJ28" s="61"/>
      <c r="VTK28" s="61"/>
      <c r="VTL28" s="61"/>
      <c r="VTM28" s="61"/>
      <c r="VTN28" s="61"/>
      <c r="VTO28" s="61"/>
      <c r="VTP28" s="61"/>
      <c r="VTQ28" s="61"/>
      <c r="VTR28" s="61"/>
      <c r="VTS28" s="61"/>
      <c r="VTT28" s="61"/>
      <c r="VTU28" s="61"/>
      <c r="VTV28" s="61"/>
      <c r="VTW28" s="61"/>
      <c r="VTX28" s="61"/>
      <c r="VTY28" s="61"/>
      <c r="VTZ28" s="61"/>
      <c r="VUA28" s="61"/>
      <c r="VUB28" s="61"/>
      <c r="VUC28" s="61"/>
      <c r="VUD28" s="61"/>
      <c r="VUE28" s="61"/>
      <c r="VUF28" s="61"/>
      <c r="VUG28" s="61"/>
      <c r="VUH28" s="61"/>
      <c r="VUI28" s="61"/>
      <c r="VUJ28" s="61"/>
      <c r="VUK28" s="61"/>
      <c r="VUL28" s="61"/>
      <c r="VUM28" s="61"/>
      <c r="VUN28" s="61"/>
      <c r="VUO28" s="61"/>
      <c r="VUP28" s="61"/>
      <c r="VUQ28" s="61"/>
      <c r="VUR28" s="61"/>
      <c r="VUS28" s="61"/>
      <c r="VUT28" s="61"/>
      <c r="VUU28" s="61"/>
      <c r="VUV28" s="61"/>
      <c r="VUW28" s="61"/>
      <c r="VUX28" s="61"/>
      <c r="VUY28" s="61"/>
      <c r="VUZ28" s="61"/>
      <c r="VVA28" s="61"/>
      <c r="VVB28" s="61"/>
      <c r="VVC28" s="61"/>
      <c r="VVD28" s="61"/>
      <c r="VVE28" s="61"/>
      <c r="VVF28" s="61"/>
      <c r="VVG28" s="61"/>
      <c r="VVH28" s="61"/>
      <c r="VVI28" s="61"/>
      <c r="VVJ28" s="61"/>
      <c r="VVK28" s="61"/>
      <c r="VVL28" s="61"/>
      <c r="VVM28" s="61"/>
      <c r="VVN28" s="61"/>
      <c r="VVO28" s="61"/>
      <c r="VVP28" s="61"/>
      <c r="VVQ28" s="61"/>
      <c r="VVR28" s="61"/>
      <c r="VVS28" s="61"/>
      <c r="VVT28" s="61"/>
      <c r="VVU28" s="61"/>
      <c r="VVV28" s="61"/>
      <c r="VVW28" s="61"/>
      <c r="VVX28" s="61"/>
      <c r="VVY28" s="61"/>
      <c r="VVZ28" s="61"/>
      <c r="VWA28" s="61"/>
      <c r="VWB28" s="61"/>
      <c r="VWC28" s="61"/>
      <c r="VWD28" s="61"/>
      <c r="VWE28" s="61"/>
      <c r="VWF28" s="61"/>
      <c r="VWG28" s="61"/>
      <c r="VWH28" s="61"/>
      <c r="VWI28" s="61"/>
      <c r="VWJ28" s="61"/>
      <c r="VWK28" s="61"/>
      <c r="VWL28" s="61"/>
      <c r="VWM28" s="61"/>
      <c r="VWN28" s="61"/>
      <c r="VWO28" s="61"/>
      <c r="VWP28" s="61"/>
      <c r="VWQ28" s="61"/>
      <c r="VWR28" s="61"/>
      <c r="VWS28" s="61"/>
      <c r="VWT28" s="61"/>
      <c r="VWU28" s="61"/>
      <c r="VWV28" s="61"/>
      <c r="VWW28" s="61"/>
      <c r="VWX28" s="61"/>
      <c r="VWY28" s="61"/>
      <c r="VWZ28" s="61"/>
      <c r="VXA28" s="61"/>
      <c r="VXB28" s="61"/>
      <c r="VXC28" s="61"/>
      <c r="VXD28" s="61"/>
      <c r="VXE28" s="61"/>
      <c r="VXF28" s="61"/>
      <c r="VXG28" s="61"/>
      <c r="VXH28" s="61"/>
      <c r="VXI28" s="61"/>
      <c r="VXJ28" s="61"/>
      <c r="VXK28" s="61"/>
      <c r="VXL28" s="61"/>
      <c r="VXM28" s="61"/>
      <c r="VXN28" s="61"/>
      <c r="VXO28" s="61"/>
      <c r="VXP28" s="61"/>
      <c r="VXQ28" s="61"/>
      <c r="VXR28" s="61"/>
      <c r="VXS28" s="61"/>
      <c r="VXT28" s="61"/>
      <c r="VXU28" s="61"/>
      <c r="VXV28" s="61"/>
      <c r="VXW28" s="61"/>
      <c r="VXX28" s="61"/>
      <c r="VXY28" s="61"/>
      <c r="VXZ28" s="61"/>
      <c r="VYA28" s="61"/>
      <c r="VYB28" s="61"/>
      <c r="VYC28" s="61"/>
      <c r="VYD28" s="61"/>
      <c r="VYE28" s="61"/>
      <c r="VYF28" s="61"/>
      <c r="VYG28" s="61"/>
      <c r="VYH28" s="61"/>
      <c r="VYI28" s="61"/>
      <c r="VYJ28" s="61"/>
      <c r="VYK28" s="61"/>
      <c r="VYL28" s="61"/>
      <c r="VYM28" s="61"/>
      <c r="VYN28" s="61"/>
      <c r="VYO28" s="61"/>
      <c r="VYP28" s="61"/>
      <c r="VYQ28" s="61"/>
      <c r="VYR28" s="61"/>
      <c r="VYS28" s="61"/>
      <c r="VYT28" s="61"/>
      <c r="VYU28" s="61"/>
      <c r="VYV28" s="61"/>
      <c r="VYW28" s="61"/>
      <c r="VYX28" s="61"/>
      <c r="VYY28" s="61"/>
      <c r="VYZ28" s="61"/>
      <c r="VZA28" s="61"/>
      <c r="VZB28" s="61"/>
      <c r="VZC28" s="61"/>
      <c r="VZD28" s="61"/>
      <c r="VZE28" s="61"/>
      <c r="VZF28" s="61"/>
      <c r="VZG28" s="61"/>
      <c r="VZH28" s="61"/>
      <c r="VZI28" s="61"/>
      <c r="VZJ28" s="61"/>
      <c r="VZK28" s="61"/>
      <c r="VZL28" s="61"/>
      <c r="VZM28" s="61"/>
      <c r="VZN28" s="61"/>
      <c r="VZO28" s="61"/>
      <c r="VZP28" s="61"/>
      <c r="VZQ28" s="61"/>
      <c r="VZR28" s="61"/>
      <c r="VZS28" s="61"/>
      <c r="VZT28" s="61"/>
      <c r="VZU28" s="61"/>
      <c r="VZV28" s="61"/>
      <c r="VZW28" s="61"/>
      <c r="VZX28" s="61"/>
      <c r="VZY28" s="61"/>
      <c r="VZZ28" s="61"/>
      <c r="WAA28" s="61"/>
      <c r="WAB28" s="61"/>
      <c r="WAC28" s="61"/>
      <c r="WAD28" s="61"/>
      <c r="WAE28" s="61"/>
      <c r="WAF28" s="61"/>
      <c r="WAG28" s="61"/>
      <c r="WAH28" s="61"/>
      <c r="WAI28" s="61"/>
      <c r="WAJ28" s="61"/>
      <c r="WAK28" s="61"/>
      <c r="WAL28" s="61"/>
      <c r="WAM28" s="61"/>
      <c r="WAN28" s="61"/>
      <c r="WAO28" s="61"/>
      <c r="WAP28" s="61"/>
      <c r="WAQ28" s="61"/>
      <c r="WAR28" s="61"/>
      <c r="WAS28" s="61"/>
      <c r="WAT28" s="61"/>
      <c r="WAU28" s="61"/>
      <c r="WAV28" s="61"/>
      <c r="WAW28" s="61"/>
      <c r="WAX28" s="61"/>
      <c r="WAY28" s="61"/>
      <c r="WAZ28" s="61"/>
      <c r="WBA28" s="61"/>
      <c r="WBB28" s="61"/>
      <c r="WBC28" s="61"/>
      <c r="WBD28" s="61"/>
      <c r="WBE28" s="61"/>
      <c r="WBF28" s="61"/>
      <c r="WBG28" s="61"/>
      <c r="WBH28" s="61"/>
      <c r="WBI28" s="61"/>
      <c r="WBJ28" s="61"/>
      <c r="WBK28" s="61"/>
      <c r="WBL28" s="61"/>
      <c r="WBM28" s="61"/>
      <c r="WBN28" s="61"/>
      <c r="WBO28" s="61"/>
      <c r="WBP28" s="61"/>
      <c r="WBQ28" s="61"/>
      <c r="WBR28" s="61"/>
      <c r="WBS28" s="61"/>
      <c r="WBT28" s="61"/>
      <c r="WBU28" s="61"/>
      <c r="WBV28" s="61"/>
      <c r="WBW28" s="61"/>
      <c r="WBX28" s="61"/>
      <c r="WBY28" s="61"/>
      <c r="WBZ28" s="61"/>
      <c r="WCA28" s="61"/>
      <c r="WCB28" s="61"/>
      <c r="WCC28" s="61"/>
      <c r="WCD28" s="61"/>
      <c r="WCE28" s="61"/>
      <c r="WCF28" s="61"/>
      <c r="WCG28" s="61"/>
      <c r="WCH28" s="61"/>
      <c r="WCI28" s="61"/>
      <c r="WCJ28" s="61"/>
      <c r="WCK28" s="61"/>
      <c r="WCL28" s="61"/>
      <c r="WCM28" s="61"/>
      <c r="WCN28" s="61"/>
      <c r="WCO28" s="61"/>
      <c r="WCP28" s="61"/>
      <c r="WCQ28" s="61"/>
      <c r="WCR28" s="61"/>
      <c r="WCS28" s="61"/>
      <c r="WCT28" s="61"/>
      <c r="WCU28" s="61"/>
      <c r="WCV28" s="61"/>
      <c r="WCW28" s="61"/>
      <c r="WCX28" s="61"/>
      <c r="WCY28" s="61"/>
      <c r="WCZ28" s="61"/>
      <c r="WDA28" s="61"/>
      <c r="WDB28" s="61"/>
      <c r="WDC28" s="61"/>
      <c r="WDD28" s="61"/>
      <c r="WDE28" s="61"/>
      <c r="WDF28" s="61"/>
      <c r="WDG28" s="61"/>
      <c r="WDH28" s="61"/>
      <c r="WDI28" s="61"/>
      <c r="WDJ28" s="61"/>
      <c r="WDK28" s="61"/>
      <c r="WDL28" s="61"/>
      <c r="WDM28" s="61"/>
      <c r="WDN28" s="61"/>
      <c r="WDO28" s="61"/>
      <c r="WDP28" s="61"/>
      <c r="WDQ28" s="61"/>
      <c r="WDR28" s="61"/>
      <c r="WDS28" s="61"/>
      <c r="WDT28" s="61"/>
      <c r="WDU28" s="61"/>
      <c r="WDV28" s="61"/>
      <c r="WDW28" s="61"/>
      <c r="WDX28" s="61"/>
      <c r="WDY28" s="61"/>
      <c r="WDZ28" s="61"/>
      <c r="WEA28" s="61"/>
      <c r="WEB28" s="61"/>
      <c r="WEC28" s="61"/>
      <c r="WED28" s="61"/>
      <c r="WEE28" s="61"/>
      <c r="WEF28" s="61"/>
      <c r="WEG28" s="61"/>
      <c r="WEH28" s="61"/>
      <c r="WEI28" s="61"/>
      <c r="WEJ28" s="61"/>
      <c r="WEK28" s="61"/>
      <c r="WEL28" s="61"/>
      <c r="WEM28" s="61"/>
      <c r="WEN28" s="61"/>
      <c r="WEO28" s="61"/>
      <c r="WEP28" s="61"/>
      <c r="WEQ28" s="61"/>
      <c r="WER28" s="61"/>
      <c r="WES28" s="61"/>
      <c r="WET28" s="61"/>
      <c r="WEU28" s="61"/>
      <c r="WEV28" s="61"/>
      <c r="WEW28" s="61"/>
      <c r="WEX28" s="61"/>
      <c r="WEY28" s="61"/>
      <c r="WEZ28" s="61"/>
      <c r="WFA28" s="61"/>
      <c r="WFB28" s="61"/>
      <c r="WFC28" s="61"/>
      <c r="WFD28" s="61"/>
      <c r="WFE28" s="61"/>
      <c r="WFF28" s="61"/>
      <c r="WFG28" s="61"/>
      <c r="WFH28" s="61"/>
      <c r="WFI28" s="61"/>
      <c r="WFJ28" s="61"/>
      <c r="WFK28" s="61"/>
      <c r="WFL28" s="61"/>
      <c r="WFM28" s="61"/>
      <c r="WFN28" s="61"/>
      <c r="WFO28" s="61"/>
      <c r="WFP28" s="61"/>
      <c r="WFQ28" s="61"/>
      <c r="WFR28" s="61"/>
      <c r="WFS28" s="61"/>
      <c r="WFT28" s="61"/>
      <c r="WFU28" s="61"/>
      <c r="WFV28" s="61"/>
      <c r="WFW28" s="61"/>
      <c r="WFX28" s="61"/>
      <c r="WFY28" s="61"/>
      <c r="WFZ28" s="61"/>
      <c r="WGA28" s="61"/>
      <c r="WGB28" s="61"/>
      <c r="WGC28" s="61"/>
      <c r="WGD28" s="61"/>
      <c r="WGE28" s="61"/>
      <c r="WGF28" s="61"/>
      <c r="WGG28" s="61"/>
      <c r="WGH28" s="61"/>
      <c r="WGI28" s="61"/>
      <c r="WGJ28" s="61"/>
      <c r="WGK28" s="61"/>
      <c r="WGL28" s="61"/>
      <c r="WGM28" s="61"/>
      <c r="WGN28" s="61"/>
      <c r="WGO28" s="61"/>
      <c r="WGP28" s="61"/>
      <c r="WGQ28" s="61"/>
      <c r="WGR28" s="61"/>
      <c r="WGS28" s="61"/>
      <c r="WGT28" s="61"/>
      <c r="WGU28" s="61"/>
      <c r="WGV28" s="61"/>
      <c r="WGW28" s="61"/>
      <c r="WGX28" s="61"/>
      <c r="WGY28" s="61"/>
      <c r="WGZ28" s="61"/>
      <c r="WHA28" s="61"/>
      <c r="WHB28" s="61"/>
      <c r="WHC28" s="61"/>
      <c r="WHD28" s="61"/>
      <c r="WHE28" s="61"/>
      <c r="WHF28" s="61"/>
      <c r="WHG28" s="61"/>
      <c r="WHH28" s="61"/>
      <c r="WHI28" s="61"/>
      <c r="WHJ28" s="61"/>
      <c r="WHK28" s="61"/>
      <c r="WHL28" s="61"/>
      <c r="WHM28" s="61"/>
      <c r="WHN28" s="61"/>
      <c r="WHO28" s="61"/>
      <c r="WHP28" s="61"/>
      <c r="WHQ28" s="61"/>
      <c r="WHR28" s="61"/>
      <c r="WHS28" s="61"/>
      <c r="WHT28" s="61"/>
      <c r="WHU28" s="61"/>
      <c r="WHV28" s="61"/>
      <c r="WHW28" s="61"/>
      <c r="WHX28" s="61"/>
      <c r="WHY28" s="61"/>
      <c r="WHZ28" s="61"/>
      <c r="WIA28" s="61"/>
      <c r="WIB28" s="61"/>
      <c r="WIC28" s="61"/>
      <c r="WID28" s="61"/>
      <c r="WIE28" s="61"/>
      <c r="WIF28" s="61"/>
      <c r="WIG28" s="61"/>
      <c r="WIH28" s="61"/>
      <c r="WII28" s="61"/>
      <c r="WIJ28" s="61"/>
      <c r="WIK28" s="61"/>
      <c r="WIL28" s="61"/>
      <c r="WIM28" s="61"/>
      <c r="WIN28" s="61"/>
      <c r="WIO28" s="61"/>
      <c r="WIP28" s="61"/>
      <c r="WIQ28" s="61"/>
      <c r="WIR28" s="61"/>
      <c r="WIS28" s="61"/>
      <c r="WIT28" s="61"/>
      <c r="WIU28" s="61"/>
      <c r="WIV28" s="61"/>
      <c r="WIW28" s="61"/>
      <c r="WIX28" s="61"/>
      <c r="WIY28" s="61"/>
      <c r="WIZ28" s="61"/>
      <c r="WJA28" s="61"/>
      <c r="WJB28" s="61"/>
      <c r="WJC28" s="61"/>
      <c r="WJD28" s="61"/>
      <c r="WJE28" s="61"/>
      <c r="WJF28" s="61"/>
      <c r="WJG28" s="61"/>
      <c r="WJH28" s="61"/>
      <c r="WJI28" s="61"/>
      <c r="WJJ28" s="61"/>
      <c r="WJK28" s="61"/>
      <c r="WJL28" s="61"/>
      <c r="WJM28" s="61"/>
      <c r="WJN28" s="61"/>
      <c r="WJO28" s="61"/>
      <c r="WJP28" s="61"/>
      <c r="WJQ28" s="61"/>
      <c r="WJR28" s="61"/>
      <c r="WJS28" s="61"/>
      <c r="WJT28" s="61"/>
      <c r="WJU28" s="61"/>
      <c r="WJV28" s="61"/>
      <c r="WJW28" s="61"/>
      <c r="WJX28" s="61"/>
      <c r="WJY28" s="61"/>
      <c r="WJZ28" s="61"/>
      <c r="WKA28" s="61"/>
      <c r="WKB28" s="61"/>
      <c r="WKC28" s="61"/>
      <c r="WKD28" s="61"/>
      <c r="WKE28" s="61"/>
      <c r="WKF28" s="61"/>
      <c r="WKG28" s="61"/>
      <c r="WKH28" s="61"/>
      <c r="WKI28" s="61"/>
      <c r="WKJ28" s="61"/>
      <c r="WKK28" s="61"/>
      <c r="WKL28" s="61"/>
      <c r="WKM28" s="61"/>
      <c r="WKN28" s="61"/>
      <c r="WKO28" s="61"/>
      <c r="WKP28" s="61"/>
      <c r="WKQ28" s="61"/>
      <c r="WKR28" s="61"/>
      <c r="WKS28" s="61"/>
      <c r="WKT28" s="61"/>
      <c r="WKU28" s="61"/>
      <c r="WKV28" s="61"/>
      <c r="WKW28" s="61"/>
      <c r="WKX28" s="61"/>
      <c r="WKY28" s="61"/>
      <c r="WKZ28" s="61"/>
      <c r="WLA28" s="61"/>
      <c r="WLB28" s="61"/>
      <c r="WLC28" s="61"/>
      <c r="WLD28" s="61"/>
      <c r="WLE28" s="61"/>
      <c r="WLF28" s="61"/>
      <c r="WLG28" s="61"/>
      <c r="WLH28" s="61"/>
      <c r="WLI28" s="61"/>
      <c r="WLJ28" s="61"/>
      <c r="WLK28" s="61"/>
      <c r="WLL28" s="61"/>
      <c r="WLM28" s="61"/>
      <c r="WLN28" s="61"/>
      <c r="WLO28" s="61"/>
      <c r="WLP28" s="61"/>
      <c r="WLQ28" s="61"/>
      <c r="WLR28" s="61"/>
      <c r="WLS28" s="61"/>
      <c r="WLT28" s="61"/>
      <c r="WLU28" s="61"/>
      <c r="WLV28" s="61"/>
      <c r="WLW28" s="61"/>
      <c r="WLX28" s="61"/>
      <c r="WLY28" s="61"/>
      <c r="WLZ28" s="61"/>
      <c r="WMA28" s="61"/>
      <c r="WMB28" s="61"/>
      <c r="WMC28" s="61"/>
      <c r="WMD28" s="61"/>
      <c r="WME28" s="61"/>
      <c r="WMF28" s="61"/>
      <c r="WMG28" s="61"/>
      <c r="WMH28" s="61"/>
      <c r="WMI28" s="61"/>
      <c r="WMJ28" s="61"/>
      <c r="WMK28" s="61"/>
      <c r="WML28" s="61"/>
      <c r="WMM28" s="61"/>
      <c r="WMN28" s="61"/>
      <c r="WMO28" s="61"/>
      <c r="WMP28" s="61"/>
      <c r="WMQ28" s="61"/>
      <c r="WMR28" s="61"/>
      <c r="WMS28" s="61"/>
      <c r="WMT28" s="61"/>
      <c r="WMU28" s="61"/>
      <c r="WMV28" s="61"/>
      <c r="WMW28" s="61"/>
      <c r="WMX28" s="61"/>
      <c r="WMY28" s="61"/>
      <c r="WMZ28" s="61"/>
      <c r="WNA28" s="61"/>
      <c r="WNB28" s="61"/>
      <c r="WNC28" s="61"/>
      <c r="WND28" s="61"/>
      <c r="WNE28" s="61"/>
      <c r="WNF28" s="61"/>
      <c r="WNG28" s="61"/>
      <c r="WNH28" s="61"/>
      <c r="WNI28" s="61"/>
      <c r="WNJ28" s="61"/>
      <c r="WNK28" s="61"/>
      <c r="WNL28" s="61"/>
      <c r="WNM28" s="61"/>
      <c r="WNN28" s="61"/>
      <c r="WNO28" s="61"/>
      <c r="WNP28" s="61"/>
      <c r="WNQ28" s="61"/>
      <c r="WNR28" s="61"/>
      <c r="WNS28" s="61"/>
      <c r="WNT28" s="61"/>
      <c r="WNU28" s="61"/>
      <c r="WNV28" s="61"/>
      <c r="WNW28" s="61"/>
      <c r="WNX28" s="61"/>
      <c r="WNY28" s="61"/>
      <c r="WNZ28" s="61"/>
      <c r="WOA28" s="61"/>
      <c r="WOB28" s="61"/>
      <c r="WOC28" s="61"/>
      <c r="WOD28" s="61"/>
      <c r="WOE28" s="61"/>
      <c r="WOF28" s="61"/>
      <c r="WOG28" s="61"/>
      <c r="WOH28" s="61"/>
      <c r="WOI28" s="61"/>
      <c r="WOJ28" s="61"/>
      <c r="WOK28" s="61"/>
      <c r="WOL28" s="61"/>
      <c r="WOM28" s="61"/>
      <c r="WON28" s="61"/>
      <c r="WOO28" s="61"/>
      <c r="WOP28" s="61"/>
      <c r="WOQ28" s="61"/>
      <c r="WOR28" s="61"/>
      <c r="WOS28" s="61"/>
      <c r="WOT28" s="61"/>
      <c r="WOU28" s="61"/>
      <c r="WOV28" s="61"/>
      <c r="WOW28" s="61"/>
      <c r="WOX28" s="61"/>
      <c r="WOY28" s="61"/>
      <c r="WOZ28" s="61"/>
      <c r="WPA28" s="61"/>
      <c r="WPB28" s="61"/>
      <c r="WPC28" s="61"/>
      <c r="WPD28" s="61"/>
      <c r="WPE28" s="61"/>
      <c r="WPF28" s="61"/>
      <c r="WPG28" s="61"/>
      <c r="WPH28" s="61"/>
      <c r="WPI28" s="61"/>
      <c r="WPJ28" s="61"/>
      <c r="WPK28" s="61"/>
      <c r="WPL28" s="61"/>
      <c r="WPM28" s="61"/>
      <c r="WPN28" s="61"/>
      <c r="WPO28" s="61"/>
      <c r="WPP28" s="61"/>
      <c r="WPQ28" s="61"/>
      <c r="WPR28" s="61"/>
      <c r="WPS28" s="61"/>
      <c r="WPT28" s="61"/>
      <c r="WPU28" s="61"/>
      <c r="WPV28" s="61"/>
      <c r="WPW28" s="61"/>
      <c r="WPX28" s="61"/>
      <c r="WPY28" s="61"/>
      <c r="WPZ28" s="61"/>
      <c r="WQA28" s="61"/>
      <c r="WQB28" s="61"/>
      <c r="WQC28" s="61"/>
      <c r="WQD28" s="61"/>
      <c r="WQE28" s="61"/>
      <c r="WQF28" s="61"/>
      <c r="WQG28" s="61"/>
      <c r="WQH28" s="61"/>
      <c r="WQI28" s="61"/>
      <c r="WQJ28" s="61"/>
      <c r="WQK28" s="61"/>
      <c r="WQL28" s="61"/>
      <c r="WQM28" s="61"/>
      <c r="WQN28" s="61"/>
      <c r="WQO28" s="61"/>
      <c r="WQP28" s="61"/>
      <c r="WQQ28" s="61"/>
      <c r="WQR28" s="61"/>
      <c r="WQS28" s="61"/>
      <c r="WQT28" s="61"/>
      <c r="WQU28" s="61"/>
      <c r="WQV28" s="61"/>
      <c r="WQW28" s="61"/>
      <c r="WQX28" s="61"/>
      <c r="WQY28" s="61"/>
      <c r="WQZ28" s="61"/>
      <c r="WRA28" s="61"/>
      <c r="WRB28" s="61"/>
      <c r="WRC28" s="61"/>
      <c r="WRD28" s="61"/>
      <c r="WRE28" s="61"/>
      <c r="WRF28" s="61"/>
      <c r="WRG28" s="61"/>
      <c r="WRH28" s="61"/>
      <c r="WRI28" s="61"/>
      <c r="WRJ28" s="61"/>
      <c r="WRK28" s="61"/>
      <c r="WRL28" s="61"/>
      <c r="WRM28" s="61"/>
      <c r="WRN28" s="61"/>
      <c r="WRO28" s="61"/>
      <c r="WRP28" s="61"/>
      <c r="WRQ28" s="61"/>
      <c r="WRR28" s="61"/>
      <c r="WRS28" s="61"/>
      <c r="WRT28" s="61"/>
      <c r="WRU28" s="61"/>
      <c r="WRV28" s="61"/>
      <c r="WRW28" s="61"/>
      <c r="WRX28" s="61"/>
      <c r="WRY28" s="61"/>
      <c r="WRZ28" s="61"/>
      <c r="WSA28" s="61"/>
      <c r="WSB28" s="61"/>
      <c r="WSC28" s="61"/>
      <c r="WSD28" s="61"/>
      <c r="WSE28" s="61"/>
      <c r="WSF28" s="61"/>
      <c r="WSG28" s="61"/>
      <c r="WSH28" s="61"/>
      <c r="WSI28" s="61"/>
      <c r="WSJ28" s="61"/>
      <c r="WSK28" s="61"/>
      <c r="WSL28" s="61"/>
      <c r="WSM28" s="61"/>
      <c r="WSN28" s="61"/>
      <c r="WSO28" s="61"/>
      <c r="WSP28" s="61"/>
      <c r="WSQ28" s="61"/>
      <c r="WSR28" s="61"/>
      <c r="WSS28" s="61"/>
      <c r="WST28" s="61"/>
      <c r="WSU28" s="61"/>
      <c r="WSV28" s="61"/>
      <c r="WSW28" s="61"/>
      <c r="WSX28" s="61"/>
      <c r="WSY28" s="61"/>
      <c r="WSZ28" s="61"/>
      <c r="WTA28" s="61"/>
      <c r="WTB28" s="61"/>
      <c r="WTC28" s="61"/>
      <c r="WTD28" s="61"/>
      <c r="WTE28" s="61"/>
      <c r="WTF28" s="61"/>
      <c r="WTG28" s="61"/>
      <c r="WTH28" s="61"/>
      <c r="WTI28" s="61"/>
      <c r="WTJ28" s="61"/>
      <c r="WTK28" s="61"/>
      <c r="WTL28" s="61"/>
      <c r="WTM28" s="61"/>
      <c r="WTN28" s="61"/>
      <c r="WTO28" s="61"/>
      <c r="WTP28" s="61"/>
      <c r="WTQ28" s="61"/>
      <c r="WTR28" s="61"/>
      <c r="WTS28" s="61"/>
      <c r="WTT28" s="61"/>
      <c r="WTU28" s="61"/>
      <c r="WTV28" s="61"/>
      <c r="WTW28" s="61"/>
      <c r="WTX28" s="61"/>
      <c r="WTY28" s="61"/>
      <c r="WTZ28" s="61"/>
      <c r="WUA28" s="61"/>
      <c r="WUB28" s="61"/>
      <c r="WUC28" s="61"/>
      <c r="WUD28" s="61"/>
      <c r="WUE28" s="61"/>
      <c r="WUF28" s="61"/>
      <c r="WUG28" s="61"/>
      <c r="WUH28" s="61"/>
      <c r="WUI28" s="61"/>
      <c r="WUJ28" s="61"/>
      <c r="WUK28" s="61"/>
      <c r="WUL28" s="61"/>
      <c r="WUM28" s="61"/>
      <c r="WUN28" s="61"/>
      <c r="WUO28" s="61"/>
      <c r="WUP28" s="61"/>
      <c r="WUQ28" s="61"/>
      <c r="WUR28" s="61"/>
      <c r="WUS28" s="61"/>
      <c r="WUT28" s="61"/>
      <c r="WUU28" s="61"/>
      <c r="WUV28" s="61"/>
      <c r="WUW28" s="61"/>
      <c r="WUX28" s="61"/>
      <c r="WUY28" s="61"/>
      <c r="WUZ28" s="61"/>
      <c r="WVA28" s="61"/>
      <c r="WVB28" s="61"/>
      <c r="WVC28" s="61"/>
      <c r="WVD28" s="61"/>
      <c r="WVE28" s="61"/>
      <c r="WVF28" s="61"/>
      <c r="WVG28" s="61"/>
      <c r="WVH28" s="61"/>
      <c r="WVI28" s="61"/>
      <c r="WVJ28" s="61"/>
      <c r="WVK28" s="61"/>
      <c r="WVL28" s="61"/>
      <c r="WVM28" s="61"/>
      <c r="WVN28" s="61"/>
      <c r="WVO28" s="61"/>
      <c r="WVP28" s="61"/>
      <c r="WVQ28" s="61"/>
      <c r="WVR28" s="61"/>
      <c r="WVS28" s="61"/>
      <c r="WVT28" s="61"/>
      <c r="WVU28" s="61"/>
      <c r="WVV28" s="61"/>
      <c r="WVW28" s="61"/>
      <c r="WVX28" s="61"/>
      <c r="WVY28" s="61"/>
      <c r="WVZ28" s="61"/>
      <c r="WWA28" s="61"/>
      <c r="WWB28" s="61"/>
      <c r="WWC28" s="61"/>
      <c r="WWD28" s="61"/>
      <c r="WWE28" s="61"/>
      <c r="WWF28" s="61"/>
      <c r="WWG28" s="61"/>
      <c r="WWH28" s="61"/>
      <c r="WWI28" s="61"/>
      <c r="WWJ28" s="61"/>
      <c r="WWK28" s="61"/>
      <c r="WWL28" s="61"/>
      <c r="WWM28" s="61"/>
      <c r="WWN28" s="61"/>
      <c r="WWO28" s="61"/>
      <c r="WWP28" s="61"/>
      <c r="WWQ28" s="61"/>
      <c r="WWR28" s="61"/>
      <c r="WWS28" s="61"/>
      <c r="WWT28" s="61"/>
      <c r="WWU28" s="61"/>
      <c r="WWV28" s="61"/>
      <c r="WWW28" s="61"/>
      <c r="WWX28" s="61"/>
      <c r="WWY28" s="61"/>
      <c r="WWZ28" s="61"/>
      <c r="WXA28" s="61"/>
      <c r="WXB28" s="61"/>
      <c r="WXC28" s="61"/>
      <c r="WXD28" s="61"/>
      <c r="WXE28" s="61"/>
      <c r="WXF28" s="61"/>
      <c r="WXG28" s="61"/>
      <c r="WXH28" s="61"/>
      <c r="WXI28" s="61"/>
      <c r="WXJ28" s="61"/>
      <c r="WXK28" s="61"/>
      <c r="WXL28" s="61"/>
      <c r="WXM28" s="61"/>
      <c r="WXN28" s="61"/>
      <c r="WXO28" s="61"/>
      <c r="WXP28" s="61"/>
      <c r="WXQ28" s="61"/>
      <c r="WXR28" s="61"/>
      <c r="WXS28" s="61"/>
      <c r="WXT28" s="61"/>
      <c r="WXU28" s="61"/>
      <c r="WXV28" s="61"/>
      <c r="WXW28" s="61"/>
      <c r="WXX28" s="61"/>
      <c r="WXY28" s="61"/>
      <c r="WXZ28" s="61"/>
      <c r="WYA28" s="61"/>
      <c r="WYB28" s="61"/>
      <c r="WYC28" s="61"/>
      <c r="WYD28" s="61"/>
      <c r="WYE28" s="61"/>
      <c r="WYF28" s="61"/>
      <c r="WYG28" s="61"/>
      <c r="WYH28" s="61"/>
      <c r="WYI28" s="61"/>
      <c r="WYJ28" s="61"/>
      <c r="WYK28" s="61"/>
      <c r="WYL28" s="61"/>
      <c r="WYM28" s="61"/>
      <c r="WYN28" s="61"/>
      <c r="WYO28" s="61"/>
      <c r="WYP28" s="61"/>
      <c r="WYQ28" s="61"/>
      <c r="WYR28" s="61"/>
      <c r="WYS28" s="61"/>
      <c r="WYT28" s="61"/>
      <c r="WYU28" s="61"/>
      <c r="WYV28" s="61"/>
      <c r="WYW28" s="61"/>
      <c r="WYX28" s="61"/>
      <c r="WYY28" s="61"/>
      <c r="WYZ28" s="61"/>
      <c r="WZA28" s="61"/>
      <c r="WZB28" s="61"/>
      <c r="WZC28" s="61"/>
      <c r="WZD28" s="61"/>
      <c r="WZE28" s="61"/>
      <c r="WZF28" s="61"/>
      <c r="WZG28" s="61"/>
      <c r="WZH28" s="61"/>
      <c r="WZI28" s="61"/>
      <c r="WZJ28" s="61"/>
      <c r="WZK28" s="61"/>
      <c r="WZL28" s="61"/>
      <c r="WZM28" s="61"/>
      <c r="WZN28" s="61"/>
      <c r="WZO28" s="61"/>
      <c r="WZP28" s="61"/>
      <c r="WZQ28" s="61"/>
      <c r="WZR28" s="61"/>
      <c r="WZS28" s="61"/>
      <c r="WZT28" s="61"/>
      <c r="WZU28" s="61"/>
      <c r="WZV28" s="61"/>
      <c r="WZW28" s="61"/>
      <c r="WZX28" s="61"/>
      <c r="WZY28" s="61"/>
      <c r="WZZ28" s="61"/>
      <c r="XAA28" s="61"/>
      <c r="XAB28" s="61"/>
      <c r="XAC28" s="61"/>
      <c r="XAD28" s="61"/>
      <c r="XAE28" s="61"/>
      <c r="XAF28" s="61"/>
      <c r="XAG28" s="61"/>
      <c r="XAH28" s="61"/>
      <c r="XAI28" s="61"/>
      <c r="XAJ28" s="61"/>
      <c r="XAK28" s="61"/>
      <c r="XAL28" s="61"/>
      <c r="XAM28" s="61"/>
      <c r="XAN28" s="61"/>
      <c r="XAO28" s="61"/>
      <c r="XAP28" s="61"/>
      <c r="XAQ28" s="61"/>
      <c r="XAR28" s="61"/>
      <c r="XAS28" s="61"/>
      <c r="XAT28" s="61"/>
      <c r="XAU28" s="61"/>
      <c r="XAV28" s="61"/>
      <c r="XAW28" s="61"/>
      <c r="XAX28" s="61"/>
      <c r="XAY28" s="61"/>
      <c r="XAZ28" s="61"/>
      <c r="XBA28" s="61"/>
      <c r="XBB28" s="61"/>
      <c r="XBC28" s="61"/>
      <c r="XBD28" s="61"/>
      <c r="XBE28" s="61"/>
      <c r="XBF28" s="61"/>
      <c r="XBG28" s="61"/>
      <c r="XBH28" s="61"/>
      <c r="XBI28" s="61"/>
      <c r="XBJ28" s="61"/>
      <c r="XBK28" s="61"/>
      <c r="XBL28" s="61"/>
      <c r="XBM28" s="61"/>
      <c r="XBN28" s="61"/>
      <c r="XBO28" s="61"/>
      <c r="XBP28" s="61"/>
      <c r="XBQ28" s="61"/>
      <c r="XBR28" s="61"/>
      <c r="XBS28" s="61"/>
      <c r="XBT28" s="61"/>
      <c r="XBU28" s="61"/>
      <c r="XBV28" s="61"/>
      <c r="XBW28" s="61"/>
      <c r="XBX28" s="61"/>
      <c r="XBY28" s="61"/>
      <c r="XBZ28" s="61"/>
      <c r="XCA28" s="61"/>
      <c r="XCB28" s="61"/>
      <c r="XCC28" s="61"/>
      <c r="XCD28" s="61"/>
      <c r="XCE28" s="61"/>
      <c r="XCF28" s="61"/>
      <c r="XCG28" s="61"/>
      <c r="XCH28" s="61"/>
      <c r="XCI28" s="61"/>
      <c r="XCJ28" s="61"/>
      <c r="XCK28" s="61"/>
      <c r="XCL28" s="61"/>
      <c r="XCM28" s="61"/>
      <c r="XCN28" s="61"/>
      <c r="XCO28" s="61"/>
      <c r="XCP28" s="61"/>
      <c r="XCQ28" s="61"/>
      <c r="XCR28" s="61"/>
      <c r="XCS28" s="61"/>
      <c r="XCT28" s="61"/>
      <c r="XCU28" s="61"/>
      <c r="XCV28" s="61"/>
      <c r="XCW28" s="61"/>
      <c r="XCX28" s="61"/>
      <c r="XCY28" s="61"/>
      <c r="XCZ28" s="61"/>
      <c r="XDA28" s="61"/>
      <c r="XDB28" s="61"/>
      <c r="XDC28" s="61"/>
      <c r="XDD28" s="61"/>
      <c r="XDE28" s="61"/>
      <c r="XDF28" s="61"/>
      <c r="XDG28" s="61"/>
      <c r="XDH28" s="61"/>
      <c r="XDI28" s="61"/>
      <c r="XDJ28" s="61"/>
      <c r="XDK28" s="61"/>
      <c r="XDL28" s="61"/>
      <c r="XDM28" s="61"/>
      <c r="XDN28" s="61"/>
      <c r="XDO28" s="61"/>
      <c r="XDP28" s="61"/>
      <c r="XDQ28" s="61"/>
      <c r="XDR28" s="61"/>
      <c r="XDS28" s="61"/>
      <c r="XDT28" s="61"/>
      <c r="XDU28" s="61"/>
      <c r="XDV28" s="61"/>
      <c r="XDW28" s="61"/>
      <c r="XDX28" s="61"/>
      <c r="XDY28" s="61"/>
      <c r="XDZ28" s="61"/>
      <c r="XEA28" s="61"/>
      <c r="XEB28" s="61"/>
      <c r="XEC28" s="61"/>
      <c r="XED28" s="61"/>
      <c r="XEE28" s="61"/>
      <c r="XEF28" s="61"/>
      <c r="XEG28" s="61"/>
      <c r="XEH28" s="61"/>
      <c r="XEI28" s="61"/>
      <c r="XEJ28" s="61"/>
      <c r="XEK28" s="61"/>
      <c r="XEL28" s="61"/>
      <c r="XEM28" s="61"/>
      <c r="XEN28" s="61"/>
      <c r="XEO28" s="61"/>
      <c r="XEP28" s="61"/>
      <c r="XEQ28" s="61"/>
      <c r="XER28" s="61"/>
      <c r="XES28" s="61"/>
      <c r="XET28" s="61"/>
      <c r="XEU28" s="61"/>
      <c r="XEV28" s="61"/>
      <c r="XEW28" s="61"/>
    </row>
    <row r="29" spans="1:16377" s="497" customFormat="1" ht="15" customHeight="1" thickTop="1" thickBot="1" x14ac:dyDescent="0.35">
      <c r="A29" s="50"/>
      <c r="B29" s="975" t="s">
        <v>258</v>
      </c>
      <c r="C29" s="976"/>
      <c r="D29" s="976"/>
      <c r="E29" s="976"/>
      <c r="F29" s="976"/>
      <c r="G29" s="976"/>
      <c r="H29" s="976"/>
      <c r="I29" s="977"/>
      <c r="J29" s="66"/>
      <c r="K29" s="85"/>
    </row>
    <row r="30" spans="1:16377" s="108" customFormat="1" ht="30" customHeight="1" thickTop="1" thickBot="1" x14ac:dyDescent="0.4">
      <c r="A30" s="107"/>
      <c r="B30" s="978" t="s">
        <v>34</v>
      </c>
      <c r="C30" s="978"/>
      <c r="D30" s="978"/>
      <c r="E30" s="978"/>
      <c r="F30" s="978"/>
      <c r="G30" s="978"/>
      <c r="H30" s="978"/>
      <c r="I30" s="978"/>
      <c r="J30" s="107"/>
      <c r="K30" s="377"/>
    </row>
    <row r="31" spans="1:16377" s="497" customFormat="1" ht="24" customHeight="1" thickTop="1" thickBot="1" x14ac:dyDescent="0.35">
      <c r="A31" s="69"/>
      <c r="B31" s="900" t="s">
        <v>261</v>
      </c>
      <c r="C31" s="901"/>
      <c r="D31" s="979"/>
      <c r="E31" s="420" t="s">
        <v>406</v>
      </c>
      <c r="F31" s="420" t="s">
        <v>72</v>
      </c>
      <c r="G31" s="420" t="s">
        <v>5</v>
      </c>
      <c r="H31" s="420" t="s">
        <v>6</v>
      </c>
      <c r="I31" s="421" t="s">
        <v>7</v>
      </c>
      <c r="J31" s="66"/>
      <c r="K31" s="85"/>
    </row>
    <row r="32" spans="1:16377" s="387" customFormat="1" ht="24" customHeight="1" thickTop="1" thickBot="1" x14ac:dyDescent="0.4">
      <c r="A32" s="383"/>
      <c r="B32" s="873" t="s">
        <v>414</v>
      </c>
      <c r="C32" s="874"/>
      <c r="D32" s="875"/>
      <c r="E32" s="447" t="str">
        <f>IF(AND(ISNUMBER(F32),ISNUMBER(G32)),G32/F32," ")</f>
        <v xml:space="preserve"> </v>
      </c>
      <c r="F32" s="404"/>
      <c r="G32" s="448"/>
      <c r="H32" s="403"/>
      <c r="I32" s="385" t="str">
        <f>IF(OR(ISNUMBER(G32),ISNUMBER(H32)),ROUND(IF(ISNUMBER(G32),G32,0)-IF(ISNUMBER(H32),H32,0),2)," ")</f>
        <v xml:space="preserve"> </v>
      </c>
      <c r="J32" s="384"/>
      <c r="K32" s="386"/>
    </row>
    <row r="33" spans="1:11" s="387" customFormat="1" ht="24" customHeight="1" thickTop="1" thickBot="1" x14ac:dyDescent="0.4">
      <c r="A33" s="383"/>
      <c r="B33" s="873" t="s">
        <v>410</v>
      </c>
      <c r="C33" s="874"/>
      <c r="D33" s="875"/>
      <c r="E33" s="447" t="str">
        <f t="shared" ref="E33:E36" si="0">IF(AND(ISNUMBER(F33),ISNUMBER(G33)),G33/F33," ")</f>
        <v xml:space="preserve"> </v>
      </c>
      <c r="F33" s="404"/>
      <c r="G33" s="448"/>
      <c r="H33" s="403"/>
      <c r="I33" s="385" t="str">
        <f t="shared" ref="I33:I36" si="1">IF(OR(ISNUMBER(G33),ISNUMBER(H33)),ROUND(IF(ISNUMBER(G33),G33,0)-IF(ISNUMBER(H33),H33,0),2)," ")</f>
        <v xml:space="preserve"> </v>
      </c>
      <c r="J33" s="384"/>
      <c r="K33" s="386"/>
    </row>
    <row r="34" spans="1:11" s="387" customFormat="1" ht="24" customHeight="1" thickTop="1" thickBot="1" x14ac:dyDescent="0.4">
      <c r="A34" s="383"/>
      <c r="B34" s="897" t="s">
        <v>265</v>
      </c>
      <c r="C34" s="898"/>
      <c r="D34" s="899"/>
      <c r="E34" s="452" t="str">
        <f t="shared" si="0"/>
        <v xml:space="preserve"> </v>
      </c>
      <c r="F34" s="404"/>
      <c r="G34" s="448"/>
      <c r="H34" s="403"/>
      <c r="I34" s="455" t="str">
        <f t="shared" si="1"/>
        <v xml:space="preserve"> </v>
      </c>
      <c r="J34" s="384"/>
      <c r="K34" s="386"/>
    </row>
    <row r="35" spans="1:11" s="387" customFormat="1" ht="24" customHeight="1" thickTop="1" thickBot="1" x14ac:dyDescent="0.4">
      <c r="A35" s="383"/>
      <c r="B35" s="873" t="s">
        <v>411</v>
      </c>
      <c r="C35" s="874"/>
      <c r="D35" s="875"/>
      <c r="E35" s="447" t="str">
        <f t="shared" si="0"/>
        <v xml:space="preserve"> </v>
      </c>
      <c r="F35" s="404"/>
      <c r="G35" s="448"/>
      <c r="H35" s="403"/>
      <c r="I35" s="465" t="str">
        <f t="shared" si="1"/>
        <v xml:space="preserve"> </v>
      </c>
      <c r="J35" s="384"/>
      <c r="K35" s="386"/>
    </row>
    <row r="36" spans="1:11" s="387" customFormat="1" ht="24" customHeight="1" thickTop="1" thickBot="1" x14ac:dyDescent="0.4">
      <c r="A36" s="383"/>
      <c r="B36" s="873" t="s">
        <v>408</v>
      </c>
      <c r="C36" s="874"/>
      <c r="D36" s="875"/>
      <c r="E36" s="447" t="str">
        <f t="shared" si="0"/>
        <v xml:space="preserve"> </v>
      </c>
      <c r="F36" s="453"/>
      <c r="G36" s="448"/>
      <c r="H36" s="454"/>
      <c r="I36" s="465" t="str">
        <f t="shared" si="1"/>
        <v xml:space="preserve"> </v>
      </c>
      <c r="J36" s="384"/>
      <c r="K36" s="386"/>
    </row>
    <row r="37" spans="1:11" s="497" customFormat="1" ht="24" customHeight="1" thickTop="1" thickBot="1" x14ac:dyDescent="0.35">
      <c r="A37" s="69"/>
      <c r="B37" s="969" t="s">
        <v>296</v>
      </c>
      <c r="C37" s="970"/>
      <c r="D37" s="970"/>
      <c r="E37" s="970"/>
      <c r="F37" s="971"/>
      <c r="G37" s="448"/>
      <c r="H37" s="403"/>
      <c r="I37" s="466" t="str">
        <f>IF(OR(ISNUMBER(G37),ISNUMBER(H37)),ROUND(IF(ISNUMBER(G37),G37,0)-IF(ISNUMBER(H37),H37,0),2),"")</f>
        <v/>
      </c>
      <c r="J37" s="66"/>
      <c r="K37" s="85"/>
    </row>
    <row r="38" spans="1:11" s="497" customFormat="1" ht="24" customHeight="1" thickTop="1" thickBot="1" x14ac:dyDescent="0.35">
      <c r="A38" s="69"/>
      <c r="B38" s="969" t="s">
        <v>297</v>
      </c>
      <c r="C38" s="970"/>
      <c r="D38" s="970"/>
      <c r="E38" s="970"/>
      <c r="F38" s="971"/>
      <c r="G38" s="448"/>
      <c r="H38" s="403"/>
      <c r="I38" s="466" t="str">
        <f>IF(OR(ISNUMBER(G38),ISNUMBER(H38)),ROUND(IF(ISNUMBER(G38),G38,0)-IF(ISNUMBER(H38),H38,0),2),"")</f>
        <v/>
      </c>
      <c r="J38" s="66"/>
      <c r="K38" s="85"/>
    </row>
    <row r="39" spans="1:11" s="497" customFormat="1" ht="24" customHeight="1" thickTop="1" thickBot="1" x14ac:dyDescent="0.35">
      <c r="A39" s="69"/>
      <c r="B39" s="943" t="s">
        <v>196</v>
      </c>
      <c r="C39" s="944"/>
      <c r="D39" s="944"/>
      <c r="E39" s="944"/>
      <c r="F39" s="945"/>
      <c r="G39" s="448"/>
      <c r="H39" s="457"/>
      <c r="I39" s="464" t="str">
        <f>IF(OR(ISNUMBER(G39),ISNUMBER(H39)),ROUND(IF(ISNUMBER(G39),G39,0)-IF(ISNUMBER(H39),H39,0),2),"")</f>
        <v/>
      </c>
      <c r="J39" s="66"/>
      <c r="K39" s="85"/>
    </row>
    <row r="40" spans="1:11" s="387" customFormat="1" ht="24" customHeight="1" thickTop="1" thickBot="1" x14ac:dyDescent="0.4">
      <c r="A40" s="383"/>
      <c r="B40" s="900" t="s">
        <v>262</v>
      </c>
      <c r="C40" s="901"/>
      <c r="D40" s="979"/>
      <c r="E40" s="420" t="s">
        <v>406</v>
      </c>
      <c r="F40" s="420" t="s">
        <v>72</v>
      </c>
      <c r="G40" s="420" t="s">
        <v>5</v>
      </c>
      <c r="H40" s="420" t="s">
        <v>6</v>
      </c>
      <c r="I40" s="421" t="s">
        <v>7</v>
      </c>
      <c r="J40" s="384"/>
      <c r="K40" s="386"/>
    </row>
    <row r="41" spans="1:11" s="387" customFormat="1" ht="27.65" customHeight="1" thickTop="1" thickBot="1" x14ac:dyDescent="0.4">
      <c r="A41" s="383"/>
      <c r="B41" s="880" t="s">
        <v>412</v>
      </c>
      <c r="C41" s="881"/>
      <c r="D41" s="491" t="s">
        <v>413</v>
      </c>
      <c r="E41" s="447" t="str">
        <f t="shared" ref="E41:E46" si="2">IF(AND(ISNUMBER(F41),ISNUMBER(G41)),G41/F41," ")</f>
        <v xml:space="preserve"> </v>
      </c>
      <c r="F41" s="404"/>
      <c r="G41" s="448"/>
      <c r="H41" s="419"/>
      <c r="I41" s="405" t="str">
        <f t="shared" ref="I41:I46" si="3">IF(OR(ISNUMBER(G41),ISNUMBER(H41)),ROUND(IF(ISNUMBER(G41),G41,0)-IF(ISNUMBER(H41),H41,0),2)," ")</f>
        <v xml:space="preserve"> </v>
      </c>
      <c r="J41" s="384"/>
      <c r="K41" s="386"/>
    </row>
    <row r="42" spans="1:11" s="387" customFormat="1" ht="27.65" customHeight="1" thickTop="1" thickBot="1" x14ac:dyDescent="0.4">
      <c r="A42" s="383"/>
      <c r="B42" s="882"/>
      <c r="C42" s="883"/>
      <c r="D42" s="491" t="s">
        <v>409</v>
      </c>
      <c r="E42" s="447" t="str">
        <f t="shared" si="2"/>
        <v xml:space="preserve"> </v>
      </c>
      <c r="F42" s="404"/>
      <c r="G42" s="448"/>
      <c r="H42" s="419"/>
      <c r="I42" s="405" t="str">
        <f t="shared" si="3"/>
        <v xml:space="preserve"> </v>
      </c>
      <c r="J42" s="384"/>
      <c r="K42" s="386"/>
    </row>
    <row r="43" spans="1:11" s="387" customFormat="1" ht="24" customHeight="1" thickTop="1" thickBot="1" x14ac:dyDescent="0.4">
      <c r="A43" s="383"/>
      <c r="B43" s="873" t="s">
        <v>410</v>
      </c>
      <c r="C43" s="874"/>
      <c r="D43" s="875"/>
      <c r="E43" s="447" t="str">
        <f t="shared" si="2"/>
        <v xml:space="preserve"> </v>
      </c>
      <c r="F43" s="404"/>
      <c r="G43" s="448"/>
      <c r="H43" s="419"/>
      <c r="I43" s="405" t="str">
        <f t="shared" si="3"/>
        <v xml:space="preserve"> </v>
      </c>
      <c r="J43" s="384"/>
      <c r="K43" s="386"/>
    </row>
    <row r="44" spans="1:11" s="387" customFormat="1" ht="24" customHeight="1" thickTop="1" thickBot="1" x14ac:dyDescent="0.4">
      <c r="A44" s="383"/>
      <c r="B44" s="873" t="s">
        <v>265</v>
      </c>
      <c r="C44" s="874"/>
      <c r="D44" s="875"/>
      <c r="E44" s="447" t="str">
        <f>IF(AND(ISNUMBER(F44),ISNUMBER(G44)),G44/F44," ")</f>
        <v xml:space="preserve"> </v>
      </c>
      <c r="F44" s="404"/>
      <c r="G44" s="448"/>
      <c r="H44" s="419"/>
      <c r="I44" s="405" t="str">
        <f t="shared" si="3"/>
        <v xml:space="preserve"> </v>
      </c>
      <c r="J44" s="384"/>
      <c r="K44" s="386"/>
    </row>
    <row r="45" spans="1:11" s="387" customFormat="1" ht="24" customHeight="1" thickTop="1" thickBot="1" x14ac:dyDescent="0.4">
      <c r="A45" s="383"/>
      <c r="B45" s="873" t="s">
        <v>411</v>
      </c>
      <c r="C45" s="874"/>
      <c r="D45" s="875"/>
      <c r="E45" s="447" t="str">
        <f t="shared" si="2"/>
        <v xml:space="preserve"> </v>
      </c>
      <c r="F45" s="404"/>
      <c r="G45" s="448"/>
      <c r="H45" s="419"/>
      <c r="I45" s="405" t="str">
        <f t="shared" si="3"/>
        <v xml:space="preserve"> </v>
      </c>
      <c r="J45" s="384"/>
      <c r="K45" s="386"/>
    </row>
    <row r="46" spans="1:11" s="387" customFormat="1" ht="24" customHeight="1" thickTop="1" thickBot="1" x14ac:dyDescent="0.4">
      <c r="A46" s="383"/>
      <c r="B46" s="897" t="s">
        <v>408</v>
      </c>
      <c r="C46" s="898"/>
      <c r="D46" s="899"/>
      <c r="E46" s="452" t="str">
        <f t="shared" si="2"/>
        <v xml:space="preserve"> </v>
      </c>
      <c r="F46" s="453"/>
      <c r="G46" s="448"/>
      <c r="H46" s="459"/>
      <c r="I46" s="460" t="str">
        <f t="shared" si="3"/>
        <v xml:space="preserve"> </v>
      </c>
      <c r="J46" s="384"/>
      <c r="K46" s="386"/>
    </row>
    <row r="47" spans="1:11" s="497" customFormat="1" ht="24" customHeight="1" thickTop="1" thickBot="1" x14ac:dyDescent="0.35">
      <c r="A47" s="69"/>
      <c r="B47" s="862" t="s">
        <v>42</v>
      </c>
      <c r="C47" s="863"/>
      <c r="D47" s="863"/>
      <c r="E47" s="864"/>
      <c r="F47" s="461">
        <f>SUM(F32:F46)</f>
        <v>0</v>
      </c>
      <c r="G47" s="462">
        <f>SUM(G32:G36,G41:G46,G37:G39)</f>
        <v>0</v>
      </c>
      <c r="H47" s="462">
        <f>SUM(H32:H36,H37:H39)</f>
        <v>0</v>
      </c>
      <c r="I47" s="463">
        <f>SUM(I32:I36,I41:I46,I37:I39)</f>
        <v>0</v>
      </c>
      <c r="J47" s="66"/>
      <c r="K47" s="85"/>
    </row>
    <row r="48" spans="1:11" s="497" customFormat="1" ht="7.9" customHeight="1" thickTop="1" thickBot="1" x14ac:dyDescent="0.35">
      <c r="A48" s="323"/>
      <c r="B48" s="451"/>
      <c r="C48" s="451"/>
      <c r="D48" s="451"/>
      <c r="E48" s="451"/>
      <c r="F48" s="467"/>
      <c r="G48" s="468"/>
      <c r="H48" s="468"/>
      <c r="I48" s="468"/>
      <c r="J48" s="66"/>
      <c r="K48" s="85"/>
    </row>
    <row r="49" spans="1:17" s="497" customFormat="1" ht="30" customHeight="1" thickTop="1" thickBot="1" x14ac:dyDescent="0.35">
      <c r="A49" s="69"/>
      <c r="B49" s="968" t="s">
        <v>268</v>
      </c>
      <c r="C49" s="968"/>
      <c r="D49" s="968"/>
      <c r="E49" s="968"/>
      <c r="F49" s="968"/>
      <c r="G49" s="968"/>
      <c r="H49" s="968"/>
      <c r="I49" s="968"/>
      <c r="J49" s="66"/>
      <c r="K49" s="71"/>
      <c r="L49" s="131"/>
      <c r="M49" s="205"/>
      <c r="N49" s="205"/>
      <c r="O49" s="205"/>
      <c r="P49" s="205"/>
      <c r="Q49" s="205"/>
    </row>
    <row r="50" spans="1:17" s="497" customFormat="1" ht="24" customHeight="1" thickTop="1" thickBot="1" x14ac:dyDescent="0.35">
      <c r="A50" s="69"/>
      <c r="B50" s="870" t="s">
        <v>404</v>
      </c>
      <c r="C50" s="871"/>
      <c r="D50" s="871"/>
      <c r="E50" s="871"/>
      <c r="F50" s="872"/>
      <c r="G50" s="422" t="s">
        <v>5</v>
      </c>
      <c r="H50" s="420" t="s">
        <v>6</v>
      </c>
      <c r="I50" s="421" t="s">
        <v>7</v>
      </c>
      <c r="J50" s="66"/>
      <c r="K50" s="85"/>
    </row>
    <row r="51" spans="1:17" s="497" customFormat="1" ht="24" customHeight="1" thickTop="1" thickBot="1" x14ac:dyDescent="0.35">
      <c r="A51" s="69"/>
      <c r="B51" s="400"/>
      <c r="C51" s="414" t="s">
        <v>260</v>
      </c>
      <c r="D51" s="401"/>
      <c r="E51" s="865" t="s">
        <v>12</v>
      </c>
      <c r="F51" s="866"/>
      <c r="G51" s="415"/>
      <c r="H51" s="406"/>
      <c r="I51" s="407" t="str">
        <f>IF(OR(ISNUMBER(G51),ISNUMBER(H51)),ROUND(IF(ISNUMBER(G51),G51,0)-IF(ISNUMBER(H51),H51,0),2)," ")</f>
        <v xml:space="preserve"> </v>
      </c>
      <c r="J51" s="66"/>
      <c r="K51" s="71"/>
      <c r="L51" s="131"/>
      <c r="M51" s="205"/>
      <c r="N51" s="205"/>
      <c r="O51" s="205"/>
      <c r="P51" s="205"/>
      <c r="Q51" s="205"/>
    </row>
    <row r="52" spans="1:17" s="497" customFormat="1" ht="7.9" customHeight="1" thickTop="1" thickBot="1" x14ac:dyDescent="0.35">
      <c r="A52" s="69"/>
      <c r="B52" s="399"/>
      <c r="C52" s="398"/>
      <c r="D52" s="393"/>
      <c r="E52" s="85"/>
      <c r="F52" s="85"/>
      <c r="G52" s="393"/>
      <c r="H52" s="394"/>
      <c r="I52" s="394"/>
      <c r="J52" s="66"/>
      <c r="K52" s="71"/>
      <c r="L52" s="131"/>
      <c r="M52" s="205"/>
      <c r="N52" s="205"/>
      <c r="O52" s="205"/>
      <c r="P52" s="205"/>
      <c r="Q52" s="205"/>
    </row>
    <row r="53" spans="1:17" s="497" customFormat="1" ht="30" customHeight="1" thickTop="1" thickBot="1" x14ac:dyDescent="0.35">
      <c r="A53" s="69"/>
      <c r="B53" s="968" t="s">
        <v>43</v>
      </c>
      <c r="C53" s="968"/>
      <c r="D53" s="968"/>
      <c r="E53" s="968"/>
      <c r="F53" s="968"/>
      <c r="G53" s="968"/>
      <c r="H53" s="968"/>
      <c r="I53" s="968"/>
      <c r="J53" s="66"/>
      <c r="K53" s="71"/>
      <c r="L53" s="131"/>
      <c r="M53" s="205"/>
      <c r="N53" s="205"/>
      <c r="O53" s="205"/>
      <c r="P53" s="205"/>
      <c r="Q53" s="205"/>
    </row>
    <row r="54" spans="1:17" s="497" customFormat="1" ht="24" customHeight="1" thickTop="1" thickBot="1" x14ac:dyDescent="0.35">
      <c r="A54" s="69"/>
      <c r="B54" s="909"/>
      <c r="C54" s="910"/>
      <c r="D54" s="492"/>
      <c r="E54" s="492"/>
      <c r="F54" s="402"/>
      <c r="G54" s="422" t="s">
        <v>5</v>
      </c>
      <c r="H54" s="420" t="s">
        <v>6</v>
      </c>
      <c r="I54" s="421" t="s">
        <v>7</v>
      </c>
      <c r="J54" s="66"/>
      <c r="K54" s="85"/>
    </row>
    <row r="55" spans="1:17" s="497" customFormat="1" ht="24" customHeight="1" thickTop="1" thickBot="1" x14ac:dyDescent="0.35">
      <c r="A55" s="69"/>
      <c r="B55" s="989" t="s">
        <v>160</v>
      </c>
      <c r="C55" s="990"/>
      <c r="D55" s="990"/>
      <c r="E55" s="990"/>
      <c r="F55" s="991"/>
      <c r="G55" s="409"/>
      <c r="H55" s="412"/>
      <c r="I55" s="32" t="str">
        <f>IF(OR(ISNUMBER(G55),ISNUMBER(H55)),ROUND(IF(ISNUMBER(G55),G55,0)-IF(ISNUMBER(H55),H55,0),2)," ")</f>
        <v xml:space="preserve"> </v>
      </c>
      <c r="J55" s="66"/>
      <c r="K55" s="71"/>
      <c r="L55" s="131"/>
      <c r="M55" s="205"/>
      <c r="N55" s="205"/>
      <c r="O55" s="205"/>
      <c r="P55" s="205"/>
      <c r="Q55" s="205"/>
    </row>
    <row r="56" spans="1:17" s="497" customFormat="1" ht="24" customHeight="1" thickTop="1" thickBot="1" x14ac:dyDescent="0.35">
      <c r="A56" s="69"/>
      <c r="B56" s="981" t="s">
        <v>44</v>
      </c>
      <c r="C56" s="982"/>
      <c r="D56" s="982"/>
      <c r="E56" s="982"/>
      <c r="F56" s="983"/>
      <c r="G56" s="410"/>
      <c r="H56" s="413"/>
      <c r="I56" s="32" t="str">
        <f>IF(OR(ISNUMBER(G56),ISNUMBER(H56)),ROUND(IF(ISNUMBER(G56),G56,0)-IF(ISNUMBER(H56),H56,0),2)," ")</f>
        <v xml:space="preserve"> </v>
      </c>
      <c r="J56" s="66"/>
      <c r="K56" s="71"/>
      <c r="L56" s="131"/>
      <c r="M56" s="205"/>
      <c r="N56" s="205"/>
      <c r="O56" s="205"/>
      <c r="P56" s="205"/>
      <c r="Q56" s="205"/>
    </row>
    <row r="57" spans="1:17" s="497" customFormat="1" ht="24" customHeight="1" thickTop="1" thickBot="1" x14ac:dyDescent="0.35">
      <c r="A57" s="69"/>
      <c r="B57" s="885" t="s">
        <v>161</v>
      </c>
      <c r="C57" s="886"/>
      <c r="D57" s="886"/>
      <c r="E57" s="886"/>
      <c r="F57" s="887"/>
      <c r="G57" s="411"/>
      <c r="H57" s="411"/>
      <c r="I57" s="32" t="str">
        <f>IF(OR(ISNUMBER(G57),ISNUMBER(H57)),ROUND(IF(ISNUMBER(G57),G57,0)-IF(ISNUMBER(H57),H57,0),2)," ")</f>
        <v xml:space="preserve"> </v>
      </c>
      <c r="J57" s="66"/>
      <c r="K57" s="71"/>
      <c r="L57" s="131"/>
      <c r="M57" s="205"/>
      <c r="N57" s="205"/>
      <c r="O57" s="205"/>
      <c r="P57" s="205"/>
      <c r="Q57" s="205"/>
    </row>
    <row r="58" spans="1:17" s="497" customFormat="1" ht="24" customHeight="1" thickTop="1" thickBot="1" x14ac:dyDescent="0.35">
      <c r="A58" s="69"/>
      <c r="B58" s="865" t="s">
        <v>264</v>
      </c>
      <c r="C58" s="888"/>
      <c r="D58" s="888"/>
      <c r="E58" s="888"/>
      <c r="F58" s="888"/>
      <c r="G58" s="423">
        <f>SUM(G55:G57)</f>
        <v>0</v>
      </c>
      <c r="H58" s="423">
        <f>SUM(H55:H57)</f>
        <v>0</v>
      </c>
      <c r="I58" s="424">
        <f>SUM(I55:I57)</f>
        <v>0</v>
      </c>
      <c r="J58" s="66"/>
      <c r="K58" s="71"/>
      <c r="L58" s="131"/>
      <c r="M58" s="205"/>
      <c r="N58" s="205"/>
      <c r="O58" s="205"/>
      <c r="P58" s="205"/>
      <c r="Q58" s="205"/>
    </row>
    <row r="59" spans="1:17" s="85" customFormat="1" ht="7.9" customHeight="1" thickTop="1" thickBot="1" x14ac:dyDescent="0.35">
      <c r="A59" s="323"/>
      <c r="B59" s="389"/>
      <c r="C59" s="389"/>
      <c r="D59" s="389"/>
      <c r="E59" s="389"/>
      <c r="F59" s="389"/>
      <c r="G59" s="394"/>
      <c r="H59" s="394"/>
      <c r="I59" s="394"/>
      <c r="J59" s="301"/>
      <c r="K59" s="71"/>
      <c r="L59" s="227"/>
      <c r="M59" s="228"/>
      <c r="N59" s="228"/>
      <c r="O59" s="228"/>
      <c r="P59" s="228"/>
      <c r="Q59" s="228"/>
    </row>
    <row r="60" spans="1:17" s="497" customFormat="1" ht="30" customHeight="1" thickTop="1" thickBot="1" x14ac:dyDescent="0.35">
      <c r="A60" s="69"/>
      <c r="B60" s="980" t="s">
        <v>259</v>
      </c>
      <c r="C60" s="980"/>
      <c r="D60" s="980"/>
      <c r="E60" s="980"/>
      <c r="F60" s="980"/>
      <c r="G60" s="980"/>
      <c r="H60" s="980"/>
      <c r="I60" s="980"/>
      <c r="J60" s="66"/>
      <c r="K60" s="71"/>
      <c r="L60" s="131"/>
      <c r="M60" s="205"/>
      <c r="N60" s="205"/>
      <c r="O60" s="205"/>
      <c r="P60" s="205"/>
      <c r="Q60" s="205"/>
    </row>
    <row r="61" spans="1:17" s="497" customFormat="1" ht="24" customHeight="1" thickTop="1" thickBot="1" x14ac:dyDescent="0.35">
      <c r="A61" s="69"/>
      <c r="B61" s="984"/>
      <c r="C61" s="985"/>
      <c r="D61" s="495"/>
      <c r="E61" s="495"/>
      <c r="F61" s="392"/>
      <c r="G61" s="422" t="s">
        <v>5</v>
      </c>
      <c r="H61" s="425" t="s">
        <v>6</v>
      </c>
      <c r="I61" s="421" t="s">
        <v>7</v>
      </c>
      <c r="J61" s="66"/>
      <c r="K61" s="85"/>
    </row>
    <row r="62" spans="1:17" s="497" customFormat="1" ht="24" customHeight="1" thickTop="1" thickBot="1" x14ac:dyDescent="0.35">
      <c r="A62" s="69"/>
      <c r="B62" s="865" t="s">
        <v>259</v>
      </c>
      <c r="C62" s="888"/>
      <c r="D62" s="888"/>
      <c r="E62" s="888"/>
      <c r="F62" s="866"/>
      <c r="G62" s="415"/>
      <c r="H62" s="401"/>
      <c r="I62" s="407" t="str">
        <f>IF(OR(ISNUMBER(G62),ISNUMBER(H62)),ROUND(IF(ISNUMBER(G62),G62,0)-IF(ISNUMBER(H62),H62,0),2)," ")</f>
        <v xml:space="preserve"> </v>
      </c>
      <c r="J62" s="66"/>
      <c r="K62" s="71"/>
      <c r="L62" s="131"/>
      <c r="M62" s="205"/>
      <c r="N62" s="205"/>
      <c r="O62" s="205"/>
      <c r="P62" s="205"/>
      <c r="Q62" s="205"/>
    </row>
    <row r="63" spans="1:17" s="497" customFormat="1" ht="7.9" customHeight="1" thickTop="1" thickBot="1" x14ac:dyDescent="0.35">
      <c r="A63" s="69"/>
      <c r="B63" s="389"/>
      <c r="C63" s="389"/>
      <c r="D63" s="389"/>
      <c r="E63" s="389"/>
      <c r="F63" s="389"/>
      <c r="G63" s="394"/>
      <c r="H63" s="394"/>
      <c r="I63" s="394"/>
      <c r="J63" s="301"/>
      <c r="K63" s="71"/>
      <c r="L63" s="227"/>
      <c r="M63" s="205"/>
      <c r="N63" s="205"/>
      <c r="O63" s="205"/>
      <c r="P63" s="205"/>
      <c r="Q63" s="205"/>
    </row>
    <row r="64" spans="1:17" s="497" customFormat="1" ht="29.5" customHeight="1" thickTop="1" thickBot="1" x14ac:dyDescent="0.35">
      <c r="A64" s="69"/>
      <c r="B64" s="980" t="s">
        <v>14</v>
      </c>
      <c r="C64" s="980"/>
      <c r="D64" s="980"/>
      <c r="E64" s="980"/>
      <c r="F64" s="980"/>
      <c r="G64" s="980"/>
      <c r="H64" s="980"/>
      <c r="I64" s="980"/>
      <c r="J64" s="66"/>
      <c r="K64" s="71"/>
      <c r="L64" s="131"/>
      <c r="M64" s="205"/>
      <c r="N64" s="205"/>
      <c r="O64" s="205"/>
      <c r="P64" s="205"/>
      <c r="Q64" s="205"/>
    </row>
    <row r="65" spans="1:17" s="497" customFormat="1" ht="24" customHeight="1" thickTop="1" thickBot="1" x14ac:dyDescent="0.35">
      <c r="A65" s="69"/>
      <c r="B65" s="984"/>
      <c r="C65" s="985"/>
      <c r="D65" s="495"/>
      <c r="E65" s="495"/>
      <c r="F65" s="392"/>
      <c r="G65" s="422" t="s">
        <v>5</v>
      </c>
      <c r="H65" s="425" t="s">
        <v>6</v>
      </c>
      <c r="I65" s="421" t="s">
        <v>7</v>
      </c>
      <c r="J65" s="66"/>
      <c r="K65" s="85"/>
    </row>
    <row r="66" spans="1:17" s="497" customFormat="1" ht="24" customHeight="1" thickTop="1" thickBot="1" x14ac:dyDescent="0.35">
      <c r="A66" s="69"/>
      <c r="B66" s="865" t="s">
        <v>14</v>
      </c>
      <c r="C66" s="888"/>
      <c r="D66" s="888"/>
      <c r="E66" s="888"/>
      <c r="F66" s="866"/>
      <c r="G66" s="415"/>
      <c r="H66" s="401"/>
      <c r="I66" s="407" t="str">
        <f t="shared" ref="I66" si="4">IF(OR(ISNUMBER(G66),ISNUMBER(H66)),ROUND(IF(ISNUMBER(G66),G66,0)-IF(ISNUMBER(H66),H66,0),2)," ")</f>
        <v xml:space="preserve"> </v>
      </c>
      <c r="J66" s="66"/>
      <c r="K66" s="71"/>
      <c r="L66" s="131"/>
      <c r="M66" s="205"/>
      <c r="N66" s="205"/>
      <c r="O66" s="205"/>
      <c r="P66" s="205"/>
      <c r="Q66" s="205"/>
    </row>
    <row r="67" spans="1:17" s="497" customFormat="1" ht="24" customHeight="1" thickTop="1" thickBot="1" x14ac:dyDescent="0.35">
      <c r="A67" s="388"/>
      <c r="B67" s="389"/>
      <c r="C67" s="389"/>
      <c r="D67" s="389"/>
      <c r="E67" s="389"/>
      <c r="F67" s="389"/>
      <c r="G67" s="382"/>
      <c r="H67" s="382"/>
      <c r="I67" s="382"/>
      <c r="J67" s="66"/>
      <c r="K67" s="390"/>
      <c r="L67" s="131"/>
      <c r="M67" s="205"/>
      <c r="N67" s="205"/>
      <c r="O67" s="205"/>
      <c r="P67" s="205"/>
      <c r="Q67" s="205"/>
    </row>
    <row r="68" spans="1:17" s="497" customFormat="1" ht="15" customHeight="1" thickTop="1" thickBot="1" x14ac:dyDescent="0.35">
      <c r="A68" s="50"/>
      <c r="B68" s="588" t="s">
        <v>45</v>
      </c>
      <c r="C68" s="589"/>
      <c r="D68" s="589"/>
      <c r="E68" s="589"/>
      <c r="F68" s="589"/>
      <c r="G68" s="589"/>
      <c r="H68" s="589"/>
      <c r="I68" s="590"/>
      <c r="J68" s="66"/>
      <c r="K68" s="85"/>
    </row>
    <row r="69" spans="1:17" s="497" customFormat="1" ht="15" customHeight="1" thickTop="1" thickBot="1" x14ac:dyDescent="0.35">
      <c r="A69" s="53"/>
      <c r="B69" s="992"/>
      <c r="C69" s="993"/>
      <c r="D69" s="993"/>
      <c r="E69" s="993"/>
      <c r="F69" s="993"/>
      <c r="G69" s="993"/>
      <c r="H69" s="993"/>
      <c r="I69" s="994"/>
      <c r="J69" s="62"/>
      <c r="K69" s="85"/>
    </row>
    <row r="70" spans="1:17" s="497" customFormat="1" ht="24" customHeight="1" thickTop="1" thickBot="1" x14ac:dyDescent="0.35">
      <c r="A70" s="69"/>
      <c r="B70" s="924"/>
      <c r="C70" s="925"/>
      <c r="D70" s="925"/>
      <c r="E70" s="925"/>
      <c r="F70" s="926"/>
      <c r="G70" s="426" t="s">
        <v>46</v>
      </c>
      <c r="H70" s="425" t="s">
        <v>6</v>
      </c>
      <c r="I70" s="427" t="s">
        <v>7</v>
      </c>
      <c r="J70" s="66"/>
      <c r="K70" s="85"/>
    </row>
    <row r="71" spans="1:17" s="497" customFormat="1" ht="24" customHeight="1" thickTop="1" thickBot="1" x14ac:dyDescent="0.35">
      <c r="A71" s="69"/>
      <c r="B71" s="918" t="s">
        <v>164</v>
      </c>
      <c r="C71" s="988"/>
      <c r="D71" s="988"/>
      <c r="E71" s="995"/>
      <c r="F71" s="996"/>
      <c r="G71" s="35">
        <f>SUM(G47,G51,G58,G62,G66)</f>
        <v>0</v>
      </c>
      <c r="H71" s="35">
        <f>SUM(H47,H51,H58,H62,H66)</f>
        <v>0</v>
      </c>
      <c r="I71" s="37">
        <f>SUM(I47,I51,I58,I62,I66)</f>
        <v>0</v>
      </c>
      <c r="J71" s="66"/>
      <c r="K71" s="85"/>
    </row>
    <row r="72" spans="1:17" s="497" customFormat="1" ht="24" customHeight="1" thickTop="1" thickBot="1" x14ac:dyDescent="0.35">
      <c r="A72" s="69"/>
      <c r="B72" s="911" t="str">
        <f xml:space="preserve"> "Frais généraux (max : "&amp;Réglages!I16&amp;"% pour l’ensemble du projet)"</f>
        <v>Frais généraux (max : 20% pour l’ensemble du projet)</v>
      </c>
      <c r="C72" s="988"/>
      <c r="D72" s="988"/>
      <c r="E72" s="443"/>
      <c r="F72" s="469" t="s">
        <v>84</v>
      </c>
      <c r="G72" s="36">
        <f>H72</f>
        <v>0</v>
      </c>
      <c r="H72" s="36">
        <f>IF($M$7,(H71)*E72/100,0)</f>
        <v>0</v>
      </c>
      <c r="I72" s="429"/>
      <c r="J72" s="66"/>
      <c r="K72" s="85"/>
    </row>
    <row r="73" spans="1:17" s="497" customFormat="1" ht="24" customHeight="1" thickTop="1" thickBot="1" x14ac:dyDescent="0.35">
      <c r="A73" s="69"/>
      <c r="B73" s="918" t="s">
        <v>53</v>
      </c>
      <c r="C73" s="988"/>
      <c r="D73" s="988"/>
      <c r="E73" s="444"/>
      <c r="F73" s="95" t="s">
        <v>84</v>
      </c>
      <c r="G73" s="35">
        <f>IF($M$8,(G47-G37)*E73/100,0)</f>
        <v>0</v>
      </c>
      <c r="H73" s="428"/>
      <c r="I73" s="33">
        <f>G73</f>
        <v>0</v>
      </c>
      <c r="J73" s="66"/>
      <c r="K73" s="85"/>
    </row>
    <row r="74" spans="1:17" s="497" customFormat="1" ht="24" customHeight="1" thickTop="1" thickBot="1" x14ac:dyDescent="0.35">
      <c r="A74" s="69"/>
      <c r="B74" s="816" t="s">
        <v>8</v>
      </c>
      <c r="C74" s="817"/>
      <c r="D74" s="817"/>
      <c r="E74" s="817"/>
      <c r="F74" s="818"/>
      <c r="G74" s="81">
        <f>G71+G72+G73</f>
        <v>0</v>
      </c>
      <c r="H74" s="81">
        <f>IF($M$7,H71+H72,0)</f>
        <v>0</v>
      </c>
      <c r="I74" s="82">
        <f>I71+I73</f>
        <v>0</v>
      </c>
      <c r="J74" s="66"/>
      <c r="K74" s="85"/>
    </row>
    <row r="75" spans="1:17" s="85" customFormat="1" ht="15" hidden="1" customHeight="1" thickTop="1" thickBot="1" x14ac:dyDescent="0.35">
      <c r="A75" s="234"/>
      <c r="B75" s="235"/>
      <c r="C75" s="236"/>
      <c r="D75" s="116"/>
      <c r="E75" s="116"/>
      <c r="F75" s="117"/>
      <c r="G75" s="117"/>
      <c r="H75" s="237"/>
      <c r="I75" s="117"/>
      <c r="J75" s="238"/>
      <c r="K75" s="239"/>
      <c r="L75" s="227"/>
      <c r="M75" s="228"/>
      <c r="N75" s="228"/>
      <c r="O75" s="228"/>
      <c r="P75" s="228"/>
      <c r="Q75" s="228"/>
    </row>
    <row r="76" spans="1:17" s="85" customFormat="1" ht="21" hidden="1" customHeight="1" thickTop="1" thickBot="1" x14ac:dyDescent="0.35">
      <c r="B76" s="930" t="s">
        <v>417</v>
      </c>
      <c r="C76" s="930"/>
      <c r="D76" s="930"/>
      <c r="E76" s="930"/>
      <c r="F76" s="930"/>
      <c r="G76" s="480"/>
      <c r="H76" s="241">
        <f>SUM(H32)</f>
        <v>0</v>
      </c>
      <c r="I76" s="233" t="s">
        <v>136</v>
      </c>
      <c r="J76" s="231"/>
      <c r="K76" s="231"/>
      <c r="L76" s="231"/>
      <c r="M76" s="231"/>
      <c r="N76" s="228"/>
      <c r="O76" s="228"/>
      <c r="P76" s="228"/>
      <c r="Q76" s="228"/>
    </row>
    <row r="77" spans="1:17" s="85" customFormat="1" ht="21" hidden="1" customHeight="1" thickTop="1" thickBot="1" x14ac:dyDescent="0.35">
      <c r="B77" s="930" t="str">
        <f>"Aide demandée personnels fonctionnaires de recherche / Aide demandée hors frais généraux (max "&amp;Réglages!$I$19&amp;"%) : "</f>
        <v xml:space="preserve">Aide demandée personnels fonctionnaires de recherche / Aide demandée hors frais généraux (max 40%) : </v>
      </c>
      <c r="C77" s="930"/>
      <c r="D77" s="930"/>
      <c r="E77" s="930"/>
      <c r="F77" s="930"/>
      <c r="G77" s="480"/>
      <c r="H77" s="241">
        <f>H76/(H71+0.0001)*100</f>
        <v>0</v>
      </c>
      <c r="I77" s="233" t="s">
        <v>98</v>
      </c>
      <c r="J77" s="232"/>
      <c r="K77" s="231"/>
      <c r="L77" s="231"/>
      <c r="M77" s="231"/>
      <c r="N77" s="228"/>
      <c r="O77" s="228"/>
      <c r="P77" s="228"/>
      <c r="Q77" s="228"/>
    </row>
    <row r="78" spans="1:17" s="85" customFormat="1" ht="13.15" hidden="1" customHeight="1" thickTop="1" x14ac:dyDescent="0.3">
      <c r="B78" s="804" t="s">
        <v>420</v>
      </c>
      <c r="C78" s="804"/>
      <c r="D78" s="804"/>
      <c r="E78" s="804"/>
      <c r="F78" s="804"/>
      <c r="G78" s="481"/>
      <c r="H78" s="475"/>
      <c r="I78" s="477" t="str">
        <f>I32</f>
        <v xml:space="preserve"> </v>
      </c>
      <c r="J78" s="232"/>
      <c r="K78" s="231"/>
      <c r="L78" s="231"/>
      <c r="M78" s="231"/>
      <c r="N78" s="228"/>
      <c r="O78" s="228"/>
      <c r="P78" s="228"/>
      <c r="Q78" s="228"/>
    </row>
    <row r="79" spans="1:17" s="85" customFormat="1" ht="13.15" hidden="1" customHeight="1" x14ac:dyDescent="0.3">
      <c r="B79" s="805" t="s">
        <v>419</v>
      </c>
      <c r="C79" s="805"/>
      <c r="D79" s="805"/>
      <c r="E79" s="805"/>
      <c r="F79" s="805"/>
      <c r="G79" s="482"/>
      <c r="H79" s="476"/>
      <c r="I79" s="478">
        <f>SUM(I41:I42)</f>
        <v>0</v>
      </c>
      <c r="J79" s="232"/>
      <c r="K79" s="231"/>
      <c r="L79" s="472" t="s">
        <v>416</v>
      </c>
      <c r="M79" s="231"/>
      <c r="N79" s="228"/>
      <c r="O79" s="228"/>
      <c r="P79" s="228"/>
      <c r="Q79" s="228"/>
    </row>
    <row r="80" spans="1:17" s="85" customFormat="1" ht="21" hidden="1" customHeight="1" thickBot="1" x14ac:dyDescent="0.35">
      <c r="B80" s="933" t="s">
        <v>415</v>
      </c>
      <c r="C80" s="933"/>
      <c r="D80" s="933"/>
      <c r="E80" s="933"/>
      <c r="F80" s="933"/>
      <c r="G80" s="483"/>
      <c r="H80" s="473"/>
      <c r="I80" s="479">
        <f>SUM(I78:I79)</f>
        <v>0</v>
      </c>
      <c r="J80" s="231"/>
      <c r="K80" s="231"/>
      <c r="L80" s="474" t="str">
        <f>IF(H76+I80=SUM(G32,G41:G42),"ok","erreur")</f>
        <v>ok</v>
      </c>
      <c r="M80" s="231"/>
      <c r="N80" s="228"/>
      <c r="O80" s="228"/>
      <c r="P80" s="228"/>
      <c r="Q80" s="228"/>
    </row>
    <row r="81" spans="1:17" s="85" customFormat="1" ht="29.5" customHeight="1" thickTop="1" thickBot="1" x14ac:dyDescent="0.35">
      <c r="A81" s="225"/>
      <c r="B81" s="226"/>
      <c r="C81" s="39"/>
      <c r="D81" s="40"/>
      <c r="E81" s="40"/>
      <c r="F81" s="41"/>
      <c r="G81" s="240" t="str">
        <f>IF(G77&gt;Réglages!$I$19,"Attention : taux d’aide des personnels fonctionnaires dépassé","")</f>
        <v/>
      </c>
      <c r="H81" s="815" t="str">
        <f>IF(I74&lt;0.1, "Attention : apport obligatoire pour chaque partenaire", "")</f>
        <v>Attention : apport obligatoire pour chaque partenaire</v>
      </c>
      <c r="I81" s="815"/>
      <c r="J81" s="229"/>
      <c r="K81" s="230"/>
      <c r="L81" s="227"/>
      <c r="M81" s="228"/>
      <c r="N81" s="228"/>
      <c r="O81" s="228"/>
      <c r="P81" s="228"/>
      <c r="Q81" s="228"/>
    </row>
    <row r="82" spans="1:17" s="497" customFormat="1" ht="5.5" customHeight="1" thickTop="1" thickBot="1" x14ac:dyDescent="0.35">
      <c r="A82" s="58"/>
      <c r="B82" s="44"/>
      <c r="C82" s="45"/>
      <c r="D82" s="46"/>
      <c r="E82" s="46"/>
      <c r="F82" s="47"/>
      <c r="G82" s="47"/>
      <c r="H82" s="48"/>
      <c r="I82" s="47"/>
      <c r="J82" s="66"/>
      <c r="K82" s="85"/>
    </row>
    <row r="83" spans="1:17" s="497" customFormat="1" ht="15" customHeight="1" thickTop="1" thickBot="1" x14ac:dyDescent="0.35">
      <c r="A83" s="50"/>
      <c r="B83" s="588" t="s">
        <v>95</v>
      </c>
      <c r="C83" s="589"/>
      <c r="D83" s="589"/>
      <c r="E83" s="589"/>
      <c r="F83" s="589"/>
      <c r="G83" s="589"/>
      <c r="H83" s="589"/>
      <c r="I83" s="590"/>
      <c r="J83" s="66"/>
      <c r="K83" s="71"/>
      <c r="L83" s="131"/>
      <c r="M83" s="205"/>
      <c r="N83" s="205"/>
      <c r="O83" s="205"/>
      <c r="P83" s="205"/>
      <c r="Q83" s="205"/>
    </row>
    <row r="84" spans="1:17" s="497" customFormat="1" ht="6.65" customHeight="1" thickTop="1" thickBot="1" x14ac:dyDescent="0.35">
      <c r="A84" s="53"/>
      <c r="B84" s="109"/>
      <c r="C84" s="216"/>
      <c r="D84" s="217"/>
      <c r="E84" s="217"/>
      <c r="F84" s="218"/>
      <c r="G84" s="218"/>
      <c r="H84" s="218"/>
      <c r="I84" s="218"/>
      <c r="J84" s="66"/>
      <c r="K84" s="71"/>
      <c r="L84" s="131"/>
      <c r="M84" s="205"/>
      <c r="N84" s="205"/>
      <c r="O84" s="205"/>
      <c r="P84" s="205"/>
      <c r="Q84" s="205"/>
    </row>
    <row r="85" spans="1:17" s="497" customFormat="1" ht="15" customHeight="1" thickTop="1" thickBot="1" x14ac:dyDescent="0.35">
      <c r="A85" s="72"/>
      <c r="B85" s="889" t="s">
        <v>47</v>
      </c>
      <c r="C85" s="934"/>
      <c r="D85" s="986" t="s">
        <v>48</v>
      </c>
      <c r="E85" s="987"/>
      <c r="F85" s="987"/>
      <c r="G85" s="987"/>
      <c r="H85" s="494" t="s">
        <v>49</v>
      </c>
      <c r="I85" s="83" t="s">
        <v>35</v>
      </c>
      <c r="J85" s="66"/>
      <c r="K85" s="71"/>
      <c r="L85" s="131"/>
      <c r="M85" s="205"/>
      <c r="N85" s="205"/>
      <c r="O85" s="205"/>
      <c r="P85" s="205"/>
      <c r="Q85" s="205"/>
    </row>
    <row r="86" spans="1:17" s="497" customFormat="1" ht="14.65" customHeight="1" thickTop="1" thickBot="1" x14ac:dyDescent="0.35">
      <c r="A86" s="75"/>
      <c r="B86" s="914" t="s">
        <v>149</v>
      </c>
      <c r="C86" s="915"/>
      <c r="D86" s="915"/>
      <c r="E86" s="915"/>
      <c r="F86" s="915"/>
      <c r="G86" s="915"/>
      <c r="H86" s="915"/>
      <c r="I86" s="916"/>
      <c r="J86" s="76"/>
      <c r="K86" s="85"/>
      <c r="L86" s="131"/>
      <c r="M86" s="141"/>
      <c r="N86" s="141"/>
      <c r="O86" s="141"/>
      <c r="P86" s="141"/>
      <c r="Q86" s="141"/>
    </row>
    <row r="87" spans="1:17" s="497" customFormat="1" ht="15" customHeight="1" thickTop="1" thickBot="1" x14ac:dyDescent="0.35">
      <c r="A87" s="69"/>
      <c r="B87" s="199">
        <v>1</v>
      </c>
      <c r="C87" s="493"/>
      <c r="D87" s="935"/>
      <c r="E87" s="936"/>
      <c r="F87" s="936"/>
      <c r="G87" s="936"/>
      <c r="H87" s="114"/>
      <c r="I87" s="115"/>
      <c r="J87" s="66"/>
      <c r="K87" s="71"/>
      <c r="L87" s="131"/>
      <c r="M87" s="205"/>
      <c r="N87" s="205"/>
      <c r="O87" s="205"/>
      <c r="P87" s="205"/>
      <c r="Q87" s="205"/>
    </row>
    <row r="88" spans="1:17" s="497" customFormat="1" ht="15" customHeight="1" thickTop="1" thickBot="1" x14ac:dyDescent="0.35">
      <c r="A88" s="69"/>
      <c r="B88" s="199">
        <v>2</v>
      </c>
      <c r="C88" s="493"/>
      <c r="D88" s="935"/>
      <c r="E88" s="936"/>
      <c r="F88" s="936"/>
      <c r="G88" s="936"/>
      <c r="H88" s="114"/>
      <c r="I88" s="115"/>
      <c r="J88" s="66"/>
      <c r="K88" s="71"/>
      <c r="L88" s="131"/>
      <c r="M88" s="205"/>
      <c r="N88" s="205"/>
      <c r="O88" s="205"/>
      <c r="P88" s="205"/>
      <c r="Q88" s="205"/>
    </row>
    <row r="89" spans="1:17" s="497" customFormat="1" ht="15" customHeight="1" thickTop="1" thickBot="1" x14ac:dyDescent="0.35">
      <c r="A89" s="69"/>
      <c r="B89" s="199">
        <v>3</v>
      </c>
      <c r="C89" s="493" t="s">
        <v>37</v>
      </c>
      <c r="D89" s="935" t="s">
        <v>37</v>
      </c>
      <c r="E89" s="935"/>
      <c r="F89" s="935"/>
      <c r="G89" s="935"/>
      <c r="H89" s="114"/>
      <c r="I89" s="115" t="s">
        <v>37</v>
      </c>
      <c r="J89" s="66"/>
      <c r="K89" s="71"/>
      <c r="L89" s="131"/>
      <c r="M89" s="205"/>
      <c r="N89" s="205"/>
      <c r="O89" s="205"/>
      <c r="P89" s="205"/>
      <c r="Q89" s="205"/>
    </row>
    <row r="90" spans="1:17" s="497" customFormat="1" ht="15" customHeight="1" thickTop="1" thickBot="1" x14ac:dyDescent="0.35">
      <c r="A90" s="69"/>
      <c r="B90" s="199">
        <v>4</v>
      </c>
      <c r="C90" s="493" t="s">
        <v>37</v>
      </c>
      <c r="D90" s="935" t="s">
        <v>37</v>
      </c>
      <c r="E90" s="935"/>
      <c r="F90" s="935"/>
      <c r="G90" s="935"/>
      <c r="H90" s="114" t="s">
        <v>37</v>
      </c>
      <c r="I90" s="115" t="s">
        <v>37</v>
      </c>
      <c r="J90" s="66"/>
      <c r="K90" s="71"/>
      <c r="L90" s="131"/>
      <c r="M90" s="205"/>
      <c r="N90" s="205"/>
      <c r="O90" s="205"/>
      <c r="P90" s="205"/>
      <c r="Q90" s="205"/>
    </row>
    <row r="91" spans="1:17" s="497" customFormat="1" ht="15" customHeight="1" thickTop="1" thickBot="1" x14ac:dyDescent="0.35">
      <c r="A91" s="69"/>
      <c r="B91" s="199">
        <v>5</v>
      </c>
      <c r="C91" s="493" t="s">
        <v>37</v>
      </c>
      <c r="D91" s="935" t="s">
        <v>37</v>
      </c>
      <c r="E91" s="935"/>
      <c r="F91" s="935"/>
      <c r="G91" s="935"/>
      <c r="H91" s="114" t="s">
        <v>37</v>
      </c>
      <c r="I91" s="115" t="s">
        <v>37</v>
      </c>
      <c r="J91" s="66"/>
      <c r="K91" s="71"/>
      <c r="L91" s="131"/>
      <c r="M91" s="205"/>
      <c r="N91" s="205"/>
      <c r="O91" s="205"/>
      <c r="P91" s="205"/>
      <c r="Q91" s="205"/>
    </row>
    <row r="92" spans="1:17" s="497" customFormat="1" ht="15" customHeight="1" thickTop="1" thickBot="1" x14ac:dyDescent="0.35">
      <c r="A92" s="69"/>
      <c r="B92" s="816" t="s">
        <v>151</v>
      </c>
      <c r="C92" s="817"/>
      <c r="D92" s="817"/>
      <c r="E92" s="817"/>
      <c r="F92" s="817"/>
      <c r="G92" s="818"/>
      <c r="H92" s="70">
        <f>SUM(H87:H91)</f>
        <v>0</v>
      </c>
      <c r="I92" s="84">
        <f>SUM(I87:I91)</f>
        <v>0</v>
      </c>
      <c r="J92" s="66"/>
      <c r="K92" s="71"/>
      <c r="L92" s="131"/>
      <c r="M92" s="205"/>
      <c r="N92" s="205"/>
      <c r="O92" s="205"/>
      <c r="P92" s="205"/>
      <c r="Q92" s="205"/>
    </row>
    <row r="93" spans="1:17" s="497" customFormat="1" ht="15.4" customHeight="1" thickTop="1" thickBot="1" x14ac:dyDescent="0.35">
      <c r="A93" s="75"/>
      <c r="B93" s="914" t="s">
        <v>150</v>
      </c>
      <c r="C93" s="915"/>
      <c r="D93" s="915"/>
      <c r="E93" s="915"/>
      <c r="F93" s="915"/>
      <c r="G93" s="915"/>
      <c r="H93" s="915"/>
      <c r="I93" s="916"/>
      <c r="J93" s="76"/>
      <c r="K93" s="85"/>
      <c r="L93" s="131"/>
      <c r="M93" s="141"/>
      <c r="N93" s="141"/>
      <c r="O93" s="141"/>
      <c r="P93" s="141"/>
      <c r="Q93" s="141"/>
    </row>
    <row r="94" spans="1:17" s="497" customFormat="1" ht="15" customHeight="1" thickTop="1" thickBot="1" x14ac:dyDescent="0.35">
      <c r="A94" s="69"/>
      <c r="B94" s="199">
        <v>1</v>
      </c>
      <c r="C94" s="493"/>
      <c r="D94" s="935"/>
      <c r="E94" s="936"/>
      <c r="F94" s="936"/>
      <c r="G94" s="936"/>
      <c r="H94" s="114"/>
      <c r="I94" s="115"/>
      <c r="J94" s="66"/>
      <c r="K94" s="71"/>
      <c r="L94" s="131"/>
      <c r="M94" s="205"/>
      <c r="N94" s="205"/>
      <c r="O94" s="205"/>
      <c r="P94" s="205"/>
      <c r="Q94" s="205"/>
    </row>
    <row r="95" spans="1:17" s="497" customFormat="1" ht="15" customHeight="1" thickTop="1" thickBot="1" x14ac:dyDescent="0.35">
      <c r="A95" s="69"/>
      <c r="B95" s="199">
        <v>2</v>
      </c>
      <c r="C95" s="493"/>
      <c r="D95" s="935"/>
      <c r="E95" s="936"/>
      <c r="F95" s="936"/>
      <c r="G95" s="936"/>
      <c r="H95" s="114"/>
      <c r="I95" s="115"/>
      <c r="J95" s="66"/>
      <c r="K95" s="71"/>
      <c r="L95" s="131"/>
      <c r="M95" s="205"/>
      <c r="N95" s="205"/>
      <c r="O95" s="205"/>
      <c r="P95" s="205"/>
      <c r="Q95" s="205"/>
    </row>
    <row r="96" spans="1:17" s="497" customFormat="1" ht="15" customHeight="1" thickTop="1" thickBot="1" x14ac:dyDescent="0.35">
      <c r="A96" s="69"/>
      <c r="B96" s="199">
        <v>3</v>
      </c>
      <c r="C96" s="493" t="s">
        <v>37</v>
      </c>
      <c r="D96" s="935" t="s">
        <v>37</v>
      </c>
      <c r="E96" s="935"/>
      <c r="F96" s="935"/>
      <c r="G96" s="935"/>
      <c r="H96" s="114"/>
      <c r="I96" s="115" t="s">
        <v>37</v>
      </c>
      <c r="J96" s="66"/>
      <c r="K96" s="71"/>
      <c r="L96" s="131"/>
      <c r="M96" s="205"/>
      <c r="N96" s="205"/>
      <c r="O96" s="205"/>
      <c r="P96" s="205"/>
      <c r="Q96" s="205"/>
    </row>
    <row r="97" spans="1:17" s="497" customFormat="1" ht="15" customHeight="1" thickTop="1" thickBot="1" x14ac:dyDescent="0.35">
      <c r="A97" s="69"/>
      <c r="B97" s="816" t="s">
        <v>152</v>
      </c>
      <c r="C97" s="817"/>
      <c r="D97" s="817"/>
      <c r="E97" s="817"/>
      <c r="F97" s="817"/>
      <c r="G97" s="818"/>
      <c r="H97" s="70">
        <f>SUM(H94:H96)</f>
        <v>0</v>
      </c>
      <c r="I97" s="84">
        <f>SUM(I94:I96)</f>
        <v>0</v>
      </c>
      <c r="J97" s="66"/>
      <c r="K97" s="71"/>
      <c r="L97" s="131"/>
      <c r="M97" s="205"/>
      <c r="N97" s="205"/>
      <c r="O97" s="205"/>
      <c r="P97" s="205"/>
      <c r="Q97" s="205"/>
    </row>
    <row r="98" spans="1:17" s="497" customFormat="1" ht="15" customHeight="1" thickTop="1" thickBot="1" x14ac:dyDescent="0.35">
      <c r="A98" s="69"/>
      <c r="B98" s="816" t="s">
        <v>177</v>
      </c>
      <c r="C98" s="817"/>
      <c r="D98" s="817"/>
      <c r="E98" s="817"/>
      <c r="F98" s="817"/>
      <c r="G98" s="818"/>
      <c r="H98" s="70">
        <f>H92+H97</f>
        <v>0</v>
      </c>
      <c r="I98" s="84">
        <f>I92+I97</f>
        <v>0</v>
      </c>
      <c r="J98" s="66"/>
      <c r="K98" s="71"/>
      <c r="L98" s="131"/>
      <c r="M98" s="205"/>
      <c r="N98" s="205"/>
      <c r="O98" s="205"/>
      <c r="P98" s="205"/>
      <c r="Q98" s="205"/>
    </row>
    <row r="99" spans="1:17" s="497" customFormat="1" ht="15" customHeight="1" thickTop="1" thickBot="1" x14ac:dyDescent="0.35">
      <c r="A99" s="58"/>
      <c r="B99" s="49"/>
      <c r="C99" s="47"/>
      <c r="D99" s="47"/>
      <c r="E99" s="47"/>
      <c r="F99" s="47"/>
      <c r="G99" s="47"/>
      <c r="H99" s="47"/>
      <c r="I99" s="47"/>
      <c r="J99" s="62"/>
      <c r="K99" s="85"/>
    </row>
    <row r="100" spans="1:17" s="497" customFormat="1" ht="15" customHeight="1" thickTop="1" thickBot="1" x14ac:dyDescent="0.35">
      <c r="A100" s="50"/>
      <c r="B100" s="588" t="s">
        <v>50</v>
      </c>
      <c r="C100" s="589"/>
      <c r="D100" s="589"/>
      <c r="E100" s="589"/>
      <c r="F100" s="589"/>
      <c r="G100" s="589"/>
      <c r="H100" s="589"/>
      <c r="I100" s="590"/>
      <c r="J100" s="66"/>
      <c r="K100" s="85"/>
    </row>
    <row r="101" spans="1:17" s="497" customFormat="1" ht="15" customHeight="1" thickTop="1" thickBot="1" x14ac:dyDescent="0.35">
      <c r="A101" s="53"/>
      <c r="B101" s="57"/>
      <c r="C101" s="57"/>
      <c r="D101" s="57"/>
      <c r="E101" s="57"/>
      <c r="F101" s="57"/>
      <c r="G101" s="57"/>
      <c r="H101" s="57"/>
      <c r="I101" s="57"/>
      <c r="J101" s="62"/>
      <c r="K101" s="85"/>
    </row>
    <row r="102" spans="1:17" s="497" customFormat="1" ht="15" customHeight="1" thickTop="1" thickBot="1" x14ac:dyDescent="0.35">
      <c r="A102" s="74"/>
      <c r="B102" s="734"/>
      <c r="C102" s="735"/>
      <c r="D102" s="735"/>
      <c r="E102" s="735"/>
      <c r="F102" s="735"/>
      <c r="G102" s="735"/>
      <c r="H102" s="735"/>
      <c r="I102" s="736"/>
      <c r="J102" s="66"/>
      <c r="K102" s="85"/>
    </row>
    <row r="103" spans="1:17" s="497" customFormat="1" ht="15" customHeight="1" thickTop="1" thickBot="1" x14ac:dyDescent="0.35">
      <c r="A103" s="74"/>
      <c r="B103" s="835"/>
      <c r="C103" s="836"/>
      <c r="D103" s="836"/>
      <c r="E103" s="836"/>
      <c r="F103" s="836"/>
      <c r="G103" s="836"/>
      <c r="H103" s="836"/>
      <c r="I103" s="837"/>
      <c r="J103" s="66"/>
      <c r="K103" s="85"/>
    </row>
    <row r="104" spans="1:17" s="497" customFormat="1" ht="15" customHeight="1" thickTop="1" thickBot="1" x14ac:dyDescent="0.35">
      <c r="A104" s="74"/>
      <c r="B104" s="835"/>
      <c r="C104" s="836"/>
      <c r="D104" s="836"/>
      <c r="E104" s="836"/>
      <c r="F104" s="836"/>
      <c r="G104" s="836"/>
      <c r="H104" s="836"/>
      <c r="I104" s="837"/>
      <c r="J104" s="66"/>
      <c r="K104" s="85"/>
    </row>
    <row r="105" spans="1:17" s="497" customFormat="1" ht="15" customHeight="1" thickTop="1" thickBot="1" x14ac:dyDescent="0.35">
      <c r="A105" s="74"/>
      <c r="B105" s="835"/>
      <c r="C105" s="836"/>
      <c r="D105" s="836"/>
      <c r="E105" s="836"/>
      <c r="F105" s="836"/>
      <c r="G105" s="836"/>
      <c r="H105" s="836"/>
      <c r="I105" s="837"/>
      <c r="J105" s="66"/>
      <c r="K105" s="85"/>
    </row>
    <row r="106" spans="1:17" s="497" customFormat="1" ht="15" customHeight="1" thickTop="1" thickBot="1" x14ac:dyDescent="0.35">
      <c r="A106" s="74"/>
      <c r="B106" s="835"/>
      <c r="C106" s="836"/>
      <c r="D106" s="836"/>
      <c r="E106" s="836"/>
      <c r="F106" s="836"/>
      <c r="G106" s="836"/>
      <c r="H106" s="836"/>
      <c r="I106" s="837"/>
      <c r="J106" s="66"/>
      <c r="K106" s="85"/>
    </row>
    <row r="107" spans="1:17" s="497" customFormat="1" ht="15" customHeight="1" thickTop="1" thickBot="1" x14ac:dyDescent="0.35">
      <c r="A107" s="74"/>
      <c r="B107" s="835"/>
      <c r="C107" s="836"/>
      <c r="D107" s="836"/>
      <c r="E107" s="836"/>
      <c r="F107" s="836"/>
      <c r="G107" s="836"/>
      <c r="H107" s="836"/>
      <c r="I107" s="837"/>
      <c r="J107" s="66"/>
      <c r="K107" s="85"/>
    </row>
    <row r="108" spans="1:17" s="497" customFormat="1" ht="15" customHeight="1" thickTop="1" thickBot="1" x14ac:dyDescent="0.35">
      <c r="A108" s="74"/>
      <c r="B108" s="838"/>
      <c r="C108" s="839"/>
      <c r="D108" s="839"/>
      <c r="E108" s="839"/>
      <c r="F108" s="839"/>
      <c r="G108" s="839"/>
      <c r="H108" s="839"/>
      <c r="I108" s="840"/>
      <c r="J108" s="66"/>
      <c r="K108" s="85"/>
    </row>
    <row r="109" spans="1:17" ht="15" customHeight="1" thickTop="1" thickBot="1" x14ac:dyDescent="0.3">
      <c r="A109" s="77"/>
      <c r="B109" s="844" t="s">
        <v>51</v>
      </c>
      <c r="C109" s="937"/>
      <c r="D109" s="937"/>
      <c r="E109" s="937"/>
      <c r="F109" s="937"/>
      <c r="G109" s="937"/>
      <c r="H109" s="937"/>
      <c r="I109" s="937"/>
      <c r="J109" s="78"/>
    </row>
    <row r="110" spans="1:17" ht="15" customHeight="1" thickTop="1" thickBot="1" x14ac:dyDescent="0.3">
      <c r="A110" s="77"/>
      <c r="B110" s="938"/>
      <c r="C110" s="939"/>
      <c r="D110" s="939"/>
      <c r="E110" s="939"/>
      <c r="F110" s="939"/>
      <c r="G110" s="939"/>
      <c r="H110" s="939"/>
      <c r="I110" s="939"/>
      <c r="J110" s="78"/>
    </row>
    <row r="111" spans="1:17" ht="15" customHeight="1" thickTop="1" thickBot="1" x14ac:dyDescent="0.3">
      <c r="A111" s="79"/>
      <c r="B111" s="938"/>
      <c r="C111" s="937"/>
      <c r="D111" s="937"/>
      <c r="E111" s="937"/>
      <c r="F111" s="937"/>
      <c r="G111" s="937"/>
      <c r="H111" s="937"/>
      <c r="I111" s="937"/>
      <c r="J111" s="78"/>
    </row>
    <row r="112" spans="1:17" customFormat="1" ht="15" customHeight="1" thickTop="1" x14ac:dyDescent="0.35">
      <c r="A112" s="17"/>
      <c r="B112" s="848" t="s">
        <v>237</v>
      </c>
      <c r="C112" s="848"/>
      <c r="D112" s="848"/>
      <c r="E112" s="848"/>
      <c r="F112" s="848"/>
      <c r="G112" s="848"/>
      <c r="H112" s="848"/>
      <c r="I112" s="848"/>
      <c r="J112" s="848"/>
      <c r="K112" s="88"/>
      <c r="L112" s="498"/>
      <c r="M112" s="498"/>
      <c r="N112" s="498"/>
      <c r="O112" s="271"/>
    </row>
    <row r="113" spans="1:15" customFormat="1" ht="14.5" x14ac:dyDescent="0.35">
      <c r="A113" s="17"/>
      <c r="B113" s="848"/>
      <c r="C113" s="848"/>
      <c r="D113" s="848"/>
      <c r="E113" s="848"/>
      <c r="F113" s="848"/>
      <c r="G113" s="848"/>
      <c r="H113" s="848"/>
      <c r="I113" s="848"/>
      <c r="J113" s="848"/>
      <c r="K113" s="88"/>
      <c r="L113" s="498"/>
      <c r="M113" s="498"/>
      <c r="N113" s="498"/>
      <c r="O113" s="271"/>
    </row>
    <row r="114" spans="1:15" customFormat="1" ht="10.9" customHeight="1" x14ac:dyDescent="0.35">
      <c r="A114" s="17"/>
      <c r="B114" s="17"/>
      <c r="C114" s="17"/>
      <c r="D114" s="17"/>
      <c r="E114" s="17"/>
      <c r="F114" s="17"/>
      <c r="G114" s="17"/>
      <c r="H114" s="17"/>
      <c r="I114" s="17"/>
      <c r="J114" s="17"/>
      <c r="K114" s="17"/>
      <c r="L114" s="17"/>
      <c r="M114" s="17"/>
      <c r="N114" s="17"/>
      <c r="O114" s="271"/>
    </row>
    <row r="115" spans="1:15" customFormat="1" ht="31.15" customHeight="1" x14ac:dyDescent="0.35">
      <c r="A115" s="17"/>
      <c r="B115" s="851" t="s">
        <v>266</v>
      </c>
      <c r="C115" s="851"/>
      <c r="D115" s="851"/>
      <c r="E115" s="851"/>
      <c r="F115" s="851"/>
      <c r="G115" s="851"/>
      <c r="H115" s="851"/>
      <c r="I115" s="851"/>
      <c r="J115" s="371"/>
      <c r="K115" s="371"/>
      <c r="L115" s="371"/>
      <c r="M115" s="371"/>
      <c r="N115" s="371"/>
      <c r="O115" s="271"/>
    </row>
    <row r="116" spans="1:15" customFormat="1" ht="9.65" customHeight="1" x14ac:dyDescent="0.35">
      <c r="A116" s="17"/>
      <c r="B116" s="375"/>
      <c r="C116" s="376"/>
      <c r="D116" s="376"/>
      <c r="E116" s="376"/>
      <c r="F116" s="376"/>
      <c r="G116" s="376"/>
      <c r="H116" s="376"/>
      <c r="I116" s="376"/>
      <c r="J116" s="376"/>
      <c r="K116" s="376"/>
      <c r="L116" s="376"/>
      <c r="M116" s="376"/>
      <c r="N116" s="376"/>
      <c r="O116" s="271"/>
    </row>
    <row r="117" spans="1:15" customFormat="1" ht="33" customHeight="1" x14ac:dyDescent="0.35">
      <c r="A117" s="17"/>
      <c r="B117" s="811" t="s">
        <v>267</v>
      </c>
      <c r="C117" s="811"/>
      <c r="D117" s="811"/>
      <c r="E117" s="811"/>
      <c r="F117" s="811"/>
      <c r="G117" s="811"/>
      <c r="H117" s="811"/>
      <c r="I117" s="811"/>
      <c r="J117" s="371"/>
      <c r="K117" s="371"/>
      <c r="L117" s="371"/>
      <c r="M117" s="371"/>
      <c r="N117" s="371"/>
      <c r="O117" s="271"/>
    </row>
    <row r="118" spans="1:15" customFormat="1" ht="33" customHeight="1" x14ac:dyDescent="0.35">
      <c r="A118" s="17"/>
      <c r="B118" s="850" t="s">
        <v>263</v>
      </c>
      <c r="C118" s="850"/>
      <c r="D118" s="850"/>
      <c r="E118" s="850"/>
      <c r="F118" s="850"/>
      <c r="G118" s="850"/>
      <c r="H118" s="850"/>
      <c r="I118" s="850"/>
      <c r="J118" s="371"/>
      <c r="K118" s="371"/>
      <c r="L118" s="371"/>
      <c r="M118" s="371"/>
      <c r="N118" s="371"/>
      <c r="O118" s="271"/>
    </row>
    <row r="119" spans="1:15" customFormat="1" ht="33" customHeight="1" x14ac:dyDescent="0.35">
      <c r="A119" s="17"/>
      <c r="B119" s="811" t="s">
        <v>250</v>
      </c>
      <c r="C119" s="811"/>
      <c r="D119" s="811"/>
      <c r="E119" s="811"/>
      <c r="F119" s="811"/>
      <c r="G119" s="811"/>
      <c r="H119" s="811"/>
      <c r="I119" s="811"/>
      <c r="J119" s="371"/>
      <c r="K119" s="371"/>
      <c r="L119" s="371"/>
      <c r="M119" s="371"/>
      <c r="N119" s="371"/>
      <c r="O119" s="271"/>
    </row>
    <row r="120" spans="1:15" customFormat="1" ht="21.4" customHeight="1" x14ac:dyDescent="0.35">
      <c r="A120" s="17"/>
      <c r="B120" s="811" t="s">
        <v>251</v>
      </c>
      <c r="C120" s="811"/>
      <c r="D120" s="811"/>
      <c r="E120" s="811"/>
      <c r="F120" s="811"/>
      <c r="G120" s="811"/>
      <c r="H120" s="811"/>
      <c r="I120" s="811"/>
      <c r="J120" s="372"/>
      <c r="K120" s="372"/>
      <c r="L120" s="372"/>
      <c r="M120" s="372"/>
      <c r="N120" s="372"/>
      <c r="O120" s="271"/>
    </row>
    <row r="121" spans="1:15" customFormat="1" ht="45.4" customHeight="1" x14ac:dyDescent="0.35">
      <c r="A121" s="17"/>
      <c r="B121" s="811" t="s">
        <v>235</v>
      </c>
      <c r="C121" s="811"/>
      <c r="D121" s="811"/>
      <c r="E121" s="811"/>
      <c r="F121" s="811"/>
      <c r="G121" s="811"/>
      <c r="H121" s="811"/>
      <c r="I121" s="811"/>
      <c r="J121" s="371"/>
      <c r="K121" s="371"/>
      <c r="L121" s="371"/>
      <c r="M121" s="371"/>
      <c r="N121" s="371"/>
      <c r="O121" s="271"/>
    </row>
    <row r="122" spans="1:15" s="374" customFormat="1" ht="19.899999999999999" customHeight="1" thickBot="1" x14ac:dyDescent="0.4">
      <c r="A122" s="372"/>
      <c r="B122" s="852" t="s">
        <v>236</v>
      </c>
      <c r="C122" s="852"/>
      <c r="D122" s="852"/>
      <c r="E122" s="852"/>
      <c r="F122" s="852"/>
      <c r="G122" s="852"/>
      <c r="H122" s="852"/>
      <c r="I122" s="852"/>
      <c r="J122" s="372"/>
      <c r="K122" s="372"/>
      <c r="L122" s="372"/>
      <c r="M122" s="372"/>
      <c r="N122" s="372"/>
      <c r="O122" s="373"/>
    </row>
    <row r="123" spans="1:15" ht="12" customHeight="1" thickTop="1" thickBot="1" x14ac:dyDescent="0.3">
      <c r="A123" s="58"/>
      <c r="B123" s="58"/>
      <c r="C123" s="64"/>
      <c r="D123" s="64"/>
      <c r="E123" s="58"/>
      <c r="F123" s="58"/>
      <c r="G123" s="58"/>
      <c r="H123" s="58"/>
      <c r="I123" s="58"/>
      <c r="J123" s="58"/>
    </row>
    <row r="124" spans="1:15" ht="13.5" customHeight="1" thickTop="1" thickBot="1" x14ac:dyDescent="0.3">
      <c r="A124" s="58"/>
      <c r="B124" s="110"/>
      <c r="C124" s="38"/>
      <c r="D124" s="672" t="s">
        <v>182</v>
      </c>
      <c r="E124" s="673"/>
      <c r="F124" s="673"/>
      <c r="G124" s="674"/>
      <c r="H124" s="38"/>
      <c r="I124" s="38"/>
      <c r="J124" s="58"/>
    </row>
    <row r="125" spans="1:15" ht="13" thickTop="1" thickBot="1" x14ac:dyDescent="0.3">
      <c r="A125" s="58"/>
      <c r="B125" s="110"/>
      <c r="C125" s="38"/>
      <c r="D125" s="612" t="s">
        <v>2</v>
      </c>
      <c r="E125" s="613"/>
      <c r="F125" s="620" t="s">
        <v>1</v>
      </c>
      <c r="G125" s="621"/>
      <c r="H125" s="38"/>
      <c r="I125" s="38"/>
      <c r="J125" s="58"/>
    </row>
    <row r="126" spans="1:15" ht="21" customHeight="1" thickTop="1" thickBot="1" x14ac:dyDescent="0.3">
      <c r="A126" s="58"/>
      <c r="B126" s="110"/>
      <c r="C126" s="38"/>
      <c r="D126" s="626" t="str">
        <f>IF(D$17="","",D$17)</f>
        <v/>
      </c>
      <c r="E126" s="627"/>
      <c r="F126" s="628" t="str">
        <f>IF(D$16="","",D$16)</f>
        <v/>
      </c>
      <c r="G126" s="629"/>
      <c r="H126" s="38"/>
      <c r="I126" s="38"/>
      <c r="J126" s="111"/>
    </row>
    <row r="127" spans="1:15" ht="13" thickTop="1" thickBot="1" x14ac:dyDescent="0.3">
      <c r="A127" s="58"/>
      <c r="B127" s="110"/>
      <c r="C127" s="38"/>
      <c r="D127" s="607" t="s">
        <v>28</v>
      </c>
      <c r="E127" s="608"/>
      <c r="F127" s="608"/>
      <c r="G127" s="611"/>
      <c r="H127" s="38"/>
      <c r="I127" s="38"/>
      <c r="J127" s="111"/>
    </row>
    <row r="128" spans="1:15" ht="13" thickTop="1" thickBot="1" x14ac:dyDescent="0.3">
      <c r="A128" s="58"/>
      <c r="B128" s="110"/>
      <c r="C128" s="38"/>
      <c r="D128" s="622" t="str">
        <f>IF(D$18="","",D$18)</f>
        <v/>
      </c>
      <c r="E128" s="623"/>
      <c r="F128" s="623"/>
      <c r="G128" s="625"/>
      <c r="H128" s="38"/>
      <c r="I128" s="38"/>
      <c r="J128" s="111"/>
    </row>
    <row r="129" spans="1:13" ht="16.5" customHeight="1" thickTop="1" thickBot="1" x14ac:dyDescent="0.3">
      <c r="A129" s="58"/>
      <c r="B129" s="110"/>
      <c r="C129" s="38"/>
      <c r="D129" s="49"/>
      <c r="E129" s="49"/>
      <c r="F129" s="49"/>
      <c r="G129" s="49"/>
      <c r="H129" s="38"/>
      <c r="I129" s="38"/>
      <c r="J129" s="111"/>
    </row>
    <row r="130" spans="1:13" ht="13.5" customHeight="1" thickTop="1" thickBot="1" x14ac:dyDescent="0.3">
      <c r="A130" s="58"/>
      <c r="B130" s="110"/>
      <c r="C130" s="38"/>
      <c r="D130" s="630" t="s">
        <v>233</v>
      </c>
      <c r="E130" s="631"/>
      <c r="F130" s="631"/>
      <c r="G130" s="632"/>
      <c r="H130" s="38"/>
      <c r="I130" s="38"/>
      <c r="J130" s="58"/>
    </row>
    <row r="131" spans="1:13" ht="16.5" customHeight="1" thickTop="1" thickBot="1" x14ac:dyDescent="0.3">
      <c r="A131" s="58"/>
      <c r="B131" s="110"/>
      <c r="C131" s="38"/>
      <c r="D131" s="340"/>
      <c r="E131" s="341"/>
      <c r="F131" s="341"/>
      <c r="G131" s="342"/>
      <c r="H131" s="38"/>
      <c r="I131" s="38"/>
      <c r="J131" s="58"/>
    </row>
    <row r="132" spans="1:13" ht="16.5" customHeight="1" thickTop="1" thickBot="1" x14ac:dyDescent="0.3">
      <c r="A132" s="58"/>
      <c r="B132" s="110"/>
      <c r="C132" s="38"/>
      <c r="D132" s="343"/>
      <c r="E132" s="344"/>
      <c r="F132" s="344"/>
      <c r="G132" s="345"/>
      <c r="H132" s="38"/>
      <c r="I132" s="38"/>
      <c r="J132" s="58"/>
    </row>
    <row r="133" spans="1:13" ht="16.5" customHeight="1" thickTop="1" thickBot="1" x14ac:dyDescent="0.3">
      <c r="A133" s="58"/>
      <c r="B133" s="110"/>
      <c r="C133" s="38"/>
      <c r="D133" s="343"/>
      <c r="E133" s="344"/>
      <c r="F133" s="344"/>
      <c r="G133" s="345"/>
      <c r="H133" s="38"/>
      <c r="I133" s="38"/>
      <c r="J133" s="58"/>
    </row>
    <row r="134" spans="1:13" ht="16.5" customHeight="1" thickTop="1" thickBot="1" x14ac:dyDescent="0.3">
      <c r="A134" s="58"/>
      <c r="B134" s="110"/>
      <c r="C134" s="38"/>
      <c r="D134" s="343"/>
      <c r="E134" s="344"/>
      <c r="F134" s="344"/>
      <c r="G134" s="345"/>
      <c r="H134" s="38"/>
      <c r="I134" s="38"/>
      <c r="J134" s="58"/>
    </row>
    <row r="135" spans="1:13" ht="16.5" customHeight="1" thickTop="1" thickBot="1" x14ac:dyDescent="0.3">
      <c r="A135" s="58"/>
      <c r="B135" s="110"/>
      <c r="C135" s="38"/>
      <c r="D135" s="343"/>
      <c r="E135" s="344"/>
      <c r="F135" s="344"/>
      <c r="G135" s="345"/>
      <c r="H135" s="38"/>
      <c r="I135" s="38"/>
      <c r="J135" s="58"/>
    </row>
    <row r="136" spans="1:13" ht="16.5" customHeight="1" thickTop="1" thickBot="1" x14ac:dyDescent="0.3">
      <c r="A136" s="64"/>
      <c r="B136" s="110"/>
      <c r="C136" s="38"/>
      <c r="D136" s="346"/>
      <c r="E136" s="347"/>
      <c r="F136" s="347"/>
      <c r="G136" s="348"/>
      <c r="H136" s="38"/>
      <c r="I136" s="38"/>
      <c r="J136" s="58"/>
    </row>
    <row r="137" spans="1:13" ht="12.5" thickTop="1" x14ac:dyDescent="0.25">
      <c r="A137" s="68"/>
      <c r="B137" s="470"/>
      <c r="C137" s="853" t="str">
        <f xml:space="preserve"> "Projet : "&amp;H2</f>
        <v xml:space="preserve">Projet : </v>
      </c>
      <c r="D137" s="854"/>
      <c r="E137" s="854"/>
      <c r="F137" s="854"/>
      <c r="G137" s="854"/>
      <c r="H137" s="854"/>
      <c r="I137" s="855"/>
      <c r="J137" s="68"/>
    </row>
    <row r="138" spans="1:13" s="88" customFormat="1" ht="12" x14ac:dyDescent="0.25">
      <c r="C138" s="854" t="str">
        <f>H3&amp; " - Nom établissement : "&amp;D7</f>
        <v xml:space="preserve">Part20 - Nom établissement : </v>
      </c>
      <c r="D138" s="854"/>
      <c r="E138" s="854"/>
      <c r="F138" s="854"/>
      <c r="G138" s="854"/>
      <c r="H138" s="854"/>
      <c r="I138" s="854"/>
      <c r="J138" s="89"/>
      <c r="L138" s="498"/>
    </row>
    <row r="139" spans="1:13" ht="15" customHeight="1" x14ac:dyDescent="0.25">
      <c r="A139" s="471"/>
      <c r="B139" s="88"/>
      <c r="C139" s="848" t="s">
        <v>231</v>
      </c>
      <c r="D139" s="848"/>
      <c r="E139" s="848"/>
      <c r="F139" s="848"/>
      <c r="G139" s="848"/>
      <c r="H139" s="848"/>
      <c r="I139" s="848"/>
      <c r="J139" s="849"/>
    </row>
    <row r="140" spans="1:13" s="88" customFormat="1" ht="46.5" customHeight="1" x14ac:dyDescent="0.25">
      <c r="A140" s="38"/>
      <c r="B140" s="38"/>
      <c r="C140" s="847" t="s">
        <v>425</v>
      </c>
      <c r="D140" s="847"/>
      <c r="E140" s="847"/>
      <c r="F140" s="847"/>
      <c r="G140" s="847"/>
      <c r="H140" s="847"/>
      <c r="I140" s="847"/>
      <c r="J140" s="847"/>
      <c r="L140" s="498"/>
      <c r="M140" s="498"/>
    </row>
    <row r="141" spans="1:13" s="88" customFormat="1" ht="50.5" customHeight="1" x14ac:dyDescent="0.25">
      <c r="C141" s="496" t="s">
        <v>199</v>
      </c>
      <c r="D141" s="244" t="s">
        <v>197</v>
      </c>
      <c r="E141" s="940" t="s">
        <v>198</v>
      </c>
      <c r="F141" s="940"/>
      <c r="G141" s="827" t="s">
        <v>234</v>
      </c>
      <c r="H141" s="828"/>
      <c r="I141" s="828"/>
      <c r="J141" s="829"/>
      <c r="L141" s="434" t="s">
        <v>275</v>
      </c>
      <c r="M141" s="431"/>
    </row>
    <row r="142" spans="1:13" s="88" customFormat="1" ht="37.9" customHeight="1" x14ac:dyDescent="0.25">
      <c r="C142" s="245" t="str">
        <f>D7&amp;" 
("&amp;D9&amp;")"</f>
        <v xml:space="preserve"> 
()</v>
      </c>
      <c r="D142" s="245" t="str">
        <f>IF(D8="","Étab de la fiche",D8)</f>
        <v>Étab de la fiche</v>
      </c>
      <c r="E142" s="941" t="str">
        <f>IF(D10="","",""&amp;D10)</f>
        <v/>
      </c>
      <c r="F142" s="942"/>
      <c r="G142" s="827"/>
      <c r="H142" s="828"/>
      <c r="I142" s="828"/>
      <c r="J142" s="829"/>
      <c r="L142" s="433">
        <v>1</v>
      </c>
      <c r="M142" s="435" t="s">
        <v>202</v>
      </c>
    </row>
    <row r="143" spans="1:13" s="88" customFormat="1" ht="59.5" customHeight="1" x14ac:dyDescent="0.25">
      <c r="C143" s="246"/>
      <c r="D143" s="246"/>
      <c r="E143" s="806"/>
      <c r="F143" s="807"/>
      <c r="G143" s="808" t="s">
        <v>252</v>
      </c>
      <c r="H143" s="809"/>
      <c r="I143" s="809"/>
      <c r="J143" s="810"/>
      <c r="L143" s="433">
        <v>1</v>
      </c>
      <c r="M143" s="435" t="s">
        <v>203</v>
      </c>
    </row>
    <row r="144" spans="1:13" s="88" customFormat="1" ht="59.5" customHeight="1" x14ac:dyDescent="0.25">
      <c r="C144" s="246"/>
      <c r="D144" s="246"/>
      <c r="E144" s="806"/>
      <c r="F144" s="807"/>
      <c r="G144" s="808" t="s">
        <v>252</v>
      </c>
      <c r="H144" s="809"/>
      <c r="I144" s="809"/>
      <c r="J144" s="810"/>
      <c r="L144" s="433">
        <v>1</v>
      </c>
      <c r="M144" s="435" t="s">
        <v>204</v>
      </c>
    </row>
    <row r="145" spans="3:13" s="88" customFormat="1" ht="59.5" customHeight="1" x14ac:dyDescent="0.25">
      <c r="C145" s="246"/>
      <c r="D145" s="246"/>
      <c r="E145" s="806"/>
      <c r="F145" s="807"/>
      <c r="G145" s="808" t="s">
        <v>252</v>
      </c>
      <c r="H145" s="809"/>
      <c r="I145" s="809"/>
      <c r="J145" s="810"/>
      <c r="L145" s="433">
        <v>1</v>
      </c>
      <c r="M145" s="435" t="s">
        <v>205</v>
      </c>
    </row>
    <row r="146" spans="3:13" s="88" customFormat="1" ht="59.5" customHeight="1" x14ac:dyDescent="0.25">
      <c r="C146" s="246"/>
      <c r="D146" s="246"/>
      <c r="E146" s="806"/>
      <c r="F146" s="807"/>
      <c r="G146" s="808" t="s">
        <v>252</v>
      </c>
      <c r="H146" s="809"/>
      <c r="I146" s="809"/>
      <c r="J146" s="810"/>
      <c r="L146" s="433">
        <v>1</v>
      </c>
      <c r="M146" s="435" t="s">
        <v>206</v>
      </c>
    </row>
    <row r="147" spans="3:13" s="88" customFormat="1" ht="59.5" customHeight="1" x14ac:dyDescent="0.25">
      <c r="C147" s="246"/>
      <c r="D147" s="246"/>
      <c r="E147" s="806"/>
      <c r="F147" s="807"/>
      <c r="G147" s="808" t="s">
        <v>252</v>
      </c>
      <c r="H147" s="809"/>
      <c r="I147" s="809"/>
      <c r="J147" s="810"/>
      <c r="L147" s="433">
        <v>1</v>
      </c>
      <c r="M147" s="435" t="s">
        <v>207</v>
      </c>
    </row>
    <row r="148" spans="3:13" s="88" customFormat="1" ht="59.5" customHeight="1" x14ac:dyDescent="0.25">
      <c r="C148" s="246"/>
      <c r="D148" s="246"/>
      <c r="E148" s="806"/>
      <c r="F148" s="807"/>
      <c r="G148" s="808" t="s">
        <v>252</v>
      </c>
      <c r="H148" s="809"/>
      <c r="I148" s="809"/>
      <c r="J148" s="810"/>
      <c r="L148" s="433">
        <v>1</v>
      </c>
      <c r="M148" s="435" t="s">
        <v>208</v>
      </c>
    </row>
    <row r="149" spans="3:13" s="88" customFormat="1" ht="59.5" customHeight="1" x14ac:dyDescent="0.25">
      <c r="C149" s="246"/>
      <c r="D149" s="246"/>
      <c r="E149" s="806"/>
      <c r="F149" s="807"/>
      <c r="G149" s="808" t="s">
        <v>252</v>
      </c>
      <c r="H149" s="809"/>
      <c r="I149" s="809"/>
      <c r="J149" s="810"/>
      <c r="L149" s="432">
        <v>1</v>
      </c>
      <c r="M149" s="435" t="s">
        <v>209</v>
      </c>
    </row>
    <row r="150" spans="3:13" s="88" customFormat="1" ht="10.5" x14ac:dyDescent="0.25">
      <c r="J150" s="89"/>
      <c r="L150" s="432">
        <v>1</v>
      </c>
      <c r="M150" s="436" t="s">
        <v>276</v>
      </c>
    </row>
    <row r="151" spans="3:13" s="88" customFormat="1" ht="10.5" x14ac:dyDescent="0.25">
      <c r="J151" s="89"/>
      <c r="L151" s="498"/>
      <c r="M151" s="498"/>
    </row>
    <row r="152" spans="3:13" s="88" customFormat="1" ht="10.5" hidden="1" x14ac:dyDescent="0.25">
      <c r="J152" s="89"/>
      <c r="L152" s="498"/>
    </row>
    <row r="153" spans="3:13" s="88" customFormat="1" ht="10.5" hidden="1" x14ac:dyDescent="0.25">
      <c r="J153" s="89"/>
      <c r="L153" s="498"/>
    </row>
    <row r="154" spans="3:13" s="88" customFormat="1" ht="10.5" hidden="1" x14ac:dyDescent="0.25">
      <c r="J154" s="89"/>
    </row>
    <row r="155" spans="3:13" s="88" customFormat="1" ht="10.5" hidden="1" x14ac:dyDescent="0.25">
      <c r="J155" s="89"/>
    </row>
    <row r="156" spans="3:13" s="88" customFormat="1" ht="10.5" hidden="1" x14ac:dyDescent="0.25">
      <c r="J156" s="89"/>
    </row>
    <row r="157" spans="3:13" s="88" customFormat="1" ht="10.5" hidden="1" x14ac:dyDescent="0.25">
      <c r="J157" s="89"/>
    </row>
    <row r="158" spans="3:13" s="88" customFormat="1" ht="10.5" hidden="1" x14ac:dyDescent="0.25">
      <c r="J158" s="89"/>
    </row>
    <row r="159" spans="3:13" s="88" customFormat="1" ht="10.5" hidden="1" x14ac:dyDescent="0.25">
      <c r="J159" s="89"/>
    </row>
    <row r="160" spans="3:13" s="88" customFormat="1" ht="10.5" hidden="1" x14ac:dyDescent="0.25">
      <c r="J160" s="89"/>
    </row>
    <row r="161" spans="10:10" s="88" customFormat="1" ht="10.5" hidden="1" x14ac:dyDescent="0.25">
      <c r="J161" s="89"/>
    </row>
    <row r="162" spans="10:10" s="88" customFormat="1" ht="10.5" hidden="1" x14ac:dyDescent="0.25">
      <c r="J162" s="89"/>
    </row>
    <row r="163" spans="10:10" s="88" customFormat="1" ht="10.5" hidden="1" x14ac:dyDescent="0.25">
      <c r="J163" s="89"/>
    </row>
    <row r="164" spans="10:10" s="88" customFormat="1" ht="10.5" hidden="1" x14ac:dyDescent="0.25">
      <c r="J164" s="89"/>
    </row>
    <row r="165" spans="10:10" s="88" customFormat="1" ht="10.5" hidden="1" x14ac:dyDescent="0.25">
      <c r="J165" s="89"/>
    </row>
    <row r="166" spans="10:10" s="88" customFormat="1" ht="10.5" hidden="1" x14ac:dyDescent="0.25">
      <c r="J166" s="89"/>
    </row>
    <row r="167" spans="10:10" s="88" customFormat="1" ht="10.5" hidden="1" x14ac:dyDescent="0.25">
      <c r="J167" s="89"/>
    </row>
    <row r="168" spans="10:10" s="88" customFormat="1" ht="10.5" hidden="1" x14ac:dyDescent="0.25">
      <c r="J168" s="89"/>
    </row>
    <row r="169" spans="10:10" s="88" customFormat="1" ht="10.5" hidden="1" x14ac:dyDescent="0.25">
      <c r="J169" s="89"/>
    </row>
    <row r="170" spans="10:10" s="88" customFormat="1" ht="10.5" hidden="1" x14ac:dyDescent="0.25">
      <c r="J170" s="89"/>
    </row>
    <row r="171" spans="10:10" s="88" customFormat="1" ht="10.5" hidden="1" x14ac:dyDescent="0.25">
      <c r="J171" s="89"/>
    </row>
    <row r="172" spans="10:10" s="88" customFormat="1" ht="10.5" hidden="1" x14ac:dyDescent="0.25">
      <c r="J172" s="89"/>
    </row>
    <row r="173" spans="10:10" s="88" customFormat="1" ht="10.5" hidden="1" x14ac:dyDescent="0.25">
      <c r="J173" s="89"/>
    </row>
    <row r="174" spans="10:10" s="88" customFormat="1" ht="10.5" hidden="1" x14ac:dyDescent="0.25">
      <c r="J174" s="89"/>
    </row>
    <row r="175" spans="10:10" s="88" customFormat="1" ht="10.5" hidden="1" x14ac:dyDescent="0.25">
      <c r="J175" s="89"/>
    </row>
    <row r="176" spans="10:10" s="88" customFormat="1" ht="10.5" hidden="1" x14ac:dyDescent="0.25">
      <c r="J176" s="89"/>
    </row>
    <row r="177" spans="10:10" s="88" customFormat="1" ht="10.5" hidden="1" x14ac:dyDescent="0.25">
      <c r="J177" s="89"/>
    </row>
    <row r="178" spans="10:10" s="88" customFormat="1" ht="10.5" hidden="1" x14ac:dyDescent="0.25">
      <c r="J178" s="89"/>
    </row>
    <row r="179" spans="10:10" ht="10.5" hidden="1" x14ac:dyDescent="0.25"/>
    <row r="180" spans="10:10" ht="10.5" hidden="1" x14ac:dyDescent="0.25"/>
    <row r="181" spans="10:10" ht="10.5" hidden="1" x14ac:dyDescent="0.25"/>
    <row r="182" spans="10:10" ht="10.5" hidden="1" x14ac:dyDescent="0.25"/>
    <row r="183" spans="10:10" ht="10.5" hidden="1" x14ac:dyDescent="0.25"/>
    <row r="184" spans="10:10" ht="10.5" hidden="1" x14ac:dyDescent="0.25"/>
    <row r="185" spans="10:10" ht="10.5" hidden="1" x14ac:dyDescent="0.25"/>
    <row r="186" spans="10:10" ht="10.5" hidden="1" x14ac:dyDescent="0.25"/>
    <row r="187" spans="10:10" ht="10.5" hidden="1" x14ac:dyDescent="0.25"/>
    <row r="188" spans="10:10" ht="10.5" hidden="1" x14ac:dyDescent="0.25"/>
    <row r="189" spans="10:10" ht="10.5" hidden="1" x14ac:dyDescent="0.25"/>
    <row r="190" spans="10:10" ht="10.5" hidden="1" x14ac:dyDescent="0.25"/>
    <row r="191" spans="10:10" ht="10.5" hidden="1" x14ac:dyDescent="0.25"/>
    <row r="192" spans="10:10" ht="10.5" hidden="1" x14ac:dyDescent="0.25"/>
    <row r="193" ht="10.5" hidden="1" x14ac:dyDescent="0.25"/>
    <row r="194" ht="10.5" hidden="1" x14ac:dyDescent="0.25"/>
    <row r="195" ht="10.5" hidden="1" x14ac:dyDescent="0.25"/>
    <row r="196" ht="10.5" hidden="1" x14ac:dyDescent="0.25"/>
    <row r="197" ht="10.5" hidden="1" x14ac:dyDescent="0.25"/>
    <row r="198" ht="10.5" hidden="1" x14ac:dyDescent="0.25"/>
    <row r="199" ht="10.5" hidden="1" x14ac:dyDescent="0.25"/>
    <row r="200" ht="10.5" hidden="1" x14ac:dyDescent="0.25"/>
    <row r="201" ht="10.5" hidden="1" x14ac:dyDescent="0.25"/>
    <row r="202" ht="10.5" hidden="1" x14ac:dyDescent="0.25"/>
    <row r="203" ht="10.5" hidden="1" x14ac:dyDescent="0.25"/>
    <row r="204" ht="10.5" hidden="1" x14ac:dyDescent="0.25"/>
    <row r="205" ht="10.5" hidden="1" x14ac:dyDescent="0.25"/>
    <row r="206" ht="10.5" hidden="1" x14ac:dyDescent="0.25"/>
    <row r="207" ht="10.5" hidden="1" x14ac:dyDescent="0.25"/>
    <row r="208" ht="10.5" hidden="1" x14ac:dyDescent="0.25"/>
    <row r="209" ht="10.5" hidden="1" x14ac:dyDescent="0.25"/>
    <row r="210" ht="10.5" hidden="1" x14ac:dyDescent="0.25"/>
    <row r="211" ht="10.5" hidden="1" x14ac:dyDescent="0.25"/>
    <row r="212" ht="10.5" hidden="1" x14ac:dyDescent="0.25"/>
    <row r="213" ht="10.5" hidden="1" x14ac:dyDescent="0.25"/>
    <row r="214" ht="10.5" hidden="1" x14ac:dyDescent="0.25"/>
    <row r="215" ht="10.5" hidden="1" x14ac:dyDescent="0.25"/>
    <row r="216" ht="10.5" hidden="1" x14ac:dyDescent="0.25"/>
    <row r="217" ht="10.5" hidden="1" x14ac:dyDescent="0.25"/>
    <row r="218" ht="10.5" hidden="1" x14ac:dyDescent="0.25"/>
    <row r="219" ht="10.5" hidden="1" x14ac:dyDescent="0.25"/>
    <row r="220" ht="10.5" hidden="1" x14ac:dyDescent="0.25"/>
    <row r="221" ht="10.5" hidden="1" x14ac:dyDescent="0.25"/>
    <row r="222" ht="10.5" hidden="1" x14ac:dyDescent="0.25"/>
    <row r="223" ht="10.5" hidden="1" x14ac:dyDescent="0.25"/>
    <row r="224" ht="10.5" hidden="1" x14ac:dyDescent="0.25"/>
    <row r="225" ht="10.5" hidden="1" x14ac:dyDescent="0.25"/>
    <row r="226" ht="10.5" hidden="1" x14ac:dyDescent="0.25"/>
    <row r="227" ht="10.5" hidden="1" x14ac:dyDescent="0.25"/>
    <row r="228" ht="10.5" hidden="1" x14ac:dyDescent="0.25"/>
    <row r="229" ht="10.5" hidden="1" x14ac:dyDescent="0.25"/>
    <row r="230" ht="10.5" hidden="1" x14ac:dyDescent="0.25"/>
    <row r="231" ht="10.5" hidden="1" x14ac:dyDescent="0.25"/>
    <row r="232" ht="10.5" hidden="1" x14ac:dyDescent="0.25"/>
    <row r="233" ht="10.5" hidden="1" x14ac:dyDescent="0.25"/>
    <row r="234" ht="10.5" hidden="1" x14ac:dyDescent="0.25"/>
    <row r="235" ht="10.5" hidden="1" x14ac:dyDescent="0.25"/>
    <row r="236" ht="10.5" hidden="1" x14ac:dyDescent="0.25"/>
    <row r="237" ht="10.5" hidden="1" x14ac:dyDescent="0.25"/>
    <row r="238" ht="10.5" hidden="1" x14ac:dyDescent="0.25"/>
    <row r="239" ht="10.5" hidden="1" x14ac:dyDescent="0.25"/>
    <row r="240" ht="10.5" hidden="1" x14ac:dyDescent="0.25"/>
    <row r="241" ht="10.5" hidden="1" x14ac:dyDescent="0.25"/>
    <row r="242" ht="10.5" hidden="1" x14ac:dyDescent="0.25"/>
    <row r="243" ht="10.5" hidden="1" x14ac:dyDescent="0.25"/>
    <row r="244" ht="10.5" hidden="1" x14ac:dyDescent="0.25"/>
    <row r="245" ht="10.5" hidden="1" x14ac:dyDescent="0.25"/>
    <row r="246" ht="10.5" hidden="1" x14ac:dyDescent="0.25"/>
    <row r="247" ht="10.5" hidden="1" x14ac:dyDescent="0.25"/>
    <row r="248" ht="10.5" hidden="1" x14ac:dyDescent="0.25"/>
    <row r="249" ht="10.5" hidden="1" x14ac:dyDescent="0.25"/>
    <row r="250" ht="10.5" hidden="1" x14ac:dyDescent="0.25"/>
    <row r="251" ht="10.5" hidden="1" x14ac:dyDescent="0.25"/>
    <row r="252" ht="10.5" hidden="1" x14ac:dyDescent="0.25"/>
    <row r="253" ht="10.5" hidden="1" x14ac:dyDescent="0.25"/>
    <row r="254" ht="10.5" hidden="1" x14ac:dyDescent="0.25"/>
    <row r="255" ht="10.5" hidden="1" x14ac:dyDescent="0.25"/>
    <row r="256" ht="10.5" hidden="1" x14ac:dyDescent="0.25"/>
    <row r="257" ht="10.5" hidden="1" x14ac:dyDescent="0.25"/>
    <row r="258" ht="10.5" hidden="1" x14ac:dyDescent="0.25"/>
    <row r="259" ht="10.5" hidden="1" x14ac:dyDescent="0.25"/>
    <row r="260" ht="10.5" hidden="1" x14ac:dyDescent="0.25"/>
    <row r="261" ht="10.5" hidden="1" x14ac:dyDescent="0.25"/>
    <row r="262" ht="10.5" hidden="1" x14ac:dyDescent="0.25"/>
    <row r="263" ht="10.5" hidden="1" x14ac:dyDescent="0.25"/>
    <row r="264" ht="10.5" hidden="1" x14ac:dyDescent="0.25"/>
    <row r="265" ht="10.5" hidden="1" x14ac:dyDescent="0.25"/>
    <row r="266" ht="10.5" hidden="1" x14ac:dyDescent="0.25"/>
    <row r="267" ht="10.5" hidden="1" x14ac:dyDescent="0.25"/>
    <row r="268" ht="10.5" hidden="1" x14ac:dyDescent="0.25"/>
    <row r="269" ht="10.5" hidden="1" x14ac:dyDescent="0.25"/>
    <row r="270" ht="10.5" hidden="1" x14ac:dyDescent="0.25"/>
    <row r="271" ht="10.5" hidden="1" x14ac:dyDescent="0.25"/>
    <row r="272" ht="10.5" hidden="1" x14ac:dyDescent="0.25"/>
    <row r="273" ht="10.5" hidden="1" x14ac:dyDescent="0.25"/>
    <row r="274" ht="10.5" hidden="1" x14ac:dyDescent="0.25"/>
    <row r="275" ht="10.5" hidden="1" x14ac:dyDescent="0.25"/>
    <row r="276" ht="10.5" hidden="1" x14ac:dyDescent="0.25"/>
    <row r="277" ht="10.5" hidden="1" x14ac:dyDescent="0.25"/>
    <row r="278" ht="10.5" hidden="1" x14ac:dyDescent="0.25"/>
    <row r="279" ht="10.5" hidden="1" x14ac:dyDescent="0.25"/>
    <row r="280" ht="10.5" hidden="1" x14ac:dyDescent="0.25"/>
    <row r="281" ht="10.5" hidden="1" x14ac:dyDescent="0.25"/>
    <row r="282" ht="10.5" hidden="1" x14ac:dyDescent="0.25"/>
    <row r="283" ht="10.5" hidden="1" x14ac:dyDescent="0.25"/>
    <row r="284" ht="10.5" hidden="1" x14ac:dyDescent="0.25"/>
    <row r="285" ht="10.5" hidden="1" x14ac:dyDescent="0.25"/>
    <row r="286" ht="10.5" hidden="1" x14ac:dyDescent="0.25"/>
    <row r="287" ht="10.5" hidden="1" x14ac:dyDescent="0.25"/>
    <row r="288" ht="10.5" hidden="1" x14ac:dyDescent="0.25"/>
    <row r="289" ht="10.5" hidden="1" x14ac:dyDescent="0.25"/>
    <row r="290" ht="10.5" hidden="1" x14ac:dyDescent="0.25"/>
    <row r="291" ht="10.5" hidden="1" x14ac:dyDescent="0.25"/>
    <row r="292" ht="10.5" hidden="1" x14ac:dyDescent="0.25"/>
    <row r="293" ht="10.5" hidden="1" x14ac:dyDescent="0.25"/>
    <row r="294" ht="10.5" hidden="1" x14ac:dyDescent="0.25"/>
    <row r="295" ht="10.5" hidden="1" x14ac:dyDescent="0.25"/>
    <row r="296" ht="10.5" hidden="1" x14ac:dyDescent="0.25"/>
    <row r="297" ht="10.5" hidden="1" x14ac:dyDescent="0.25"/>
    <row r="298" ht="10.5" hidden="1" x14ac:dyDescent="0.25"/>
    <row r="299" ht="10.5" hidden="1" x14ac:dyDescent="0.25"/>
    <row r="300" ht="10.5" hidden="1" x14ac:dyDescent="0.25"/>
    <row r="301" ht="10.5" hidden="1" x14ac:dyDescent="0.25"/>
    <row r="302" ht="10.5" hidden="1" x14ac:dyDescent="0.25"/>
    <row r="303" ht="10.5" hidden="1" x14ac:dyDescent="0.25"/>
    <row r="304" ht="10.5" hidden="1" x14ac:dyDescent="0.25"/>
    <row r="305" ht="10.5" hidden="1" x14ac:dyDescent="0.25"/>
    <row r="306" ht="10.5" hidden="1" x14ac:dyDescent="0.25"/>
    <row r="307" ht="10.5" hidden="1" x14ac:dyDescent="0.25"/>
    <row r="308" ht="10.5" hidden="1" x14ac:dyDescent="0.25"/>
    <row r="309" ht="10.5" hidden="1" x14ac:dyDescent="0.25"/>
    <row r="310" ht="10.5" hidden="1" x14ac:dyDescent="0.25"/>
    <row r="311" ht="10.5" hidden="1" x14ac:dyDescent="0.25"/>
    <row r="312" ht="10.5" hidden="1" x14ac:dyDescent="0.25"/>
    <row r="313" ht="10.5" hidden="1" x14ac:dyDescent="0.25"/>
    <row r="314" ht="10.5" hidden="1" x14ac:dyDescent="0.25"/>
    <row r="315" ht="10.5" hidden="1" x14ac:dyDescent="0.25"/>
    <row r="316" ht="10.5" hidden="1" x14ac:dyDescent="0.25"/>
    <row r="317" ht="10.5" hidden="1" x14ac:dyDescent="0.25"/>
    <row r="318" ht="10.5" hidden="1" x14ac:dyDescent="0.25"/>
    <row r="319" ht="10.5" hidden="1" x14ac:dyDescent="0.25"/>
    <row r="320" ht="10.5" hidden="1" x14ac:dyDescent="0.25"/>
    <row r="321" ht="10.5" hidden="1" x14ac:dyDescent="0.25"/>
    <row r="322" ht="10.5" hidden="1" x14ac:dyDescent="0.25"/>
    <row r="323" ht="10.5" hidden="1" x14ac:dyDescent="0.25"/>
    <row r="324" ht="10.5" hidden="1" x14ac:dyDescent="0.25"/>
    <row r="325" ht="10.5" hidden="1" x14ac:dyDescent="0.25"/>
    <row r="326" ht="10.5" hidden="1" x14ac:dyDescent="0.25"/>
    <row r="327" ht="10.5" hidden="1" x14ac:dyDescent="0.25"/>
    <row r="328" ht="10.5" hidden="1" x14ac:dyDescent="0.25"/>
    <row r="329" ht="10.5" hidden="1" x14ac:dyDescent="0.25"/>
    <row r="330" ht="10.5" hidden="1" x14ac:dyDescent="0.25"/>
    <row r="331" ht="10.5" hidden="1" x14ac:dyDescent="0.25"/>
    <row r="332" ht="10.5" hidden="1" x14ac:dyDescent="0.25"/>
    <row r="333" ht="10.5" hidden="1" x14ac:dyDescent="0.25"/>
    <row r="334" ht="10.5" hidden="1" x14ac:dyDescent="0.25"/>
    <row r="335" ht="10.5" hidden="1" x14ac:dyDescent="0.25"/>
    <row r="336" ht="10.5" hidden="1" x14ac:dyDescent="0.25"/>
    <row r="337" ht="10.5" hidden="1" x14ac:dyDescent="0.25"/>
    <row r="338" ht="10.5" hidden="1" x14ac:dyDescent="0.25"/>
    <row r="339" ht="10.5" hidden="1" x14ac:dyDescent="0.25"/>
    <row r="340" ht="10.5" hidden="1" x14ac:dyDescent="0.25"/>
    <row r="341" ht="10.5" hidden="1" x14ac:dyDescent="0.25"/>
    <row r="342" ht="10.5" hidden="1" x14ac:dyDescent="0.25"/>
    <row r="343" ht="10.5" hidden="1" x14ac:dyDescent="0.25"/>
    <row r="344" ht="10.5" hidden="1" x14ac:dyDescent="0.25"/>
    <row r="345" ht="10.5" hidden="1" x14ac:dyDescent="0.25"/>
    <row r="346" ht="10.5" hidden="1" x14ac:dyDescent="0.25"/>
    <row r="347" ht="10.5" hidden="1" x14ac:dyDescent="0.25"/>
    <row r="348" ht="10.5" hidden="1" x14ac:dyDescent="0.25"/>
    <row r="349" ht="10.5" hidden="1" x14ac:dyDescent="0.25"/>
    <row r="350" ht="10.5" hidden="1" x14ac:dyDescent="0.25"/>
    <row r="351" ht="10.5" hidden="1" x14ac:dyDescent="0.25"/>
    <row r="352" ht="10.5" hidden="1" x14ac:dyDescent="0.25"/>
    <row r="353" ht="10.5" hidden="1" x14ac:dyDescent="0.25"/>
    <row r="354" ht="10.5" hidden="1" x14ac:dyDescent="0.25"/>
    <row r="355" ht="10.5" hidden="1" x14ac:dyDescent="0.25"/>
    <row r="356" ht="10.5" hidden="1" x14ac:dyDescent="0.25"/>
    <row r="357" ht="10.5" hidden="1" x14ac:dyDescent="0.25"/>
    <row r="358" ht="10.5" hidden="1" x14ac:dyDescent="0.25"/>
    <row r="359" ht="10.5" hidden="1" x14ac:dyDescent="0.25"/>
    <row r="360" ht="10.5" hidden="1" x14ac:dyDescent="0.25"/>
    <row r="361" ht="10.5" hidden="1" x14ac:dyDescent="0.25"/>
    <row r="362" ht="10.5" hidden="1" x14ac:dyDescent="0.25"/>
    <row r="363" ht="10.5" hidden="1" x14ac:dyDescent="0.25"/>
    <row r="364" ht="10.5" hidden="1" x14ac:dyDescent="0.25"/>
    <row r="365" ht="10.5" hidden="1" x14ac:dyDescent="0.25"/>
    <row r="366" ht="10.5" hidden="1" x14ac:dyDescent="0.25"/>
    <row r="367" ht="10.5" hidden="1" x14ac:dyDescent="0.25"/>
    <row r="368" ht="10.5" hidden="1" x14ac:dyDescent="0.25"/>
    <row r="369" ht="10.5" hidden="1" x14ac:dyDescent="0.25"/>
    <row r="370" ht="10.5" hidden="1" x14ac:dyDescent="0.25"/>
    <row r="371" ht="10.5" hidden="1" x14ac:dyDescent="0.25"/>
    <row r="372" ht="10.5" hidden="1" x14ac:dyDescent="0.25"/>
    <row r="373" ht="10.5" hidden="1" x14ac:dyDescent="0.25"/>
    <row r="374" ht="10.5" hidden="1" x14ac:dyDescent="0.25"/>
    <row r="375" ht="10.5" hidden="1" x14ac:dyDescent="0.25"/>
    <row r="376" ht="10.5" hidden="1" x14ac:dyDescent="0.25"/>
    <row r="377" ht="10.5" hidden="1" x14ac:dyDescent="0.25"/>
    <row r="378" ht="10.5" hidden="1" x14ac:dyDescent="0.25"/>
    <row r="379" ht="10.5" hidden="1" x14ac:dyDescent="0.25"/>
    <row r="380" ht="10.5" hidden="1" x14ac:dyDescent="0.25"/>
    <row r="381" ht="10.5" hidden="1" x14ac:dyDescent="0.25"/>
    <row r="382" ht="10.5" hidden="1" x14ac:dyDescent="0.25"/>
    <row r="383" ht="10.5" hidden="1" x14ac:dyDescent="0.25"/>
    <row r="384" ht="10.5" hidden="1" x14ac:dyDescent="0.25"/>
    <row r="385" ht="10.5" hidden="1" x14ac:dyDescent="0.25"/>
    <row r="386" ht="10.5" hidden="1" x14ac:dyDescent="0.25"/>
    <row r="387" ht="10.5" hidden="1" x14ac:dyDescent="0.25"/>
    <row r="388" ht="10.5" hidden="1" x14ac:dyDescent="0.25"/>
    <row r="389" ht="10.5" hidden="1" x14ac:dyDescent="0.25"/>
    <row r="390" ht="10.5" hidden="1" x14ac:dyDescent="0.25"/>
    <row r="391" ht="10.5" hidden="1" x14ac:dyDescent="0.25"/>
    <row r="392" ht="10.5" hidden="1" x14ac:dyDescent="0.25"/>
    <row r="393" ht="10.5" hidden="1" x14ac:dyDescent="0.25"/>
    <row r="394" ht="10.5" hidden="1" x14ac:dyDescent="0.25"/>
    <row r="395" ht="10.5" hidden="1" x14ac:dyDescent="0.25"/>
    <row r="396" ht="10.5" hidden="1" x14ac:dyDescent="0.25"/>
    <row r="397" ht="10.5" hidden="1" x14ac:dyDescent="0.25"/>
    <row r="398" ht="10.5" hidden="1" x14ac:dyDescent="0.25"/>
    <row r="399" ht="10.5" hidden="1" x14ac:dyDescent="0.25"/>
    <row r="400" ht="10.5" hidden="1" x14ac:dyDescent="0.25"/>
    <row r="401" ht="10.5" hidden="1" x14ac:dyDescent="0.25"/>
    <row r="402" ht="10.5" hidden="1" x14ac:dyDescent="0.25"/>
    <row r="403" ht="10.5" hidden="1" x14ac:dyDescent="0.25"/>
    <row r="404" ht="10.5" hidden="1" x14ac:dyDescent="0.25"/>
    <row r="405" ht="10.5" hidden="1" x14ac:dyDescent="0.25"/>
    <row r="406" ht="10.5" hidden="1" x14ac:dyDescent="0.25"/>
    <row r="407" ht="10.5" hidden="1" x14ac:dyDescent="0.25"/>
    <row r="408" ht="10.5" hidden="1" x14ac:dyDescent="0.25"/>
    <row r="409" ht="10.5" hidden="1" x14ac:dyDescent="0.25"/>
    <row r="410" ht="10.5" hidden="1" x14ac:dyDescent="0.25"/>
    <row r="411" ht="10.5" hidden="1" x14ac:dyDescent="0.25"/>
    <row r="412" ht="10.5" hidden="1" x14ac:dyDescent="0.25"/>
    <row r="413" ht="10.5" hidden="1" x14ac:dyDescent="0.25"/>
    <row r="414" ht="10.5" hidden="1" x14ac:dyDescent="0.25"/>
    <row r="415" ht="10.5" hidden="1" x14ac:dyDescent="0.25"/>
    <row r="416" ht="10.5" hidden="1" x14ac:dyDescent="0.25"/>
    <row r="417" ht="10.5" hidden="1" x14ac:dyDescent="0.25"/>
    <row r="418" ht="10.5" hidden="1" x14ac:dyDescent="0.25"/>
    <row r="419" ht="10.5" hidden="1" x14ac:dyDescent="0.25"/>
    <row r="420" ht="10.5" hidden="1" x14ac:dyDescent="0.25"/>
    <row r="421" ht="10.5" hidden="1" x14ac:dyDescent="0.25"/>
    <row r="422" ht="10.5" hidden="1" x14ac:dyDescent="0.25"/>
    <row r="423" ht="10.5" hidden="1" x14ac:dyDescent="0.25"/>
    <row r="424" ht="10.5" hidden="1" x14ac:dyDescent="0.25"/>
    <row r="425" ht="10.5" hidden="1" x14ac:dyDescent="0.25"/>
    <row r="426" ht="10.5" hidden="1" x14ac:dyDescent="0.25"/>
    <row r="427" ht="10.5" hidden="1" x14ac:dyDescent="0.25"/>
    <row r="428" ht="10.5" hidden="1" x14ac:dyDescent="0.25"/>
    <row r="429" ht="10.5" hidden="1" x14ac:dyDescent="0.25"/>
    <row r="430" ht="10.5" hidden="1" x14ac:dyDescent="0.25"/>
    <row r="431" ht="10.5" hidden="1" x14ac:dyDescent="0.25"/>
    <row r="432" ht="10.5" hidden="1" x14ac:dyDescent="0.25"/>
    <row r="433" ht="10.5" hidden="1" x14ac:dyDescent="0.25"/>
    <row r="434" ht="10.5" hidden="1" x14ac:dyDescent="0.25"/>
    <row r="435" ht="10.5" hidden="1" x14ac:dyDescent="0.25"/>
    <row r="436" ht="10.5" hidden="1" x14ac:dyDescent="0.25"/>
    <row r="437" ht="10.5" hidden="1" x14ac:dyDescent="0.25"/>
    <row r="438" ht="10.5" hidden="1" x14ac:dyDescent="0.25"/>
    <row r="439" ht="10.5" hidden="1" x14ac:dyDescent="0.25"/>
    <row r="440" ht="10.5" hidden="1" x14ac:dyDescent="0.25"/>
    <row r="441" ht="10.5" hidden="1" x14ac:dyDescent="0.25"/>
    <row r="442" ht="10.5" hidden="1" x14ac:dyDescent="0.25"/>
    <row r="443" ht="10.5" hidden="1" x14ac:dyDescent="0.25"/>
    <row r="444" ht="10.5" hidden="1" x14ac:dyDescent="0.25"/>
    <row r="445" ht="10.5" hidden="1" x14ac:dyDescent="0.25"/>
    <row r="446" ht="10.5" hidden="1" x14ac:dyDescent="0.25"/>
    <row r="447" ht="10.5" hidden="1" x14ac:dyDescent="0.25"/>
    <row r="448" ht="10.5" hidden="1" x14ac:dyDescent="0.25"/>
    <row r="449" ht="10.5" hidden="1" x14ac:dyDescent="0.25"/>
    <row r="450" ht="10.5" hidden="1" x14ac:dyDescent="0.25"/>
    <row r="451" ht="10.5" hidden="1" x14ac:dyDescent="0.25"/>
    <row r="452" ht="10.5" hidden="1" x14ac:dyDescent="0.25"/>
    <row r="453" ht="10.5" hidden="1" x14ac:dyDescent="0.25"/>
    <row r="454" ht="10.5" hidden="1" x14ac:dyDescent="0.25"/>
    <row r="455" ht="10.5" hidden="1" x14ac:dyDescent="0.25"/>
    <row r="456" ht="10.5" hidden="1" x14ac:dyDescent="0.25"/>
    <row r="457" ht="10.5" hidden="1" x14ac:dyDescent="0.25"/>
    <row r="458" ht="10.5" hidden="1" x14ac:dyDescent="0.25"/>
    <row r="459" ht="10.5" hidden="1" x14ac:dyDescent="0.25"/>
    <row r="460" ht="10.5" hidden="1" x14ac:dyDescent="0.25"/>
    <row r="461" ht="10.5" hidden="1" x14ac:dyDescent="0.25"/>
    <row r="462" ht="10.5" hidden="1" x14ac:dyDescent="0.25"/>
    <row r="463" ht="10.5" hidden="1" x14ac:dyDescent="0.25"/>
    <row r="464" ht="10.5" hidden="1" x14ac:dyDescent="0.25"/>
    <row r="465" ht="10.5" hidden="1" x14ac:dyDescent="0.25"/>
    <row r="466" ht="10.5" hidden="1" x14ac:dyDescent="0.25"/>
    <row r="467" ht="10.5" hidden="1" x14ac:dyDescent="0.25"/>
    <row r="468" ht="10.5" hidden="1" x14ac:dyDescent="0.25"/>
    <row r="469" ht="10.5" hidden="1" x14ac:dyDescent="0.25"/>
    <row r="470" ht="10.5" hidden="1" x14ac:dyDescent="0.25"/>
    <row r="471" ht="10.5" hidden="1" x14ac:dyDescent="0.25"/>
    <row r="472" ht="10.5" hidden="1" x14ac:dyDescent="0.25"/>
    <row r="473" ht="10.5" hidden="1" x14ac:dyDescent="0.25"/>
    <row r="474" ht="10.5" hidden="1" x14ac:dyDescent="0.25"/>
    <row r="475" ht="10.5" hidden="1" x14ac:dyDescent="0.25"/>
    <row r="476" ht="10.5" hidden="1" x14ac:dyDescent="0.25"/>
    <row r="477" ht="10.5" hidden="1" x14ac:dyDescent="0.25"/>
    <row r="478" ht="10.5" hidden="1" x14ac:dyDescent="0.25"/>
    <row r="479" ht="10.5" hidden="1" x14ac:dyDescent="0.25"/>
    <row r="480" ht="10.5" hidden="1" x14ac:dyDescent="0.25"/>
    <row r="481" ht="10.5" hidden="1" x14ac:dyDescent="0.25"/>
    <row r="482" ht="10.5" hidden="1" x14ac:dyDescent="0.25"/>
    <row r="483" ht="10.5" hidden="1" x14ac:dyDescent="0.25"/>
    <row r="484" ht="10.5" hidden="1" x14ac:dyDescent="0.25"/>
    <row r="485" ht="10.5" hidden="1" x14ac:dyDescent="0.25"/>
    <row r="486" ht="10.5" hidden="1" x14ac:dyDescent="0.25"/>
    <row r="487" ht="10.5" hidden="1" x14ac:dyDescent="0.25"/>
    <row r="488" ht="10.5" hidden="1" x14ac:dyDescent="0.25"/>
    <row r="489" ht="10.5" hidden="1" x14ac:dyDescent="0.25"/>
    <row r="490" ht="10.5" hidden="1" x14ac:dyDescent="0.25"/>
    <row r="491" ht="10.5" hidden="1" x14ac:dyDescent="0.25"/>
    <row r="492" ht="10.5" hidden="1" x14ac:dyDescent="0.25"/>
    <row r="493" ht="10.5" hidden="1" x14ac:dyDescent="0.25"/>
    <row r="494" ht="10.5" hidden="1" x14ac:dyDescent="0.25"/>
    <row r="495" ht="10.5" hidden="1" x14ac:dyDescent="0.25"/>
    <row r="496" ht="10.5" hidden="1" x14ac:dyDescent="0.25"/>
    <row r="497" ht="10.5" hidden="1" x14ac:dyDescent="0.25"/>
    <row r="498" ht="10.5" hidden="1" x14ac:dyDescent="0.25"/>
    <row r="499" ht="10.5" hidden="1" x14ac:dyDescent="0.25"/>
    <row r="500" ht="10.5" hidden="1" x14ac:dyDescent="0.25"/>
    <row r="501" ht="10.5" hidden="1" x14ac:dyDescent="0.25"/>
    <row r="502" ht="10.5" hidden="1" x14ac:dyDescent="0.25"/>
    <row r="503" ht="10.5" hidden="1" x14ac:dyDescent="0.25"/>
    <row r="504" ht="10.5" hidden="1" x14ac:dyDescent="0.25"/>
    <row r="505" ht="10.5" hidden="1" x14ac:dyDescent="0.25"/>
    <row r="506" ht="10.5" hidden="1" x14ac:dyDescent="0.25"/>
    <row r="507" ht="10.5" hidden="1" x14ac:dyDescent="0.25"/>
    <row r="508" ht="10.5" hidden="1" x14ac:dyDescent="0.25"/>
    <row r="509" ht="10.5" hidden="1" x14ac:dyDescent="0.25"/>
    <row r="510" ht="10.5" hidden="1" x14ac:dyDescent="0.25"/>
    <row r="511" ht="10.5" hidden="1" x14ac:dyDescent="0.25"/>
    <row r="512" ht="10.5" hidden="1" x14ac:dyDescent="0.25"/>
    <row r="513" ht="10.5" hidden="1" x14ac:dyDescent="0.25"/>
    <row r="514" ht="10.5" hidden="1" x14ac:dyDescent="0.25"/>
    <row r="515" ht="10.5" hidden="1" x14ac:dyDescent="0.25"/>
    <row r="516" ht="10.5" hidden="1" x14ac:dyDescent="0.25"/>
    <row r="517" ht="10.5" hidden="1" x14ac:dyDescent="0.25"/>
    <row r="518" ht="10.5" hidden="1" x14ac:dyDescent="0.25"/>
    <row r="519" ht="10.5" hidden="1" x14ac:dyDescent="0.25"/>
    <row r="520" ht="10.5" hidden="1" x14ac:dyDescent="0.25"/>
    <row r="521" ht="10.5" hidden="1" x14ac:dyDescent="0.25"/>
    <row r="522" ht="10.5" hidden="1" x14ac:dyDescent="0.25"/>
    <row r="523" ht="10.5" hidden="1" x14ac:dyDescent="0.25"/>
    <row r="524" ht="10.5" hidden="1" x14ac:dyDescent="0.25"/>
    <row r="525" ht="10.5" hidden="1" x14ac:dyDescent="0.25"/>
    <row r="526" ht="10.5" hidden="1" x14ac:dyDescent="0.25"/>
    <row r="527" ht="10.5" hidden="1" x14ac:dyDescent="0.25"/>
    <row r="528" ht="10.5" hidden="1" x14ac:dyDescent="0.25"/>
    <row r="529" ht="10.5" hidden="1" x14ac:dyDescent="0.25"/>
    <row r="530" ht="10.5" hidden="1" x14ac:dyDescent="0.25"/>
    <row r="531" ht="10.5" hidden="1" x14ac:dyDescent="0.25"/>
    <row r="532" ht="10.5" hidden="1" x14ac:dyDescent="0.25"/>
    <row r="533" ht="10.5" hidden="1" x14ac:dyDescent="0.25"/>
    <row r="534" ht="10.5" hidden="1" x14ac:dyDescent="0.25"/>
    <row r="535" ht="10.5" hidden="1" x14ac:dyDescent="0.25"/>
    <row r="536" ht="10.5" hidden="1" x14ac:dyDescent="0.25"/>
    <row r="537" ht="10.5" hidden="1" x14ac:dyDescent="0.25"/>
    <row r="538" ht="10.5" hidden="1" x14ac:dyDescent="0.25"/>
    <row r="539" ht="10.5" hidden="1" x14ac:dyDescent="0.25"/>
    <row r="540" ht="10.5" hidden="1" x14ac:dyDescent="0.25"/>
    <row r="541" ht="10.5" hidden="1" x14ac:dyDescent="0.25"/>
    <row r="542" ht="10.5" hidden="1" x14ac:dyDescent="0.25"/>
    <row r="543" ht="10.5" hidden="1" x14ac:dyDescent="0.25"/>
    <row r="544" ht="10.5" hidden="1" x14ac:dyDescent="0.25"/>
    <row r="545" ht="10.5" hidden="1" x14ac:dyDescent="0.25"/>
    <row r="546" ht="10.5" hidden="1" x14ac:dyDescent="0.25"/>
    <row r="547" ht="10.5" hidden="1" x14ac:dyDescent="0.25"/>
    <row r="548" ht="10.5" hidden="1" x14ac:dyDescent="0.25"/>
    <row r="549" ht="10.5" hidden="1" x14ac:dyDescent="0.25"/>
    <row r="550" ht="10.5" hidden="1" x14ac:dyDescent="0.25"/>
    <row r="551" ht="10.5" hidden="1" x14ac:dyDescent="0.25"/>
    <row r="552" ht="10.5" hidden="1" x14ac:dyDescent="0.25"/>
    <row r="553" ht="10.5" hidden="1" x14ac:dyDescent="0.25"/>
    <row r="554" ht="10.5" hidden="1" x14ac:dyDescent="0.25"/>
    <row r="555" ht="10.5" hidden="1" x14ac:dyDescent="0.25"/>
    <row r="556" ht="10.5" hidden="1" x14ac:dyDescent="0.25"/>
    <row r="557" ht="10.5" hidden="1" x14ac:dyDescent="0.25"/>
    <row r="558" ht="10.5" hidden="1" x14ac:dyDescent="0.25"/>
    <row r="559" ht="10.5" hidden="1" x14ac:dyDescent="0.25"/>
    <row r="560" ht="10.5" hidden="1" x14ac:dyDescent="0.25"/>
    <row r="561" ht="10.5" hidden="1" x14ac:dyDescent="0.25"/>
    <row r="562" ht="10.5" hidden="1" x14ac:dyDescent="0.25"/>
    <row r="563" ht="10.5" hidden="1" x14ac:dyDescent="0.25"/>
    <row r="564" ht="10.5" hidden="1" x14ac:dyDescent="0.25"/>
    <row r="565" ht="10.5" hidden="1" x14ac:dyDescent="0.25"/>
    <row r="566" ht="10.5" hidden="1" x14ac:dyDescent="0.25"/>
    <row r="567" ht="10.5" hidden="1" x14ac:dyDescent="0.25"/>
    <row r="568" ht="10.5" hidden="1" x14ac:dyDescent="0.25"/>
    <row r="569" ht="10.5" hidden="1" x14ac:dyDescent="0.25"/>
    <row r="570" ht="10.5" hidden="1" x14ac:dyDescent="0.25"/>
    <row r="571" ht="10.5" hidden="1" x14ac:dyDescent="0.25"/>
    <row r="572" ht="10.5" hidden="1" x14ac:dyDescent="0.25"/>
    <row r="573" ht="10.5" hidden="1" x14ac:dyDescent="0.25"/>
    <row r="574" ht="10.5" hidden="1" x14ac:dyDescent="0.25"/>
    <row r="575" ht="10.5" hidden="1" x14ac:dyDescent="0.25"/>
    <row r="576" ht="10.5" hidden="1" x14ac:dyDescent="0.25"/>
    <row r="577" ht="10.5" hidden="1" x14ac:dyDescent="0.25"/>
    <row r="578" ht="10.5" hidden="1" x14ac:dyDescent="0.25"/>
    <row r="579" ht="10.5" hidden="1" x14ac:dyDescent="0.25"/>
    <row r="580" ht="10.5" hidden="1" x14ac:dyDescent="0.25"/>
    <row r="581" ht="10.5" hidden="1" x14ac:dyDescent="0.25"/>
    <row r="582" ht="10.5" hidden="1" x14ac:dyDescent="0.25"/>
    <row r="583" ht="10.5" hidden="1" x14ac:dyDescent="0.25"/>
    <row r="584" ht="10.5" hidden="1" x14ac:dyDescent="0.25"/>
    <row r="585" ht="10.5" hidden="1" x14ac:dyDescent="0.25"/>
    <row r="586" ht="10.5" hidden="1" x14ac:dyDescent="0.25"/>
    <row r="587" ht="10.5" hidden="1" x14ac:dyDescent="0.25"/>
    <row r="588" ht="10.5" hidden="1" x14ac:dyDescent="0.25"/>
    <row r="589" ht="10.5" hidden="1" x14ac:dyDescent="0.25"/>
    <row r="590" ht="10.5" hidden="1" x14ac:dyDescent="0.25"/>
    <row r="591" ht="10.5" hidden="1" x14ac:dyDescent="0.25"/>
    <row r="592" ht="10.5" hidden="1" x14ac:dyDescent="0.25"/>
    <row r="593" ht="10.5" hidden="1" x14ac:dyDescent="0.25"/>
    <row r="594" ht="10.5" hidden="1" x14ac:dyDescent="0.25"/>
    <row r="595" ht="10.5" hidden="1" x14ac:dyDescent="0.25"/>
    <row r="596" ht="10.5" hidden="1" x14ac:dyDescent="0.25"/>
    <row r="597" ht="10.5" hidden="1" x14ac:dyDescent="0.25"/>
    <row r="598" ht="10.5" hidden="1" x14ac:dyDescent="0.25"/>
    <row r="599" ht="10.5" hidden="1" x14ac:dyDescent="0.25"/>
    <row r="600" ht="10.5" hidden="1" x14ac:dyDescent="0.25"/>
    <row r="601" ht="10.5" hidden="1" x14ac:dyDescent="0.25"/>
    <row r="602" ht="10.5" hidden="1" x14ac:dyDescent="0.25"/>
    <row r="603" ht="10.5" hidden="1" x14ac:dyDescent="0.25"/>
    <row r="604" ht="10.5" hidden="1" x14ac:dyDescent="0.25"/>
    <row r="605" ht="10.5" hidden="1" x14ac:dyDescent="0.25"/>
    <row r="606" ht="10.5" hidden="1" x14ac:dyDescent="0.25"/>
    <row r="607" ht="10.5" hidden="1" x14ac:dyDescent="0.25"/>
    <row r="608" ht="10.5" hidden="1" x14ac:dyDescent="0.25"/>
    <row r="609" ht="10.5" hidden="1" x14ac:dyDescent="0.25"/>
    <row r="610" ht="10.5" hidden="1" x14ac:dyDescent="0.25"/>
    <row r="611" ht="10.5" hidden="1" x14ac:dyDescent="0.25"/>
    <row r="612" ht="10.5" hidden="1" x14ac:dyDescent="0.25"/>
    <row r="613" ht="10.5" hidden="1" x14ac:dyDescent="0.25"/>
    <row r="614" ht="10.5" hidden="1" x14ac:dyDescent="0.25"/>
    <row r="615" ht="10.5" hidden="1" x14ac:dyDescent="0.25"/>
    <row r="616" ht="10.5" hidden="1" x14ac:dyDescent="0.25"/>
    <row r="617" ht="10.5" hidden="1" x14ac:dyDescent="0.25"/>
    <row r="618" ht="10.5" hidden="1" x14ac:dyDescent="0.25"/>
    <row r="619" ht="10.5" hidden="1" x14ac:dyDescent="0.25"/>
    <row r="620" ht="10.5" hidden="1" x14ac:dyDescent="0.25"/>
    <row r="621" ht="10.5" hidden="1" x14ac:dyDescent="0.25"/>
    <row r="622" ht="10.5" hidden="1" x14ac:dyDescent="0.25"/>
    <row r="623" ht="10.5" hidden="1" x14ac:dyDescent="0.25"/>
    <row r="624" ht="10.5" hidden="1" x14ac:dyDescent="0.25"/>
    <row r="625" ht="10.5" hidden="1" x14ac:dyDescent="0.25"/>
    <row r="626" ht="10.5" hidden="1" x14ac:dyDescent="0.25"/>
    <row r="627" ht="10.5" hidden="1" x14ac:dyDescent="0.25"/>
    <row r="628" ht="10.5" hidden="1" x14ac:dyDescent="0.25"/>
    <row r="629" ht="10.5" hidden="1" x14ac:dyDescent="0.25"/>
    <row r="630" ht="10.5" hidden="1" x14ac:dyDescent="0.25"/>
    <row r="631" ht="10.5" hidden="1" x14ac:dyDescent="0.25"/>
    <row r="632" ht="10.5" hidden="1" x14ac:dyDescent="0.25"/>
    <row r="633" ht="10.5" hidden="1" x14ac:dyDescent="0.25"/>
    <row r="634" ht="10.5" hidden="1" x14ac:dyDescent="0.25"/>
    <row r="635" ht="10.5" hidden="1" x14ac:dyDescent="0.25"/>
    <row r="636" ht="10.5" hidden="1" x14ac:dyDescent="0.25"/>
    <row r="637" ht="10.5" hidden="1" x14ac:dyDescent="0.25"/>
    <row r="638" ht="10.5" hidden="1" x14ac:dyDescent="0.25"/>
    <row r="639" ht="10.5" hidden="1" x14ac:dyDescent="0.25"/>
    <row r="640" ht="10.5" hidden="1" x14ac:dyDescent="0.25"/>
    <row r="641" ht="10.5" hidden="1" x14ac:dyDescent="0.25"/>
    <row r="642" ht="10.5" hidden="1" x14ac:dyDescent="0.25"/>
    <row r="643" ht="10.5" hidden="1" x14ac:dyDescent="0.25"/>
    <row r="644" ht="10.5" hidden="1" x14ac:dyDescent="0.25"/>
    <row r="645" ht="10.5" hidden="1" x14ac:dyDescent="0.25"/>
    <row r="646" ht="10.5" hidden="1" x14ac:dyDescent="0.25"/>
    <row r="647" ht="10.5" hidden="1" x14ac:dyDescent="0.25"/>
    <row r="648" ht="10.5" hidden="1" x14ac:dyDescent="0.25"/>
    <row r="649" ht="10.5" hidden="1" x14ac:dyDescent="0.25"/>
    <row r="650" ht="10.5" hidden="1" x14ac:dyDescent="0.25"/>
    <row r="651" ht="10.5" hidden="1" x14ac:dyDescent="0.25"/>
    <row r="652" ht="10.5" hidden="1" x14ac:dyDescent="0.25"/>
    <row r="653" ht="10.5" hidden="1" x14ac:dyDescent="0.25"/>
    <row r="654" ht="10.5" hidden="1" x14ac:dyDescent="0.25"/>
    <row r="655" ht="10.5" hidden="1" x14ac:dyDescent="0.25"/>
    <row r="656" ht="10.5" hidden="1" x14ac:dyDescent="0.25"/>
    <row r="657" ht="10.5" hidden="1" x14ac:dyDescent="0.25"/>
    <row r="658" ht="10.5" hidden="1" x14ac:dyDescent="0.25"/>
    <row r="659" ht="10.5" hidden="1" x14ac:dyDescent="0.25"/>
    <row r="660" ht="10.5" hidden="1" x14ac:dyDescent="0.25"/>
    <row r="661" ht="10.5" hidden="1" x14ac:dyDescent="0.25"/>
    <row r="662" ht="10.5" hidden="1" x14ac:dyDescent="0.25"/>
    <row r="663" ht="10.5" hidden="1" x14ac:dyDescent="0.25"/>
    <row r="664" ht="10.5" hidden="1" x14ac:dyDescent="0.25"/>
    <row r="665" ht="10.5" hidden="1" x14ac:dyDescent="0.25"/>
    <row r="666" ht="10.5" hidden="1" x14ac:dyDescent="0.25"/>
    <row r="667" ht="10.5" hidden="1" x14ac:dyDescent="0.25"/>
    <row r="668" ht="10.5" hidden="1" x14ac:dyDescent="0.25"/>
    <row r="669" ht="10.5" hidden="1" x14ac:dyDescent="0.25"/>
    <row r="670" ht="10.5" hidden="1" x14ac:dyDescent="0.25"/>
    <row r="671" ht="10.5" hidden="1" x14ac:dyDescent="0.25"/>
    <row r="672" ht="10.5" hidden="1" x14ac:dyDescent="0.25"/>
    <row r="673" ht="10.5" hidden="1" x14ac:dyDescent="0.25"/>
    <row r="674" ht="10.5" hidden="1" x14ac:dyDescent="0.25"/>
    <row r="675" ht="10.5" hidden="1" x14ac:dyDescent="0.25"/>
    <row r="676" ht="10.5" hidden="1" x14ac:dyDescent="0.25"/>
    <row r="677" ht="10.5" hidden="1" x14ac:dyDescent="0.25"/>
    <row r="678" ht="10.5" hidden="1" x14ac:dyDescent="0.25"/>
    <row r="679" ht="10.5" hidden="1" x14ac:dyDescent="0.25"/>
    <row r="680" ht="10.5" hidden="1" x14ac:dyDescent="0.25"/>
    <row r="681" ht="10.5" hidden="1" x14ac:dyDescent="0.25"/>
    <row r="682" ht="10.5" hidden="1" x14ac:dyDescent="0.25"/>
    <row r="683" ht="10.5" hidden="1" x14ac:dyDescent="0.25"/>
    <row r="684" ht="10.5" hidden="1" x14ac:dyDescent="0.25"/>
    <row r="685" ht="10.5" hidden="1" x14ac:dyDescent="0.25"/>
    <row r="686" ht="10.5" hidden="1" x14ac:dyDescent="0.25"/>
    <row r="687" ht="10.5" hidden="1" x14ac:dyDescent="0.25"/>
    <row r="688" ht="10.5" hidden="1" x14ac:dyDescent="0.25"/>
    <row r="689" ht="10.5" hidden="1" x14ac:dyDescent="0.25"/>
    <row r="690" ht="10.5" hidden="1" x14ac:dyDescent="0.25"/>
    <row r="691" ht="10.5" hidden="1" x14ac:dyDescent="0.25"/>
    <row r="692" ht="10.5" hidden="1" x14ac:dyDescent="0.25"/>
    <row r="693" ht="10.5" hidden="1" x14ac:dyDescent="0.25"/>
    <row r="694" ht="10.5" hidden="1" x14ac:dyDescent="0.25"/>
    <row r="695" ht="10.5" hidden="1" x14ac:dyDescent="0.25"/>
    <row r="696" ht="10.5" hidden="1" x14ac:dyDescent="0.25"/>
    <row r="697" ht="10.5" hidden="1" x14ac:dyDescent="0.25"/>
    <row r="698" ht="10.5" hidden="1" x14ac:dyDescent="0.25"/>
    <row r="699" ht="10.5" hidden="1" x14ac:dyDescent="0.25"/>
    <row r="700" ht="10.5" hidden="1" x14ac:dyDescent="0.25"/>
    <row r="701" ht="10.5" hidden="1" x14ac:dyDescent="0.25"/>
    <row r="702" ht="10.5" hidden="1" x14ac:dyDescent="0.25"/>
    <row r="703" ht="10.5" hidden="1" x14ac:dyDescent="0.25"/>
    <row r="704" ht="10.5" hidden="1" x14ac:dyDescent="0.25"/>
    <row r="705" ht="10.5" hidden="1" x14ac:dyDescent="0.25"/>
    <row r="706" ht="10.5" hidden="1" x14ac:dyDescent="0.25"/>
    <row r="707" ht="10.5" hidden="1" x14ac:dyDescent="0.25"/>
    <row r="708" ht="10.5" hidden="1" x14ac:dyDescent="0.25"/>
    <row r="709" ht="10.5" hidden="1" x14ac:dyDescent="0.25"/>
    <row r="710" ht="10.5" hidden="1" x14ac:dyDescent="0.25"/>
    <row r="711" ht="10.5" hidden="1" x14ac:dyDescent="0.25"/>
    <row r="712" ht="10.5" hidden="1" x14ac:dyDescent="0.25"/>
    <row r="713" ht="10.5" hidden="1" x14ac:dyDescent="0.25"/>
    <row r="714" ht="10.5" hidden="1" x14ac:dyDescent="0.25"/>
    <row r="715" ht="10.5" hidden="1" x14ac:dyDescent="0.25"/>
    <row r="716" ht="10.5" hidden="1" x14ac:dyDescent="0.25"/>
    <row r="717" ht="10.5" hidden="1" x14ac:dyDescent="0.25"/>
    <row r="718" ht="10.5" hidden="1" x14ac:dyDescent="0.25"/>
    <row r="719" ht="10.5" hidden="1" x14ac:dyDescent="0.25"/>
    <row r="720" ht="10.5" hidden="1" x14ac:dyDescent="0.25"/>
    <row r="721" ht="10.5" hidden="1" x14ac:dyDescent="0.25"/>
    <row r="722" ht="10.5" hidden="1" x14ac:dyDescent="0.25"/>
    <row r="723" ht="10.5" hidden="1" x14ac:dyDescent="0.25"/>
    <row r="724" ht="10.5" hidden="1" x14ac:dyDescent="0.25"/>
    <row r="725" ht="10.5" hidden="1" x14ac:dyDescent="0.25"/>
    <row r="726" ht="10.5" hidden="1" x14ac:dyDescent="0.25"/>
    <row r="727" ht="10.5" hidden="1" x14ac:dyDescent="0.25"/>
    <row r="728" ht="10.5" hidden="1" x14ac:dyDescent="0.25"/>
    <row r="729" ht="10.5" hidden="1" x14ac:dyDescent="0.25"/>
    <row r="730" ht="10.5" hidden="1" x14ac:dyDescent="0.25"/>
    <row r="731" ht="10.5" hidden="1" x14ac:dyDescent="0.25"/>
    <row r="732" ht="10.5" hidden="1" x14ac:dyDescent="0.25"/>
    <row r="733" ht="10.5" hidden="1" x14ac:dyDescent="0.25"/>
    <row r="734" ht="10.5" hidden="1" x14ac:dyDescent="0.25"/>
    <row r="735" ht="10.5" hidden="1" x14ac:dyDescent="0.25"/>
    <row r="736" ht="10.5" hidden="1" x14ac:dyDescent="0.25"/>
    <row r="737" ht="10.5" hidden="1" x14ac:dyDescent="0.25"/>
    <row r="738" ht="10.5" hidden="1" x14ac:dyDescent="0.25"/>
    <row r="739" ht="10.5" hidden="1" x14ac:dyDescent="0.25"/>
    <row r="740" ht="10.5" hidden="1" x14ac:dyDescent="0.25"/>
    <row r="741" ht="10.5" hidden="1" x14ac:dyDescent="0.25"/>
    <row r="742" ht="10.5" hidden="1" x14ac:dyDescent="0.25"/>
    <row r="743" ht="10.5" hidden="1" x14ac:dyDescent="0.25"/>
    <row r="744" ht="10.5" hidden="1" x14ac:dyDescent="0.25"/>
    <row r="745" ht="10.5" hidden="1" x14ac:dyDescent="0.25"/>
    <row r="746" ht="10.5" hidden="1" x14ac:dyDescent="0.25"/>
    <row r="747" ht="10.5" hidden="1" x14ac:dyDescent="0.25"/>
    <row r="748" ht="10.5" hidden="1" x14ac:dyDescent="0.25"/>
    <row r="749" ht="10.5" hidden="1" x14ac:dyDescent="0.25"/>
    <row r="750" ht="10.5" hidden="1" x14ac:dyDescent="0.25"/>
    <row r="751" ht="10.5" hidden="1" x14ac:dyDescent="0.25"/>
    <row r="752" ht="10.5" hidden="1" x14ac:dyDescent="0.25"/>
    <row r="753" ht="10.5" hidden="1" x14ac:dyDescent="0.25"/>
    <row r="754" ht="10.5" hidden="1" x14ac:dyDescent="0.25"/>
    <row r="755" ht="10.5" hidden="1" x14ac:dyDescent="0.25"/>
    <row r="756" ht="10.5" hidden="1" x14ac:dyDescent="0.25"/>
    <row r="757" ht="10.5" hidden="1" x14ac:dyDescent="0.25"/>
    <row r="758" ht="10.5" hidden="1" x14ac:dyDescent="0.25"/>
    <row r="759" ht="10.5" hidden="1" x14ac:dyDescent="0.25"/>
    <row r="760" ht="10.5" hidden="1" x14ac:dyDescent="0.25"/>
    <row r="761" ht="10.5" hidden="1" x14ac:dyDescent="0.25"/>
    <row r="762" ht="10.5" hidden="1" x14ac:dyDescent="0.25"/>
    <row r="763" ht="10.5" hidden="1" x14ac:dyDescent="0.25"/>
    <row r="764" ht="10.5" hidden="1" x14ac:dyDescent="0.25"/>
    <row r="765" ht="10.5" hidden="1" x14ac:dyDescent="0.25"/>
    <row r="766" ht="10.5" hidden="1" x14ac:dyDescent="0.25"/>
    <row r="767" ht="10.5" hidden="1" x14ac:dyDescent="0.25"/>
    <row r="768" ht="10.5" hidden="1" x14ac:dyDescent="0.25"/>
    <row r="769" ht="10.5" hidden="1" x14ac:dyDescent="0.25"/>
    <row r="770" ht="10.5" hidden="1" x14ac:dyDescent="0.25"/>
    <row r="771" ht="10.5" hidden="1" x14ac:dyDescent="0.25"/>
    <row r="772" ht="10.5" hidden="1" x14ac:dyDescent="0.25"/>
    <row r="773" ht="10.5" hidden="1" x14ac:dyDescent="0.25"/>
    <row r="774" ht="10.5" hidden="1" x14ac:dyDescent="0.25"/>
    <row r="775" ht="10.5" hidden="1" x14ac:dyDescent="0.25"/>
    <row r="776" ht="10.5" hidden="1" x14ac:dyDescent="0.25"/>
    <row r="777" ht="10.5" hidden="1" x14ac:dyDescent="0.25"/>
    <row r="778" ht="10.5" hidden="1" x14ac:dyDescent="0.25"/>
    <row r="779" ht="10.5" hidden="1" x14ac:dyDescent="0.25"/>
    <row r="780" ht="10.5" hidden="1" x14ac:dyDescent="0.25"/>
    <row r="781" ht="10.5" hidden="1" x14ac:dyDescent="0.25"/>
    <row r="782" ht="10.5" hidden="1" x14ac:dyDescent="0.25"/>
    <row r="783" ht="10.5" hidden="1" x14ac:dyDescent="0.25"/>
    <row r="784" ht="10.5" hidden="1" x14ac:dyDescent="0.25"/>
    <row r="785" ht="10.5" hidden="1" x14ac:dyDescent="0.25"/>
    <row r="786" ht="10.5" hidden="1" x14ac:dyDescent="0.25"/>
    <row r="787" ht="10.5" hidden="1" x14ac:dyDescent="0.25"/>
    <row r="788" ht="10.5" hidden="1" x14ac:dyDescent="0.25"/>
    <row r="789" ht="10.5" hidden="1" x14ac:dyDescent="0.25"/>
    <row r="790" ht="10.5" hidden="1" x14ac:dyDescent="0.25"/>
    <row r="791" ht="10.5" hidden="1" x14ac:dyDescent="0.25"/>
    <row r="792" ht="10.5" hidden="1" x14ac:dyDescent="0.25"/>
    <row r="793" ht="10.5" hidden="1" x14ac:dyDescent="0.25"/>
    <row r="794" ht="10.5" hidden="1" x14ac:dyDescent="0.25"/>
    <row r="795" ht="10.5" hidden="1" x14ac:dyDescent="0.25"/>
    <row r="796" ht="10.5" hidden="1" x14ac:dyDescent="0.25"/>
    <row r="797" ht="10.5" hidden="1" x14ac:dyDescent="0.25"/>
    <row r="798" ht="10.5" hidden="1" x14ac:dyDescent="0.25"/>
    <row r="799" ht="10.5" hidden="1" x14ac:dyDescent="0.25"/>
    <row r="800" ht="10.5" hidden="1" x14ac:dyDescent="0.25"/>
    <row r="801" ht="10.5" hidden="1" x14ac:dyDescent="0.25"/>
    <row r="802" ht="10.5" hidden="1" x14ac:dyDescent="0.25"/>
    <row r="803" ht="10.5" hidden="1" x14ac:dyDescent="0.25"/>
    <row r="804" ht="10.5" hidden="1" x14ac:dyDescent="0.25"/>
    <row r="805" ht="10.5" hidden="1" x14ac:dyDescent="0.25"/>
    <row r="806" ht="10.5" hidden="1" x14ac:dyDescent="0.25"/>
    <row r="807" ht="10.5" hidden="1" x14ac:dyDescent="0.25"/>
    <row r="808" ht="10.5" hidden="1" x14ac:dyDescent="0.25"/>
    <row r="809" ht="10.5" hidden="1" x14ac:dyDescent="0.25"/>
    <row r="810" ht="10.5" hidden="1" x14ac:dyDescent="0.25"/>
    <row r="811" ht="10.5" hidden="1" x14ac:dyDescent="0.25"/>
    <row r="812" ht="10.5" hidden="1" x14ac:dyDescent="0.25"/>
    <row r="813" ht="10.5" hidden="1" x14ac:dyDescent="0.25"/>
    <row r="814" ht="10.5" hidden="1" x14ac:dyDescent="0.25"/>
    <row r="815" ht="10.5" hidden="1" x14ac:dyDescent="0.25"/>
    <row r="816" ht="10.5" hidden="1" x14ac:dyDescent="0.25"/>
    <row r="817" ht="10.5" hidden="1" x14ac:dyDescent="0.25"/>
    <row r="818" ht="10.5" hidden="1" x14ac:dyDescent="0.25"/>
    <row r="819" ht="10.5" hidden="1" x14ac:dyDescent="0.25"/>
    <row r="820" ht="10.5" hidden="1" x14ac:dyDescent="0.25"/>
    <row r="821" ht="10.5" hidden="1" x14ac:dyDescent="0.25"/>
    <row r="822" ht="10.5" hidden="1" x14ac:dyDescent="0.25"/>
    <row r="823" ht="10.5" hidden="1" x14ac:dyDescent="0.25"/>
    <row r="824" ht="10.5" hidden="1" x14ac:dyDescent="0.25"/>
    <row r="825" ht="10.5" hidden="1" x14ac:dyDescent="0.25"/>
    <row r="826" ht="10.5" hidden="1" x14ac:dyDescent="0.25"/>
    <row r="827" ht="10.5" hidden="1" x14ac:dyDescent="0.25"/>
    <row r="828" ht="10.5" hidden="1" x14ac:dyDescent="0.25"/>
    <row r="829" ht="10.5" hidden="1" x14ac:dyDescent="0.25"/>
    <row r="830" ht="10.5" hidden="1" x14ac:dyDescent="0.25"/>
    <row r="831" ht="10.5" hidden="1" x14ac:dyDescent="0.25"/>
    <row r="832" ht="10.5" hidden="1" x14ac:dyDescent="0.25"/>
    <row r="833" ht="10.5" hidden="1" x14ac:dyDescent="0.25"/>
    <row r="834" ht="10.5" hidden="1" x14ac:dyDescent="0.25"/>
    <row r="835" ht="10.5" hidden="1" x14ac:dyDescent="0.25"/>
    <row r="836" ht="10.5" hidden="1" x14ac:dyDescent="0.25"/>
    <row r="837" ht="10.5" hidden="1" x14ac:dyDescent="0.25"/>
    <row r="838" ht="10.5" hidden="1" x14ac:dyDescent="0.25"/>
    <row r="839" ht="10.5" hidden="1" x14ac:dyDescent="0.25"/>
    <row r="840" ht="10.5" hidden="1" x14ac:dyDescent="0.25"/>
    <row r="841" ht="10.5" hidden="1" x14ac:dyDescent="0.25"/>
    <row r="842" ht="10.5" hidden="1" x14ac:dyDescent="0.25"/>
    <row r="843" ht="10.5" hidden="1" x14ac:dyDescent="0.25"/>
    <row r="844" ht="10.5" hidden="1" x14ac:dyDescent="0.25"/>
    <row r="845" ht="10.5" hidden="1" x14ac:dyDescent="0.25"/>
    <row r="846" ht="10.5" hidden="1" x14ac:dyDescent="0.25"/>
    <row r="847" ht="10.5" hidden="1" x14ac:dyDescent="0.25"/>
    <row r="848" ht="10.5" hidden="1" x14ac:dyDescent="0.25"/>
    <row r="849" ht="10.5" hidden="1" x14ac:dyDescent="0.25"/>
    <row r="850" ht="10.5" hidden="1" x14ac:dyDescent="0.25"/>
    <row r="851" ht="10.5" hidden="1" x14ac:dyDescent="0.25"/>
    <row r="852" ht="10.5" hidden="1" x14ac:dyDescent="0.25"/>
    <row r="853" ht="10.5" hidden="1" x14ac:dyDescent="0.25"/>
    <row r="854" ht="10.5" hidden="1" x14ac:dyDescent="0.25"/>
    <row r="855" ht="10.5" hidden="1" x14ac:dyDescent="0.25"/>
    <row r="856" ht="10.5" hidden="1" x14ac:dyDescent="0.25"/>
    <row r="857" ht="10.5" hidden="1" x14ac:dyDescent="0.25"/>
    <row r="858" ht="10.5" hidden="1" x14ac:dyDescent="0.25"/>
    <row r="859" ht="10.5" hidden="1" x14ac:dyDescent="0.25"/>
    <row r="860" ht="10.5" hidden="1" x14ac:dyDescent="0.25"/>
    <row r="861" ht="10.5" hidden="1" x14ac:dyDescent="0.25"/>
    <row r="862" ht="10.5" hidden="1" x14ac:dyDescent="0.25"/>
    <row r="863" ht="10.5" hidden="1" x14ac:dyDescent="0.25"/>
    <row r="864" ht="10.5" hidden="1" x14ac:dyDescent="0.25"/>
    <row r="865" ht="10.5" hidden="1" x14ac:dyDescent="0.25"/>
    <row r="866" ht="10.5" hidden="1" x14ac:dyDescent="0.25"/>
    <row r="867" ht="10.5" hidden="1" x14ac:dyDescent="0.25"/>
    <row r="868" ht="10.5" hidden="1" x14ac:dyDescent="0.25"/>
    <row r="869" ht="10.5" hidden="1" x14ac:dyDescent="0.25"/>
    <row r="870" ht="10.5" hidden="1" x14ac:dyDescent="0.25"/>
    <row r="871" ht="10.5" hidden="1" x14ac:dyDescent="0.25"/>
    <row r="872" ht="10.5" hidden="1" x14ac:dyDescent="0.25"/>
    <row r="873" ht="10.5" hidden="1" x14ac:dyDescent="0.25"/>
    <row r="874" ht="10.5" hidden="1" x14ac:dyDescent="0.25"/>
    <row r="875" ht="10.5" hidden="1" x14ac:dyDescent="0.25"/>
    <row r="876" ht="10.5" hidden="1" x14ac:dyDescent="0.25"/>
    <row r="877" ht="10.5" hidden="1" x14ac:dyDescent="0.25"/>
    <row r="878" ht="10.5" hidden="1" x14ac:dyDescent="0.25"/>
    <row r="879" ht="10.5" hidden="1" x14ac:dyDescent="0.25"/>
    <row r="880" ht="10.5" hidden="1" x14ac:dyDescent="0.25"/>
    <row r="881" ht="10.5" hidden="1" x14ac:dyDescent="0.25"/>
    <row r="882" ht="10.5" hidden="1" x14ac:dyDescent="0.25"/>
    <row r="883" ht="10.5" hidden="1" x14ac:dyDescent="0.25"/>
    <row r="884" ht="10.5" hidden="1" x14ac:dyDescent="0.25"/>
    <row r="885" ht="10.5" hidden="1" x14ac:dyDescent="0.25"/>
    <row r="886" ht="10.5" hidden="1" x14ac:dyDescent="0.25"/>
    <row r="887" ht="10.5" hidden="1" x14ac:dyDescent="0.25"/>
    <row r="888" ht="10.5" hidden="1" x14ac:dyDescent="0.25"/>
    <row r="889" ht="10.5" hidden="1" x14ac:dyDescent="0.25"/>
    <row r="890" ht="10.5" hidden="1" x14ac:dyDescent="0.25"/>
    <row r="891" ht="10.5" hidden="1" x14ac:dyDescent="0.25"/>
    <row r="892" ht="10.5" hidden="1" x14ac:dyDescent="0.25"/>
    <row r="893" ht="10.5" hidden="1" x14ac:dyDescent="0.25"/>
    <row r="894" ht="10.5" hidden="1" x14ac:dyDescent="0.25"/>
    <row r="895" ht="10.5" hidden="1" x14ac:dyDescent="0.25"/>
    <row r="896" ht="10.5" hidden="1" x14ac:dyDescent="0.25"/>
    <row r="897" ht="10.5" hidden="1" x14ac:dyDescent="0.25"/>
    <row r="898" ht="10.5" hidden="1" x14ac:dyDescent="0.25"/>
    <row r="899" ht="10.5" hidden="1" x14ac:dyDescent="0.25"/>
    <row r="900" ht="10.5" hidden="1" x14ac:dyDescent="0.25"/>
    <row r="901" ht="10.5" hidden="1" x14ac:dyDescent="0.25"/>
    <row r="902" ht="10.5" hidden="1" x14ac:dyDescent="0.25"/>
    <row r="903" ht="10.5" hidden="1" x14ac:dyDescent="0.25"/>
    <row r="904" ht="10.5" hidden="1" x14ac:dyDescent="0.25"/>
    <row r="905" ht="10.5" hidden="1" x14ac:dyDescent="0.25"/>
    <row r="906" ht="10.5" hidden="1" x14ac:dyDescent="0.25"/>
    <row r="907" ht="10.5" hidden="1" x14ac:dyDescent="0.25"/>
    <row r="908" ht="10.5" hidden="1" x14ac:dyDescent="0.25"/>
    <row r="909" ht="10.5" hidden="1" x14ac:dyDescent="0.25"/>
    <row r="910" ht="10.5" hidden="1" x14ac:dyDescent="0.25"/>
    <row r="911" ht="10.5" hidden="1" x14ac:dyDescent="0.25"/>
    <row r="912" ht="10.5" hidden="1" x14ac:dyDescent="0.25"/>
    <row r="913" ht="10.5" hidden="1" x14ac:dyDescent="0.25"/>
    <row r="914" ht="10.5" hidden="1" x14ac:dyDescent="0.25"/>
    <row r="915" ht="10.5" hidden="1" x14ac:dyDescent="0.25"/>
    <row r="916" ht="10.5" hidden="1" x14ac:dyDescent="0.25"/>
    <row r="917" ht="10.5" hidden="1" x14ac:dyDescent="0.25"/>
    <row r="918" ht="10.5" hidden="1" x14ac:dyDescent="0.25"/>
    <row r="919" ht="10.5" hidden="1" x14ac:dyDescent="0.25"/>
    <row r="920" ht="10.5" hidden="1" x14ac:dyDescent="0.25"/>
    <row r="921" ht="10.5" hidden="1" x14ac:dyDescent="0.25"/>
    <row r="922" ht="10.5" hidden="1" x14ac:dyDescent="0.25"/>
    <row r="923" ht="10.5" hidden="1" x14ac:dyDescent="0.25"/>
    <row r="924" ht="10.5" hidden="1" x14ac:dyDescent="0.25"/>
    <row r="925" ht="10.5" hidden="1" x14ac:dyDescent="0.25"/>
    <row r="926" ht="10.5" hidden="1" x14ac:dyDescent="0.25"/>
    <row r="927" ht="10.5" hidden="1" x14ac:dyDescent="0.25"/>
    <row r="928" ht="10.5" hidden="1" x14ac:dyDescent="0.25"/>
    <row r="929" ht="10.5" hidden="1" x14ac:dyDescent="0.25"/>
    <row r="930" ht="10.5" hidden="1" x14ac:dyDescent="0.25"/>
    <row r="931" ht="10.5" hidden="1" x14ac:dyDescent="0.25"/>
    <row r="932" ht="10.5" hidden="1" x14ac:dyDescent="0.25"/>
    <row r="933" ht="10.5" hidden="1" x14ac:dyDescent="0.25"/>
    <row r="934" ht="10.5" hidden="1" x14ac:dyDescent="0.25"/>
    <row r="935" ht="10.5" hidden="1" x14ac:dyDescent="0.25"/>
    <row r="936" ht="10.5" hidden="1" x14ac:dyDescent="0.25"/>
    <row r="937" ht="10.5" hidden="1" x14ac:dyDescent="0.25"/>
    <row r="938" ht="10.5" hidden="1" x14ac:dyDescent="0.25"/>
    <row r="939" ht="10.5" hidden="1" x14ac:dyDescent="0.25"/>
    <row r="940" ht="10.5" hidden="1" x14ac:dyDescent="0.25"/>
    <row r="941" ht="10.5" hidden="1" x14ac:dyDescent="0.25"/>
    <row r="942" ht="10.5" hidden="1" x14ac:dyDescent="0.25"/>
    <row r="943" ht="10.5" hidden="1" x14ac:dyDescent="0.25"/>
    <row r="944" ht="10.5" hidden="1" x14ac:dyDescent="0.25"/>
    <row r="945" ht="10.5" hidden="1" x14ac:dyDescent="0.25"/>
    <row r="946" ht="10.5" hidden="1" x14ac:dyDescent="0.25"/>
    <row r="947" ht="10.5" hidden="1" x14ac:dyDescent="0.25"/>
    <row r="948" ht="10.5" hidden="1" x14ac:dyDescent="0.25"/>
    <row r="949" ht="10.5" hidden="1" x14ac:dyDescent="0.25"/>
    <row r="950" ht="10.5" hidden="1" x14ac:dyDescent="0.25"/>
    <row r="951" ht="10.5" hidden="1" x14ac:dyDescent="0.25"/>
    <row r="952" ht="10.5" hidden="1" x14ac:dyDescent="0.25"/>
    <row r="953" ht="10.5" hidden="1" x14ac:dyDescent="0.25"/>
    <row r="954" ht="10.5" hidden="1" x14ac:dyDescent="0.25"/>
    <row r="955" ht="10.5" hidden="1" x14ac:dyDescent="0.25"/>
    <row r="956" ht="10.5" hidden="1" x14ac:dyDescent="0.25"/>
    <row r="957" ht="10.5" hidden="1" x14ac:dyDescent="0.25"/>
    <row r="958" ht="10.5" hidden="1" x14ac:dyDescent="0.25"/>
    <row r="959" ht="10.5" hidden="1" x14ac:dyDescent="0.25"/>
    <row r="960" ht="10.5" hidden="1" x14ac:dyDescent="0.25"/>
    <row r="961" ht="10.5" hidden="1" x14ac:dyDescent="0.25"/>
    <row r="962" ht="10.5" hidden="1" x14ac:dyDescent="0.25"/>
    <row r="963" ht="10.5" hidden="1" x14ac:dyDescent="0.25"/>
    <row r="964" ht="10.5" hidden="1" x14ac:dyDescent="0.25"/>
    <row r="965" ht="10.5" hidden="1" x14ac:dyDescent="0.25"/>
    <row r="966" ht="10.5" hidden="1" x14ac:dyDescent="0.25"/>
    <row r="967" ht="10.5" hidden="1" x14ac:dyDescent="0.25"/>
    <row r="968" ht="10.5" hidden="1" x14ac:dyDescent="0.25"/>
    <row r="969" ht="10.5" hidden="1" x14ac:dyDescent="0.25"/>
    <row r="970" ht="10.5" hidden="1" x14ac:dyDescent="0.25"/>
    <row r="971" ht="10.5" hidden="1" x14ac:dyDescent="0.25"/>
    <row r="972" ht="10.5" hidden="1" x14ac:dyDescent="0.25"/>
    <row r="973" ht="10.5" hidden="1" x14ac:dyDescent="0.25"/>
    <row r="974" ht="10.5" hidden="1" x14ac:dyDescent="0.25"/>
    <row r="975" ht="10.5" hidden="1" x14ac:dyDescent="0.25"/>
    <row r="976" ht="10.5" hidden="1" x14ac:dyDescent="0.25"/>
    <row r="977" ht="10.5" hidden="1" x14ac:dyDescent="0.25"/>
    <row r="978" ht="10.5" hidden="1" x14ac:dyDescent="0.25"/>
    <row r="979" ht="10.5" hidden="1" x14ac:dyDescent="0.25"/>
    <row r="980" ht="10.5" hidden="1" x14ac:dyDescent="0.25"/>
    <row r="981" ht="10.5" hidden="1" x14ac:dyDescent="0.25"/>
    <row r="982" ht="10.5" hidden="1" x14ac:dyDescent="0.25"/>
    <row r="983" ht="10.5" hidden="1" x14ac:dyDescent="0.25"/>
    <row r="984" ht="10.5" hidden="1" x14ac:dyDescent="0.25"/>
    <row r="985" ht="10.5" hidden="1" x14ac:dyDescent="0.25"/>
    <row r="986" ht="10.5" hidden="1" x14ac:dyDescent="0.25"/>
    <row r="987" ht="10.5" hidden="1" x14ac:dyDescent="0.25"/>
    <row r="988" ht="10.5" hidden="1" x14ac:dyDescent="0.25"/>
    <row r="989" ht="10.5" hidden="1" x14ac:dyDescent="0.25"/>
    <row r="990" ht="10.5" hidden="1" x14ac:dyDescent="0.25"/>
    <row r="991" ht="10.5" hidden="1" x14ac:dyDescent="0.25"/>
    <row r="992" ht="10.5" hidden="1" x14ac:dyDescent="0.25"/>
    <row r="993" ht="10.5" hidden="1" x14ac:dyDescent="0.25"/>
    <row r="994" ht="10.5" hidden="1" x14ac:dyDescent="0.25"/>
    <row r="995" ht="17.25" hidden="1" customHeight="1" x14ac:dyDescent="0.25"/>
    <row r="996" ht="17.25" hidden="1" customHeight="1" x14ac:dyDescent="0.25"/>
    <row r="997" ht="17.25" hidden="1" customHeight="1" x14ac:dyDescent="0.25"/>
    <row r="998" ht="17.25" hidden="1" customHeight="1" x14ac:dyDescent="0.25"/>
    <row r="999" ht="17.25" hidden="1" customHeight="1" x14ac:dyDescent="0.25"/>
    <row r="1000" ht="17.25" hidden="1" customHeight="1" x14ac:dyDescent="0.25"/>
    <row r="1001" ht="17.25" hidden="1" customHeight="1" x14ac:dyDescent="0.25"/>
    <row r="1002" ht="17.25" hidden="1" customHeight="1" x14ac:dyDescent="0.25"/>
  </sheetData>
  <sheetProtection algorithmName="SHA-512" hashValue="qY6Smjxla9D4WcOif7I/ybIFIUohK9Ceh8cUP/1GMXQJFU/qAZQDhtkimqt4dxyPap/ijIBYvhkmw9X6dkjWlg==" saltValue="mtFILKZ9cBmzmTxKZ0biVg==" spinCount="100000" sheet="1" objects="1" scenarios="1" selectLockedCells="1"/>
  <dataConsolidate/>
  <mergeCells count="133">
    <mergeCell ref="A1:E3"/>
    <mergeCell ref="F1:G1"/>
    <mergeCell ref="H1:I1"/>
    <mergeCell ref="F2:G2"/>
    <mergeCell ref="H2:I2"/>
    <mergeCell ref="F3:G3"/>
    <mergeCell ref="H3:I3"/>
    <mergeCell ref="D12:I12"/>
    <mergeCell ref="B13:I13"/>
    <mergeCell ref="D15:I15"/>
    <mergeCell ref="D16:I16"/>
    <mergeCell ref="D17:I17"/>
    <mergeCell ref="D18:I18"/>
    <mergeCell ref="B5:I5"/>
    <mergeCell ref="D7:I7"/>
    <mergeCell ref="D8:I8"/>
    <mergeCell ref="D9:I9"/>
    <mergeCell ref="D10:I10"/>
    <mergeCell ref="C11:I11"/>
    <mergeCell ref="B26:C26"/>
    <mergeCell ref="D26:I26"/>
    <mergeCell ref="B27:C27"/>
    <mergeCell ref="D27:I27"/>
    <mergeCell ref="B29:I29"/>
    <mergeCell ref="B30:I30"/>
    <mergeCell ref="D19:I19"/>
    <mergeCell ref="D20:I20"/>
    <mergeCell ref="B22:I22"/>
    <mergeCell ref="B24:C24"/>
    <mergeCell ref="D24:I24"/>
    <mergeCell ref="B25:C25"/>
    <mergeCell ref="D25:I25"/>
    <mergeCell ref="B37:F37"/>
    <mergeCell ref="B38:F38"/>
    <mergeCell ref="B39:F39"/>
    <mergeCell ref="B40:D40"/>
    <mergeCell ref="B41:C42"/>
    <mergeCell ref="B43:D43"/>
    <mergeCell ref="B31:D31"/>
    <mergeCell ref="B32:D32"/>
    <mergeCell ref="B33:D33"/>
    <mergeCell ref="B34:D34"/>
    <mergeCell ref="B35:D35"/>
    <mergeCell ref="B36:D36"/>
    <mergeCell ref="E51:F51"/>
    <mergeCell ref="B53:I53"/>
    <mergeCell ref="B54:C54"/>
    <mergeCell ref="B55:F55"/>
    <mergeCell ref="B56:F56"/>
    <mergeCell ref="B57:F57"/>
    <mergeCell ref="B44:D44"/>
    <mergeCell ref="B45:D45"/>
    <mergeCell ref="B46:D46"/>
    <mergeCell ref="B47:E47"/>
    <mergeCell ref="B49:I49"/>
    <mergeCell ref="B50:F50"/>
    <mergeCell ref="B66:F66"/>
    <mergeCell ref="B68:I68"/>
    <mergeCell ref="B69:I69"/>
    <mergeCell ref="B70:F70"/>
    <mergeCell ref="B71:F71"/>
    <mergeCell ref="B72:D72"/>
    <mergeCell ref="B58:F58"/>
    <mergeCell ref="B60:I60"/>
    <mergeCell ref="B61:C61"/>
    <mergeCell ref="B62:F62"/>
    <mergeCell ref="B64:I64"/>
    <mergeCell ref="B65:C65"/>
    <mergeCell ref="B80:F80"/>
    <mergeCell ref="B83:I83"/>
    <mergeCell ref="B85:C85"/>
    <mergeCell ref="D85:G85"/>
    <mergeCell ref="B86:I86"/>
    <mergeCell ref="D87:G87"/>
    <mergeCell ref="B73:D73"/>
    <mergeCell ref="B74:F74"/>
    <mergeCell ref="B76:F76"/>
    <mergeCell ref="B77:F77"/>
    <mergeCell ref="B78:F78"/>
    <mergeCell ref="B79:F79"/>
    <mergeCell ref="H81:I81"/>
    <mergeCell ref="D94:G94"/>
    <mergeCell ref="D95:G95"/>
    <mergeCell ref="D96:G96"/>
    <mergeCell ref="B97:G97"/>
    <mergeCell ref="B98:G98"/>
    <mergeCell ref="B100:I100"/>
    <mergeCell ref="D88:G88"/>
    <mergeCell ref="D89:G89"/>
    <mergeCell ref="D90:G90"/>
    <mergeCell ref="D91:G91"/>
    <mergeCell ref="B92:G92"/>
    <mergeCell ref="B93:I93"/>
    <mergeCell ref="B119:I119"/>
    <mergeCell ref="B120:I120"/>
    <mergeCell ref="B121:I121"/>
    <mergeCell ref="B122:I122"/>
    <mergeCell ref="D124:G124"/>
    <mergeCell ref="D125:E125"/>
    <mergeCell ref="F125:G125"/>
    <mergeCell ref="B102:I108"/>
    <mergeCell ref="B109:I111"/>
    <mergeCell ref="B112:J113"/>
    <mergeCell ref="B115:I115"/>
    <mergeCell ref="B117:I117"/>
    <mergeCell ref="B118:I118"/>
    <mergeCell ref="C138:I138"/>
    <mergeCell ref="C139:J139"/>
    <mergeCell ref="C140:J140"/>
    <mergeCell ref="E141:F141"/>
    <mergeCell ref="G141:J141"/>
    <mergeCell ref="E142:F142"/>
    <mergeCell ref="G142:J142"/>
    <mergeCell ref="D126:E126"/>
    <mergeCell ref="F126:G126"/>
    <mergeCell ref="D127:G127"/>
    <mergeCell ref="D128:G128"/>
    <mergeCell ref="D130:G130"/>
    <mergeCell ref="C137:I137"/>
    <mergeCell ref="E149:F149"/>
    <mergeCell ref="G149:J149"/>
    <mergeCell ref="E146:F146"/>
    <mergeCell ref="G146:J146"/>
    <mergeCell ref="E147:F147"/>
    <mergeCell ref="G147:J147"/>
    <mergeCell ref="E148:F148"/>
    <mergeCell ref="G148:J148"/>
    <mergeCell ref="E143:F143"/>
    <mergeCell ref="G143:J143"/>
    <mergeCell ref="E144:F144"/>
    <mergeCell ref="G144:J144"/>
    <mergeCell ref="E145:F145"/>
    <mergeCell ref="G145:J145"/>
  </mergeCells>
  <conditionalFormatting sqref="C141:G149">
    <cfRule type="expression" dxfId="5" priority="4">
      <formula>NOT($M$7)</formula>
    </cfRule>
  </conditionalFormatting>
  <conditionalFormatting sqref="E73">
    <cfRule type="expression" dxfId="4" priority="6">
      <formula>NOT($M$8)</formula>
    </cfRule>
  </conditionalFormatting>
  <conditionalFormatting sqref="H32:H39">
    <cfRule type="expression" dxfId="3" priority="1">
      <formula>NOT($M$7)</formula>
    </cfRule>
  </conditionalFormatting>
  <conditionalFormatting sqref="H51">
    <cfRule type="expression" dxfId="2" priority="3">
      <formula>NOT($M$7)</formula>
    </cfRule>
  </conditionalFormatting>
  <conditionalFormatting sqref="H55:H57 H62 E72">
    <cfRule type="expression" dxfId="1" priority="5">
      <formula>NOT($M$7)</formula>
    </cfRule>
  </conditionalFormatting>
  <conditionalFormatting sqref="H66">
    <cfRule type="expression" dxfId="0" priority="2">
      <formula>NOT($M$7)</formula>
    </cfRule>
  </conditionalFormatting>
  <dataValidations count="7">
    <dataValidation type="textLength" operator="equal" allowBlank="1" showInputMessage="1" showErrorMessage="1" sqref="E143:F149" xr:uid="{28724A17-316B-480B-8157-F09A6F68A30E}">
      <formula1>14</formula1>
    </dataValidation>
    <dataValidation type="custom" allowBlank="1" showInputMessage="1" showErrorMessage="1" error="Valeur impossible (suppérieure au taux maximum ou partenaire inéligible)." sqref="E72" xr:uid="{675C8A70-CEDB-441F-8867-2720DD8974FD}">
      <formula1>$N$10</formula1>
    </dataValidation>
    <dataValidation type="custom" allowBlank="1" showInputMessage="1" showErrorMessage="1" errorTitle=" Partenaire non éligible" error="Le type de partenaire choisi n'est pas eligible au financement._x000a_Veuillez laisser vide la colonne « Aide demandée »." sqref="H66 H51 H55:H57 H62 H37:H39" xr:uid="{F2C27F0E-4D5A-416A-8F71-B80BCAB929DE}">
      <formula1>($M$7)</formula1>
    </dataValidation>
    <dataValidation type="list" allowBlank="1" showInputMessage="1" showErrorMessage="1" prompt="- Menu déroulant" sqref="D15:I15" xr:uid="{24A59B04-1156-4D5C-AB96-D83C507D6250}">
      <formula1>list_civilité</formula1>
    </dataValidation>
    <dataValidation type="custom" allowBlank="1" showInputMessage="1" showErrorMessage="1" sqref="E73" xr:uid="{F8EBBE2E-6630-4BAB-8BE7-F554D990C1D1}">
      <formula1>$M$8</formula1>
    </dataValidation>
    <dataValidation type="list" allowBlank="1" showInputMessage="1" showErrorMessage="1" prompt="- Menu déroulant" sqref="D9:I9" xr:uid="{486600A3-28CD-4B60-84A3-8AC8477F370F}">
      <formula1>list_type_etab_part</formula1>
    </dataValidation>
    <dataValidation type="textLength" operator="equal" allowBlank="1" showInputMessage="1" showErrorMessage="1" error="Veuillez renseigner un numéro de SIRET valide." sqref="D10" xr:uid="{55306750-9DF6-4C6E-ABEF-4B0B887917B0}">
      <formula1>14</formula1>
    </dataValidation>
  </dataValidations>
  <pageMargins left="0.23622047244094491" right="0.23622047244094491" top="0.94488188976377963" bottom="0.74803149606299213" header="0.31496062992125984" footer="0.31496062992125984"/>
  <pageSetup paperSize="9" scale="70" fitToHeight="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Feuil2">
    <pageSetUpPr fitToPage="1"/>
  </sheetPr>
  <dimension ref="A1:BB1071"/>
  <sheetViews>
    <sheetView zoomScaleNormal="100" workbookViewId="0">
      <selection activeCell="H10" sqref="H10:N10"/>
    </sheetView>
  </sheetViews>
  <sheetFormatPr baseColWidth="10" defaultColWidth="0" defaultRowHeight="0" customHeight="1" zeroHeight="1" x14ac:dyDescent="0.35"/>
  <cols>
    <col min="1" max="1" width="2.54296875" style="17" customWidth="1"/>
    <col min="2" max="2" width="18" style="17" customWidth="1"/>
    <col min="3" max="8" width="5.26953125" style="17" customWidth="1"/>
    <col min="9" max="14" width="12.453125" style="17" customWidth="1"/>
    <col min="15" max="15" width="3.26953125" style="271" customWidth="1"/>
    <col min="16" max="16" width="17.81640625" hidden="1" customWidth="1"/>
    <col min="17" max="17" width="21.54296875" hidden="1" customWidth="1"/>
    <col min="18" max="19" width="23.453125" hidden="1" customWidth="1"/>
    <col min="20" max="34" width="10.453125" hidden="1" customWidth="1"/>
    <col min="35" max="40" width="10.26953125" hidden="1" customWidth="1"/>
    <col min="41" max="16384" width="15.26953125" hidden="1"/>
  </cols>
  <sheetData>
    <row r="1" spans="1:17" ht="15.75" customHeight="1" thickTop="1" thickBot="1" x14ac:dyDescent="0.4">
      <c r="A1" s="729"/>
      <c r="B1" s="729"/>
      <c r="C1" s="729"/>
      <c r="D1" s="729"/>
      <c r="E1" s="729"/>
      <c r="F1" s="730" t="str">
        <f>Réglages!I2</f>
        <v>PEPR PROPSY - Appel à projets 2026</v>
      </c>
      <c r="G1" s="730"/>
      <c r="H1" s="730"/>
      <c r="I1" s="730"/>
      <c r="J1" s="731"/>
      <c r="K1" s="742"/>
      <c r="L1" s="743"/>
      <c r="M1" s="744"/>
      <c r="N1" s="743"/>
      <c r="O1" s="260"/>
      <c r="P1" s="132"/>
      <c r="Q1" s="126"/>
    </row>
    <row r="2" spans="1:17" ht="15.75" customHeight="1" thickTop="1" thickBot="1" x14ac:dyDescent="0.4">
      <c r="A2" s="729"/>
      <c r="B2" s="729"/>
      <c r="C2" s="729"/>
      <c r="D2" s="729"/>
      <c r="E2" s="729"/>
      <c r="F2" s="730"/>
      <c r="G2" s="730"/>
      <c r="H2" s="730"/>
      <c r="I2" s="730"/>
      <c r="J2" s="731"/>
      <c r="K2" s="748" t="s">
        <v>15</v>
      </c>
      <c r="L2" s="749"/>
      <c r="M2" s="750"/>
      <c r="N2" s="749"/>
      <c r="O2" s="261"/>
      <c r="P2" s="133"/>
      <c r="Q2" s="126"/>
    </row>
    <row r="3" spans="1:17" ht="15.75" customHeight="1" thickTop="1" thickBot="1" x14ac:dyDescent="0.4">
      <c r="A3" s="729"/>
      <c r="B3" s="729"/>
      <c r="C3" s="729"/>
      <c r="D3" s="729"/>
      <c r="E3" s="729"/>
      <c r="F3" s="732" t="s">
        <v>227</v>
      </c>
      <c r="G3" s="732"/>
      <c r="H3" s="732"/>
      <c r="I3" s="732"/>
      <c r="J3" s="733"/>
      <c r="K3" s="748" t="s">
        <v>0</v>
      </c>
      <c r="L3" s="749"/>
      <c r="M3" s="750" t="str">
        <f>IF(H10&lt;&gt;"",H10," ")</f>
        <v xml:space="preserve"> </v>
      </c>
      <c r="N3" s="749"/>
      <c r="O3" s="261"/>
      <c r="P3" s="133"/>
      <c r="Q3" s="126"/>
    </row>
    <row r="4" spans="1:17" ht="15.75" customHeight="1" thickTop="1" thickBot="1" x14ac:dyDescent="0.4">
      <c r="A4" s="729"/>
      <c r="B4" s="729"/>
      <c r="C4" s="729"/>
      <c r="D4" s="729"/>
      <c r="E4" s="729"/>
      <c r="F4" s="732"/>
      <c r="G4" s="732"/>
      <c r="H4" s="732"/>
      <c r="I4" s="732"/>
      <c r="J4" s="733"/>
      <c r="K4" s="676" t="s">
        <v>16</v>
      </c>
      <c r="L4" s="677"/>
      <c r="M4" s="762">
        <f ca="1">COUNTA(B65:B84)-COUNTIF(B65:B84,"")</f>
        <v>0</v>
      </c>
      <c r="N4" s="749"/>
      <c r="O4" s="261"/>
      <c r="P4" s="133"/>
      <c r="Q4" s="126"/>
    </row>
    <row r="5" spans="1:17" ht="15.75" customHeight="1" thickTop="1" thickBot="1" x14ac:dyDescent="0.4">
      <c r="A5" s="729"/>
      <c r="B5" s="729"/>
      <c r="C5" s="729"/>
      <c r="D5" s="729"/>
      <c r="E5" s="729"/>
      <c r="F5" s="732" t="s">
        <v>69</v>
      </c>
      <c r="G5" s="732"/>
      <c r="H5" s="732"/>
      <c r="I5" s="732"/>
      <c r="J5" s="733"/>
      <c r="K5" s="751">
        <f>Réglages!I5</f>
        <v>2026</v>
      </c>
      <c r="L5" s="752"/>
      <c r="M5" s="752"/>
      <c r="N5" s="752"/>
      <c r="O5" s="262"/>
      <c r="P5" s="126"/>
      <c r="Q5" s="126"/>
    </row>
    <row r="6" spans="1:17" ht="15.75" customHeight="1" thickTop="1" thickBot="1" x14ac:dyDescent="0.4">
      <c r="A6" s="316"/>
      <c r="B6" s="1"/>
      <c r="C6" s="2"/>
      <c r="D6" s="2"/>
      <c r="E6" s="2"/>
      <c r="F6" s="2"/>
      <c r="G6" s="2"/>
      <c r="H6" s="2"/>
      <c r="I6" s="3"/>
      <c r="J6" s="4"/>
      <c r="K6" s="4"/>
      <c r="L6" s="4"/>
      <c r="M6" s="5"/>
      <c r="N6" s="5"/>
      <c r="O6" s="263"/>
      <c r="P6" s="126"/>
      <c r="Q6" s="126"/>
    </row>
    <row r="7" spans="1:17" ht="35.25" customHeight="1" thickTop="1" thickBot="1" x14ac:dyDescent="0.4">
      <c r="B7" s="703" t="s">
        <v>17</v>
      </c>
      <c r="C7" s="704"/>
      <c r="D7" s="704"/>
      <c r="E7" s="704"/>
      <c r="F7" s="704"/>
      <c r="G7" s="704"/>
      <c r="H7" s="704"/>
      <c r="I7" s="704"/>
      <c r="J7" s="704"/>
      <c r="K7" s="704"/>
      <c r="L7" s="704"/>
      <c r="M7" s="704"/>
      <c r="N7" s="705"/>
      <c r="O7" s="263"/>
      <c r="P7" s="126"/>
      <c r="Q7" s="126"/>
    </row>
    <row r="8" spans="1:17" ht="33.4" customHeight="1" thickTop="1" thickBot="1" x14ac:dyDescent="0.4">
      <c r="B8" s="706" t="s">
        <v>67</v>
      </c>
      <c r="C8" s="707"/>
      <c r="D8" s="707"/>
      <c r="E8" s="707"/>
      <c r="F8" s="707"/>
      <c r="G8" s="707"/>
      <c r="H8" s="707"/>
      <c r="I8" s="707"/>
      <c r="J8" s="707"/>
      <c r="K8" s="707"/>
      <c r="L8" s="707"/>
      <c r="M8" s="707"/>
      <c r="N8" s="708"/>
      <c r="O8" s="263"/>
      <c r="P8" s="126"/>
      <c r="Q8" s="126"/>
    </row>
    <row r="9" spans="1:17" ht="6" customHeight="1" thickTop="1" thickBot="1" x14ac:dyDescent="0.4">
      <c r="A9" s="317"/>
      <c r="B9" s="16"/>
      <c r="C9" s="16"/>
      <c r="D9" s="16"/>
      <c r="E9" s="16"/>
      <c r="F9" s="16"/>
      <c r="G9" s="16"/>
      <c r="H9" s="16"/>
      <c r="I9" s="16"/>
      <c r="J9" s="16"/>
      <c r="K9" s="16"/>
      <c r="L9" s="14"/>
      <c r="M9" s="8"/>
      <c r="N9" s="8"/>
      <c r="O9" s="264"/>
      <c r="P9" s="133"/>
      <c r="Q9" s="126"/>
    </row>
    <row r="10" spans="1:17" ht="15.75" customHeight="1" thickTop="1" thickBot="1" x14ac:dyDescent="0.4">
      <c r="A10" s="318"/>
      <c r="B10" s="745" t="s">
        <v>61</v>
      </c>
      <c r="C10" s="746"/>
      <c r="D10" s="746"/>
      <c r="E10" s="746"/>
      <c r="F10" s="746"/>
      <c r="G10" s="747"/>
      <c r="H10" s="756"/>
      <c r="I10" s="757"/>
      <c r="J10" s="757"/>
      <c r="K10" s="757"/>
      <c r="L10" s="757"/>
      <c r="M10" s="757"/>
      <c r="N10" s="758"/>
      <c r="O10" s="262"/>
      <c r="P10" s="126"/>
      <c r="Q10" s="126"/>
    </row>
    <row r="11" spans="1:17" ht="30.75" customHeight="1" thickTop="1" thickBot="1" x14ac:dyDescent="0.4">
      <c r="A11" s="318"/>
      <c r="B11" s="779" t="s">
        <v>60</v>
      </c>
      <c r="C11" s="780"/>
      <c r="D11" s="780"/>
      <c r="E11" s="781"/>
      <c r="F11" s="789" t="s">
        <v>18</v>
      </c>
      <c r="G11" s="790"/>
      <c r="H11" s="756"/>
      <c r="I11" s="757"/>
      <c r="J11" s="757"/>
      <c r="K11" s="757"/>
      <c r="L11" s="757"/>
      <c r="M11" s="757"/>
      <c r="N11" s="758"/>
      <c r="O11" s="262"/>
      <c r="P11" s="126"/>
      <c r="Q11" s="126"/>
    </row>
    <row r="12" spans="1:17" ht="31.15" customHeight="1" thickTop="1" thickBot="1" x14ac:dyDescent="0.4">
      <c r="A12" s="319"/>
      <c r="B12" s="779" t="s">
        <v>60</v>
      </c>
      <c r="C12" s="780"/>
      <c r="D12" s="780"/>
      <c r="E12" s="781"/>
      <c r="F12" s="719" t="s">
        <v>19</v>
      </c>
      <c r="G12" s="720"/>
      <c r="H12" s="756"/>
      <c r="I12" s="757"/>
      <c r="J12" s="757"/>
      <c r="K12" s="757"/>
      <c r="L12" s="757"/>
      <c r="M12" s="757"/>
      <c r="N12" s="758"/>
      <c r="O12" s="265"/>
      <c r="P12" s="134"/>
      <c r="Q12" s="126"/>
    </row>
    <row r="13" spans="1:17" ht="15.75" customHeight="1" thickTop="1" thickBot="1" x14ac:dyDescent="0.4">
      <c r="A13" s="320"/>
      <c r="B13" s="745" t="s">
        <v>59</v>
      </c>
      <c r="C13" s="746"/>
      <c r="D13" s="746"/>
      <c r="E13" s="746"/>
      <c r="F13" s="746"/>
      <c r="G13" s="747"/>
      <c r="H13" s="756"/>
      <c r="I13" s="757"/>
      <c r="J13" s="757"/>
      <c r="K13" s="757"/>
      <c r="L13" s="757"/>
      <c r="M13" s="757"/>
      <c r="N13" s="758"/>
      <c r="O13" s="261"/>
      <c r="P13" s="133"/>
      <c r="Q13" s="126"/>
    </row>
    <row r="14" spans="1:17" ht="15" customHeight="1" thickTop="1" thickBot="1" x14ac:dyDescent="0.4">
      <c r="A14" s="321"/>
      <c r="B14" s="709"/>
      <c r="C14" s="710"/>
      <c r="D14" s="710"/>
      <c r="E14" s="710"/>
      <c r="F14" s="710"/>
      <c r="G14" s="710"/>
      <c r="H14" s="710"/>
      <c r="I14" s="710"/>
      <c r="J14" s="710"/>
      <c r="K14" s="710"/>
      <c r="L14" s="710"/>
      <c r="M14" s="710"/>
      <c r="N14" s="711"/>
      <c r="O14" s="264"/>
      <c r="P14" s="133"/>
      <c r="Q14" s="126"/>
    </row>
    <row r="15" spans="1:17" ht="18.75" customHeight="1" thickTop="1" thickBot="1" x14ac:dyDescent="0.4">
      <c r="B15" s="588" t="s">
        <v>97</v>
      </c>
      <c r="C15" s="589"/>
      <c r="D15" s="589"/>
      <c r="E15" s="589"/>
      <c r="F15" s="589"/>
      <c r="G15" s="589"/>
      <c r="H15" s="589"/>
      <c r="I15" s="589"/>
      <c r="J15" s="589"/>
      <c r="K15" s="589"/>
      <c r="L15" s="589"/>
      <c r="M15" s="589"/>
      <c r="N15" s="589"/>
      <c r="O15" s="261"/>
      <c r="P15" s="133"/>
      <c r="Q15" s="126"/>
    </row>
    <row r="16" spans="1:17" ht="12" customHeight="1" thickTop="1" thickBot="1" x14ac:dyDescent="0.4">
      <c r="A16" s="317"/>
      <c r="B16" s="16"/>
      <c r="C16" s="16"/>
      <c r="D16" s="16"/>
      <c r="E16" s="16"/>
      <c r="F16" s="16"/>
      <c r="G16" s="16"/>
      <c r="H16" s="16"/>
      <c r="I16" s="16"/>
      <c r="J16" s="774"/>
      <c r="K16" s="775"/>
      <c r="L16" s="775"/>
      <c r="M16" s="775"/>
      <c r="N16" s="776"/>
      <c r="O16" s="264"/>
      <c r="P16" s="133"/>
      <c r="Q16" s="126"/>
    </row>
    <row r="17" spans="1:18" s="52" customFormat="1" ht="15" customHeight="1" thickTop="1" thickBot="1" x14ac:dyDescent="0.35">
      <c r="A17" s="322"/>
      <c r="B17" s="439" t="s">
        <v>1</v>
      </c>
      <c r="C17" s="723"/>
      <c r="D17" s="724"/>
      <c r="E17" s="724"/>
      <c r="F17" s="724"/>
      <c r="G17" s="724"/>
      <c r="H17" s="724"/>
      <c r="I17" s="724"/>
      <c r="J17" s="724"/>
      <c r="K17" s="724"/>
      <c r="L17" s="724"/>
      <c r="M17" s="725"/>
      <c r="N17" s="122"/>
      <c r="O17" s="266"/>
      <c r="P17" s="135"/>
      <c r="Q17" s="126"/>
    </row>
    <row r="18" spans="1:18" s="52" customFormat="1" ht="15" customHeight="1" thickTop="1" thickBot="1" x14ac:dyDescent="0.35">
      <c r="A18" s="322"/>
      <c r="B18" s="439" t="s">
        <v>2</v>
      </c>
      <c r="C18" s="723"/>
      <c r="D18" s="724"/>
      <c r="E18" s="724"/>
      <c r="F18" s="724"/>
      <c r="G18" s="724"/>
      <c r="H18" s="724"/>
      <c r="I18" s="724"/>
      <c r="J18" s="724"/>
      <c r="K18" s="724"/>
      <c r="L18" s="724"/>
      <c r="M18" s="725"/>
      <c r="N18" s="122"/>
      <c r="O18" s="266"/>
      <c r="P18" s="135"/>
      <c r="Q18" s="126"/>
    </row>
    <row r="19" spans="1:18" s="52" customFormat="1" ht="15" customHeight="1" thickTop="1" thickBot="1" x14ac:dyDescent="0.35">
      <c r="A19" s="322"/>
      <c r="B19" s="439" t="s">
        <v>4</v>
      </c>
      <c r="C19" s="723"/>
      <c r="D19" s="724"/>
      <c r="E19" s="724"/>
      <c r="F19" s="724"/>
      <c r="G19" s="724"/>
      <c r="H19" s="724"/>
      <c r="I19" s="724"/>
      <c r="J19" s="724"/>
      <c r="K19" s="724"/>
      <c r="L19" s="724"/>
      <c r="M19" s="725"/>
      <c r="N19" s="122"/>
      <c r="O19" s="266"/>
      <c r="P19" s="135"/>
      <c r="Q19" s="126"/>
    </row>
    <row r="20" spans="1:18" s="52" customFormat="1" ht="15" customHeight="1" thickTop="1" thickBot="1" x14ac:dyDescent="0.35">
      <c r="A20" s="322"/>
      <c r="B20" s="440" t="s">
        <v>3</v>
      </c>
      <c r="C20" s="726"/>
      <c r="D20" s="727"/>
      <c r="E20" s="727"/>
      <c r="F20" s="727"/>
      <c r="G20" s="727"/>
      <c r="H20" s="727"/>
      <c r="I20" s="727"/>
      <c r="J20" s="727"/>
      <c r="K20" s="727"/>
      <c r="L20" s="727"/>
      <c r="M20" s="728"/>
      <c r="N20" s="122"/>
      <c r="O20" s="266"/>
      <c r="P20" s="135"/>
      <c r="Q20" s="126"/>
    </row>
    <row r="21" spans="1:18" ht="6" customHeight="1" thickTop="1" thickBot="1" x14ac:dyDescent="0.4">
      <c r="A21" s="317"/>
      <c r="B21" s="441"/>
      <c r="C21" s="118"/>
      <c r="D21" s="118"/>
      <c r="E21" s="118"/>
      <c r="F21" s="118"/>
      <c r="G21" s="118"/>
      <c r="H21" s="118"/>
      <c r="I21" s="118"/>
      <c r="J21" s="118"/>
      <c r="K21" s="118"/>
      <c r="L21" s="119"/>
      <c r="M21" s="85"/>
      <c r="N21" s="8"/>
      <c r="O21" s="264"/>
      <c r="P21" s="133"/>
      <c r="Q21" s="126"/>
    </row>
    <row r="22" spans="1:18" s="52" customFormat="1" ht="15.75" customHeight="1" thickTop="1" thickBot="1" x14ac:dyDescent="0.35">
      <c r="A22" s="323"/>
      <c r="B22" s="442"/>
      <c r="C22" s="763" t="s">
        <v>20</v>
      </c>
      <c r="D22" s="763"/>
      <c r="E22" s="763"/>
      <c r="F22" s="763"/>
      <c r="G22" s="763"/>
      <c r="H22" s="763"/>
      <c r="I22" s="763"/>
      <c r="J22" s="763"/>
      <c r="K22" s="763"/>
      <c r="L22" s="763"/>
      <c r="M22" s="763"/>
      <c r="N22" s="112"/>
      <c r="O22" s="267"/>
      <c r="P22" s="136"/>
      <c r="Q22" s="136"/>
      <c r="R22" s="130"/>
    </row>
    <row r="23" spans="1:18" s="52" customFormat="1" ht="15" customHeight="1" thickTop="1" thickBot="1" x14ac:dyDescent="0.35">
      <c r="A23" s="323"/>
      <c r="B23" s="120" t="s">
        <v>91</v>
      </c>
      <c r="C23" s="723"/>
      <c r="D23" s="724"/>
      <c r="E23" s="724"/>
      <c r="F23" s="724"/>
      <c r="G23" s="724"/>
      <c r="H23" s="724"/>
      <c r="I23" s="724"/>
      <c r="J23" s="724"/>
      <c r="K23" s="724"/>
      <c r="L23" s="724"/>
      <c r="M23" s="725"/>
      <c r="N23" s="94"/>
      <c r="O23" s="267"/>
      <c r="P23" s="136"/>
      <c r="Q23" s="136"/>
      <c r="R23" s="130"/>
    </row>
    <row r="24" spans="1:18" s="52" customFormat="1" ht="15" customHeight="1" thickTop="1" thickBot="1" x14ac:dyDescent="0.35">
      <c r="A24" s="323"/>
      <c r="B24" s="65" t="s">
        <v>21</v>
      </c>
      <c r="C24" s="723"/>
      <c r="D24" s="724"/>
      <c r="E24" s="724"/>
      <c r="F24" s="724"/>
      <c r="G24" s="724"/>
      <c r="H24" s="724"/>
      <c r="I24" s="724"/>
      <c r="J24" s="724"/>
      <c r="K24" s="724"/>
      <c r="L24" s="724"/>
      <c r="M24" s="725"/>
      <c r="N24" s="85"/>
      <c r="O24" s="267"/>
      <c r="P24" s="136"/>
      <c r="Q24" s="136"/>
      <c r="R24" s="130"/>
    </row>
    <row r="25" spans="1:18" s="52" customFormat="1" ht="15" customHeight="1" thickTop="1" thickBot="1" x14ac:dyDescent="0.35">
      <c r="A25" s="323"/>
      <c r="B25" s="65" t="s">
        <v>92</v>
      </c>
      <c r="C25" s="723"/>
      <c r="D25" s="724"/>
      <c r="E25" s="724"/>
      <c r="F25" s="724"/>
      <c r="G25" s="724"/>
      <c r="H25" s="724"/>
      <c r="I25" s="724"/>
      <c r="J25" s="724"/>
      <c r="K25" s="724"/>
      <c r="L25" s="724"/>
      <c r="M25" s="725"/>
      <c r="N25" s="85"/>
      <c r="O25" s="268"/>
      <c r="P25" s="135"/>
      <c r="Q25" s="126"/>
    </row>
    <row r="26" spans="1:18" s="52" customFormat="1" ht="15" customHeight="1" thickTop="1" thickBot="1" x14ac:dyDescent="0.35">
      <c r="A26" s="323"/>
      <c r="B26" s="65" t="s">
        <v>22</v>
      </c>
      <c r="C26" s="726"/>
      <c r="D26" s="727"/>
      <c r="E26" s="727"/>
      <c r="F26" s="727"/>
      <c r="G26" s="727"/>
      <c r="H26" s="727"/>
      <c r="I26" s="727"/>
      <c r="J26" s="727"/>
      <c r="K26" s="727"/>
      <c r="L26" s="727"/>
      <c r="M26" s="728"/>
      <c r="N26" s="85"/>
      <c r="O26" s="268"/>
      <c r="P26" s="135"/>
      <c r="Q26" s="126"/>
    </row>
    <row r="27" spans="1:18" s="52" customFormat="1" ht="15" customHeight="1" thickTop="1" thickBot="1" x14ac:dyDescent="0.35">
      <c r="A27" s="323"/>
      <c r="B27" s="65" t="s">
        <v>23</v>
      </c>
      <c r="C27" s="723"/>
      <c r="D27" s="724"/>
      <c r="E27" s="724"/>
      <c r="F27" s="724"/>
      <c r="G27" s="724"/>
      <c r="H27" s="724"/>
      <c r="I27" s="724"/>
      <c r="J27" s="724"/>
      <c r="K27" s="724"/>
      <c r="L27" s="724"/>
      <c r="M27" s="725"/>
      <c r="N27" s="85"/>
      <c r="O27" s="268"/>
      <c r="P27" s="135"/>
      <c r="Q27" s="126"/>
    </row>
    <row r="28" spans="1:18" s="52" customFormat="1" ht="15" customHeight="1" thickTop="1" thickBot="1" x14ac:dyDescent="0.35">
      <c r="A28" s="323"/>
      <c r="B28" s="65" t="s">
        <v>179</v>
      </c>
      <c r="C28" s="723"/>
      <c r="D28" s="724"/>
      <c r="E28" s="724"/>
      <c r="F28" s="724"/>
      <c r="G28" s="724"/>
      <c r="H28" s="724"/>
      <c r="I28" s="724"/>
      <c r="J28" s="724"/>
      <c r="K28" s="724"/>
      <c r="L28" s="724"/>
      <c r="M28" s="725"/>
      <c r="N28" s="85"/>
      <c r="O28" s="268"/>
      <c r="P28" s="135"/>
      <c r="Q28" s="126"/>
    </row>
    <row r="29" spans="1:18" s="52" customFormat="1" ht="15" customHeight="1" thickTop="1" thickBot="1" x14ac:dyDescent="0.35">
      <c r="A29" s="323"/>
      <c r="B29" s="65" t="s">
        <v>300</v>
      </c>
      <c r="C29" s="759"/>
      <c r="D29" s="760"/>
      <c r="E29" s="760"/>
      <c r="F29" s="760"/>
      <c r="G29" s="760"/>
      <c r="H29" s="760"/>
      <c r="I29" s="760"/>
      <c r="J29" s="760"/>
      <c r="K29" s="760"/>
      <c r="L29" s="760"/>
      <c r="M29" s="761"/>
      <c r="N29" s="85"/>
      <c r="O29" s="268"/>
      <c r="P29" s="135"/>
      <c r="Q29" s="126"/>
    </row>
    <row r="30" spans="1:18" s="52" customFormat="1" ht="15" customHeight="1" thickTop="1" thickBot="1" x14ac:dyDescent="0.35">
      <c r="A30" s="323"/>
      <c r="B30" s="438" t="s">
        <v>24</v>
      </c>
      <c r="C30" s="723"/>
      <c r="D30" s="724"/>
      <c r="E30" s="724"/>
      <c r="F30" s="724"/>
      <c r="G30" s="724"/>
      <c r="H30" s="724"/>
      <c r="I30" s="724"/>
      <c r="J30" s="724"/>
      <c r="K30" s="724"/>
      <c r="L30" s="724"/>
      <c r="M30" s="725"/>
      <c r="N30" s="85"/>
      <c r="O30" s="268"/>
      <c r="P30" s="135"/>
      <c r="Q30" s="126"/>
    </row>
    <row r="31" spans="1:18" ht="15" customHeight="1" thickTop="1" thickBot="1" x14ac:dyDescent="0.4">
      <c r="A31" s="317"/>
      <c r="B31" s="16"/>
      <c r="C31" s="16"/>
      <c r="D31" s="16"/>
      <c r="E31" s="16"/>
      <c r="F31" s="16"/>
      <c r="G31" s="16"/>
      <c r="H31" s="16"/>
      <c r="I31" s="16"/>
      <c r="J31" s="16"/>
      <c r="K31" s="16"/>
      <c r="L31" s="14"/>
      <c r="M31" s="8"/>
      <c r="N31" s="8"/>
      <c r="O31" s="264"/>
      <c r="P31" s="133"/>
      <c r="Q31" s="126"/>
    </row>
    <row r="32" spans="1:18" s="52" customFormat="1" ht="18.75" customHeight="1" thickTop="1" thickBot="1" x14ac:dyDescent="0.35">
      <c r="A32" s="286"/>
      <c r="B32" s="588" t="s">
        <v>85</v>
      </c>
      <c r="C32" s="589"/>
      <c r="D32" s="589"/>
      <c r="E32" s="589"/>
      <c r="F32" s="589"/>
      <c r="G32" s="589"/>
      <c r="H32" s="589"/>
      <c r="I32" s="589"/>
      <c r="J32" s="589"/>
      <c r="K32" s="589"/>
      <c r="L32" s="589"/>
      <c r="M32" s="589"/>
      <c r="N32" s="590"/>
      <c r="O32" s="287"/>
      <c r="P32" s="137"/>
      <c r="Q32" s="137"/>
    </row>
    <row r="33" spans="1:25" ht="12" customHeight="1" thickTop="1" thickBot="1" x14ac:dyDescent="0.4">
      <c r="A33" s="317"/>
      <c r="B33" s="16"/>
      <c r="C33" s="16"/>
      <c r="D33" s="16"/>
      <c r="E33" s="16"/>
      <c r="F33" s="16"/>
      <c r="G33" s="16"/>
      <c r="H33" s="16"/>
      <c r="I33" s="16"/>
      <c r="J33" s="16"/>
      <c r="K33" s="16"/>
      <c r="L33" s="14" t="str">
        <f>" "</f>
        <v xml:space="preserve"> </v>
      </c>
      <c r="M33" s="8"/>
      <c r="N33" s="8"/>
      <c r="O33" s="264"/>
      <c r="P33" s="133"/>
      <c r="Q33" s="126"/>
    </row>
    <row r="34" spans="1:25" s="52" customFormat="1" ht="21" customHeight="1" thickTop="1" thickBot="1" x14ac:dyDescent="0.35">
      <c r="A34" s="234"/>
      <c r="B34" s="737" t="s">
        <v>36</v>
      </c>
      <c r="C34" s="738"/>
      <c r="D34" s="734"/>
      <c r="E34" s="735"/>
      <c r="F34" s="735"/>
      <c r="G34" s="735"/>
      <c r="H34" s="735"/>
      <c r="I34" s="735"/>
      <c r="J34" s="735"/>
      <c r="K34" s="735"/>
      <c r="L34" s="736"/>
      <c r="M34" s="63"/>
      <c r="N34" s="51"/>
      <c r="O34" s="74"/>
      <c r="P34" s="137"/>
      <c r="Q34" s="137"/>
    </row>
    <row r="35" spans="1:25" s="52" customFormat="1" ht="15" customHeight="1" thickTop="1" thickBot="1" x14ac:dyDescent="0.35">
      <c r="A35" s="234"/>
      <c r="B35" s="712" t="s">
        <v>38</v>
      </c>
      <c r="C35" s="713"/>
      <c r="D35" s="721"/>
      <c r="E35" s="722"/>
      <c r="F35" s="722"/>
      <c r="G35" s="722"/>
      <c r="H35" s="722"/>
      <c r="I35" s="722"/>
      <c r="J35" s="722"/>
      <c r="K35" s="722"/>
      <c r="L35" s="722"/>
      <c r="M35" s="106"/>
      <c r="N35" s="51"/>
      <c r="O35" s="74"/>
      <c r="P35" s="137"/>
      <c r="Q35" s="137"/>
    </row>
    <row r="36" spans="1:25" s="52" customFormat="1" ht="15" customHeight="1" thickTop="1" thickBot="1" x14ac:dyDescent="0.35">
      <c r="A36" s="234"/>
      <c r="B36" s="787" t="s">
        <v>29</v>
      </c>
      <c r="C36" s="788"/>
      <c r="D36" s="782"/>
      <c r="E36" s="783"/>
      <c r="F36" s="783"/>
      <c r="G36" s="783"/>
      <c r="H36" s="783"/>
      <c r="I36" s="783"/>
      <c r="J36" s="783"/>
      <c r="K36" s="783"/>
      <c r="L36" s="784"/>
      <c r="M36" s="63"/>
      <c r="N36" s="51"/>
      <c r="O36" s="74"/>
      <c r="P36" s="137"/>
    </row>
    <row r="37" spans="1:25" s="52" customFormat="1" ht="15" customHeight="1" thickTop="1" thickBot="1" x14ac:dyDescent="0.35">
      <c r="A37" s="324"/>
      <c r="B37" s="712" t="s">
        <v>39</v>
      </c>
      <c r="C37" s="713"/>
      <c r="D37" s="716"/>
      <c r="E37" s="717"/>
      <c r="F37" s="717"/>
      <c r="G37" s="717"/>
      <c r="H37" s="717"/>
      <c r="I37" s="717"/>
      <c r="J37" s="717"/>
      <c r="K37" s="717"/>
      <c r="L37" s="718"/>
      <c r="M37" s="85"/>
      <c r="N37" s="85"/>
      <c r="O37" s="269"/>
      <c r="Q37" s="137"/>
      <c r="R37" s="137"/>
      <c r="S37" s="137"/>
      <c r="T37" s="137"/>
    </row>
    <row r="38" spans="1:25" ht="15" customHeight="1" thickTop="1" thickBot="1" x14ac:dyDescent="0.4">
      <c r="A38" s="317"/>
      <c r="B38" s="284"/>
      <c r="C38" s="284"/>
      <c r="D38" s="285"/>
      <c r="E38" s="285"/>
      <c r="F38" s="285"/>
      <c r="G38" s="16"/>
      <c r="H38" s="16"/>
      <c r="I38" s="16"/>
      <c r="J38" s="16"/>
      <c r="K38" s="16"/>
      <c r="L38" s="14"/>
      <c r="M38" s="8"/>
      <c r="N38" s="8"/>
      <c r="O38" s="264"/>
      <c r="P38" s="133"/>
      <c r="Q38" s="126"/>
      <c r="Y38" s="52"/>
    </row>
    <row r="39" spans="1:25" s="52" customFormat="1" ht="18.75" customHeight="1" thickTop="1" thickBot="1" x14ac:dyDescent="0.35">
      <c r="A39" s="286"/>
      <c r="B39" s="588" t="s">
        <v>86</v>
      </c>
      <c r="C39" s="589"/>
      <c r="D39" s="589"/>
      <c r="E39" s="589"/>
      <c r="F39" s="589"/>
      <c r="G39" s="589"/>
      <c r="H39" s="589"/>
      <c r="I39" s="589"/>
      <c r="J39" s="589"/>
      <c r="K39" s="589"/>
      <c r="L39" s="589"/>
      <c r="M39" s="589"/>
      <c r="N39" s="590"/>
      <c r="O39" s="141"/>
      <c r="Q39" s="137"/>
      <c r="R39" s="137"/>
      <c r="S39" s="137"/>
      <c r="T39" s="137"/>
    </row>
    <row r="40" spans="1:25" ht="12" customHeight="1" thickTop="1" thickBot="1" x14ac:dyDescent="0.4">
      <c r="A40" s="317"/>
      <c r="B40" s="16"/>
      <c r="C40" s="16"/>
      <c r="D40" s="16"/>
      <c r="E40" s="16"/>
      <c r="F40" s="16"/>
      <c r="G40" s="16"/>
      <c r="H40" s="16"/>
      <c r="I40" s="16"/>
      <c r="J40" s="16"/>
      <c r="K40" s="16"/>
      <c r="L40" s="14"/>
      <c r="M40" s="8"/>
      <c r="N40" s="8"/>
      <c r="O40" s="264"/>
      <c r="P40" s="133"/>
      <c r="Q40" s="126"/>
      <c r="Y40" s="52"/>
    </row>
    <row r="41" spans="1:25" s="52" customFormat="1" ht="15" customHeight="1" thickTop="1" thickBot="1" x14ac:dyDescent="0.35">
      <c r="A41" s="234"/>
      <c r="B41" s="712" t="s">
        <v>33</v>
      </c>
      <c r="C41" s="713"/>
      <c r="D41" s="716"/>
      <c r="E41" s="717"/>
      <c r="F41" s="717"/>
      <c r="G41" s="717"/>
      <c r="H41" s="717"/>
      <c r="I41" s="717"/>
      <c r="J41" s="717"/>
      <c r="K41" s="718"/>
      <c r="L41" s="63"/>
      <c r="M41" s="51"/>
      <c r="N41" s="51"/>
      <c r="O41" s="74"/>
      <c r="P41" s="138"/>
      <c r="Q41" s="137"/>
      <c r="R41" s="137"/>
      <c r="S41" s="137"/>
      <c r="T41" s="137"/>
    </row>
    <row r="42" spans="1:25" s="52" customFormat="1" ht="15" customHeight="1" thickTop="1" thickBot="1" x14ac:dyDescent="0.35">
      <c r="A42" s="234"/>
      <c r="B42" s="712" t="s">
        <v>1</v>
      </c>
      <c r="C42" s="713"/>
      <c r="D42" s="734"/>
      <c r="E42" s="735"/>
      <c r="F42" s="735"/>
      <c r="G42" s="735"/>
      <c r="H42" s="735"/>
      <c r="I42" s="735"/>
      <c r="J42" s="735"/>
      <c r="K42" s="736"/>
      <c r="L42" s="63"/>
      <c r="M42" s="63"/>
      <c r="N42" s="51"/>
      <c r="O42" s="74"/>
      <c r="Q42" s="137"/>
      <c r="R42" s="137"/>
      <c r="S42" s="137"/>
      <c r="T42" s="137"/>
    </row>
    <row r="43" spans="1:25" s="52" customFormat="1" ht="15" customHeight="1" thickTop="1" thickBot="1" x14ac:dyDescent="0.35">
      <c r="A43" s="234"/>
      <c r="B43" s="712" t="s">
        <v>2</v>
      </c>
      <c r="C43" s="713"/>
      <c r="D43" s="734"/>
      <c r="E43" s="735"/>
      <c r="F43" s="735"/>
      <c r="G43" s="735"/>
      <c r="H43" s="735"/>
      <c r="I43" s="735"/>
      <c r="J43" s="735"/>
      <c r="K43" s="736"/>
      <c r="L43" s="63"/>
      <c r="M43" s="51"/>
      <c r="N43" s="51"/>
      <c r="O43" s="74"/>
      <c r="Q43" s="137"/>
      <c r="R43" s="137"/>
      <c r="S43" s="137"/>
      <c r="T43" s="137"/>
    </row>
    <row r="44" spans="1:25" s="52" customFormat="1" ht="15" customHeight="1" thickTop="1" thickBot="1" x14ac:dyDescent="0.35">
      <c r="A44" s="234"/>
      <c r="B44" s="712" t="s">
        <v>28</v>
      </c>
      <c r="C44" s="713"/>
      <c r="D44" s="734"/>
      <c r="E44" s="735"/>
      <c r="F44" s="735"/>
      <c r="G44" s="735"/>
      <c r="H44" s="735"/>
      <c r="I44" s="735"/>
      <c r="J44" s="735"/>
      <c r="K44" s="736"/>
      <c r="L44" s="63"/>
      <c r="M44" s="51"/>
      <c r="N44" s="51"/>
      <c r="O44" s="74"/>
      <c r="Q44" s="137"/>
      <c r="R44" s="137"/>
      <c r="S44" s="137"/>
      <c r="T44" s="137"/>
      <c r="Y44" s="194"/>
    </row>
    <row r="45" spans="1:25" s="52" customFormat="1" ht="15" customHeight="1" thickTop="1" thickBot="1" x14ac:dyDescent="0.35">
      <c r="A45" s="234"/>
      <c r="B45" s="712" t="s">
        <v>4</v>
      </c>
      <c r="C45" s="713"/>
      <c r="D45" s="734"/>
      <c r="E45" s="735"/>
      <c r="F45" s="735"/>
      <c r="G45" s="735"/>
      <c r="H45" s="735"/>
      <c r="I45" s="735"/>
      <c r="J45" s="735"/>
      <c r="K45" s="736"/>
      <c r="L45" s="63"/>
      <c r="M45" s="51"/>
      <c r="N45" s="51"/>
      <c r="O45" s="74"/>
      <c r="P45" s="131"/>
      <c r="Q45" s="137"/>
      <c r="R45" s="137"/>
      <c r="S45" s="137"/>
      <c r="T45" s="137"/>
      <c r="Y45" s="194"/>
    </row>
    <row r="46" spans="1:25" s="52" customFormat="1" ht="15" customHeight="1" thickTop="1" thickBot="1" x14ac:dyDescent="0.35">
      <c r="A46" s="234"/>
      <c r="B46" s="712" t="s">
        <v>3</v>
      </c>
      <c r="C46" s="713"/>
      <c r="D46" s="739"/>
      <c r="E46" s="740"/>
      <c r="F46" s="740"/>
      <c r="G46" s="740"/>
      <c r="H46" s="740"/>
      <c r="I46" s="740"/>
      <c r="J46" s="740"/>
      <c r="K46" s="741"/>
      <c r="L46" s="63"/>
      <c r="M46" s="51"/>
      <c r="N46" s="51"/>
      <c r="O46" s="74"/>
      <c r="P46" s="133"/>
      <c r="Q46" s="137"/>
      <c r="R46" s="137"/>
      <c r="S46" s="137"/>
      <c r="T46" s="137"/>
      <c r="Y46" s="85"/>
    </row>
    <row r="47" spans="1:25" ht="15" customHeight="1" thickTop="1" thickBot="1" x14ac:dyDescent="0.4">
      <c r="A47" s="317"/>
      <c r="B47" s="714"/>
      <c r="C47" s="715"/>
      <c r="D47" s="113"/>
      <c r="E47" s="16"/>
      <c r="F47" s="16"/>
      <c r="G47" s="16"/>
      <c r="H47" s="16"/>
      <c r="I47" s="16"/>
      <c r="J47" s="16"/>
      <c r="K47" s="16"/>
      <c r="L47" s="14"/>
      <c r="M47" s="8"/>
      <c r="N47" s="8"/>
      <c r="O47" s="264"/>
      <c r="P47" s="133"/>
      <c r="Q47" s="126"/>
      <c r="Y47" s="85"/>
    </row>
    <row r="48" spans="1:25" ht="18.75" customHeight="1" thickTop="1" thickBot="1" x14ac:dyDescent="0.4">
      <c r="B48" s="588" t="s">
        <v>10</v>
      </c>
      <c r="C48" s="589"/>
      <c r="D48" s="589"/>
      <c r="E48" s="589"/>
      <c r="F48" s="589"/>
      <c r="G48" s="589"/>
      <c r="H48" s="589"/>
      <c r="I48" s="589"/>
      <c r="J48" s="589"/>
      <c r="K48" s="589"/>
      <c r="L48" s="589"/>
      <c r="M48" s="589"/>
      <c r="N48" s="590"/>
      <c r="O48" s="261"/>
      <c r="P48" s="133"/>
      <c r="Q48" s="126"/>
      <c r="Y48" s="85"/>
    </row>
    <row r="49" spans="1:54" ht="3.75" customHeight="1" thickTop="1" thickBot="1" x14ac:dyDescent="0.4">
      <c r="A49" s="320"/>
      <c r="B49" s="7"/>
      <c r="C49" s="7"/>
      <c r="D49" s="7"/>
      <c r="E49" s="7"/>
      <c r="F49" s="7"/>
      <c r="G49" s="7"/>
      <c r="H49" s="7"/>
      <c r="I49" s="7"/>
      <c r="J49" s="7"/>
      <c r="K49" s="7"/>
      <c r="L49" s="7"/>
      <c r="M49" s="9"/>
      <c r="N49" s="9"/>
      <c r="O49" s="264"/>
      <c r="P49" s="135"/>
      <c r="Q49" s="126"/>
    </row>
    <row r="50" spans="1:54" s="52" customFormat="1" ht="15.75" customHeight="1" thickTop="1" thickBot="1" x14ac:dyDescent="0.35">
      <c r="A50" s="323"/>
      <c r="B50" s="766" t="s">
        <v>11</v>
      </c>
      <c r="C50" s="754"/>
      <c r="D50" s="754"/>
      <c r="E50" s="754"/>
      <c r="F50" s="754"/>
      <c r="G50" s="754"/>
      <c r="H50" s="754"/>
      <c r="I50" s="753" t="s">
        <v>5</v>
      </c>
      <c r="J50" s="754"/>
      <c r="K50" s="753" t="s">
        <v>6</v>
      </c>
      <c r="L50" s="754"/>
      <c r="M50" s="753" t="s">
        <v>7</v>
      </c>
      <c r="N50" s="755"/>
      <c r="O50" s="268"/>
      <c r="P50" s="135"/>
      <c r="Q50" s="126"/>
    </row>
    <row r="51" spans="1:54" s="52" customFormat="1" ht="15.75" customHeight="1" thickTop="1" thickBot="1" x14ac:dyDescent="0.35">
      <c r="A51" s="323"/>
      <c r="B51" s="764" t="s">
        <v>12</v>
      </c>
      <c r="C51" s="765"/>
      <c r="D51" s="765"/>
      <c r="E51" s="765"/>
      <c r="F51" s="765"/>
      <c r="G51" s="765"/>
      <c r="H51" s="765"/>
      <c r="I51" s="691">
        <f ca="1">S63</f>
        <v>0</v>
      </c>
      <c r="J51" s="692"/>
      <c r="K51" s="691">
        <f ca="1">AA63</f>
        <v>0</v>
      </c>
      <c r="L51" s="692"/>
      <c r="M51" s="691">
        <f ca="1">AH63</f>
        <v>0</v>
      </c>
      <c r="N51" s="778"/>
      <c r="O51" s="268"/>
      <c r="P51" s="135"/>
      <c r="Q51" s="126"/>
    </row>
    <row r="52" spans="1:54" s="52" customFormat="1" ht="15.75" customHeight="1" thickTop="1" thickBot="1" x14ac:dyDescent="0.35">
      <c r="A52" s="323"/>
      <c r="B52" s="696" t="s">
        <v>34</v>
      </c>
      <c r="C52" s="697"/>
      <c r="D52" s="697"/>
      <c r="E52" s="697"/>
      <c r="F52" s="697"/>
      <c r="G52" s="697"/>
      <c r="H52" s="697"/>
      <c r="I52" s="693">
        <f ca="1">T63</f>
        <v>0</v>
      </c>
      <c r="J52" s="546"/>
      <c r="K52" s="693">
        <f ca="1">AB63</f>
        <v>0</v>
      </c>
      <c r="L52" s="546"/>
      <c r="M52" s="693">
        <f ca="1">AI63</f>
        <v>0</v>
      </c>
      <c r="N52" s="565"/>
      <c r="O52" s="268"/>
      <c r="P52" s="135"/>
      <c r="Q52" s="126"/>
      <c r="AQ52" s="568" t="s">
        <v>422</v>
      </c>
    </row>
    <row r="53" spans="1:54" s="52" customFormat="1" ht="15.75" customHeight="1" thickTop="1" thickBot="1" x14ac:dyDescent="0.35">
      <c r="A53" s="323"/>
      <c r="B53" s="696" t="s">
        <v>13</v>
      </c>
      <c r="C53" s="697"/>
      <c r="D53" s="697"/>
      <c r="E53" s="697"/>
      <c r="F53" s="697"/>
      <c r="G53" s="697"/>
      <c r="H53" s="697"/>
      <c r="I53" s="693">
        <f ca="1">U63</f>
        <v>0</v>
      </c>
      <c r="J53" s="546"/>
      <c r="K53" s="693">
        <f ca="1">AC63</f>
        <v>0</v>
      </c>
      <c r="L53" s="546"/>
      <c r="M53" s="693">
        <f ca="1">AJ63</f>
        <v>0</v>
      </c>
      <c r="N53" s="565"/>
      <c r="O53" s="268"/>
      <c r="P53" s="135" t="s">
        <v>238</v>
      </c>
      <c r="Q53" s="126" t="s">
        <v>239</v>
      </c>
      <c r="S53" s="52" t="s">
        <v>239</v>
      </c>
      <c r="T53" s="52" t="s">
        <v>239</v>
      </c>
      <c r="U53" s="52" t="s">
        <v>239</v>
      </c>
      <c r="V53" s="52" t="s">
        <v>239</v>
      </c>
      <c r="W53" s="52" t="s">
        <v>239</v>
      </c>
      <c r="X53" s="52" t="s">
        <v>239</v>
      </c>
      <c r="Y53" s="52" t="s">
        <v>239</v>
      </c>
      <c r="AA53" s="52" t="s">
        <v>239</v>
      </c>
      <c r="AB53" s="52" t="s">
        <v>239</v>
      </c>
      <c r="AC53" s="52" t="s">
        <v>239</v>
      </c>
      <c r="AD53" s="52" t="s">
        <v>239</v>
      </c>
      <c r="AE53" s="52" t="s">
        <v>239</v>
      </c>
      <c r="AF53" s="52" t="s">
        <v>239</v>
      </c>
      <c r="AH53" s="52" t="s">
        <v>239</v>
      </c>
      <c r="AI53" s="52" t="s">
        <v>239</v>
      </c>
      <c r="AJ53" s="52" t="s">
        <v>239</v>
      </c>
      <c r="AK53" s="52" t="s">
        <v>239</v>
      </c>
      <c r="AL53" s="52" t="s">
        <v>239</v>
      </c>
      <c r="AM53" s="52" t="s">
        <v>239</v>
      </c>
      <c r="AO53" s="52" t="s">
        <v>239</v>
      </c>
      <c r="AQ53" s="568"/>
      <c r="AS53" s="52" t="s">
        <v>239</v>
      </c>
      <c r="AT53" s="52" t="s">
        <v>239</v>
      </c>
      <c r="AU53" s="52" t="s">
        <v>239</v>
      </c>
      <c r="AV53" s="52" t="s">
        <v>239</v>
      </c>
      <c r="AW53" s="52" t="s">
        <v>239</v>
      </c>
      <c r="AX53" s="52" t="s">
        <v>239</v>
      </c>
      <c r="BA53" s="355" t="s">
        <v>239</v>
      </c>
      <c r="BB53" s="356" t="s">
        <v>239</v>
      </c>
    </row>
    <row r="54" spans="1:54" s="52" customFormat="1" ht="15.75" customHeight="1" thickTop="1" thickBot="1" x14ac:dyDescent="0.35">
      <c r="A54" s="323"/>
      <c r="B54" s="696" t="s">
        <v>180</v>
      </c>
      <c r="C54" s="697"/>
      <c r="D54" s="697"/>
      <c r="E54" s="697"/>
      <c r="F54" s="697"/>
      <c r="G54" s="697"/>
      <c r="H54" s="697"/>
      <c r="I54" s="693">
        <f ca="1">V63</f>
        <v>0</v>
      </c>
      <c r="J54" s="546"/>
      <c r="K54" s="693">
        <f ca="1">AD63</f>
        <v>0</v>
      </c>
      <c r="L54" s="546"/>
      <c r="M54" s="693">
        <f ca="1">AK63</f>
        <v>0</v>
      </c>
      <c r="N54" s="565"/>
      <c r="O54" s="268"/>
      <c r="P54" s="135" t="s">
        <v>240</v>
      </c>
      <c r="Q54" s="126"/>
      <c r="S54" s="52" t="str">
        <f t="shared" ref="S54:AN54" si="0">CONCATENATE(S55,"-",S60)</f>
        <v>cout tot-équipt</v>
      </c>
      <c r="T54" s="52" t="str">
        <f t="shared" si="0"/>
        <v>cout tot-personnel</v>
      </c>
      <c r="U54" s="52" t="str">
        <f t="shared" si="0"/>
        <v>cout tot-Fctmt</v>
      </c>
      <c r="V54" s="52" t="str">
        <f t="shared" si="0"/>
        <v>cout tot-presta service externes</v>
      </c>
      <c r="W54" s="52" t="str">
        <f t="shared" si="0"/>
        <v>cout tot-facturation interne</v>
      </c>
      <c r="X54" s="52" t="str">
        <f t="shared" si="0"/>
        <v>cout tot-frais généraux</v>
      </c>
      <c r="Y54" s="52" t="str">
        <f t="shared" si="0"/>
        <v>cout tot-frais env</v>
      </c>
      <c r="Z54" s="52" t="str">
        <f t="shared" si="0"/>
        <v>cout tot-TOTAL</v>
      </c>
      <c r="AA54" s="52" t="str">
        <f t="shared" si="0"/>
        <v>demande-équipt</v>
      </c>
      <c r="AB54" s="52" t="str">
        <f t="shared" si="0"/>
        <v>demande-RH</v>
      </c>
      <c r="AC54" s="52" t="str">
        <f t="shared" si="0"/>
        <v>demande-Fctmt</v>
      </c>
      <c r="AD54" s="52" t="str">
        <f t="shared" si="0"/>
        <v>demande-presta service externes</v>
      </c>
      <c r="AE54" s="52" t="str">
        <f t="shared" si="0"/>
        <v>demande-factu int</v>
      </c>
      <c r="AF54" s="52" t="str">
        <f t="shared" si="0"/>
        <v>demande-frais généraux</v>
      </c>
      <c r="AG54" s="52" t="str">
        <f t="shared" si="0"/>
        <v>demande-TOTAL</v>
      </c>
      <c r="AH54" s="52" t="str">
        <f t="shared" si="0"/>
        <v>apports-équipt</v>
      </c>
      <c r="AI54" s="52" t="str">
        <f t="shared" si="0"/>
        <v>apports-RH</v>
      </c>
      <c r="AJ54" s="52" t="str">
        <f t="shared" si="0"/>
        <v>apports-Fctmt</v>
      </c>
      <c r="AK54" s="52" t="str">
        <f t="shared" si="0"/>
        <v>apports-presta service externes</v>
      </c>
      <c r="AL54" s="52" t="str">
        <f t="shared" si="0"/>
        <v>apports-factu int</v>
      </c>
      <c r="AM54" s="52" t="str">
        <f t="shared" si="0"/>
        <v>apports-frais env</v>
      </c>
      <c r="AN54" s="52" t="str">
        <f t="shared" si="0"/>
        <v>apports-TOTAL</v>
      </c>
      <c r="AO54" s="52" t="s">
        <v>134</v>
      </c>
      <c r="AQ54" s="568"/>
      <c r="AS54" s="52" t="s">
        <v>224</v>
      </c>
      <c r="AT54" s="52" t="str">
        <f>CONCATENATE(AT55,"-",AT60)</f>
        <v>cofiUE-cofi sollicités</v>
      </c>
      <c r="AU54" s="52" t="str">
        <f>CONCATENATE(AU55,"-",AU60)</f>
        <v>cofiUE-cofi obtenus</v>
      </c>
      <c r="AV54" s="52" t="str">
        <f>CONCATENATE(AV55,"-",AV60)</f>
        <v>cofiNonUE-cofi sollicités</v>
      </c>
      <c r="AW54" s="52" t="str">
        <f>CONCATENATE(AW55,"-",AW60)</f>
        <v>cofiNonUE-cofi obtenus</v>
      </c>
      <c r="AX54" s="52" t="str">
        <f>CONCATENATE(AX55,"-",AX60)</f>
        <v>info-</v>
      </c>
      <c r="BA54" s="357" t="str">
        <f>CONCATENATE(BA55,"-",BA60)</f>
        <v>info-typePart</v>
      </c>
      <c r="BB54" s="358" t="str">
        <f>CONCATENATE(BB55,"-",BB60)</f>
        <v>info-nomPart</v>
      </c>
    </row>
    <row r="55" spans="1:54" s="52" customFormat="1" ht="15.75" customHeight="1" thickTop="1" thickBot="1" x14ac:dyDescent="0.35">
      <c r="A55" s="323"/>
      <c r="B55" s="694" t="s">
        <v>14</v>
      </c>
      <c r="C55" s="695"/>
      <c r="D55" s="695"/>
      <c r="E55" s="695"/>
      <c r="F55" s="695"/>
      <c r="G55" s="695"/>
      <c r="H55" s="695"/>
      <c r="I55" s="700">
        <f ca="1">W63</f>
        <v>0</v>
      </c>
      <c r="J55" s="701"/>
      <c r="K55" s="700">
        <f ca="1">AE63</f>
        <v>0</v>
      </c>
      <c r="L55" s="701"/>
      <c r="M55" s="700">
        <f ca="1">AL63</f>
        <v>0</v>
      </c>
      <c r="N55" s="702"/>
      <c r="O55" s="268"/>
      <c r="P55" s="135"/>
      <c r="Q55" s="126"/>
      <c r="S55" s="52" t="s">
        <v>188</v>
      </c>
      <c r="T55" s="52" t="s">
        <v>188</v>
      </c>
      <c r="U55" s="52" t="s">
        <v>188</v>
      </c>
      <c r="V55" s="52" t="s">
        <v>188</v>
      </c>
      <c r="W55" s="52" t="s">
        <v>188</v>
      </c>
      <c r="X55" s="52" t="s">
        <v>188</v>
      </c>
      <c r="Y55" s="52" t="s">
        <v>188</v>
      </c>
      <c r="Z55" s="52" t="s">
        <v>188</v>
      </c>
      <c r="AA55" s="52" t="s">
        <v>189</v>
      </c>
      <c r="AB55" s="52" t="s">
        <v>189</v>
      </c>
      <c r="AC55" s="52" t="s">
        <v>189</v>
      </c>
      <c r="AD55" s="52" t="s">
        <v>189</v>
      </c>
      <c r="AE55" s="52" t="s">
        <v>189</v>
      </c>
      <c r="AF55" s="52" t="s">
        <v>189</v>
      </c>
      <c r="AG55" s="52" t="s">
        <v>189</v>
      </c>
      <c r="AH55" s="52" t="s">
        <v>121</v>
      </c>
      <c r="AI55" s="52" t="s">
        <v>121</v>
      </c>
      <c r="AJ55" s="52" t="s">
        <v>121</v>
      </c>
      <c r="AK55" s="52" t="s">
        <v>121</v>
      </c>
      <c r="AL55" s="52" t="s">
        <v>121</v>
      </c>
      <c r="AM55" s="52" t="s">
        <v>121</v>
      </c>
      <c r="AN55" s="52" t="s">
        <v>121</v>
      </c>
      <c r="AO55" s="52" t="s">
        <v>192</v>
      </c>
      <c r="AP55" s="52" t="s">
        <v>257</v>
      </c>
      <c r="AQ55" s="52" t="s">
        <v>257</v>
      </c>
      <c r="AR55" s="52" t="s">
        <v>193</v>
      </c>
      <c r="AT55" s="52" t="s">
        <v>190</v>
      </c>
      <c r="AU55" s="52" t="s">
        <v>190</v>
      </c>
      <c r="AV55" s="52" t="s">
        <v>191</v>
      </c>
      <c r="AW55" s="52" t="s">
        <v>191</v>
      </c>
      <c r="AX55" s="52" t="s">
        <v>194</v>
      </c>
      <c r="BA55" s="359" t="s">
        <v>194</v>
      </c>
      <c r="BB55" s="360" t="s">
        <v>194</v>
      </c>
    </row>
    <row r="56" spans="1:54" s="52" customFormat="1" ht="0.75" customHeight="1" thickTop="1" thickBot="1" x14ac:dyDescent="0.35">
      <c r="A56" s="323"/>
      <c r="B56" s="698"/>
      <c r="C56" s="699"/>
      <c r="D56" s="699"/>
      <c r="E56" s="699"/>
      <c r="F56" s="699"/>
      <c r="G56" s="699"/>
      <c r="H56" s="699"/>
      <c r="I56" s="678"/>
      <c r="J56" s="679"/>
      <c r="K56" s="678"/>
      <c r="L56" s="679"/>
      <c r="M56" s="678"/>
      <c r="N56" s="777"/>
      <c r="O56" s="268"/>
      <c r="P56" s="135"/>
      <c r="Q56" s="126"/>
    </row>
    <row r="57" spans="1:54" s="52" customFormat="1" ht="15.75" customHeight="1" thickTop="1" thickBot="1" x14ac:dyDescent="0.35">
      <c r="A57" s="323"/>
      <c r="B57" s="680" t="s">
        <v>171</v>
      </c>
      <c r="C57" s="681"/>
      <c r="D57" s="681"/>
      <c r="E57" s="681"/>
      <c r="F57" s="681"/>
      <c r="G57" s="681"/>
      <c r="H57" s="681"/>
      <c r="I57" s="684">
        <f ca="1">X63</f>
        <v>0</v>
      </c>
      <c r="J57" s="685"/>
      <c r="K57" s="684">
        <f ca="1">AF63</f>
        <v>0</v>
      </c>
      <c r="L57" s="685"/>
      <c r="M57" s="684"/>
      <c r="N57" s="773"/>
      <c r="O57" s="268"/>
      <c r="P57" s="135"/>
      <c r="Q57" s="165" t="s">
        <v>133</v>
      </c>
      <c r="AO57" s="794" t="s">
        <v>270</v>
      </c>
      <c r="AP57" s="542" t="s">
        <v>272</v>
      </c>
      <c r="AQ57" s="542" t="s">
        <v>271</v>
      </c>
      <c r="AR57" s="791" t="s">
        <v>137</v>
      </c>
      <c r="AS57" s="603" t="s">
        <v>224</v>
      </c>
      <c r="AT57" s="793" t="s">
        <v>153</v>
      </c>
      <c r="AU57" s="793"/>
      <c r="AV57" s="793" t="s">
        <v>154</v>
      </c>
      <c r="AW57" s="793"/>
      <c r="AY57" s="602" t="s">
        <v>216</v>
      </c>
    </row>
    <row r="58" spans="1:54" s="52" customFormat="1" ht="15.75" customHeight="1" thickTop="1" thickBot="1" x14ac:dyDescent="0.35">
      <c r="A58" s="323"/>
      <c r="B58" s="689" t="s">
        <v>53</v>
      </c>
      <c r="C58" s="690"/>
      <c r="D58" s="690"/>
      <c r="E58" s="690"/>
      <c r="F58" s="690"/>
      <c r="G58" s="690"/>
      <c r="H58" s="690"/>
      <c r="I58" s="682">
        <f ca="1">Y63</f>
        <v>0</v>
      </c>
      <c r="J58" s="792"/>
      <c r="K58" s="682"/>
      <c r="L58" s="792"/>
      <c r="M58" s="682">
        <f ca="1">AM63</f>
        <v>0</v>
      </c>
      <c r="N58" s="683"/>
      <c r="O58" s="268"/>
      <c r="P58" s="135"/>
      <c r="Q58" s="126"/>
      <c r="S58" s="605" t="s">
        <v>112</v>
      </c>
      <c r="T58" s="605"/>
      <c r="U58" s="605"/>
      <c r="V58" s="605"/>
      <c r="W58" s="605"/>
      <c r="X58" s="605"/>
      <c r="Y58" s="605"/>
      <c r="Z58" s="605"/>
      <c r="AA58" s="604" t="s">
        <v>120</v>
      </c>
      <c r="AB58" s="604"/>
      <c r="AC58" s="604"/>
      <c r="AD58" s="604"/>
      <c r="AE58" s="604"/>
      <c r="AF58" s="604"/>
      <c r="AG58" s="604"/>
      <c r="AH58" s="801" t="s">
        <v>121</v>
      </c>
      <c r="AI58" s="801"/>
      <c r="AJ58" s="801"/>
      <c r="AK58" s="801"/>
      <c r="AL58" s="801"/>
      <c r="AM58" s="801"/>
      <c r="AN58" s="801"/>
      <c r="AO58" s="794"/>
      <c r="AP58" s="542"/>
      <c r="AQ58" s="542"/>
      <c r="AR58" s="791"/>
      <c r="AS58" s="603"/>
      <c r="AT58" s="793"/>
      <c r="AU58" s="793"/>
      <c r="AV58" s="793"/>
      <c r="AW58" s="793"/>
      <c r="AX58" s="52" t="s">
        <v>198</v>
      </c>
      <c r="AY58" s="602"/>
    </row>
    <row r="59" spans="1:54" s="52" customFormat="1" ht="15.75" customHeight="1" thickTop="1" thickBot="1" x14ac:dyDescent="0.4">
      <c r="A59" s="323"/>
      <c r="B59" s="795" t="s">
        <v>247</v>
      </c>
      <c r="C59" s="796"/>
      <c r="D59" s="796"/>
      <c r="E59" s="796"/>
      <c r="F59" s="796"/>
      <c r="G59" s="796"/>
      <c r="H59" s="796"/>
      <c r="I59" s="785">
        <f ca="1">SUM(K59,M59)</f>
        <v>0</v>
      </c>
      <c r="J59" s="786"/>
      <c r="K59" s="785">
        <f ca="1">ROUNDUP((SUM(K51:L58)),0)</f>
        <v>0</v>
      </c>
      <c r="L59" s="786"/>
      <c r="M59" s="771">
        <f ca="1">ROUNDUP((SUM(M51:N58)),0)</f>
        <v>0</v>
      </c>
      <c r="N59" s="772"/>
      <c r="O59" s="268"/>
      <c r="P59" s="133"/>
      <c r="Q59" s="126"/>
      <c r="R59" s="169" t="s">
        <v>135</v>
      </c>
      <c r="S59" s="168" t="s">
        <v>122</v>
      </c>
      <c r="T59" s="168" t="s">
        <v>122</v>
      </c>
      <c r="U59" s="168" t="s">
        <v>122</v>
      </c>
      <c r="V59" s="168" t="s">
        <v>122</v>
      </c>
      <c r="W59" s="168" t="s">
        <v>122</v>
      </c>
      <c r="X59" s="168" t="s">
        <v>122</v>
      </c>
      <c r="Y59" s="168" t="s">
        <v>122</v>
      </c>
      <c r="Z59" s="168"/>
      <c r="AA59" s="168" t="s">
        <v>123</v>
      </c>
      <c r="AB59" s="168" t="s">
        <v>123</v>
      </c>
      <c r="AC59" s="168" t="s">
        <v>123</v>
      </c>
      <c r="AD59" s="168" t="s">
        <v>123</v>
      </c>
      <c r="AE59" s="168" t="s">
        <v>123</v>
      </c>
      <c r="AF59" s="168" t="s">
        <v>123</v>
      </c>
      <c r="AG59" s="168"/>
      <c r="AH59" s="168" t="s">
        <v>124</v>
      </c>
      <c r="AI59" s="168" t="s">
        <v>124</v>
      </c>
      <c r="AJ59" s="168" t="s">
        <v>124</v>
      </c>
      <c r="AK59" s="168" t="s">
        <v>124</v>
      </c>
      <c r="AL59" s="168" t="s">
        <v>124</v>
      </c>
      <c r="AM59" s="168" t="s">
        <v>124</v>
      </c>
      <c r="AN59" s="168"/>
      <c r="AO59" s="168" t="s">
        <v>123</v>
      </c>
      <c r="AP59" s="168" t="s">
        <v>124</v>
      </c>
      <c r="AQ59" s="168" t="s">
        <v>124</v>
      </c>
      <c r="AR59" s="168" t="s">
        <v>123</v>
      </c>
      <c r="AS59" s="168" t="s">
        <v>123</v>
      </c>
      <c r="AT59" s="209" t="s">
        <v>123</v>
      </c>
      <c r="AU59" s="209" t="s">
        <v>124</v>
      </c>
      <c r="AV59" s="209" t="s">
        <v>123</v>
      </c>
      <c r="AW59" s="209" t="s">
        <v>124</v>
      </c>
      <c r="AX59" s="209" t="s">
        <v>213</v>
      </c>
      <c r="AY59" s="602"/>
    </row>
    <row r="60" spans="1:54" ht="30.65" customHeight="1" thickTop="1" thickBot="1" x14ac:dyDescent="0.4">
      <c r="A60" s="320"/>
      <c r="C60" s="369"/>
      <c r="D60" s="369"/>
      <c r="E60" s="369"/>
      <c r="F60" s="369"/>
      <c r="G60" s="369"/>
      <c r="H60" s="369"/>
      <c r="I60" s="369"/>
      <c r="J60" s="369"/>
      <c r="K60" s="369"/>
      <c r="L60" s="369"/>
      <c r="M60" s="369"/>
      <c r="N60" s="370"/>
      <c r="O60" s="264"/>
      <c r="P60" s="133"/>
      <c r="Q60" s="126"/>
      <c r="S60" s="146" t="s">
        <v>113</v>
      </c>
      <c r="T60" s="147" t="s">
        <v>173</v>
      </c>
      <c r="U60" s="147" t="s">
        <v>115</v>
      </c>
      <c r="V60" s="222" t="s">
        <v>163</v>
      </c>
      <c r="W60" s="222" t="s">
        <v>174</v>
      </c>
      <c r="X60" s="222" t="s">
        <v>172</v>
      </c>
      <c r="Y60" s="148" t="s">
        <v>119</v>
      </c>
      <c r="Z60" s="173" t="s">
        <v>138</v>
      </c>
      <c r="AA60" s="146" t="s">
        <v>113</v>
      </c>
      <c r="AB60" s="147" t="s">
        <v>114</v>
      </c>
      <c r="AC60" s="147" t="s">
        <v>115</v>
      </c>
      <c r="AD60" s="147" t="s">
        <v>163</v>
      </c>
      <c r="AE60" s="147" t="s">
        <v>116</v>
      </c>
      <c r="AF60" s="222" t="s">
        <v>172</v>
      </c>
      <c r="AG60" s="174" t="s">
        <v>138</v>
      </c>
      <c r="AH60" s="146" t="s">
        <v>113</v>
      </c>
      <c r="AI60" s="147" t="s">
        <v>114</v>
      </c>
      <c r="AJ60" s="147" t="s">
        <v>115</v>
      </c>
      <c r="AK60" s="147" t="s">
        <v>163</v>
      </c>
      <c r="AL60" s="147" t="s">
        <v>116</v>
      </c>
      <c r="AM60" s="148" t="s">
        <v>119</v>
      </c>
      <c r="AN60" s="175" t="s">
        <v>138</v>
      </c>
      <c r="AO60" s="430" t="str">
        <f>AO57</f>
        <v>aide personnels fonctionnaire</v>
      </c>
      <c r="AP60" s="430" t="str">
        <f t="shared" ref="AP60:AQ60" si="1">AP57</f>
        <v>apport pers fonct AVEC demande</v>
      </c>
      <c r="AQ60" s="430" t="str">
        <f t="shared" si="1"/>
        <v>apport pers fonct SANS demande</v>
      </c>
      <c r="AR60" s="430" t="str">
        <f>AR57</f>
        <v>aide prestations de service</v>
      </c>
      <c r="AS60" s="430" t="str">
        <f>AS57</f>
        <v>aide Décharges d’enseignement</v>
      </c>
      <c r="AT60" s="210" t="s">
        <v>147</v>
      </c>
      <c r="AU60" s="210" t="s">
        <v>146</v>
      </c>
      <c r="AV60" s="210" t="s">
        <v>147</v>
      </c>
      <c r="AW60" s="210" t="s">
        <v>146</v>
      </c>
      <c r="AY60" s="602"/>
      <c r="BA60" s="361" t="s">
        <v>241</v>
      </c>
      <c r="BB60" s="362" t="s">
        <v>242</v>
      </c>
    </row>
    <row r="61" spans="1:54" ht="18.75" customHeight="1" thickTop="1" thickBot="1" x14ac:dyDescent="0.4">
      <c r="B61" s="588" t="s">
        <v>25</v>
      </c>
      <c r="C61" s="589"/>
      <c r="D61" s="589"/>
      <c r="E61" s="589"/>
      <c r="F61" s="589"/>
      <c r="G61" s="589"/>
      <c r="H61" s="589"/>
      <c r="I61" s="589"/>
      <c r="J61" s="589"/>
      <c r="K61" s="589"/>
      <c r="L61" s="589"/>
      <c r="M61" s="589"/>
      <c r="N61" s="589"/>
      <c r="O61" s="261"/>
      <c r="P61" s="133"/>
      <c r="Q61" s="126"/>
      <c r="R61" s="195" t="s">
        <v>139</v>
      </c>
      <c r="S61" s="18" t="s">
        <v>140</v>
      </c>
      <c r="T61" s="196" t="s">
        <v>143</v>
      </c>
      <c r="U61" s="196" t="s">
        <v>142</v>
      </c>
      <c r="V61" s="219" t="s">
        <v>144</v>
      </c>
      <c r="W61" s="219" t="s">
        <v>141</v>
      </c>
      <c r="X61" s="219" t="s">
        <v>269</v>
      </c>
      <c r="Y61" s="220" t="s">
        <v>145</v>
      </c>
      <c r="Z61" s="196"/>
      <c r="AA61" s="198" t="str">
        <f t="shared" ref="AA61:AF61" si="2">S61</f>
        <v>Case_equipement</v>
      </c>
      <c r="AB61" s="196" t="str">
        <f t="shared" si="2"/>
        <v>Case_pers_tot</v>
      </c>
      <c r="AC61" s="196" t="str">
        <f t="shared" si="2"/>
        <v>Case_fonctionnement_tot</v>
      </c>
      <c r="AD61" s="196" t="str">
        <f t="shared" si="2"/>
        <v>Case_prestationServiceExterne</v>
      </c>
      <c r="AE61" s="196" t="str">
        <f t="shared" si="2"/>
        <v>Case_facturation_interne</v>
      </c>
      <c r="AF61" s="197" t="str">
        <f t="shared" si="2"/>
        <v>Case_frais_generaux</v>
      </c>
      <c r="AG61" s="196"/>
      <c r="AH61" s="198" t="str">
        <f>S61</f>
        <v>Case_equipement</v>
      </c>
      <c r="AI61" s="196" t="str">
        <f>T61</f>
        <v>Case_pers_tot</v>
      </c>
      <c r="AJ61" s="196" t="str">
        <f>U61</f>
        <v>Case_fonctionnement_tot</v>
      </c>
      <c r="AK61" s="196" t="str">
        <f>V61</f>
        <v>Case_prestationServiceExterne</v>
      </c>
      <c r="AL61" s="196" t="str">
        <f>W61</f>
        <v>Case_facturation_interne</v>
      </c>
      <c r="AM61" s="197" t="str">
        <f>Y61</f>
        <v>Case_frais_environnement</v>
      </c>
      <c r="AN61" s="197"/>
      <c r="AO61" s="197" t="s">
        <v>273</v>
      </c>
      <c r="AP61" s="484" t="s">
        <v>273</v>
      </c>
      <c r="AQ61" s="220" t="s">
        <v>274</v>
      </c>
      <c r="AR61" s="197" t="s">
        <v>144</v>
      </c>
      <c r="AS61" s="280" t="s">
        <v>223</v>
      </c>
      <c r="AT61" s="18" t="s">
        <v>155</v>
      </c>
      <c r="AU61" s="18" t="s">
        <v>155</v>
      </c>
      <c r="AV61" s="18" t="s">
        <v>156</v>
      </c>
      <c r="AW61" s="18" t="s">
        <v>156</v>
      </c>
      <c r="AX61" s="18" t="s">
        <v>215</v>
      </c>
      <c r="AY61" s="602"/>
    </row>
    <row r="62" spans="1:54" ht="4.5" customHeight="1" thickTop="1" thickBot="1" x14ac:dyDescent="0.4">
      <c r="A62" s="320"/>
      <c r="B62" s="7"/>
      <c r="C62" s="7"/>
      <c r="D62" s="7"/>
      <c r="E62" s="7"/>
      <c r="F62" s="7"/>
      <c r="G62" s="7"/>
      <c r="H62" s="7"/>
      <c r="I62" s="7"/>
      <c r="J62" s="7"/>
      <c r="K62" s="7"/>
      <c r="L62" s="7"/>
      <c r="M62" s="9"/>
      <c r="N62" s="9"/>
      <c r="O62" s="264"/>
      <c r="P62" s="135"/>
      <c r="Q62" s="126"/>
      <c r="S62" s="153"/>
      <c r="T62" s="153"/>
      <c r="U62" s="153"/>
      <c r="V62" s="153"/>
      <c r="W62" s="153"/>
      <c r="X62" s="153"/>
      <c r="Y62" s="153"/>
      <c r="Z62" s="153"/>
      <c r="AA62" s="152"/>
      <c r="AB62" s="152"/>
      <c r="AC62" s="152"/>
      <c r="AD62" s="152"/>
      <c r="AE62" s="152"/>
      <c r="AF62" s="152"/>
      <c r="AG62" s="152"/>
      <c r="AH62" s="151"/>
      <c r="AI62" s="151"/>
      <c r="AJ62" s="151"/>
      <c r="AK62" s="151"/>
      <c r="AL62" s="151"/>
      <c r="AM62" s="151"/>
      <c r="AN62" s="151"/>
      <c r="AO62" s="166"/>
      <c r="AP62" s="166"/>
      <c r="AQ62" s="166"/>
      <c r="AR62" s="171"/>
      <c r="AS62" s="281"/>
    </row>
    <row r="63" spans="1:54" s="52" customFormat="1" ht="15.75" customHeight="1" thickTop="1" thickBot="1" x14ac:dyDescent="0.35">
      <c r="A63" s="323"/>
      <c r="B63" s="686" t="s">
        <v>29</v>
      </c>
      <c r="C63" s="687"/>
      <c r="D63" s="688"/>
      <c r="E63" s="798" t="s">
        <v>26</v>
      </c>
      <c r="F63" s="799"/>
      <c r="G63" s="799"/>
      <c r="H63" s="800"/>
      <c r="I63" s="667" t="s">
        <v>5</v>
      </c>
      <c r="J63" s="668"/>
      <c r="K63" s="667" t="s">
        <v>6</v>
      </c>
      <c r="L63" s="668"/>
      <c r="M63" s="667" t="s">
        <v>7</v>
      </c>
      <c r="N63" s="669"/>
      <c r="O63" s="268"/>
      <c r="P63" s="139"/>
      <c r="Q63" s="143" t="s">
        <v>111</v>
      </c>
      <c r="R63" s="52" t="s">
        <v>125</v>
      </c>
      <c r="S63" s="176">
        <f t="shared" ref="S63:AW63" ca="1" si="3">SUM(S65:S84)</f>
        <v>0</v>
      </c>
      <c r="T63" s="177">
        <f t="shared" ca="1" si="3"/>
        <v>0</v>
      </c>
      <c r="U63" s="177">
        <f t="shared" ca="1" si="3"/>
        <v>0</v>
      </c>
      <c r="V63" s="177">
        <f t="shared" ca="1" si="3"/>
        <v>0</v>
      </c>
      <c r="W63" s="177">
        <f t="shared" ca="1" si="3"/>
        <v>0</v>
      </c>
      <c r="X63" s="177">
        <f t="shared" ca="1" si="3"/>
        <v>0</v>
      </c>
      <c r="Y63" s="178">
        <f t="shared" ca="1" si="3"/>
        <v>0</v>
      </c>
      <c r="Z63" s="179">
        <f t="shared" ca="1" si="3"/>
        <v>0</v>
      </c>
      <c r="AA63" s="176">
        <f t="shared" ca="1" si="3"/>
        <v>0</v>
      </c>
      <c r="AB63" s="177">
        <f t="shared" ca="1" si="3"/>
        <v>0</v>
      </c>
      <c r="AC63" s="177">
        <f t="shared" ca="1" si="3"/>
        <v>0</v>
      </c>
      <c r="AD63" s="177">
        <f t="shared" ca="1" si="3"/>
        <v>0</v>
      </c>
      <c r="AE63" s="177">
        <f t="shared" ca="1" si="3"/>
        <v>0</v>
      </c>
      <c r="AF63" s="178">
        <f t="shared" ca="1" si="3"/>
        <v>0</v>
      </c>
      <c r="AG63" s="180">
        <f t="shared" ca="1" si="3"/>
        <v>0</v>
      </c>
      <c r="AH63" s="176">
        <f t="shared" ca="1" si="3"/>
        <v>0</v>
      </c>
      <c r="AI63" s="177">
        <f t="shared" ca="1" si="3"/>
        <v>0</v>
      </c>
      <c r="AJ63" s="177">
        <f t="shared" ca="1" si="3"/>
        <v>0</v>
      </c>
      <c r="AK63" s="177">
        <f t="shared" ca="1" si="3"/>
        <v>0</v>
      </c>
      <c r="AL63" s="177">
        <f t="shared" ca="1" si="3"/>
        <v>0</v>
      </c>
      <c r="AM63" s="178">
        <f t="shared" ca="1" si="3"/>
        <v>0</v>
      </c>
      <c r="AN63" s="181">
        <f t="shared" ca="1" si="3"/>
        <v>0</v>
      </c>
      <c r="AO63" s="178">
        <f ca="1">SUM(AO65:AO84)</f>
        <v>0</v>
      </c>
      <c r="AP63" s="178">
        <f ca="1">SUM(AP65:AP84)</f>
        <v>0</v>
      </c>
      <c r="AQ63" s="178">
        <f ca="1">SUM(AQ65:AQ84)</f>
        <v>0</v>
      </c>
      <c r="AR63" s="178">
        <f t="shared" ca="1" si="3"/>
        <v>0</v>
      </c>
      <c r="AS63" s="178">
        <f t="shared" ca="1" si="3"/>
        <v>0</v>
      </c>
      <c r="AT63" s="176">
        <f t="shared" ca="1" si="3"/>
        <v>0</v>
      </c>
      <c r="AU63" s="178">
        <f t="shared" ca="1" si="3"/>
        <v>0</v>
      </c>
      <c r="AV63" s="176">
        <f t="shared" ca="1" si="3"/>
        <v>0</v>
      </c>
      <c r="AW63" s="178">
        <f t="shared" ca="1" si="3"/>
        <v>0</v>
      </c>
      <c r="AX63" s="178"/>
      <c r="AY63" s="257">
        <f>SUM(AY65:AY84)</f>
        <v>20</v>
      </c>
    </row>
    <row r="64" spans="1:54" ht="15.75" hidden="1" customHeight="1" thickTop="1" thickBot="1" x14ac:dyDescent="0.4">
      <c r="A64" s="325"/>
      <c r="B64" s="90" t="str">
        <f>IF(O64&lt;&gt;"",O64&amp;"-"&amp;COUNTIF(O$47:O64,O64),"")</f>
        <v/>
      </c>
      <c r="C64" s="797" t="e">
        <f>IF(#REF!&lt;&gt;"",#REF!,"")</f>
        <v>#REF!</v>
      </c>
      <c r="D64" s="768"/>
      <c r="E64" s="768"/>
      <c r="F64" s="768"/>
      <c r="G64" s="768"/>
      <c r="H64" s="768"/>
      <c r="I64" s="767" t="e">
        <f>#REF!</f>
        <v>#REF!</v>
      </c>
      <c r="J64" s="768"/>
      <c r="K64" s="767" t="e">
        <f>#REF!</f>
        <v>#REF!</v>
      </c>
      <c r="L64" s="768"/>
      <c r="M64" s="769" t="e">
        <f>#REF!</f>
        <v>#REF!</v>
      </c>
      <c r="N64" s="770"/>
      <c r="O64" s="261"/>
      <c r="P64" s="140"/>
      <c r="Q64" s="144"/>
      <c r="S64" s="182"/>
      <c r="T64" s="182"/>
      <c r="U64" s="182"/>
      <c r="V64" s="182"/>
      <c r="W64" s="182"/>
      <c r="X64" s="182"/>
      <c r="Y64" s="182"/>
      <c r="Z64" s="182"/>
      <c r="AA64" s="182"/>
      <c r="AB64" s="183"/>
      <c r="AC64" s="183"/>
      <c r="AD64" s="183"/>
      <c r="AE64" s="183"/>
      <c r="AF64" s="183"/>
      <c r="AG64" s="183"/>
      <c r="AH64" s="183"/>
      <c r="AI64" s="183"/>
      <c r="AJ64" s="183"/>
      <c r="AK64" s="183"/>
      <c r="AL64" s="183"/>
      <c r="AM64" s="183"/>
      <c r="AN64" s="183"/>
      <c r="AO64" s="183"/>
      <c r="AP64" s="183"/>
      <c r="AQ64" s="183"/>
      <c r="AR64" s="183"/>
      <c r="AS64" s="183"/>
      <c r="AT64" s="183"/>
      <c r="AU64" s="183"/>
      <c r="AV64" s="183"/>
      <c r="AW64" s="183"/>
    </row>
    <row r="65" spans="1:54" s="52" customFormat="1" ht="24" customHeight="1" thickTop="1" thickBot="1" x14ac:dyDescent="0.35">
      <c r="A65" s="326">
        <v>1</v>
      </c>
      <c r="B65" s="560" t="str">
        <f t="shared" ref="B65:B84" ca="1" si="4">IF(INDIRECT("'"&amp;Q65&amp;"'!D$9")="","",INDIRECT("'"&amp;Q65&amp;"'!D$9"))</f>
        <v/>
      </c>
      <c r="C65" s="561" t="str">
        <f>IF(Part2!$D$7="", "", Part2!$D$7)</f>
        <v/>
      </c>
      <c r="D65" s="562"/>
      <c r="E65" s="554" t="str">
        <f t="shared" ref="E65:E84" ca="1" si="5">IF(INDIRECT("'"&amp;Q65&amp;"'!D$7")="","",INDIRECT("'"&amp;Q65&amp;"'!D$7"))</f>
        <v/>
      </c>
      <c r="F65" s="555"/>
      <c r="G65" s="555"/>
      <c r="H65" s="556"/>
      <c r="I65" s="545">
        <f t="shared" ref="I65:I84" ca="1" si="6">Z65</f>
        <v>0</v>
      </c>
      <c r="J65" s="546"/>
      <c r="K65" s="545">
        <f t="shared" ref="K65:K84" ca="1" si="7">AG65</f>
        <v>0</v>
      </c>
      <c r="L65" s="546"/>
      <c r="M65" s="545">
        <f t="shared" ref="M65:M84" ca="1" si="8">AN65</f>
        <v>0</v>
      </c>
      <c r="N65" s="565"/>
      <c r="O65" s="268"/>
      <c r="P65" s="354" t="s">
        <v>239</v>
      </c>
      <c r="Q65" s="363" t="s">
        <v>110</v>
      </c>
      <c r="R65" s="149"/>
      <c r="S65" s="184">
        <f ca="1">INDIRECT("'"&amp;$Q65&amp;"'!"&amp;S$59&amp;ROW(INDIRECT("'"&amp;$Q65&amp;"'!"&amp;S$61)))</f>
        <v>0</v>
      </c>
      <c r="T65" s="185">
        <f t="shared" ref="S65:Y74" ca="1" si="9">INDIRECT("'"&amp;$Q65&amp;"'!"&amp;T$59&amp;ROW(INDIRECT("'"&amp;$Q65&amp;"'!"&amp;T$61)))</f>
        <v>0</v>
      </c>
      <c r="U65" s="185">
        <f t="shared" ca="1" si="9"/>
        <v>0</v>
      </c>
      <c r="V65" s="185">
        <f t="shared" ca="1" si="9"/>
        <v>0</v>
      </c>
      <c r="W65" s="185">
        <f t="shared" ca="1" si="9"/>
        <v>0</v>
      </c>
      <c r="X65" s="185">
        <f t="shared" ca="1" si="9"/>
        <v>0</v>
      </c>
      <c r="Y65" s="186">
        <f t="shared" ca="1" si="9"/>
        <v>0</v>
      </c>
      <c r="Z65" s="185">
        <f t="shared" ref="Z65:Z84" ca="1" si="10">SUM(S65:Y65)</f>
        <v>0</v>
      </c>
      <c r="AA65" s="184">
        <f t="shared" ref="AA65:AF74" ca="1" si="11">INDIRECT("'"&amp;$Q65&amp;"'!"&amp;AA$59&amp;ROW(INDIRECT("'"&amp;$Q65&amp;"'!"&amp;AA$61)))</f>
        <v>0</v>
      </c>
      <c r="AB65" s="185">
        <f ca="1">INDIRECT("'"&amp;$Q65&amp;"'!"&amp;AB$59&amp;ROW(INDIRECT("'"&amp;$Q65&amp;"'!"&amp;AB$61)))</f>
        <v>0</v>
      </c>
      <c r="AC65" s="185">
        <f t="shared" ca="1" si="11"/>
        <v>0</v>
      </c>
      <c r="AD65" s="185">
        <f t="shared" ca="1" si="11"/>
        <v>0</v>
      </c>
      <c r="AE65" s="185">
        <f t="shared" ca="1" si="11"/>
        <v>0</v>
      </c>
      <c r="AF65" s="186">
        <f t="shared" ca="1" si="11"/>
        <v>0</v>
      </c>
      <c r="AG65" s="185">
        <f t="shared" ref="AG65:AG84" ca="1" si="12">SUM(AA65:AF65)</f>
        <v>0</v>
      </c>
      <c r="AH65" s="184" t="str">
        <f t="shared" ref="AH65:AM74" ca="1" si="13">INDIRECT("'"&amp;$Q65&amp;"'!"&amp;AH$59&amp;ROW(INDIRECT("'"&amp;$Q65&amp;"'!"&amp;AH$61)))</f>
        <v xml:space="preserve"> </v>
      </c>
      <c r="AI65" s="185">
        <f t="shared" ca="1" si="13"/>
        <v>0</v>
      </c>
      <c r="AJ65" s="185">
        <f t="shared" ca="1" si="13"/>
        <v>0</v>
      </c>
      <c r="AK65" s="185" t="str">
        <f t="shared" ca="1" si="13"/>
        <v xml:space="preserve"> </v>
      </c>
      <c r="AL65" s="185" t="str">
        <f t="shared" ca="1" si="13"/>
        <v xml:space="preserve"> </v>
      </c>
      <c r="AM65" s="186">
        <f t="shared" ca="1" si="13"/>
        <v>0</v>
      </c>
      <c r="AN65" s="186">
        <f t="shared" ref="AN65:AN84" ca="1" si="14">SUM(AH65:AM65)</f>
        <v>0</v>
      </c>
      <c r="AO65" s="186">
        <f ca="1">INDIRECT("'"&amp;$Q65&amp;"'!"&amp;AO$59&amp;ROW(INDIRECT("'"&amp;$Q65&amp;"'!"&amp;AO$61)))</f>
        <v>0</v>
      </c>
      <c r="AP65" s="186" t="str">
        <f ca="1">INDIRECT("'"&amp;$Q65&amp;"'!"&amp;AP$59&amp;ROW(INDIRECT("'"&amp;$Q65&amp;"'!"&amp;AP$61)))</f>
        <v xml:space="preserve"> </v>
      </c>
      <c r="AQ65" s="186">
        <f ca="1">INDIRECT("'"&amp;$Q65&amp;"'!"&amp;AQ$59&amp;ROW(INDIRECT("'"&amp;$Q65&amp;"'!"&amp;AQ$61)))</f>
        <v>0</v>
      </c>
      <c r="AR65" s="186">
        <f t="shared" ref="AO65:AX80" ca="1" si="15">INDIRECT("'"&amp;$Q65&amp;"'!"&amp;AR$59&amp;ROW(INDIRECT("'"&amp;$Q65&amp;"'!"&amp;AR$61)))</f>
        <v>0</v>
      </c>
      <c r="AS65" s="186">
        <f t="shared" ca="1" si="15"/>
        <v>0</v>
      </c>
      <c r="AT65" s="184">
        <f t="shared" ca="1" si="15"/>
        <v>0</v>
      </c>
      <c r="AU65" s="186">
        <f t="shared" ca="1" si="15"/>
        <v>0</v>
      </c>
      <c r="AV65" s="184">
        <f t="shared" ca="1" si="15"/>
        <v>0</v>
      </c>
      <c r="AW65" s="186">
        <f t="shared" ca="1" si="15"/>
        <v>0</v>
      </c>
      <c r="AX65" s="251" t="str">
        <f t="shared" ca="1" si="15"/>
        <v/>
      </c>
      <c r="AY65" s="254">
        <v>1</v>
      </c>
      <c r="BA65" s="355" t="str">
        <f t="shared" ref="BA65:BA84" ca="1" si="16">B65</f>
        <v/>
      </c>
      <c r="BB65" s="356" t="str">
        <f t="shared" ref="BB65:BB84" ca="1" si="17">E65</f>
        <v/>
      </c>
    </row>
    <row r="66" spans="1:54" s="52" customFormat="1" ht="24" customHeight="1" thickTop="1" thickBot="1" x14ac:dyDescent="0.35">
      <c r="A66" s="326">
        <v>2</v>
      </c>
      <c r="B66" s="560" t="str">
        <f t="shared" ca="1" si="4"/>
        <v/>
      </c>
      <c r="C66" s="561" t="str">
        <f>IF(Part2!$D$7="", "", Part2!$D$7)</f>
        <v/>
      </c>
      <c r="D66" s="562"/>
      <c r="E66" s="554" t="str">
        <f t="shared" ca="1" si="5"/>
        <v/>
      </c>
      <c r="F66" s="555"/>
      <c r="G66" s="555"/>
      <c r="H66" s="556"/>
      <c r="I66" s="545">
        <f t="shared" ca="1" si="6"/>
        <v>0</v>
      </c>
      <c r="J66" s="546"/>
      <c r="K66" s="545">
        <f t="shared" ca="1" si="7"/>
        <v>0</v>
      </c>
      <c r="L66" s="546"/>
      <c r="M66" s="545">
        <f t="shared" ca="1" si="8"/>
        <v>0</v>
      </c>
      <c r="N66" s="565"/>
      <c r="O66" s="268"/>
      <c r="P66" s="354" t="s">
        <v>239</v>
      </c>
      <c r="Q66" s="364" t="str">
        <f>"Part"&amp;A66</f>
        <v>Part2</v>
      </c>
      <c r="R66" s="141"/>
      <c r="S66" s="187">
        <f t="shared" ca="1" si="9"/>
        <v>0</v>
      </c>
      <c r="T66" s="188">
        <f t="shared" ca="1" si="9"/>
        <v>0</v>
      </c>
      <c r="U66" s="188">
        <f t="shared" ca="1" si="9"/>
        <v>0</v>
      </c>
      <c r="V66" s="188">
        <f t="shared" ca="1" si="9"/>
        <v>0</v>
      </c>
      <c r="W66" s="188">
        <f t="shared" ca="1" si="9"/>
        <v>0</v>
      </c>
      <c r="X66" s="188">
        <f t="shared" ca="1" si="9"/>
        <v>0</v>
      </c>
      <c r="Y66" s="189">
        <f t="shared" ca="1" si="9"/>
        <v>0</v>
      </c>
      <c r="Z66" s="188">
        <f t="shared" ca="1" si="10"/>
        <v>0</v>
      </c>
      <c r="AA66" s="187">
        <f t="shared" ca="1" si="11"/>
        <v>0</v>
      </c>
      <c r="AB66" s="188">
        <f t="shared" ca="1" si="11"/>
        <v>0</v>
      </c>
      <c r="AC66" s="188">
        <f t="shared" ca="1" si="11"/>
        <v>0</v>
      </c>
      <c r="AD66" s="188">
        <f t="shared" ca="1" si="11"/>
        <v>0</v>
      </c>
      <c r="AE66" s="188">
        <f t="shared" ca="1" si="11"/>
        <v>0</v>
      </c>
      <c r="AF66" s="189">
        <f t="shared" ca="1" si="11"/>
        <v>0</v>
      </c>
      <c r="AG66" s="188">
        <f t="shared" ca="1" si="12"/>
        <v>0</v>
      </c>
      <c r="AH66" s="187" t="str">
        <f t="shared" ca="1" si="13"/>
        <v xml:space="preserve"> </v>
      </c>
      <c r="AI66" s="188">
        <f t="shared" ca="1" si="13"/>
        <v>0</v>
      </c>
      <c r="AJ66" s="188">
        <f t="shared" ca="1" si="13"/>
        <v>0</v>
      </c>
      <c r="AK66" s="188" t="str">
        <f t="shared" ca="1" si="13"/>
        <v xml:space="preserve"> </v>
      </c>
      <c r="AL66" s="188" t="str">
        <f t="shared" ca="1" si="13"/>
        <v xml:space="preserve"> </v>
      </c>
      <c r="AM66" s="189">
        <f t="shared" ca="1" si="13"/>
        <v>0</v>
      </c>
      <c r="AN66" s="189">
        <f t="shared" ca="1" si="14"/>
        <v>0</v>
      </c>
      <c r="AO66" s="189">
        <f t="shared" ca="1" si="15"/>
        <v>0</v>
      </c>
      <c r="AP66" s="186" t="str">
        <f t="shared" ca="1" si="15"/>
        <v xml:space="preserve"> </v>
      </c>
      <c r="AQ66" s="186">
        <f ca="1">INDIRECT("'"&amp;$Q66&amp;"'!"&amp;AQ$59&amp;ROW(INDIRECT("'"&amp;$Q66&amp;"'!"&amp;AQ$61)))</f>
        <v>0</v>
      </c>
      <c r="AR66" s="189">
        <f t="shared" ca="1" si="15"/>
        <v>0</v>
      </c>
      <c r="AS66" s="189">
        <f t="shared" ca="1" si="15"/>
        <v>0</v>
      </c>
      <c r="AT66" s="187">
        <f t="shared" ca="1" si="15"/>
        <v>0</v>
      </c>
      <c r="AU66" s="189">
        <f t="shared" ca="1" si="15"/>
        <v>0</v>
      </c>
      <c r="AV66" s="187">
        <f t="shared" ca="1" si="15"/>
        <v>0</v>
      </c>
      <c r="AW66" s="189">
        <f t="shared" ca="1" si="15"/>
        <v>0</v>
      </c>
      <c r="AX66" s="252">
        <f t="shared" ca="1" si="15"/>
        <v>0</v>
      </c>
      <c r="AY66" s="255">
        <v>1</v>
      </c>
      <c r="BA66" s="357" t="str">
        <f t="shared" ca="1" si="16"/>
        <v/>
      </c>
      <c r="BB66" s="358" t="str">
        <f t="shared" ca="1" si="17"/>
        <v/>
      </c>
    </row>
    <row r="67" spans="1:54" s="52" customFormat="1" ht="24" customHeight="1" thickTop="1" thickBot="1" x14ac:dyDescent="0.35">
      <c r="A67" s="326">
        <v>3</v>
      </c>
      <c r="B67" s="560" t="str">
        <f t="shared" ca="1" si="4"/>
        <v/>
      </c>
      <c r="C67" s="561" t="str">
        <f>IF(Part2!$D$7="", "", Part2!$D$7)</f>
        <v/>
      </c>
      <c r="D67" s="562"/>
      <c r="E67" s="554" t="str">
        <f t="shared" ca="1" si="5"/>
        <v/>
      </c>
      <c r="F67" s="555"/>
      <c r="G67" s="555"/>
      <c r="H67" s="556"/>
      <c r="I67" s="545">
        <f t="shared" ca="1" si="6"/>
        <v>0</v>
      </c>
      <c r="J67" s="546"/>
      <c r="K67" s="545">
        <f t="shared" ca="1" si="7"/>
        <v>0</v>
      </c>
      <c r="L67" s="546"/>
      <c r="M67" s="545">
        <f t="shared" ca="1" si="8"/>
        <v>0</v>
      </c>
      <c r="N67" s="565"/>
      <c r="O67" s="268"/>
      <c r="P67" s="354" t="s">
        <v>239</v>
      </c>
      <c r="Q67" s="364" t="str">
        <f t="shared" ref="Q67:Q84" si="18">"Part"&amp;A67</f>
        <v>Part3</v>
      </c>
      <c r="S67" s="187">
        <f t="shared" ca="1" si="9"/>
        <v>0</v>
      </c>
      <c r="T67" s="188">
        <f t="shared" ca="1" si="9"/>
        <v>0</v>
      </c>
      <c r="U67" s="188">
        <f t="shared" ca="1" si="9"/>
        <v>0</v>
      </c>
      <c r="V67" s="188">
        <f t="shared" ca="1" si="9"/>
        <v>0</v>
      </c>
      <c r="W67" s="188">
        <f t="shared" ca="1" si="9"/>
        <v>0</v>
      </c>
      <c r="X67" s="188">
        <f t="shared" ca="1" si="9"/>
        <v>0</v>
      </c>
      <c r="Y67" s="189">
        <f t="shared" ca="1" si="9"/>
        <v>0</v>
      </c>
      <c r="Z67" s="188">
        <f t="shared" ca="1" si="10"/>
        <v>0</v>
      </c>
      <c r="AA67" s="187">
        <f t="shared" ca="1" si="11"/>
        <v>0</v>
      </c>
      <c r="AB67" s="188">
        <f t="shared" ca="1" si="11"/>
        <v>0</v>
      </c>
      <c r="AC67" s="188">
        <f t="shared" ca="1" si="11"/>
        <v>0</v>
      </c>
      <c r="AD67" s="188">
        <f t="shared" ca="1" si="11"/>
        <v>0</v>
      </c>
      <c r="AE67" s="188">
        <f t="shared" ca="1" si="11"/>
        <v>0</v>
      </c>
      <c r="AF67" s="189">
        <f t="shared" ca="1" si="11"/>
        <v>0</v>
      </c>
      <c r="AG67" s="188">
        <f t="shared" ca="1" si="12"/>
        <v>0</v>
      </c>
      <c r="AH67" s="187" t="str">
        <f t="shared" ca="1" si="13"/>
        <v xml:space="preserve"> </v>
      </c>
      <c r="AI67" s="188">
        <f t="shared" ca="1" si="13"/>
        <v>0</v>
      </c>
      <c r="AJ67" s="188">
        <f t="shared" ca="1" si="13"/>
        <v>0</v>
      </c>
      <c r="AK67" s="188" t="str">
        <f t="shared" ca="1" si="13"/>
        <v xml:space="preserve"> </v>
      </c>
      <c r="AL67" s="188" t="str">
        <f t="shared" ca="1" si="13"/>
        <v xml:space="preserve"> </v>
      </c>
      <c r="AM67" s="189">
        <f t="shared" ca="1" si="13"/>
        <v>0</v>
      </c>
      <c r="AN67" s="189">
        <f t="shared" ca="1" si="14"/>
        <v>0</v>
      </c>
      <c r="AO67" s="189">
        <f t="shared" ca="1" si="15"/>
        <v>0</v>
      </c>
      <c r="AP67" s="186" t="str">
        <f t="shared" ca="1" si="15"/>
        <v xml:space="preserve"> </v>
      </c>
      <c r="AQ67" s="186">
        <f t="shared" ca="1" si="15"/>
        <v>0</v>
      </c>
      <c r="AR67" s="189">
        <f t="shared" ca="1" si="15"/>
        <v>0</v>
      </c>
      <c r="AS67" s="189">
        <f t="shared" ca="1" si="15"/>
        <v>0</v>
      </c>
      <c r="AT67" s="187">
        <f t="shared" ca="1" si="15"/>
        <v>0</v>
      </c>
      <c r="AU67" s="189">
        <f t="shared" ca="1" si="15"/>
        <v>0</v>
      </c>
      <c r="AV67" s="187">
        <f t="shared" ca="1" si="15"/>
        <v>0</v>
      </c>
      <c r="AW67" s="189">
        <f t="shared" ca="1" si="15"/>
        <v>0</v>
      </c>
      <c r="AX67" s="252">
        <f t="shared" ca="1" si="15"/>
        <v>0</v>
      </c>
      <c r="AY67" s="255">
        <v>1</v>
      </c>
      <c r="BA67" s="357" t="str">
        <f t="shared" ca="1" si="16"/>
        <v/>
      </c>
      <c r="BB67" s="358" t="str">
        <f t="shared" ca="1" si="17"/>
        <v/>
      </c>
    </row>
    <row r="68" spans="1:54" s="52" customFormat="1" ht="24" customHeight="1" thickTop="1" thickBot="1" x14ac:dyDescent="0.35">
      <c r="A68" s="326">
        <v>4</v>
      </c>
      <c r="B68" s="560" t="str">
        <f t="shared" ca="1" si="4"/>
        <v/>
      </c>
      <c r="C68" s="561" t="str">
        <f>IF(Part2!$D$7="", "", Part2!$D$7)</f>
        <v/>
      </c>
      <c r="D68" s="562"/>
      <c r="E68" s="554" t="str">
        <f t="shared" ca="1" si="5"/>
        <v/>
      </c>
      <c r="F68" s="555"/>
      <c r="G68" s="555"/>
      <c r="H68" s="556"/>
      <c r="I68" s="545">
        <f t="shared" ca="1" si="6"/>
        <v>0</v>
      </c>
      <c r="J68" s="546"/>
      <c r="K68" s="545">
        <f t="shared" ca="1" si="7"/>
        <v>0</v>
      </c>
      <c r="L68" s="546"/>
      <c r="M68" s="545">
        <f t="shared" ca="1" si="8"/>
        <v>0</v>
      </c>
      <c r="N68" s="565"/>
      <c r="O68" s="268"/>
      <c r="P68" s="354" t="s">
        <v>239</v>
      </c>
      <c r="Q68" s="364" t="str">
        <f t="shared" si="18"/>
        <v>Part4</v>
      </c>
      <c r="S68" s="187">
        <f t="shared" ca="1" si="9"/>
        <v>0</v>
      </c>
      <c r="T68" s="188">
        <f t="shared" ca="1" si="9"/>
        <v>0</v>
      </c>
      <c r="U68" s="188">
        <f t="shared" ca="1" si="9"/>
        <v>0</v>
      </c>
      <c r="V68" s="188">
        <f t="shared" ca="1" si="9"/>
        <v>0</v>
      </c>
      <c r="W68" s="188">
        <f t="shared" ca="1" si="9"/>
        <v>0</v>
      </c>
      <c r="X68" s="188">
        <f t="shared" ca="1" si="9"/>
        <v>0</v>
      </c>
      <c r="Y68" s="189">
        <f t="shared" ca="1" si="9"/>
        <v>0</v>
      </c>
      <c r="Z68" s="188">
        <f t="shared" ca="1" si="10"/>
        <v>0</v>
      </c>
      <c r="AA68" s="187">
        <f t="shared" ca="1" si="11"/>
        <v>0</v>
      </c>
      <c r="AB68" s="188">
        <f t="shared" ca="1" si="11"/>
        <v>0</v>
      </c>
      <c r="AC68" s="188">
        <f t="shared" ca="1" si="11"/>
        <v>0</v>
      </c>
      <c r="AD68" s="188">
        <f t="shared" ca="1" si="11"/>
        <v>0</v>
      </c>
      <c r="AE68" s="188">
        <f t="shared" ca="1" si="11"/>
        <v>0</v>
      </c>
      <c r="AF68" s="189">
        <f t="shared" ca="1" si="11"/>
        <v>0</v>
      </c>
      <c r="AG68" s="188">
        <f t="shared" ca="1" si="12"/>
        <v>0</v>
      </c>
      <c r="AH68" s="187" t="str">
        <f t="shared" ca="1" si="13"/>
        <v xml:space="preserve"> </v>
      </c>
      <c r="AI68" s="188">
        <f t="shared" ca="1" si="13"/>
        <v>0</v>
      </c>
      <c r="AJ68" s="188">
        <f t="shared" ca="1" si="13"/>
        <v>0</v>
      </c>
      <c r="AK68" s="188" t="str">
        <f t="shared" ca="1" si="13"/>
        <v xml:space="preserve"> </v>
      </c>
      <c r="AL68" s="188" t="str">
        <f t="shared" ca="1" si="13"/>
        <v xml:space="preserve"> </v>
      </c>
      <c r="AM68" s="189">
        <f t="shared" ca="1" si="13"/>
        <v>0</v>
      </c>
      <c r="AN68" s="189">
        <f t="shared" ca="1" si="14"/>
        <v>0</v>
      </c>
      <c r="AO68" s="189">
        <f t="shared" ca="1" si="15"/>
        <v>0</v>
      </c>
      <c r="AP68" s="186" t="str">
        <f t="shared" ca="1" si="15"/>
        <v xml:space="preserve"> </v>
      </c>
      <c r="AQ68" s="186">
        <f t="shared" ca="1" si="15"/>
        <v>0</v>
      </c>
      <c r="AR68" s="189">
        <f t="shared" ca="1" si="15"/>
        <v>0</v>
      </c>
      <c r="AS68" s="189">
        <f t="shared" ca="1" si="15"/>
        <v>0</v>
      </c>
      <c r="AT68" s="187">
        <f t="shared" ca="1" si="15"/>
        <v>0</v>
      </c>
      <c r="AU68" s="189">
        <f t="shared" ca="1" si="15"/>
        <v>0</v>
      </c>
      <c r="AV68" s="187">
        <f t="shared" ca="1" si="15"/>
        <v>0</v>
      </c>
      <c r="AW68" s="189">
        <f t="shared" ca="1" si="15"/>
        <v>0</v>
      </c>
      <c r="AX68" s="252">
        <f t="shared" ca="1" si="15"/>
        <v>0</v>
      </c>
      <c r="AY68" s="255">
        <v>1</v>
      </c>
      <c r="BA68" s="357" t="str">
        <f t="shared" ca="1" si="16"/>
        <v/>
      </c>
      <c r="BB68" s="358" t="str">
        <f t="shared" ca="1" si="17"/>
        <v/>
      </c>
    </row>
    <row r="69" spans="1:54" s="52" customFormat="1" ht="24" customHeight="1" thickTop="1" thickBot="1" x14ac:dyDescent="0.35">
      <c r="A69" s="326">
        <v>5</v>
      </c>
      <c r="B69" s="560" t="str">
        <f t="shared" ca="1" si="4"/>
        <v/>
      </c>
      <c r="C69" s="561" t="str">
        <f>IF(Part2!$D$7="", "", Part2!$D$7)</f>
        <v/>
      </c>
      <c r="D69" s="562"/>
      <c r="E69" s="554" t="str">
        <f t="shared" ca="1" si="5"/>
        <v/>
      </c>
      <c r="F69" s="555"/>
      <c r="G69" s="555"/>
      <c r="H69" s="556"/>
      <c r="I69" s="545">
        <f t="shared" ca="1" si="6"/>
        <v>0</v>
      </c>
      <c r="J69" s="546"/>
      <c r="K69" s="545">
        <f t="shared" ca="1" si="7"/>
        <v>0</v>
      </c>
      <c r="L69" s="546"/>
      <c r="M69" s="545">
        <f t="shared" ca="1" si="8"/>
        <v>0</v>
      </c>
      <c r="N69" s="565"/>
      <c r="O69" s="268"/>
      <c r="P69" s="354" t="s">
        <v>239</v>
      </c>
      <c r="Q69" s="365" t="str">
        <f t="shared" si="18"/>
        <v>Part5</v>
      </c>
      <c r="R69" s="150"/>
      <c r="S69" s="187">
        <f t="shared" ca="1" si="9"/>
        <v>0</v>
      </c>
      <c r="T69" s="191">
        <f t="shared" ca="1" si="9"/>
        <v>0</v>
      </c>
      <c r="U69" s="191">
        <f t="shared" ca="1" si="9"/>
        <v>0</v>
      </c>
      <c r="V69" s="191">
        <f t="shared" ca="1" si="9"/>
        <v>0</v>
      </c>
      <c r="W69" s="191">
        <f t="shared" ca="1" si="9"/>
        <v>0</v>
      </c>
      <c r="X69" s="191">
        <f t="shared" ca="1" si="9"/>
        <v>0</v>
      </c>
      <c r="Y69" s="192">
        <f t="shared" ca="1" si="9"/>
        <v>0</v>
      </c>
      <c r="Z69" s="191">
        <f t="shared" ca="1" si="10"/>
        <v>0</v>
      </c>
      <c r="AA69" s="190">
        <f t="shared" ca="1" si="11"/>
        <v>0</v>
      </c>
      <c r="AB69" s="191">
        <f t="shared" ca="1" si="11"/>
        <v>0</v>
      </c>
      <c r="AC69" s="191">
        <f t="shared" ca="1" si="11"/>
        <v>0</v>
      </c>
      <c r="AD69" s="191">
        <f t="shared" ca="1" si="11"/>
        <v>0</v>
      </c>
      <c r="AE69" s="191">
        <f t="shared" ca="1" si="11"/>
        <v>0</v>
      </c>
      <c r="AF69" s="192">
        <f t="shared" ca="1" si="11"/>
        <v>0</v>
      </c>
      <c r="AG69" s="191">
        <f t="shared" ca="1" si="12"/>
        <v>0</v>
      </c>
      <c r="AH69" s="190" t="str">
        <f t="shared" ca="1" si="13"/>
        <v xml:space="preserve"> </v>
      </c>
      <c r="AI69" s="191">
        <f t="shared" ca="1" si="13"/>
        <v>0</v>
      </c>
      <c r="AJ69" s="191">
        <f t="shared" ca="1" si="13"/>
        <v>0</v>
      </c>
      <c r="AK69" s="191" t="str">
        <f t="shared" ca="1" si="13"/>
        <v xml:space="preserve"> </v>
      </c>
      <c r="AL69" s="191" t="str">
        <f t="shared" ca="1" si="13"/>
        <v xml:space="preserve"> </v>
      </c>
      <c r="AM69" s="192">
        <f t="shared" ca="1" si="13"/>
        <v>0</v>
      </c>
      <c r="AN69" s="192">
        <f t="shared" ca="1" si="14"/>
        <v>0</v>
      </c>
      <c r="AO69" s="192">
        <f t="shared" ca="1" si="15"/>
        <v>0</v>
      </c>
      <c r="AP69" s="186" t="str">
        <f t="shared" ca="1" si="15"/>
        <v xml:space="preserve"> </v>
      </c>
      <c r="AQ69" s="186">
        <f t="shared" ca="1" si="15"/>
        <v>0</v>
      </c>
      <c r="AR69" s="192">
        <f t="shared" ca="1" si="15"/>
        <v>0</v>
      </c>
      <c r="AS69" s="192">
        <f t="shared" ca="1" si="15"/>
        <v>0</v>
      </c>
      <c r="AT69" s="190">
        <f t="shared" ca="1" si="15"/>
        <v>0</v>
      </c>
      <c r="AU69" s="192">
        <f t="shared" ca="1" si="15"/>
        <v>0</v>
      </c>
      <c r="AV69" s="190">
        <f t="shared" ca="1" si="15"/>
        <v>0</v>
      </c>
      <c r="AW69" s="192">
        <f t="shared" ca="1" si="15"/>
        <v>0</v>
      </c>
      <c r="AX69" s="253">
        <f t="shared" ca="1" si="15"/>
        <v>0</v>
      </c>
      <c r="AY69" s="256">
        <v>1</v>
      </c>
      <c r="BA69" s="357" t="str">
        <f t="shared" ca="1" si="16"/>
        <v/>
      </c>
      <c r="BB69" s="358" t="str">
        <f t="shared" ca="1" si="17"/>
        <v/>
      </c>
    </row>
    <row r="70" spans="1:54" s="52" customFormat="1" ht="24" customHeight="1" thickTop="1" thickBot="1" x14ac:dyDescent="0.35">
      <c r="A70" s="326">
        <v>6</v>
      </c>
      <c r="B70" s="560" t="str">
        <f t="shared" ca="1" si="4"/>
        <v/>
      </c>
      <c r="C70" s="561" t="str">
        <f>IF(Part2!$D$7="", "", Part2!$D$7)</f>
        <v/>
      </c>
      <c r="D70" s="562"/>
      <c r="E70" s="554" t="str">
        <f t="shared" ca="1" si="5"/>
        <v/>
      </c>
      <c r="F70" s="555"/>
      <c r="G70" s="555"/>
      <c r="H70" s="556"/>
      <c r="I70" s="545">
        <f t="shared" ca="1" si="6"/>
        <v>0</v>
      </c>
      <c r="J70" s="546"/>
      <c r="K70" s="545">
        <f t="shared" ca="1" si="7"/>
        <v>0</v>
      </c>
      <c r="L70" s="546"/>
      <c r="M70" s="545">
        <f t="shared" ca="1" si="8"/>
        <v>0</v>
      </c>
      <c r="N70" s="565"/>
      <c r="O70" s="268"/>
      <c r="P70" s="354" t="s">
        <v>239</v>
      </c>
      <c r="Q70" s="366" t="str">
        <f t="shared" si="18"/>
        <v>Part6</v>
      </c>
      <c r="R70" s="149"/>
      <c r="S70" s="184">
        <f t="shared" ca="1" si="9"/>
        <v>0</v>
      </c>
      <c r="T70" s="185">
        <f t="shared" ca="1" si="9"/>
        <v>0</v>
      </c>
      <c r="U70" s="185">
        <f t="shared" ca="1" si="9"/>
        <v>0</v>
      </c>
      <c r="V70" s="185">
        <f t="shared" ca="1" si="9"/>
        <v>0</v>
      </c>
      <c r="W70" s="185">
        <f t="shared" ca="1" si="9"/>
        <v>0</v>
      </c>
      <c r="X70" s="185">
        <f t="shared" ca="1" si="9"/>
        <v>0</v>
      </c>
      <c r="Y70" s="186">
        <f t="shared" ca="1" si="9"/>
        <v>0</v>
      </c>
      <c r="Z70" s="185">
        <f t="shared" ca="1" si="10"/>
        <v>0</v>
      </c>
      <c r="AA70" s="184">
        <f t="shared" ca="1" si="11"/>
        <v>0</v>
      </c>
      <c r="AB70" s="185">
        <f t="shared" ca="1" si="11"/>
        <v>0</v>
      </c>
      <c r="AC70" s="185">
        <f t="shared" ca="1" si="11"/>
        <v>0</v>
      </c>
      <c r="AD70" s="185">
        <f t="shared" ca="1" si="11"/>
        <v>0</v>
      </c>
      <c r="AE70" s="185">
        <f t="shared" ca="1" si="11"/>
        <v>0</v>
      </c>
      <c r="AF70" s="186">
        <f t="shared" ca="1" si="11"/>
        <v>0</v>
      </c>
      <c r="AG70" s="185">
        <f t="shared" ca="1" si="12"/>
        <v>0</v>
      </c>
      <c r="AH70" s="184" t="str">
        <f t="shared" ca="1" si="13"/>
        <v xml:space="preserve"> </v>
      </c>
      <c r="AI70" s="185">
        <f t="shared" ca="1" si="13"/>
        <v>0</v>
      </c>
      <c r="AJ70" s="185">
        <f t="shared" ca="1" si="13"/>
        <v>0</v>
      </c>
      <c r="AK70" s="185" t="str">
        <f t="shared" ca="1" si="13"/>
        <v xml:space="preserve"> </v>
      </c>
      <c r="AL70" s="185" t="str">
        <f t="shared" ca="1" si="13"/>
        <v xml:space="preserve"> </v>
      </c>
      <c r="AM70" s="186">
        <f t="shared" ca="1" si="13"/>
        <v>0</v>
      </c>
      <c r="AN70" s="186">
        <f t="shared" ca="1" si="14"/>
        <v>0</v>
      </c>
      <c r="AO70" s="186">
        <f t="shared" ca="1" si="15"/>
        <v>0</v>
      </c>
      <c r="AP70" s="186" t="str">
        <f t="shared" ca="1" si="15"/>
        <v xml:space="preserve"> </v>
      </c>
      <c r="AQ70" s="186">
        <f t="shared" ca="1" si="15"/>
        <v>0</v>
      </c>
      <c r="AR70" s="186">
        <f t="shared" ca="1" si="15"/>
        <v>0</v>
      </c>
      <c r="AS70" s="186">
        <f t="shared" ca="1" si="15"/>
        <v>0</v>
      </c>
      <c r="AT70" s="184">
        <f t="shared" ca="1" si="15"/>
        <v>0</v>
      </c>
      <c r="AU70" s="186">
        <f t="shared" ca="1" si="15"/>
        <v>0</v>
      </c>
      <c r="AV70" s="184">
        <f t="shared" ca="1" si="15"/>
        <v>0</v>
      </c>
      <c r="AW70" s="186">
        <f t="shared" ca="1" si="15"/>
        <v>0</v>
      </c>
      <c r="AX70" s="251">
        <f t="shared" ca="1" si="15"/>
        <v>0</v>
      </c>
      <c r="AY70" s="254">
        <v>1</v>
      </c>
      <c r="BA70" s="357" t="str">
        <f t="shared" ca="1" si="16"/>
        <v/>
      </c>
      <c r="BB70" s="358" t="str">
        <f t="shared" ca="1" si="17"/>
        <v/>
      </c>
    </row>
    <row r="71" spans="1:54" s="52" customFormat="1" ht="24" customHeight="1" thickTop="1" thickBot="1" x14ac:dyDescent="0.35">
      <c r="A71" s="326">
        <v>7</v>
      </c>
      <c r="B71" s="560" t="str">
        <f t="shared" ca="1" si="4"/>
        <v/>
      </c>
      <c r="C71" s="561" t="str">
        <f>IF(Part2!$D$7="", "", Part2!$D$7)</f>
        <v/>
      </c>
      <c r="D71" s="562"/>
      <c r="E71" s="554" t="str">
        <f t="shared" ca="1" si="5"/>
        <v/>
      </c>
      <c r="F71" s="555"/>
      <c r="G71" s="555"/>
      <c r="H71" s="556"/>
      <c r="I71" s="545">
        <f t="shared" ca="1" si="6"/>
        <v>0</v>
      </c>
      <c r="J71" s="546"/>
      <c r="K71" s="545">
        <f t="shared" ca="1" si="7"/>
        <v>0</v>
      </c>
      <c r="L71" s="546"/>
      <c r="M71" s="545">
        <f t="shared" ca="1" si="8"/>
        <v>0</v>
      </c>
      <c r="N71" s="565"/>
      <c r="O71" s="268"/>
      <c r="P71" s="354" t="s">
        <v>239</v>
      </c>
      <c r="Q71" s="364" t="str">
        <f t="shared" si="18"/>
        <v>Part7</v>
      </c>
      <c r="S71" s="187">
        <f t="shared" ca="1" si="9"/>
        <v>0</v>
      </c>
      <c r="T71" s="188">
        <f t="shared" ca="1" si="9"/>
        <v>0</v>
      </c>
      <c r="U71" s="188">
        <f t="shared" ca="1" si="9"/>
        <v>0</v>
      </c>
      <c r="V71" s="188">
        <f t="shared" ca="1" si="9"/>
        <v>0</v>
      </c>
      <c r="W71" s="188">
        <f t="shared" ca="1" si="9"/>
        <v>0</v>
      </c>
      <c r="X71" s="188">
        <f t="shared" ca="1" si="9"/>
        <v>0</v>
      </c>
      <c r="Y71" s="189">
        <f t="shared" ca="1" si="9"/>
        <v>0</v>
      </c>
      <c r="Z71" s="188">
        <f t="shared" ca="1" si="10"/>
        <v>0</v>
      </c>
      <c r="AA71" s="187">
        <f t="shared" ca="1" si="11"/>
        <v>0</v>
      </c>
      <c r="AB71" s="188">
        <f t="shared" ca="1" si="11"/>
        <v>0</v>
      </c>
      <c r="AC71" s="188">
        <f t="shared" ca="1" si="11"/>
        <v>0</v>
      </c>
      <c r="AD71" s="188">
        <f t="shared" ca="1" si="11"/>
        <v>0</v>
      </c>
      <c r="AE71" s="188">
        <f t="shared" ca="1" si="11"/>
        <v>0</v>
      </c>
      <c r="AF71" s="189">
        <f t="shared" ca="1" si="11"/>
        <v>0</v>
      </c>
      <c r="AG71" s="188">
        <f t="shared" ca="1" si="12"/>
        <v>0</v>
      </c>
      <c r="AH71" s="187" t="str">
        <f t="shared" ca="1" si="13"/>
        <v xml:space="preserve"> </v>
      </c>
      <c r="AI71" s="188">
        <f t="shared" ca="1" si="13"/>
        <v>0</v>
      </c>
      <c r="AJ71" s="188">
        <f t="shared" ca="1" si="13"/>
        <v>0</v>
      </c>
      <c r="AK71" s="188" t="str">
        <f t="shared" ca="1" si="13"/>
        <v xml:space="preserve"> </v>
      </c>
      <c r="AL71" s="188" t="str">
        <f t="shared" ca="1" si="13"/>
        <v xml:space="preserve"> </v>
      </c>
      <c r="AM71" s="189">
        <f t="shared" ca="1" si="13"/>
        <v>0</v>
      </c>
      <c r="AN71" s="189">
        <f t="shared" ca="1" si="14"/>
        <v>0</v>
      </c>
      <c r="AO71" s="189">
        <f t="shared" ca="1" si="15"/>
        <v>0</v>
      </c>
      <c r="AP71" s="186" t="str">
        <f t="shared" ca="1" si="15"/>
        <v xml:space="preserve"> </v>
      </c>
      <c r="AQ71" s="186">
        <f t="shared" ca="1" si="15"/>
        <v>0</v>
      </c>
      <c r="AR71" s="189">
        <f t="shared" ca="1" si="15"/>
        <v>0</v>
      </c>
      <c r="AS71" s="189">
        <f t="shared" ca="1" si="15"/>
        <v>0</v>
      </c>
      <c r="AT71" s="187">
        <f t="shared" ca="1" si="15"/>
        <v>0</v>
      </c>
      <c r="AU71" s="189">
        <f t="shared" ca="1" si="15"/>
        <v>0</v>
      </c>
      <c r="AV71" s="187">
        <f t="shared" ca="1" si="15"/>
        <v>0</v>
      </c>
      <c r="AW71" s="189">
        <f t="shared" ca="1" si="15"/>
        <v>0</v>
      </c>
      <c r="AX71" s="252">
        <f t="shared" ca="1" si="15"/>
        <v>0</v>
      </c>
      <c r="AY71" s="255">
        <v>1</v>
      </c>
      <c r="BA71" s="357" t="str">
        <f t="shared" ca="1" si="16"/>
        <v/>
      </c>
      <c r="BB71" s="358" t="str">
        <f t="shared" ca="1" si="17"/>
        <v/>
      </c>
    </row>
    <row r="72" spans="1:54" s="52" customFormat="1" ht="24" customHeight="1" thickTop="1" thickBot="1" x14ac:dyDescent="0.35">
      <c r="A72" s="326">
        <v>8</v>
      </c>
      <c r="B72" s="560" t="str">
        <f t="shared" ca="1" si="4"/>
        <v/>
      </c>
      <c r="C72" s="561" t="str">
        <f>IF(Part2!$D$7="", "", Part2!$D$7)</f>
        <v/>
      </c>
      <c r="D72" s="562"/>
      <c r="E72" s="554" t="str">
        <f t="shared" ca="1" si="5"/>
        <v/>
      </c>
      <c r="F72" s="555"/>
      <c r="G72" s="555"/>
      <c r="H72" s="556"/>
      <c r="I72" s="545">
        <f t="shared" ca="1" si="6"/>
        <v>0</v>
      </c>
      <c r="J72" s="546"/>
      <c r="K72" s="545">
        <f t="shared" ca="1" si="7"/>
        <v>0</v>
      </c>
      <c r="L72" s="546"/>
      <c r="M72" s="545">
        <f t="shared" ca="1" si="8"/>
        <v>0</v>
      </c>
      <c r="N72" s="565"/>
      <c r="O72" s="268"/>
      <c r="P72" s="354" t="s">
        <v>239</v>
      </c>
      <c r="Q72" s="364" t="str">
        <f t="shared" si="18"/>
        <v>Part8</v>
      </c>
      <c r="S72" s="187">
        <f t="shared" ca="1" si="9"/>
        <v>0</v>
      </c>
      <c r="T72" s="188">
        <f t="shared" ca="1" si="9"/>
        <v>0</v>
      </c>
      <c r="U72" s="188">
        <f t="shared" ca="1" si="9"/>
        <v>0</v>
      </c>
      <c r="V72" s="188">
        <f t="shared" ca="1" si="9"/>
        <v>0</v>
      </c>
      <c r="W72" s="188">
        <f t="shared" ca="1" si="9"/>
        <v>0</v>
      </c>
      <c r="X72" s="188">
        <f t="shared" ca="1" si="9"/>
        <v>0</v>
      </c>
      <c r="Y72" s="189">
        <f t="shared" ca="1" si="9"/>
        <v>0</v>
      </c>
      <c r="Z72" s="188">
        <f t="shared" ca="1" si="10"/>
        <v>0</v>
      </c>
      <c r="AA72" s="187">
        <f t="shared" ca="1" si="11"/>
        <v>0</v>
      </c>
      <c r="AB72" s="188">
        <f t="shared" ca="1" si="11"/>
        <v>0</v>
      </c>
      <c r="AC72" s="188">
        <f t="shared" ca="1" si="11"/>
        <v>0</v>
      </c>
      <c r="AD72" s="188">
        <f t="shared" ca="1" si="11"/>
        <v>0</v>
      </c>
      <c r="AE72" s="188">
        <f t="shared" ca="1" si="11"/>
        <v>0</v>
      </c>
      <c r="AF72" s="189">
        <f t="shared" ca="1" si="11"/>
        <v>0</v>
      </c>
      <c r="AG72" s="188">
        <f t="shared" ca="1" si="12"/>
        <v>0</v>
      </c>
      <c r="AH72" s="187" t="str">
        <f t="shared" ca="1" si="13"/>
        <v xml:space="preserve"> </v>
      </c>
      <c r="AI72" s="188">
        <f t="shared" ca="1" si="13"/>
        <v>0</v>
      </c>
      <c r="AJ72" s="188">
        <f t="shared" ca="1" si="13"/>
        <v>0</v>
      </c>
      <c r="AK72" s="188" t="str">
        <f t="shared" ca="1" si="13"/>
        <v xml:space="preserve"> </v>
      </c>
      <c r="AL72" s="188" t="str">
        <f t="shared" ca="1" si="13"/>
        <v xml:space="preserve"> </v>
      </c>
      <c r="AM72" s="189">
        <f t="shared" ca="1" si="13"/>
        <v>0</v>
      </c>
      <c r="AN72" s="189">
        <f t="shared" ca="1" si="14"/>
        <v>0</v>
      </c>
      <c r="AO72" s="189">
        <f t="shared" ca="1" si="15"/>
        <v>0</v>
      </c>
      <c r="AP72" s="186" t="str">
        <f t="shared" ca="1" si="15"/>
        <v xml:space="preserve"> </v>
      </c>
      <c r="AQ72" s="186">
        <f t="shared" ca="1" si="15"/>
        <v>0</v>
      </c>
      <c r="AR72" s="189">
        <f t="shared" ca="1" si="15"/>
        <v>0</v>
      </c>
      <c r="AS72" s="189">
        <f t="shared" ca="1" si="15"/>
        <v>0</v>
      </c>
      <c r="AT72" s="187">
        <f t="shared" ca="1" si="15"/>
        <v>0</v>
      </c>
      <c r="AU72" s="189">
        <f t="shared" ca="1" si="15"/>
        <v>0</v>
      </c>
      <c r="AV72" s="187">
        <f t="shared" ca="1" si="15"/>
        <v>0</v>
      </c>
      <c r="AW72" s="189">
        <f t="shared" ca="1" si="15"/>
        <v>0</v>
      </c>
      <c r="AX72" s="252">
        <f t="shared" ca="1" si="15"/>
        <v>0</v>
      </c>
      <c r="AY72" s="255">
        <v>1</v>
      </c>
      <c r="BA72" s="357" t="str">
        <f t="shared" ca="1" si="16"/>
        <v/>
      </c>
      <c r="BB72" s="358" t="str">
        <f t="shared" ca="1" si="17"/>
        <v/>
      </c>
    </row>
    <row r="73" spans="1:54" s="52" customFormat="1" ht="24" customHeight="1" thickTop="1" thickBot="1" x14ac:dyDescent="0.35">
      <c r="A73" s="326">
        <v>9</v>
      </c>
      <c r="B73" s="560" t="str">
        <f t="shared" ca="1" si="4"/>
        <v/>
      </c>
      <c r="C73" s="561" t="str">
        <f>IF(Part2!$D$7="", "", Part2!$D$7)</f>
        <v/>
      </c>
      <c r="D73" s="562"/>
      <c r="E73" s="554" t="str">
        <f t="shared" ca="1" si="5"/>
        <v/>
      </c>
      <c r="F73" s="555"/>
      <c r="G73" s="555"/>
      <c r="H73" s="556"/>
      <c r="I73" s="545">
        <f t="shared" ca="1" si="6"/>
        <v>0</v>
      </c>
      <c r="J73" s="546"/>
      <c r="K73" s="545">
        <f t="shared" ca="1" si="7"/>
        <v>0</v>
      </c>
      <c r="L73" s="546"/>
      <c r="M73" s="545">
        <f t="shared" ca="1" si="8"/>
        <v>0</v>
      </c>
      <c r="N73" s="565"/>
      <c r="O73" s="268"/>
      <c r="P73" s="354" t="s">
        <v>239</v>
      </c>
      <c r="Q73" s="364" t="str">
        <f t="shared" si="18"/>
        <v>Part9</v>
      </c>
      <c r="S73" s="187">
        <f t="shared" ca="1" si="9"/>
        <v>0</v>
      </c>
      <c r="T73" s="188">
        <f t="shared" ca="1" si="9"/>
        <v>0</v>
      </c>
      <c r="U73" s="188">
        <f t="shared" ca="1" si="9"/>
        <v>0</v>
      </c>
      <c r="V73" s="188">
        <f t="shared" ca="1" si="9"/>
        <v>0</v>
      </c>
      <c r="W73" s="188">
        <f t="shared" ca="1" si="9"/>
        <v>0</v>
      </c>
      <c r="X73" s="188">
        <f t="shared" ca="1" si="9"/>
        <v>0</v>
      </c>
      <c r="Y73" s="189">
        <f t="shared" ca="1" si="9"/>
        <v>0</v>
      </c>
      <c r="Z73" s="188">
        <f t="shared" ca="1" si="10"/>
        <v>0</v>
      </c>
      <c r="AA73" s="187">
        <f t="shared" ca="1" si="11"/>
        <v>0</v>
      </c>
      <c r="AB73" s="188">
        <f t="shared" ca="1" si="11"/>
        <v>0</v>
      </c>
      <c r="AC73" s="188">
        <f t="shared" ca="1" si="11"/>
        <v>0</v>
      </c>
      <c r="AD73" s="188">
        <f t="shared" ca="1" si="11"/>
        <v>0</v>
      </c>
      <c r="AE73" s="188">
        <f t="shared" ca="1" si="11"/>
        <v>0</v>
      </c>
      <c r="AF73" s="189">
        <f t="shared" ca="1" si="11"/>
        <v>0</v>
      </c>
      <c r="AG73" s="188">
        <f t="shared" ca="1" si="12"/>
        <v>0</v>
      </c>
      <c r="AH73" s="187" t="str">
        <f t="shared" ca="1" si="13"/>
        <v xml:space="preserve"> </v>
      </c>
      <c r="AI73" s="188">
        <f t="shared" ca="1" si="13"/>
        <v>0</v>
      </c>
      <c r="AJ73" s="188">
        <f t="shared" ca="1" si="13"/>
        <v>0</v>
      </c>
      <c r="AK73" s="188" t="str">
        <f t="shared" ca="1" si="13"/>
        <v xml:space="preserve"> </v>
      </c>
      <c r="AL73" s="188" t="str">
        <f t="shared" ca="1" si="13"/>
        <v xml:space="preserve"> </v>
      </c>
      <c r="AM73" s="189">
        <f t="shared" ca="1" si="13"/>
        <v>0</v>
      </c>
      <c r="AN73" s="189">
        <f t="shared" ca="1" si="14"/>
        <v>0</v>
      </c>
      <c r="AO73" s="189">
        <f t="shared" ca="1" si="15"/>
        <v>0</v>
      </c>
      <c r="AP73" s="186" t="str">
        <f t="shared" ca="1" si="15"/>
        <v xml:space="preserve"> </v>
      </c>
      <c r="AQ73" s="186">
        <f t="shared" ca="1" si="15"/>
        <v>0</v>
      </c>
      <c r="AR73" s="189">
        <f t="shared" ca="1" si="15"/>
        <v>0</v>
      </c>
      <c r="AS73" s="189">
        <f t="shared" ca="1" si="15"/>
        <v>0</v>
      </c>
      <c r="AT73" s="187">
        <f t="shared" ca="1" si="15"/>
        <v>0</v>
      </c>
      <c r="AU73" s="189">
        <f t="shared" ca="1" si="15"/>
        <v>0</v>
      </c>
      <c r="AV73" s="187">
        <f t="shared" ca="1" si="15"/>
        <v>0</v>
      </c>
      <c r="AW73" s="189">
        <f t="shared" ca="1" si="15"/>
        <v>0</v>
      </c>
      <c r="AX73" s="252">
        <f t="shared" ca="1" si="15"/>
        <v>0</v>
      </c>
      <c r="AY73" s="255">
        <v>1</v>
      </c>
      <c r="BA73" s="357" t="str">
        <f t="shared" ca="1" si="16"/>
        <v/>
      </c>
      <c r="BB73" s="358" t="str">
        <f t="shared" ca="1" si="17"/>
        <v/>
      </c>
    </row>
    <row r="74" spans="1:54" s="52" customFormat="1" ht="24" customHeight="1" thickTop="1" thickBot="1" x14ac:dyDescent="0.35">
      <c r="A74" s="326">
        <v>10</v>
      </c>
      <c r="B74" s="560" t="str">
        <f t="shared" ca="1" si="4"/>
        <v/>
      </c>
      <c r="C74" s="561" t="str">
        <f>IF(Part2!$D$7="", "", Part2!$D$7)</f>
        <v/>
      </c>
      <c r="D74" s="562"/>
      <c r="E74" s="554" t="str">
        <f t="shared" ca="1" si="5"/>
        <v/>
      </c>
      <c r="F74" s="555"/>
      <c r="G74" s="555"/>
      <c r="H74" s="556"/>
      <c r="I74" s="545">
        <f t="shared" ca="1" si="6"/>
        <v>0</v>
      </c>
      <c r="J74" s="546"/>
      <c r="K74" s="545">
        <f t="shared" ca="1" si="7"/>
        <v>0</v>
      </c>
      <c r="L74" s="546"/>
      <c r="M74" s="545">
        <f t="shared" ca="1" si="8"/>
        <v>0</v>
      </c>
      <c r="N74" s="565"/>
      <c r="O74" s="268"/>
      <c r="P74" s="354" t="s">
        <v>239</v>
      </c>
      <c r="Q74" s="365" t="str">
        <f t="shared" si="18"/>
        <v>Part10</v>
      </c>
      <c r="R74" s="150"/>
      <c r="S74" s="190">
        <f t="shared" ca="1" si="9"/>
        <v>0</v>
      </c>
      <c r="T74" s="191">
        <f t="shared" ca="1" si="9"/>
        <v>0</v>
      </c>
      <c r="U74" s="191">
        <f t="shared" ca="1" si="9"/>
        <v>0</v>
      </c>
      <c r="V74" s="191">
        <f t="shared" ca="1" si="9"/>
        <v>0</v>
      </c>
      <c r="W74" s="191">
        <f t="shared" ca="1" si="9"/>
        <v>0</v>
      </c>
      <c r="X74" s="191">
        <f t="shared" ca="1" si="9"/>
        <v>0</v>
      </c>
      <c r="Y74" s="192">
        <f t="shared" ca="1" si="9"/>
        <v>0</v>
      </c>
      <c r="Z74" s="191">
        <f t="shared" ca="1" si="10"/>
        <v>0</v>
      </c>
      <c r="AA74" s="190">
        <f t="shared" ca="1" si="11"/>
        <v>0</v>
      </c>
      <c r="AB74" s="191">
        <f t="shared" ca="1" si="11"/>
        <v>0</v>
      </c>
      <c r="AC74" s="191">
        <f t="shared" ca="1" si="11"/>
        <v>0</v>
      </c>
      <c r="AD74" s="191">
        <f t="shared" ca="1" si="11"/>
        <v>0</v>
      </c>
      <c r="AE74" s="191">
        <f t="shared" ca="1" si="11"/>
        <v>0</v>
      </c>
      <c r="AF74" s="192">
        <f t="shared" ca="1" si="11"/>
        <v>0</v>
      </c>
      <c r="AG74" s="191">
        <f t="shared" ca="1" si="12"/>
        <v>0</v>
      </c>
      <c r="AH74" s="190" t="str">
        <f t="shared" ca="1" si="13"/>
        <v xml:space="preserve"> </v>
      </c>
      <c r="AI74" s="191">
        <f t="shared" ca="1" si="13"/>
        <v>0</v>
      </c>
      <c r="AJ74" s="191">
        <f t="shared" ca="1" si="13"/>
        <v>0</v>
      </c>
      <c r="AK74" s="191" t="str">
        <f t="shared" ca="1" si="13"/>
        <v xml:space="preserve"> </v>
      </c>
      <c r="AL74" s="191" t="str">
        <f t="shared" ca="1" si="13"/>
        <v xml:space="preserve"> </v>
      </c>
      <c r="AM74" s="192">
        <f t="shared" ca="1" si="13"/>
        <v>0</v>
      </c>
      <c r="AN74" s="192">
        <f t="shared" ca="1" si="14"/>
        <v>0</v>
      </c>
      <c r="AO74" s="192">
        <f t="shared" ca="1" si="15"/>
        <v>0</v>
      </c>
      <c r="AP74" s="186" t="str">
        <f t="shared" ca="1" si="15"/>
        <v xml:space="preserve"> </v>
      </c>
      <c r="AQ74" s="186">
        <f t="shared" ca="1" si="15"/>
        <v>0</v>
      </c>
      <c r="AR74" s="192">
        <f t="shared" ca="1" si="15"/>
        <v>0</v>
      </c>
      <c r="AS74" s="192">
        <f t="shared" ca="1" si="15"/>
        <v>0</v>
      </c>
      <c r="AT74" s="190">
        <f t="shared" ca="1" si="15"/>
        <v>0</v>
      </c>
      <c r="AU74" s="192">
        <f t="shared" ca="1" si="15"/>
        <v>0</v>
      </c>
      <c r="AV74" s="190">
        <f t="shared" ca="1" si="15"/>
        <v>0</v>
      </c>
      <c r="AW74" s="192">
        <f t="shared" ca="1" si="15"/>
        <v>0</v>
      </c>
      <c r="AX74" s="253">
        <f t="shared" ca="1" si="15"/>
        <v>0</v>
      </c>
      <c r="AY74" s="256">
        <v>1</v>
      </c>
      <c r="BA74" s="357" t="str">
        <f t="shared" ca="1" si="16"/>
        <v/>
      </c>
      <c r="BB74" s="358" t="str">
        <f t="shared" ca="1" si="17"/>
        <v/>
      </c>
    </row>
    <row r="75" spans="1:54" s="52" customFormat="1" ht="24" customHeight="1" thickTop="1" thickBot="1" x14ac:dyDescent="0.35">
      <c r="A75" s="326">
        <v>11</v>
      </c>
      <c r="B75" s="560" t="str">
        <f t="shared" ca="1" si="4"/>
        <v/>
      </c>
      <c r="C75" s="561" t="str">
        <f>IF(Part2!$D$7="", "", Part2!$D$7)</f>
        <v/>
      </c>
      <c r="D75" s="562"/>
      <c r="E75" s="554" t="str">
        <f t="shared" ca="1" si="5"/>
        <v/>
      </c>
      <c r="F75" s="555"/>
      <c r="G75" s="555"/>
      <c r="H75" s="556"/>
      <c r="I75" s="545">
        <f t="shared" ca="1" si="6"/>
        <v>0</v>
      </c>
      <c r="J75" s="546"/>
      <c r="K75" s="545">
        <f t="shared" ca="1" si="7"/>
        <v>0</v>
      </c>
      <c r="L75" s="546"/>
      <c r="M75" s="545">
        <f t="shared" ca="1" si="8"/>
        <v>0</v>
      </c>
      <c r="N75" s="565"/>
      <c r="O75" s="268"/>
      <c r="P75" s="354" t="s">
        <v>239</v>
      </c>
      <c r="Q75" s="366" t="str">
        <f t="shared" si="18"/>
        <v>Part11</v>
      </c>
      <c r="R75" s="149"/>
      <c r="S75" s="184">
        <f t="shared" ref="S75:Y84" ca="1" si="19">INDIRECT("'"&amp;$Q75&amp;"'!"&amp;S$59&amp;ROW(INDIRECT("'"&amp;$Q75&amp;"'!"&amp;S$61)))</f>
        <v>0</v>
      </c>
      <c r="T75" s="185">
        <f t="shared" ca="1" si="19"/>
        <v>0</v>
      </c>
      <c r="U75" s="185">
        <f t="shared" ca="1" si="19"/>
        <v>0</v>
      </c>
      <c r="V75" s="185">
        <f t="shared" ca="1" si="19"/>
        <v>0</v>
      </c>
      <c r="W75" s="185">
        <f t="shared" ca="1" si="19"/>
        <v>0</v>
      </c>
      <c r="X75" s="185">
        <f t="shared" ca="1" si="19"/>
        <v>0</v>
      </c>
      <c r="Y75" s="186">
        <f t="shared" ca="1" si="19"/>
        <v>0</v>
      </c>
      <c r="Z75" s="185">
        <f t="shared" ca="1" si="10"/>
        <v>0</v>
      </c>
      <c r="AA75" s="184">
        <f t="shared" ref="AA75:AF84" ca="1" si="20">INDIRECT("'"&amp;$Q75&amp;"'!"&amp;AA$59&amp;ROW(INDIRECT("'"&amp;$Q75&amp;"'!"&amp;AA$61)))</f>
        <v>0</v>
      </c>
      <c r="AB75" s="185">
        <f t="shared" ca="1" si="20"/>
        <v>0</v>
      </c>
      <c r="AC75" s="185">
        <f t="shared" ca="1" si="20"/>
        <v>0</v>
      </c>
      <c r="AD75" s="185">
        <f t="shared" ca="1" si="20"/>
        <v>0</v>
      </c>
      <c r="AE75" s="185">
        <f t="shared" ca="1" si="20"/>
        <v>0</v>
      </c>
      <c r="AF75" s="186">
        <f t="shared" ca="1" si="20"/>
        <v>0</v>
      </c>
      <c r="AG75" s="185">
        <f t="shared" ca="1" si="12"/>
        <v>0</v>
      </c>
      <c r="AH75" s="184" t="str">
        <f t="shared" ref="AH75:AM84" ca="1" si="21">INDIRECT("'"&amp;$Q75&amp;"'!"&amp;AH$59&amp;ROW(INDIRECT("'"&amp;$Q75&amp;"'!"&amp;AH$61)))</f>
        <v xml:space="preserve"> </v>
      </c>
      <c r="AI75" s="185">
        <f t="shared" ca="1" si="21"/>
        <v>0</v>
      </c>
      <c r="AJ75" s="185">
        <f t="shared" ca="1" si="21"/>
        <v>0</v>
      </c>
      <c r="AK75" s="185" t="str">
        <f t="shared" ca="1" si="21"/>
        <v xml:space="preserve"> </v>
      </c>
      <c r="AL75" s="185" t="str">
        <f t="shared" ca="1" si="21"/>
        <v xml:space="preserve"> </v>
      </c>
      <c r="AM75" s="186">
        <f t="shared" ca="1" si="21"/>
        <v>0</v>
      </c>
      <c r="AN75" s="186">
        <f t="shared" ca="1" si="14"/>
        <v>0</v>
      </c>
      <c r="AO75" s="186">
        <f t="shared" ref="AO75:AX84" ca="1" si="22">INDIRECT("'"&amp;$Q75&amp;"'!"&amp;AO$59&amp;ROW(INDIRECT("'"&amp;$Q75&amp;"'!"&amp;AO$61)))</f>
        <v>0</v>
      </c>
      <c r="AP75" s="186" t="str">
        <f t="shared" ca="1" si="15"/>
        <v xml:space="preserve"> </v>
      </c>
      <c r="AQ75" s="186">
        <f t="shared" ca="1" si="15"/>
        <v>0</v>
      </c>
      <c r="AR75" s="186">
        <f t="shared" ca="1" si="22"/>
        <v>0</v>
      </c>
      <c r="AS75" s="186">
        <f t="shared" ca="1" si="22"/>
        <v>0</v>
      </c>
      <c r="AT75" s="184">
        <f t="shared" ca="1" si="22"/>
        <v>0</v>
      </c>
      <c r="AU75" s="186">
        <f t="shared" ca="1" si="22"/>
        <v>0</v>
      </c>
      <c r="AV75" s="184">
        <f t="shared" ca="1" si="22"/>
        <v>0</v>
      </c>
      <c r="AW75" s="186">
        <f t="shared" ca="1" si="22"/>
        <v>0</v>
      </c>
      <c r="AX75" s="251">
        <f t="shared" ca="1" si="22"/>
        <v>0</v>
      </c>
      <c r="AY75" s="254">
        <v>1</v>
      </c>
      <c r="BA75" s="357" t="str">
        <f t="shared" ca="1" si="16"/>
        <v/>
      </c>
      <c r="BB75" s="358" t="str">
        <f t="shared" ca="1" si="17"/>
        <v/>
      </c>
    </row>
    <row r="76" spans="1:54" s="52" customFormat="1" ht="24" customHeight="1" thickTop="1" thickBot="1" x14ac:dyDescent="0.35">
      <c r="A76" s="326">
        <v>12</v>
      </c>
      <c r="B76" s="560" t="str">
        <f t="shared" ca="1" si="4"/>
        <v/>
      </c>
      <c r="C76" s="561" t="str">
        <f>IF(Part2!$D$7="", "", Part2!$D$7)</f>
        <v/>
      </c>
      <c r="D76" s="562"/>
      <c r="E76" s="554" t="str">
        <f t="shared" ca="1" si="5"/>
        <v/>
      </c>
      <c r="F76" s="555"/>
      <c r="G76" s="555"/>
      <c r="H76" s="556"/>
      <c r="I76" s="545">
        <f t="shared" ca="1" si="6"/>
        <v>0</v>
      </c>
      <c r="J76" s="546"/>
      <c r="K76" s="545">
        <f t="shared" ca="1" si="7"/>
        <v>0</v>
      </c>
      <c r="L76" s="546"/>
      <c r="M76" s="545">
        <f t="shared" ca="1" si="8"/>
        <v>0</v>
      </c>
      <c r="N76" s="565"/>
      <c r="O76" s="268"/>
      <c r="P76" s="354" t="s">
        <v>239</v>
      </c>
      <c r="Q76" s="364" t="str">
        <f t="shared" si="18"/>
        <v>Part12</v>
      </c>
      <c r="S76" s="187">
        <f t="shared" ca="1" si="19"/>
        <v>0</v>
      </c>
      <c r="T76" s="188">
        <f t="shared" ca="1" si="19"/>
        <v>0</v>
      </c>
      <c r="U76" s="188">
        <f t="shared" ca="1" si="19"/>
        <v>0</v>
      </c>
      <c r="V76" s="188">
        <f t="shared" ca="1" si="19"/>
        <v>0</v>
      </c>
      <c r="W76" s="188">
        <f t="shared" ca="1" si="19"/>
        <v>0</v>
      </c>
      <c r="X76" s="188">
        <f t="shared" ca="1" si="19"/>
        <v>0</v>
      </c>
      <c r="Y76" s="189">
        <f t="shared" ca="1" si="19"/>
        <v>0</v>
      </c>
      <c r="Z76" s="188">
        <f t="shared" ca="1" si="10"/>
        <v>0</v>
      </c>
      <c r="AA76" s="187">
        <f t="shared" ca="1" si="20"/>
        <v>0</v>
      </c>
      <c r="AB76" s="188">
        <f t="shared" ca="1" si="20"/>
        <v>0</v>
      </c>
      <c r="AC76" s="188">
        <f t="shared" ca="1" si="20"/>
        <v>0</v>
      </c>
      <c r="AD76" s="188">
        <f t="shared" ca="1" si="20"/>
        <v>0</v>
      </c>
      <c r="AE76" s="188">
        <f t="shared" ca="1" si="20"/>
        <v>0</v>
      </c>
      <c r="AF76" s="189">
        <f t="shared" ca="1" si="20"/>
        <v>0</v>
      </c>
      <c r="AG76" s="188">
        <f t="shared" ca="1" si="12"/>
        <v>0</v>
      </c>
      <c r="AH76" s="187" t="str">
        <f t="shared" ca="1" si="21"/>
        <v xml:space="preserve"> </v>
      </c>
      <c r="AI76" s="188">
        <f t="shared" ca="1" si="21"/>
        <v>0</v>
      </c>
      <c r="AJ76" s="188">
        <f t="shared" ca="1" si="21"/>
        <v>0</v>
      </c>
      <c r="AK76" s="188" t="str">
        <f t="shared" ca="1" si="21"/>
        <v xml:space="preserve"> </v>
      </c>
      <c r="AL76" s="188" t="str">
        <f t="shared" ca="1" si="21"/>
        <v xml:space="preserve"> </v>
      </c>
      <c r="AM76" s="189">
        <f t="shared" ca="1" si="21"/>
        <v>0</v>
      </c>
      <c r="AN76" s="189">
        <f t="shared" ca="1" si="14"/>
        <v>0</v>
      </c>
      <c r="AO76" s="189">
        <f t="shared" ca="1" si="22"/>
        <v>0</v>
      </c>
      <c r="AP76" s="186" t="str">
        <f t="shared" ca="1" si="15"/>
        <v xml:space="preserve"> </v>
      </c>
      <c r="AQ76" s="186">
        <f t="shared" ca="1" si="15"/>
        <v>0</v>
      </c>
      <c r="AR76" s="189">
        <f t="shared" ca="1" si="22"/>
        <v>0</v>
      </c>
      <c r="AS76" s="189">
        <f t="shared" ca="1" si="22"/>
        <v>0</v>
      </c>
      <c r="AT76" s="187">
        <f t="shared" ca="1" si="22"/>
        <v>0</v>
      </c>
      <c r="AU76" s="189">
        <f t="shared" ca="1" si="22"/>
        <v>0</v>
      </c>
      <c r="AV76" s="187">
        <f t="shared" ca="1" si="22"/>
        <v>0</v>
      </c>
      <c r="AW76" s="189">
        <f t="shared" ca="1" si="22"/>
        <v>0</v>
      </c>
      <c r="AX76" s="252">
        <f t="shared" ca="1" si="22"/>
        <v>0</v>
      </c>
      <c r="AY76" s="255">
        <v>1</v>
      </c>
      <c r="BA76" s="357" t="str">
        <f t="shared" ca="1" si="16"/>
        <v/>
      </c>
      <c r="BB76" s="358" t="str">
        <f t="shared" ca="1" si="17"/>
        <v/>
      </c>
    </row>
    <row r="77" spans="1:54" s="52" customFormat="1" ht="24" customHeight="1" thickTop="1" thickBot="1" x14ac:dyDescent="0.35">
      <c r="A77" s="326">
        <v>13</v>
      </c>
      <c r="B77" s="560" t="str">
        <f t="shared" ca="1" si="4"/>
        <v/>
      </c>
      <c r="C77" s="561" t="str">
        <f>IF(Part2!$D$7="", "", Part2!$D$7)</f>
        <v/>
      </c>
      <c r="D77" s="562"/>
      <c r="E77" s="554" t="str">
        <f t="shared" ca="1" si="5"/>
        <v/>
      </c>
      <c r="F77" s="555"/>
      <c r="G77" s="555"/>
      <c r="H77" s="556"/>
      <c r="I77" s="545">
        <f t="shared" ca="1" si="6"/>
        <v>0</v>
      </c>
      <c r="J77" s="546"/>
      <c r="K77" s="545">
        <f t="shared" ca="1" si="7"/>
        <v>0</v>
      </c>
      <c r="L77" s="546"/>
      <c r="M77" s="545">
        <f t="shared" ca="1" si="8"/>
        <v>0</v>
      </c>
      <c r="N77" s="565"/>
      <c r="O77" s="268"/>
      <c r="P77" s="354" t="s">
        <v>239</v>
      </c>
      <c r="Q77" s="364" t="str">
        <f t="shared" si="18"/>
        <v>Part13</v>
      </c>
      <c r="S77" s="187">
        <f t="shared" ca="1" si="19"/>
        <v>0</v>
      </c>
      <c r="T77" s="188">
        <f t="shared" ca="1" si="19"/>
        <v>0</v>
      </c>
      <c r="U77" s="188">
        <f t="shared" ca="1" si="19"/>
        <v>0</v>
      </c>
      <c r="V77" s="188">
        <f t="shared" ca="1" si="19"/>
        <v>0</v>
      </c>
      <c r="W77" s="188">
        <f t="shared" ca="1" si="19"/>
        <v>0</v>
      </c>
      <c r="X77" s="188">
        <f t="shared" ca="1" si="19"/>
        <v>0</v>
      </c>
      <c r="Y77" s="189">
        <f t="shared" ca="1" si="19"/>
        <v>0</v>
      </c>
      <c r="Z77" s="188">
        <f t="shared" ca="1" si="10"/>
        <v>0</v>
      </c>
      <c r="AA77" s="187">
        <f t="shared" ca="1" si="20"/>
        <v>0</v>
      </c>
      <c r="AB77" s="188">
        <f t="shared" ca="1" si="20"/>
        <v>0</v>
      </c>
      <c r="AC77" s="188">
        <f t="shared" ca="1" si="20"/>
        <v>0</v>
      </c>
      <c r="AD77" s="188">
        <f t="shared" ca="1" si="20"/>
        <v>0</v>
      </c>
      <c r="AE77" s="188">
        <f t="shared" ca="1" si="20"/>
        <v>0</v>
      </c>
      <c r="AF77" s="189">
        <f t="shared" ca="1" si="20"/>
        <v>0</v>
      </c>
      <c r="AG77" s="188">
        <f t="shared" ca="1" si="12"/>
        <v>0</v>
      </c>
      <c r="AH77" s="187" t="str">
        <f t="shared" ca="1" si="21"/>
        <v xml:space="preserve"> </v>
      </c>
      <c r="AI77" s="188">
        <f t="shared" ca="1" si="21"/>
        <v>0</v>
      </c>
      <c r="AJ77" s="188">
        <f t="shared" ca="1" si="21"/>
        <v>0</v>
      </c>
      <c r="AK77" s="188" t="str">
        <f t="shared" ca="1" si="21"/>
        <v xml:space="preserve"> </v>
      </c>
      <c r="AL77" s="188" t="str">
        <f t="shared" ca="1" si="21"/>
        <v xml:space="preserve"> </v>
      </c>
      <c r="AM77" s="189">
        <f t="shared" ca="1" si="21"/>
        <v>0</v>
      </c>
      <c r="AN77" s="189">
        <f t="shared" ca="1" si="14"/>
        <v>0</v>
      </c>
      <c r="AO77" s="189">
        <f t="shared" ca="1" si="22"/>
        <v>0</v>
      </c>
      <c r="AP77" s="186" t="str">
        <f t="shared" ca="1" si="15"/>
        <v xml:space="preserve"> </v>
      </c>
      <c r="AQ77" s="186">
        <f t="shared" ca="1" si="15"/>
        <v>0</v>
      </c>
      <c r="AR77" s="189">
        <f t="shared" ca="1" si="22"/>
        <v>0</v>
      </c>
      <c r="AS77" s="189">
        <f t="shared" ca="1" si="22"/>
        <v>0</v>
      </c>
      <c r="AT77" s="187">
        <f t="shared" ca="1" si="22"/>
        <v>0</v>
      </c>
      <c r="AU77" s="189">
        <f t="shared" ca="1" si="22"/>
        <v>0</v>
      </c>
      <c r="AV77" s="187">
        <f t="shared" ca="1" si="22"/>
        <v>0</v>
      </c>
      <c r="AW77" s="189">
        <f t="shared" ca="1" si="22"/>
        <v>0</v>
      </c>
      <c r="AX77" s="252">
        <f t="shared" ca="1" si="22"/>
        <v>0</v>
      </c>
      <c r="AY77" s="255">
        <v>1</v>
      </c>
      <c r="BA77" s="357" t="str">
        <f t="shared" ca="1" si="16"/>
        <v/>
      </c>
      <c r="BB77" s="358" t="str">
        <f t="shared" ca="1" si="17"/>
        <v/>
      </c>
    </row>
    <row r="78" spans="1:54" s="52" customFormat="1" ht="24" customHeight="1" thickTop="1" thickBot="1" x14ac:dyDescent="0.35">
      <c r="A78" s="326">
        <v>14</v>
      </c>
      <c r="B78" s="560" t="str">
        <f t="shared" ca="1" si="4"/>
        <v/>
      </c>
      <c r="C78" s="561" t="str">
        <f>IF(Part2!$D$7="", "", Part2!$D$7)</f>
        <v/>
      </c>
      <c r="D78" s="562"/>
      <c r="E78" s="554" t="str">
        <f t="shared" ca="1" si="5"/>
        <v/>
      </c>
      <c r="F78" s="555"/>
      <c r="G78" s="555"/>
      <c r="H78" s="556"/>
      <c r="I78" s="545">
        <f t="shared" ca="1" si="6"/>
        <v>0</v>
      </c>
      <c r="J78" s="546"/>
      <c r="K78" s="545">
        <f t="shared" ca="1" si="7"/>
        <v>0</v>
      </c>
      <c r="L78" s="546"/>
      <c r="M78" s="545">
        <f t="shared" ca="1" si="8"/>
        <v>0</v>
      </c>
      <c r="N78" s="565"/>
      <c r="O78" s="268"/>
      <c r="P78" s="354" t="s">
        <v>239</v>
      </c>
      <c r="Q78" s="364" t="str">
        <f t="shared" si="18"/>
        <v>Part14</v>
      </c>
      <c r="S78" s="187">
        <f t="shared" ca="1" si="19"/>
        <v>0</v>
      </c>
      <c r="T78" s="188">
        <f t="shared" ca="1" si="19"/>
        <v>0</v>
      </c>
      <c r="U78" s="188">
        <f t="shared" ca="1" si="19"/>
        <v>0</v>
      </c>
      <c r="V78" s="188">
        <f t="shared" ca="1" si="19"/>
        <v>0</v>
      </c>
      <c r="W78" s="188">
        <f t="shared" ca="1" si="19"/>
        <v>0</v>
      </c>
      <c r="X78" s="188">
        <f t="shared" ca="1" si="19"/>
        <v>0</v>
      </c>
      <c r="Y78" s="189">
        <f t="shared" ca="1" si="19"/>
        <v>0</v>
      </c>
      <c r="Z78" s="188">
        <f t="shared" ca="1" si="10"/>
        <v>0</v>
      </c>
      <c r="AA78" s="187">
        <f t="shared" ca="1" si="20"/>
        <v>0</v>
      </c>
      <c r="AB78" s="188">
        <f t="shared" ca="1" si="20"/>
        <v>0</v>
      </c>
      <c r="AC78" s="188">
        <f t="shared" ca="1" si="20"/>
        <v>0</v>
      </c>
      <c r="AD78" s="188">
        <f t="shared" ca="1" si="20"/>
        <v>0</v>
      </c>
      <c r="AE78" s="188">
        <f t="shared" ca="1" si="20"/>
        <v>0</v>
      </c>
      <c r="AF78" s="189">
        <f t="shared" ca="1" si="20"/>
        <v>0</v>
      </c>
      <c r="AG78" s="188">
        <f t="shared" ca="1" si="12"/>
        <v>0</v>
      </c>
      <c r="AH78" s="187" t="str">
        <f t="shared" ca="1" si="21"/>
        <v xml:space="preserve"> </v>
      </c>
      <c r="AI78" s="188">
        <f t="shared" ca="1" si="21"/>
        <v>0</v>
      </c>
      <c r="AJ78" s="188">
        <f t="shared" ca="1" si="21"/>
        <v>0</v>
      </c>
      <c r="AK78" s="188" t="str">
        <f t="shared" ca="1" si="21"/>
        <v xml:space="preserve"> </v>
      </c>
      <c r="AL78" s="188" t="str">
        <f t="shared" ca="1" si="21"/>
        <v xml:space="preserve"> </v>
      </c>
      <c r="AM78" s="189">
        <f t="shared" ca="1" si="21"/>
        <v>0</v>
      </c>
      <c r="AN78" s="189">
        <f t="shared" ca="1" si="14"/>
        <v>0</v>
      </c>
      <c r="AO78" s="189">
        <f t="shared" ca="1" si="22"/>
        <v>0</v>
      </c>
      <c r="AP78" s="186" t="str">
        <f t="shared" ca="1" si="15"/>
        <v xml:space="preserve"> </v>
      </c>
      <c r="AQ78" s="186">
        <f t="shared" ca="1" si="15"/>
        <v>0</v>
      </c>
      <c r="AR78" s="189">
        <f t="shared" ca="1" si="22"/>
        <v>0</v>
      </c>
      <c r="AS78" s="189">
        <f t="shared" ca="1" si="22"/>
        <v>0</v>
      </c>
      <c r="AT78" s="187">
        <f t="shared" ca="1" si="22"/>
        <v>0</v>
      </c>
      <c r="AU78" s="189">
        <f t="shared" ca="1" si="22"/>
        <v>0</v>
      </c>
      <c r="AV78" s="187">
        <f t="shared" ca="1" si="22"/>
        <v>0</v>
      </c>
      <c r="AW78" s="189">
        <f t="shared" ca="1" si="22"/>
        <v>0</v>
      </c>
      <c r="AX78" s="252">
        <f t="shared" ca="1" si="22"/>
        <v>0</v>
      </c>
      <c r="AY78" s="255">
        <v>1</v>
      </c>
      <c r="BA78" s="357" t="str">
        <f t="shared" ca="1" si="16"/>
        <v/>
      </c>
      <c r="BB78" s="358" t="str">
        <f t="shared" ca="1" si="17"/>
        <v/>
      </c>
    </row>
    <row r="79" spans="1:54" s="52" customFormat="1" ht="24" customHeight="1" thickTop="1" thickBot="1" x14ac:dyDescent="0.35">
      <c r="A79" s="326">
        <v>15</v>
      </c>
      <c r="B79" s="560" t="str">
        <f t="shared" ca="1" si="4"/>
        <v/>
      </c>
      <c r="C79" s="561" t="str">
        <f>IF(Part2!$D$7="", "", Part2!$D$7)</f>
        <v/>
      </c>
      <c r="D79" s="562"/>
      <c r="E79" s="554" t="str">
        <f t="shared" ca="1" si="5"/>
        <v/>
      </c>
      <c r="F79" s="555"/>
      <c r="G79" s="555"/>
      <c r="H79" s="556"/>
      <c r="I79" s="545">
        <f t="shared" ca="1" si="6"/>
        <v>0</v>
      </c>
      <c r="J79" s="546"/>
      <c r="K79" s="545">
        <f t="shared" ca="1" si="7"/>
        <v>0</v>
      </c>
      <c r="L79" s="546"/>
      <c r="M79" s="545">
        <f t="shared" ca="1" si="8"/>
        <v>0</v>
      </c>
      <c r="N79" s="565"/>
      <c r="O79" s="268"/>
      <c r="P79" s="354" t="s">
        <v>239</v>
      </c>
      <c r="Q79" s="365" t="str">
        <f t="shared" si="18"/>
        <v>Part15</v>
      </c>
      <c r="R79" s="150"/>
      <c r="S79" s="190">
        <f t="shared" ca="1" si="19"/>
        <v>0</v>
      </c>
      <c r="T79" s="191">
        <f t="shared" ca="1" si="19"/>
        <v>0</v>
      </c>
      <c r="U79" s="191">
        <f t="shared" ca="1" si="19"/>
        <v>0</v>
      </c>
      <c r="V79" s="191">
        <f t="shared" ca="1" si="19"/>
        <v>0</v>
      </c>
      <c r="W79" s="191">
        <f t="shared" ca="1" si="19"/>
        <v>0</v>
      </c>
      <c r="X79" s="191">
        <f t="shared" ca="1" si="19"/>
        <v>0</v>
      </c>
      <c r="Y79" s="192">
        <f t="shared" ca="1" si="19"/>
        <v>0</v>
      </c>
      <c r="Z79" s="191">
        <f t="shared" ca="1" si="10"/>
        <v>0</v>
      </c>
      <c r="AA79" s="190">
        <f t="shared" ca="1" si="20"/>
        <v>0</v>
      </c>
      <c r="AB79" s="191">
        <f t="shared" ca="1" si="20"/>
        <v>0</v>
      </c>
      <c r="AC79" s="191">
        <f t="shared" ca="1" si="20"/>
        <v>0</v>
      </c>
      <c r="AD79" s="191">
        <f t="shared" ca="1" si="20"/>
        <v>0</v>
      </c>
      <c r="AE79" s="191">
        <f t="shared" ca="1" si="20"/>
        <v>0</v>
      </c>
      <c r="AF79" s="192">
        <f t="shared" ca="1" si="20"/>
        <v>0</v>
      </c>
      <c r="AG79" s="191">
        <f t="shared" ca="1" si="12"/>
        <v>0</v>
      </c>
      <c r="AH79" s="190" t="str">
        <f t="shared" ca="1" si="21"/>
        <v xml:space="preserve"> </v>
      </c>
      <c r="AI79" s="191">
        <f t="shared" ca="1" si="21"/>
        <v>0</v>
      </c>
      <c r="AJ79" s="191">
        <f t="shared" ca="1" si="21"/>
        <v>0</v>
      </c>
      <c r="AK79" s="191" t="str">
        <f t="shared" ca="1" si="21"/>
        <v xml:space="preserve"> </v>
      </c>
      <c r="AL79" s="191" t="str">
        <f t="shared" ca="1" si="21"/>
        <v xml:space="preserve"> </v>
      </c>
      <c r="AM79" s="192">
        <f t="shared" ca="1" si="21"/>
        <v>0</v>
      </c>
      <c r="AN79" s="192">
        <f t="shared" ca="1" si="14"/>
        <v>0</v>
      </c>
      <c r="AO79" s="192">
        <f t="shared" ca="1" si="22"/>
        <v>0</v>
      </c>
      <c r="AP79" s="186" t="str">
        <f t="shared" ca="1" si="15"/>
        <v xml:space="preserve"> </v>
      </c>
      <c r="AQ79" s="186">
        <f t="shared" ca="1" si="15"/>
        <v>0</v>
      </c>
      <c r="AR79" s="192">
        <f t="shared" ca="1" si="22"/>
        <v>0</v>
      </c>
      <c r="AS79" s="192">
        <f t="shared" ca="1" si="22"/>
        <v>0</v>
      </c>
      <c r="AT79" s="190">
        <f t="shared" ca="1" si="22"/>
        <v>0</v>
      </c>
      <c r="AU79" s="192">
        <f t="shared" ca="1" si="22"/>
        <v>0</v>
      </c>
      <c r="AV79" s="190">
        <f t="shared" ca="1" si="22"/>
        <v>0</v>
      </c>
      <c r="AW79" s="192">
        <f t="shared" ca="1" si="22"/>
        <v>0</v>
      </c>
      <c r="AX79" s="253">
        <f t="shared" ca="1" si="22"/>
        <v>0</v>
      </c>
      <c r="AY79" s="256">
        <v>1</v>
      </c>
      <c r="BA79" s="357" t="str">
        <f t="shared" ca="1" si="16"/>
        <v/>
      </c>
      <c r="BB79" s="358" t="str">
        <f t="shared" ca="1" si="17"/>
        <v/>
      </c>
    </row>
    <row r="80" spans="1:54" s="52" customFormat="1" ht="24" customHeight="1" thickTop="1" thickBot="1" x14ac:dyDescent="0.35">
      <c r="A80" s="326">
        <v>16</v>
      </c>
      <c r="B80" s="560" t="str">
        <f t="shared" ca="1" si="4"/>
        <v/>
      </c>
      <c r="C80" s="561" t="str">
        <f>IF(Part2!$D$7="", "", Part2!$D$7)</f>
        <v/>
      </c>
      <c r="D80" s="562"/>
      <c r="E80" s="554" t="str">
        <f t="shared" ca="1" si="5"/>
        <v/>
      </c>
      <c r="F80" s="555"/>
      <c r="G80" s="555"/>
      <c r="H80" s="556"/>
      <c r="I80" s="545">
        <f t="shared" ca="1" si="6"/>
        <v>0</v>
      </c>
      <c r="J80" s="546"/>
      <c r="K80" s="545">
        <f t="shared" ca="1" si="7"/>
        <v>0</v>
      </c>
      <c r="L80" s="546"/>
      <c r="M80" s="545">
        <f t="shared" ca="1" si="8"/>
        <v>0</v>
      </c>
      <c r="N80" s="565"/>
      <c r="O80" s="268"/>
      <c r="P80" s="354" t="s">
        <v>239</v>
      </c>
      <c r="Q80" s="364" t="str">
        <f t="shared" si="18"/>
        <v>Part16</v>
      </c>
      <c r="S80" s="187">
        <f t="shared" ca="1" si="19"/>
        <v>0</v>
      </c>
      <c r="T80" s="188">
        <f t="shared" ca="1" si="19"/>
        <v>0</v>
      </c>
      <c r="U80" s="188">
        <f t="shared" ca="1" si="19"/>
        <v>0</v>
      </c>
      <c r="V80" s="188">
        <f t="shared" ca="1" si="19"/>
        <v>0</v>
      </c>
      <c r="W80" s="188">
        <f t="shared" ca="1" si="19"/>
        <v>0</v>
      </c>
      <c r="X80" s="188">
        <f t="shared" ca="1" si="19"/>
        <v>0</v>
      </c>
      <c r="Y80" s="189">
        <f t="shared" ca="1" si="19"/>
        <v>0</v>
      </c>
      <c r="Z80" s="188">
        <f t="shared" ca="1" si="10"/>
        <v>0</v>
      </c>
      <c r="AA80" s="187">
        <f t="shared" ca="1" si="20"/>
        <v>0</v>
      </c>
      <c r="AB80" s="188">
        <f t="shared" ca="1" si="20"/>
        <v>0</v>
      </c>
      <c r="AC80" s="188">
        <f t="shared" ca="1" si="20"/>
        <v>0</v>
      </c>
      <c r="AD80" s="188">
        <f t="shared" ca="1" si="20"/>
        <v>0</v>
      </c>
      <c r="AE80" s="188">
        <f t="shared" ca="1" si="20"/>
        <v>0</v>
      </c>
      <c r="AF80" s="189">
        <f t="shared" ca="1" si="20"/>
        <v>0</v>
      </c>
      <c r="AG80" s="188">
        <f t="shared" ca="1" si="12"/>
        <v>0</v>
      </c>
      <c r="AH80" s="187" t="str">
        <f t="shared" ca="1" si="21"/>
        <v xml:space="preserve"> </v>
      </c>
      <c r="AI80" s="188">
        <f t="shared" ca="1" si="21"/>
        <v>0</v>
      </c>
      <c r="AJ80" s="188">
        <f t="shared" ca="1" si="21"/>
        <v>0</v>
      </c>
      <c r="AK80" s="188" t="str">
        <f t="shared" ca="1" si="21"/>
        <v xml:space="preserve"> </v>
      </c>
      <c r="AL80" s="188" t="str">
        <f t="shared" ca="1" si="21"/>
        <v xml:space="preserve"> </v>
      </c>
      <c r="AM80" s="189">
        <f t="shared" ca="1" si="21"/>
        <v>0</v>
      </c>
      <c r="AN80" s="189">
        <f t="shared" ca="1" si="14"/>
        <v>0</v>
      </c>
      <c r="AO80" s="189">
        <f t="shared" ca="1" si="22"/>
        <v>0</v>
      </c>
      <c r="AP80" s="186" t="str">
        <f t="shared" ca="1" si="15"/>
        <v xml:space="preserve"> </v>
      </c>
      <c r="AQ80" s="186">
        <f t="shared" ca="1" si="15"/>
        <v>0</v>
      </c>
      <c r="AR80" s="189">
        <f t="shared" ca="1" si="22"/>
        <v>0</v>
      </c>
      <c r="AS80" s="189">
        <f t="shared" ca="1" si="22"/>
        <v>0</v>
      </c>
      <c r="AT80" s="187">
        <f t="shared" ca="1" si="22"/>
        <v>0</v>
      </c>
      <c r="AU80" s="189">
        <f t="shared" ca="1" si="22"/>
        <v>0</v>
      </c>
      <c r="AV80" s="187">
        <f t="shared" ca="1" si="22"/>
        <v>0</v>
      </c>
      <c r="AW80" s="189">
        <f t="shared" ca="1" si="22"/>
        <v>0</v>
      </c>
      <c r="AX80" s="252">
        <f t="shared" ca="1" si="22"/>
        <v>0</v>
      </c>
      <c r="AY80" s="255">
        <v>1</v>
      </c>
      <c r="BA80" s="357" t="str">
        <f t="shared" ca="1" si="16"/>
        <v/>
      </c>
      <c r="BB80" s="358" t="str">
        <f t="shared" ca="1" si="17"/>
        <v/>
      </c>
    </row>
    <row r="81" spans="1:54" s="52" customFormat="1" ht="24" customHeight="1" thickTop="1" thickBot="1" x14ac:dyDescent="0.35">
      <c r="A81" s="326">
        <v>17</v>
      </c>
      <c r="B81" s="560" t="str">
        <f t="shared" ca="1" si="4"/>
        <v/>
      </c>
      <c r="C81" s="561" t="str">
        <f>IF(Part2!$D$7="", "", Part2!$D$7)</f>
        <v/>
      </c>
      <c r="D81" s="562"/>
      <c r="E81" s="554" t="str">
        <f t="shared" ca="1" si="5"/>
        <v/>
      </c>
      <c r="F81" s="555"/>
      <c r="G81" s="555"/>
      <c r="H81" s="556"/>
      <c r="I81" s="545">
        <f t="shared" ca="1" si="6"/>
        <v>0</v>
      </c>
      <c r="J81" s="546"/>
      <c r="K81" s="545">
        <f t="shared" ca="1" si="7"/>
        <v>0</v>
      </c>
      <c r="L81" s="546"/>
      <c r="M81" s="545">
        <f t="shared" ca="1" si="8"/>
        <v>0</v>
      </c>
      <c r="N81" s="565"/>
      <c r="O81" s="268"/>
      <c r="P81" s="354" t="s">
        <v>239</v>
      </c>
      <c r="Q81" s="364" t="str">
        <f t="shared" si="18"/>
        <v>Part17</v>
      </c>
      <c r="S81" s="187">
        <f t="shared" ca="1" si="19"/>
        <v>0</v>
      </c>
      <c r="T81" s="188">
        <f t="shared" ca="1" si="19"/>
        <v>0</v>
      </c>
      <c r="U81" s="188">
        <f t="shared" ca="1" si="19"/>
        <v>0</v>
      </c>
      <c r="V81" s="188">
        <f t="shared" ca="1" si="19"/>
        <v>0</v>
      </c>
      <c r="W81" s="188">
        <f t="shared" ca="1" si="19"/>
        <v>0</v>
      </c>
      <c r="X81" s="188">
        <f t="shared" ca="1" si="19"/>
        <v>0</v>
      </c>
      <c r="Y81" s="189">
        <f t="shared" ca="1" si="19"/>
        <v>0</v>
      </c>
      <c r="Z81" s="188">
        <f t="shared" ca="1" si="10"/>
        <v>0</v>
      </c>
      <c r="AA81" s="187">
        <f t="shared" ca="1" si="20"/>
        <v>0</v>
      </c>
      <c r="AB81" s="188">
        <f t="shared" ca="1" si="20"/>
        <v>0</v>
      </c>
      <c r="AC81" s="188">
        <f t="shared" ca="1" si="20"/>
        <v>0</v>
      </c>
      <c r="AD81" s="188">
        <f t="shared" ca="1" si="20"/>
        <v>0</v>
      </c>
      <c r="AE81" s="188">
        <f t="shared" ca="1" si="20"/>
        <v>0</v>
      </c>
      <c r="AF81" s="189">
        <f t="shared" ca="1" si="20"/>
        <v>0</v>
      </c>
      <c r="AG81" s="188">
        <f t="shared" ca="1" si="12"/>
        <v>0</v>
      </c>
      <c r="AH81" s="187" t="str">
        <f t="shared" ca="1" si="21"/>
        <v xml:space="preserve"> </v>
      </c>
      <c r="AI81" s="188">
        <f t="shared" ca="1" si="21"/>
        <v>0</v>
      </c>
      <c r="AJ81" s="188">
        <f t="shared" ca="1" si="21"/>
        <v>0</v>
      </c>
      <c r="AK81" s="188" t="str">
        <f t="shared" ca="1" si="21"/>
        <v xml:space="preserve"> </v>
      </c>
      <c r="AL81" s="188" t="str">
        <f t="shared" ca="1" si="21"/>
        <v xml:space="preserve"> </v>
      </c>
      <c r="AM81" s="189">
        <f t="shared" ca="1" si="21"/>
        <v>0</v>
      </c>
      <c r="AN81" s="189">
        <f t="shared" ca="1" si="14"/>
        <v>0</v>
      </c>
      <c r="AO81" s="189">
        <f t="shared" ca="1" si="22"/>
        <v>0</v>
      </c>
      <c r="AP81" s="186" t="str">
        <f t="shared" ca="1" si="22"/>
        <v xml:space="preserve"> </v>
      </c>
      <c r="AQ81" s="186">
        <f t="shared" ca="1" si="22"/>
        <v>0</v>
      </c>
      <c r="AR81" s="189">
        <f t="shared" ca="1" si="22"/>
        <v>0</v>
      </c>
      <c r="AS81" s="189">
        <f t="shared" ca="1" si="22"/>
        <v>0</v>
      </c>
      <c r="AT81" s="187">
        <f t="shared" ca="1" si="22"/>
        <v>0</v>
      </c>
      <c r="AU81" s="189">
        <f t="shared" ca="1" si="22"/>
        <v>0</v>
      </c>
      <c r="AV81" s="187">
        <f t="shared" ca="1" si="22"/>
        <v>0</v>
      </c>
      <c r="AW81" s="189">
        <f t="shared" ca="1" si="22"/>
        <v>0</v>
      </c>
      <c r="AX81" s="252">
        <f t="shared" ca="1" si="22"/>
        <v>0</v>
      </c>
      <c r="AY81" s="255">
        <v>1</v>
      </c>
      <c r="BA81" s="357" t="str">
        <f t="shared" ca="1" si="16"/>
        <v/>
      </c>
      <c r="BB81" s="358" t="str">
        <f t="shared" ca="1" si="17"/>
        <v/>
      </c>
    </row>
    <row r="82" spans="1:54" s="52" customFormat="1" ht="24" customHeight="1" thickTop="1" thickBot="1" x14ac:dyDescent="0.35">
      <c r="A82" s="326">
        <v>18</v>
      </c>
      <c r="B82" s="560" t="str">
        <f t="shared" ca="1" si="4"/>
        <v/>
      </c>
      <c r="C82" s="561" t="str">
        <f>IF(Part2!$D$7="", "", Part2!$D$7)</f>
        <v/>
      </c>
      <c r="D82" s="562"/>
      <c r="E82" s="554" t="str">
        <f t="shared" ca="1" si="5"/>
        <v/>
      </c>
      <c r="F82" s="555"/>
      <c r="G82" s="555"/>
      <c r="H82" s="556"/>
      <c r="I82" s="545">
        <f t="shared" ca="1" si="6"/>
        <v>0</v>
      </c>
      <c r="J82" s="546"/>
      <c r="K82" s="545">
        <f t="shared" ca="1" si="7"/>
        <v>0</v>
      </c>
      <c r="L82" s="546"/>
      <c r="M82" s="545">
        <f t="shared" ca="1" si="8"/>
        <v>0</v>
      </c>
      <c r="N82" s="565"/>
      <c r="O82" s="268"/>
      <c r="P82" s="354" t="s">
        <v>239</v>
      </c>
      <c r="Q82" s="364" t="str">
        <f t="shared" si="18"/>
        <v>Part18</v>
      </c>
      <c r="S82" s="187">
        <f t="shared" ca="1" si="19"/>
        <v>0</v>
      </c>
      <c r="T82" s="188">
        <f t="shared" ca="1" si="19"/>
        <v>0</v>
      </c>
      <c r="U82" s="188">
        <f t="shared" ca="1" si="19"/>
        <v>0</v>
      </c>
      <c r="V82" s="188">
        <f t="shared" ca="1" si="19"/>
        <v>0</v>
      </c>
      <c r="W82" s="188">
        <f t="shared" ca="1" si="19"/>
        <v>0</v>
      </c>
      <c r="X82" s="188">
        <f t="shared" ca="1" si="19"/>
        <v>0</v>
      </c>
      <c r="Y82" s="189">
        <f t="shared" ca="1" si="19"/>
        <v>0</v>
      </c>
      <c r="Z82" s="188">
        <f t="shared" ca="1" si="10"/>
        <v>0</v>
      </c>
      <c r="AA82" s="187">
        <f t="shared" ca="1" si="20"/>
        <v>0</v>
      </c>
      <c r="AB82" s="188">
        <f t="shared" ca="1" si="20"/>
        <v>0</v>
      </c>
      <c r="AC82" s="188">
        <f t="shared" ca="1" si="20"/>
        <v>0</v>
      </c>
      <c r="AD82" s="188">
        <f t="shared" ca="1" si="20"/>
        <v>0</v>
      </c>
      <c r="AE82" s="188">
        <f t="shared" ca="1" si="20"/>
        <v>0</v>
      </c>
      <c r="AF82" s="189">
        <f t="shared" ca="1" si="20"/>
        <v>0</v>
      </c>
      <c r="AG82" s="188">
        <f t="shared" ca="1" si="12"/>
        <v>0</v>
      </c>
      <c r="AH82" s="187" t="str">
        <f t="shared" ca="1" si="21"/>
        <v xml:space="preserve"> </v>
      </c>
      <c r="AI82" s="188">
        <f t="shared" ca="1" si="21"/>
        <v>0</v>
      </c>
      <c r="AJ82" s="188">
        <f t="shared" ca="1" si="21"/>
        <v>0</v>
      </c>
      <c r="AK82" s="188" t="str">
        <f t="shared" ca="1" si="21"/>
        <v xml:space="preserve"> </v>
      </c>
      <c r="AL82" s="188" t="str">
        <f t="shared" ca="1" si="21"/>
        <v xml:space="preserve"> </v>
      </c>
      <c r="AM82" s="189">
        <f t="shared" ca="1" si="21"/>
        <v>0</v>
      </c>
      <c r="AN82" s="189">
        <f t="shared" ca="1" si="14"/>
        <v>0</v>
      </c>
      <c r="AO82" s="189">
        <f t="shared" ca="1" si="22"/>
        <v>0</v>
      </c>
      <c r="AP82" s="186" t="str">
        <f t="shared" ca="1" si="22"/>
        <v xml:space="preserve"> </v>
      </c>
      <c r="AQ82" s="186">
        <f t="shared" ca="1" si="22"/>
        <v>0</v>
      </c>
      <c r="AR82" s="189">
        <f t="shared" ca="1" si="22"/>
        <v>0</v>
      </c>
      <c r="AS82" s="189">
        <f t="shared" ca="1" si="22"/>
        <v>0</v>
      </c>
      <c r="AT82" s="187">
        <f t="shared" ca="1" si="22"/>
        <v>0</v>
      </c>
      <c r="AU82" s="189">
        <f t="shared" ca="1" si="22"/>
        <v>0</v>
      </c>
      <c r="AV82" s="187">
        <f t="shared" ca="1" si="22"/>
        <v>0</v>
      </c>
      <c r="AW82" s="189">
        <f t="shared" ca="1" si="22"/>
        <v>0</v>
      </c>
      <c r="AX82" s="252">
        <f t="shared" ca="1" si="22"/>
        <v>0</v>
      </c>
      <c r="AY82" s="255">
        <v>1</v>
      </c>
      <c r="BA82" s="357" t="str">
        <f t="shared" ca="1" si="16"/>
        <v/>
      </c>
      <c r="BB82" s="358" t="str">
        <f t="shared" ca="1" si="17"/>
        <v/>
      </c>
    </row>
    <row r="83" spans="1:54" s="52" customFormat="1" ht="24" customHeight="1" thickTop="1" thickBot="1" x14ac:dyDescent="0.35">
      <c r="A83" s="326">
        <v>19</v>
      </c>
      <c r="B83" s="560" t="str">
        <f t="shared" ca="1" si="4"/>
        <v/>
      </c>
      <c r="C83" s="561" t="str">
        <f>IF(Part2!$D$7="", "", Part2!$D$7)</f>
        <v/>
      </c>
      <c r="D83" s="562"/>
      <c r="E83" s="554" t="str">
        <f t="shared" ca="1" si="5"/>
        <v/>
      </c>
      <c r="F83" s="555"/>
      <c r="G83" s="555"/>
      <c r="H83" s="556"/>
      <c r="I83" s="545">
        <f t="shared" ca="1" si="6"/>
        <v>0</v>
      </c>
      <c r="J83" s="546"/>
      <c r="K83" s="545">
        <f t="shared" ca="1" si="7"/>
        <v>0</v>
      </c>
      <c r="L83" s="546"/>
      <c r="M83" s="545">
        <f t="shared" ca="1" si="8"/>
        <v>0</v>
      </c>
      <c r="N83" s="565"/>
      <c r="O83" s="268"/>
      <c r="P83" s="354" t="s">
        <v>239</v>
      </c>
      <c r="Q83" s="364" t="str">
        <f t="shared" si="18"/>
        <v>Part19</v>
      </c>
      <c r="S83" s="187">
        <f t="shared" ca="1" si="19"/>
        <v>0</v>
      </c>
      <c r="T83" s="188">
        <f t="shared" ca="1" si="19"/>
        <v>0</v>
      </c>
      <c r="U83" s="188">
        <f t="shared" ca="1" si="19"/>
        <v>0</v>
      </c>
      <c r="V83" s="188">
        <f t="shared" ca="1" si="19"/>
        <v>0</v>
      </c>
      <c r="W83" s="188">
        <f t="shared" ca="1" si="19"/>
        <v>0</v>
      </c>
      <c r="X83" s="188">
        <f t="shared" ca="1" si="19"/>
        <v>0</v>
      </c>
      <c r="Y83" s="189">
        <f t="shared" ca="1" si="19"/>
        <v>0</v>
      </c>
      <c r="Z83" s="188">
        <f t="shared" ca="1" si="10"/>
        <v>0</v>
      </c>
      <c r="AA83" s="187">
        <f t="shared" ca="1" si="20"/>
        <v>0</v>
      </c>
      <c r="AB83" s="188">
        <f t="shared" ca="1" si="20"/>
        <v>0</v>
      </c>
      <c r="AC83" s="188">
        <f t="shared" ca="1" si="20"/>
        <v>0</v>
      </c>
      <c r="AD83" s="188">
        <f t="shared" ca="1" si="20"/>
        <v>0</v>
      </c>
      <c r="AE83" s="188">
        <f t="shared" ca="1" si="20"/>
        <v>0</v>
      </c>
      <c r="AF83" s="189">
        <f t="shared" ca="1" si="20"/>
        <v>0</v>
      </c>
      <c r="AG83" s="188">
        <f t="shared" ca="1" si="12"/>
        <v>0</v>
      </c>
      <c r="AH83" s="187" t="str">
        <f t="shared" ca="1" si="21"/>
        <v xml:space="preserve"> </v>
      </c>
      <c r="AI83" s="188">
        <f t="shared" ca="1" si="21"/>
        <v>0</v>
      </c>
      <c r="AJ83" s="188">
        <f t="shared" ca="1" si="21"/>
        <v>0</v>
      </c>
      <c r="AK83" s="188" t="str">
        <f t="shared" ca="1" si="21"/>
        <v xml:space="preserve"> </v>
      </c>
      <c r="AL83" s="188" t="str">
        <f t="shared" ca="1" si="21"/>
        <v xml:space="preserve"> </v>
      </c>
      <c r="AM83" s="189">
        <f t="shared" ca="1" si="21"/>
        <v>0</v>
      </c>
      <c r="AN83" s="189">
        <f t="shared" ca="1" si="14"/>
        <v>0</v>
      </c>
      <c r="AO83" s="189">
        <f t="shared" ca="1" si="22"/>
        <v>0</v>
      </c>
      <c r="AP83" s="186" t="str">
        <f t="shared" ca="1" si="22"/>
        <v xml:space="preserve"> </v>
      </c>
      <c r="AQ83" s="186">
        <f t="shared" ca="1" si="22"/>
        <v>0</v>
      </c>
      <c r="AR83" s="189">
        <f t="shared" ca="1" si="22"/>
        <v>0</v>
      </c>
      <c r="AS83" s="189">
        <f t="shared" ca="1" si="22"/>
        <v>0</v>
      </c>
      <c r="AT83" s="187">
        <f t="shared" ca="1" si="22"/>
        <v>0</v>
      </c>
      <c r="AU83" s="189">
        <f t="shared" ca="1" si="22"/>
        <v>0</v>
      </c>
      <c r="AV83" s="187">
        <f t="shared" ca="1" si="22"/>
        <v>0</v>
      </c>
      <c r="AW83" s="189">
        <f t="shared" ca="1" si="22"/>
        <v>0</v>
      </c>
      <c r="AX83" s="252">
        <f t="shared" ca="1" si="22"/>
        <v>0</v>
      </c>
      <c r="AY83" s="255">
        <v>1</v>
      </c>
      <c r="BA83" s="357" t="str">
        <f t="shared" ca="1" si="16"/>
        <v/>
      </c>
      <c r="BB83" s="358" t="str">
        <f t="shared" ca="1" si="17"/>
        <v/>
      </c>
    </row>
    <row r="84" spans="1:54" s="52" customFormat="1" ht="24" customHeight="1" thickTop="1" thickBot="1" x14ac:dyDescent="0.35">
      <c r="A84" s="326">
        <v>20</v>
      </c>
      <c r="B84" s="560" t="str">
        <f t="shared" ca="1" si="4"/>
        <v/>
      </c>
      <c r="C84" s="561" t="str">
        <f>IF(Part2!$D$7="", "", Part2!$D$7)</f>
        <v/>
      </c>
      <c r="D84" s="562"/>
      <c r="E84" s="554" t="str">
        <f t="shared" ca="1" si="5"/>
        <v/>
      </c>
      <c r="F84" s="555"/>
      <c r="G84" s="555"/>
      <c r="H84" s="556"/>
      <c r="I84" s="545">
        <f t="shared" ca="1" si="6"/>
        <v>0</v>
      </c>
      <c r="J84" s="546"/>
      <c r="K84" s="545">
        <f t="shared" ca="1" si="7"/>
        <v>0</v>
      </c>
      <c r="L84" s="546"/>
      <c r="M84" s="545">
        <f t="shared" ca="1" si="8"/>
        <v>0</v>
      </c>
      <c r="N84" s="565"/>
      <c r="O84" s="268"/>
      <c r="P84" s="354" t="s">
        <v>239</v>
      </c>
      <c r="Q84" s="365" t="str">
        <f t="shared" si="18"/>
        <v>Part20</v>
      </c>
      <c r="S84" s="190">
        <f t="shared" ca="1" si="19"/>
        <v>0</v>
      </c>
      <c r="T84" s="191">
        <f t="shared" ca="1" si="19"/>
        <v>0</v>
      </c>
      <c r="U84" s="191">
        <f t="shared" ca="1" si="19"/>
        <v>0</v>
      </c>
      <c r="V84" s="191">
        <f t="shared" ca="1" si="19"/>
        <v>0</v>
      </c>
      <c r="W84" s="191">
        <f t="shared" ca="1" si="19"/>
        <v>0</v>
      </c>
      <c r="X84" s="191">
        <f t="shared" ca="1" si="19"/>
        <v>0</v>
      </c>
      <c r="Y84" s="192">
        <f t="shared" ca="1" si="19"/>
        <v>0</v>
      </c>
      <c r="Z84" s="191">
        <f t="shared" ca="1" si="10"/>
        <v>0</v>
      </c>
      <c r="AA84" s="190">
        <f t="shared" ca="1" si="20"/>
        <v>0</v>
      </c>
      <c r="AB84" s="191">
        <f t="shared" ca="1" si="20"/>
        <v>0</v>
      </c>
      <c r="AC84" s="191">
        <f t="shared" ca="1" si="20"/>
        <v>0</v>
      </c>
      <c r="AD84" s="191">
        <f t="shared" ca="1" si="20"/>
        <v>0</v>
      </c>
      <c r="AE84" s="191">
        <f t="shared" ca="1" si="20"/>
        <v>0</v>
      </c>
      <c r="AF84" s="192">
        <f t="shared" ca="1" si="20"/>
        <v>0</v>
      </c>
      <c r="AG84" s="191">
        <f t="shared" ca="1" si="12"/>
        <v>0</v>
      </c>
      <c r="AH84" s="190" t="str">
        <f t="shared" ca="1" si="21"/>
        <v xml:space="preserve"> </v>
      </c>
      <c r="AI84" s="191">
        <f t="shared" ca="1" si="21"/>
        <v>0</v>
      </c>
      <c r="AJ84" s="191">
        <f t="shared" ca="1" si="21"/>
        <v>0</v>
      </c>
      <c r="AK84" s="191" t="str">
        <f t="shared" ca="1" si="21"/>
        <v xml:space="preserve"> </v>
      </c>
      <c r="AL84" s="191" t="str">
        <f t="shared" ca="1" si="21"/>
        <v xml:space="preserve"> </v>
      </c>
      <c r="AM84" s="192">
        <f t="shared" ca="1" si="21"/>
        <v>0</v>
      </c>
      <c r="AN84" s="192">
        <f t="shared" ca="1" si="14"/>
        <v>0</v>
      </c>
      <c r="AO84" s="192">
        <f t="shared" ca="1" si="22"/>
        <v>0</v>
      </c>
      <c r="AP84" s="186" t="str">
        <f t="shared" ca="1" si="22"/>
        <v xml:space="preserve"> </v>
      </c>
      <c r="AQ84" s="186">
        <f t="shared" ca="1" si="22"/>
        <v>0</v>
      </c>
      <c r="AR84" s="192">
        <f t="shared" ca="1" si="22"/>
        <v>0</v>
      </c>
      <c r="AS84" s="192">
        <f t="shared" ca="1" si="22"/>
        <v>0</v>
      </c>
      <c r="AT84" s="190">
        <f t="shared" ca="1" si="22"/>
        <v>0</v>
      </c>
      <c r="AU84" s="192">
        <f t="shared" ca="1" si="22"/>
        <v>0</v>
      </c>
      <c r="AV84" s="190">
        <f t="shared" ca="1" si="22"/>
        <v>0</v>
      </c>
      <c r="AW84" s="192">
        <f t="shared" ca="1" si="22"/>
        <v>0</v>
      </c>
      <c r="AX84" s="253">
        <f t="shared" ca="1" si="22"/>
        <v>0</v>
      </c>
      <c r="AY84" s="256">
        <v>1</v>
      </c>
      <c r="BA84" s="359" t="str">
        <f t="shared" ca="1" si="16"/>
        <v/>
      </c>
      <c r="BB84" s="360" t="str">
        <f t="shared" ca="1" si="17"/>
        <v/>
      </c>
    </row>
    <row r="85" spans="1:54" s="52" customFormat="1" ht="15.75" customHeight="1" thickTop="1" thickBot="1" x14ac:dyDescent="0.4">
      <c r="A85" s="323"/>
      <c r="B85" s="802" t="s">
        <v>248</v>
      </c>
      <c r="C85" s="803"/>
      <c r="D85" s="803"/>
      <c r="E85" s="803"/>
      <c r="F85" s="803"/>
      <c r="G85" s="803"/>
      <c r="H85" s="803"/>
      <c r="I85" s="574">
        <f ca="1">SUM(K85,M85)</f>
        <v>0</v>
      </c>
      <c r="J85" s="675"/>
      <c r="K85" s="574">
        <f ca="1">ROUNDUP((SUM(K65:L84)),0)</f>
        <v>0</v>
      </c>
      <c r="L85" s="675"/>
      <c r="M85" s="574">
        <f ca="1">ROUNDUP((SUM(M65:N84)),0)</f>
        <v>0</v>
      </c>
      <c r="N85" s="575"/>
      <c r="O85" s="268"/>
      <c r="P85" s="133"/>
      <c r="Q85" s="145"/>
      <c r="S85" s="154" t="s">
        <v>113</v>
      </c>
      <c r="T85" s="155" t="s">
        <v>114</v>
      </c>
      <c r="U85" s="155" t="s">
        <v>115</v>
      </c>
      <c r="V85" s="155" t="s">
        <v>116</v>
      </c>
      <c r="W85" s="155" t="s">
        <v>117</v>
      </c>
      <c r="X85" s="155" t="s">
        <v>118</v>
      </c>
      <c r="Y85" s="156" t="s">
        <v>119</v>
      </c>
      <c r="Z85" s="155"/>
      <c r="AA85" s="146" t="s">
        <v>113</v>
      </c>
      <c r="AB85" s="147" t="s">
        <v>114</v>
      </c>
      <c r="AC85" s="147" t="s">
        <v>115</v>
      </c>
      <c r="AD85" s="147" t="s">
        <v>116</v>
      </c>
      <c r="AE85" s="147" t="s">
        <v>117</v>
      </c>
      <c r="AF85" s="148" t="s">
        <v>118</v>
      </c>
      <c r="AG85" s="147"/>
      <c r="AH85" s="146" t="s">
        <v>113</v>
      </c>
      <c r="AI85" s="147" t="s">
        <v>114</v>
      </c>
      <c r="AJ85" s="147" t="s">
        <v>115</v>
      </c>
      <c r="AK85" s="147" t="s">
        <v>116</v>
      </c>
      <c r="AL85" s="147" t="s">
        <v>117</v>
      </c>
      <c r="AM85" s="148" t="s">
        <v>119</v>
      </c>
      <c r="AN85" s="148"/>
      <c r="AO85" s="167"/>
      <c r="AP85" s="167"/>
      <c r="AQ85" s="186"/>
      <c r="AR85" s="172"/>
      <c r="AS85" s="282"/>
      <c r="AT85" s="211"/>
      <c r="AU85" s="212"/>
      <c r="AV85" s="211"/>
      <c r="AW85" s="212"/>
    </row>
    <row r="86" spans="1:54" ht="11.25" customHeight="1" thickTop="1" thickBot="1" x14ac:dyDescent="0.4">
      <c r="A86" s="320"/>
      <c r="B86" s="10"/>
      <c r="C86" s="10"/>
      <c r="D86" s="10"/>
      <c r="E86" s="10"/>
      <c r="F86" s="10"/>
      <c r="G86" s="10"/>
      <c r="H86" s="10"/>
      <c r="I86" s="10"/>
      <c r="J86" s="10"/>
      <c r="K86" s="10"/>
      <c r="L86" s="10"/>
      <c r="M86" s="11"/>
      <c r="N86" s="11"/>
      <c r="O86" s="264"/>
      <c r="P86" s="133"/>
      <c r="Q86" s="126"/>
    </row>
    <row r="87" spans="1:54" ht="18.75" customHeight="1" thickTop="1" thickBot="1" x14ac:dyDescent="0.4">
      <c r="B87" s="588" t="s">
        <v>62</v>
      </c>
      <c r="C87" s="589"/>
      <c r="D87" s="589"/>
      <c r="E87" s="589"/>
      <c r="F87" s="589"/>
      <c r="G87" s="589"/>
      <c r="H87" s="589"/>
      <c r="I87" s="589"/>
      <c r="J87" s="589"/>
      <c r="K87" s="589"/>
      <c r="L87" s="589"/>
      <c r="M87" s="589"/>
      <c r="N87" s="589"/>
      <c r="O87" s="270"/>
      <c r="Q87" s="126"/>
    </row>
    <row r="88" spans="1:54" ht="4.5" customHeight="1" thickTop="1" thickBot="1" x14ac:dyDescent="0.4">
      <c r="P88" s="18"/>
      <c r="Q88" s="126"/>
    </row>
    <row r="89" spans="1:54" s="18" customFormat="1" ht="12.75" customHeight="1" thickTop="1" x14ac:dyDescent="0.25">
      <c r="A89" s="88"/>
      <c r="B89" s="582" t="s">
        <v>29</v>
      </c>
      <c r="C89" s="583"/>
      <c r="D89" s="584"/>
      <c r="E89" s="576" t="s">
        <v>26</v>
      </c>
      <c r="F89" s="577"/>
      <c r="G89" s="577"/>
      <c r="H89" s="578"/>
      <c r="I89" s="563" t="s">
        <v>12</v>
      </c>
      <c r="J89" s="563" t="s">
        <v>34</v>
      </c>
      <c r="K89" s="563" t="s">
        <v>13</v>
      </c>
      <c r="L89" s="563" t="s">
        <v>181</v>
      </c>
      <c r="M89" s="563" t="s">
        <v>14</v>
      </c>
      <c r="N89" s="566" t="s">
        <v>171</v>
      </c>
      <c r="O89" s="272"/>
      <c r="Q89" s="126"/>
    </row>
    <row r="90" spans="1:54" s="18" customFormat="1" ht="12.75" customHeight="1" thickBot="1" x14ac:dyDescent="0.3">
      <c r="A90" s="88"/>
      <c r="B90" s="585"/>
      <c r="C90" s="586"/>
      <c r="D90" s="587"/>
      <c r="E90" s="579"/>
      <c r="F90" s="580"/>
      <c r="G90" s="580"/>
      <c r="H90" s="581"/>
      <c r="I90" s="564"/>
      <c r="J90" s="564"/>
      <c r="K90" s="564"/>
      <c r="L90" s="564"/>
      <c r="M90" s="564"/>
      <c r="N90" s="567"/>
      <c r="O90" s="272"/>
      <c r="Q90" s="126"/>
    </row>
    <row r="91" spans="1:54" s="18" customFormat="1" ht="24" customHeight="1" thickTop="1" thickBot="1" x14ac:dyDescent="0.3">
      <c r="A91" s="326">
        <v>1</v>
      </c>
      <c r="B91" s="560" t="str">
        <f t="shared" ref="B91:B110" ca="1" si="23">IF(INDIRECT("'"&amp;Q65&amp;"'!D$9")="","",INDIRECT("'"&amp;Q65&amp;"'!D$9"))</f>
        <v/>
      </c>
      <c r="C91" s="561" t="str">
        <f>IF(Part2!$D$7="", "", Part2!$D$7)</f>
        <v/>
      </c>
      <c r="D91" s="562"/>
      <c r="E91" s="554" t="str">
        <f ca="1">IF(INDIRECT("'"&amp;Q65&amp;"'!D$7")="","",INDIRECT("'"&amp;Q65&amp;"'!D$7"))</f>
        <v/>
      </c>
      <c r="F91" s="555"/>
      <c r="G91" s="555"/>
      <c r="H91" s="556"/>
      <c r="I91" s="96">
        <f t="shared" ref="I91:I110" ca="1" si="24">AA65</f>
        <v>0</v>
      </c>
      <c r="J91" s="96">
        <f t="shared" ref="J91:J110" ca="1" si="25">AB65</f>
        <v>0</v>
      </c>
      <c r="K91" s="96">
        <f t="shared" ref="K91:K110" ca="1" si="26">AC65</f>
        <v>0</v>
      </c>
      <c r="L91" s="96">
        <f t="shared" ref="L91:L110" ca="1" si="27">AD65</f>
        <v>0</v>
      </c>
      <c r="M91" s="96">
        <f t="shared" ref="M91:M110" ca="1" si="28">AE65</f>
        <v>0</v>
      </c>
      <c r="N91" s="283">
        <f t="shared" ref="N91:N110" ca="1" si="29">AF65</f>
        <v>0</v>
      </c>
      <c r="O91" s="272"/>
      <c r="Q91" s="126"/>
    </row>
    <row r="92" spans="1:54" s="18" customFormat="1" ht="24" customHeight="1" thickTop="1" thickBot="1" x14ac:dyDescent="0.3">
      <c r="A92" s="326">
        <v>2</v>
      </c>
      <c r="B92" s="560" t="str">
        <f t="shared" ca="1" si="23"/>
        <v/>
      </c>
      <c r="C92" s="561" t="str">
        <f>IF(Part2!$D$7="", "", Part2!$D$7)</f>
        <v/>
      </c>
      <c r="D92" s="562"/>
      <c r="E92" s="554" t="str">
        <f t="shared" ref="E92:E110" ca="1" si="30">IF(INDIRECT("'"&amp;Q66&amp;"'!D$7")="","",INDIRECT(Q66&amp;"!D$7"))</f>
        <v/>
      </c>
      <c r="F92" s="555"/>
      <c r="G92" s="555"/>
      <c r="H92" s="556"/>
      <c r="I92" s="96">
        <f t="shared" ca="1" si="24"/>
        <v>0</v>
      </c>
      <c r="J92" s="96">
        <f t="shared" ca="1" si="25"/>
        <v>0</v>
      </c>
      <c r="K92" s="96">
        <f t="shared" ca="1" si="26"/>
        <v>0</v>
      </c>
      <c r="L92" s="96">
        <f t="shared" ca="1" si="27"/>
        <v>0</v>
      </c>
      <c r="M92" s="96">
        <f t="shared" ca="1" si="28"/>
        <v>0</v>
      </c>
      <c r="N92" s="283">
        <f t="shared" ca="1" si="29"/>
        <v>0</v>
      </c>
      <c r="O92" s="272"/>
    </row>
    <row r="93" spans="1:54" s="18" customFormat="1" ht="24" customHeight="1" thickTop="1" thickBot="1" x14ac:dyDescent="0.3">
      <c r="A93" s="326">
        <v>3</v>
      </c>
      <c r="B93" s="560" t="str">
        <f t="shared" ca="1" si="23"/>
        <v/>
      </c>
      <c r="C93" s="561" t="str">
        <f>IF(Part2!$D$7="", "", Part2!$D$7)</f>
        <v/>
      </c>
      <c r="D93" s="562"/>
      <c r="E93" s="554" t="str">
        <f t="shared" ca="1" si="30"/>
        <v/>
      </c>
      <c r="F93" s="555"/>
      <c r="G93" s="555"/>
      <c r="H93" s="556"/>
      <c r="I93" s="96">
        <f t="shared" ca="1" si="24"/>
        <v>0</v>
      </c>
      <c r="J93" s="96">
        <f t="shared" ca="1" si="25"/>
        <v>0</v>
      </c>
      <c r="K93" s="96">
        <f t="shared" ca="1" si="26"/>
        <v>0</v>
      </c>
      <c r="L93" s="96">
        <f t="shared" ca="1" si="27"/>
        <v>0</v>
      </c>
      <c r="M93" s="96">
        <f t="shared" ca="1" si="28"/>
        <v>0</v>
      </c>
      <c r="N93" s="283">
        <f t="shared" ca="1" si="29"/>
        <v>0</v>
      </c>
      <c r="O93" s="272"/>
    </row>
    <row r="94" spans="1:54" s="18" customFormat="1" ht="24" customHeight="1" thickTop="1" thickBot="1" x14ac:dyDescent="0.3">
      <c r="A94" s="326">
        <v>4</v>
      </c>
      <c r="B94" s="560" t="str">
        <f t="shared" ca="1" si="23"/>
        <v/>
      </c>
      <c r="C94" s="561" t="str">
        <f>IF(Part2!$D$7="", "", Part2!$D$7)</f>
        <v/>
      </c>
      <c r="D94" s="562"/>
      <c r="E94" s="554" t="str">
        <f t="shared" ca="1" si="30"/>
        <v/>
      </c>
      <c r="F94" s="555"/>
      <c r="G94" s="555"/>
      <c r="H94" s="556"/>
      <c r="I94" s="96">
        <f t="shared" ca="1" si="24"/>
        <v>0</v>
      </c>
      <c r="J94" s="96">
        <f t="shared" ca="1" si="25"/>
        <v>0</v>
      </c>
      <c r="K94" s="96">
        <f t="shared" ca="1" si="26"/>
        <v>0</v>
      </c>
      <c r="L94" s="96">
        <f t="shared" ca="1" si="27"/>
        <v>0</v>
      </c>
      <c r="M94" s="96">
        <f t="shared" ca="1" si="28"/>
        <v>0</v>
      </c>
      <c r="N94" s="283">
        <f t="shared" ca="1" si="29"/>
        <v>0</v>
      </c>
      <c r="O94" s="272"/>
    </row>
    <row r="95" spans="1:54" s="18" customFormat="1" ht="24" customHeight="1" thickTop="1" thickBot="1" x14ac:dyDescent="0.3">
      <c r="A95" s="326">
        <v>5</v>
      </c>
      <c r="B95" s="560" t="str">
        <f t="shared" ca="1" si="23"/>
        <v/>
      </c>
      <c r="C95" s="561" t="str">
        <f>IF(Part2!$D$7="", "", Part2!$D$7)</f>
        <v/>
      </c>
      <c r="D95" s="562"/>
      <c r="E95" s="554" t="str">
        <f t="shared" ca="1" si="30"/>
        <v/>
      </c>
      <c r="F95" s="555"/>
      <c r="G95" s="555"/>
      <c r="H95" s="556"/>
      <c r="I95" s="96">
        <f t="shared" ca="1" si="24"/>
        <v>0</v>
      </c>
      <c r="J95" s="96">
        <f t="shared" ca="1" si="25"/>
        <v>0</v>
      </c>
      <c r="K95" s="96">
        <f t="shared" ca="1" si="26"/>
        <v>0</v>
      </c>
      <c r="L95" s="96">
        <f t="shared" ca="1" si="27"/>
        <v>0</v>
      </c>
      <c r="M95" s="96">
        <f t="shared" ca="1" si="28"/>
        <v>0</v>
      </c>
      <c r="N95" s="283">
        <f t="shared" ca="1" si="29"/>
        <v>0</v>
      </c>
      <c r="O95" s="272"/>
    </row>
    <row r="96" spans="1:54" s="18" customFormat="1" ht="24" customHeight="1" thickTop="1" thickBot="1" x14ac:dyDescent="0.3">
      <c r="A96" s="326">
        <v>6</v>
      </c>
      <c r="B96" s="560" t="str">
        <f t="shared" ca="1" si="23"/>
        <v/>
      </c>
      <c r="C96" s="561" t="str">
        <f>IF(Part2!$D$7="", "", Part2!$D$7)</f>
        <v/>
      </c>
      <c r="D96" s="562"/>
      <c r="E96" s="554" t="str">
        <f t="shared" ca="1" si="30"/>
        <v/>
      </c>
      <c r="F96" s="555"/>
      <c r="G96" s="555"/>
      <c r="H96" s="556"/>
      <c r="I96" s="96">
        <f t="shared" ca="1" si="24"/>
        <v>0</v>
      </c>
      <c r="J96" s="96">
        <f t="shared" ca="1" si="25"/>
        <v>0</v>
      </c>
      <c r="K96" s="96">
        <f t="shared" ca="1" si="26"/>
        <v>0</v>
      </c>
      <c r="L96" s="96">
        <f t="shared" ca="1" si="27"/>
        <v>0</v>
      </c>
      <c r="M96" s="96">
        <f t="shared" ca="1" si="28"/>
        <v>0</v>
      </c>
      <c r="N96" s="283">
        <f t="shared" ca="1" si="29"/>
        <v>0</v>
      </c>
      <c r="O96" s="272"/>
    </row>
    <row r="97" spans="1:16" s="18" customFormat="1" ht="24" customHeight="1" thickTop="1" thickBot="1" x14ac:dyDescent="0.3">
      <c r="A97" s="326">
        <v>7</v>
      </c>
      <c r="B97" s="560" t="str">
        <f t="shared" ca="1" si="23"/>
        <v/>
      </c>
      <c r="C97" s="561" t="str">
        <f>IF(Part2!$D$7="", "", Part2!$D$7)</f>
        <v/>
      </c>
      <c r="D97" s="562"/>
      <c r="E97" s="554" t="str">
        <f t="shared" ca="1" si="30"/>
        <v/>
      </c>
      <c r="F97" s="555"/>
      <c r="G97" s="555"/>
      <c r="H97" s="556"/>
      <c r="I97" s="96">
        <f t="shared" ca="1" si="24"/>
        <v>0</v>
      </c>
      <c r="J97" s="96">
        <f t="shared" ca="1" si="25"/>
        <v>0</v>
      </c>
      <c r="K97" s="96">
        <f t="shared" ca="1" si="26"/>
        <v>0</v>
      </c>
      <c r="L97" s="96">
        <f t="shared" ca="1" si="27"/>
        <v>0</v>
      </c>
      <c r="M97" s="96">
        <f t="shared" ca="1" si="28"/>
        <v>0</v>
      </c>
      <c r="N97" s="283">
        <f t="shared" ca="1" si="29"/>
        <v>0</v>
      </c>
      <c r="O97" s="272"/>
    </row>
    <row r="98" spans="1:16" s="18" customFormat="1" ht="24" customHeight="1" thickTop="1" thickBot="1" x14ac:dyDescent="0.3">
      <c r="A98" s="326">
        <v>8</v>
      </c>
      <c r="B98" s="560" t="str">
        <f t="shared" ca="1" si="23"/>
        <v/>
      </c>
      <c r="C98" s="561" t="str">
        <f>IF(Part2!$D$7="", "", Part2!$D$7)</f>
        <v/>
      </c>
      <c r="D98" s="562"/>
      <c r="E98" s="554" t="str">
        <f t="shared" ca="1" si="30"/>
        <v/>
      </c>
      <c r="F98" s="555"/>
      <c r="G98" s="555"/>
      <c r="H98" s="556"/>
      <c r="I98" s="96">
        <f t="shared" ca="1" si="24"/>
        <v>0</v>
      </c>
      <c r="J98" s="96">
        <f t="shared" ca="1" si="25"/>
        <v>0</v>
      </c>
      <c r="K98" s="96">
        <f t="shared" ca="1" si="26"/>
        <v>0</v>
      </c>
      <c r="L98" s="96">
        <f t="shared" ca="1" si="27"/>
        <v>0</v>
      </c>
      <c r="M98" s="96">
        <f t="shared" ca="1" si="28"/>
        <v>0</v>
      </c>
      <c r="N98" s="283">
        <f t="shared" ca="1" si="29"/>
        <v>0</v>
      </c>
      <c r="O98" s="272"/>
    </row>
    <row r="99" spans="1:16" s="18" customFormat="1" ht="24" customHeight="1" thickTop="1" thickBot="1" x14ac:dyDescent="0.3">
      <c r="A99" s="326">
        <v>9</v>
      </c>
      <c r="B99" s="560" t="str">
        <f t="shared" ca="1" si="23"/>
        <v/>
      </c>
      <c r="C99" s="561" t="str">
        <f>IF(Part2!$D$7="", "", Part2!$D$7)</f>
        <v/>
      </c>
      <c r="D99" s="562"/>
      <c r="E99" s="554" t="str">
        <f t="shared" ca="1" si="30"/>
        <v/>
      </c>
      <c r="F99" s="555"/>
      <c r="G99" s="555"/>
      <c r="H99" s="556"/>
      <c r="I99" s="96">
        <f t="shared" ca="1" si="24"/>
        <v>0</v>
      </c>
      <c r="J99" s="96">
        <f t="shared" ca="1" si="25"/>
        <v>0</v>
      </c>
      <c r="K99" s="96">
        <f t="shared" ca="1" si="26"/>
        <v>0</v>
      </c>
      <c r="L99" s="96">
        <f t="shared" ca="1" si="27"/>
        <v>0</v>
      </c>
      <c r="M99" s="96">
        <f t="shared" ca="1" si="28"/>
        <v>0</v>
      </c>
      <c r="N99" s="283">
        <f t="shared" ca="1" si="29"/>
        <v>0</v>
      </c>
      <c r="O99" s="272"/>
    </row>
    <row r="100" spans="1:16" s="18" customFormat="1" ht="24" customHeight="1" thickTop="1" thickBot="1" x14ac:dyDescent="0.3">
      <c r="A100" s="326">
        <v>10</v>
      </c>
      <c r="B100" s="560" t="str">
        <f t="shared" ca="1" si="23"/>
        <v/>
      </c>
      <c r="C100" s="561" t="str">
        <f>IF(Part2!$D$7="", "", Part2!$D$7)</f>
        <v/>
      </c>
      <c r="D100" s="562"/>
      <c r="E100" s="554" t="str">
        <f t="shared" ca="1" si="30"/>
        <v/>
      </c>
      <c r="F100" s="555"/>
      <c r="G100" s="555"/>
      <c r="H100" s="556"/>
      <c r="I100" s="96">
        <f t="shared" ca="1" si="24"/>
        <v>0</v>
      </c>
      <c r="J100" s="96">
        <f t="shared" ca="1" si="25"/>
        <v>0</v>
      </c>
      <c r="K100" s="96">
        <f t="shared" ca="1" si="26"/>
        <v>0</v>
      </c>
      <c r="L100" s="96">
        <f t="shared" ca="1" si="27"/>
        <v>0</v>
      </c>
      <c r="M100" s="96">
        <f t="shared" ca="1" si="28"/>
        <v>0</v>
      </c>
      <c r="N100" s="283">
        <f t="shared" ca="1" si="29"/>
        <v>0</v>
      </c>
      <c r="O100" s="272"/>
    </row>
    <row r="101" spans="1:16" s="18" customFormat="1" ht="24" customHeight="1" thickTop="1" thickBot="1" x14ac:dyDescent="0.3">
      <c r="A101" s="326">
        <v>11</v>
      </c>
      <c r="B101" s="560" t="str">
        <f t="shared" ca="1" si="23"/>
        <v/>
      </c>
      <c r="C101" s="561" t="str">
        <f>IF(Part2!$D$7="", "", Part2!$D$7)</f>
        <v/>
      </c>
      <c r="D101" s="562"/>
      <c r="E101" s="554" t="str">
        <f t="shared" ca="1" si="30"/>
        <v/>
      </c>
      <c r="F101" s="555"/>
      <c r="G101" s="555"/>
      <c r="H101" s="556"/>
      <c r="I101" s="96">
        <f t="shared" ca="1" si="24"/>
        <v>0</v>
      </c>
      <c r="J101" s="96">
        <f t="shared" ca="1" si="25"/>
        <v>0</v>
      </c>
      <c r="K101" s="96">
        <f t="shared" ca="1" si="26"/>
        <v>0</v>
      </c>
      <c r="L101" s="96">
        <f t="shared" ca="1" si="27"/>
        <v>0</v>
      </c>
      <c r="M101" s="96">
        <f t="shared" ca="1" si="28"/>
        <v>0</v>
      </c>
      <c r="N101" s="283">
        <f t="shared" ca="1" si="29"/>
        <v>0</v>
      </c>
      <c r="O101" s="272"/>
    </row>
    <row r="102" spans="1:16" s="18" customFormat="1" ht="24" customHeight="1" thickTop="1" thickBot="1" x14ac:dyDescent="0.3">
      <c r="A102" s="326">
        <v>12</v>
      </c>
      <c r="B102" s="560" t="str">
        <f t="shared" ca="1" si="23"/>
        <v/>
      </c>
      <c r="C102" s="561" t="str">
        <f>IF(Part2!$D$7="", "", Part2!$D$7)</f>
        <v/>
      </c>
      <c r="D102" s="562"/>
      <c r="E102" s="554" t="str">
        <f t="shared" ca="1" si="30"/>
        <v/>
      </c>
      <c r="F102" s="555"/>
      <c r="G102" s="555"/>
      <c r="H102" s="556"/>
      <c r="I102" s="96">
        <f t="shared" ca="1" si="24"/>
        <v>0</v>
      </c>
      <c r="J102" s="96">
        <f t="shared" ca="1" si="25"/>
        <v>0</v>
      </c>
      <c r="K102" s="96">
        <f t="shared" ca="1" si="26"/>
        <v>0</v>
      </c>
      <c r="L102" s="96">
        <f t="shared" ca="1" si="27"/>
        <v>0</v>
      </c>
      <c r="M102" s="96">
        <f t="shared" ca="1" si="28"/>
        <v>0</v>
      </c>
      <c r="N102" s="283">
        <f t="shared" ca="1" si="29"/>
        <v>0</v>
      </c>
      <c r="O102" s="272"/>
    </row>
    <row r="103" spans="1:16" s="18" customFormat="1" ht="24" customHeight="1" thickTop="1" thickBot="1" x14ac:dyDescent="0.3">
      <c r="A103" s="326">
        <v>13</v>
      </c>
      <c r="B103" s="560" t="str">
        <f t="shared" ca="1" si="23"/>
        <v/>
      </c>
      <c r="C103" s="561" t="str">
        <f>IF(Part2!$D$7="", "", Part2!$D$7)</f>
        <v/>
      </c>
      <c r="D103" s="562"/>
      <c r="E103" s="554" t="str">
        <f t="shared" ca="1" si="30"/>
        <v/>
      </c>
      <c r="F103" s="555"/>
      <c r="G103" s="555"/>
      <c r="H103" s="556"/>
      <c r="I103" s="96">
        <f t="shared" ca="1" si="24"/>
        <v>0</v>
      </c>
      <c r="J103" s="96">
        <f t="shared" ca="1" si="25"/>
        <v>0</v>
      </c>
      <c r="K103" s="96">
        <f t="shared" ca="1" si="26"/>
        <v>0</v>
      </c>
      <c r="L103" s="96">
        <f t="shared" ca="1" si="27"/>
        <v>0</v>
      </c>
      <c r="M103" s="96">
        <f t="shared" ca="1" si="28"/>
        <v>0</v>
      </c>
      <c r="N103" s="283">
        <f t="shared" ca="1" si="29"/>
        <v>0</v>
      </c>
      <c r="O103" s="272"/>
    </row>
    <row r="104" spans="1:16" s="18" customFormat="1" ht="24" customHeight="1" thickTop="1" thickBot="1" x14ac:dyDescent="0.3">
      <c r="A104" s="326">
        <v>14</v>
      </c>
      <c r="B104" s="560" t="str">
        <f t="shared" ca="1" si="23"/>
        <v/>
      </c>
      <c r="C104" s="561" t="str">
        <f>IF(Part2!$D$7="", "", Part2!$D$7)</f>
        <v/>
      </c>
      <c r="D104" s="562"/>
      <c r="E104" s="554" t="str">
        <f t="shared" ca="1" si="30"/>
        <v/>
      </c>
      <c r="F104" s="555"/>
      <c r="G104" s="555"/>
      <c r="H104" s="556"/>
      <c r="I104" s="96">
        <f t="shared" ca="1" si="24"/>
        <v>0</v>
      </c>
      <c r="J104" s="96">
        <f t="shared" ca="1" si="25"/>
        <v>0</v>
      </c>
      <c r="K104" s="96">
        <f t="shared" ca="1" si="26"/>
        <v>0</v>
      </c>
      <c r="L104" s="96">
        <f t="shared" ca="1" si="27"/>
        <v>0</v>
      </c>
      <c r="M104" s="96">
        <f t="shared" ca="1" si="28"/>
        <v>0</v>
      </c>
      <c r="N104" s="283">
        <f t="shared" ca="1" si="29"/>
        <v>0</v>
      </c>
      <c r="O104" s="272"/>
    </row>
    <row r="105" spans="1:16" s="18" customFormat="1" ht="24" customHeight="1" thickTop="1" thickBot="1" x14ac:dyDescent="0.3">
      <c r="A105" s="326">
        <v>15</v>
      </c>
      <c r="B105" s="560" t="str">
        <f t="shared" ca="1" si="23"/>
        <v/>
      </c>
      <c r="C105" s="561" t="str">
        <f>IF(Part2!$D$7="", "", Part2!$D$7)</f>
        <v/>
      </c>
      <c r="D105" s="562"/>
      <c r="E105" s="554" t="str">
        <f t="shared" ca="1" si="30"/>
        <v/>
      </c>
      <c r="F105" s="555"/>
      <c r="G105" s="555"/>
      <c r="H105" s="556"/>
      <c r="I105" s="96">
        <f t="shared" ca="1" si="24"/>
        <v>0</v>
      </c>
      <c r="J105" s="96">
        <f t="shared" ca="1" si="25"/>
        <v>0</v>
      </c>
      <c r="K105" s="96">
        <f t="shared" ca="1" si="26"/>
        <v>0</v>
      </c>
      <c r="L105" s="96">
        <f t="shared" ca="1" si="27"/>
        <v>0</v>
      </c>
      <c r="M105" s="96">
        <f t="shared" ca="1" si="28"/>
        <v>0</v>
      </c>
      <c r="N105" s="283">
        <f t="shared" ca="1" si="29"/>
        <v>0</v>
      </c>
      <c r="O105" s="272"/>
    </row>
    <row r="106" spans="1:16" s="18" customFormat="1" ht="24" customHeight="1" thickTop="1" thickBot="1" x14ac:dyDescent="0.3">
      <c r="A106" s="326">
        <v>16</v>
      </c>
      <c r="B106" s="560" t="str">
        <f t="shared" ca="1" si="23"/>
        <v/>
      </c>
      <c r="C106" s="561" t="str">
        <f>IF(Part2!$D$7="", "", Part2!$D$7)</f>
        <v/>
      </c>
      <c r="D106" s="562"/>
      <c r="E106" s="554" t="str">
        <f t="shared" ca="1" si="30"/>
        <v/>
      </c>
      <c r="F106" s="555"/>
      <c r="G106" s="555"/>
      <c r="H106" s="556"/>
      <c r="I106" s="96">
        <f t="shared" ca="1" si="24"/>
        <v>0</v>
      </c>
      <c r="J106" s="96">
        <f t="shared" ca="1" si="25"/>
        <v>0</v>
      </c>
      <c r="K106" s="96">
        <f t="shared" ca="1" si="26"/>
        <v>0</v>
      </c>
      <c r="L106" s="96">
        <f t="shared" ca="1" si="27"/>
        <v>0</v>
      </c>
      <c r="M106" s="96">
        <f t="shared" ca="1" si="28"/>
        <v>0</v>
      </c>
      <c r="N106" s="283">
        <f t="shared" ca="1" si="29"/>
        <v>0</v>
      </c>
      <c r="O106" s="272"/>
    </row>
    <row r="107" spans="1:16" s="18" customFormat="1" ht="24" customHeight="1" thickTop="1" thickBot="1" x14ac:dyDescent="0.3">
      <c r="A107" s="326">
        <v>17</v>
      </c>
      <c r="B107" s="560" t="str">
        <f t="shared" ca="1" si="23"/>
        <v/>
      </c>
      <c r="C107" s="561" t="str">
        <f>IF(Part2!$D$7="", "", Part2!$D$7)</f>
        <v/>
      </c>
      <c r="D107" s="562"/>
      <c r="E107" s="554" t="str">
        <f t="shared" ca="1" si="30"/>
        <v/>
      </c>
      <c r="F107" s="555"/>
      <c r="G107" s="555"/>
      <c r="H107" s="556"/>
      <c r="I107" s="96">
        <f t="shared" ca="1" si="24"/>
        <v>0</v>
      </c>
      <c r="J107" s="96">
        <f t="shared" ca="1" si="25"/>
        <v>0</v>
      </c>
      <c r="K107" s="96">
        <f t="shared" ca="1" si="26"/>
        <v>0</v>
      </c>
      <c r="L107" s="96">
        <f t="shared" ca="1" si="27"/>
        <v>0</v>
      </c>
      <c r="M107" s="96">
        <f t="shared" ca="1" si="28"/>
        <v>0</v>
      </c>
      <c r="N107" s="283">
        <f t="shared" ca="1" si="29"/>
        <v>0</v>
      </c>
      <c r="O107" s="272"/>
    </row>
    <row r="108" spans="1:16" s="18" customFormat="1" ht="24" customHeight="1" thickTop="1" thickBot="1" x14ac:dyDescent="0.3">
      <c r="A108" s="326">
        <v>18</v>
      </c>
      <c r="B108" s="560" t="str">
        <f t="shared" ca="1" si="23"/>
        <v/>
      </c>
      <c r="C108" s="561" t="str">
        <f>IF(Part2!$D$7="", "", Part2!$D$7)</f>
        <v/>
      </c>
      <c r="D108" s="562"/>
      <c r="E108" s="554" t="str">
        <f t="shared" ca="1" si="30"/>
        <v/>
      </c>
      <c r="F108" s="555"/>
      <c r="G108" s="555"/>
      <c r="H108" s="556"/>
      <c r="I108" s="96">
        <f t="shared" ca="1" si="24"/>
        <v>0</v>
      </c>
      <c r="J108" s="96">
        <f t="shared" ca="1" si="25"/>
        <v>0</v>
      </c>
      <c r="K108" s="96">
        <f t="shared" ca="1" si="26"/>
        <v>0</v>
      </c>
      <c r="L108" s="96">
        <f t="shared" ca="1" si="27"/>
        <v>0</v>
      </c>
      <c r="M108" s="96">
        <f t="shared" ca="1" si="28"/>
        <v>0</v>
      </c>
      <c r="N108" s="283">
        <f t="shared" ca="1" si="29"/>
        <v>0</v>
      </c>
      <c r="O108" s="272"/>
    </row>
    <row r="109" spans="1:16" s="18" customFormat="1" ht="24" customHeight="1" thickTop="1" thickBot="1" x14ac:dyDescent="0.3">
      <c r="A109" s="326">
        <v>19</v>
      </c>
      <c r="B109" s="560" t="str">
        <f t="shared" ca="1" si="23"/>
        <v/>
      </c>
      <c r="C109" s="561" t="str">
        <f>IF(Part2!$D$7="", "", Part2!$D$7)</f>
        <v/>
      </c>
      <c r="D109" s="562"/>
      <c r="E109" s="554" t="str">
        <f t="shared" ca="1" si="30"/>
        <v/>
      </c>
      <c r="F109" s="555"/>
      <c r="G109" s="555"/>
      <c r="H109" s="556"/>
      <c r="I109" s="96">
        <f t="shared" ca="1" si="24"/>
        <v>0</v>
      </c>
      <c r="J109" s="96">
        <f t="shared" ca="1" si="25"/>
        <v>0</v>
      </c>
      <c r="K109" s="96">
        <f t="shared" ca="1" si="26"/>
        <v>0</v>
      </c>
      <c r="L109" s="96">
        <f t="shared" ca="1" si="27"/>
        <v>0</v>
      </c>
      <c r="M109" s="96">
        <f t="shared" ca="1" si="28"/>
        <v>0</v>
      </c>
      <c r="N109" s="283">
        <f t="shared" ca="1" si="29"/>
        <v>0</v>
      </c>
      <c r="O109" s="272"/>
    </row>
    <row r="110" spans="1:16" s="18" customFormat="1" ht="24" customHeight="1" thickTop="1" thickBot="1" x14ac:dyDescent="0.3">
      <c r="A110" s="326">
        <v>20</v>
      </c>
      <c r="B110" s="560" t="str">
        <f t="shared" ca="1" si="23"/>
        <v/>
      </c>
      <c r="C110" s="561" t="str">
        <f>IF(Part2!$D$7="", "", Part2!$D$7)</f>
        <v/>
      </c>
      <c r="D110" s="562"/>
      <c r="E110" s="554" t="str">
        <f t="shared" ca="1" si="30"/>
        <v/>
      </c>
      <c r="F110" s="555"/>
      <c r="G110" s="555"/>
      <c r="H110" s="556"/>
      <c r="I110" s="96">
        <f t="shared" ca="1" si="24"/>
        <v>0</v>
      </c>
      <c r="J110" s="96">
        <f t="shared" ca="1" si="25"/>
        <v>0</v>
      </c>
      <c r="K110" s="96">
        <f t="shared" ca="1" si="26"/>
        <v>0</v>
      </c>
      <c r="L110" s="96">
        <f t="shared" ca="1" si="27"/>
        <v>0</v>
      </c>
      <c r="M110" s="96">
        <f t="shared" ca="1" si="28"/>
        <v>0</v>
      </c>
      <c r="N110" s="283">
        <f t="shared" ca="1" si="29"/>
        <v>0</v>
      </c>
      <c r="O110" s="272"/>
      <c r="P110" s="142"/>
    </row>
    <row r="111" spans="1:16" s="18" customFormat="1" ht="15.75" customHeight="1" thickTop="1" thickBot="1" x14ac:dyDescent="0.35">
      <c r="A111" s="88"/>
      <c r="B111" s="597" t="s">
        <v>8</v>
      </c>
      <c r="C111" s="598"/>
      <c r="D111" s="598"/>
      <c r="E111" s="598"/>
      <c r="F111" s="598"/>
      <c r="G111" s="598"/>
      <c r="H111" s="598"/>
      <c r="I111" s="97">
        <f t="shared" ref="I111:N111" ca="1" si="31">SUM(I91:I110)</f>
        <v>0</v>
      </c>
      <c r="J111" s="97">
        <f t="shared" ca="1" si="31"/>
        <v>0</v>
      </c>
      <c r="K111" s="97">
        <f t="shared" ca="1" si="31"/>
        <v>0</v>
      </c>
      <c r="L111" s="97">
        <f t="shared" ca="1" si="31"/>
        <v>0</v>
      </c>
      <c r="M111" s="97">
        <f t="shared" ca="1" si="31"/>
        <v>0</v>
      </c>
      <c r="N111" s="98">
        <f t="shared" ca="1" si="31"/>
        <v>0</v>
      </c>
      <c r="O111" s="272"/>
    </row>
    <row r="112" spans="1:16" s="18" customFormat="1" ht="15" customHeight="1" thickTop="1" thickBot="1" x14ac:dyDescent="0.3">
      <c r="A112" s="91"/>
      <c r="B112" s="594" t="s">
        <v>183</v>
      </c>
      <c r="C112" s="595"/>
      <c r="D112" s="595"/>
      <c r="E112" s="595"/>
      <c r="F112" s="595"/>
      <c r="G112" s="595"/>
      <c r="H112" s="596"/>
      <c r="I112" s="124">
        <f ca="1">I111/(K85+0.01-N111)*100</f>
        <v>0</v>
      </c>
      <c r="J112" s="92" t="s">
        <v>98</v>
      </c>
      <c r="K112" s="92"/>
      <c r="L112" s="92"/>
      <c r="M112" s="92"/>
      <c r="N112" s="92"/>
      <c r="O112" s="273"/>
      <c r="P112" s="133"/>
    </row>
    <row r="113" spans="1:17" s="18" customFormat="1" ht="15" customHeight="1" thickTop="1" thickBot="1" x14ac:dyDescent="0.3">
      <c r="A113" s="88"/>
      <c r="B113" s="594" t="s">
        <v>184</v>
      </c>
      <c r="C113" s="595"/>
      <c r="D113" s="595"/>
      <c r="E113" s="595"/>
      <c r="F113" s="595"/>
      <c r="G113" s="595"/>
      <c r="H113" s="596"/>
      <c r="I113" s="124">
        <f ca="1">AR63/(K85+0.01-N111)*100</f>
        <v>0</v>
      </c>
      <c r="J113" s="123" t="s">
        <v>98</v>
      </c>
      <c r="K113" s="123"/>
      <c r="L113" s="123"/>
      <c r="M113" s="123"/>
      <c r="N113" s="123"/>
      <c r="O113" s="272"/>
      <c r="P113" s="133"/>
    </row>
    <row r="114" spans="1:17" s="18" customFormat="1" ht="15" hidden="1" customHeight="1" thickTop="1" thickBot="1" x14ac:dyDescent="0.3">
      <c r="A114" s="88"/>
      <c r="B114" s="594" t="s">
        <v>423</v>
      </c>
      <c r="C114" s="595"/>
      <c r="D114" s="595"/>
      <c r="E114" s="595"/>
      <c r="F114" s="595"/>
      <c r="G114" s="595"/>
      <c r="H114" s="596"/>
      <c r="I114" s="224">
        <f ca="1">AO63</f>
        <v>0</v>
      </c>
      <c r="J114" s="123" t="s">
        <v>136</v>
      </c>
      <c r="K114" s="123"/>
      <c r="L114" s="123"/>
      <c r="M114" s="123"/>
      <c r="N114" s="123"/>
      <c r="O114" s="272"/>
      <c r="P114" s="133"/>
    </row>
    <row r="115" spans="1:17" s="18" customFormat="1" ht="15" customHeight="1" thickTop="1" thickBot="1" x14ac:dyDescent="0.3">
      <c r="A115" s="88"/>
      <c r="B115" s="594" t="str">
        <f>"Aide demandée personnels fonctionnaires / Aide demandée totale* (max "&amp;Réglages!I19&amp;"%)"</f>
        <v>Aide demandée personnels fonctionnaires / Aide demandée totale* (max 40%)</v>
      </c>
      <c r="C115" s="595"/>
      <c r="D115" s="595"/>
      <c r="E115" s="595"/>
      <c r="F115" s="595"/>
      <c r="G115" s="595"/>
      <c r="H115" s="596"/>
      <c r="I115" s="124">
        <f ca="1">I114/(K85+0.1-N111)*100</f>
        <v>0</v>
      </c>
      <c r="J115" s="123" t="s">
        <v>98</v>
      </c>
      <c r="K115" s="170" t="str">
        <f ca="1">IF(I115&gt;Réglages!I19,"Attention : taux d’aide des personnels statutaires dépassé","")</f>
        <v/>
      </c>
      <c r="L115" s="123"/>
      <c r="M115" s="123"/>
      <c r="N115" s="123"/>
      <c r="O115" s="272"/>
      <c r="P115" s="133"/>
    </row>
    <row r="116" spans="1:17" s="18" customFormat="1" ht="15" customHeight="1" thickTop="1" thickBot="1" x14ac:dyDescent="0.3">
      <c r="A116" s="88"/>
      <c r="B116" s="594" t="str">
        <f>"Frais généraux demandés / Aide demandée totale* (max "&amp;Réglages!I16&amp;"%)"</f>
        <v>Frais généraux demandés / Aide demandée totale* (max 20%)</v>
      </c>
      <c r="C116" s="595"/>
      <c r="D116" s="595"/>
      <c r="E116" s="595"/>
      <c r="F116" s="595"/>
      <c r="G116" s="595"/>
      <c r="H116" s="596"/>
      <c r="I116" s="124">
        <f ca="1">N111/(K85+0.01-N111)*100</f>
        <v>0</v>
      </c>
      <c r="J116" s="123" t="s">
        <v>98</v>
      </c>
      <c r="K116" s="170" t="str">
        <f ca="1">IF(I116&gt;Réglages!I16,"Attention : maximum de frais généraux dépassé","")</f>
        <v/>
      </c>
      <c r="L116" s="123"/>
      <c r="M116" s="123"/>
      <c r="N116" s="123"/>
      <c r="O116" s="272"/>
      <c r="P116" s="133"/>
    </row>
    <row r="117" spans="1:17" s="18" customFormat="1" ht="15" customHeight="1" thickTop="1" thickBot="1" x14ac:dyDescent="0.3">
      <c r="A117" s="88"/>
      <c r="B117" s="594" t="str">
        <f>"Total des demandes de Décharges d’enseignement (max "&amp;Réglages!I22&amp;"k€/an)"</f>
        <v>Total des demandes de Décharges d’enseignement (max 50k€/an)</v>
      </c>
      <c r="C117" s="595"/>
      <c r="D117" s="595"/>
      <c r="E117" s="595"/>
      <c r="F117" s="595"/>
      <c r="G117" s="595"/>
      <c r="H117" s="596"/>
      <c r="I117" s="279">
        <f ca="1">AS63</f>
        <v>0</v>
      </c>
      <c r="J117" s="278" t="s">
        <v>220</v>
      </c>
      <c r="K117" s="279" t="str">
        <f>IF(H13&lt;&gt;"",I117/H13*12,"")</f>
        <v/>
      </c>
      <c r="L117" s="123" t="s">
        <v>221</v>
      </c>
      <c r="M117" s="170" t="str">
        <f>IF(AND(K117&gt;Réglages!I22*1000,K117&lt;&gt;""),"Attention : maximum dépassé","")</f>
        <v/>
      </c>
      <c r="N117" s="123"/>
      <c r="O117" s="272"/>
      <c r="P117" s="133"/>
    </row>
    <row r="118" spans="1:17" s="18" customFormat="1" ht="15.75" customHeight="1" thickTop="1" x14ac:dyDescent="0.25">
      <c r="A118" s="88"/>
      <c r="B118" s="599" t="s">
        <v>185</v>
      </c>
      <c r="C118" s="599"/>
      <c r="D118" s="599"/>
      <c r="E118" s="599"/>
      <c r="F118" s="599"/>
      <c r="G118" s="599"/>
      <c r="H118" s="599"/>
      <c r="I118" s="231"/>
      <c r="J118" s="231"/>
      <c r="K118" s="231"/>
      <c r="L118" s="231"/>
      <c r="M118" s="231"/>
      <c r="N118" s="231"/>
      <c r="O118" s="272"/>
      <c r="P118" s="133"/>
    </row>
    <row r="119" spans="1:17" s="18" customFormat="1" ht="15.75" customHeight="1" thickBot="1" x14ac:dyDescent="0.3">
      <c r="A119" s="88"/>
      <c r="B119" s="250"/>
      <c r="C119" s="250"/>
      <c r="D119" s="250"/>
      <c r="E119" s="250"/>
      <c r="F119" s="250"/>
      <c r="G119" s="250"/>
      <c r="H119" s="250"/>
      <c r="I119" s="231"/>
      <c r="J119" s="231"/>
      <c r="K119" s="231"/>
      <c r="L119" s="231"/>
      <c r="M119" s="231"/>
      <c r="N119" s="231"/>
      <c r="O119" s="272"/>
      <c r="P119" s="133"/>
    </row>
    <row r="120" spans="1:17" ht="18.75" customHeight="1" thickTop="1" thickBot="1" x14ac:dyDescent="0.4">
      <c r="B120" s="588" t="s">
        <v>228</v>
      </c>
      <c r="C120" s="589"/>
      <c r="D120" s="589"/>
      <c r="E120" s="589"/>
      <c r="F120" s="589"/>
      <c r="G120" s="589"/>
      <c r="H120" s="589"/>
      <c r="I120" s="589"/>
      <c r="J120" s="589"/>
      <c r="K120" s="589"/>
      <c r="L120" s="589"/>
      <c r="M120" s="589"/>
      <c r="N120" s="590"/>
      <c r="O120" s="274"/>
      <c r="P120" s="133"/>
      <c r="Q120" s="133"/>
    </row>
    <row r="121" spans="1:17" ht="17.25" hidden="1" customHeight="1" thickTop="1" x14ac:dyDescent="0.35">
      <c r="B121" s="308"/>
      <c r="C121" s="308"/>
      <c r="D121" s="308"/>
      <c r="E121" s="308"/>
      <c r="F121" s="308"/>
      <c r="G121" s="308"/>
      <c r="H121" s="308"/>
      <c r="I121" s="308"/>
      <c r="J121" s="308"/>
      <c r="K121" s="308"/>
      <c r="L121" s="308"/>
      <c r="M121" s="308"/>
      <c r="N121" s="308"/>
      <c r="O121" s="309"/>
      <c r="P121" s="133"/>
      <c r="Q121" s="133"/>
    </row>
    <row r="122" spans="1:17" s="17" customFormat="1" ht="17.25" customHeight="1" thickTop="1" thickBot="1" x14ac:dyDescent="0.4">
      <c r="B122" s="313"/>
      <c r="C122" s="313"/>
      <c r="D122" s="313"/>
      <c r="E122" s="313"/>
      <c r="F122" s="313"/>
      <c r="G122" s="313"/>
      <c r="H122" s="313"/>
      <c r="I122" s="600"/>
      <c r="J122" s="600"/>
      <c r="K122" s="600"/>
      <c r="L122" s="600"/>
      <c r="M122" s="313"/>
      <c r="N122" s="313"/>
      <c r="O122" s="314"/>
      <c r="P122" s="315"/>
      <c r="Q122" s="315"/>
    </row>
    <row r="123" spans="1:17" s="18" customFormat="1" ht="15.75" hidden="1" customHeight="1" thickBot="1" x14ac:dyDescent="0.3">
      <c r="A123" s="88"/>
      <c r="B123" s="310"/>
      <c r="C123" s="310"/>
      <c r="D123" s="310"/>
      <c r="E123" s="310"/>
      <c r="F123" s="310"/>
      <c r="G123" s="310"/>
      <c r="H123" s="310"/>
      <c r="I123" s="311"/>
      <c r="J123" s="311"/>
      <c r="K123" s="311"/>
      <c r="L123" s="311"/>
      <c r="M123" s="311"/>
      <c r="N123" s="311"/>
      <c r="O123" s="312"/>
      <c r="P123" s="133"/>
    </row>
    <row r="124" spans="1:17" s="297" customFormat="1" ht="30.75" customHeight="1" thickTop="1" x14ac:dyDescent="0.25">
      <c r="A124" s="327"/>
      <c r="B124" s="591" t="s">
        <v>197</v>
      </c>
      <c r="C124" s="592"/>
      <c r="D124" s="592"/>
      <c r="E124" s="593"/>
      <c r="F124" s="572" t="s">
        <v>198</v>
      </c>
      <c r="G124" s="572"/>
      <c r="H124" s="572"/>
      <c r="I124" s="573"/>
      <c r="J124" s="569" t="s">
        <v>298</v>
      </c>
      <c r="K124" s="569"/>
      <c r="L124" s="569"/>
      <c r="M124" s="569"/>
      <c r="N124" s="569"/>
      <c r="O124" s="437"/>
      <c r="P124" s="296"/>
    </row>
    <row r="125" spans="1:17" s="18" customFormat="1" ht="15.75" customHeight="1" x14ac:dyDescent="0.25">
      <c r="A125" s="328">
        <v>1</v>
      </c>
      <c r="B125" s="549" t="str">
        <f t="shared" ref="B125:B139" ca="1" si="32">LOOKUP($A125,$Q$189:$Q$363,$J$189:$J$363)</f>
        <v xml:space="preserve"> </v>
      </c>
      <c r="C125" s="540"/>
      <c r="D125" s="540"/>
      <c r="E125" s="550"/>
      <c r="F125" s="540" t="str">
        <f t="shared" ref="F125:F139" ca="1" si="33">LOOKUP($A125,$Q$189:$Q$363,$K$189:$K$363)</f>
        <v xml:space="preserve"> </v>
      </c>
      <c r="G125" s="540"/>
      <c r="H125" s="540"/>
      <c r="I125" s="541"/>
      <c r="J125" s="569"/>
      <c r="K125" s="569"/>
      <c r="L125" s="569"/>
      <c r="M125" s="569"/>
      <c r="N125" s="569"/>
      <c r="O125" s="437"/>
      <c r="P125" s="133"/>
    </row>
    <row r="126" spans="1:17" s="18" customFormat="1" ht="15.75" customHeight="1" x14ac:dyDescent="0.25">
      <c r="A126" s="328">
        <v>2</v>
      </c>
      <c r="B126" s="549" t="str">
        <f t="shared" ca="1" si="32"/>
        <v xml:space="preserve"> </v>
      </c>
      <c r="C126" s="540"/>
      <c r="D126" s="540"/>
      <c r="E126" s="550"/>
      <c r="F126" s="540" t="str">
        <f t="shared" ca="1" si="33"/>
        <v xml:space="preserve"> </v>
      </c>
      <c r="G126" s="540"/>
      <c r="H126" s="540"/>
      <c r="I126" s="541"/>
      <c r="J126" s="569"/>
      <c r="K126" s="569"/>
      <c r="L126" s="569"/>
      <c r="M126" s="569"/>
      <c r="N126" s="569"/>
      <c r="O126" s="437"/>
      <c r="P126" s="133"/>
    </row>
    <row r="127" spans="1:17" s="18" customFormat="1" ht="15.75" customHeight="1" x14ac:dyDescent="0.25">
      <c r="A127" s="328">
        <v>3</v>
      </c>
      <c r="B127" s="549" t="str">
        <f t="shared" ca="1" si="32"/>
        <v xml:space="preserve"> </v>
      </c>
      <c r="C127" s="540"/>
      <c r="D127" s="540"/>
      <c r="E127" s="550"/>
      <c r="F127" s="540" t="str">
        <f t="shared" ca="1" si="33"/>
        <v xml:space="preserve"> </v>
      </c>
      <c r="G127" s="540"/>
      <c r="H127" s="540"/>
      <c r="I127" s="541"/>
      <c r="J127" s="569"/>
      <c r="K127" s="569"/>
      <c r="L127" s="569"/>
      <c r="M127" s="569"/>
      <c r="N127" s="569"/>
      <c r="O127" s="437"/>
      <c r="P127" s="133"/>
    </row>
    <row r="128" spans="1:17" s="18" customFormat="1" ht="15.75" customHeight="1" x14ac:dyDescent="0.25">
      <c r="A128" s="328">
        <v>4</v>
      </c>
      <c r="B128" s="549" t="str">
        <f t="shared" ca="1" si="32"/>
        <v xml:space="preserve"> </v>
      </c>
      <c r="C128" s="540"/>
      <c r="D128" s="540"/>
      <c r="E128" s="550"/>
      <c r="F128" s="540" t="str">
        <f t="shared" ca="1" si="33"/>
        <v xml:space="preserve"> </v>
      </c>
      <c r="G128" s="540"/>
      <c r="H128" s="540"/>
      <c r="I128" s="541"/>
      <c r="J128" s="569"/>
      <c r="K128" s="569"/>
      <c r="L128" s="569"/>
      <c r="M128" s="569"/>
      <c r="N128" s="569"/>
      <c r="O128" s="437"/>
      <c r="P128" s="133"/>
    </row>
    <row r="129" spans="1:17" s="18" customFormat="1" ht="15.75" customHeight="1" x14ac:dyDescent="0.25">
      <c r="A129" s="328">
        <v>5</v>
      </c>
      <c r="B129" s="549" t="str">
        <f t="shared" ca="1" si="32"/>
        <v xml:space="preserve"> </v>
      </c>
      <c r="C129" s="540"/>
      <c r="D129" s="540"/>
      <c r="E129" s="550"/>
      <c r="F129" s="540" t="str">
        <f t="shared" ca="1" si="33"/>
        <v xml:space="preserve"> </v>
      </c>
      <c r="G129" s="540"/>
      <c r="H129" s="540"/>
      <c r="I129" s="541"/>
      <c r="J129" s="569"/>
      <c r="K129" s="569"/>
      <c r="L129" s="569"/>
      <c r="M129" s="569"/>
      <c r="N129" s="569"/>
      <c r="O129" s="437"/>
      <c r="P129" s="133"/>
    </row>
    <row r="130" spans="1:17" s="18" customFormat="1" ht="15.75" customHeight="1" x14ac:dyDescent="0.25">
      <c r="A130" s="328">
        <v>6</v>
      </c>
      <c r="B130" s="549" t="str">
        <f t="shared" ca="1" si="32"/>
        <v xml:space="preserve"> </v>
      </c>
      <c r="C130" s="540"/>
      <c r="D130" s="540"/>
      <c r="E130" s="550"/>
      <c r="F130" s="540" t="str">
        <f t="shared" ca="1" si="33"/>
        <v xml:space="preserve"> </v>
      </c>
      <c r="G130" s="540"/>
      <c r="H130" s="540"/>
      <c r="I130" s="541"/>
      <c r="J130" s="569"/>
      <c r="K130" s="569"/>
      <c r="L130" s="569"/>
      <c r="M130" s="569"/>
      <c r="N130" s="569"/>
      <c r="O130" s="437"/>
      <c r="P130" s="133"/>
    </row>
    <row r="131" spans="1:17" s="18" customFormat="1" ht="15.75" customHeight="1" x14ac:dyDescent="0.25">
      <c r="A131" s="328">
        <v>7</v>
      </c>
      <c r="B131" s="549" t="str">
        <f t="shared" ca="1" si="32"/>
        <v xml:space="preserve"> </v>
      </c>
      <c r="C131" s="540"/>
      <c r="D131" s="540"/>
      <c r="E131" s="550"/>
      <c r="F131" s="540" t="str">
        <f t="shared" ca="1" si="33"/>
        <v xml:space="preserve"> </v>
      </c>
      <c r="G131" s="540"/>
      <c r="H131" s="540"/>
      <c r="I131" s="541"/>
      <c r="J131" s="569"/>
      <c r="K131" s="569"/>
      <c r="L131" s="569"/>
      <c r="M131" s="569"/>
      <c r="N131" s="569"/>
      <c r="O131" s="437"/>
      <c r="P131" s="133"/>
    </row>
    <row r="132" spans="1:17" s="18" customFormat="1" ht="15.75" customHeight="1" x14ac:dyDescent="0.25">
      <c r="A132" s="328">
        <v>8</v>
      </c>
      <c r="B132" s="549" t="str">
        <f t="shared" ca="1" si="32"/>
        <v xml:space="preserve"> </v>
      </c>
      <c r="C132" s="540"/>
      <c r="D132" s="540"/>
      <c r="E132" s="550"/>
      <c r="F132" s="540" t="str">
        <f t="shared" ca="1" si="33"/>
        <v xml:space="preserve"> </v>
      </c>
      <c r="G132" s="540"/>
      <c r="H132" s="540"/>
      <c r="I132" s="541"/>
      <c r="J132" s="569"/>
      <c r="K132" s="569"/>
      <c r="L132" s="569"/>
      <c r="M132" s="569"/>
      <c r="N132" s="569"/>
      <c r="O132" s="437"/>
      <c r="P132" s="133"/>
    </row>
    <row r="133" spans="1:17" s="18" customFormat="1" ht="15.75" customHeight="1" x14ac:dyDescent="0.25">
      <c r="A133" s="328">
        <v>9</v>
      </c>
      <c r="B133" s="549" t="str">
        <f t="shared" ca="1" si="32"/>
        <v xml:space="preserve"> </v>
      </c>
      <c r="C133" s="540"/>
      <c r="D133" s="540"/>
      <c r="E133" s="550"/>
      <c r="F133" s="540" t="str">
        <f t="shared" ca="1" si="33"/>
        <v xml:space="preserve"> </v>
      </c>
      <c r="G133" s="540"/>
      <c r="H133" s="540"/>
      <c r="I133" s="541"/>
      <c r="J133" s="569"/>
      <c r="K133" s="569"/>
      <c r="L133" s="569"/>
      <c r="M133" s="569"/>
      <c r="N133" s="569"/>
      <c r="O133" s="437"/>
      <c r="P133" s="133"/>
    </row>
    <row r="134" spans="1:17" s="18" customFormat="1" ht="15.75" customHeight="1" x14ac:dyDescent="0.25">
      <c r="A134" s="328">
        <v>10</v>
      </c>
      <c r="B134" s="549" t="str">
        <f t="shared" ca="1" si="32"/>
        <v xml:space="preserve"> </v>
      </c>
      <c r="C134" s="540"/>
      <c r="D134" s="540"/>
      <c r="E134" s="550"/>
      <c r="F134" s="540" t="str">
        <f t="shared" ca="1" si="33"/>
        <v xml:space="preserve"> </v>
      </c>
      <c r="G134" s="540"/>
      <c r="H134" s="540"/>
      <c r="I134" s="541"/>
      <c r="J134" s="569"/>
      <c r="K134" s="569"/>
      <c r="L134" s="569"/>
      <c r="M134" s="569"/>
      <c r="N134" s="569"/>
      <c r="O134" s="437"/>
      <c r="P134" s="133"/>
    </row>
    <row r="135" spans="1:17" s="18" customFormat="1" ht="15.75" customHeight="1" x14ac:dyDescent="0.25">
      <c r="A135" s="328">
        <v>11</v>
      </c>
      <c r="B135" s="549" t="str">
        <f t="shared" ca="1" si="32"/>
        <v xml:space="preserve"> </v>
      </c>
      <c r="C135" s="540"/>
      <c r="D135" s="540"/>
      <c r="E135" s="550"/>
      <c r="F135" s="540" t="str">
        <f t="shared" ca="1" si="33"/>
        <v xml:space="preserve"> </v>
      </c>
      <c r="G135" s="540"/>
      <c r="H135" s="540"/>
      <c r="I135" s="541"/>
      <c r="J135" s="569"/>
      <c r="K135" s="569"/>
      <c r="L135" s="569"/>
      <c r="M135" s="569"/>
      <c r="N135" s="569"/>
      <c r="O135" s="437"/>
      <c r="P135" s="133"/>
    </row>
    <row r="136" spans="1:17" s="18" customFormat="1" ht="15.75" customHeight="1" x14ac:dyDescent="0.25">
      <c r="A136" s="328">
        <v>12</v>
      </c>
      <c r="B136" s="549" t="str">
        <f t="shared" ca="1" si="32"/>
        <v xml:space="preserve"> </v>
      </c>
      <c r="C136" s="540"/>
      <c r="D136" s="540"/>
      <c r="E136" s="550"/>
      <c r="F136" s="540" t="str">
        <f t="shared" ca="1" si="33"/>
        <v xml:space="preserve"> </v>
      </c>
      <c r="G136" s="540"/>
      <c r="H136" s="540"/>
      <c r="I136" s="541"/>
      <c r="J136" s="569"/>
      <c r="K136" s="569"/>
      <c r="L136" s="569"/>
      <c r="M136" s="569"/>
      <c r="N136" s="569"/>
      <c r="O136" s="437"/>
      <c r="P136" s="133"/>
    </row>
    <row r="137" spans="1:17" s="18" customFormat="1" ht="15.75" customHeight="1" x14ac:dyDescent="0.25">
      <c r="A137" s="328">
        <v>13</v>
      </c>
      <c r="B137" s="549" t="str">
        <f t="shared" ca="1" si="32"/>
        <v xml:space="preserve"> </v>
      </c>
      <c r="C137" s="540"/>
      <c r="D137" s="540"/>
      <c r="E137" s="550"/>
      <c r="F137" s="540" t="str">
        <f t="shared" ca="1" si="33"/>
        <v xml:space="preserve"> </v>
      </c>
      <c r="G137" s="540"/>
      <c r="H137" s="540"/>
      <c r="I137" s="541"/>
      <c r="J137" s="569"/>
      <c r="K137" s="569"/>
      <c r="L137" s="569"/>
      <c r="M137" s="569"/>
      <c r="N137" s="569"/>
      <c r="O137" s="437"/>
      <c r="P137" s="133"/>
    </row>
    <row r="138" spans="1:17" s="18" customFormat="1" ht="15.75" customHeight="1" x14ac:dyDescent="0.25">
      <c r="A138" s="328">
        <v>14</v>
      </c>
      <c r="B138" s="549" t="str">
        <f t="shared" ca="1" si="32"/>
        <v xml:space="preserve"> </v>
      </c>
      <c r="C138" s="540"/>
      <c r="D138" s="540"/>
      <c r="E138" s="550"/>
      <c r="F138" s="540" t="str">
        <f t="shared" ca="1" si="33"/>
        <v xml:space="preserve"> </v>
      </c>
      <c r="G138" s="540"/>
      <c r="H138" s="540"/>
      <c r="I138" s="541"/>
      <c r="J138" s="569"/>
      <c r="K138" s="569"/>
      <c r="L138" s="569"/>
      <c r="M138" s="569"/>
      <c r="N138" s="569"/>
      <c r="O138" s="437"/>
      <c r="P138" s="133"/>
    </row>
    <row r="139" spans="1:17" s="18" customFormat="1" ht="15.75" customHeight="1" thickBot="1" x14ac:dyDescent="0.3">
      <c r="A139" s="328">
        <v>15</v>
      </c>
      <c r="B139" s="551" t="str">
        <f t="shared" ca="1" si="32"/>
        <v xml:space="preserve"> </v>
      </c>
      <c r="C139" s="552"/>
      <c r="D139" s="552"/>
      <c r="E139" s="553"/>
      <c r="F139" s="547" t="str">
        <f t="shared" ca="1" si="33"/>
        <v xml:space="preserve"> </v>
      </c>
      <c r="G139" s="547"/>
      <c r="H139" s="547"/>
      <c r="I139" s="548"/>
      <c r="J139" s="569"/>
      <c r="K139" s="569"/>
      <c r="L139" s="569"/>
      <c r="M139" s="569"/>
      <c r="N139" s="569"/>
      <c r="O139" s="437"/>
      <c r="P139" s="133"/>
    </row>
    <row r="140" spans="1:17" s="88" customFormat="1" ht="8.25" customHeight="1" thickTop="1" thickBot="1" x14ac:dyDescent="0.35">
      <c r="B140" s="333"/>
      <c r="C140" s="333"/>
      <c r="D140" s="333"/>
      <c r="E140" s="333"/>
      <c r="F140" s="333"/>
      <c r="G140" s="333"/>
      <c r="H140" s="333"/>
      <c r="I140" s="334"/>
      <c r="J140" s="335"/>
      <c r="K140" s="334"/>
      <c r="L140" s="335"/>
      <c r="M140" s="437"/>
      <c r="N140" s="437"/>
      <c r="O140" s="437"/>
      <c r="P140" s="315"/>
    </row>
    <row r="141" spans="1:17" s="18" customFormat="1" ht="28.15" customHeight="1" thickTop="1" thickBot="1" x14ac:dyDescent="0.4">
      <c r="A141" s="88"/>
      <c r="B141" s="557" t="s">
        <v>418</v>
      </c>
      <c r="C141" s="558"/>
      <c r="D141" s="558"/>
      <c r="E141" s="558"/>
      <c r="F141" s="558"/>
      <c r="G141" s="543">
        <f ca="1">AO63</f>
        <v>0</v>
      </c>
      <c r="H141" s="543"/>
      <c r="I141" s="559"/>
      <c r="J141" s="570" t="s">
        <v>421</v>
      </c>
      <c r="K141" s="571"/>
      <c r="L141" s="571"/>
      <c r="M141" s="543">
        <f ca="1">AP63+AQ63</f>
        <v>0</v>
      </c>
      <c r="N141" s="544"/>
      <c r="O141" s="437"/>
      <c r="P141" s="133"/>
    </row>
    <row r="142" spans="1:17" s="18" customFormat="1" ht="15.75" customHeight="1" thickTop="1" thickBot="1" x14ac:dyDescent="0.3">
      <c r="A142" s="88"/>
      <c r="B142" s="250"/>
      <c r="C142" s="250"/>
      <c r="D142" s="250"/>
      <c r="E142" s="250"/>
      <c r="F142" s="250"/>
      <c r="G142" s="250"/>
      <c r="H142" s="250"/>
      <c r="I142" s="232"/>
      <c r="J142" s="231"/>
      <c r="K142" s="231"/>
      <c r="L142" s="231"/>
      <c r="M142" s="231"/>
      <c r="N142" s="231"/>
      <c r="O142" s="272"/>
      <c r="P142" s="133"/>
    </row>
    <row r="143" spans="1:17" ht="18.75" customHeight="1" thickTop="1" thickBot="1" x14ac:dyDescent="0.4">
      <c r="B143" s="588" t="s">
        <v>88</v>
      </c>
      <c r="C143" s="589"/>
      <c r="D143" s="589"/>
      <c r="E143" s="589"/>
      <c r="F143" s="589"/>
      <c r="G143" s="589"/>
      <c r="H143" s="589"/>
      <c r="I143" s="589"/>
      <c r="J143" s="589"/>
      <c r="K143" s="589"/>
      <c r="L143" s="589"/>
      <c r="M143" s="589"/>
      <c r="N143" s="590"/>
      <c r="O143" s="274"/>
      <c r="P143" s="133"/>
      <c r="Q143" s="133"/>
    </row>
    <row r="144" spans="1:17" ht="15.75" customHeight="1" thickTop="1" thickBot="1" x14ac:dyDescent="0.4">
      <c r="A144" s="329"/>
      <c r="B144" s="658"/>
      <c r="C144" s="659"/>
      <c r="D144" s="7"/>
      <c r="E144" s="7"/>
      <c r="F144" s="7"/>
      <c r="G144" s="7"/>
      <c r="H144" s="7"/>
      <c r="I144" s="7"/>
      <c r="J144" s="7"/>
      <c r="K144" s="7"/>
      <c r="L144" s="7"/>
      <c r="M144" s="7"/>
      <c r="N144" s="7"/>
      <c r="O144" s="261"/>
      <c r="P144" s="135"/>
      <c r="Q144" s="133"/>
    </row>
    <row r="145" spans="1:17" s="52" customFormat="1" ht="15.75" customHeight="1" thickTop="1" thickBot="1" x14ac:dyDescent="0.35">
      <c r="A145" s="323"/>
      <c r="B145" s="658"/>
      <c r="C145" s="659"/>
      <c r="D145" s="86"/>
      <c r="E145" s="86"/>
      <c r="F145" s="86"/>
      <c r="G145" s="86"/>
      <c r="H145" s="87"/>
      <c r="I145" s="670" t="s">
        <v>87</v>
      </c>
      <c r="J145" s="668"/>
      <c r="K145" s="668"/>
      <c r="L145" s="667" t="s">
        <v>9</v>
      </c>
      <c r="M145" s="668"/>
      <c r="N145" s="669"/>
      <c r="O145" s="268"/>
      <c r="P145" s="135"/>
      <c r="Q145" s="135"/>
    </row>
    <row r="146" spans="1:17" s="52" customFormat="1" ht="15.75" customHeight="1" thickTop="1" thickBot="1" x14ac:dyDescent="0.4">
      <c r="A146" s="323"/>
      <c r="B146" s="660" t="s">
        <v>157</v>
      </c>
      <c r="C146" s="661"/>
      <c r="D146" s="661"/>
      <c r="E146" s="661"/>
      <c r="F146" s="661"/>
      <c r="G146" s="661"/>
      <c r="H146" s="661"/>
      <c r="I146" s="665">
        <f ca="1">AT63</f>
        <v>0</v>
      </c>
      <c r="J146" s="666"/>
      <c r="K146" s="666"/>
      <c r="L146" s="662">
        <f ca="1">AU63</f>
        <v>0</v>
      </c>
      <c r="M146" s="663"/>
      <c r="N146" s="664"/>
      <c r="O146" s="268"/>
      <c r="P146"/>
      <c r="Q146" s="135"/>
    </row>
    <row r="147" spans="1:17" s="52" customFormat="1" ht="15.75" customHeight="1" thickTop="1" thickBot="1" x14ac:dyDescent="0.4">
      <c r="A147" s="323"/>
      <c r="B147" s="643" t="s">
        <v>159</v>
      </c>
      <c r="C147" s="644"/>
      <c r="D147" s="644"/>
      <c r="E147" s="644"/>
      <c r="F147" s="644"/>
      <c r="G147" s="644"/>
      <c r="H147" s="645"/>
      <c r="I147" s="646">
        <f ca="1">AV63</f>
        <v>0</v>
      </c>
      <c r="J147" s="647"/>
      <c r="K147" s="647"/>
      <c r="L147" s="648">
        <f ca="1">AW63</f>
        <v>0</v>
      </c>
      <c r="M147" s="649"/>
      <c r="N147" s="650"/>
      <c r="O147" s="268"/>
      <c r="P147"/>
      <c r="Q147" s="135"/>
    </row>
    <row r="148" spans="1:17" s="52" customFormat="1" ht="15.75" customHeight="1" thickTop="1" thickBot="1" x14ac:dyDescent="0.4">
      <c r="A148" s="323"/>
      <c r="B148" s="651" t="s">
        <v>158</v>
      </c>
      <c r="C148" s="652"/>
      <c r="D148" s="652"/>
      <c r="E148" s="652"/>
      <c r="F148" s="652"/>
      <c r="G148" s="652"/>
      <c r="H148" s="653"/>
      <c r="I148" s="654">
        <f ca="1">SUM(I146:K147)</f>
        <v>0</v>
      </c>
      <c r="J148" s="655"/>
      <c r="K148" s="656"/>
      <c r="L148" s="654">
        <f ca="1">SUM(L146:N147)</f>
        <v>0</v>
      </c>
      <c r="M148" s="655"/>
      <c r="N148" s="657"/>
      <c r="O148" s="268"/>
      <c r="P148"/>
      <c r="Q148" s="135"/>
    </row>
    <row r="149" spans="1:17" ht="15" thickTop="1" x14ac:dyDescent="0.35"/>
    <row r="160" spans="1:17" ht="13.9" hidden="1" customHeight="1" x14ac:dyDescent="0.35"/>
    <row r="161" spans="1:14" ht="14.5" hidden="1" customHeight="1" x14ac:dyDescent="0.35"/>
    <row r="162" spans="1:14" ht="15" thickBot="1" x14ac:dyDescent="0.4"/>
    <row r="163" spans="1:14" ht="21" customHeight="1" thickTop="1" thickBot="1" x14ac:dyDescent="0.4">
      <c r="A163" s="330"/>
      <c r="B163" s="672" t="s">
        <v>97</v>
      </c>
      <c r="C163" s="673"/>
      <c r="D163" s="673"/>
      <c r="E163" s="673"/>
      <c r="F163" s="673"/>
      <c r="G163" s="673"/>
      <c r="H163" s="674"/>
      <c r="K163" s="672" t="s">
        <v>182</v>
      </c>
      <c r="L163" s="673"/>
      <c r="M163" s="673"/>
      <c r="N163" s="674"/>
    </row>
    <row r="164" spans="1:14" ht="16.5" customHeight="1" thickTop="1" thickBot="1" x14ac:dyDescent="0.4">
      <c r="A164" s="330"/>
      <c r="B164" s="607" t="s">
        <v>2</v>
      </c>
      <c r="C164" s="608"/>
      <c r="D164" s="609"/>
      <c r="E164" s="610" t="s">
        <v>1</v>
      </c>
      <c r="F164" s="608"/>
      <c r="G164" s="608"/>
      <c r="H164" s="611"/>
      <c r="K164" s="612" t="s">
        <v>2</v>
      </c>
      <c r="L164" s="613"/>
      <c r="M164" s="620" t="s">
        <v>1</v>
      </c>
      <c r="N164" s="621"/>
    </row>
    <row r="165" spans="1:14" ht="24.75" customHeight="1" thickTop="1" thickBot="1" x14ac:dyDescent="0.4">
      <c r="A165" s="331"/>
      <c r="B165" s="622" t="str">
        <f>IF(C$18="","",C$18)</f>
        <v/>
      </c>
      <c r="C165" s="623"/>
      <c r="D165" s="624"/>
      <c r="E165" s="623" t="str">
        <f>IF(C$17="","",C$17)</f>
        <v/>
      </c>
      <c r="F165" s="623"/>
      <c r="G165" s="623"/>
      <c r="H165" s="625"/>
      <c r="K165" s="626" t="str">
        <f>IF(D43="","",D43)</f>
        <v/>
      </c>
      <c r="L165" s="627"/>
      <c r="M165" s="628" t="str">
        <f>IF(D42="","",D42)</f>
        <v/>
      </c>
      <c r="N165" s="629"/>
    </row>
    <row r="166" spans="1:14" ht="15.5" thickTop="1" thickBot="1" x14ac:dyDescent="0.4">
      <c r="A166" s="234"/>
      <c r="B166" s="49"/>
      <c r="C166" s="49"/>
      <c r="K166" s="607" t="s">
        <v>28</v>
      </c>
      <c r="L166" s="608"/>
      <c r="M166" s="608"/>
      <c r="N166" s="611"/>
    </row>
    <row r="167" spans="1:14" ht="16.5" customHeight="1" thickTop="1" thickBot="1" x14ac:dyDescent="0.4">
      <c r="A167" s="330"/>
      <c r="B167" s="630" t="s">
        <v>27</v>
      </c>
      <c r="C167" s="631"/>
      <c r="D167" s="631"/>
      <c r="E167" s="631"/>
      <c r="F167" s="631"/>
      <c r="G167" s="631"/>
      <c r="H167" s="632"/>
      <c r="K167" s="622" t="str">
        <f>IF(D44="","",D44)</f>
        <v/>
      </c>
      <c r="L167" s="623"/>
      <c r="M167" s="623"/>
      <c r="N167" s="625"/>
    </row>
    <row r="168" spans="1:14" ht="15.5" thickTop="1" thickBot="1" x14ac:dyDescent="0.4">
      <c r="A168" s="330"/>
      <c r="B168" s="633"/>
      <c r="C168" s="633"/>
      <c r="D168" s="633"/>
      <c r="E168" s="633"/>
      <c r="F168" s="633"/>
      <c r="G168" s="633"/>
      <c r="H168" s="633"/>
      <c r="K168" s="49"/>
      <c r="L168" s="49"/>
      <c r="M168" s="49"/>
      <c r="N168" s="49"/>
    </row>
    <row r="169" spans="1:14" ht="16.5" customHeight="1" thickTop="1" thickBot="1" x14ac:dyDescent="0.4">
      <c r="A169" s="330"/>
      <c r="B169" s="633"/>
      <c r="C169" s="633"/>
      <c r="D169" s="633"/>
      <c r="E169" s="633"/>
      <c r="F169" s="633"/>
      <c r="G169" s="633"/>
      <c r="H169" s="633"/>
      <c r="K169" s="630" t="s">
        <v>243</v>
      </c>
      <c r="L169" s="631"/>
      <c r="M169" s="631"/>
      <c r="N169" s="632"/>
    </row>
    <row r="170" spans="1:14" ht="15.5" thickTop="1" thickBot="1" x14ac:dyDescent="0.4">
      <c r="A170" s="330"/>
      <c r="B170" s="633"/>
      <c r="C170" s="633"/>
      <c r="D170" s="633"/>
      <c r="E170" s="633"/>
      <c r="F170" s="633"/>
      <c r="G170" s="633"/>
      <c r="H170" s="633"/>
      <c r="K170" s="634"/>
      <c r="L170" s="635"/>
      <c r="M170" s="635"/>
      <c r="N170" s="636"/>
    </row>
    <row r="171" spans="1:14" ht="15.5" thickTop="1" thickBot="1" x14ac:dyDescent="0.4">
      <c r="A171" s="330"/>
      <c r="B171" s="633"/>
      <c r="C171" s="633"/>
      <c r="D171" s="633"/>
      <c r="E171" s="633"/>
      <c r="F171" s="633"/>
      <c r="G171" s="633"/>
      <c r="H171" s="633"/>
      <c r="K171" s="637"/>
      <c r="L171" s="638"/>
      <c r="M171" s="638"/>
      <c r="N171" s="639"/>
    </row>
    <row r="172" spans="1:14" ht="15.5" thickTop="1" thickBot="1" x14ac:dyDescent="0.4">
      <c r="A172" s="330"/>
      <c r="B172" s="633"/>
      <c r="C172" s="633"/>
      <c r="D172" s="633"/>
      <c r="E172" s="633"/>
      <c r="F172" s="633"/>
      <c r="G172" s="633"/>
      <c r="H172" s="633"/>
      <c r="K172" s="637"/>
      <c r="L172" s="638"/>
      <c r="M172" s="638"/>
      <c r="N172" s="639"/>
    </row>
    <row r="173" spans="1:14" ht="15.5" thickTop="1" thickBot="1" x14ac:dyDescent="0.4">
      <c r="A173" s="330"/>
      <c r="B173" s="633"/>
      <c r="C173" s="633"/>
      <c r="D173" s="633"/>
      <c r="E173" s="633"/>
      <c r="F173" s="633"/>
      <c r="G173" s="633"/>
      <c r="H173" s="633"/>
      <c r="K173" s="637"/>
      <c r="L173" s="638"/>
      <c r="M173" s="638"/>
      <c r="N173" s="639"/>
    </row>
    <row r="174" spans="1:14" ht="15.5" thickTop="1" thickBot="1" x14ac:dyDescent="0.4">
      <c r="A174" s="330"/>
      <c r="B174" s="633"/>
      <c r="C174" s="633"/>
      <c r="D174" s="633"/>
      <c r="E174" s="633"/>
      <c r="F174" s="633"/>
      <c r="G174" s="633"/>
      <c r="H174" s="633"/>
      <c r="K174" s="637"/>
      <c r="L174" s="638"/>
      <c r="M174" s="638"/>
      <c r="N174" s="639"/>
    </row>
    <row r="175" spans="1:14" ht="15.5" thickTop="1" thickBot="1" x14ac:dyDescent="0.4">
      <c r="A175" s="330"/>
      <c r="B175" s="633"/>
      <c r="C175" s="633"/>
      <c r="D175" s="633"/>
      <c r="E175" s="633"/>
      <c r="F175" s="633"/>
      <c r="G175" s="633"/>
      <c r="H175" s="633"/>
      <c r="K175" s="640"/>
      <c r="L175" s="641"/>
      <c r="M175" s="641"/>
      <c r="N175" s="642"/>
    </row>
    <row r="176" spans="1:14" ht="15" thickTop="1" x14ac:dyDescent="0.35">
      <c r="A176" s="332"/>
      <c r="B176" s="618" t="str">
        <f>"Projet : "&amp;M3</f>
        <v xml:space="preserve">Projet :  </v>
      </c>
      <c r="C176" s="619"/>
      <c r="D176" s="619"/>
      <c r="E176" s="619"/>
      <c r="F176" s="619"/>
      <c r="G176" s="619"/>
      <c r="H176" s="619"/>
      <c r="I176" s="619"/>
      <c r="J176" s="619"/>
      <c r="K176" s="619"/>
      <c r="L176" s="619"/>
      <c r="M176" s="619"/>
      <c r="N176" s="619"/>
    </row>
    <row r="177" spans="1:19" ht="15" customHeight="1" x14ac:dyDescent="0.35">
      <c r="B177" s="671" t="s">
        <v>90</v>
      </c>
      <c r="C177" s="671"/>
      <c r="D177" s="671"/>
      <c r="E177" s="671"/>
      <c r="F177" s="671"/>
      <c r="G177" s="671"/>
      <c r="H177" s="671"/>
      <c r="I177" s="671"/>
      <c r="J177" s="671"/>
      <c r="K177" s="671"/>
      <c r="L177" s="671"/>
      <c r="M177" s="671"/>
      <c r="N177" s="671"/>
    </row>
    <row r="178" spans="1:19" ht="14.5" x14ac:dyDescent="0.35">
      <c r="B178" s="671"/>
      <c r="C178" s="671"/>
      <c r="D178" s="671"/>
      <c r="E178" s="671"/>
      <c r="F178" s="671"/>
      <c r="G178" s="671"/>
      <c r="H178" s="671"/>
      <c r="I178" s="671"/>
      <c r="J178" s="671"/>
      <c r="K178" s="671"/>
      <c r="L178" s="671"/>
      <c r="M178" s="671"/>
      <c r="N178" s="671"/>
    </row>
    <row r="179" spans="1:19" s="17" customFormat="1" ht="14.5" x14ac:dyDescent="0.35">
      <c r="O179" s="271"/>
    </row>
    <row r="180" spans="1:19" ht="14.5" hidden="1" x14ac:dyDescent="0.35">
      <c r="B180"/>
      <c r="C180"/>
      <c r="D180"/>
      <c r="E180"/>
      <c r="F180"/>
      <c r="G180"/>
      <c r="H180"/>
      <c r="I180"/>
      <c r="J180"/>
      <c r="K180"/>
      <c r="L180"/>
      <c r="M180"/>
      <c r="N180"/>
      <c r="O180" s="203"/>
    </row>
    <row r="181" spans="1:19" ht="24" hidden="1" customHeight="1" x14ac:dyDescent="0.35">
      <c r="B181"/>
      <c r="C181"/>
      <c r="D181"/>
      <c r="E181"/>
      <c r="F181"/>
      <c r="G181"/>
      <c r="H181"/>
      <c r="I181"/>
      <c r="J181"/>
      <c r="K181"/>
      <c r="L181"/>
      <c r="M181"/>
      <c r="N181"/>
      <c r="O181" s="203"/>
    </row>
    <row r="182" spans="1:19" ht="14.5" hidden="1" x14ac:dyDescent="0.35">
      <c r="B182"/>
      <c r="C182"/>
      <c r="D182"/>
      <c r="E182"/>
      <c r="F182"/>
      <c r="G182"/>
      <c r="H182"/>
      <c r="I182"/>
      <c r="J182"/>
      <c r="K182"/>
      <c r="L182"/>
      <c r="M182"/>
      <c r="N182"/>
      <c r="O182" s="203"/>
    </row>
    <row r="183" spans="1:19" s="163" customFormat="1" ht="14.5" hidden="1" x14ac:dyDescent="0.35">
      <c r="A183" s="17"/>
      <c r="B183" s="247" t="s">
        <v>200</v>
      </c>
      <c r="P183" s="223"/>
    </row>
    <row r="184" spans="1:19" ht="14.5" hidden="1" x14ac:dyDescent="0.35">
      <c r="B184"/>
      <c r="C184"/>
      <c r="D184"/>
      <c r="E184"/>
      <c r="F184"/>
      <c r="G184"/>
      <c r="H184"/>
      <c r="I184"/>
      <c r="J184"/>
      <c r="K184"/>
      <c r="L184"/>
      <c r="M184"/>
      <c r="N184"/>
      <c r="O184"/>
      <c r="P184" s="203"/>
    </row>
    <row r="185" spans="1:19" ht="14.5" hidden="1" x14ac:dyDescent="0.35">
      <c r="B185" s="221" t="s">
        <v>201</v>
      </c>
      <c r="C185"/>
      <c r="D185"/>
      <c r="E185"/>
      <c r="F185"/>
      <c r="G185"/>
      <c r="H185"/>
      <c r="I185"/>
      <c r="J185"/>
      <c r="K185"/>
      <c r="L185"/>
      <c r="M185"/>
      <c r="N185"/>
      <c r="O185"/>
      <c r="P185" s="203"/>
    </row>
    <row r="186" spans="1:19" ht="14.5" hidden="1" x14ac:dyDescent="0.35">
      <c r="B186"/>
      <c r="C186"/>
      <c r="D186"/>
      <c r="E186"/>
      <c r="F186"/>
      <c r="G186"/>
      <c r="H186"/>
      <c r="I186"/>
      <c r="J186"/>
      <c r="K186"/>
      <c r="L186"/>
      <c r="M186"/>
      <c r="N186"/>
      <c r="O186"/>
      <c r="P186" s="203"/>
    </row>
    <row r="187" spans="1:19" ht="14.5" hidden="1" x14ac:dyDescent="0.35">
      <c r="B187"/>
      <c r="C187"/>
      <c r="D187"/>
      <c r="E187"/>
      <c r="F187"/>
      <c r="G187"/>
      <c r="H187"/>
      <c r="I187" s="248" t="s">
        <v>212</v>
      </c>
      <c r="J187" s="248" t="s">
        <v>213</v>
      </c>
      <c r="K187" s="248" t="s">
        <v>214</v>
      </c>
      <c r="L187" s="248" t="s">
        <v>122</v>
      </c>
      <c r="M187" s="248" t="s">
        <v>123</v>
      </c>
      <c r="N187"/>
      <c r="O187"/>
      <c r="P187" s="203"/>
      <c r="Q187" s="290" t="s">
        <v>222</v>
      </c>
      <c r="R187" s="291">
        <f ca="1">SUM(R189:R348)</f>
        <v>0</v>
      </c>
      <c r="S187" s="291">
        <f ca="1">SUM(S189:S348)</f>
        <v>0</v>
      </c>
    </row>
    <row r="188" spans="1:19" ht="101.5" hidden="1" x14ac:dyDescent="0.35">
      <c r="B188" s="614" t="s">
        <v>210</v>
      </c>
      <c r="C188" s="615"/>
      <c r="D188" s="614" t="s">
        <v>211</v>
      </c>
      <c r="E188" s="616"/>
      <c r="F188" s="616"/>
      <c r="G188" s="616"/>
      <c r="H188" s="615"/>
      <c r="I188" s="249" t="s">
        <v>199</v>
      </c>
      <c r="J188" s="249" t="s">
        <v>197</v>
      </c>
      <c r="K188" s="249" t="s">
        <v>198</v>
      </c>
      <c r="L188" s="249" t="s">
        <v>230</v>
      </c>
      <c r="M188" s="249" t="s">
        <v>254</v>
      </c>
      <c r="N188" s="259" t="s">
        <v>218</v>
      </c>
      <c r="O188" s="258" t="s">
        <v>217</v>
      </c>
      <c r="P188" s="277">
        <v>0</v>
      </c>
      <c r="R188" s="288" t="s">
        <v>255</v>
      </c>
      <c r="S188" s="288" t="s">
        <v>256</v>
      </c>
    </row>
    <row r="189" spans="1:19" ht="14.5" hidden="1" x14ac:dyDescent="0.35">
      <c r="A189" s="88"/>
      <c r="B189" s="617" t="s">
        <v>110</v>
      </c>
      <c r="C189" s="617"/>
      <c r="D189" s="617" t="s">
        <v>202</v>
      </c>
      <c r="E189" s="617"/>
      <c r="F189" s="617"/>
      <c r="G189" s="617"/>
      <c r="H189" s="617"/>
      <c r="I189" t="str">
        <f t="shared" ref="I189:M208" ca="1" si="34">INDIRECT("'"&amp;$B189&amp;"'!"&amp;I$187&amp;ROW(INDIRECT("'"&amp;$B189&amp;"'!"&amp;$D189)))</f>
        <v xml:space="preserve"> 
()</v>
      </c>
      <c r="J189" t="str">
        <f t="shared" ca="1" si="34"/>
        <v>Étab de la fiche</v>
      </c>
      <c r="K189" s="275" t="str">
        <f t="shared" ca="1" si="34"/>
        <v/>
      </c>
      <c r="L189">
        <f ca="1">INDIRECT("'"&amp;$B189&amp;"'!"&amp;L$187&amp;ROW(INDIRECT("'"&amp;$B189&amp;"'!"&amp;$D189)))</f>
        <v>0</v>
      </c>
      <c r="M189">
        <f ca="1">INDIRECT("'"&amp;$B189&amp;"'!"&amp;M$187&amp;ROW(INDIRECT("'"&amp;$B189&amp;"'!"&amp;$D189)))</f>
        <v>0</v>
      </c>
      <c r="N189" t="b">
        <f t="shared" ref="N189:N220" si="35">IF(D189="autre_étab_1",TRUE,FALSE)</f>
        <v>1</v>
      </c>
      <c r="O189" t="b">
        <f ca="1">AND(IF(COUNTIF($K$189:K189,K189)&gt;1,FALSE,TRUE),K189&lt;&gt;0,NOT(N189))</f>
        <v>0</v>
      </c>
      <c r="P189" s="203">
        <f t="shared" ref="P189:P220" ca="1" si="36">P188+O189</f>
        <v>0</v>
      </c>
      <c r="Q189" s="127" t="str">
        <f t="shared" ref="Q189:Q220" ca="1" si="37">IF(O189,P189,"x")</f>
        <v>x</v>
      </c>
      <c r="R189" s="289">
        <f t="shared" ref="R189:R220" ca="1" si="38">IF(N189,L189,0)</f>
        <v>0</v>
      </c>
      <c r="S189" s="289">
        <f ca="1">IF(N189,M189,0)</f>
        <v>0</v>
      </c>
    </row>
    <row r="190" spans="1:19" ht="14.5" hidden="1" x14ac:dyDescent="0.35">
      <c r="A190" s="88"/>
      <c r="B190" s="606" t="s">
        <v>110</v>
      </c>
      <c r="C190" s="606"/>
      <c r="D190" s="606" t="s">
        <v>203</v>
      </c>
      <c r="E190" s="606"/>
      <c r="F190" s="606"/>
      <c r="G190" s="606"/>
      <c r="H190" s="606"/>
      <c r="I190">
        <f t="shared" ca="1" si="34"/>
        <v>0</v>
      </c>
      <c r="J190">
        <f t="shared" ca="1" si="34"/>
        <v>0</v>
      </c>
      <c r="K190" s="275">
        <f t="shared" ca="1" si="34"/>
        <v>0</v>
      </c>
      <c r="L190" t="str">
        <f t="shared" ca="1" si="34"/>
        <v>Prénom, nom, fonction de la personne habilitée puis Signature et cachet :</v>
      </c>
      <c r="M190">
        <f t="shared" ca="1" si="34"/>
        <v>0</v>
      </c>
      <c r="N190" t="b">
        <f t="shared" si="35"/>
        <v>0</v>
      </c>
      <c r="O190" t="b">
        <f ca="1">AND(IF(COUNTIF($K$189:K190,K190)&gt;1,FALSE,TRUE),K190&lt;&gt;0,NOT(N190))</f>
        <v>0</v>
      </c>
      <c r="P190" s="203">
        <f t="shared" ca="1" si="36"/>
        <v>0</v>
      </c>
      <c r="Q190" s="127" t="str">
        <f t="shared" ca="1" si="37"/>
        <v>x</v>
      </c>
      <c r="R190" s="289">
        <f t="shared" si="38"/>
        <v>0</v>
      </c>
      <c r="S190" s="289">
        <f t="shared" ref="S190:S253" si="39">IF(N190,M190,0)</f>
        <v>0</v>
      </c>
    </row>
    <row r="191" spans="1:19" ht="14.5" hidden="1" x14ac:dyDescent="0.35">
      <c r="A191" s="88"/>
      <c r="B191" s="606" t="s">
        <v>110</v>
      </c>
      <c r="C191" s="606"/>
      <c r="D191" s="606" t="s">
        <v>204</v>
      </c>
      <c r="E191" s="606"/>
      <c r="F191" s="606"/>
      <c r="G191" s="606"/>
      <c r="H191" s="606"/>
      <c r="I191">
        <f t="shared" ca="1" si="34"/>
        <v>0</v>
      </c>
      <c r="J191">
        <f t="shared" ca="1" si="34"/>
        <v>0</v>
      </c>
      <c r="K191" s="275">
        <f t="shared" ca="1" si="34"/>
        <v>0</v>
      </c>
      <c r="L191" t="str">
        <f t="shared" ca="1" si="34"/>
        <v>Prénom, nom, fonction de la personne habilitée puis Signature et cachet :</v>
      </c>
      <c r="M191">
        <f t="shared" ca="1" si="34"/>
        <v>0</v>
      </c>
      <c r="N191" t="b">
        <f t="shared" si="35"/>
        <v>0</v>
      </c>
      <c r="O191" t="b">
        <f ca="1">AND(IF(COUNTIF($K$189:K191,K191)&gt;1,FALSE,TRUE),K191&lt;&gt;0,NOT(N191))</f>
        <v>0</v>
      </c>
      <c r="P191" s="203">
        <f t="shared" ca="1" si="36"/>
        <v>0</v>
      </c>
      <c r="Q191" s="127" t="str">
        <f t="shared" ca="1" si="37"/>
        <v>x</v>
      </c>
      <c r="R191" s="289">
        <f t="shared" si="38"/>
        <v>0</v>
      </c>
      <c r="S191" s="289">
        <f t="shared" si="39"/>
        <v>0</v>
      </c>
    </row>
    <row r="192" spans="1:19" ht="14.5" hidden="1" x14ac:dyDescent="0.35">
      <c r="A192" s="88"/>
      <c r="B192" s="606" t="s">
        <v>110</v>
      </c>
      <c r="C192" s="606"/>
      <c r="D192" s="606" t="s">
        <v>205</v>
      </c>
      <c r="E192" s="606"/>
      <c r="F192" s="606"/>
      <c r="G192" s="606"/>
      <c r="H192" s="606"/>
      <c r="I192">
        <f t="shared" ca="1" si="34"/>
        <v>0</v>
      </c>
      <c r="J192">
        <f t="shared" ca="1" si="34"/>
        <v>0</v>
      </c>
      <c r="K192" s="275">
        <f t="shared" ca="1" si="34"/>
        <v>0</v>
      </c>
      <c r="L192" t="str">
        <f t="shared" ca="1" si="34"/>
        <v>Prénom, nom, fonction de la personne habilitée puis Signature et cachet :</v>
      </c>
      <c r="M192">
        <f t="shared" ca="1" si="34"/>
        <v>0</v>
      </c>
      <c r="N192" t="b">
        <f t="shared" si="35"/>
        <v>0</v>
      </c>
      <c r="O192" t="b">
        <f ca="1">AND(IF(COUNTIF($K$189:K192,K192)&gt;1,FALSE,TRUE),K192&lt;&gt;0,NOT(N192))</f>
        <v>0</v>
      </c>
      <c r="P192" s="203">
        <f t="shared" ca="1" si="36"/>
        <v>0</v>
      </c>
      <c r="Q192" s="127" t="str">
        <f t="shared" ca="1" si="37"/>
        <v>x</v>
      </c>
      <c r="R192" s="289">
        <f t="shared" si="38"/>
        <v>0</v>
      </c>
      <c r="S192" s="289">
        <f t="shared" si="39"/>
        <v>0</v>
      </c>
    </row>
    <row r="193" spans="1:19" ht="14.5" hidden="1" x14ac:dyDescent="0.35">
      <c r="A193" s="88"/>
      <c r="B193" s="606" t="s">
        <v>110</v>
      </c>
      <c r="C193" s="606"/>
      <c r="D193" s="606" t="s">
        <v>206</v>
      </c>
      <c r="E193" s="606"/>
      <c r="F193" s="606"/>
      <c r="G193" s="606"/>
      <c r="H193" s="606"/>
      <c r="I193">
        <f t="shared" ca="1" si="34"/>
        <v>0</v>
      </c>
      <c r="J193">
        <f t="shared" ca="1" si="34"/>
        <v>0</v>
      </c>
      <c r="K193" s="275">
        <f t="shared" ca="1" si="34"/>
        <v>0</v>
      </c>
      <c r="L193" t="str">
        <f t="shared" ca="1" si="34"/>
        <v>Prénom, nom, fonction de la personne habilitée puis Signature et cachet :</v>
      </c>
      <c r="M193">
        <f t="shared" ca="1" si="34"/>
        <v>0</v>
      </c>
      <c r="N193" t="b">
        <f t="shared" si="35"/>
        <v>0</v>
      </c>
      <c r="O193" t="b">
        <f ca="1">AND(IF(COUNTIF($K$189:K193,K193)&gt;1,FALSE,TRUE),K193&lt;&gt;0,NOT(N193))</f>
        <v>0</v>
      </c>
      <c r="P193" s="203">
        <f t="shared" ca="1" si="36"/>
        <v>0</v>
      </c>
      <c r="Q193" s="127" t="str">
        <f t="shared" ca="1" si="37"/>
        <v>x</v>
      </c>
      <c r="R193" s="289">
        <f t="shared" si="38"/>
        <v>0</v>
      </c>
      <c r="S193" s="289">
        <f t="shared" si="39"/>
        <v>0</v>
      </c>
    </row>
    <row r="194" spans="1:19" ht="14.5" hidden="1" x14ac:dyDescent="0.35">
      <c r="A194" s="88"/>
      <c r="B194" s="606" t="s">
        <v>110</v>
      </c>
      <c r="C194" s="606"/>
      <c r="D194" s="606" t="s">
        <v>207</v>
      </c>
      <c r="E194" s="606"/>
      <c r="F194" s="606"/>
      <c r="G194" s="606"/>
      <c r="H194" s="606"/>
      <c r="I194">
        <f t="shared" ca="1" si="34"/>
        <v>0</v>
      </c>
      <c r="J194">
        <f t="shared" ca="1" si="34"/>
        <v>0</v>
      </c>
      <c r="K194" s="275">
        <f t="shared" ca="1" si="34"/>
        <v>0</v>
      </c>
      <c r="L194" t="str">
        <f t="shared" ca="1" si="34"/>
        <v>Prénom, nom, fonction de la personne habilitée puis Signature et cachet :</v>
      </c>
      <c r="M194">
        <f t="shared" ca="1" si="34"/>
        <v>0</v>
      </c>
      <c r="N194" t="b">
        <f t="shared" si="35"/>
        <v>0</v>
      </c>
      <c r="O194" t="b">
        <f ca="1">AND(IF(COUNTIF($K$189:K194,K194)&gt;1,FALSE,TRUE),K194&lt;&gt;0,NOT(N194))</f>
        <v>0</v>
      </c>
      <c r="P194" s="203">
        <f t="shared" ca="1" si="36"/>
        <v>0</v>
      </c>
      <c r="Q194" s="127" t="str">
        <f t="shared" ca="1" si="37"/>
        <v>x</v>
      </c>
      <c r="R194" s="289">
        <f t="shared" si="38"/>
        <v>0</v>
      </c>
      <c r="S194" s="289">
        <f t="shared" si="39"/>
        <v>0</v>
      </c>
    </row>
    <row r="195" spans="1:19" ht="14.5" hidden="1" x14ac:dyDescent="0.35">
      <c r="A195" s="88"/>
      <c r="B195" s="606" t="s">
        <v>110</v>
      </c>
      <c r="C195" s="606"/>
      <c r="D195" s="606" t="s">
        <v>208</v>
      </c>
      <c r="E195" s="606"/>
      <c r="F195" s="606"/>
      <c r="G195" s="606"/>
      <c r="H195" s="606"/>
      <c r="I195">
        <f t="shared" ca="1" si="34"/>
        <v>0</v>
      </c>
      <c r="J195">
        <f t="shared" ca="1" si="34"/>
        <v>0</v>
      </c>
      <c r="K195" s="275">
        <f t="shared" ca="1" si="34"/>
        <v>0</v>
      </c>
      <c r="L195" t="str">
        <f t="shared" ca="1" si="34"/>
        <v>Prénom, nom, fonction de la personne habilitée puis Signature et cachet :</v>
      </c>
      <c r="M195">
        <f t="shared" ca="1" si="34"/>
        <v>0</v>
      </c>
      <c r="N195" t="b">
        <f t="shared" si="35"/>
        <v>0</v>
      </c>
      <c r="O195" t="b">
        <f ca="1">AND(IF(COUNTIF($K$189:K195,K195)&gt;1,FALSE,TRUE),K195&lt;&gt;0,NOT(N195))</f>
        <v>0</v>
      </c>
      <c r="P195" s="203">
        <f t="shared" ca="1" si="36"/>
        <v>0</v>
      </c>
      <c r="Q195" s="127" t="str">
        <f t="shared" ca="1" si="37"/>
        <v>x</v>
      </c>
      <c r="R195" s="289">
        <f t="shared" si="38"/>
        <v>0</v>
      </c>
      <c r="S195" s="289">
        <f t="shared" si="39"/>
        <v>0</v>
      </c>
    </row>
    <row r="196" spans="1:19" ht="14.5" hidden="1" x14ac:dyDescent="0.35">
      <c r="A196" s="88"/>
      <c r="B196" s="606" t="s">
        <v>110</v>
      </c>
      <c r="C196" s="606"/>
      <c r="D196" s="606" t="s">
        <v>209</v>
      </c>
      <c r="E196" s="606"/>
      <c r="F196" s="606"/>
      <c r="G196" s="606"/>
      <c r="H196" s="606"/>
      <c r="I196">
        <f t="shared" ca="1" si="34"/>
        <v>0</v>
      </c>
      <c r="J196">
        <f t="shared" ca="1" si="34"/>
        <v>0</v>
      </c>
      <c r="K196" s="275">
        <f t="shared" ca="1" si="34"/>
        <v>0</v>
      </c>
      <c r="L196" t="str">
        <f t="shared" ca="1" si="34"/>
        <v>Prénom, nom, fonction de la personne habilitée puis Signature et cachet :</v>
      </c>
      <c r="M196">
        <f t="shared" ca="1" si="34"/>
        <v>0</v>
      </c>
      <c r="N196" t="b">
        <f t="shared" si="35"/>
        <v>0</v>
      </c>
      <c r="O196" t="b">
        <f ca="1">AND(IF(COUNTIF($K$189:K196,K196)&gt;1,FALSE,TRUE),K196&lt;&gt;0,NOT(N196))</f>
        <v>0</v>
      </c>
      <c r="P196" s="203">
        <f t="shared" ca="1" si="36"/>
        <v>0</v>
      </c>
      <c r="Q196" s="127" t="str">
        <f t="shared" ca="1" si="37"/>
        <v>x</v>
      </c>
      <c r="R196" s="289">
        <f t="shared" si="38"/>
        <v>0</v>
      </c>
      <c r="S196" s="289">
        <f t="shared" si="39"/>
        <v>0</v>
      </c>
    </row>
    <row r="197" spans="1:19" ht="14.5" hidden="1" x14ac:dyDescent="0.35">
      <c r="A197" s="88">
        <v>17</v>
      </c>
      <c r="B197" s="601" t="str">
        <f t="shared" ref="B197:B228" si="40">"Part"&amp;QUOTIENT(A197-1,8)</f>
        <v>Part2</v>
      </c>
      <c r="C197" s="601"/>
      <c r="D197" s="601" t="str">
        <f t="shared" ref="D197:D228" si="41">"autre_étab_"&amp;A197-8*QUOTIENT(A197-1,8)</f>
        <v>autre_étab_1</v>
      </c>
      <c r="E197" s="601"/>
      <c r="F197" s="601"/>
      <c r="G197" s="601"/>
      <c r="H197" s="601"/>
      <c r="I197" t="str">
        <f t="shared" ca="1" si="34"/>
        <v xml:space="preserve"> 
()</v>
      </c>
      <c r="J197" t="str">
        <f t="shared" ca="1" si="34"/>
        <v>Étab de la fiche</v>
      </c>
      <c r="K197" s="275" t="str">
        <f t="shared" ca="1" si="34"/>
        <v/>
      </c>
      <c r="L197">
        <f t="shared" ca="1" si="34"/>
        <v>0</v>
      </c>
      <c r="M197">
        <f t="shared" ca="1" si="34"/>
        <v>0</v>
      </c>
      <c r="N197" t="b">
        <f t="shared" si="35"/>
        <v>1</v>
      </c>
      <c r="O197" t="b">
        <f ca="1">AND(IF(COUNTIF($K$189:K197,K197)&gt;1,FALSE,TRUE),K197&lt;&gt;0,NOT(N197))</f>
        <v>0</v>
      </c>
      <c r="P197" s="203">
        <f t="shared" ca="1" si="36"/>
        <v>0</v>
      </c>
      <c r="Q197" s="127" t="str">
        <f t="shared" ca="1" si="37"/>
        <v>x</v>
      </c>
      <c r="R197" s="289">
        <f t="shared" ca="1" si="38"/>
        <v>0</v>
      </c>
      <c r="S197" s="289">
        <f t="shared" ca="1" si="39"/>
        <v>0</v>
      </c>
    </row>
    <row r="198" spans="1:19" ht="14.5" hidden="1" x14ac:dyDescent="0.35">
      <c r="A198" s="88">
        <v>18</v>
      </c>
      <c r="B198" s="601" t="str">
        <f t="shared" si="40"/>
        <v>Part2</v>
      </c>
      <c r="C198" s="601"/>
      <c r="D198" s="601" t="str">
        <f t="shared" si="41"/>
        <v>autre_étab_2</v>
      </c>
      <c r="E198" s="601"/>
      <c r="F198" s="601"/>
      <c r="G198" s="601"/>
      <c r="H198" s="601"/>
      <c r="I198">
        <f t="shared" ca="1" si="34"/>
        <v>0</v>
      </c>
      <c r="J198">
        <f t="shared" ca="1" si="34"/>
        <v>0</v>
      </c>
      <c r="K198" s="275">
        <f t="shared" ca="1" si="34"/>
        <v>0</v>
      </c>
      <c r="L198" t="str">
        <f t="shared" ca="1" si="34"/>
        <v>Prénom, nom, fonction de la personne habilitée puis Signature et cachet :</v>
      </c>
      <c r="M198">
        <f t="shared" ca="1" si="34"/>
        <v>0</v>
      </c>
      <c r="N198" t="b">
        <f t="shared" si="35"/>
        <v>0</v>
      </c>
      <c r="O198" t="b">
        <f ca="1">AND(IF(COUNTIF($K$189:K198,K198)&gt;1,FALSE,TRUE),K198&lt;&gt;0,NOT(N198))</f>
        <v>0</v>
      </c>
      <c r="P198" s="203">
        <f t="shared" ca="1" si="36"/>
        <v>0</v>
      </c>
      <c r="Q198" s="127" t="str">
        <f t="shared" ca="1" si="37"/>
        <v>x</v>
      </c>
      <c r="R198" s="289">
        <f t="shared" si="38"/>
        <v>0</v>
      </c>
      <c r="S198" s="289">
        <f t="shared" si="39"/>
        <v>0</v>
      </c>
    </row>
    <row r="199" spans="1:19" ht="14.5" hidden="1" x14ac:dyDescent="0.35">
      <c r="A199" s="88">
        <v>19</v>
      </c>
      <c r="B199" s="601" t="str">
        <f t="shared" si="40"/>
        <v>Part2</v>
      </c>
      <c r="C199" s="601"/>
      <c r="D199" s="601" t="str">
        <f t="shared" si="41"/>
        <v>autre_étab_3</v>
      </c>
      <c r="E199" s="601"/>
      <c r="F199" s="601"/>
      <c r="G199" s="601"/>
      <c r="H199" s="601"/>
      <c r="I199">
        <f t="shared" ca="1" si="34"/>
        <v>0</v>
      </c>
      <c r="J199">
        <f t="shared" ca="1" si="34"/>
        <v>0</v>
      </c>
      <c r="K199" s="275">
        <f t="shared" ca="1" si="34"/>
        <v>0</v>
      </c>
      <c r="L199" t="str">
        <f t="shared" ca="1" si="34"/>
        <v>Prénom, nom, fonction de la personne habilitée puis Signature et cachet :</v>
      </c>
      <c r="M199">
        <f t="shared" ca="1" si="34"/>
        <v>0</v>
      </c>
      <c r="N199" t="b">
        <f t="shared" si="35"/>
        <v>0</v>
      </c>
      <c r="O199" t="b">
        <f ca="1">AND(IF(COUNTIF($K$189:K199,K199)&gt;1,FALSE,TRUE),K199&lt;&gt;0,NOT(N199))</f>
        <v>0</v>
      </c>
      <c r="P199" s="203">
        <f t="shared" ca="1" si="36"/>
        <v>0</v>
      </c>
      <c r="Q199" s="127" t="str">
        <f t="shared" ca="1" si="37"/>
        <v>x</v>
      </c>
      <c r="R199" s="289">
        <f t="shared" si="38"/>
        <v>0</v>
      </c>
      <c r="S199" s="289">
        <f t="shared" si="39"/>
        <v>0</v>
      </c>
    </row>
    <row r="200" spans="1:19" ht="14.5" hidden="1" x14ac:dyDescent="0.35">
      <c r="A200" s="88">
        <v>20</v>
      </c>
      <c r="B200" s="601" t="str">
        <f t="shared" si="40"/>
        <v>Part2</v>
      </c>
      <c r="C200" s="601"/>
      <c r="D200" s="601" t="str">
        <f t="shared" si="41"/>
        <v>autre_étab_4</v>
      </c>
      <c r="E200" s="601"/>
      <c r="F200" s="601"/>
      <c r="G200" s="601"/>
      <c r="H200" s="601"/>
      <c r="I200">
        <f t="shared" ca="1" si="34"/>
        <v>0</v>
      </c>
      <c r="J200">
        <f t="shared" ca="1" si="34"/>
        <v>0</v>
      </c>
      <c r="K200" s="275">
        <f t="shared" ca="1" si="34"/>
        <v>0</v>
      </c>
      <c r="L200" t="str">
        <f t="shared" ca="1" si="34"/>
        <v>Prénom, nom, fonction de la personne habilitée puis Signature et cachet :</v>
      </c>
      <c r="M200">
        <f t="shared" ca="1" si="34"/>
        <v>0</v>
      </c>
      <c r="N200" t="b">
        <f t="shared" si="35"/>
        <v>0</v>
      </c>
      <c r="O200" t="b">
        <f ca="1">AND(IF(COUNTIF($K$189:K200,K200)&gt;1,FALSE,TRUE),K200&lt;&gt;0,NOT(N200))</f>
        <v>0</v>
      </c>
      <c r="P200" s="203">
        <f t="shared" ca="1" si="36"/>
        <v>0</v>
      </c>
      <c r="Q200" s="127" t="str">
        <f t="shared" ca="1" si="37"/>
        <v>x</v>
      </c>
      <c r="R200" s="289">
        <f t="shared" si="38"/>
        <v>0</v>
      </c>
      <c r="S200" s="289">
        <f t="shared" si="39"/>
        <v>0</v>
      </c>
    </row>
    <row r="201" spans="1:19" ht="14.5" hidden="1" x14ac:dyDescent="0.35">
      <c r="A201" s="88">
        <v>21</v>
      </c>
      <c r="B201" s="601" t="str">
        <f t="shared" si="40"/>
        <v>Part2</v>
      </c>
      <c r="C201" s="601"/>
      <c r="D201" s="601" t="str">
        <f t="shared" si="41"/>
        <v>autre_étab_5</v>
      </c>
      <c r="E201" s="601"/>
      <c r="F201" s="601"/>
      <c r="G201" s="601"/>
      <c r="H201" s="601"/>
      <c r="I201">
        <f t="shared" ca="1" si="34"/>
        <v>0</v>
      </c>
      <c r="J201">
        <f t="shared" ca="1" si="34"/>
        <v>0</v>
      </c>
      <c r="K201" s="275">
        <f t="shared" ca="1" si="34"/>
        <v>0</v>
      </c>
      <c r="L201" t="str">
        <f t="shared" ca="1" si="34"/>
        <v>Prénom, nom, fonction de la personne habilitée puis Signature et cachet :</v>
      </c>
      <c r="M201">
        <f t="shared" ca="1" si="34"/>
        <v>0</v>
      </c>
      <c r="N201" t="b">
        <f t="shared" si="35"/>
        <v>0</v>
      </c>
      <c r="O201" t="b">
        <f ca="1">AND(IF(COUNTIF($K$189:K201,K201)&gt;1,FALSE,TRUE),K201&lt;&gt;0,NOT(N201))</f>
        <v>0</v>
      </c>
      <c r="P201" s="203">
        <f t="shared" ca="1" si="36"/>
        <v>0</v>
      </c>
      <c r="Q201" s="127" t="str">
        <f t="shared" ca="1" si="37"/>
        <v>x</v>
      </c>
      <c r="R201" s="289">
        <f t="shared" si="38"/>
        <v>0</v>
      </c>
      <c r="S201" s="289">
        <f t="shared" si="39"/>
        <v>0</v>
      </c>
    </row>
    <row r="202" spans="1:19" ht="14.5" hidden="1" x14ac:dyDescent="0.35">
      <c r="A202" s="88">
        <v>22</v>
      </c>
      <c r="B202" s="601" t="str">
        <f t="shared" si="40"/>
        <v>Part2</v>
      </c>
      <c r="C202" s="601"/>
      <c r="D202" s="601" t="str">
        <f t="shared" si="41"/>
        <v>autre_étab_6</v>
      </c>
      <c r="E202" s="601"/>
      <c r="F202" s="601"/>
      <c r="G202" s="601"/>
      <c r="H202" s="601"/>
      <c r="I202">
        <f t="shared" ca="1" si="34"/>
        <v>0</v>
      </c>
      <c r="J202">
        <f t="shared" ca="1" si="34"/>
        <v>0</v>
      </c>
      <c r="K202" s="275">
        <f t="shared" ca="1" si="34"/>
        <v>0</v>
      </c>
      <c r="L202" t="str">
        <f t="shared" ca="1" si="34"/>
        <v>Prénom, nom, fonction de la personne habilitée puis Signature et cachet :</v>
      </c>
      <c r="M202">
        <f t="shared" ca="1" si="34"/>
        <v>0</v>
      </c>
      <c r="N202" t="b">
        <f t="shared" si="35"/>
        <v>0</v>
      </c>
      <c r="O202" t="b">
        <f ca="1">AND(IF(COUNTIF($K$189:K202,K202)&gt;1,FALSE,TRUE),K202&lt;&gt;0,NOT(N202))</f>
        <v>0</v>
      </c>
      <c r="P202" s="203">
        <f t="shared" ca="1" si="36"/>
        <v>0</v>
      </c>
      <c r="Q202" s="127" t="str">
        <f t="shared" ca="1" si="37"/>
        <v>x</v>
      </c>
      <c r="R202" s="289">
        <f t="shared" si="38"/>
        <v>0</v>
      </c>
      <c r="S202" s="289">
        <f t="shared" si="39"/>
        <v>0</v>
      </c>
    </row>
    <row r="203" spans="1:19" ht="14.5" hidden="1" x14ac:dyDescent="0.35">
      <c r="A203" s="88">
        <v>23</v>
      </c>
      <c r="B203" s="601" t="str">
        <f t="shared" si="40"/>
        <v>Part2</v>
      </c>
      <c r="C203" s="601"/>
      <c r="D203" s="601" t="str">
        <f t="shared" si="41"/>
        <v>autre_étab_7</v>
      </c>
      <c r="E203" s="601"/>
      <c r="F203" s="601"/>
      <c r="G203" s="601"/>
      <c r="H203" s="601"/>
      <c r="I203">
        <f t="shared" ca="1" si="34"/>
        <v>0</v>
      </c>
      <c r="J203">
        <f t="shared" ca="1" si="34"/>
        <v>0</v>
      </c>
      <c r="K203" s="275">
        <f t="shared" ca="1" si="34"/>
        <v>0</v>
      </c>
      <c r="L203" t="str">
        <f t="shared" ca="1" si="34"/>
        <v>Prénom, nom, fonction de la personne habilitée puis Signature et cachet :</v>
      </c>
      <c r="M203">
        <f t="shared" ca="1" si="34"/>
        <v>0</v>
      </c>
      <c r="N203" t="b">
        <f t="shared" si="35"/>
        <v>0</v>
      </c>
      <c r="O203" t="b">
        <f ca="1">AND(IF(COUNTIF($K$189:K203,K203)&gt;1,FALSE,TRUE),K203&lt;&gt;0,NOT(N203))</f>
        <v>0</v>
      </c>
      <c r="P203" s="203">
        <f t="shared" ca="1" si="36"/>
        <v>0</v>
      </c>
      <c r="Q203" s="127" t="str">
        <f t="shared" ca="1" si="37"/>
        <v>x</v>
      </c>
      <c r="R203" s="289">
        <f t="shared" si="38"/>
        <v>0</v>
      </c>
      <c r="S203" s="289">
        <f t="shared" si="39"/>
        <v>0</v>
      </c>
    </row>
    <row r="204" spans="1:19" ht="14.5" hidden="1" x14ac:dyDescent="0.35">
      <c r="A204" s="88">
        <v>24</v>
      </c>
      <c r="B204" s="601" t="str">
        <f t="shared" si="40"/>
        <v>Part2</v>
      </c>
      <c r="C204" s="601"/>
      <c r="D204" s="601" t="str">
        <f t="shared" si="41"/>
        <v>autre_étab_8</v>
      </c>
      <c r="E204" s="601"/>
      <c r="F204" s="601"/>
      <c r="G204" s="601"/>
      <c r="H204" s="601"/>
      <c r="I204">
        <f t="shared" ca="1" si="34"/>
        <v>0</v>
      </c>
      <c r="J204">
        <f t="shared" ca="1" si="34"/>
        <v>0</v>
      </c>
      <c r="K204" s="275">
        <f t="shared" ca="1" si="34"/>
        <v>0</v>
      </c>
      <c r="L204" t="str">
        <f t="shared" ca="1" si="34"/>
        <v>Prénom, nom, fonction de la personne habilitée puis Signature et cachet :</v>
      </c>
      <c r="M204">
        <f t="shared" ca="1" si="34"/>
        <v>0</v>
      </c>
      <c r="N204" t="b">
        <f t="shared" si="35"/>
        <v>0</v>
      </c>
      <c r="O204" t="b">
        <f ca="1">AND(IF(COUNTIF($K$189:K204,K204)&gt;1,FALSE,TRUE),K204&lt;&gt;0,NOT(N204))</f>
        <v>0</v>
      </c>
      <c r="P204" s="203">
        <f t="shared" ca="1" si="36"/>
        <v>0</v>
      </c>
      <c r="Q204" s="127" t="str">
        <f t="shared" ca="1" si="37"/>
        <v>x</v>
      </c>
      <c r="R204" s="289">
        <f t="shared" si="38"/>
        <v>0</v>
      </c>
      <c r="S204" s="289">
        <f t="shared" si="39"/>
        <v>0</v>
      </c>
    </row>
    <row r="205" spans="1:19" ht="14.5" hidden="1" x14ac:dyDescent="0.35">
      <c r="A205" s="88">
        <v>25</v>
      </c>
      <c r="B205" s="601" t="str">
        <f t="shared" si="40"/>
        <v>Part3</v>
      </c>
      <c r="C205" s="601"/>
      <c r="D205" s="601" t="str">
        <f t="shared" si="41"/>
        <v>autre_étab_1</v>
      </c>
      <c r="E205" s="601"/>
      <c r="F205" s="601"/>
      <c r="G205" s="601"/>
      <c r="H205" s="601"/>
      <c r="I205" t="str">
        <f t="shared" ca="1" si="34"/>
        <v xml:space="preserve"> 
()</v>
      </c>
      <c r="J205" t="str">
        <f t="shared" ca="1" si="34"/>
        <v>Étab de la fiche</v>
      </c>
      <c r="K205" s="275" t="str">
        <f t="shared" ca="1" si="34"/>
        <v/>
      </c>
      <c r="L205">
        <f t="shared" ca="1" si="34"/>
        <v>0</v>
      </c>
      <c r="M205">
        <f t="shared" ca="1" si="34"/>
        <v>0</v>
      </c>
      <c r="N205" t="b">
        <f t="shared" si="35"/>
        <v>1</v>
      </c>
      <c r="O205" t="b">
        <f ca="1">AND(IF(COUNTIF($K$189:K205,K205)&gt;1,FALSE,TRUE),K205&lt;&gt;0,NOT(N205))</f>
        <v>0</v>
      </c>
      <c r="P205" s="203">
        <f t="shared" ca="1" si="36"/>
        <v>0</v>
      </c>
      <c r="Q205" s="127" t="str">
        <f t="shared" ca="1" si="37"/>
        <v>x</v>
      </c>
      <c r="R205" s="289">
        <f t="shared" ca="1" si="38"/>
        <v>0</v>
      </c>
      <c r="S205" s="289">
        <f t="shared" ca="1" si="39"/>
        <v>0</v>
      </c>
    </row>
    <row r="206" spans="1:19" ht="14.5" hidden="1" x14ac:dyDescent="0.35">
      <c r="A206" s="88">
        <v>26</v>
      </c>
      <c r="B206" s="601" t="str">
        <f t="shared" si="40"/>
        <v>Part3</v>
      </c>
      <c r="C206" s="601"/>
      <c r="D206" s="601" t="str">
        <f t="shared" si="41"/>
        <v>autre_étab_2</v>
      </c>
      <c r="E206" s="601"/>
      <c r="F206" s="601"/>
      <c r="G206" s="601"/>
      <c r="H206" s="601"/>
      <c r="I206">
        <f t="shared" ca="1" si="34"/>
        <v>0</v>
      </c>
      <c r="J206">
        <f t="shared" ca="1" si="34"/>
        <v>0</v>
      </c>
      <c r="K206" s="275">
        <f t="shared" ca="1" si="34"/>
        <v>0</v>
      </c>
      <c r="L206" t="str">
        <f t="shared" ca="1" si="34"/>
        <v>Prénom, nom, fonction de la personne habilitée puis Signature et cachet :</v>
      </c>
      <c r="M206">
        <f t="shared" ca="1" si="34"/>
        <v>0</v>
      </c>
      <c r="N206" t="b">
        <f t="shared" si="35"/>
        <v>0</v>
      </c>
      <c r="O206" t="b">
        <f ca="1">AND(IF(COUNTIF($K$189:K206,K206)&gt;1,FALSE,TRUE),K206&lt;&gt;0,NOT(N206))</f>
        <v>0</v>
      </c>
      <c r="P206" s="203">
        <f t="shared" ca="1" si="36"/>
        <v>0</v>
      </c>
      <c r="Q206" s="127" t="str">
        <f t="shared" ca="1" si="37"/>
        <v>x</v>
      </c>
      <c r="R206" s="289">
        <f t="shared" si="38"/>
        <v>0</v>
      </c>
      <c r="S206" s="289">
        <f t="shared" si="39"/>
        <v>0</v>
      </c>
    </row>
    <row r="207" spans="1:19" ht="14.5" hidden="1" x14ac:dyDescent="0.35">
      <c r="A207" s="88">
        <v>27</v>
      </c>
      <c r="B207" s="601" t="str">
        <f t="shared" si="40"/>
        <v>Part3</v>
      </c>
      <c r="C207" s="601"/>
      <c r="D207" s="601" t="str">
        <f t="shared" si="41"/>
        <v>autre_étab_3</v>
      </c>
      <c r="E207" s="601"/>
      <c r="F207" s="601"/>
      <c r="G207" s="601"/>
      <c r="H207" s="601"/>
      <c r="I207">
        <f t="shared" ca="1" si="34"/>
        <v>0</v>
      </c>
      <c r="J207">
        <f t="shared" ca="1" si="34"/>
        <v>0</v>
      </c>
      <c r="K207" s="275">
        <f t="shared" ca="1" si="34"/>
        <v>0</v>
      </c>
      <c r="L207" t="str">
        <f t="shared" ca="1" si="34"/>
        <v>Prénom, nom, fonction de la personne habilitée puis Signature et cachet :</v>
      </c>
      <c r="M207">
        <f t="shared" ca="1" si="34"/>
        <v>0</v>
      </c>
      <c r="N207" t="b">
        <f t="shared" si="35"/>
        <v>0</v>
      </c>
      <c r="O207" t="b">
        <f ca="1">AND(IF(COUNTIF($K$189:K207,K207)&gt;1,FALSE,TRUE),K207&lt;&gt;0,NOT(N207))</f>
        <v>0</v>
      </c>
      <c r="P207" s="203">
        <f t="shared" ca="1" si="36"/>
        <v>0</v>
      </c>
      <c r="Q207" s="127" t="str">
        <f t="shared" ca="1" si="37"/>
        <v>x</v>
      </c>
      <c r="R207" s="289">
        <f t="shared" si="38"/>
        <v>0</v>
      </c>
      <c r="S207" s="289">
        <f t="shared" si="39"/>
        <v>0</v>
      </c>
    </row>
    <row r="208" spans="1:19" ht="14.5" hidden="1" x14ac:dyDescent="0.35">
      <c r="A208" s="88">
        <v>28</v>
      </c>
      <c r="B208" s="601" t="str">
        <f t="shared" si="40"/>
        <v>Part3</v>
      </c>
      <c r="C208" s="601"/>
      <c r="D208" s="601" t="str">
        <f t="shared" si="41"/>
        <v>autre_étab_4</v>
      </c>
      <c r="E208" s="601"/>
      <c r="F208" s="601"/>
      <c r="G208" s="601"/>
      <c r="H208" s="601"/>
      <c r="I208">
        <f t="shared" ca="1" si="34"/>
        <v>0</v>
      </c>
      <c r="J208">
        <f t="shared" ca="1" si="34"/>
        <v>0</v>
      </c>
      <c r="K208" s="275">
        <f t="shared" ca="1" si="34"/>
        <v>0</v>
      </c>
      <c r="L208" t="str">
        <f t="shared" ca="1" si="34"/>
        <v>Prénom, nom, fonction de la personne habilitée puis Signature et cachet :</v>
      </c>
      <c r="M208">
        <f t="shared" ca="1" si="34"/>
        <v>0</v>
      </c>
      <c r="N208" t="b">
        <f t="shared" si="35"/>
        <v>0</v>
      </c>
      <c r="O208" t="b">
        <f ca="1">AND(IF(COUNTIF($K$189:K208,K208)&gt;1,FALSE,TRUE),K208&lt;&gt;0,NOT(N208))</f>
        <v>0</v>
      </c>
      <c r="P208" s="203">
        <f t="shared" ca="1" si="36"/>
        <v>0</v>
      </c>
      <c r="Q208" s="127" t="str">
        <f t="shared" ca="1" si="37"/>
        <v>x</v>
      </c>
      <c r="R208" s="289">
        <f t="shared" si="38"/>
        <v>0</v>
      </c>
      <c r="S208" s="289">
        <f t="shared" si="39"/>
        <v>0</v>
      </c>
    </row>
    <row r="209" spans="1:19" ht="14.5" hidden="1" x14ac:dyDescent="0.35">
      <c r="A209" s="88">
        <v>29</v>
      </c>
      <c r="B209" s="601" t="str">
        <f t="shared" si="40"/>
        <v>Part3</v>
      </c>
      <c r="C209" s="601"/>
      <c r="D209" s="601" t="str">
        <f t="shared" si="41"/>
        <v>autre_étab_5</v>
      </c>
      <c r="E209" s="601"/>
      <c r="F209" s="601"/>
      <c r="G209" s="601"/>
      <c r="H209" s="601"/>
      <c r="I209">
        <f t="shared" ref="I209:M228" ca="1" si="42">INDIRECT("'"&amp;$B209&amp;"'!"&amp;I$187&amp;ROW(INDIRECT("'"&amp;$B209&amp;"'!"&amp;$D209)))</f>
        <v>0</v>
      </c>
      <c r="J209">
        <f t="shared" ca="1" si="42"/>
        <v>0</v>
      </c>
      <c r="K209" s="275">
        <f t="shared" ca="1" si="42"/>
        <v>0</v>
      </c>
      <c r="L209" t="str">
        <f t="shared" ca="1" si="42"/>
        <v>Prénom, nom, fonction de la personne habilitée puis Signature et cachet :</v>
      </c>
      <c r="M209">
        <f t="shared" ca="1" si="42"/>
        <v>0</v>
      </c>
      <c r="N209" t="b">
        <f t="shared" si="35"/>
        <v>0</v>
      </c>
      <c r="O209" t="b">
        <f ca="1">AND(IF(COUNTIF($K$189:K209,K209)&gt;1,FALSE,TRUE),K209&lt;&gt;0,NOT(N209))</f>
        <v>0</v>
      </c>
      <c r="P209" s="203">
        <f t="shared" ca="1" si="36"/>
        <v>0</v>
      </c>
      <c r="Q209" s="127" t="str">
        <f t="shared" ca="1" si="37"/>
        <v>x</v>
      </c>
      <c r="R209" s="289">
        <f t="shared" si="38"/>
        <v>0</v>
      </c>
      <c r="S209" s="289">
        <f t="shared" si="39"/>
        <v>0</v>
      </c>
    </row>
    <row r="210" spans="1:19" ht="14.5" hidden="1" x14ac:dyDescent="0.35">
      <c r="A210" s="88">
        <v>30</v>
      </c>
      <c r="B210" s="601" t="str">
        <f t="shared" si="40"/>
        <v>Part3</v>
      </c>
      <c r="C210" s="601"/>
      <c r="D210" s="601" t="str">
        <f t="shared" si="41"/>
        <v>autre_étab_6</v>
      </c>
      <c r="E210" s="601"/>
      <c r="F210" s="601"/>
      <c r="G210" s="601"/>
      <c r="H210" s="601"/>
      <c r="I210">
        <f t="shared" ca="1" si="42"/>
        <v>0</v>
      </c>
      <c r="J210">
        <f t="shared" ca="1" si="42"/>
        <v>0</v>
      </c>
      <c r="K210" s="275">
        <f t="shared" ca="1" si="42"/>
        <v>0</v>
      </c>
      <c r="L210" t="str">
        <f t="shared" ca="1" si="42"/>
        <v>Prénom, nom, fonction de la personne habilitée puis Signature et cachet :</v>
      </c>
      <c r="M210">
        <f t="shared" ca="1" si="42"/>
        <v>0</v>
      </c>
      <c r="N210" t="b">
        <f t="shared" si="35"/>
        <v>0</v>
      </c>
      <c r="O210" t="b">
        <f ca="1">AND(IF(COUNTIF($K$189:K210,K210)&gt;1,FALSE,TRUE),K210&lt;&gt;0,NOT(N210))</f>
        <v>0</v>
      </c>
      <c r="P210" s="203">
        <f t="shared" ca="1" si="36"/>
        <v>0</v>
      </c>
      <c r="Q210" s="127" t="str">
        <f t="shared" ca="1" si="37"/>
        <v>x</v>
      </c>
      <c r="R210" s="289">
        <f t="shared" si="38"/>
        <v>0</v>
      </c>
      <c r="S210" s="289">
        <f t="shared" si="39"/>
        <v>0</v>
      </c>
    </row>
    <row r="211" spans="1:19" ht="14.5" hidden="1" x14ac:dyDescent="0.35">
      <c r="A211" s="88">
        <v>31</v>
      </c>
      <c r="B211" s="601" t="str">
        <f t="shared" si="40"/>
        <v>Part3</v>
      </c>
      <c r="C211" s="601"/>
      <c r="D211" s="601" t="str">
        <f t="shared" si="41"/>
        <v>autre_étab_7</v>
      </c>
      <c r="E211" s="601"/>
      <c r="F211" s="601"/>
      <c r="G211" s="601"/>
      <c r="H211" s="601"/>
      <c r="I211">
        <f t="shared" ca="1" si="42"/>
        <v>0</v>
      </c>
      <c r="J211">
        <f t="shared" ca="1" si="42"/>
        <v>0</v>
      </c>
      <c r="K211" s="275">
        <f t="shared" ca="1" si="42"/>
        <v>0</v>
      </c>
      <c r="L211" t="str">
        <f t="shared" ca="1" si="42"/>
        <v>Prénom, nom, fonction de la personne habilitée puis Signature et cachet :</v>
      </c>
      <c r="M211">
        <f t="shared" ca="1" si="42"/>
        <v>0</v>
      </c>
      <c r="N211" t="b">
        <f t="shared" si="35"/>
        <v>0</v>
      </c>
      <c r="O211" t="b">
        <f ca="1">AND(IF(COUNTIF($K$189:K211,K211)&gt;1,FALSE,TRUE),K211&lt;&gt;0,NOT(N211))</f>
        <v>0</v>
      </c>
      <c r="P211" s="203">
        <f t="shared" ca="1" si="36"/>
        <v>0</v>
      </c>
      <c r="Q211" s="127" t="str">
        <f t="shared" ca="1" si="37"/>
        <v>x</v>
      </c>
      <c r="R211" s="289">
        <f t="shared" si="38"/>
        <v>0</v>
      </c>
      <c r="S211" s="289">
        <f t="shared" si="39"/>
        <v>0</v>
      </c>
    </row>
    <row r="212" spans="1:19" ht="14.5" hidden="1" x14ac:dyDescent="0.35">
      <c r="A212" s="88">
        <v>32</v>
      </c>
      <c r="B212" s="601" t="str">
        <f t="shared" si="40"/>
        <v>Part3</v>
      </c>
      <c r="C212" s="601"/>
      <c r="D212" s="601" t="str">
        <f t="shared" si="41"/>
        <v>autre_étab_8</v>
      </c>
      <c r="E212" s="601"/>
      <c r="F212" s="601"/>
      <c r="G212" s="601"/>
      <c r="H212" s="601"/>
      <c r="I212">
        <f t="shared" ca="1" si="42"/>
        <v>0</v>
      </c>
      <c r="J212">
        <f t="shared" ca="1" si="42"/>
        <v>0</v>
      </c>
      <c r="K212" s="275">
        <f t="shared" ca="1" si="42"/>
        <v>0</v>
      </c>
      <c r="L212" t="str">
        <f t="shared" ca="1" si="42"/>
        <v>Prénom, nom, fonction de la personne habilitée puis Signature et cachet :</v>
      </c>
      <c r="M212">
        <f t="shared" ca="1" si="42"/>
        <v>0</v>
      </c>
      <c r="N212" t="b">
        <f t="shared" si="35"/>
        <v>0</v>
      </c>
      <c r="O212" t="b">
        <f ca="1">AND(IF(COUNTIF($K$189:K212,K212)&gt;1,FALSE,TRUE),K212&lt;&gt;0,NOT(N212))</f>
        <v>0</v>
      </c>
      <c r="P212" s="203">
        <f t="shared" ca="1" si="36"/>
        <v>0</v>
      </c>
      <c r="Q212" s="127" t="str">
        <f t="shared" ca="1" si="37"/>
        <v>x</v>
      </c>
      <c r="R212" s="289">
        <f t="shared" si="38"/>
        <v>0</v>
      </c>
      <c r="S212" s="289">
        <f t="shared" si="39"/>
        <v>0</v>
      </c>
    </row>
    <row r="213" spans="1:19" ht="14.5" hidden="1" x14ac:dyDescent="0.35">
      <c r="A213" s="88">
        <v>33</v>
      </c>
      <c r="B213" s="601" t="str">
        <f t="shared" si="40"/>
        <v>Part4</v>
      </c>
      <c r="C213" s="601"/>
      <c r="D213" s="601" t="str">
        <f t="shared" si="41"/>
        <v>autre_étab_1</v>
      </c>
      <c r="E213" s="601"/>
      <c r="F213" s="601"/>
      <c r="G213" s="601"/>
      <c r="H213" s="601"/>
      <c r="I213" t="str">
        <f t="shared" ca="1" si="42"/>
        <v xml:space="preserve"> 
()</v>
      </c>
      <c r="J213" t="str">
        <f t="shared" ca="1" si="42"/>
        <v>Étab de la fiche</v>
      </c>
      <c r="K213" s="275" t="str">
        <f t="shared" ca="1" si="42"/>
        <v/>
      </c>
      <c r="L213">
        <f t="shared" ca="1" si="42"/>
        <v>0</v>
      </c>
      <c r="M213">
        <f t="shared" ca="1" si="42"/>
        <v>0</v>
      </c>
      <c r="N213" t="b">
        <f t="shared" si="35"/>
        <v>1</v>
      </c>
      <c r="O213" t="b">
        <f ca="1">AND(IF(COUNTIF($K$189:K213,K213)&gt;1,FALSE,TRUE),K213&lt;&gt;0,NOT(N213))</f>
        <v>0</v>
      </c>
      <c r="P213" s="203">
        <f t="shared" ca="1" si="36"/>
        <v>0</v>
      </c>
      <c r="Q213" s="127" t="str">
        <f t="shared" ca="1" si="37"/>
        <v>x</v>
      </c>
      <c r="R213" s="289">
        <f t="shared" ca="1" si="38"/>
        <v>0</v>
      </c>
      <c r="S213" s="289">
        <f t="shared" ca="1" si="39"/>
        <v>0</v>
      </c>
    </row>
    <row r="214" spans="1:19" ht="14.5" hidden="1" x14ac:dyDescent="0.35">
      <c r="A214" s="88">
        <v>34</v>
      </c>
      <c r="B214" s="601" t="str">
        <f t="shared" si="40"/>
        <v>Part4</v>
      </c>
      <c r="C214" s="601"/>
      <c r="D214" s="601" t="str">
        <f t="shared" si="41"/>
        <v>autre_étab_2</v>
      </c>
      <c r="E214" s="601"/>
      <c r="F214" s="601"/>
      <c r="G214" s="601"/>
      <c r="H214" s="601"/>
      <c r="I214">
        <f t="shared" ca="1" si="42"/>
        <v>0</v>
      </c>
      <c r="J214">
        <f t="shared" ca="1" si="42"/>
        <v>0</v>
      </c>
      <c r="K214" s="275">
        <f t="shared" ca="1" si="42"/>
        <v>0</v>
      </c>
      <c r="L214" t="str">
        <f t="shared" ca="1" si="42"/>
        <v>Prénom, nom, fonction de la personne habilitée puis Signature et cachet :</v>
      </c>
      <c r="M214">
        <f t="shared" ca="1" si="42"/>
        <v>0</v>
      </c>
      <c r="N214" t="b">
        <f t="shared" si="35"/>
        <v>0</v>
      </c>
      <c r="O214" t="b">
        <f ca="1">AND(IF(COUNTIF($K$189:K214,K214)&gt;1,FALSE,TRUE),K214&lt;&gt;0,NOT(N214))</f>
        <v>0</v>
      </c>
      <c r="P214" s="203">
        <f t="shared" ca="1" si="36"/>
        <v>0</v>
      </c>
      <c r="Q214" s="127" t="str">
        <f t="shared" ca="1" si="37"/>
        <v>x</v>
      </c>
      <c r="R214" s="289">
        <f t="shared" si="38"/>
        <v>0</v>
      </c>
      <c r="S214" s="289">
        <f t="shared" si="39"/>
        <v>0</v>
      </c>
    </row>
    <row r="215" spans="1:19" ht="14.5" hidden="1" x14ac:dyDescent="0.35">
      <c r="A215" s="88">
        <v>35</v>
      </c>
      <c r="B215" s="601" t="str">
        <f t="shared" si="40"/>
        <v>Part4</v>
      </c>
      <c r="C215" s="601"/>
      <c r="D215" s="601" t="str">
        <f t="shared" si="41"/>
        <v>autre_étab_3</v>
      </c>
      <c r="E215" s="601"/>
      <c r="F215" s="601"/>
      <c r="G215" s="601"/>
      <c r="H215" s="601"/>
      <c r="I215">
        <f t="shared" ca="1" si="42"/>
        <v>0</v>
      </c>
      <c r="J215">
        <f t="shared" ca="1" si="42"/>
        <v>0</v>
      </c>
      <c r="K215" s="275">
        <f t="shared" ca="1" si="42"/>
        <v>0</v>
      </c>
      <c r="L215" t="str">
        <f t="shared" ca="1" si="42"/>
        <v>Prénom, nom, fonction de la personne habilitée puis Signature et cachet :</v>
      </c>
      <c r="M215">
        <f t="shared" ca="1" si="42"/>
        <v>0</v>
      </c>
      <c r="N215" t="b">
        <f t="shared" si="35"/>
        <v>0</v>
      </c>
      <c r="O215" t="b">
        <f ca="1">AND(IF(COUNTIF($K$189:K215,K215)&gt;1,FALSE,TRUE),K215&lt;&gt;0,NOT(N215))</f>
        <v>0</v>
      </c>
      <c r="P215" s="203">
        <f t="shared" ca="1" si="36"/>
        <v>0</v>
      </c>
      <c r="Q215" s="127" t="str">
        <f t="shared" ca="1" si="37"/>
        <v>x</v>
      </c>
      <c r="R215" s="289">
        <f t="shared" si="38"/>
        <v>0</v>
      </c>
      <c r="S215" s="289">
        <f t="shared" si="39"/>
        <v>0</v>
      </c>
    </row>
    <row r="216" spans="1:19" ht="14.5" hidden="1" x14ac:dyDescent="0.35">
      <c r="A216" s="88">
        <v>36</v>
      </c>
      <c r="B216" s="601" t="str">
        <f t="shared" si="40"/>
        <v>Part4</v>
      </c>
      <c r="C216" s="601"/>
      <c r="D216" s="601" t="str">
        <f t="shared" si="41"/>
        <v>autre_étab_4</v>
      </c>
      <c r="E216" s="601"/>
      <c r="F216" s="601"/>
      <c r="G216" s="601"/>
      <c r="H216" s="601"/>
      <c r="I216">
        <f t="shared" ca="1" si="42"/>
        <v>0</v>
      </c>
      <c r="J216">
        <f t="shared" ca="1" si="42"/>
        <v>0</v>
      </c>
      <c r="K216" s="275">
        <f t="shared" ca="1" si="42"/>
        <v>0</v>
      </c>
      <c r="L216" t="str">
        <f t="shared" ca="1" si="42"/>
        <v>Prénom, nom, fonction de la personne habilitée puis Signature et cachet :</v>
      </c>
      <c r="M216">
        <f t="shared" ca="1" si="42"/>
        <v>0</v>
      </c>
      <c r="N216" t="b">
        <f t="shared" si="35"/>
        <v>0</v>
      </c>
      <c r="O216" t="b">
        <f ca="1">AND(IF(COUNTIF($K$189:K216,K216)&gt;1,FALSE,TRUE),K216&lt;&gt;0,NOT(N216))</f>
        <v>0</v>
      </c>
      <c r="P216" s="203">
        <f t="shared" ca="1" si="36"/>
        <v>0</v>
      </c>
      <c r="Q216" s="127" t="str">
        <f t="shared" ca="1" si="37"/>
        <v>x</v>
      </c>
      <c r="R216" s="289">
        <f t="shared" si="38"/>
        <v>0</v>
      </c>
      <c r="S216" s="289">
        <f t="shared" si="39"/>
        <v>0</v>
      </c>
    </row>
    <row r="217" spans="1:19" ht="14.5" hidden="1" x14ac:dyDescent="0.35">
      <c r="A217" s="88">
        <v>37</v>
      </c>
      <c r="B217" s="601" t="str">
        <f t="shared" si="40"/>
        <v>Part4</v>
      </c>
      <c r="C217" s="601"/>
      <c r="D217" s="601" t="str">
        <f t="shared" si="41"/>
        <v>autre_étab_5</v>
      </c>
      <c r="E217" s="601"/>
      <c r="F217" s="601"/>
      <c r="G217" s="601"/>
      <c r="H217" s="601"/>
      <c r="I217">
        <f t="shared" ca="1" si="42"/>
        <v>0</v>
      </c>
      <c r="J217">
        <f t="shared" ca="1" si="42"/>
        <v>0</v>
      </c>
      <c r="K217" s="275">
        <f t="shared" ca="1" si="42"/>
        <v>0</v>
      </c>
      <c r="L217" t="str">
        <f t="shared" ca="1" si="42"/>
        <v>Prénom, nom, fonction de la personne habilitée puis Signature et cachet :</v>
      </c>
      <c r="M217">
        <f t="shared" ca="1" si="42"/>
        <v>0</v>
      </c>
      <c r="N217" t="b">
        <f t="shared" si="35"/>
        <v>0</v>
      </c>
      <c r="O217" t="b">
        <f ca="1">AND(IF(COUNTIF($K$189:K217,K217)&gt;1,FALSE,TRUE),K217&lt;&gt;0,NOT(N217))</f>
        <v>0</v>
      </c>
      <c r="P217" s="203">
        <f t="shared" ca="1" si="36"/>
        <v>0</v>
      </c>
      <c r="Q217" s="127" t="str">
        <f t="shared" ca="1" si="37"/>
        <v>x</v>
      </c>
      <c r="R217" s="289">
        <f t="shared" si="38"/>
        <v>0</v>
      </c>
      <c r="S217" s="289">
        <f t="shared" si="39"/>
        <v>0</v>
      </c>
    </row>
    <row r="218" spans="1:19" ht="14.5" hidden="1" x14ac:dyDescent="0.35">
      <c r="A218" s="88">
        <v>38</v>
      </c>
      <c r="B218" s="601" t="str">
        <f t="shared" si="40"/>
        <v>Part4</v>
      </c>
      <c r="C218" s="601"/>
      <c r="D218" s="601" t="str">
        <f t="shared" si="41"/>
        <v>autre_étab_6</v>
      </c>
      <c r="E218" s="601"/>
      <c r="F218" s="601"/>
      <c r="G218" s="601"/>
      <c r="H218" s="601"/>
      <c r="I218">
        <f t="shared" ca="1" si="42"/>
        <v>0</v>
      </c>
      <c r="J218">
        <f t="shared" ca="1" si="42"/>
        <v>0</v>
      </c>
      <c r="K218" s="275">
        <f t="shared" ca="1" si="42"/>
        <v>0</v>
      </c>
      <c r="L218" t="str">
        <f t="shared" ca="1" si="42"/>
        <v>Prénom, nom, fonction de la personne habilitée puis Signature et cachet :</v>
      </c>
      <c r="M218">
        <f t="shared" ca="1" si="42"/>
        <v>0</v>
      </c>
      <c r="N218" t="b">
        <f t="shared" si="35"/>
        <v>0</v>
      </c>
      <c r="O218" t="b">
        <f ca="1">AND(IF(COUNTIF($K$189:K218,K218)&gt;1,FALSE,TRUE),K218&lt;&gt;0,NOT(N218))</f>
        <v>0</v>
      </c>
      <c r="P218" s="203">
        <f t="shared" ca="1" si="36"/>
        <v>0</v>
      </c>
      <c r="Q218" s="127" t="str">
        <f t="shared" ca="1" si="37"/>
        <v>x</v>
      </c>
      <c r="R218" s="289">
        <f t="shared" si="38"/>
        <v>0</v>
      </c>
      <c r="S218" s="289">
        <f t="shared" si="39"/>
        <v>0</v>
      </c>
    </row>
    <row r="219" spans="1:19" ht="14.5" hidden="1" x14ac:dyDescent="0.35">
      <c r="A219" s="88">
        <v>39</v>
      </c>
      <c r="B219" s="601" t="str">
        <f t="shared" si="40"/>
        <v>Part4</v>
      </c>
      <c r="C219" s="601"/>
      <c r="D219" s="601" t="str">
        <f t="shared" si="41"/>
        <v>autre_étab_7</v>
      </c>
      <c r="E219" s="601"/>
      <c r="F219" s="601"/>
      <c r="G219" s="601"/>
      <c r="H219" s="601"/>
      <c r="I219">
        <f t="shared" ca="1" si="42"/>
        <v>0</v>
      </c>
      <c r="J219">
        <f t="shared" ca="1" si="42"/>
        <v>0</v>
      </c>
      <c r="K219" s="275">
        <f t="shared" ca="1" si="42"/>
        <v>0</v>
      </c>
      <c r="L219" t="str">
        <f t="shared" ca="1" si="42"/>
        <v>Prénom, nom, fonction de la personne habilitée puis Signature et cachet :</v>
      </c>
      <c r="M219">
        <f t="shared" ca="1" si="42"/>
        <v>0</v>
      </c>
      <c r="N219" t="b">
        <f t="shared" si="35"/>
        <v>0</v>
      </c>
      <c r="O219" t="b">
        <f ca="1">AND(IF(COUNTIF($K$189:K219,K219)&gt;1,FALSE,TRUE),K219&lt;&gt;0,NOT(N219))</f>
        <v>0</v>
      </c>
      <c r="P219" s="203">
        <f t="shared" ca="1" si="36"/>
        <v>0</v>
      </c>
      <c r="Q219" s="127" t="str">
        <f t="shared" ca="1" si="37"/>
        <v>x</v>
      </c>
      <c r="R219" s="289">
        <f t="shared" si="38"/>
        <v>0</v>
      </c>
      <c r="S219" s="289">
        <f t="shared" si="39"/>
        <v>0</v>
      </c>
    </row>
    <row r="220" spans="1:19" ht="14.5" hidden="1" x14ac:dyDescent="0.35">
      <c r="A220" s="88">
        <v>40</v>
      </c>
      <c r="B220" s="601" t="str">
        <f t="shared" si="40"/>
        <v>Part4</v>
      </c>
      <c r="C220" s="601"/>
      <c r="D220" s="601" t="str">
        <f t="shared" si="41"/>
        <v>autre_étab_8</v>
      </c>
      <c r="E220" s="601"/>
      <c r="F220" s="601"/>
      <c r="G220" s="601"/>
      <c r="H220" s="601"/>
      <c r="I220">
        <f t="shared" ca="1" si="42"/>
        <v>0</v>
      </c>
      <c r="J220">
        <f t="shared" ca="1" si="42"/>
        <v>0</v>
      </c>
      <c r="K220" s="275">
        <f t="shared" ca="1" si="42"/>
        <v>0</v>
      </c>
      <c r="L220" t="str">
        <f t="shared" ca="1" si="42"/>
        <v>Prénom, nom, fonction de la personne habilitée puis Signature et cachet :</v>
      </c>
      <c r="M220">
        <f t="shared" ca="1" si="42"/>
        <v>0</v>
      </c>
      <c r="N220" t="b">
        <f t="shared" si="35"/>
        <v>0</v>
      </c>
      <c r="O220" t="b">
        <f ca="1">AND(IF(COUNTIF($K$189:K220,K220)&gt;1,FALSE,TRUE),K220&lt;&gt;0,NOT(N220))</f>
        <v>0</v>
      </c>
      <c r="P220" s="203">
        <f t="shared" ca="1" si="36"/>
        <v>0</v>
      </c>
      <c r="Q220" s="127" t="str">
        <f t="shared" ca="1" si="37"/>
        <v>x</v>
      </c>
      <c r="R220" s="289">
        <f t="shared" si="38"/>
        <v>0</v>
      </c>
      <c r="S220" s="289">
        <f t="shared" si="39"/>
        <v>0</v>
      </c>
    </row>
    <row r="221" spans="1:19" ht="14.5" hidden="1" x14ac:dyDescent="0.35">
      <c r="A221" s="88">
        <v>41</v>
      </c>
      <c r="B221" s="601" t="str">
        <f t="shared" si="40"/>
        <v>Part5</v>
      </c>
      <c r="C221" s="601"/>
      <c r="D221" s="601" t="str">
        <f t="shared" si="41"/>
        <v>autre_étab_1</v>
      </c>
      <c r="E221" s="601"/>
      <c r="F221" s="601"/>
      <c r="G221" s="601"/>
      <c r="H221" s="601"/>
      <c r="I221" t="str">
        <f t="shared" ca="1" si="42"/>
        <v xml:space="preserve"> 
()</v>
      </c>
      <c r="J221" t="str">
        <f t="shared" ca="1" si="42"/>
        <v>Étab de la fiche</v>
      </c>
      <c r="K221" s="275" t="str">
        <f t="shared" ca="1" si="42"/>
        <v/>
      </c>
      <c r="L221">
        <f t="shared" ca="1" si="42"/>
        <v>0</v>
      </c>
      <c r="M221">
        <f t="shared" ca="1" si="42"/>
        <v>0</v>
      </c>
      <c r="N221" t="b">
        <f t="shared" ref="N221:N252" si="43">IF(D221="autre_étab_1",TRUE,FALSE)</f>
        <v>1</v>
      </c>
      <c r="O221" t="b">
        <f ca="1">AND(IF(COUNTIF($K$189:K221,K221)&gt;1,FALSE,TRUE),K221&lt;&gt;0,NOT(N221))</f>
        <v>0</v>
      </c>
      <c r="P221" s="203">
        <f t="shared" ref="P221:P252" ca="1" si="44">P220+O221</f>
        <v>0</v>
      </c>
      <c r="Q221" s="127" t="str">
        <f t="shared" ref="Q221:Q252" ca="1" si="45">IF(O221,P221,"x")</f>
        <v>x</v>
      </c>
      <c r="R221" s="289">
        <f t="shared" ref="R221:R252" ca="1" si="46">IF(N221,L221,0)</f>
        <v>0</v>
      </c>
      <c r="S221" s="289">
        <f t="shared" ca="1" si="39"/>
        <v>0</v>
      </c>
    </row>
    <row r="222" spans="1:19" ht="14.5" hidden="1" x14ac:dyDescent="0.35">
      <c r="A222" s="88">
        <v>42</v>
      </c>
      <c r="B222" s="601" t="str">
        <f t="shared" si="40"/>
        <v>Part5</v>
      </c>
      <c r="C222" s="601"/>
      <c r="D222" s="601" t="str">
        <f t="shared" si="41"/>
        <v>autre_étab_2</v>
      </c>
      <c r="E222" s="601"/>
      <c r="F222" s="601"/>
      <c r="G222" s="601"/>
      <c r="H222" s="601"/>
      <c r="I222">
        <f t="shared" ca="1" si="42"/>
        <v>0</v>
      </c>
      <c r="J222">
        <f t="shared" ca="1" si="42"/>
        <v>0</v>
      </c>
      <c r="K222" s="275">
        <f t="shared" ca="1" si="42"/>
        <v>0</v>
      </c>
      <c r="L222" t="str">
        <f t="shared" ca="1" si="42"/>
        <v>Prénom, nom, fonction de la personne habilitée puis Signature et cachet :</v>
      </c>
      <c r="M222">
        <f t="shared" ca="1" si="42"/>
        <v>0</v>
      </c>
      <c r="N222" t="b">
        <f t="shared" si="43"/>
        <v>0</v>
      </c>
      <c r="O222" t="b">
        <f ca="1">AND(IF(COUNTIF($K$189:K222,K222)&gt;1,FALSE,TRUE),K222&lt;&gt;0,NOT(N222))</f>
        <v>0</v>
      </c>
      <c r="P222" s="203">
        <f t="shared" ca="1" si="44"/>
        <v>0</v>
      </c>
      <c r="Q222" s="127" t="str">
        <f t="shared" ca="1" si="45"/>
        <v>x</v>
      </c>
      <c r="R222" s="289">
        <f t="shared" si="46"/>
        <v>0</v>
      </c>
      <c r="S222" s="289">
        <f t="shared" si="39"/>
        <v>0</v>
      </c>
    </row>
    <row r="223" spans="1:19" ht="14.5" hidden="1" x14ac:dyDescent="0.35">
      <c r="A223" s="88">
        <v>43</v>
      </c>
      <c r="B223" s="601" t="str">
        <f t="shared" si="40"/>
        <v>Part5</v>
      </c>
      <c r="C223" s="601"/>
      <c r="D223" s="601" t="str">
        <f t="shared" si="41"/>
        <v>autre_étab_3</v>
      </c>
      <c r="E223" s="601"/>
      <c r="F223" s="601"/>
      <c r="G223" s="601"/>
      <c r="H223" s="601"/>
      <c r="I223">
        <f t="shared" ca="1" si="42"/>
        <v>0</v>
      </c>
      <c r="J223">
        <f t="shared" ca="1" si="42"/>
        <v>0</v>
      </c>
      <c r="K223" s="275">
        <f t="shared" ca="1" si="42"/>
        <v>0</v>
      </c>
      <c r="L223" t="str">
        <f t="shared" ca="1" si="42"/>
        <v>Prénom, nom, fonction de la personne habilitée puis Signature et cachet :</v>
      </c>
      <c r="M223">
        <f t="shared" ca="1" si="42"/>
        <v>0</v>
      </c>
      <c r="N223" t="b">
        <f t="shared" si="43"/>
        <v>0</v>
      </c>
      <c r="O223" t="b">
        <f ca="1">AND(IF(COUNTIF($K$189:K223,K223)&gt;1,FALSE,TRUE),K223&lt;&gt;0,NOT(N223))</f>
        <v>0</v>
      </c>
      <c r="P223" s="203">
        <f t="shared" ca="1" si="44"/>
        <v>0</v>
      </c>
      <c r="Q223" s="127" t="str">
        <f t="shared" ca="1" si="45"/>
        <v>x</v>
      </c>
      <c r="R223" s="289">
        <f t="shared" si="46"/>
        <v>0</v>
      </c>
      <c r="S223" s="289">
        <f t="shared" si="39"/>
        <v>0</v>
      </c>
    </row>
    <row r="224" spans="1:19" ht="14.5" hidden="1" x14ac:dyDescent="0.35">
      <c r="A224" s="88">
        <v>44</v>
      </c>
      <c r="B224" s="601" t="str">
        <f t="shared" si="40"/>
        <v>Part5</v>
      </c>
      <c r="C224" s="601"/>
      <c r="D224" s="601" t="str">
        <f t="shared" si="41"/>
        <v>autre_étab_4</v>
      </c>
      <c r="E224" s="601"/>
      <c r="F224" s="601"/>
      <c r="G224" s="601"/>
      <c r="H224" s="601"/>
      <c r="I224">
        <f t="shared" ca="1" si="42"/>
        <v>0</v>
      </c>
      <c r="J224">
        <f t="shared" ca="1" si="42"/>
        <v>0</v>
      </c>
      <c r="K224" s="275">
        <f t="shared" ca="1" si="42"/>
        <v>0</v>
      </c>
      <c r="L224" t="str">
        <f t="shared" ca="1" si="42"/>
        <v>Prénom, nom, fonction de la personne habilitée puis Signature et cachet :</v>
      </c>
      <c r="M224">
        <f t="shared" ca="1" si="42"/>
        <v>0</v>
      </c>
      <c r="N224" t="b">
        <f t="shared" si="43"/>
        <v>0</v>
      </c>
      <c r="O224" t="b">
        <f ca="1">AND(IF(COUNTIF($K$189:K224,K224)&gt;1,FALSE,TRUE),K224&lt;&gt;0,NOT(N224))</f>
        <v>0</v>
      </c>
      <c r="P224" s="203">
        <f t="shared" ca="1" si="44"/>
        <v>0</v>
      </c>
      <c r="Q224" s="127" t="str">
        <f t="shared" ca="1" si="45"/>
        <v>x</v>
      </c>
      <c r="R224" s="289">
        <f t="shared" si="46"/>
        <v>0</v>
      </c>
      <c r="S224" s="289">
        <f t="shared" si="39"/>
        <v>0</v>
      </c>
    </row>
    <row r="225" spans="1:19" ht="14.5" hidden="1" x14ac:dyDescent="0.35">
      <c r="A225" s="88">
        <v>45</v>
      </c>
      <c r="B225" s="601" t="str">
        <f t="shared" si="40"/>
        <v>Part5</v>
      </c>
      <c r="C225" s="601"/>
      <c r="D225" s="601" t="str">
        <f t="shared" si="41"/>
        <v>autre_étab_5</v>
      </c>
      <c r="E225" s="601"/>
      <c r="F225" s="601"/>
      <c r="G225" s="601"/>
      <c r="H225" s="601"/>
      <c r="I225">
        <f t="shared" ca="1" si="42"/>
        <v>0</v>
      </c>
      <c r="J225">
        <f t="shared" ca="1" si="42"/>
        <v>0</v>
      </c>
      <c r="K225" s="275">
        <f t="shared" ca="1" si="42"/>
        <v>0</v>
      </c>
      <c r="L225" t="str">
        <f t="shared" ca="1" si="42"/>
        <v>Prénom, nom, fonction de la personne habilitée puis Signature et cachet :</v>
      </c>
      <c r="M225">
        <f t="shared" ca="1" si="42"/>
        <v>0</v>
      </c>
      <c r="N225" t="b">
        <f t="shared" si="43"/>
        <v>0</v>
      </c>
      <c r="O225" t="b">
        <f ca="1">AND(IF(COUNTIF($K$189:K225,K225)&gt;1,FALSE,TRUE),K225&lt;&gt;0,NOT(N225))</f>
        <v>0</v>
      </c>
      <c r="P225" s="203">
        <f t="shared" ca="1" si="44"/>
        <v>0</v>
      </c>
      <c r="Q225" s="127" t="str">
        <f t="shared" ca="1" si="45"/>
        <v>x</v>
      </c>
      <c r="R225" s="289">
        <f t="shared" si="46"/>
        <v>0</v>
      </c>
      <c r="S225" s="289">
        <f t="shared" si="39"/>
        <v>0</v>
      </c>
    </row>
    <row r="226" spans="1:19" ht="14.5" hidden="1" x14ac:dyDescent="0.35">
      <c r="A226" s="88">
        <v>46</v>
      </c>
      <c r="B226" s="601" t="str">
        <f t="shared" si="40"/>
        <v>Part5</v>
      </c>
      <c r="C226" s="601"/>
      <c r="D226" s="601" t="str">
        <f t="shared" si="41"/>
        <v>autre_étab_6</v>
      </c>
      <c r="E226" s="601"/>
      <c r="F226" s="601"/>
      <c r="G226" s="601"/>
      <c r="H226" s="601"/>
      <c r="I226">
        <f t="shared" ca="1" si="42"/>
        <v>0</v>
      </c>
      <c r="J226">
        <f t="shared" ca="1" si="42"/>
        <v>0</v>
      </c>
      <c r="K226" s="275">
        <f t="shared" ca="1" si="42"/>
        <v>0</v>
      </c>
      <c r="L226" t="str">
        <f t="shared" ca="1" si="42"/>
        <v>Prénom, nom, fonction de la personne habilitée puis Signature et cachet :</v>
      </c>
      <c r="M226">
        <f t="shared" ca="1" si="42"/>
        <v>0</v>
      </c>
      <c r="N226" t="b">
        <f t="shared" si="43"/>
        <v>0</v>
      </c>
      <c r="O226" t="b">
        <f ca="1">AND(IF(COUNTIF($K$189:K226,K226)&gt;1,FALSE,TRUE),K226&lt;&gt;0,NOT(N226))</f>
        <v>0</v>
      </c>
      <c r="P226" s="203">
        <f t="shared" ca="1" si="44"/>
        <v>0</v>
      </c>
      <c r="Q226" s="127" t="str">
        <f t="shared" ca="1" si="45"/>
        <v>x</v>
      </c>
      <c r="R226" s="289">
        <f t="shared" si="46"/>
        <v>0</v>
      </c>
      <c r="S226" s="289">
        <f t="shared" si="39"/>
        <v>0</v>
      </c>
    </row>
    <row r="227" spans="1:19" ht="14.5" hidden="1" x14ac:dyDescent="0.35">
      <c r="A227" s="88">
        <v>47</v>
      </c>
      <c r="B227" s="601" t="str">
        <f t="shared" si="40"/>
        <v>Part5</v>
      </c>
      <c r="C227" s="601"/>
      <c r="D227" s="601" t="str">
        <f t="shared" si="41"/>
        <v>autre_étab_7</v>
      </c>
      <c r="E227" s="601"/>
      <c r="F227" s="601"/>
      <c r="G227" s="601"/>
      <c r="H227" s="601"/>
      <c r="I227">
        <f t="shared" ca="1" si="42"/>
        <v>0</v>
      </c>
      <c r="J227">
        <f t="shared" ca="1" si="42"/>
        <v>0</v>
      </c>
      <c r="K227" s="275">
        <f t="shared" ca="1" si="42"/>
        <v>0</v>
      </c>
      <c r="L227" t="str">
        <f t="shared" ca="1" si="42"/>
        <v>Prénom, nom, fonction de la personne habilitée puis Signature et cachet :</v>
      </c>
      <c r="M227">
        <f t="shared" ca="1" si="42"/>
        <v>0</v>
      </c>
      <c r="N227" t="b">
        <f t="shared" si="43"/>
        <v>0</v>
      </c>
      <c r="O227" t="b">
        <f ca="1">AND(IF(COUNTIF($K$189:K227,K227)&gt;1,FALSE,TRUE),K227&lt;&gt;0,NOT(N227))</f>
        <v>0</v>
      </c>
      <c r="P227" s="203">
        <f t="shared" ca="1" si="44"/>
        <v>0</v>
      </c>
      <c r="Q227" s="127" t="str">
        <f t="shared" ca="1" si="45"/>
        <v>x</v>
      </c>
      <c r="R227" s="289">
        <f t="shared" si="46"/>
        <v>0</v>
      </c>
      <c r="S227" s="289">
        <f t="shared" si="39"/>
        <v>0</v>
      </c>
    </row>
    <row r="228" spans="1:19" ht="14.5" hidden="1" x14ac:dyDescent="0.35">
      <c r="A228" s="88">
        <v>48</v>
      </c>
      <c r="B228" s="601" t="str">
        <f t="shared" si="40"/>
        <v>Part5</v>
      </c>
      <c r="C228" s="601"/>
      <c r="D228" s="601" t="str">
        <f t="shared" si="41"/>
        <v>autre_étab_8</v>
      </c>
      <c r="E228" s="601"/>
      <c r="F228" s="601"/>
      <c r="G228" s="601"/>
      <c r="H228" s="601"/>
      <c r="I228">
        <f t="shared" ca="1" si="42"/>
        <v>0</v>
      </c>
      <c r="J228">
        <f t="shared" ca="1" si="42"/>
        <v>0</v>
      </c>
      <c r="K228" s="275">
        <f t="shared" ca="1" si="42"/>
        <v>0</v>
      </c>
      <c r="L228" t="str">
        <f t="shared" ca="1" si="42"/>
        <v>Prénom, nom, fonction de la personne habilitée puis Signature et cachet :</v>
      </c>
      <c r="M228">
        <f t="shared" ca="1" si="42"/>
        <v>0</v>
      </c>
      <c r="N228" t="b">
        <f t="shared" si="43"/>
        <v>0</v>
      </c>
      <c r="O228" t="b">
        <f ca="1">AND(IF(COUNTIF($K$189:K228,K228)&gt;1,FALSE,TRUE),K228&lt;&gt;0,NOT(N228))</f>
        <v>0</v>
      </c>
      <c r="P228" s="203">
        <f t="shared" ca="1" si="44"/>
        <v>0</v>
      </c>
      <c r="Q228" s="127" t="str">
        <f t="shared" ca="1" si="45"/>
        <v>x</v>
      </c>
      <c r="R228" s="289">
        <f t="shared" si="46"/>
        <v>0</v>
      </c>
      <c r="S228" s="289">
        <f t="shared" si="39"/>
        <v>0</v>
      </c>
    </row>
    <row r="229" spans="1:19" ht="14.5" hidden="1" x14ac:dyDescent="0.35">
      <c r="A229" s="88">
        <v>49</v>
      </c>
      <c r="B229" s="601" t="str">
        <f t="shared" ref="B229:B260" si="47">"Part"&amp;QUOTIENT(A229-1,8)</f>
        <v>Part6</v>
      </c>
      <c r="C229" s="601"/>
      <c r="D229" s="601" t="str">
        <f t="shared" ref="D229:D253" si="48">"autre_étab_"&amp;A229-8*QUOTIENT(A229-1,8)</f>
        <v>autre_étab_1</v>
      </c>
      <c r="E229" s="601"/>
      <c r="F229" s="601"/>
      <c r="G229" s="601"/>
      <c r="H229" s="601"/>
      <c r="I229" t="str">
        <f t="shared" ref="I229:M248" ca="1" si="49">INDIRECT("'"&amp;$B229&amp;"'!"&amp;I$187&amp;ROW(INDIRECT("'"&amp;$B229&amp;"'!"&amp;$D229)))</f>
        <v xml:space="preserve"> 
()</v>
      </c>
      <c r="J229" t="str">
        <f t="shared" ca="1" si="49"/>
        <v>Étab de la fiche</v>
      </c>
      <c r="K229" s="275" t="str">
        <f t="shared" ca="1" si="49"/>
        <v/>
      </c>
      <c r="L229">
        <f t="shared" ca="1" si="49"/>
        <v>0</v>
      </c>
      <c r="M229">
        <f t="shared" ca="1" si="49"/>
        <v>0</v>
      </c>
      <c r="N229" t="b">
        <f t="shared" si="43"/>
        <v>1</v>
      </c>
      <c r="O229" t="b">
        <f ca="1">AND(IF(COUNTIF($K$189:K229,K229)&gt;1,FALSE,TRUE),K229&lt;&gt;0,NOT(N229))</f>
        <v>0</v>
      </c>
      <c r="P229" s="203">
        <f t="shared" ca="1" si="44"/>
        <v>0</v>
      </c>
      <c r="Q229" s="127" t="str">
        <f t="shared" ca="1" si="45"/>
        <v>x</v>
      </c>
      <c r="R229" s="289">
        <f t="shared" ca="1" si="46"/>
        <v>0</v>
      </c>
      <c r="S229" s="289">
        <f t="shared" ca="1" si="39"/>
        <v>0</v>
      </c>
    </row>
    <row r="230" spans="1:19" ht="14.5" hidden="1" x14ac:dyDescent="0.35">
      <c r="A230" s="88">
        <v>50</v>
      </c>
      <c r="B230" s="601" t="str">
        <f t="shared" si="47"/>
        <v>Part6</v>
      </c>
      <c r="C230" s="601"/>
      <c r="D230" s="601" t="str">
        <f t="shared" si="48"/>
        <v>autre_étab_2</v>
      </c>
      <c r="E230" s="601"/>
      <c r="F230" s="601"/>
      <c r="G230" s="601"/>
      <c r="H230" s="601"/>
      <c r="I230">
        <f t="shared" ca="1" si="49"/>
        <v>0</v>
      </c>
      <c r="J230">
        <f t="shared" ca="1" si="49"/>
        <v>0</v>
      </c>
      <c r="K230" s="275">
        <f t="shared" ca="1" si="49"/>
        <v>0</v>
      </c>
      <c r="L230" t="str">
        <f t="shared" ca="1" si="49"/>
        <v>Prénom, nom, fonction de la personne habilitée puis Signature et cachet :</v>
      </c>
      <c r="M230">
        <f t="shared" ca="1" si="49"/>
        <v>0</v>
      </c>
      <c r="N230" t="b">
        <f t="shared" si="43"/>
        <v>0</v>
      </c>
      <c r="O230" t="b">
        <f ca="1">AND(IF(COUNTIF($K$189:K230,K230)&gt;1,FALSE,TRUE),K230&lt;&gt;0,NOT(N230))</f>
        <v>0</v>
      </c>
      <c r="P230" s="203">
        <f t="shared" ca="1" si="44"/>
        <v>0</v>
      </c>
      <c r="Q230" s="127" t="str">
        <f t="shared" ca="1" si="45"/>
        <v>x</v>
      </c>
      <c r="R230" s="289">
        <f t="shared" si="46"/>
        <v>0</v>
      </c>
      <c r="S230" s="289">
        <f t="shared" si="39"/>
        <v>0</v>
      </c>
    </row>
    <row r="231" spans="1:19" ht="14.5" hidden="1" x14ac:dyDescent="0.35">
      <c r="A231" s="88">
        <v>51</v>
      </c>
      <c r="B231" s="601" t="str">
        <f t="shared" si="47"/>
        <v>Part6</v>
      </c>
      <c r="C231" s="601"/>
      <c r="D231" s="601" t="str">
        <f t="shared" si="48"/>
        <v>autre_étab_3</v>
      </c>
      <c r="E231" s="601"/>
      <c r="F231" s="601"/>
      <c r="G231" s="601"/>
      <c r="H231" s="601"/>
      <c r="I231">
        <f t="shared" ca="1" si="49"/>
        <v>0</v>
      </c>
      <c r="J231">
        <f t="shared" ca="1" si="49"/>
        <v>0</v>
      </c>
      <c r="K231" s="275">
        <f t="shared" ca="1" si="49"/>
        <v>0</v>
      </c>
      <c r="L231" t="str">
        <f t="shared" ca="1" si="49"/>
        <v>Prénom, nom, fonction de la personne habilitée puis Signature et cachet :</v>
      </c>
      <c r="M231">
        <f t="shared" ca="1" si="49"/>
        <v>0</v>
      </c>
      <c r="N231" t="b">
        <f t="shared" si="43"/>
        <v>0</v>
      </c>
      <c r="O231" t="b">
        <f ca="1">AND(IF(COUNTIF($K$189:K231,K231)&gt;1,FALSE,TRUE),K231&lt;&gt;0,NOT(N231))</f>
        <v>0</v>
      </c>
      <c r="P231" s="203">
        <f t="shared" ca="1" si="44"/>
        <v>0</v>
      </c>
      <c r="Q231" s="127" t="str">
        <f t="shared" ca="1" si="45"/>
        <v>x</v>
      </c>
      <c r="R231" s="289">
        <f t="shared" si="46"/>
        <v>0</v>
      </c>
      <c r="S231" s="289">
        <f t="shared" si="39"/>
        <v>0</v>
      </c>
    </row>
    <row r="232" spans="1:19" ht="14.5" hidden="1" x14ac:dyDescent="0.35">
      <c r="A232" s="88">
        <v>52</v>
      </c>
      <c r="B232" s="601" t="str">
        <f t="shared" si="47"/>
        <v>Part6</v>
      </c>
      <c r="C232" s="601"/>
      <c r="D232" s="601" t="str">
        <f t="shared" si="48"/>
        <v>autre_étab_4</v>
      </c>
      <c r="E232" s="601"/>
      <c r="F232" s="601"/>
      <c r="G232" s="601"/>
      <c r="H232" s="601"/>
      <c r="I232">
        <f t="shared" ca="1" si="49"/>
        <v>0</v>
      </c>
      <c r="J232">
        <f t="shared" ca="1" si="49"/>
        <v>0</v>
      </c>
      <c r="K232" s="275">
        <f t="shared" ca="1" si="49"/>
        <v>0</v>
      </c>
      <c r="L232" t="str">
        <f t="shared" ca="1" si="49"/>
        <v>Prénom, nom, fonction de la personne habilitée puis Signature et cachet :</v>
      </c>
      <c r="M232">
        <f t="shared" ca="1" si="49"/>
        <v>0</v>
      </c>
      <c r="N232" t="b">
        <f t="shared" si="43"/>
        <v>0</v>
      </c>
      <c r="O232" t="b">
        <f ca="1">AND(IF(COUNTIF($K$189:K232,K232)&gt;1,FALSE,TRUE),K232&lt;&gt;0,NOT(N232))</f>
        <v>0</v>
      </c>
      <c r="P232" s="203">
        <f t="shared" ca="1" si="44"/>
        <v>0</v>
      </c>
      <c r="Q232" s="127" t="str">
        <f t="shared" ca="1" si="45"/>
        <v>x</v>
      </c>
      <c r="R232" s="289">
        <f t="shared" si="46"/>
        <v>0</v>
      </c>
      <c r="S232" s="289">
        <f t="shared" si="39"/>
        <v>0</v>
      </c>
    </row>
    <row r="233" spans="1:19" ht="14.5" hidden="1" x14ac:dyDescent="0.35">
      <c r="A233" s="88">
        <v>53</v>
      </c>
      <c r="B233" s="601" t="str">
        <f t="shared" si="47"/>
        <v>Part6</v>
      </c>
      <c r="C233" s="601"/>
      <c r="D233" s="601" t="str">
        <f t="shared" si="48"/>
        <v>autre_étab_5</v>
      </c>
      <c r="E233" s="601"/>
      <c r="F233" s="601"/>
      <c r="G233" s="601"/>
      <c r="H233" s="601"/>
      <c r="I233">
        <f t="shared" ca="1" si="49"/>
        <v>0</v>
      </c>
      <c r="J233">
        <f t="shared" ca="1" si="49"/>
        <v>0</v>
      </c>
      <c r="K233" s="275">
        <f t="shared" ca="1" si="49"/>
        <v>0</v>
      </c>
      <c r="L233" t="str">
        <f t="shared" ca="1" si="49"/>
        <v>Prénom, nom, fonction de la personne habilitée puis Signature et cachet :</v>
      </c>
      <c r="M233">
        <f t="shared" ca="1" si="49"/>
        <v>0</v>
      </c>
      <c r="N233" t="b">
        <f t="shared" si="43"/>
        <v>0</v>
      </c>
      <c r="O233" t="b">
        <f ca="1">AND(IF(COUNTIF($K$189:K233,K233)&gt;1,FALSE,TRUE),K233&lt;&gt;0,NOT(N233))</f>
        <v>0</v>
      </c>
      <c r="P233" s="203">
        <f t="shared" ca="1" si="44"/>
        <v>0</v>
      </c>
      <c r="Q233" s="127" t="str">
        <f t="shared" ca="1" si="45"/>
        <v>x</v>
      </c>
      <c r="R233" s="289">
        <f t="shared" si="46"/>
        <v>0</v>
      </c>
      <c r="S233" s="289">
        <f t="shared" si="39"/>
        <v>0</v>
      </c>
    </row>
    <row r="234" spans="1:19" ht="14.5" hidden="1" x14ac:dyDescent="0.35">
      <c r="A234" s="88">
        <v>54</v>
      </c>
      <c r="B234" s="601" t="str">
        <f t="shared" si="47"/>
        <v>Part6</v>
      </c>
      <c r="C234" s="601"/>
      <c r="D234" s="601" t="str">
        <f t="shared" si="48"/>
        <v>autre_étab_6</v>
      </c>
      <c r="E234" s="601"/>
      <c r="F234" s="601"/>
      <c r="G234" s="601"/>
      <c r="H234" s="601"/>
      <c r="I234">
        <f t="shared" ca="1" si="49"/>
        <v>0</v>
      </c>
      <c r="J234">
        <f t="shared" ca="1" si="49"/>
        <v>0</v>
      </c>
      <c r="K234" s="275">
        <f t="shared" ca="1" si="49"/>
        <v>0</v>
      </c>
      <c r="L234" t="str">
        <f t="shared" ca="1" si="49"/>
        <v>Prénom, nom, fonction de la personne habilitée puis Signature et cachet :</v>
      </c>
      <c r="M234">
        <f t="shared" ca="1" si="49"/>
        <v>0</v>
      </c>
      <c r="N234" t="b">
        <f t="shared" si="43"/>
        <v>0</v>
      </c>
      <c r="O234" t="b">
        <f ca="1">AND(IF(COUNTIF($K$189:K234,K234)&gt;1,FALSE,TRUE),K234&lt;&gt;0,NOT(N234))</f>
        <v>0</v>
      </c>
      <c r="P234" s="203">
        <f t="shared" ca="1" si="44"/>
        <v>0</v>
      </c>
      <c r="Q234" s="127" t="str">
        <f t="shared" ca="1" si="45"/>
        <v>x</v>
      </c>
      <c r="R234" s="289">
        <f t="shared" si="46"/>
        <v>0</v>
      </c>
      <c r="S234" s="289">
        <f t="shared" si="39"/>
        <v>0</v>
      </c>
    </row>
    <row r="235" spans="1:19" ht="14.5" hidden="1" x14ac:dyDescent="0.35">
      <c r="A235" s="88">
        <v>55</v>
      </c>
      <c r="B235" s="601" t="str">
        <f t="shared" si="47"/>
        <v>Part6</v>
      </c>
      <c r="C235" s="601"/>
      <c r="D235" s="601" t="str">
        <f t="shared" si="48"/>
        <v>autre_étab_7</v>
      </c>
      <c r="E235" s="601"/>
      <c r="F235" s="601"/>
      <c r="G235" s="601"/>
      <c r="H235" s="601"/>
      <c r="I235">
        <f t="shared" ca="1" si="49"/>
        <v>0</v>
      </c>
      <c r="J235">
        <f t="shared" ca="1" si="49"/>
        <v>0</v>
      </c>
      <c r="K235" s="275">
        <f t="shared" ca="1" si="49"/>
        <v>0</v>
      </c>
      <c r="L235" t="str">
        <f t="shared" ca="1" si="49"/>
        <v>Prénom, nom, fonction de la personne habilitée puis Signature et cachet :</v>
      </c>
      <c r="M235">
        <f t="shared" ca="1" si="49"/>
        <v>0</v>
      </c>
      <c r="N235" t="b">
        <f t="shared" si="43"/>
        <v>0</v>
      </c>
      <c r="O235" t="b">
        <f ca="1">AND(IF(COUNTIF($K$189:K235,K235)&gt;1,FALSE,TRUE),K235&lt;&gt;0,NOT(N235))</f>
        <v>0</v>
      </c>
      <c r="P235" s="203">
        <f t="shared" ca="1" si="44"/>
        <v>0</v>
      </c>
      <c r="Q235" s="127" t="str">
        <f t="shared" ca="1" si="45"/>
        <v>x</v>
      </c>
      <c r="R235" s="289">
        <f t="shared" si="46"/>
        <v>0</v>
      </c>
      <c r="S235" s="289">
        <f t="shared" si="39"/>
        <v>0</v>
      </c>
    </row>
    <row r="236" spans="1:19" ht="14.5" hidden="1" x14ac:dyDescent="0.35">
      <c r="A236" s="88">
        <v>56</v>
      </c>
      <c r="B236" s="601" t="str">
        <f t="shared" si="47"/>
        <v>Part6</v>
      </c>
      <c r="C236" s="601"/>
      <c r="D236" s="601" t="str">
        <f t="shared" si="48"/>
        <v>autre_étab_8</v>
      </c>
      <c r="E236" s="601"/>
      <c r="F236" s="601"/>
      <c r="G236" s="601"/>
      <c r="H236" s="601"/>
      <c r="I236">
        <f t="shared" ca="1" si="49"/>
        <v>0</v>
      </c>
      <c r="J236">
        <f t="shared" ca="1" si="49"/>
        <v>0</v>
      </c>
      <c r="K236" s="275">
        <f t="shared" ca="1" si="49"/>
        <v>0</v>
      </c>
      <c r="L236" t="str">
        <f t="shared" ca="1" si="49"/>
        <v>Prénom, nom, fonction de la personne habilitée puis Signature et cachet :</v>
      </c>
      <c r="M236">
        <f t="shared" ca="1" si="49"/>
        <v>0</v>
      </c>
      <c r="N236" t="b">
        <f t="shared" si="43"/>
        <v>0</v>
      </c>
      <c r="O236" t="b">
        <f ca="1">AND(IF(COUNTIF($K$189:K236,K236)&gt;1,FALSE,TRUE),K236&lt;&gt;0,NOT(N236))</f>
        <v>0</v>
      </c>
      <c r="P236" s="203">
        <f t="shared" ca="1" si="44"/>
        <v>0</v>
      </c>
      <c r="Q236" s="127" t="str">
        <f t="shared" ca="1" si="45"/>
        <v>x</v>
      </c>
      <c r="R236" s="289">
        <f t="shared" si="46"/>
        <v>0</v>
      </c>
      <c r="S236" s="289">
        <f t="shared" si="39"/>
        <v>0</v>
      </c>
    </row>
    <row r="237" spans="1:19" ht="14.5" hidden="1" x14ac:dyDescent="0.35">
      <c r="A237" s="88">
        <v>57</v>
      </c>
      <c r="B237" s="601" t="str">
        <f t="shared" si="47"/>
        <v>Part7</v>
      </c>
      <c r="C237" s="601"/>
      <c r="D237" s="601" t="str">
        <f t="shared" si="48"/>
        <v>autre_étab_1</v>
      </c>
      <c r="E237" s="601"/>
      <c r="F237" s="601"/>
      <c r="G237" s="601"/>
      <c r="H237" s="601"/>
      <c r="I237" t="str">
        <f t="shared" ca="1" si="49"/>
        <v xml:space="preserve"> 
()</v>
      </c>
      <c r="J237" t="str">
        <f t="shared" ca="1" si="49"/>
        <v>Étab de la fiche</v>
      </c>
      <c r="K237" s="275" t="str">
        <f t="shared" ca="1" si="49"/>
        <v/>
      </c>
      <c r="L237">
        <f t="shared" ca="1" si="49"/>
        <v>0</v>
      </c>
      <c r="M237">
        <f t="shared" ca="1" si="49"/>
        <v>0</v>
      </c>
      <c r="N237" t="b">
        <f t="shared" si="43"/>
        <v>1</v>
      </c>
      <c r="O237" t="b">
        <f ca="1">AND(IF(COUNTIF($K$189:K237,K237)&gt;1,FALSE,TRUE),K237&lt;&gt;0,NOT(N237))</f>
        <v>0</v>
      </c>
      <c r="P237" s="203">
        <f t="shared" ca="1" si="44"/>
        <v>0</v>
      </c>
      <c r="Q237" s="127" t="str">
        <f t="shared" ca="1" si="45"/>
        <v>x</v>
      </c>
      <c r="R237" s="289">
        <f t="shared" ca="1" si="46"/>
        <v>0</v>
      </c>
      <c r="S237" s="289">
        <f t="shared" ca="1" si="39"/>
        <v>0</v>
      </c>
    </row>
    <row r="238" spans="1:19" ht="14.5" hidden="1" x14ac:dyDescent="0.35">
      <c r="A238" s="88">
        <v>58</v>
      </c>
      <c r="B238" s="601" t="str">
        <f t="shared" si="47"/>
        <v>Part7</v>
      </c>
      <c r="C238" s="601"/>
      <c r="D238" s="601" t="str">
        <f t="shared" si="48"/>
        <v>autre_étab_2</v>
      </c>
      <c r="E238" s="601"/>
      <c r="F238" s="601"/>
      <c r="G238" s="601"/>
      <c r="H238" s="601"/>
      <c r="I238">
        <f t="shared" ca="1" si="49"/>
        <v>0</v>
      </c>
      <c r="J238">
        <f t="shared" ca="1" si="49"/>
        <v>0</v>
      </c>
      <c r="K238" s="275">
        <f t="shared" ca="1" si="49"/>
        <v>0</v>
      </c>
      <c r="L238" t="str">
        <f t="shared" ca="1" si="49"/>
        <v>Prénom, nom, fonction de la personne habilitée puis Signature et cachet :</v>
      </c>
      <c r="M238">
        <f t="shared" ca="1" si="49"/>
        <v>0</v>
      </c>
      <c r="N238" t="b">
        <f t="shared" si="43"/>
        <v>0</v>
      </c>
      <c r="O238" t="b">
        <f ca="1">AND(IF(COUNTIF($K$189:K238,K238)&gt;1,FALSE,TRUE),K238&lt;&gt;0,NOT(N238))</f>
        <v>0</v>
      </c>
      <c r="P238" s="203">
        <f t="shared" ca="1" si="44"/>
        <v>0</v>
      </c>
      <c r="Q238" s="127" t="str">
        <f t="shared" ca="1" si="45"/>
        <v>x</v>
      </c>
      <c r="R238" s="289">
        <f t="shared" si="46"/>
        <v>0</v>
      </c>
      <c r="S238" s="289">
        <f t="shared" si="39"/>
        <v>0</v>
      </c>
    </row>
    <row r="239" spans="1:19" ht="14.5" hidden="1" x14ac:dyDescent="0.35">
      <c r="A239" s="88">
        <v>59</v>
      </c>
      <c r="B239" s="601" t="str">
        <f t="shared" si="47"/>
        <v>Part7</v>
      </c>
      <c r="C239" s="601"/>
      <c r="D239" s="601" t="str">
        <f t="shared" si="48"/>
        <v>autre_étab_3</v>
      </c>
      <c r="E239" s="601"/>
      <c r="F239" s="601"/>
      <c r="G239" s="601"/>
      <c r="H239" s="601"/>
      <c r="I239">
        <f t="shared" ca="1" si="49"/>
        <v>0</v>
      </c>
      <c r="J239">
        <f t="shared" ca="1" si="49"/>
        <v>0</v>
      </c>
      <c r="K239" s="275">
        <f t="shared" ca="1" si="49"/>
        <v>0</v>
      </c>
      <c r="L239" t="str">
        <f t="shared" ca="1" si="49"/>
        <v>Prénom, nom, fonction de la personne habilitée puis Signature et cachet :</v>
      </c>
      <c r="M239">
        <f t="shared" ca="1" si="49"/>
        <v>0</v>
      </c>
      <c r="N239" t="b">
        <f t="shared" si="43"/>
        <v>0</v>
      </c>
      <c r="O239" t="b">
        <f ca="1">AND(IF(COUNTIF($K$189:K239,K239)&gt;1,FALSE,TRUE),K239&lt;&gt;0,NOT(N239))</f>
        <v>0</v>
      </c>
      <c r="P239" s="203">
        <f t="shared" ca="1" si="44"/>
        <v>0</v>
      </c>
      <c r="Q239" s="127" t="str">
        <f t="shared" ca="1" si="45"/>
        <v>x</v>
      </c>
      <c r="R239" s="289">
        <f t="shared" si="46"/>
        <v>0</v>
      </c>
      <c r="S239" s="289">
        <f t="shared" si="39"/>
        <v>0</v>
      </c>
    </row>
    <row r="240" spans="1:19" ht="14.5" hidden="1" x14ac:dyDescent="0.35">
      <c r="A240" s="88">
        <v>60</v>
      </c>
      <c r="B240" s="601" t="str">
        <f t="shared" si="47"/>
        <v>Part7</v>
      </c>
      <c r="C240" s="601"/>
      <c r="D240" s="601" t="str">
        <f t="shared" si="48"/>
        <v>autre_étab_4</v>
      </c>
      <c r="E240" s="601"/>
      <c r="F240" s="601"/>
      <c r="G240" s="601"/>
      <c r="H240" s="601"/>
      <c r="I240">
        <f t="shared" ca="1" si="49"/>
        <v>0</v>
      </c>
      <c r="J240">
        <f t="shared" ca="1" si="49"/>
        <v>0</v>
      </c>
      <c r="K240" s="275">
        <f t="shared" ca="1" si="49"/>
        <v>0</v>
      </c>
      <c r="L240" t="str">
        <f t="shared" ca="1" si="49"/>
        <v>Prénom, nom, fonction de la personne habilitée puis Signature et cachet :</v>
      </c>
      <c r="M240">
        <f t="shared" ca="1" si="49"/>
        <v>0</v>
      </c>
      <c r="N240" t="b">
        <f t="shared" si="43"/>
        <v>0</v>
      </c>
      <c r="O240" t="b">
        <f ca="1">AND(IF(COUNTIF($K$189:K240,K240)&gt;1,FALSE,TRUE),K240&lt;&gt;0,NOT(N240))</f>
        <v>0</v>
      </c>
      <c r="P240" s="203">
        <f t="shared" ca="1" si="44"/>
        <v>0</v>
      </c>
      <c r="Q240" s="127" t="str">
        <f t="shared" ca="1" si="45"/>
        <v>x</v>
      </c>
      <c r="R240" s="289">
        <f t="shared" si="46"/>
        <v>0</v>
      </c>
      <c r="S240" s="289">
        <f t="shared" si="39"/>
        <v>0</v>
      </c>
    </row>
    <row r="241" spans="1:19" ht="14.5" hidden="1" x14ac:dyDescent="0.35">
      <c r="A241" s="88">
        <v>61</v>
      </c>
      <c r="B241" s="601" t="str">
        <f t="shared" si="47"/>
        <v>Part7</v>
      </c>
      <c r="C241" s="601"/>
      <c r="D241" s="601" t="str">
        <f t="shared" si="48"/>
        <v>autre_étab_5</v>
      </c>
      <c r="E241" s="601"/>
      <c r="F241" s="601"/>
      <c r="G241" s="601"/>
      <c r="H241" s="601"/>
      <c r="I241">
        <f t="shared" ca="1" si="49"/>
        <v>0</v>
      </c>
      <c r="J241">
        <f t="shared" ca="1" si="49"/>
        <v>0</v>
      </c>
      <c r="K241" s="275">
        <f t="shared" ca="1" si="49"/>
        <v>0</v>
      </c>
      <c r="L241" t="str">
        <f t="shared" ca="1" si="49"/>
        <v>Prénom, nom, fonction de la personne habilitée puis Signature et cachet :</v>
      </c>
      <c r="M241">
        <f t="shared" ca="1" si="49"/>
        <v>0</v>
      </c>
      <c r="N241" t="b">
        <f t="shared" si="43"/>
        <v>0</v>
      </c>
      <c r="O241" t="b">
        <f ca="1">AND(IF(COUNTIF($K$189:K241,K241)&gt;1,FALSE,TRUE),K241&lt;&gt;0,NOT(N241))</f>
        <v>0</v>
      </c>
      <c r="P241" s="203">
        <f t="shared" ca="1" si="44"/>
        <v>0</v>
      </c>
      <c r="Q241" s="127" t="str">
        <f t="shared" ca="1" si="45"/>
        <v>x</v>
      </c>
      <c r="R241" s="289">
        <f t="shared" si="46"/>
        <v>0</v>
      </c>
      <c r="S241" s="289">
        <f t="shared" si="39"/>
        <v>0</v>
      </c>
    </row>
    <row r="242" spans="1:19" ht="14.5" hidden="1" x14ac:dyDescent="0.35">
      <c r="A242" s="88">
        <v>62</v>
      </c>
      <c r="B242" s="601" t="str">
        <f t="shared" si="47"/>
        <v>Part7</v>
      </c>
      <c r="C242" s="601"/>
      <c r="D242" s="601" t="str">
        <f t="shared" si="48"/>
        <v>autre_étab_6</v>
      </c>
      <c r="E242" s="601"/>
      <c r="F242" s="601"/>
      <c r="G242" s="601"/>
      <c r="H242" s="601"/>
      <c r="I242">
        <f t="shared" ca="1" si="49"/>
        <v>0</v>
      </c>
      <c r="J242">
        <f t="shared" ca="1" si="49"/>
        <v>0</v>
      </c>
      <c r="K242" s="275">
        <f t="shared" ca="1" si="49"/>
        <v>0</v>
      </c>
      <c r="L242" t="str">
        <f t="shared" ca="1" si="49"/>
        <v>Prénom, nom, fonction de la personne habilitée puis Signature et cachet :</v>
      </c>
      <c r="M242">
        <f t="shared" ca="1" si="49"/>
        <v>0</v>
      </c>
      <c r="N242" t="b">
        <f t="shared" si="43"/>
        <v>0</v>
      </c>
      <c r="O242" t="b">
        <f ca="1">AND(IF(COUNTIF($K$189:K242,K242)&gt;1,FALSE,TRUE),K242&lt;&gt;0,NOT(N242))</f>
        <v>0</v>
      </c>
      <c r="P242" s="203">
        <f t="shared" ca="1" si="44"/>
        <v>0</v>
      </c>
      <c r="Q242" s="127" t="str">
        <f t="shared" ca="1" si="45"/>
        <v>x</v>
      </c>
      <c r="R242" s="289">
        <f t="shared" si="46"/>
        <v>0</v>
      </c>
      <c r="S242" s="289">
        <f t="shared" si="39"/>
        <v>0</v>
      </c>
    </row>
    <row r="243" spans="1:19" ht="14.5" hidden="1" x14ac:dyDescent="0.35">
      <c r="A243" s="88">
        <v>63</v>
      </c>
      <c r="B243" s="601" t="str">
        <f t="shared" si="47"/>
        <v>Part7</v>
      </c>
      <c r="C243" s="601"/>
      <c r="D243" s="601" t="str">
        <f t="shared" si="48"/>
        <v>autre_étab_7</v>
      </c>
      <c r="E243" s="601"/>
      <c r="F243" s="601"/>
      <c r="G243" s="601"/>
      <c r="H243" s="601"/>
      <c r="I243">
        <f t="shared" ca="1" si="49"/>
        <v>0</v>
      </c>
      <c r="J243">
        <f t="shared" ca="1" si="49"/>
        <v>0</v>
      </c>
      <c r="K243" s="275">
        <f t="shared" ca="1" si="49"/>
        <v>0</v>
      </c>
      <c r="L243" t="str">
        <f t="shared" ca="1" si="49"/>
        <v>Prénom, nom, fonction de la personne habilitée puis Signature et cachet :</v>
      </c>
      <c r="M243">
        <f t="shared" ca="1" si="49"/>
        <v>0</v>
      </c>
      <c r="N243" t="b">
        <f t="shared" si="43"/>
        <v>0</v>
      </c>
      <c r="O243" t="b">
        <f ca="1">AND(IF(COUNTIF($K$189:K243,K243)&gt;1,FALSE,TRUE),K243&lt;&gt;0,NOT(N243))</f>
        <v>0</v>
      </c>
      <c r="P243" s="203">
        <f t="shared" ca="1" si="44"/>
        <v>0</v>
      </c>
      <c r="Q243" s="127" t="str">
        <f t="shared" ca="1" si="45"/>
        <v>x</v>
      </c>
      <c r="R243" s="289">
        <f t="shared" si="46"/>
        <v>0</v>
      </c>
      <c r="S243" s="289">
        <f t="shared" si="39"/>
        <v>0</v>
      </c>
    </row>
    <row r="244" spans="1:19" ht="14.5" hidden="1" x14ac:dyDescent="0.35">
      <c r="A244" s="88">
        <v>64</v>
      </c>
      <c r="B244" s="601" t="str">
        <f t="shared" si="47"/>
        <v>Part7</v>
      </c>
      <c r="C244" s="601"/>
      <c r="D244" s="601" t="str">
        <f t="shared" si="48"/>
        <v>autre_étab_8</v>
      </c>
      <c r="E244" s="601"/>
      <c r="F244" s="601"/>
      <c r="G244" s="601"/>
      <c r="H244" s="601"/>
      <c r="I244">
        <f t="shared" ca="1" si="49"/>
        <v>0</v>
      </c>
      <c r="J244">
        <f t="shared" ca="1" si="49"/>
        <v>0</v>
      </c>
      <c r="K244" s="275">
        <f t="shared" ca="1" si="49"/>
        <v>0</v>
      </c>
      <c r="L244" t="str">
        <f t="shared" ca="1" si="49"/>
        <v>Prénom, nom, fonction de la personne habilitée puis Signature et cachet :</v>
      </c>
      <c r="M244">
        <f t="shared" ca="1" si="49"/>
        <v>0</v>
      </c>
      <c r="N244" t="b">
        <f t="shared" si="43"/>
        <v>0</v>
      </c>
      <c r="O244" t="b">
        <f ca="1">AND(IF(COUNTIF($K$189:K244,K244)&gt;1,FALSE,TRUE),K244&lt;&gt;0,NOT(N244))</f>
        <v>0</v>
      </c>
      <c r="P244" s="203">
        <f t="shared" ca="1" si="44"/>
        <v>0</v>
      </c>
      <c r="Q244" s="127" t="str">
        <f t="shared" ca="1" si="45"/>
        <v>x</v>
      </c>
      <c r="R244" s="289">
        <f t="shared" si="46"/>
        <v>0</v>
      </c>
      <c r="S244" s="289">
        <f t="shared" si="39"/>
        <v>0</v>
      </c>
    </row>
    <row r="245" spans="1:19" ht="14.5" hidden="1" x14ac:dyDescent="0.35">
      <c r="A245" s="88">
        <v>65</v>
      </c>
      <c r="B245" s="601" t="str">
        <f t="shared" si="47"/>
        <v>Part8</v>
      </c>
      <c r="C245" s="601"/>
      <c r="D245" s="601" t="str">
        <f t="shared" si="48"/>
        <v>autre_étab_1</v>
      </c>
      <c r="E245" s="601"/>
      <c r="F245" s="601"/>
      <c r="G245" s="601"/>
      <c r="H245" s="601"/>
      <c r="I245" t="str">
        <f t="shared" ca="1" si="49"/>
        <v xml:space="preserve"> 
()</v>
      </c>
      <c r="J245" t="str">
        <f t="shared" ca="1" si="49"/>
        <v>Étab de la fiche</v>
      </c>
      <c r="K245" s="275" t="str">
        <f t="shared" ca="1" si="49"/>
        <v/>
      </c>
      <c r="L245">
        <f t="shared" ca="1" si="49"/>
        <v>0</v>
      </c>
      <c r="M245">
        <f t="shared" ca="1" si="49"/>
        <v>0</v>
      </c>
      <c r="N245" t="b">
        <f t="shared" si="43"/>
        <v>1</v>
      </c>
      <c r="O245" t="b">
        <f ca="1">AND(IF(COUNTIF($K$189:K245,K245)&gt;1,FALSE,TRUE),K245&lt;&gt;0,NOT(N245))</f>
        <v>0</v>
      </c>
      <c r="P245" s="203">
        <f t="shared" ca="1" si="44"/>
        <v>0</v>
      </c>
      <c r="Q245" s="127" t="str">
        <f t="shared" ca="1" si="45"/>
        <v>x</v>
      </c>
      <c r="R245" s="289">
        <f t="shared" ca="1" si="46"/>
        <v>0</v>
      </c>
      <c r="S245" s="289">
        <f t="shared" ca="1" si="39"/>
        <v>0</v>
      </c>
    </row>
    <row r="246" spans="1:19" ht="14.5" hidden="1" x14ac:dyDescent="0.35">
      <c r="A246" s="88">
        <v>66</v>
      </c>
      <c r="B246" s="601" t="str">
        <f t="shared" si="47"/>
        <v>Part8</v>
      </c>
      <c r="C246" s="601"/>
      <c r="D246" s="601" t="str">
        <f t="shared" si="48"/>
        <v>autre_étab_2</v>
      </c>
      <c r="E246" s="601"/>
      <c r="F246" s="601"/>
      <c r="G246" s="601"/>
      <c r="H246" s="601"/>
      <c r="I246">
        <f t="shared" ca="1" si="49"/>
        <v>0</v>
      </c>
      <c r="J246">
        <f t="shared" ca="1" si="49"/>
        <v>0</v>
      </c>
      <c r="K246" s="275">
        <f t="shared" ca="1" si="49"/>
        <v>0</v>
      </c>
      <c r="L246" t="str">
        <f t="shared" ca="1" si="49"/>
        <v>Prénom, nom, fonction de la personne habilitée puis Signature et cachet :</v>
      </c>
      <c r="M246">
        <f t="shared" ca="1" si="49"/>
        <v>0</v>
      </c>
      <c r="N246" t="b">
        <f t="shared" si="43"/>
        <v>0</v>
      </c>
      <c r="O246" t="b">
        <f ca="1">AND(IF(COUNTIF($K$189:K246,K246)&gt;1,FALSE,TRUE),K246&lt;&gt;0,NOT(N246))</f>
        <v>0</v>
      </c>
      <c r="P246" s="203">
        <f t="shared" ca="1" si="44"/>
        <v>0</v>
      </c>
      <c r="Q246" s="127" t="str">
        <f t="shared" ca="1" si="45"/>
        <v>x</v>
      </c>
      <c r="R246" s="289">
        <f t="shared" si="46"/>
        <v>0</v>
      </c>
      <c r="S246" s="289">
        <f t="shared" si="39"/>
        <v>0</v>
      </c>
    </row>
    <row r="247" spans="1:19" ht="14.5" hidden="1" x14ac:dyDescent="0.35">
      <c r="A247" s="88">
        <v>67</v>
      </c>
      <c r="B247" s="601" t="str">
        <f t="shared" si="47"/>
        <v>Part8</v>
      </c>
      <c r="C247" s="601"/>
      <c r="D247" s="601" t="str">
        <f t="shared" si="48"/>
        <v>autre_étab_3</v>
      </c>
      <c r="E247" s="601"/>
      <c r="F247" s="601"/>
      <c r="G247" s="601"/>
      <c r="H247" s="601"/>
      <c r="I247">
        <f t="shared" ca="1" si="49"/>
        <v>0</v>
      </c>
      <c r="J247">
        <f t="shared" ca="1" si="49"/>
        <v>0</v>
      </c>
      <c r="K247" s="275">
        <f t="shared" ca="1" si="49"/>
        <v>0</v>
      </c>
      <c r="L247" t="str">
        <f t="shared" ca="1" si="49"/>
        <v>Prénom, nom, fonction de la personne habilitée puis Signature et cachet :</v>
      </c>
      <c r="M247">
        <f t="shared" ca="1" si="49"/>
        <v>0</v>
      </c>
      <c r="N247" t="b">
        <f t="shared" si="43"/>
        <v>0</v>
      </c>
      <c r="O247" t="b">
        <f ca="1">AND(IF(COUNTIF($K$189:K247,K247)&gt;1,FALSE,TRUE),K247&lt;&gt;0,NOT(N247))</f>
        <v>0</v>
      </c>
      <c r="P247" s="203">
        <f t="shared" ca="1" si="44"/>
        <v>0</v>
      </c>
      <c r="Q247" s="127" t="str">
        <f t="shared" ca="1" si="45"/>
        <v>x</v>
      </c>
      <c r="R247" s="289">
        <f t="shared" si="46"/>
        <v>0</v>
      </c>
      <c r="S247" s="289">
        <f t="shared" si="39"/>
        <v>0</v>
      </c>
    </row>
    <row r="248" spans="1:19" ht="14.5" hidden="1" x14ac:dyDescent="0.35">
      <c r="A248" s="88">
        <v>68</v>
      </c>
      <c r="B248" s="601" t="str">
        <f t="shared" si="47"/>
        <v>Part8</v>
      </c>
      <c r="C248" s="601"/>
      <c r="D248" s="601" t="str">
        <f t="shared" si="48"/>
        <v>autre_étab_4</v>
      </c>
      <c r="E248" s="601"/>
      <c r="F248" s="601"/>
      <c r="G248" s="601"/>
      <c r="H248" s="601"/>
      <c r="I248">
        <f t="shared" ca="1" si="49"/>
        <v>0</v>
      </c>
      <c r="J248">
        <f t="shared" ca="1" si="49"/>
        <v>0</v>
      </c>
      <c r="K248" s="275">
        <f t="shared" ca="1" si="49"/>
        <v>0</v>
      </c>
      <c r="L248" t="str">
        <f t="shared" ca="1" si="49"/>
        <v>Prénom, nom, fonction de la personne habilitée puis Signature et cachet :</v>
      </c>
      <c r="M248">
        <f t="shared" ca="1" si="49"/>
        <v>0</v>
      </c>
      <c r="N248" t="b">
        <f t="shared" si="43"/>
        <v>0</v>
      </c>
      <c r="O248" t="b">
        <f ca="1">AND(IF(COUNTIF($K$189:K248,K248)&gt;1,FALSE,TRUE),K248&lt;&gt;0,NOT(N248))</f>
        <v>0</v>
      </c>
      <c r="P248" s="203">
        <f t="shared" ca="1" si="44"/>
        <v>0</v>
      </c>
      <c r="Q248" s="127" t="str">
        <f t="shared" ca="1" si="45"/>
        <v>x</v>
      </c>
      <c r="R248" s="289">
        <f t="shared" si="46"/>
        <v>0</v>
      </c>
      <c r="S248" s="289">
        <f t="shared" si="39"/>
        <v>0</v>
      </c>
    </row>
    <row r="249" spans="1:19" ht="14.5" hidden="1" x14ac:dyDescent="0.35">
      <c r="A249" s="88">
        <v>69</v>
      </c>
      <c r="B249" s="601" t="str">
        <f t="shared" si="47"/>
        <v>Part8</v>
      </c>
      <c r="C249" s="601"/>
      <c r="D249" s="601" t="str">
        <f t="shared" si="48"/>
        <v>autre_étab_5</v>
      </c>
      <c r="E249" s="601"/>
      <c r="F249" s="601"/>
      <c r="G249" s="601"/>
      <c r="H249" s="601"/>
      <c r="I249">
        <f t="shared" ref="I249:M268" ca="1" si="50">INDIRECT("'"&amp;$B249&amp;"'!"&amp;I$187&amp;ROW(INDIRECT("'"&amp;$B249&amp;"'!"&amp;$D249)))</f>
        <v>0</v>
      </c>
      <c r="J249">
        <f t="shared" ca="1" si="50"/>
        <v>0</v>
      </c>
      <c r="K249" s="275">
        <f t="shared" ca="1" si="50"/>
        <v>0</v>
      </c>
      <c r="L249" t="str">
        <f t="shared" ca="1" si="50"/>
        <v>Prénom, nom, fonction de la personne habilitée puis Signature et cachet :</v>
      </c>
      <c r="M249">
        <f t="shared" ca="1" si="50"/>
        <v>0</v>
      </c>
      <c r="N249" t="b">
        <f t="shared" si="43"/>
        <v>0</v>
      </c>
      <c r="O249" t="b">
        <f ca="1">AND(IF(COUNTIF($K$189:K249,K249)&gt;1,FALSE,TRUE),K249&lt;&gt;0,NOT(N249))</f>
        <v>0</v>
      </c>
      <c r="P249" s="203">
        <f t="shared" ca="1" si="44"/>
        <v>0</v>
      </c>
      <c r="Q249" s="127" t="str">
        <f t="shared" ca="1" si="45"/>
        <v>x</v>
      </c>
      <c r="R249" s="289">
        <f t="shared" si="46"/>
        <v>0</v>
      </c>
      <c r="S249" s="289">
        <f t="shared" si="39"/>
        <v>0</v>
      </c>
    </row>
    <row r="250" spans="1:19" ht="14.5" hidden="1" x14ac:dyDescent="0.35">
      <c r="A250" s="88">
        <v>70</v>
      </c>
      <c r="B250" s="601" t="str">
        <f t="shared" si="47"/>
        <v>Part8</v>
      </c>
      <c r="C250" s="601"/>
      <c r="D250" s="601" t="str">
        <f t="shared" si="48"/>
        <v>autre_étab_6</v>
      </c>
      <c r="E250" s="601"/>
      <c r="F250" s="601"/>
      <c r="G250" s="601"/>
      <c r="H250" s="601"/>
      <c r="I250">
        <f t="shared" ca="1" si="50"/>
        <v>0</v>
      </c>
      <c r="J250">
        <f t="shared" ca="1" si="50"/>
        <v>0</v>
      </c>
      <c r="K250" s="275">
        <f t="shared" ca="1" si="50"/>
        <v>0</v>
      </c>
      <c r="L250" t="str">
        <f t="shared" ca="1" si="50"/>
        <v>Prénom, nom, fonction de la personne habilitée puis Signature et cachet :</v>
      </c>
      <c r="M250">
        <f t="shared" ca="1" si="50"/>
        <v>0</v>
      </c>
      <c r="N250" t="b">
        <f t="shared" si="43"/>
        <v>0</v>
      </c>
      <c r="O250" t="b">
        <f ca="1">AND(IF(COUNTIF($K$189:K250,K250)&gt;1,FALSE,TRUE),K250&lt;&gt;0,NOT(N250))</f>
        <v>0</v>
      </c>
      <c r="P250" s="203">
        <f t="shared" ca="1" si="44"/>
        <v>0</v>
      </c>
      <c r="Q250" s="127" t="str">
        <f t="shared" ca="1" si="45"/>
        <v>x</v>
      </c>
      <c r="R250" s="289">
        <f t="shared" si="46"/>
        <v>0</v>
      </c>
      <c r="S250" s="289">
        <f t="shared" si="39"/>
        <v>0</v>
      </c>
    </row>
    <row r="251" spans="1:19" ht="14.5" hidden="1" x14ac:dyDescent="0.35">
      <c r="A251" s="88">
        <v>71</v>
      </c>
      <c r="B251" s="601" t="str">
        <f t="shared" si="47"/>
        <v>Part8</v>
      </c>
      <c r="C251" s="601"/>
      <c r="D251" s="601" t="str">
        <f t="shared" si="48"/>
        <v>autre_étab_7</v>
      </c>
      <c r="E251" s="601"/>
      <c r="F251" s="601"/>
      <c r="G251" s="601"/>
      <c r="H251" s="601"/>
      <c r="I251">
        <f t="shared" ca="1" si="50"/>
        <v>0</v>
      </c>
      <c r="J251">
        <f t="shared" ca="1" si="50"/>
        <v>0</v>
      </c>
      <c r="K251" s="275">
        <f t="shared" ca="1" si="50"/>
        <v>0</v>
      </c>
      <c r="L251" t="str">
        <f t="shared" ca="1" si="50"/>
        <v>Prénom, nom, fonction de la personne habilitée puis Signature et cachet :</v>
      </c>
      <c r="M251">
        <f t="shared" ca="1" si="50"/>
        <v>0</v>
      </c>
      <c r="N251" t="b">
        <f t="shared" si="43"/>
        <v>0</v>
      </c>
      <c r="O251" t="b">
        <f ca="1">AND(IF(COUNTIF($K$189:K251,K251)&gt;1,FALSE,TRUE),K251&lt;&gt;0,NOT(N251))</f>
        <v>0</v>
      </c>
      <c r="P251" s="203">
        <f t="shared" ca="1" si="44"/>
        <v>0</v>
      </c>
      <c r="Q251" s="127" t="str">
        <f t="shared" ca="1" si="45"/>
        <v>x</v>
      </c>
      <c r="R251" s="289">
        <f t="shared" si="46"/>
        <v>0</v>
      </c>
      <c r="S251" s="289">
        <f t="shared" si="39"/>
        <v>0</v>
      </c>
    </row>
    <row r="252" spans="1:19" ht="14.5" hidden="1" x14ac:dyDescent="0.35">
      <c r="A252" s="88">
        <v>72</v>
      </c>
      <c r="B252" s="601" t="str">
        <f t="shared" si="47"/>
        <v>Part8</v>
      </c>
      <c r="C252" s="601"/>
      <c r="D252" s="601" t="str">
        <f t="shared" si="48"/>
        <v>autre_étab_8</v>
      </c>
      <c r="E252" s="601"/>
      <c r="F252" s="601"/>
      <c r="G252" s="601"/>
      <c r="H252" s="601"/>
      <c r="I252">
        <f t="shared" ca="1" si="50"/>
        <v>0</v>
      </c>
      <c r="J252">
        <f t="shared" ca="1" si="50"/>
        <v>0</v>
      </c>
      <c r="K252" s="275">
        <f t="shared" ca="1" si="50"/>
        <v>0</v>
      </c>
      <c r="L252" t="str">
        <f t="shared" ca="1" si="50"/>
        <v>Prénom, nom, fonction de la personne habilitée puis Signature et cachet :</v>
      </c>
      <c r="M252">
        <f t="shared" ca="1" si="50"/>
        <v>0</v>
      </c>
      <c r="N252" t="b">
        <f t="shared" si="43"/>
        <v>0</v>
      </c>
      <c r="O252" t="b">
        <f ca="1">AND(IF(COUNTIF($K$189:K252,K252)&gt;1,FALSE,TRUE),K252&lt;&gt;0,NOT(N252))</f>
        <v>0</v>
      </c>
      <c r="P252" s="203">
        <f t="shared" ca="1" si="44"/>
        <v>0</v>
      </c>
      <c r="Q252" s="127" t="str">
        <f t="shared" ca="1" si="45"/>
        <v>x</v>
      </c>
      <c r="R252" s="289">
        <f t="shared" si="46"/>
        <v>0</v>
      </c>
      <c r="S252" s="289">
        <f t="shared" si="39"/>
        <v>0</v>
      </c>
    </row>
    <row r="253" spans="1:19" ht="14.5" hidden="1" x14ac:dyDescent="0.35">
      <c r="A253" s="88">
        <v>73</v>
      </c>
      <c r="B253" s="601" t="str">
        <f t="shared" si="47"/>
        <v>Part9</v>
      </c>
      <c r="C253" s="601"/>
      <c r="D253" s="601" t="str">
        <f t="shared" si="48"/>
        <v>autre_étab_1</v>
      </c>
      <c r="E253" s="601"/>
      <c r="F253" s="601"/>
      <c r="G253" s="601"/>
      <c r="H253" s="601"/>
      <c r="I253" t="str">
        <f t="shared" ca="1" si="50"/>
        <v xml:space="preserve"> 
()</v>
      </c>
      <c r="J253" t="str">
        <f t="shared" ca="1" si="50"/>
        <v>Étab de la fiche</v>
      </c>
      <c r="K253" s="275" t="str">
        <f t="shared" ca="1" si="50"/>
        <v/>
      </c>
      <c r="L253">
        <f t="shared" ca="1" si="50"/>
        <v>0</v>
      </c>
      <c r="M253">
        <f t="shared" ca="1" si="50"/>
        <v>0</v>
      </c>
      <c r="N253" t="b">
        <f t="shared" ref="N253:N284" si="51">IF(D253="autre_étab_1",TRUE,FALSE)</f>
        <v>1</v>
      </c>
      <c r="O253" t="b">
        <f ca="1">AND(IF(COUNTIF($K$189:K253,K253)&gt;1,FALSE,TRUE),K253&lt;&gt;0,NOT(N253))</f>
        <v>0</v>
      </c>
      <c r="P253" s="203">
        <f t="shared" ref="P253" ca="1" si="52">P252+O253</f>
        <v>0</v>
      </c>
      <c r="Q253" s="127" t="str">
        <f t="shared" ref="Q253" ca="1" si="53">IF(O253,P253,"x")</f>
        <v>x</v>
      </c>
      <c r="R253" s="289">
        <f t="shared" ref="R253:R284" ca="1" si="54">IF(N253,L253,0)</f>
        <v>0</v>
      </c>
      <c r="S253" s="289">
        <f t="shared" ca="1" si="39"/>
        <v>0</v>
      </c>
    </row>
    <row r="254" spans="1:19" ht="14.5" hidden="1" x14ac:dyDescent="0.35">
      <c r="A254" s="88">
        <v>74</v>
      </c>
      <c r="B254" s="601" t="str">
        <f t="shared" si="47"/>
        <v>Part9</v>
      </c>
      <c r="C254" s="601"/>
      <c r="D254" s="601" t="str">
        <f t="shared" ref="D254:D317" si="55">"autre_étab_"&amp;A254-8*QUOTIENT(A254-1,8)</f>
        <v>autre_étab_2</v>
      </c>
      <c r="E254" s="601"/>
      <c r="F254" s="601"/>
      <c r="G254" s="601"/>
      <c r="H254" s="601"/>
      <c r="I254">
        <f t="shared" ca="1" si="50"/>
        <v>0</v>
      </c>
      <c r="J254">
        <f t="shared" ca="1" si="50"/>
        <v>0</v>
      </c>
      <c r="K254" s="275">
        <f t="shared" ca="1" si="50"/>
        <v>0</v>
      </c>
      <c r="L254" t="str">
        <f t="shared" ca="1" si="50"/>
        <v>Prénom, nom, fonction de la personne habilitée puis Signature et cachet :</v>
      </c>
      <c r="M254">
        <f t="shared" ca="1" si="50"/>
        <v>0</v>
      </c>
      <c r="N254" t="b">
        <f t="shared" si="51"/>
        <v>0</v>
      </c>
      <c r="O254" t="b">
        <f ca="1">AND(IF(COUNTIF($K$189:K254,K254)&gt;1,FALSE,TRUE),K254&lt;&gt;0,NOT(N254))</f>
        <v>0</v>
      </c>
      <c r="P254" s="203">
        <f t="shared" ref="P254:P317" ca="1" si="56">P253+O254</f>
        <v>0</v>
      </c>
      <c r="Q254" s="127" t="str">
        <f t="shared" ref="Q254:Q317" ca="1" si="57">IF(O254,P254,"x")</f>
        <v>x</v>
      </c>
      <c r="R254" s="289">
        <f t="shared" si="54"/>
        <v>0</v>
      </c>
      <c r="S254" s="289">
        <f t="shared" ref="S254:S317" si="58">IF(N254,M254,0)</f>
        <v>0</v>
      </c>
    </row>
    <row r="255" spans="1:19" ht="14.5" hidden="1" x14ac:dyDescent="0.35">
      <c r="A255" s="88">
        <v>75</v>
      </c>
      <c r="B255" s="601" t="str">
        <f t="shared" si="47"/>
        <v>Part9</v>
      </c>
      <c r="C255" s="601"/>
      <c r="D255" s="601" t="str">
        <f t="shared" si="55"/>
        <v>autre_étab_3</v>
      </c>
      <c r="E255" s="601"/>
      <c r="F255" s="601"/>
      <c r="G255" s="601"/>
      <c r="H255" s="601"/>
      <c r="I255">
        <f t="shared" ca="1" si="50"/>
        <v>0</v>
      </c>
      <c r="J255">
        <f t="shared" ca="1" si="50"/>
        <v>0</v>
      </c>
      <c r="K255" s="275">
        <f t="shared" ca="1" si="50"/>
        <v>0</v>
      </c>
      <c r="L255" t="str">
        <f t="shared" ca="1" si="50"/>
        <v>Prénom, nom, fonction de la personne habilitée puis Signature et cachet :</v>
      </c>
      <c r="M255">
        <f t="shared" ca="1" si="50"/>
        <v>0</v>
      </c>
      <c r="N255" t="b">
        <f t="shared" si="51"/>
        <v>0</v>
      </c>
      <c r="O255" t="b">
        <f ca="1">AND(IF(COUNTIF($K$189:K255,K255)&gt;1,FALSE,TRUE),K255&lt;&gt;0,NOT(N255))</f>
        <v>0</v>
      </c>
      <c r="P255" s="203">
        <f t="shared" ca="1" si="56"/>
        <v>0</v>
      </c>
      <c r="Q255" s="127" t="str">
        <f t="shared" ca="1" si="57"/>
        <v>x</v>
      </c>
      <c r="R255" s="289">
        <f t="shared" si="54"/>
        <v>0</v>
      </c>
      <c r="S255" s="289">
        <f t="shared" si="58"/>
        <v>0</v>
      </c>
    </row>
    <row r="256" spans="1:19" ht="14.5" hidden="1" x14ac:dyDescent="0.35">
      <c r="A256" s="88">
        <v>76</v>
      </c>
      <c r="B256" s="601" t="str">
        <f t="shared" si="47"/>
        <v>Part9</v>
      </c>
      <c r="C256" s="601"/>
      <c r="D256" s="601" t="str">
        <f t="shared" si="55"/>
        <v>autre_étab_4</v>
      </c>
      <c r="E256" s="601"/>
      <c r="F256" s="601"/>
      <c r="G256" s="601"/>
      <c r="H256" s="601"/>
      <c r="I256">
        <f t="shared" ca="1" si="50"/>
        <v>0</v>
      </c>
      <c r="J256">
        <f t="shared" ca="1" si="50"/>
        <v>0</v>
      </c>
      <c r="K256" s="275">
        <f t="shared" ca="1" si="50"/>
        <v>0</v>
      </c>
      <c r="L256" t="str">
        <f t="shared" ca="1" si="50"/>
        <v>Prénom, nom, fonction de la personne habilitée puis Signature et cachet :</v>
      </c>
      <c r="M256">
        <f t="shared" ca="1" si="50"/>
        <v>0</v>
      </c>
      <c r="N256" t="b">
        <f t="shared" si="51"/>
        <v>0</v>
      </c>
      <c r="O256" t="b">
        <f ca="1">AND(IF(COUNTIF($K$189:K256,K256)&gt;1,FALSE,TRUE),K256&lt;&gt;0,NOT(N256))</f>
        <v>0</v>
      </c>
      <c r="P256" s="203">
        <f t="shared" ca="1" si="56"/>
        <v>0</v>
      </c>
      <c r="Q256" s="127" t="str">
        <f t="shared" ca="1" si="57"/>
        <v>x</v>
      </c>
      <c r="R256" s="289">
        <f t="shared" si="54"/>
        <v>0</v>
      </c>
      <c r="S256" s="289">
        <f t="shared" si="58"/>
        <v>0</v>
      </c>
    </row>
    <row r="257" spans="1:19" ht="14.5" hidden="1" x14ac:dyDescent="0.35">
      <c r="A257" s="88">
        <v>77</v>
      </c>
      <c r="B257" s="601" t="str">
        <f t="shared" si="47"/>
        <v>Part9</v>
      </c>
      <c r="C257" s="601"/>
      <c r="D257" s="601" t="str">
        <f t="shared" si="55"/>
        <v>autre_étab_5</v>
      </c>
      <c r="E257" s="601"/>
      <c r="F257" s="601"/>
      <c r="G257" s="601"/>
      <c r="H257" s="601"/>
      <c r="I257">
        <f t="shared" ca="1" si="50"/>
        <v>0</v>
      </c>
      <c r="J257">
        <f t="shared" ca="1" si="50"/>
        <v>0</v>
      </c>
      <c r="K257" s="275">
        <f t="shared" ca="1" si="50"/>
        <v>0</v>
      </c>
      <c r="L257" t="str">
        <f t="shared" ca="1" si="50"/>
        <v>Prénom, nom, fonction de la personne habilitée puis Signature et cachet :</v>
      </c>
      <c r="M257">
        <f t="shared" ca="1" si="50"/>
        <v>0</v>
      </c>
      <c r="N257" t="b">
        <f t="shared" si="51"/>
        <v>0</v>
      </c>
      <c r="O257" t="b">
        <f ca="1">AND(IF(COUNTIF($K$189:K257,K257)&gt;1,FALSE,TRUE),K257&lt;&gt;0,NOT(N257))</f>
        <v>0</v>
      </c>
      <c r="P257" s="203">
        <f t="shared" ca="1" si="56"/>
        <v>0</v>
      </c>
      <c r="Q257" s="127" t="str">
        <f t="shared" ca="1" si="57"/>
        <v>x</v>
      </c>
      <c r="R257" s="289">
        <f t="shared" si="54"/>
        <v>0</v>
      </c>
      <c r="S257" s="289">
        <f t="shared" si="58"/>
        <v>0</v>
      </c>
    </row>
    <row r="258" spans="1:19" ht="14.5" hidden="1" x14ac:dyDescent="0.35">
      <c r="A258" s="88">
        <v>78</v>
      </c>
      <c r="B258" s="601" t="str">
        <f t="shared" si="47"/>
        <v>Part9</v>
      </c>
      <c r="C258" s="601"/>
      <c r="D258" s="601" t="str">
        <f t="shared" si="55"/>
        <v>autre_étab_6</v>
      </c>
      <c r="E258" s="601"/>
      <c r="F258" s="601"/>
      <c r="G258" s="601"/>
      <c r="H258" s="601"/>
      <c r="I258">
        <f t="shared" ca="1" si="50"/>
        <v>0</v>
      </c>
      <c r="J258">
        <f t="shared" ca="1" si="50"/>
        <v>0</v>
      </c>
      <c r="K258" s="275">
        <f t="shared" ca="1" si="50"/>
        <v>0</v>
      </c>
      <c r="L258" t="str">
        <f t="shared" ca="1" si="50"/>
        <v>Prénom, nom, fonction de la personne habilitée puis Signature et cachet :</v>
      </c>
      <c r="M258">
        <f t="shared" ca="1" si="50"/>
        <v>0</v>
      </c>
      <c r="N258" t="b">
        <f t="shared" si="51"/>
        <v>0</v>
      </c>
      <c r="O258" t="b">
        <f ca="1">AND(IF(COUNTIF($K$189:K258,K258)&gt;1,FALSE,TRUE),K258&lt;&gt;0,NOT(N258))</f>
        <v>0</v>
      </c>
      <c r="P258" s="203">
        <f t="shared" ca="1" si="56"/>
        <v>0</v>
      </c>
      <c r="Q258" s="127" t="str">
        <f t="shared" ca="1" si="57"/>
        <v>x</v>
      </c>
      <c r="R258" s="289">
        <f t="shared" si="54"/>
        <v>0</v>
      </c>
      <c r="S258" s="289">
        <f t="shared" si="58"/>
        <v>0</v>
      </c>
    </row>
    <row r="259" spans="1:19" ht="14.5" hidden="1" x14ac:dyDescent="0.35">
      <c r="A259" s="88">
        <v>79</v>
      </c>
      <c r="B259" s="601" t="str">
        <f t="shared" si="47"/>
        <v>Part9</v>
      </c>
      <c r="C259" s="601"/>
      <c r="D259" s="601" t="str">
        <f t="shared" si="55"/>
        <v>autre_étab_7</v>
      </c>
      <c r="E259" s="601"/>
      <c r="F259" s="601"/>
      <c r="G259" s="601"/>
      <c r="H259" s="601"/>
      <c r="I259">
        <f t="shared" ca="1" si="50"/>
        <v>0</v>
      </c>
      <c r="J259">
        <f t="shared" ca="1" si="50"/>
        <v>0</v>
      </c>
      <c r="K259" s="275">
        <f t="shared" ca="1" si="50"/>
        <v>0</v>
      </c>
      <c r="L259" t="str">
        <f t="shared" ca="1" si="50"/>
        <v>Prénom, nom, fonction de la personne habilitée puis Signature et cachet :</v>
      </c>
      <c r="M259">
        <f t="shared" ca="1" si="50"/>
        <v>0</v>
      </c>
      <c r="N259" t="b">
        <f t="shared" si="51"/>
        <v>0</v>
      </c>
      <c r="O259" t="b">
        <f ca="1">AND(IF(COUNTIF($K$189:K259,K259)&gt;1,FALSE,TRUE),K259&lt;&gt;0,NOT(N259))</f>
        <v>0</v>
      </c>
      <c r="P259" s="203">
        <f t="shared" ca="1" si="56"/>
        <v>0</v>
      </c>
      <c r="Q259" s="127" t="str">
        <f t="shared" ca="1" si="57"/>
        <v>x</v>
      </c>
      <c r="R259" s="289">
        <f t="shared" si="54"/>
        <v>0</v>
      </c>
      <c r="S259" s="289">
        <f t="shared" si="58"/>
        <v>0</v>
      </c>
    </row>
    <row r="260" spans="1:19" ht="14.5" hidden="1" x14ac:dyDescent="0.35">
      <c r="A260" s="88">
        <v>80</v>
      </c>
      <c r="B260" s="601" t="str">
        <f t="shared" si="47"/>
        <v>Part9</v>
      </c>
      <c r="C260" s="601"/>
      <c r="D260" s="601" t="str">
        <f t="shared" si="55"/>
        <v>autre_étab_8</v>
      </c>
      <c r="E260" s="601"/>
      <c r="F260" s="601"/>
      <c r="G260" s="601"/>
      <c r="H260" s="601"/>
      <c r="I260">
        <f t="shared" ca="1" si="50"/>
        <v>0</v>
      </c>
      <c r="J260">
        <f t="shared" ca="1" si="50"/>
        <v>0</v>
      </c>
      <c r="K260" s="275">
        <f t="shared" ca="1" si="50"/>
        <v>0</v>
      </c>
      <c r="L260" t="str">
        <f t="shared" ca="1" si="50"/>
        <v>Prénom, nom, fonction de la personne habilitée puis Signature et cachet :</v>
      </c>
      <c r="M260">
        <f t="shared" ca="1" si="50"/>
        <v>0</v>
      </c>
      <c r="N260" t="b">
        <f t="shared" si="51"/>
        <v>0</v>
      </c>
      <c r="O260" t="b">
        <f ca="1">AND(IF(COUNTIF($K$189:K260,K260)&gt;1,FALSE,TRUE),K260&lt;&gt;0,NOT(N260))</f>
        <v>0</v>
      </c>
      <c r="P260" s="203">
        <f t="shared" ca="1" si="56"/>
        <v>0</v>
      </c>
      <c r="Q260" s="127" t="str">
        <f t="shared" ca="1" si="57"/>
        <v>x</v>
      </c>
      <c r="R260" s="289">
        <f t="shared" si="54"/>
        <v>0</v>
      </c>
      <c r="S260" s="289">
        <f t="shared" si="58"/>
        <v>0</v>
      </c>
    </row>
    <row r="261" spans="1:19" ht="14.5" hidden="1" x14ac:dyDescent="0.35">
      <c r="A261" s="88">
        <v>81</v>
      </c>
      <c r="B261" s="601" t="str">
        <f t="shared" ref="B261" si="59">"Part"&amp;QUOTIENT(A261-1,8)</f>
        <v>Part10</v>
      </c>
      <c r="C261" s="601"/>
      <c r="D261" s="601" t="str">
        <f t="shared" si="55"/>
        <v>autre_étab_1</v>
      </c>
      <c r="E261" s="601"/>
      <c r="F261" s="601"/>
      <c r="G261" s="601"/>
      <c r="H261" s="601"/>
      <c r="I261" t="str">
        <f t="shared" ca="1" si="50"/>
        <v xml:space="preserve"> 
()</v>
      </c>
      <c r="J261" t="str">
        <f t="shared" ca="1" si="50"/>
        <v>Étab de la fiche</v>
      </c>
      <c r="K261" s="275" t="str">
        <f t="shared" ca="1" si="50"/>
        <v/>
      </c>
      <c r="L261">
        <f t="shared" ca="1" si="50"/>
        <v>0</v>
      </c>
      <c r="M261">
        <f t="shared" ca="1" si="50"/>
        <v>0</v>
      </c>
      <c r="N261" t="b">
        <f t="shared" si="51"/>
        <v>1</v>
      </c>
      <c r="O261" t="b">
        <f ca="1">AND(IF(COUNTIF($K$189:K261,K261)&gt;1,FALSE,TRUE),K261&lt;&gt;0,NOT(N261))</f>
        <v>0</v>
      </c>
      <c r="P261" s="203">
        <f t="shared" ca="1" si="56"/>
        <v>0</v>
      </c>
      <c r="Q261" s="127" t="str">
        <f t="shared" ca="1" si="57"/>
        <v>x</v>
      </c>
      <c r="R261" s="289">
        <f t="shared" ca="1" si="54"/>
        <v>0</v>
      </c>
      <c r="S261" s="289">
        <f t="shared" ca="1" si="58"/>
        <v>0</v>
      </c>
    </row>
    <row r="262" spans="1:19" ht="14.5" hidden="1" x14ac:dyDescent="0.35">
      <c r="A262" s="88">
        <v>82</v>
      </c>
      <c r="B262" s="601" t="str">
        <f t="shared" ref="B262:B325" si="60">"Part"&amp;QUOTIENT(A262-1,8)</f>
        <v>Part10</v>
      </c>
      <c r="C262" s="601"/>
      <c r="D262" s="601" t="str">
        <f t="shared" si="55"/>
        <v>autre_étab_2</v>
      </c>
      <c r="E262" s="601"/>
      <c r="F262" s="601"/>
      <c r="G262" s="601"/>
      <c r="H262" s="601"/>
      <c r="I262">
        <f t="shared" ca="1" si="50"/>
        <v>0</v>
      </c>
      <c r="J262">
        <f t="shared" ca="1" si="50"/>
        <v>0</v>
      </c>
      <c r="K262" s="275">
        <f t="shared" ca="1" si="50"/>
        <v>0</v>
      </c>
      <c r="L262" t="str">
        <f t="shared" ca="1" si="50"/>
        <v>Prénom, nom, fonction de la personne habilitée puis Signature et cachet :</v>
      </c>
      <c r="M262">
        <f t="shared" ca="1" si="50"/>
        <v>0</v>
      </c>
      <c r="N262" t="b">
        <f t="shared" si="51"/>
        <v>0</v>
      </c>
      <c r="O262" t="b">
        <f ca="1">AND(IF(COUNTIF($K$189:K262,K262)&gt;1,FALSE,TRUE),K262&lt;&gt;0,NOT(N262))</f>
        <v>0</v>
      </c>
      <c r="P262" s="203">
        <f t="shared" ca="1" si="56"/>
        <v>0</v>
      </c>
      <c r="Q262" s="127" t="str">
        <f t="shared" ca="1" si="57"/>
        <v>x</v>
      </c>
      <c r="R262" s="289">
        <f t="shared" si="54"/>
        <v>0</v>
      </c>
      <c r="S262" s="289">
        <f t="shared" si="58"/>
        <v>0</v>
      </c>
    </row>
    <row r="263" spans="1:19" ht="14.5" hidden="1" x14ac:dyDescent="0.35">
      <c r="A263" s="88">
        <v>83</v>
      </c>
      <c r="B263" s="601" t="str">
        <f t="shared" si="60"/>
        <v>Part10</v>
      </c>
      <c r="C263" s="601"/>
      <c r="D263" s="601" t="str">
        <f t="shared" si="55"/>
        <v>autre_étab_3</v>
      </c>
      <c r="E263" s="601"/>
      <c r="F263" s="601"/>
      <c r="G263" s="601"/>
      <c r="H263" s="601"/>
      <c r="I263">
        <f t="shared" ca="1" si="50"/>
        <v>0</v>
      </c>
      <c r="J263">
        <f t="shared" ca="1" si="50"/>
        <v>0</v>
      </c>
      <c r="K263" s="275">
        <f t="shared" ca="1" si="50"/>
        <v>0</v>
      </c>
      <c r="L263" t="str">
        <f t="shared" ca="1" si="50"/>
        <v>Prénom, nom, fonction de la personne habilitée puis Signature et cachet :</v>
      </c>
      <c r="M263">
        <f t="shared" ca="1" si="50"/>
        <v>0</v>
      </c>
      <c r="N263" t="b">
        <f t="shared" si="51"/>
        <v>0</v>
      </c>
      <c r="O263" t="b">
        <f ca="1">AND(IF(COUNTIF($K$189:K263,K263)&gt;1,FALSE,TRUE),K263&lt;&gt;0,NOT(N263))</f>
        <v>0</v>
      </c>
      <c r="P263" s="203">
        <f t="shared" ca="1" si="56"/>
        <v>0</v>
      </c>
      <c r="Q263" s="127" t="str">
        <f t="shared" ca="1" si="57"/>
        <v>x</v>
      </c>
      <c r="R263" s="289">
        <f t="shared" si="54"/>
        <v>0</v>
      </c>
      <c r="S263" s="289">
        <f t="shared" si="58"/>
        <v>0</v>
      </c>
    </row>
    <row r="264" spans="1:19" ht="14.5" hidden="1" x14ac:dyDescent="0.35">
      <c r="A264" s="88">
        <v>84</v>
      </c>
      <c r="B264" s="601" t="str">
        <f t="shared" si="60"/>
        <v>Part10</v>
      </c>
      <c r="C264" s="601"/>
      <c r="D264" s="601" t="str">
        <f t="shared" si="55"/>
        <v>autre_étab_4</v>
      </c>
      <c r="E264" s="601"/>
      <c r="F264" s="601"/>
      <c r="G264" s="601"/>
      <c r="H264" s="601"/>
      <c r="I264">
        <f t="shared" ca="1" si="50"/>
        <v>0</v>
      </c>
      <c r="J264">
        <f t="shared" ca="1" si="50"/>
        <v>0</v>
      </c>
      <c r="K264" s="275">
        <f t="shared" ca="1" si="50"/>
        <v>0</v>
      </c>
      <c r="L264" t="str">
        <f t="shared" ca="1" si="50"/>
        <v>Prénom, nom, fonction de la personne habilitée puis Signature et cachet :</v>
      </c>
      <c r="M264">
        <f t="shared" ca="1" si="50"/>
        <v>0</v>
      </c>
      <c r="N264" t="b">
        <f t="shared" si="51"/>
        <v>0</v>
      </c>
      <c r="O264" t="b">
        <f ca="1">AND(IF(COUNTIF($K$189:K264,K264)&gt;1,FALSE,TRUE),K264&lt;&gt;0,NOT(N264))</f>
        <v>0</v>
      </c>
      <c r="P264" s="203">
        <f t="shared" ca="1" si="56"/>
        <v>0</v>
      </c>
      <c r="Q264" s="127" t="str">
        <f t="shared" ca="1" si="57"/>
        <v>x</v>
      </c>
      <c r="R264" s="289">
        <f t="shared" si="54"/>
        <v>0</v>
      </c>
      <c r="S264" s="289">
        <f t="shared" si="58"/>
        <v>0</v>
      </c>
    </row>
    <row r="265" spans="1:19" ht="14.5" hidden="1" x14ac:dyDescent="0.35">
      <c r="A265" s="88">
        <v>85</v>
      </c>
      <c r="B265" s="601" t="str">
        <f t="shared" si="60"/>
        <v>Part10</v>
      </c>
      <c r="C265" s="601"/>
      <c r="D265" s="601" t="str">
        <f t="shared" si="55"/>
        <v>autre_étab_5</v>
      </c>
      <c r="E265" s="601"/>
      <c r="F265" s="601"/>
      <c r="G265" s="601"/>
      <c r="H265" s="601"/>
      <c r="I265">
        <f t="shared" ca="1" si="50"/>
        <v>0</v>
      </c>
      <c r="J265">
        <f t="shared" ca="1" si="50"/>
        <v>0</v>
      </c>
      <c r="K265" s="275">
        <f t="shared" ca="1" si="50"/>
        <v>0</v>
      </c>
      <c r="L265" t="str">
        <f t="shared" ca="1" si="50"/>
        <v>Prénom, nom, fonction de la personne habilitée puis Signature et cachet :</v>
      </c>
      <c r="M265">
        <f t="shared" ca="1" si="50"/>
        <v>0</v>
      </c>
      <c r="N265" t="b">
        <f t="shared" si="51"/>
        <v>0</v>
      </c>
      <c r="O265" t="b">
        <f ca="1">AND(IF(COUNTIF($K$189:K265,K265)&gt;1,FALSE,TRUE),K265&lt;&gt;0,NOT(N265))</f>
        <v>0</v>
      </c>
      <c r="P265" s="203">
        <f t="shared" ca="1" si="56"/>
        <v>0</v>
      </c>
      <c r="Q265" s="127" t="str">
        <f t="shared" ca="1" si="57"/>
        <v>x</v>
      </c>
      <c r="R265" s="289">
        <f t="shared" si="54"/>
        <v>0</v>
      </c>
      <c r="S265" s="289">
        <f t="shared" si="58"/>
        <v>0</v>
      </c>
    </row>
    <row r="266" spans="1:19" ht="14.5" hidden="1" x14ac:dyDescent="0.35">
      <c r="A266" s="88">
        <v>86</v>
      </c>
      <c r="B266" s="601" t="str">
        <f t="shared" si="60"/>
        <v>Part10</v>
      </c>
      <c r="C266" s="601"/>
      <c r="D266" s="601" t="str">
        <f t="shared" si="55"/>
        <v>autre_étab_6</v>
      </c>
      <c r="E266" s="601"/>
      <c r="F266" s="601"/>
      <c r="G266" s="601"/>
      <c r="H266" s="601"/>
      <c r="I266">
        <f t="shared" ca="1" si="50"/>
        <v>0</v>
      </c>
      <c r="J266">
        <f t="shared" ca="1" si="50"/>
        <v>0</v>
      </c>
      <c r="K266" s="275">
        <f t="shared" ca="1" si="50"/>
        <v>0</v>
      </c>
      <c r="L266" t="str">
        <f t="shared" ca="1" si="50"/>
        <v>Prénom, nom, fonction de la personne habilitée puis Signature et cachet :</v>
      </c>
      <c r="M266">
        <f t="shared" ca="1" si="50"/>
        <v>0</v>
      </c>
      <c r="N266" t="b">
        <f t="shared" si="51"/>
        <v>0</v>
      </c>
      <c r="O266" t="b">
        <f ca="1">AND(IF(COUNTIF($K$189:K266,K266)&gt;1,FALSE,TRUE),K266&lt;&gt;0,NOT(N266))</f>
        <v>0</v>
      </c>
      <c r="P266" s="203">
        <f t="shared" ca="1" si="56"/>
        <v>0</v>
      </c>
      <c r="Q266" s="127" t="str">
        <f t="shared" ca="1" si="57"/>
        <v>x</v>
      </c>
      <c r="R266" s="289">
        <f t="shared" si="54"/>
        <v>0</v>
      </c>
      <c r="S266" s="289">
        <f t="shared" si="58"/>
        <v>0</v>
      </c>
    </row>
    <row r="267" spans="1:19" ht="14.5" hidden="1" x14ac:dyDescent="0.35">
      <c r="A267" s="88">
        <v>87</v>
      </c>
      <c r="B267" s="601" t="str">
        <f t="shared" si="60"/>
        <v>Part10</v>
      </c>
      <c r="C267" s="601"/>
      <c r="D267" s="601" t="str">
        <f t="shared" si="55"/>
        <v>autre_étab_7</v>
      </c>
      <c r="E267" s="601"/>
      <c r="F267" s="601"/>
      <c r="G267" s="601"/>
      <c r="H267" s="601"/>
      <c r="I267">
        <f t="shared" ca="1" si="50"/>
        <v>0</v>
      </c>
      <c r="J267">
        <f t="shared" ca="1" si="50"/>
        <v>0</v>
      </c>
      <c r="K267" s="275">
        <f t="shared" ca="1" si="50"/>
        <v>0</v>
      </c>
      <c r="L267" t="str">
        <f t="shared" ca="1" si="50"/>
        <v>Prénom, nom, fonction de la personne habilitée puis Signature et cachet :</v>
      </c>
      <c r="M267">
        <f t="shared" ca="1" si="50"/>
        <v>0</v>
      </c>
      <c r="N267" t="b">
        <f t="shared" si="51"/>
        <v>0</v>
      </c>
      <c r="O267" t="b">
        <f ca="1">AND(IF(COUNTIF($K$189:K267,K267)&gt;1,FALSE,TRUE),K267&lt;&gt;0,NOT(N267))</f>
        <v>0</v>
      </c>
      <c r="P267" s="203">
        <f t="shared" ca="1" si="56"/>
        <v>0</v>
      </c>
      <c r="Q267" s="127" t="str">
        <f t="shared" ca="1" si="57"/>
        <v>x</v>
      </c>
      <c r="R267" s="289">
        <f t="shared" si="54"/>
        <v>0</v>
      </c>
      <c r="S267" s="289">
        <f t="shared" si="58"/>
        <v>0</v>
      </c>
    </row>
    <row r="268" spans="1:19" ht="14.5" hidden="1" x14ac:dyDescent="0.35">
      <c r="A268" s="88">
        <v>88</v>
      </c>
      <c r="B268" s="601" t="str">
        <f t="shared" si="60"/>
        <v>Part10</v>
      </c>
      <c r="C268" s="601"/>
      <c r="D268" s="601" t="str">
        <f t="shared" si="55"/>
        <v>autre_étab_8</v>
      </c>
      <c r="E268" s="601"/>
      <c r="F268" s="601"/>
      <c r="G268" s="601"/>
      <c r="H268" s="601"/>
      <c r="I268">
        <f t="shared" ca="1" si="50"/>
        <v>0</v>
      </c>
      <c r="J268">
        <f t="shared" ca="1" si="50"/>
        <v>0</v>
      </c>
      <c r="K268" s="275">
        <f t="shared" ca="1" si="50"/>
        <v>0</v>
      </c>
      <c r="L268" t="str">
        <f t="shared" ca="1" si="50"/>
        <v>Prénom, nom, fonction de la personne habilitée puis Signature et cachet :</v>
      </c>
      <c r="M268">
        <f t="shared" ca="1" si="50"/>
        <v>0</v>
      </c>
      <c r="N268" t="b">
        <f t="shared" si="51"/>
        <v>0</v>
      </c>
      <c r="O268" t="b">
        <f ca="1">AND(IF(COUNTIF($K$189:K268,K268)&gt;1,FALSE,TRUE),K268&lt;&gt;0,NOT(N268))</f>
        <v>0</v>
      </c>
      <c r="P268" s="203">
        <f t="shared" ca="1" si="56"/>
        <v>0</v>
      </c>
      <c r="Q268" s="127" t="str">
        <f t="shared" ca="1" si="57"/>
        <v>x</v>
      </c>
      <c r="R268" s="289">
        <f t="shared" si="54"/>
        <v>0</v>
      </c>
      <c r="S268" s="289">
        <f t="shared" si="58"/>
        <v>0</v>
      </c>
    </row>
    <row r="269" spans="1:19" ht="14.5" hidden="1" x14ac:dyDescent="0.35">
      <c r="A269" s="88">
        <v>89</v>
      </c>
      <c r="B269" s="601" t="str">
        <f t="shared" si="60"/>
        <v>Part11</v>
      </c>
      <c r="C269" s="601"/>
      <c r="D269" s="601" t="str">
        <f t="shared" si="55"/>
        <v>autre_étab_1</v>
      </c>
      <c r="E269" s="601"/>
      <c r="F269" s="601"/>
      <c r="G269" s="601"/>
      <c r="H269" s="601"/>
      <c r="I269" t="str">
        <f t="shared" ref="I269:M288" ca="1" si="61">INDIRECT("'"&amp;$B269&amp;"'!"&amp;I$187&amp;ROW(INDIRECT("'"&amp;$B269&amp;"'!"&amp;$D269)))</f>
        <v xml:space="preserve"> 
()</v>
      </c>
      <c r="J269" t="str">
        <f t="shared" ca="1" si="61"/>
        <v>Étab de la fiche</v>
      </c>
      <c r="K269" s="275" t="str">
        <f t="shared" ca="1" si="61"/>
        <v/>
      </c>
      <c r="L269">
        <f t="shared" ca="1" si="61"/>
        <v>0</v>
      </c>
      <c r="M269">
        <f t="shared" ca="1" si="61"/>
        <v>0</v>
      </c>
      <c r="N269" t="b">
        <f t="shared" si="51"/>
        <v>1</v>
      </c>
      <c r="O269" t="b">
        <f ca="1">AND(IF(COUNTIF($K$189:K269,K269)&gt;1,FALSE,TRUE),K269&lt;&gt;0,NOT(N269))</f>
        <v>0</v>
      </c>
      <c r="P269" s="203">
        <f t="shared" ca="1" si="56"/>
        <v>0</v>
      </c>
      <c r="Q269" s="127" t="str">
        <f t="shared" ca="1" si="57"/>
        <v>x</v>
      </c>
      <c r="R269" s="289">
        <f t="shared" ca="1" si="54"/>
        <v>0</v>
      </c>
      <c r="S269" s="289">
        <f t="shared" ca="1" si="58"/>
        <v>0</v>
      </c>
    </row>
    <row r="270" spans="1:19" ht="14.5" hidden="1" x14ac:dyDescent="0.35">
      <c r="A270" s="88">
        <v>90</v>
      </c>
      <c r="B270" s="601" t="str">
        <f t="shared" si="60"/>
        <v>Part11</v>
      </c>
      <c r="C270" s="601"/>
      <c r="D270" s="601" t="str">
        <f t="shared" si="55"/>
        <v>autre_étab_2</v>
      </c>
      <c r="E270" s="601"/>
      <c r="F270" s="601"/>
      <c r="G270" s="601"/>
      <c r="H270" s="601"/>
      <c r="I270">
        <f t="shared" ca="1" si="61"/>
        <v>0</v>
      </c>
      <c r="J270">
        <f t="shared" ca="1" si="61"/>
        <v>0</v>
      </c>
      <c r="K270" s="275">
        <f t="shared" ca="1" si="61"/>
        <v>0</v>
      </c>
      <c r="L270" t="str">
        <f t="shared" ca="1" si="61"/>
        <v>Prénom, nom, fonction de la personne habilitée puis Signature et cachet :</v>
      </c>
      <c r="M270">
        <f t="shared" ca="1" si="61"/>
        <v>0</v>
      </c>
      <c r="N270" t="b">
        <f t="shared" si="51"/>
        <v>0</v>
      </c>
      <c r="O270" t="b">
        <f ca="1">AND(IF(COUNTIF($K$189:K270,K270)&gt;1,FALSE,TRUE),K270&lt;&gt;0,NOT(N270))</f>
        <v>0</v>
      </c>
      <c r="P270" s="203">
        <f t="shared" ca="1" si="56"/>
        <v>0</v>
      </c>
      <c r="Q270" s="127" t="str">
        <f t="shared" ca="1" si="57"/>
        <v>x</v>
      </c>
      <c r="R270" s="289">
        <f t="shared" si="54"/>
        <v>0</v>
      </c>
      <c r="S270" s="289">
        <f t="shared" si="58"/>
        <v>0</v>
      </c>
    </row>
    <row r="271" spans="1:19" ht="14.5" hidden="1" x14ac:dyDescent="0.35">
      <c r="A271" s="88">
        <v>91</v>
      </c>
      <c r="B271" s="601" t="str">
        <f t="shared" si="60"/>
        <v>Part11</v>
      </c>
      <c r="C271" s="601"/>
      <c r="D271" s="601" t="str">
        <f t="shared" si="55"/>
        <v>autre_étab_3</v>
      </c>
      <c r="E271" s="601"/>
      <c r="F271" s="601"/>
      <c r="G271" s="601"/>
      <c r="H271" s="601"/>
      <c r="I271">
        <f t="shared" ca="1" si="61"/>
        <v>0</v>
      </c>
      <c r="J271">
        <f t="shared" ca="1" si="61"/>
        <v>0</v>
      </c>
      <c r="K271" s="275">
        <f t="shared" ca="1" si="61"/>
        <v>0</v>
      </c>
      <c r="L271" t="str">
        <f t="shared" ca="1" si="61"/>
        <v>Prénom, nom, fonction de la personne habilitée puis Signature et cachet :</v>
      </c>
      <c r="M271">
        <f t="shared" ca="1" si="61"/>
        <v>0</v>
      </c>
      <c r="N271" t="b">
        <f t="shared" si="51"/>
        <v>0</v>
      </c>
      <c r="O271" t="b">
        <f ca="1">AND(IF(COUNTIF($K$189:K271,K271)&gt;1,FALSE,TRUE),K271&lt;&gt;0,NOT(N271))</f>
        <v>0</v>
      </c>
      <c r="P271" s="203">
        <f t="shared" ca="1" si="56"/>
        <v>0</v>
      </c>
      <c r="Q271" s="127" t="str">
        <f t="shared" ca="1" si="57"/>
        <v>x</v>
      </c>
      <c r="R271" s="289">
        <f t="shared" si="54"/>
        <v>0</v>
      </c>
      <c r="S271" s="289">
        <f t="shared" si="58"/>
        <v>0</v>
      </c>
    </row>
    <row r="272" spans="1:19" ht="14.5" hidden="1" x14ac:dyDescent="0.35">
      <c r="A272" s="88">
        <v>92</v>
      </c>
      <c r="B272" s="601" t="str">
        <f t="shared" si="60"/>
        <v>Part11</v>
      </c>
      <c r="C272" s="601"/>
      <c r="D272" s="601" t="str">
        <f t="shared" si="55"/>
        <v>autre_étab_4</v>
      </c>
      <c r="E272" s="601"/>
      <c r="F272" s="601"/>
      <c r="G272" s="601"/>
      <c r="H272" s="601"/>
      <c r="I272">
        <f t="shared" ca="1" si="61"/>
        <v>0</v>
      </c>
      <c r="J272">
        <f t="shared" ca="1" si="61"/>
        <v>0</v>
      </c>
      <c r="K272" s="275">
        <f t="shared" ca="1" si="61"/>
        <v>0</v>
      </c>
      <c r="L272" t="str">
        <f t="shared" ca="1" si="61"/>
        <v>Prénom, nom, fonction de la personne habilitée puis Signature et cachet :</v>
      </c>
      <c r="M272">
        <f t="shared" ca="1" si="61"/>
        <v>0</v>
      </c>
      <c r="N272" t="b">
        <f t="shared" si="51"/>
        <v>0</v>
      </c>
      <c r="O272" t="b">
        <f ca="1">AND(IF(COUNTIF($K$189:K272,K272)&gt;1,FALSE,TRUE),K272&lt;&gt;0,NOT(N272))</f>
        <v>0</v>
      </c>
      <c r="P272" s="203">
        <f t="shared" ca="1" si="56"/>
        <v>0</v>
      </c>
      <c r="Q272" s="127" t="str">
        <f t="shared" ca="1" si="57"/>
        <v>x</v>
      </c>
      <c r="R272" s="289">
        <f t="shared" si="54"/>
        <v>0</v>
      </c>
      <c r="S272" s="289">
        <f t="shared" si="58"/>
        <v>0</v>
      </c>
    </row>
    <row r="273" spans="1:19" ht="14.5" hidden="1" x14ac:dyDescent="0.35">
      <c r="A273" s="88">
        <v>93</v>
      </c>
      <c r="B273" s="601" t="str">
        <f t="shared" si="60"/>
        <v>Part11</v>
      </c>
      <c r="C273" s="601"/>
      <c r="D273" s="601" t="str">
        <f t="shared" si="55"/>
        <v>autre_étab_5</v>
      </c>
      <c r="E273" s="601"/>
      <c r="F273" s="601"/>
      <c r="G273" s="601"/>
      <c r="H273" s="601"/>
      <c r="I273">
        <f t="shared" ca="1" si="61"/>
        <v>0</v>
      </c>
      <c r="J273">
        <f t="shared" ca="1" si="61"/>
        <v>0</v>
      </c>
      <c r="K273" s="275">
        <f t="shared" ca="1" si="61"/>
        <v>0</v>
      </c>
      <c r="L273" t="str">
        <f t="shared" ca="1" si="61"/>
        <v>Prénom, nom, fonction de la personne habilitée puis Signature et cachet :</v>
      </c>
      <c r="M273">
        <f t="shared" ca="1" si="61"/>
        <v>0</v>
      </c>
      <c r="N273" t="b">
        <f t="shared" si="51"/>
        <v>0</v>
      </c>
      <c r="O273" t="b">
        <f ca="1">AND(IF(COUNTIF($K$189:K273,K273)&gt;1,FALSE,TRUE),K273&lt;&gt;0,NOT(N273))</f>
        <v>0</v>
      </c>
      <c r="P273" s="203">
        <f t="shared" ca="1" si="56"/>
        <v>0</v>
      </c>
      <c r="Q273" s="127" t="str">
        <f t="shared" ca="1" si="57"/>
        <v>x</v>
      </c>
      <c r="R273" s="289">
        <f t="shared" si="54"/>
        <v>0</v>
      </c>
      <c r="S273" s="289">
        <f t="shared" si="58"/>
        <v>0</v>
      </c>
    </row>
    <row r="274" spans="1:19" ht="14.5" hidden="1" x14ac:dyDescent="0.35">
      <c r="A274" s="88">
        <v>94</v>
      </c>
      <c r="B274" s="601" t="str">
        <f t="shared" si="60"/>
        <v>Part11</v>
      </c>
      <c r="C274" s="601"/>
      <c r="D274" s="601" t="str">
        <f t="shared" si="55"/>
        <v>autre_étab_6</v>
      </c>
      <c r="E274" s="601"/>
      <c r="F274" s="601"/>
      <c r="G274" s="601"/>
      <c r="H274" s="601"/>
      <c r="I274">
        <f t="shared" ca="1" si="61"/>
        <v>0</v>
      </c>
      <c r="J274">
        <f t="shared" ca="1" si="61"/>
        <v>0</v>
      </c>
      <c r="K274" s="275">
        <f t="shared" ca="1" si="61"/>
        <v>0</v>
      </c>
      <c r="L274" t="str">
        <f t="shared" ca="1" si="61"/>
        <v>Prénom, nom, fonction de la personne habilitée puis Signature et cachet :</v>
      </c>
      <c r="M274">
        <f t="shared" ca="1" si="61"/>
        <v>0</v>
      </c>
      <c r="N274" t="b">
        <f t="shared" si="51"/>
        <v>0</v>
      </c>
      <c r="O274" t="b">
        <f ca="1">AND(IF(COUNTIF($K$189:K274,K274)&gt;1,FALSE,TRUE),K274&lt;&gt;0,NOT(N274))</f>
        <v>0</v>
      </c>
      <c r="P274" s="203">
        <f t="shared" ca="1" si="56"/>
        <v>0</v>
      </c>
      <c r="Q274" s="127" t="str">
        <f t="shared" ca="1" si="57"/>
        <v>x</v>
      </c>
      <c r="R274" s="289">
        <f t="shared" si="54"/>
        <v>0</v>
      </c>
      <c r="S274" s="289">
        <f t="shared" si="58"/>
        <v>0</v>
      </c>
    </row>
    <row r="275" spans="1:19" ht="14.5" hidden="1" x14ac:dyDescent="0.35">
      <c r="A275" s="88">
        <v>95</v>
      </c>
      <c r="B275" s="601" t="str">
        <f t="shared" si="60"/>
        <v>Part11</v>
      </c>
      <c r="C275" s="601"/>
      <c r="D275" s="601" t="str">
        <f t="shared" si="55"/>
        <v>autre_étab_7</v>
      </c>
      <c r="E275" s="601"/>
      <c r="F275" s="601"/>
      <c r="G275" s="601"/>
      <c r="H275" s="601"/>
      <c r="I275">
        <f t="shared" ca="1" si="61"/>
        <v>0</v>
      </c>
      <c r="J275">
        <f t="shared" ca="1" si="61"/>
        <v>0</v>
      </c>
      <c r="K275" s="275">
        <f t="shared" ca="1" si="61"/>
        <v>0</v>
      </c>
      <c r="L275" t="str">
        <f t="shared" ca="1" si="61"/>
        <v>Prénom, nom, fonction de la personne habilitée puis Signature et cachet :</v>
      </c>
      <c r="M275">
        <f t="shared" ca="1" si="61"/>
        <v>0</v>
      </c>
      <c r="N275" t="b">
        <f t="shared" si="51"/>
        <v>0</v>
      </c>
      <c r="O275" t="b">
        <f ca="1">AND(IF(COUNTIF($K$189:K275,K275)&gt;1,FALSE,TRUE),K275&lt;&gt;0,NOT(N275))</f>
        <v>0</v>
      </c>
      <c r="P275" s="203">
        <f t="shared" ca="1" si="56"/>
        <v>0</v>
      </c>
      <c r="Q275" s="127" t="str">
        <f t="shared" ca="1" si="57"/>
        <v>x</v>
      </c>
      <c r="R275" s="289">
        <f t="shared" si="54"/>
        <v>0</v>
      </c>
      <c r="S275" s="289">
        <f t="shared" si="58"/>
        <v>0</v>
      </c>
    </row>
    <row r="276" spans="1:19" ht="14.5" hidden="1" x14ac:dyDescent="0.35">
      <c r="A276" s="88">
        <v>96</v>
      </c>
      <c r="B276" s="601" t="str">
        <f t="shared" si="60"/>
        <v>Part11</v>
      </c>
      <c r="C276" s="601"/>
      <c r="D276" s="601" t="str">
        <f t="shared" si="55"/>
        <v>autre_étab_8</v>
      </c>
      <c r="E276" s="601"/>
      <c r="F276" s="601"/>
      <c r="G276" s="601"/>
      <c r="H276" s="601"/>
      <c r="I276">
        <f t="shared" ca="1" si="61"/>
        <v>0</v>
      </c>
      <c r="J276">
        <f t="shared" ca="1" si="61"/>
        <v>0</v>
      </c>
      <c r="K276" s="275">
        <f t="shared" ca="1" si="61"/>
        <v>0</v>
      </c>
      <c r="L276" t="str">
        <f t="shared" ca="1" si="61"/>
        <v>Prénom, nom, fonction de la personne habilitée puis Signature et cachet :</v>
      </c>
      <c r="M276">
        <f t="shared" ca="1" si="61"/>
        <v>0</v>
      </c>
      <c r="N276" t="b">
        <f t="shared" si="51"/>
        <v>0</v>
      </c>
      <c r="O276" t="b">
        <f ca="1">AND(IF(COUNTIF($K$189:K276,K276)&gt;1,FALSE,TRUE),K276&lt;&gt;0,NOT(N276))</f>
        <v>0</v>
      </c>
      <c r="P276" s="203">
        <f t="shared" ca="1" si="56"/>
        <v>0</v>
      </c>
      <c r="Q276" s="127" t="str">
        <f t="shared" ca="1" si="57"/>
        <v>x</v>
      </c>
      <c r="R276" s="289">
        <f t="shared" si="54"/>
        <v>0</v>
      </c>
      <c r="S276" s="289">
        <f t="shared" si="58"/>
        <v>0</v>
      </c>
    </row>
    <row r="277" spans="1:19" ht="14.5" hidden="1" x14ac:dyDescent="0.35">
      <c r="A277" s="88">
        <v>97</v>
      </c>
      <c r="B277" s="601" t="str">
        <f t="shared" si="60"/>
        <v>Part12</v>
      </c>
      <c r="C277" s="601"/>
      <c r="D277" s="601" t="str">
        <f t="shared" si="55"/>
        <v>autre_étab_1</v>
      </c>
      <c r="E277" s="601"/>
      <c r="F277" s="601"/>
      <c r="G277" s="601"/>
      <c r="H277" s="601"/>
      <c r="I277" t="str">
        <f t="shared" ca="1" si="61"/>
        <v xml:space="preserve"> 
()</v>
      </c>
      <c r="J277" t="str">
        <f t="shared" ca="1" si="61"/>
        <v>Étab de la fiche</v>
      </c>
      <c r="K277" s="275" t="str">
        <f t="shared" ca="1" si="61"/>
        <v/>
      </c>
      <c r="L277">
        <f t="shared" ca="1" si="61"/>
        <v>0</v>
      </c>
      <c r="M277">
        <f t="shared" ca="1" si="61"/>
        <v>0</v>
      </c>
      <c r="N277" t="b">
        <f t="shared" si="51"/>
        <v>1</v>
      </c>
      <c r="O277" t="b">
        <f ca="1">AND(IF(COUNTIF($K$189:K277,K277)&gt;1,FALSE,TRUE),K277&lt;&gt;0,NOT(N277))</f>
        <v>0</v>
      </c>
      <c r="P277" s="203">
        <f t="shared" ca="1" si="56"/>
        <v>0</v>
      </c>
      <c r="Q277" s="127" t="str">
        <f t="shared" ca="1" si="57"/>
        <v>x</v>
      </c>
      <c r="R277" s="289">
        <f t="shared" ca="1" si="54"/>
        <v>0</v>
      </c>
      <c r="S277" s="289">
        <f t="shared" ca="1" si="58"/>
        <v>0</v>
      </c>
    </row>
    <row r="278" spans="1:19" ht="14.5" hidden="1" x14ac:dyDescent="0.35">
      <c r="A278" s="88">
        <v>98</v>
      </c>
      <c r="B278" s="601" t="str">
        <f t="shared" si="60"/>
        <v>Part12</v>
      </c>
      <c r="C278" s="601"/>
      <c r="D278" s="601" t="str">
        <f t="shared" si="55"/>
        <v>autre_étab_2</v>
      </c>
      <c r="E278" s="601"/>
      <c r="F278" s="601"/>
      <c r="G278" s="601"/>
      <c r="H278" s="601"/>
      <c r="I278">
        <f t="shared" ca="1" si="61"/>
        <v>0</v>
      </c>
      <c r="J278">
        <f t="shared" ca="1" si="61"/>
        <v>0</v>
      </c>
      <c r="K278" s="275">
        <f t="shared" ca="1" si="61"/>
        <v>0</v>
      </c>
      <c r="L278" t="str">
        <f t="shared" ca="1" si="61"/>
        <v>Prénom, nom, fonction de la personne habilitée puis Signature et cachet :</v>
      </c>
      <c r="M278">
        <f t="shared" ca="1" si="61"/>
        <v>0</v>
      </c>
      <c r="N278" t="b">
        <f t="shared" si="51"/>
        <v>0</v>
      </c>
      <c r="O278" t="b">
        <f ca="1">AND(IF(COUNTIF($K$189:K278,K278)&gt;1,FALSE,TRUE),K278&lt;&gt;0,NOT(N278))</f>
        <v>0</v>
      </c>
      <c r="P278" s="203">
        <f t="shared" ca="1" si="56"/>
        <v>0</v>
      </c>
      <c r="Q278" s="127" t="str">
        <f t="shared" ca="1" si="57"/>
        <v>x</v>
      </c>
      <c r="R278" s="289">
        <f t="shared" si="54"/>
        <v>0</v>
      </c>
      <c r="S278" s="289">
        <f t="shared" si="58"/>
        <v>0</v>
      </c>
    </row>
    <row r="279" spans="1:19" ht="14.5" hidden="1" x14ac:dyDescent="0.35">
      <c r="A279" s="88">
        <v>99</v>
      </c>
      <c r="B279" s="601" t="str">
        <f t="shared" si="60"/>
        <v>Part12</v>
      </c>
      <c r="C279" s="601"/>
      <c r="D279" s="601" t="str">
        <f t="shared" si="55"/>
        <v>autre_étab_3</v>
      </c>
      <c r="E279" s="601"/>
      <c r="F279" s="601"/>
      <c r="G279" s="601"/>
      <c r="H279" s="601"/>
      <c r="I279">
        <f t="shared" ca="1" si="61"/>
        <v>0</v>
      </c>
      <c r="J279">
        <f t="shared" ca="1" si="61"/>
        <v>0</v>
      </c>
      <c r="K279" s="275">
        <f t="shared" ca="1" si="61"/>
        <v>0</v>
      </c>
      <c r="L279" t="str">
        <f t="shared" ca="1" si="61"/>
        <v>Prénom, nom, fonction de la personne habilitée puis Signature et cachet :</v>
      </c>
      <c r="M279">
        <f t="shared" ca="1" si="61"/>
        <v>0</v>
      </c>
      <c r="N279" t="b">
        <f t="shared" si="51"/>
        <v>0</v>
      </c>
      <c r="O279" t="b">
        <f ca="1">AND(IF(COUNTIF($K$189:K279,K279)&gt;1,FALSE,TRUE),K279&lt;&gt;0,NOT(N279))</f>
        <v>0</v>
      </c>
      <c r="P279" s="203">
        <f t="shared" ca="1" si="56"/>
        <v>0</v>
      </c>
      <c r="Q279" s="127" t="str">
        <f t="shared" ca="1" si="57"/>
        <v>x</v>
      </c>
      <c r="R279" s="289">
        <f t="shared" si="54"/>
        <v>0</v>
      </c>
      <c r="S279" s="289">
        <f t="shared" si="58"/>
        <v>0</v>
      </c>
    </row>
    <row r="280" spans="1:19" ht="14.5" hidden="1" x14ac:dyDescent="0.35">
      <c r="A280" s="88">
        <v>100</v>
      </c>
      <c r="B280" s="601" t="str">
        <f t="shared" si="60"/>
        <v>Part12</v>
      </c>
      <c r="C280" s="601"/>
      <c r="D280" s="601" t="str">
        <f t="shared" si="55"/>
        <v>autre_étab_4</v>
      </c>
      <c r="E280" s="601"/>
      <c r="F280" s="601"/>
      <c r="G280" s="601"/>
      <c r="H280" s="601"/>
      <c r="I280">
        <f t="shared" ca="1" si="61"/>
        <v>0</v>
      </c>
      <c r="J280">
        <f t="shared" ca="1" si="61"/>
        <v>0</v>
      </c>
      <c r="K280" s="275">
        <f t="shared" ca="1" si="61"/>
        <v>0</v>
      </c>
      <c r="L280" t="str">
        <f t="shared" ca="1" si="61"/>
        <v>Prénom, nom, fonction de la personne habilitée puis Signature et cachet :</v>
      </c>
      <c r="M280">
        <f t="shared" ca="1" si="61"/>
        <v>0</v>
      </c>
      <c r="N280" t="b">
        <f t="shared" si="51"/>
        <v>0</v>
      </c>
      <c r="O280" t="b">
        <f ca="1">AND(IF(COUNTIF($K$189:K280,K280)&gt;1,FALSE,TRUE),K280&lt;&gt;0,NOT(N280))</f>
        <v>0</v>
      </c>
      <c r="P280" s="203">
        <f t="shared" ca="1" si="56"/>
        <v>0</v>
      </c>
      <c r="Q280" s="127" t="str">
        <f t="shared" ca="1" si="57"/>
        <v>x</v>
      </c>
      <c r="R280" s="289">
        <f t="shared" si="54"/>
        <v>0</v>
      </c>
      <c r="S280" s="289">
        <f t="shared" si="58"/>
        <v>0</v>
      </c>
    </row>
    <row r="281" spans="1:19" ht="14.5" hidden="1" x14ac:dyDescent="0.35">
      <c r="A281" s="88">
        <v>101</v>
      </c>
      <c r="B281" s="601" t="str">
        <f t="shared" si="60"/>
        <v>Part12</v>
      </c>
      <c r="C281" s="601"/>
      <c r="D281" s="601" t="str">
        <f t="shared" si="55"/>
        <v>autre_étab_5</v>
      </c>
      <c r="E281" s="601"/>
      <c r="F281" s="601"/>
      <c r="G281" s="601"/>
      <c r="H281" s="601"/>
      <c r="I281">
        <f t="shared" ca="1" si="61"/>
        <v>0</v>
      </c>
      <c r="J281">
        <f t="shared" ca="1" si="61"/>
        <v>0</v>
      </c>
      <c r="K281" s="275">
        <f t="shared" ca="1" si="61"/>
        <v>0</v>
      </c>
      <c r="L281" t="str">
        <f t="shared" ca="1" si="61"/>
        <v>Prénom, nom, fonction de la personne habilitée puis Signature et cachet :</v>
      </c>
      <c r="M281">
        <f t="shared" ca="1" si="61"/>
        <v>0</v>
      </c>
      <c r="N281" t="b">
        <f t="shared" si="51"/>
        <v>0</v>
      </c>
      <c r="O281" t="b">
        <f ca="1">AND(IF(COUNTIF($K$189:K281,K281)&gt;1,FALSE,TRUE),K281&lt;&gt;0,NOT(N281))</f>
        <v>0</v>
      </c>
      <c r="P281" s="203">
        <f t="shared" ca="1" si="56"/>
        <v>0</v>
      </c>
      <c r="Q281" s="127" t="str">
        <f t="shared" ca="1" si="57"/>
        <v>x</v>
      </c>
      <c r="R281" s="289">
        <f t="shared" si="54"/>
        <v>0</v>
      </c>
      <c r="S281" s="289">
        <f t="shared" si="58"/>
        <v>0</v>
      </c>
    </row>
    <row r="282" spans="1:19" ht="14.5" hidden="1" x14ac:dyDescent="0.35">
      <c r="A282" s="88">
        <v>102</v>
      </c>
      <c r="B282" s="601" t="str">
        <f t="shared" si="60"/>
        <v>Part12</v>
      </c>
      <c r="C282" s="601"/>
      <c r="D282" s="601" t="str">
        <f t="shared" si="55"/>
        <v>autre_étab_6</v>
      </c>
      <c r="E282" s="601"/>
      <c r="F282" s="601"/>
      <c r="G282" s="601"/>
      <c r="H282" s="601"/>
      <c r="I282">
        <f t="shared" ca="1" si="61"/>
        <v>0</v>
      </c>
      <c r="J282">
        <f t="shared" ca="1" si="61"/>
        <v>0</v>
      </c>
      <c r="K282" s="275">
        <f t="shared" ca="1" si="61"/>
        <v>0</v>
      </c>
      <c r="L282" t="str">
        <f t="shared" ca="1" si="61"/>
        <v>Prénom, nom, fonction de la personne habilitée puis Signature et cachet :</v>
      </c>
      <c r="M282">
        <f t="shared" ca="1" si="61"/>
        <v>0</v>
      </c>
      <c r="N282" t="b">
        <f t="shared" si="51"/>
        <v>0</v>
      </c>
      <c r="O282" t="b">
        <f ca="1">AND(IF(COUNTIF($K$189:K282,K282)&gt;1,FALSE,TRUE),K282&lt;&gt;0,NOT(N282))</f>
        <v>0</v>
      </c>
      <c r="P282" s="203">
        <f t="shared" ca="1" si="56"/>
        <v>0</v>
      </c>
      <c r="Q282" s="127" t="str">
        <f t="shared" ca="1" si="57"/>
        <v>x</v>
      </c>
      <c r="R282" s="289">
        <f t="shared" si="54"/>
        <v>0</v>
      </c>
      <c r="S282" s="289">
        <f t="shared" si="58"/>
        <v>0</v>
      </c>
    </row>
    <row r="283" spans="1:19" ht="14.5" hidden="1" x14ac:dyDescent="0.35">
      <c r="A283" s="88">
        <v>103</v>
      </c>
      <c r="B283" s="601" t="str">
        <f t="shared" si="60"/>
        <v>Part12</v>
      </c>
      <c r="C283" s="601"/>
      <c r="D283" s="601" t="str">
        <f t="shared" si="55"/>
        <v>autre_étab_7</v>
      </c>
      <c r="E283" s="601"/>
      <c r="F283" s="601"/>
      <c r="G283" s="601"/>
      <c r="H283" s="601"/>
      <c r="I283">
        <f t="shared" ca="1" si="61"/>
        <v>0</v>
      </c>
      <c r="J283">
        <f t="shared" ca="1" si="61"/>
        <v>0</v>
      </c>
      <c r="K283" s="275">
        <f t="shared" ca="1" si="61"/>
        <v>0</v>
      </c>
      <c r="L283" t="str">
        <f t="shared" ca="1" si="61"/>
        <v>Prénom, nom, fonction de la personne habilitée puis Signature et cachet :</v>
      </c>
      <c r="M283">
        <f t="shared" ca="1" si="61"/>
        <v>0</v>
      </c>
      <c r="N283" t="b">
        <f t="shared" si="51"/>
        <v>0</v>
      </c>
      <c r="O283" t="b">
        <f ca="1">AND(IF(COUNTIF($K$189:K283,K283)&gt;1,FALSE,TRUE),K283&lt;&gt;0,NOT(N283))</f>
        <v>0</v>
      </c>
      <c r="P283" s="203">
        <f t="shared" ca="1" si="56"/>
        <v>0</v>
      </c>
      <c r="Q283" s="127" t="str">
        <f t="shared" ca="1" si="57"/>
        <v>x</v>
      </c>
      <c r="R283" s="289">
        <f t="shared" si="54"/>
        <v>0</v>
      </c>
      <c r="S283" s="289">
        <f t="shared" si="58"/>
        <v>0</v>
      </c>
    </row>
    <row r="284" spans="1:19" ht="14.5" hidden="1" x14ac:dyDescent="0.35">
      <c r="A284" s="88">
        <v>104</v>
      </c>
      <c r="B284" s="601" t="str">
        <f t="shared" si="60"/>
        <v>Part12</v>
      </c>
      <c r="C284" s="601"/>
      <c r="D284" s="601" t="str">
        <f t="shared" si="55"/>
        <v>autre_étab_8</v>
      </c>
      <c r="E284" s="601"/>
      <c r="F284" s="601"/>
      <c r="G284" s="601"/>
      <c r="H284" s="601"/>
      <c r="I284">
        <f t="shared" ca="1" si="61"/>
        <v>0</v>
      </c>
      <c r="J284">
        <f t="shared" ca="1" si="61"/>
        <v>0</v>
      </c>
      <c r="K284" s="275">
        <f t="shared" ca="1" si="61"/>
        <v>0</v>
      </c>
      <c r="L284" t="str">
        <f t="shared" ca="1" si="61"/>
        <v>Prénom, nom, fonction de la personne habilitée puis Signature et cachet :</v>
      </c>
      <c r="M284">
        <f t="shared" ca="1" si="61"/>
        <v>0</v>
      </c>
      <c r="N284" t="b">
        <f t="shared" si="51"/>
        <v>0</v>
      </c>
      <c r="O284" t="b">
        <f ca="1">AND(IF(COUNTIF($K$189:K284,K284)&gt;1,FALSE,TRUE),K284&lt;&gt;0,NOT(N284))</f>
        <v>0</v>
      </c>
      <c r="P284" s="203">
        <f t="shared" ca="1" si="56"/>
        <v>0</v>
      </c>
      <c r="Q284" s="127" t="str">
        <f t="shared" ca="1" si="57"/>
        <v>x</v>
      </c>
      <c r="R284" s="289">
        <f t="shared" si="54"/>
        <v>0</v>
      </c>
      <c r="S284" s="289">
        <f t="shared" si="58"/>
        <v>0</v>
      </c>
    </row>
    <row r="285" spans="1:19" ht="14.5" hidden="1" x14ac:dyDescent="0.35">
      <c r="A285" s="88">
        <v>105</v>
      </c>
      <c r="B285" s="601" t="str">
        <f t="shared" si="60"/>
        <v>Part13</v>
      </c>
      <c r="C285" s="601"/>
      <c r="D285" s="601" t="str">
        <f t="shared" si="55"/>
        <v>autre_étab_1</v>
      </c>
      <c r="E285" s="601"/>
      <c r="F285" s="601"/>
      <c r="G285" s="601"/>
      <c r="H285" s="601"/>
      <c r="I285" t="str">
        <f t="shared" ca="1" si="61"/>
        <v xml:space="preserve"> 
()</v>
      </c>
      <c r="J285" t="str">
        <f t="shared" ca="1" si="61"/>
        <v>Étab de la fiche</v>
      </c>
      <c r="K285" s="275" t="str">
        <f t="shared" ca="1" si="61"/>
        <v/>
      </c>
      <c r="L285">
        <f t="shared" ca="1" si="61"/>
        <v>0</v>
      </c>
      <c r="M285">
        <f t="shared" ca="1" si="61"/>
        <v>0</v>
      </c>
      <c r="N285" t="b">
        <f t="shared" ref="N285:N316" si="62">IF(D285="autre_étab_1",TRUE,FALSE)</f>
        <v>1</v>
      </c>
      <c r="O285" t="b">
        <f ca="1">AND(IF(COUNTIF($K$189:K285,K285)&gt;1,FALSE,TRUE),K285&lt;&gt;0,NOT(N285))</f>
        <v>0</v>
      </c>
      <c r="P285" s="203">
        <f t="shared" ca="1" si="56"/>
        <v>0</v>
      </c>
      <c r="Q285" s="127" t="str">
        <f t="shared" ca="1" si="57"/>
        <v>x</v>
      </c>
      <c r="R285" s="289">
        <f t="shared" ref="R285:R316" ca="1" si="63">IF(N285,L285,0)</f>
        <v>0</v>
      </c>
      <c r="S285" s="289">
        <f t="shared" ca="1" si="58"/>
        <v>0</v>
      </c>
    </row>
    <row r="286" spans="1:19" ht="14.5" hidden="1" x14ac:dyDescent="0.35">
      <c r="A286" s="88">
        <v>106</v>
      </c>
      <c r="B286" s="601" t="str">
        <f t="shared" si="60"/>
        <v>Part13</v>
      </c>
      <c r="C286" s="601"/>
      <c r="D286" s="601" t="str">
        <f t="shared" si="55"/>
        <v>autre_étab_2</v>
      </c>
      <c r="E286" s="601"/>
      <c r="F286" s="601"/>
      <c r="G286" s="601"/>
      <c r="H286" s="601"/>
      <c r="I286">
        <f t="shared" ca="1" si="61"/>
        <v>0</v>
      </c>
      <c r="J286">
        <f t="shared" ca="1" si="61"/>
        <v>0</v>
      </c>
      <c r="K286" s="275">
        <f t="shared" ca="1" si="61"/>
        <v>0</v>
      </c>
      <c r="L286" t="str">
        <f t="shared" ca="1" si="61"/>
        <v>Prénom, nom, fonction de la personne habilitée puis Signature et cachet :</v>
      </c>
      <c r="M286">
        <f t="shared" ca="1" si="61"/>
        <v>0</v>
      </c>
      <c r="N286" t="b">
        <f t="shared" si="62"/>
        <v>0</v>
      </c>
      <c r="O286" t="b">
        <f ca="1">AND(IF(COUNTIF($K$189:K286,K286)&gt;1,FALSE,TRUE),K286&lt;&gt;0,NOT(N286))</f>
        <v>0</v>
      </c>
      <c r="P286" s="203">
        <f t="shared" ca="1" si="56"/>
        <v>0</v>
      </c>
      <c r="Q286" s="127" t="str">
        <f t="shared" ca="1" si="57"/>
        <v>x</v>
      </c>
      <c r="R286" s="289">
        <f t="shared" si="63"/>
        <v>0</v>
      </c>
      <c r="S286" s="289">
        <f t="shared" si="58"/>
        <v>0</v>
      </c>
    </row>
    <row r="287" spans="1:19" ht="14.5" hidden="1" x14ac:dyDescent="0.35">
      <c r="A287" s="88">
        <v>107</v>
      </c>
      <c r="B287" s="601" t="str">
        <f t="shared" si="60"/>
        <v>Part13</v>
      </c>
      <c r="C287" s="601"/>
      <c r="D287" s="601" t="str">
        <f t="shared" si="55"/>
        <v>autre_étab_3</v>
      </c>
      <c r="E287" s="601"/>
      <c r="F287" s="601"/>
      <c r="G287" s="601"/>
      <c r="H287" s="601"/>
      <c r="I287">
        <f t="shared" ca="1" si="61"/>
        <v>0</v>
      </c>
      <c r="J287">
        <f t="shared" ca="1" si="61"/>
        <v>0</v>
      </c>
      <c r="K287" s="275">
        <f t="shared" ca="1" si="61"/>
        <v>0</v>
      </c>
      <c r="L287" t="str">
        <f t="shared" ca="1" si="61"/>
        <v>Prénom, nom, fonction de la personne habilitée puis Signature et cachet :</v>
      </c>
      <c r="M287">
        <f t="shared" ca="1" si="61"/>
        <v>0</v>
      </c>
      <c r="N287" t="b">
        <f t="shared" si="62"/>
        <v>0</v>
      </c>
      <c r="O287" t="b">
        <f ca="1">AND(IF(COUNTIF($K$189:K287,K287)&gt;1,FALSE,TRUE),K287&lt;&gt;0,NOT(N287))</f>
        <v>0</v>
      </c>
      <c r="P287" s="203">
        <f t="shared" ca="1" si="56"/>
        <v>0</v>
      </c>
      <c r="Q287" s="127" t="str">
        <f t="shared" ca="1" si="57"/>
        <v>x</v>
      </c>
      <c r="R287" s="289">
        <f t="shared" si="63"/>
        <v>0</v>
      </c>
      <c r="S287" s="289">
        <f t="shared" si="58"/>
        <v>0</v>
      </c>
    </row>
    <row r="288" spans="1:19" ht="14.5" hidden="1" x14ac:dyDescent="0.35">
      <c r="A288" s="88">
        <v>108</v>
      </c>
      <c r="B288" s="601" t="str">
        <f t="shared" si="60"/>
        <v>Part13</v>
      </c>
      <c r="C288" s="601"/>
      <c r="D288" s="601" t="str">
        <f t="shared" si="55"/>
        <v>autre_étab_4</v>
      </c>
      <c r="E288" s="601"/>
      <c r="F288" s="601"/>
      <c r="G288" s="601"/>
      <c r="H288" s="601"/>
      <c r="I288">
        <f t="shared" ca="1" si="61"/>
        <v>0</v>
      </c>
      <c r="J288">
        <f t="shared" ca="1" si="61"/>
        <v>0</v>
      </c>
      <c r="K288" s="275">
        <f t="shared" ca="1" si="61"/>
        <v>0</v>
      </c>
      <c r="L288" t="str">
        <f t="shared" ca="1" si="61"/>
        <v>Prénom, nom, fonction de la personne habilitée puis Signature et cachet :</v>
      </c>
      <c r="M288">
        <f t="shared" ca="1" si="61"/>
        <v>0</v>
      </c>
      <c r="N288" t="b">
        <f t="shared" si="62"/>
        <v>0</v>
      </c>
      <c r="O288" t="b">
        <f ca="1">AND(IF(COUNTIF($K$189:K288,K288)&gt;1,FALSE,TRUE),K288&lt;&gt;0,NOT(N288))</f>
        <v>0</v>
      </c>
      <c r="P288" s="203">
        <f t="shared" ca="1" si="56"/>
        <v>0</v>
      </c>
      <c r="Q288" s="127" t="str">
        <f t="shared" ca="1" si="57"/>
        <v>x</v>
      </c>
      <c r="R288" s="289">
        <f t="shared" si="63"/>
        <v>0</v>
      </c>
      <c r="S288" s="289">
        <f t="shared" si="58"/>
        <v>0</v>
      </c>
    </row>
    <row r="289" spans="1:19" ht="14.5" hidden="1" x14ac:dyDescent="0.35">
      <c r="A289" s="88">
        <v>109</v>
      </c>
      <c r="B289" s="601" t="str">
        <f t="shared" si="60"/>
        <v>Part13</v>
      </c>
      <c r="C289" s="601"/>
      <c r="D289" s="601" t="str">
        <f t="shared" si="55"/>
        <v>autre_étab_5</v>
      </c>
      <c r="E289" s="601"/>
      <c r="F289" s="601"/>
      <c r="G289" s="601"/>
      <c r="H289" s="601"/>
      <c r="I289">
        <f t="shared" ref="I289:M308" ca="1" si="64">INDIRECT("'"&amp;$B289&amp;"'!"&amp;I$187&amp;ROW(INDIRECT("'"&amp;$B289&amp;"'!"&amp;$D289)))</f>
        <v>0</v>
      </c>
      <c r="J289">
        <f t="shared" ca="1" si="64"/>
        <v>0</v>
      </c>
      <c r="K289" s="275">
        <f t="shared" ca="1" si="64"/>
        <v>0</v>
      </c>
      <c r="L289" t="str">
        <f t="shared" ca="1" si="64"/>
        <v>Prénom, nom, fonction de la personne habilitée puis Signature et cachet :</v>
      </c>
      <c r="M289">
        <f t="shared" ca="1" si="64"/>
        <v>0</v>
      </c>
      <c r="N289" t="b">
        <f t="shared" si="62"/>
        <v>0</v>
      </c>
      <c r="O289" t="b">
        <f ca="1">AND(IF(COUNTIF($K$189:K289,K289)&gt;1,FALSE,TRUE),K289&lt;&gt;0,NOT(N289))</f>
        <v>0</v>
      </c>
      <c r="P289" s="203">
        <f t="shared" ca="1" si="56"/>
        <v>0</v>
      </c>
      <c r="Q289" s="127" t="str">
        <f t="shared" ca="1" si="57"/>
        <v>x</v>
      </c>
      <c r="R289" s="289">
        <f t="shared" si="63"/>
        <v>0</v>
      </c>
      <c r="S289" s="289">
        <f t="shared" si="58"/>
        <v>0</v>
      </c>
    </row>
    <row r="290" spans="1:19" ht="14.5" hidden="1" x14ac:dyDescent="0.35">
      <c r="A290" s="88">
        <v>110</v>
      </c>
      <c r="B290" s="601" t="str">
        <f t="shared" si="60"/>
        <v>Part13</v>
      </c>
      <c r="C290" s="601"/>
      <c r="D290" s="601" t="str">
        <f t="shared" si="55"/>
        <v>autre_étab_6</v>
      </c>
      <c r="E290" s="601"/>
      <c r="F290" s="601"/>
      <c r="G290" s="601"/>
      <c r="H290" s="601"/>
      <c r="I290">
        <f t="shared" ca="1" si="64"/>
        <v>0</v>
      </c>
      <c r="J290">
        <f t="shared" ca="1" si="64"/>
        <v>0</v>
      </c>
      <c r="K290" s="275">
        <f t="shared" ca="1" si="64"/>
        <v>0</v>
      </c>
      <c r="L290" t="str">
        <f t="shared" ca="1" si="64"/>
        <v>Prénom, nom, fonction de la personne habilitée puis Signature et cachet :</v>
      </c>
      <c r="M290">
        <f t="shared" ca="1" si="64"/>
        <v>0</v>
      </c>
      <c r="N290" t="b">
        <f t="shared" si="62"/>
        <v>0</v>
      </c>
      <c r="O290" t="b">
        <f ca="1">AND(IF(COUNTIF($K$189:K290,K290)&gt;1,FALSE,TRUE),K290&lt;&gt;0,NOT(N290))</f>
        <v>0</v>
      </c>
      <c r="P290" s="203">
        <f t="shared" ca="1" si="56"/>
        <v>0</v>
      </c>
      <c r="Q290" s="127" t="str">
        <f t="shared" ca="1" si="57"/>
        <v>x</v>
      </c>
      <c r="R290" s="289">
        <f t="shared" si="63"/>
        <v>0</v>
      </c>
      <c r="S290" s="289">
        <f t="shared" si="58"/>
        <v>0</v>
      </c>
    </row>
    <row r="291" spans="1:19" ht="14.5" hidden="1" x14ac:dyDescent="0.35">
      <c r="A291" s="88">
        <v>111</v>
      </c>
      <c r="B291" s="601" t="str">
        <f t="shared" si="60"/>
        <v>Part13</v>
      </c>
      <c r="C291" s="601"/>
      <c r="D291" s="601" t="str">
        <f t="shared" si="55"/>
        <v>autre_étab_7</v>
      </c>
      <c r="E291" s="601"/>
      <c r="F291" s="601"/>
      <c r="G291" s="601"/>
      <c r="H291" s="601"/>
      <c r="I291">
        <f t="shared" ca="1" si="64"/>
        <v>0</v>
      </c>
      <c r="J291">
        <f t="shared" ca="1" si="64"/>
        <v>0</v>
      </c>
      <c r="K291" s="275">
        <f t="shared" ca="1" si="64"/>
        <v>0</v>
      </c>
      <c r="L291" t="str">
        <f t="shared" ca="1" si="64"/>
        <v>Prénom, nom, fonction de la personne habilitée puis Signature et cachet :</v>
      </c>
      <c r="M291">
        <f t="shared" ca="1" si="64"/>
        <v>0</v>
      </c>
      <c r="N291" t="b">
        <f t="shared" si="62"/>
        <v>0</v>
      </c>
      <c r="O291" t="b">
        <f ca="1">AND(IF(COUNTIF($K$189:K291,K291)&gt;1,FALSE,TRUE),K291&lt;&gt;0,NOT(N291))</f>
        <v>0</v>
      </c>
      <c r="P291" s="203">
        <f t="shared" ca="1" si="56"/>
        <v>0</v>
      </c>
      <c r="Q291" s="127" t="str">
        <f t="shared" ca="1" si="57"/>
        <v>x</v>
      </c>
      <c r="R291" s="289">
        <f t="shared" si="63"/>
        <v>0</v>
      </c>
      <c r="S291" s="289">
        <f t="shared" si="58"/>
        <v>0</v>
      </c>
    </row>
    <row r="292" spans="1:19" ht="14.5" hidden="1" x14ac:dyDescent="0.35">
      <c r="A292" s="88">
        <v>112</v>
      </c>
      <c r="B292" s="601" t="str">
        <f t="shared" si="60"/>
        <v>Part13</v>
      </c>
      <c r="C292" s="601"/>
      <c r="D292" s="601" t="str">
        <f t="shared" si="55"/>
        <v>autre_étab_8</v>
      </c>
      <c r="E292" s="601"/>
      <c r="F292" s="601"/>
      <c r="G292" s="601"/>
      <c r="H292" s="601"/>
      <c r="I292">
        <f t="shared" ca="1" si="64"/>
        <v>0</v>
      </c>
      <c r="J292">
        <f t="shared" ca="1" si="64"/>
        <v>0</v>
      </c>
      <c r="K292" s="275">
        <f t="shared" ca="1" si="64"/>
        <v>0</v>
      </c>
      <c r="L292" t="str">
        <f t="shared" ca="1" si="64"/>
        <v>Prénom, nom, fonction de la personne habilitée puis Signature et cachet :</v>
      </c>
      <c r="M292">
        <f t="shared" ca="1" si="64"/>
        <v>0</v>
      </c>
      <c r="N292" t="b">
        <f t="shared" si="62"/>
        <v>0</v>
      </c>
      <c r="O292" t="b">
        <f ca="1">AND(IF(COUNTIF($K$189:K292,K292)&gt;1,FALSE,TRUE),K292&lt;&gt;0,NOT(N292))</f>
        <v>0</v>
      </c>
      <c r="P292" s="203">
        <f t="shared" ca="1" si="56"/>
        <v>0</v>
      </c>
      <c r="Q292" s="127" t="str">
        <f t="shared" ca="1" si="57"/>
        <v>x</v>
      </c>
      <c r="R292" s="289">
        <f t="shared" si="63"/>
        <v>0</v>
      </c>
      <c r="S292" s="289">
        <f t="shared" si="58"/>
        <v>0</v>
      </c>
    </row>
    <row r="293" spans="1:19" ht="14.5" hidden="1" x14ac:dyDescent="0.35">
      <c r="A293" s="88">
        <v>113</v>
      </c>
      <c r="B293" s="601" t="str">
        <f t="shared" si="60"/>
        <v>Part14</v>
      </c>
      <c r="C293" s="601"/>
      <c r="D293" s="601" t="str">
        <f t="shared" si="55"/>
        <v>autre_étab_1</v>
      </c>
      <c r="E293" s="601"/>
      <c r="F293" s="601"/>
      <c r="G293" s="601"/>
      <c r="H293" s="601"/>
      <c r="I293" t="str">
        <f t="shared" ca="1" si="64"/>
        <v xml:space="preserve"> 
()</v>
      </c>
      <c r="J293" t="str">
        <f t="shared" ca="1" si="64"/>
        <v>Étab de la fiche</v>
      </c>
      <c r="K293" s="275" t="str">
        <f t="shared" ca="1" si="64"/>
        <v/>
      </c>
      <c r="L293">
        <f t="shared" ca="1" si="64"/>
        <v>0</v>
      </c>
      <c r="M293">
        <f t="shared" ca="1" si="64"/>
        <v>0</v>
      </c>
      <c r="N293" t="b">
        <f t="shared" si="62"/>
        <v>1</v>
      </c>
      <c r="O293" t="b">
        <f ca="1">AND(IF(COUNTIF($K$189:K293,K293)&gt;1,FALSE,TRUE),K293&lt;&gt;0,NOT(N293))</f>
        <v>0</v>
      </c>
      <c r="P293" s="203">
        <f t="shared" ca="1" si="56"/>
        <v>0</v>
      </c>
      <c r="Q293" s="127" t="str">
        <f t="shared" ca="1" si="57"/>
        <v>x</v>
      </c>
      <c r="R293" s="289">
        <f t="shared" ca="1" si="63"/>
        <v>0</v>
      </c>
      <c r="S293" s="289">
        <f t="shared" ca="1" si="58"/>
        <v>0</v>
      </c>
    </row>
    <row r="294" spans="1:19" ht="14.5" hidden="1" x14ac:dyDescent="0.35">
      <c r="A294" s="88">
        <v>114</v>
      </c>
      <c r="B294" s="601" t="str">
        <f t="shared" si="60"/>
        <v>Part14</v>
      </c>
      <c r="C294" s="601"/>
      <c r="D294" s="601" t="str">
        <f t="shared" si="55"/>
        <v>autre_étab_2</v>
      </c>
      <c r="E294" s="601"/>
      <c r="F294" s="601"/>
      <c r="G294" s="601"/>
      <c r="H294" s="601"/>
      <c r="I294">
        <f t="shared" ca="1" si="64"/>
        <v>0</v>
      </c>
      <c r="J294">
        <f t="shared" ca="1" si="64"/>
        <v>0</v>
      </c>
      <c r="K294" s="275">
        <f t="shared" ca="1" si="64"/>
        <v>0</v>
      </c>
      <c r="L294" t="str">
        <f t="shared" ca="1" si="64"/>
        <v>Prénom, nom, fonction de la personne habilitée puis Signature et cachet :</v>
      </c>
      <c r="M294">
        <f t="shared" ca="1" si="64"/>
        <v>0</v>
      </c>
      <c r="N294" t="b">
        <f t="shared" si="62"/>
        <v>0</v>
      </c>
      <c r="O294" t="b">
        <f ca="1">AND(IF(COUNTIF($K$189:K294,K294)&gt;1,FALSE,TRUE),K294&lt;&gt;0,NOT(N294))</f>
        <v>0</v>
      </c>
      <c r="P294" s="203">
        <f t="shared" ca="1" si="56"/>
        <v>0</v>
      </c>
      <c r="Q294" s="127" t="str">
        <f t="shared" ca="1" si="57"/>
        <v>x</v>
      </c>
      <c r="R294" s="289">
        <f t="shared" si="63"/>
        <v>0</v>
      </c>
      <c r="S294" s="289">
        <f t="shared" si="58"/>
        <v>0</v>
      </c>
    </row>
    <row r="295" spans="1:19" ht="14.5" hidden="1" x14ac:dyDescent="0.35">
      <c r="A295" s="88">
        <v>115</v>
      </c>
      <c r="B295" s="601" t="str">
        <f t="shared" si="60"/>
        <v>Part14</v>
      </c>
      <c r="C295" s="601"/>
      <c r="D295" s="601" t="str">
        <f t="shared" si="55"/>
        <v>autre_étab_3</v>
      </c>
      <c r="E295" s="601"/>
      <c r="F295" s="601"/>
      <c r="G295" s="601"/>
      <c r="H295" s="601"/>
      <c r="I295">
        <f t="shared" ca="1" si="64"/>
        <v>0</v>
      </c>
      <c r="J295">
        <f t="shared" ca="1" si="64"/>
        <v>0</v>
      </c>
      <c r="K295" s="275">
        <f t="shared" ca="1" si="64"/>
        <v>0</v>
      </c>
      <c r="L295" t="str">
        <f t="shared" ca="1" si="64"/>
        <v>Prénom, nom, fonction de la personne habilitée puis Signature et cachet :</v>
      </c>
      <c r="M295">
        <f t="shared" ca="1" si="64"/>
        <v>0</v>
      </c>
      <c r="N295" t="b">
        <f t="shared" si="62"/>
        <v>0</v>
      </c>
      <c r="O295" t="b">
        <f ca="1">AND(IF(COUNTIF($K$189:K295,K295)&gt;1,FALSE,TRUE),K295&lt;&gt;0,NOT(N295))</f>
        <v>0</v>
      </c>
      <c r="P295" s="203">
        <f t="shared" ca="1" si="56"/>
        <v>0</v>
      </c>
      <c r="Q295" s="127" t="str">
        <f t="shared" ca="1" si="57"/>
        <v>x</v>
      </c>
      <c r="R295" s="289">
        <f t="shared" si="63"/>
        <v>0</v>
      </c>
      <c r="S295" s="289">
        <f t="shared" si="58"/>
        <v>0</v>
      </c>
    </row>
    <row r="296" spans="1:19" ht="14.5" hidden="1" x14ac:dyDescent="0.35">
      <c r="A296" s="88">
        <v>116</v>
      </c>
      <c r="B296" s="601" t="str">
        <f t="shared" si="60"/>
        <v>Part14</v>
      </c>
      <c r="C296" s="601"/>
      <c r="D296" s="601" t="str">
        <f t="shared" si="55"/>
        <v>autre_étab_4</v>
      </c>
      <c r="E296" s="601"/>
      <c r="F296" s="601"/>
      <c r="G296" s="601"/>
      <c r="H296" s="601"/>
      <c r="I296">
        <f t="shared" ca="1" si="64"/>
        <v>0</v>
      </c>
      <c r="J296">
        <f t="shared" ca="1" si="64"/>
        <v>0</v>
      </c>
      <c r="K296" s="275">
        <f t="shared" ca="1" si="64"/>
        <v>0</v>
      </c>
      <c r="L296" t="str">
        <f t="shared" ca="1" si="64"/>
        <v>Prénom, nom, fonction de la personne habilitée puis Signature et cachet :</v>
      </c>
      <c r="M296">
        <f t="shared" ca="1" si="64"/>
        <v>0</v>
      </c>
      <c r="N296" t="b">
        <f t="shared" si="62"/>
        <v>0</v>
      </c>
      <c r="O296" t="b">
        <f ca="1">AND(IF(COUNTIF($K$189:K296,K296)&gt;1,FALSE,TRUE),K296&lt;&gt;0,NOT(N296))</f>
        <v>0</v>
      </c>
      <c r="P296" s="203">
        <f t="shared" ca="1" si="56"/>
        <v>0</v>
      </c>
      <c r="Q296" s="127" t="str">
        <f t="shared" ca="1" si="57"/>
        <v>x</v>
      </c>
      <c r="R296" s="289">
        <f t="shared" si="63"/>
        <v>0</v>
      </c>
      <c r="S296" s="289">
        <f t="shared" si="58"/>
        <v>0</v>
      </c>
    </row>
    <row r="297" spans="1:19" ht="14.5" hidden="1" x14ac:dyDescent="0.35">
      <c r="A297" s="88">
        <v>117</v>
      </c>
      <c r="B297" s="601" t="str">
        <f t="shared" si="60"/>
        <v>Part14</v>
      </c>
      <c r="C297" s="601"/>
      <c r="D297" s="601" t="str">
        <f t="shared" si="55"/>
        <v>autre_étab_5</v>
      </c>
      <c r="E297" s="601"/>
      <c r="F297" s="601"/>
      <c r="G297" s="601"/>
      <c r="H297" s="601"/>
      <c r="I297">
        <f t="shared" ca="1" si="64"/>
        <v>0</v>
      </c>
      <c r="J297">
        <f t="shared" ca="1" si="64"/>
        <v>0</v>
      </c>
      <c r="K297" s="275">
        <f t="shared" ca="1" si="64"/>
        <v>0</v>
      </c>
      <c r="L297" t="str">
        <f t="shared" ca="1" si="64"/>
        <v>Prénom, nom, fonction de la personne habilitée puis Signature et cachet :</v>
      </c>
      <c r="M297">
        <f t="shared" ca="1" si="64"/>
        <v>0</v>
      </c>
      <c r="N297" t="b">
        <f t="shared" si="62"/>
        <v>0</v>
      </c>
      <c r="O297" t="b">
        <f ca="1">AND(IF(COUNTIF($K$189:K297,K297)&gt;1,FALSE,TRUE),K297&lt;&gt;0,NOT(N297))</f>
        <v>0</v>
      </c>
      <c r="P297" s="203">
        <f t="shared" ca="1" si="56"/>
        <v>0</v>
      </c>
      <c r="Q297" s="127" t="str">
        <f t="shared" ca="1" si="57"/>
        <v>x</v>
      </c>
      <c r="R297" s="289">
        <f t="shared" si="63"/>
        <v>0</v>
      </c>
      <c r="S297" s="289">
        <f t="shared" si="58"/>
        <v>0</v>
      </c>
    </row>
    <row r="298" spans="1:19" ht="14.5" hidden="1" x14ac:dyDescent="0.35">
      <c r="A298" s="88">
        <v>118</v>
      </c>
      <c r="B298" s="601" t="str">
        <f t="shared" si="60"/>
        <v>Part14</v>
      </c>
      <c r="C298" s="601"/>
      <c r="D298" s="601" t="str">
        <f t="shared" si="55"/>
        <v>autre_étab_6</v>
      </c>
      <c r="E298" s="601"/>
      <c r="F298" s="601"/>
      <c r="G298" s="601"/>
      <c r="H298" s="601"/>
      <c r="I298">
        <f t="shared" ca="1" si="64"/>
        <v>0</v>
      </c>
      <c r="J298">
        <f t="shared" ca="1" si="64"/>
        <v>0</v>
      </c>
      <c r="K298" s="275">
        <f t="shared" ca="1" si="64"/>
        <v>0</v>
      </c>
      <c r="L298" t="str">
        <f t="shared" ca="1" si="64"/>
        <v>Prénom, nom, fonction de la personne habilitée puis Signature et cachet :</v>
      </c>
      <c r="M298">
        <f t="shared" ca="1" si="64"/>
        <v>0</v>
      </c>
      <c r="N298" t="b">
        <f t="shared" si="62"/>
        <v>0</v>
      </c>
      <c r="O298" t="b">
        <f ca="1">AND(IF(COUNTIF($K$189:K298,K298)&gt;1,FALSE,TRUE),K298&lt;&gt;0,NOT(N298))</f>
        <v>0</v>
      </c>
      <c r="P298" s="203">
        <f t="shared" ca="1" si="56"/>
        <v>0</v>
      </c>
      <c r="Q298" s="127" t="str">
        <f t="shared" ca="1" si="57"/>
        <v>x</v>
      </c>
      <c r="R298" s="289">
        <f t="shared" si="63"/>
        <v>0</v>
      </c>
      <c r="S298" s="289">
        <f t="shared" si="58"/>
        <v>0</v>
      </c>
    </row>
    <row r="299" spans="1:19" ht="14.5" hidden="1" x14ac:dyDescent="0.35">
      <c r="A299" s="88">
        <v>119</v>
      </c>
      <c r="B299" s="601" t="str">
        <f t="shared" si="60"/>
        <v>Part14</v>
      </c>
      <c r="C299" s="601"/>
      <c r="D299" s="601" t="str">
        <f t="shared" si="55"/>
        <v>autre_étab_7</v>
      </c>
      <c r="E299" s="601"/>
      <c r="F299" s="601"/>
      <c r="G299" s="601"/>
      <c r="H299" s="601"/>
      <c r="I299">
        <f t="shared" ca="1" si="64"/>
        <v>0</v>
      </c>
      <c r="J299">
        <f t="shared" ca="1" si="64"/>
        <v>0</v>
      </c>
      <c r="K299" s="275">
        <f t="shared" ca="1" si="64"/>
        <v>0</v>
      </c>
      <c r="L299" t="str">
        <f t="shared" ca="1" si="64"/>
        <v>Prénom, nom, fonction de la personne habilitée puis Signature et cachet :</v>
      </c>
      <c r="M299">
        <f t="shared" ca="1" si="64"/>
        <v>0</v>
      </c>
      <c r="N299" t="b">
        <f t="shared" si="62"/>
        <v>0</v>
      </c>
      <c r="O299" t="b">
        <f ca="1">AND(IF(COUNTIF($K$189:K299,K299)&gt;1,FALSE,TRUE),K299&lt;&gt;0,NOT(N299))</f>
        <v>0</v>
      </c>
      <c r="P299" s="203">
        <f t="shared" ca="1" si="56"/>
        <v>0</v>
      </c>
      <c r="Q299" s="127" t="str">
        <f t="shared" ca="1" si="57"/>
        <v>x</v>
      </c>
      <c r="R299" s="289">
        <f t="shared" si="63"/>
        <v>0</v>
      </c>
      <c r="S299" s="289">
        <f t="shared" si="58"/>
        <v>0</v>
      </c>
    </row>
    <row r="300" spans="1:19" ht="14.5" hidden="1" x14ac:dyDescent="0.35">
      <c r="A300" s="88">
        <v>120</v>
      </c>
      <c r="B300" s="601" t="str">
        <f t="shared" si="60"/>
        <v>Part14</v>
      </c>
      <c r="C300" s="601"/>
      <c r="D300" s="601" t="str">
        <f t="shared" si="55"/>
        <v>autre_étab_8</v>
      </c>
      <c r="E300" s="601"/>
      <c r="F300" s="601"/>
      <c r="G300" s="601"/>
      <c r="H300" s="601"/>
      <c r="I300">
        <f t="shared" ca="1" si="64"/>
        <v>0</v>
      </c>
      <c r="J300">
        <f t="shared" ca="1" si="64"/>
        <v>0</v>
      </c>
      <c r="K300" s="275">
        <f t="shared" ca="1" si="64"/>
        <v>0</v>
      </c>
      <c r="L300" t="str">
        <f t="shared" ca="1" si="64"/>
        <v>Prénom, nom, fonction de la personne habilitée puis Signature et cachet :</v>
      </c>
      <c r="M300">
        <f t="shared" ca="1" si="64"/>
        <v>0</v>
      </c>
      <c r="N300" t="b">
        <f t="shared" si="62"/>
        <v>0</v>
      </c>
      <c r="O300" t="b">
        <f ca="1">AND(IF(COUNTIF($K$189:K300,K300)&gt;1,FALSE,TRUE),K300&lt;&gt;0,NOT(N300))</f>
        <v>0</v>
      </c>
      <c r="P300" s="203">
        <f t="shared" ca="1" si="56"/>
        <v>0</v>
      </c>
      <c r="Q300" s="127" t="str">
        <f t="shared" ca="1" si="57"/>
        <v>x</v>
      </c>
      <c r="R300" s="289">
        <f t="shared" si="63"/>
        <v>0</v>
      </c>
      <c r="S300" s="289">
        <f t="shared" si="58"/>
        <v>0</v>
      </c>
    </row>
    <row r="301" spans="1:19" ht="14.5" hidden="1" x14ac:dyDescent="0.35">
      <c r="A301" s="88">
        <v>121</v>
      </c>
      <c r="B301" s="601" t="str">
        <f t="shared" si="60"/>
        <v>Part15</v>
      </c>
      <c r="C301" s="601"/>
      <c r="D301" s="601" t="str">
        <f t="shared" si="55"/>
        <v>autre_étab_1</v>
      </c>
      <c r="E301" s="601"/>
      <c r="F301" s="601"/>
      <c r="G301" s="601"/>
      <c r="H301" s="601"/>
      <c r="I301" t="str">
        <f t="shared" ca="1" si="64"/>
        <v xml:space="preserve"> 
()</v>
      </c>
      <c r="J301" t="str">
        <f t="shared" ca="1" si="64"/>
        <v>Étab de la fiche</v>
      </c>
      <c r="K301" s="275" t="str">
        <f t="shared" ca="1" si="64"/>
        <v/>
      </c>
      <c r="L301">
        <f t="shared" ca="1" si="64"/>
        <v>0</v>
      </c>
      <c r="M301">
        <f t="shared" ca="1" si="64"/>
        <v>0</v>
      </c>
      <c r="N301" t="b">
        <f t="shared" si="62"/>
        <v>1</v>
      </c>
      <c r="O301" t="b">
        <f ca="1">AND(IF(COUNTIF($K$189:K301,K301)&gt;1,FALSE,TRUE),K301&lt;&gt;0,NOT(N301))</f>
        <v>0</v>
      </c>
      <c r="P301" s="203">
        <f t="shared" ca="1" si="56"/>
        <v>0</v>
      </c>
      <c r="Q301" s="127" t="str">
        <f t="shared" ca="1" si="57"/>
        <v>x</v>
      </c>
      <c r="R301" s="289">
        <f t="shared" ca="1" si="63"/>
        <v>0</v>
      </c>
      <c r="S301" s="289">
        <f t="shared" ca="1" si="58"/>
        <v>0</v>
      </c>
    </row>
    <row r="302" spans="1:19" ht="14.5" hidden="1" x14ac:dyDescent="0.35">
      <c r="A302" s="88">
        <v>122</v>
      </c>
      <c r="B302" s="601" t="str">
        <f t="shared" si="60"/>
        <v>Part15</v>
      </c>
      <c r="C302" s="601"/>
      <c r="D302" s="601" t="str">
        <f t="shared" si="55"/>
        <v>autre_étab_2</v>
      </c>
      <c r="E302" s="601"/>
      <c r="F302" s="601"/>
      <c r="G302" s="601"/>
      <c r="H302" s="601"/>
      <c r="I302">
        <f t="shared" ca="1" si="64"/>
        <v>0</v>
      </c>
      <c r="J302">
        <f t="shared" ca="1" si="64"/>
        <v>0</v>
      </c>
      <c r="K302" s="275">
        <f t="shared" ca="1" si="64"/>
        <v>0</v>
      </c>
      <c r="L302" t="str">
        <f t="shared" ca="1" si="64"/>
        <v>Prénom, nom, fonction de la personne habilitée puis Signature et cachet :</v>
      </c>
      <c r="M302">
        <f t="shared" ca="1" si="64"/>
        <v>0</v>
      </c>
      <c r="N302" t="b">
        <f t="shared" si="62"/>
        <v>0</v>
      </c>
      <c r="O302" t="b">
        <f ca="1">AND(IF(COUNTIF($K$189:K302,K302)&gt;1,FALSE,TRUE),K302&lt;&gt;0,NOT(N302))</f>
        <v>0</v>
      </c>
      <c r="P302" s="203">
        <f t="shared" ca="1" si="56"/>
        <v>0</v>
      </c>
      <c r="Q302" s="127" t="str">
        <f t="shared" ca="1" si="57"/>
        <v>x</v>
      </c>
      <c r="R302" s="289">
        <f t="shared" si="63"/>
        <v>0</v>
      </c>
      <c r="S302" s="289">
        <f t="shared" si="58"/>
        <v>0</v>
      </c>
    </row>
    <row r="303" spans="1:19" ht="14.5" hidden="1" x14ac:dyDescent="0.35">
      <c r="A303" s="88">
        <v>123</v>
      </c>
      <c r="B303" s="601" t="str">
        <f t="shared" si="60"/>
        <v>Part15</v>
      </c>
      <c r="C303" s="601"/>
      <c r="D303" s="601" t="str">
        <f t="shared" si="55"/>
        <v>autre_étab_3</v>
      </c>
      <c r="E303" s="601"/>
      <c r="F303" s="601"/>
      <c r="G303" s="601"/>
      <c r="H303" s="601"/>
      <c r="I303">
        <f t="shared" ca="1" si="64"/>
        <v>0</v>
      </c>
      <c r="J303">
        <f t="shared" ca="1" si="64"/>
        <v>0</v>
      </c>
      <c r="K303" s="275">
        <f t="shared" ca="1" si="64"/>
        <v>0</v>
      </c>
      <c r="L303" t="str">
        <f t="shared" ca="1" si="64"/>
        <v>Prénom, nom, fonction de la personne habilitée puis Signature et cachet :</v>
      </c>
      <c r="M303">
        <f t="shared" ca="1" si="64"/>
        <v>0</v>
      </c>
      <c r="N303" t="b">
        <f t="shared" si="62"/>
        <v>0</v>
      </c>
      <c r="O303" t="b">
        <f ca="1">AND(IF(COUNTIF($K$189:K303,K303)&gt;1,FALSE,TRUE),K303&lt;&gt;0,NOT(N303))</f>
        <v>0</v>
      </c>
      <c r="P303" s="203">
        <f t="shared" ca="1" si="56"/>
        <v>0</v>
      </c>
      <c r="Q303" s="127" t="str">
        <f t="shared" ca="1" si="57"/>
        <v>x</v>
      </c>
      <c r="R303" s="289">
        <f t="shared" si="63"/>
        <v>0</v>
      </c>
      <c r="S303" s="289">
        <f t="shared" si="58"/>
        <v>0</v>
      </c>
    </row>
    <row r="304" spans="1:19" ht="14.5" hidden="1" x14ac:dyDescent="0.35">
      <c r="A304" s="88">
        <v>124</v>
      </c>
      <c r="B304" s="601" t="str">
        <f t="shared" si="60"/>
        <v>Part15</v>
      </c>
      <c r="C304" s="601"/>
      <c r="D304" s="601" t="str">
        <f t="shared" si="55"/>
        <v>autre_étab_4</v>
      </c>
      <c r="E304" s="601"/>
      <c r="F304" s="601"/>
      <c r="G304" s="601"/>
      <c r="H304" s="601"/>
      <c r="I304">
        <f t="shared" ca="1" si="64"/>
        <v>0</v>
      </c>
      <c r="J304">
        <f t="shared" ca="1" si="64"/>
        <v>0</v>
      </c>
      <c r="K304" s="275">
        <f t="shared" ca="1" si="64"/>
        <v>0</v>
      </c>
      <c r="L304" t="str">
        <f t="shared" ca="1" si="64"/>
        <v>Prénom, nom, fonction de la personne habilitée puis Signature et cachet :</v>
      </c>
      <c r="M304">
        <f t="shared" ca="1" si="64"/>
        <v>0</v>
      </c>
      <c r="N304" t="b">
        <f t="shared" si="62"/>
        <v>0</v>
      </c>
      <c r="O304" t="b">
        <f ca="1">AND(IF(COUNTIF($K$189:K304,K304)&gt;1,FALSE,TRUE),K304&lt;&gt;0,NOT(N304))</f>
        <v>0</v>
      </c>
      <c r="P304" s="203">
        <f t="shared" ca="1" si="56"/>
        <v>0</v>
      </c>
      <c r="Q304" s="127" t="str">
        <f t="shared" ca="1" si="57"/>
        <v>x</v>
      </c>
      <c r="R304" s="289">
        <f t="shared" si="63"/>
        <v>0</v>
      </c>
      <c r="S304" s="289">
        <f t="shared" si="58"/>
        <v>0</v>
      </c>
    </row>
    <row r="305" spans="1:19" ht="14.5" hidden="1" x14ac:dyDescent="0.35">
      <c r="A305" s="88">
        <v>125</v>
      </c>
      <c r="B305" s="601" t="str">
        <f t="shared" si="60"/>
        <v>Part15</v>
      </c>
      <c r="C305" s="601"/>
      <c r="D305" s="601" t="str">
        <f t="shared" si="55"/>
        <v>autre_étab_5</v>
      </c>
      <c r="E305" s="601"/>
      <c r="F305" s="601"/>
      <c r="G305" s="601"/>
      <c r="H305" s="601"/>
      <c r="I305">
        <f t="shared" ca="1" si="64"/>
        <v>0</v>
      </c>
      <c r="J305">
        <f t="shared" ca="1" si="64"/>
        <v>0</v>
      </c>
      <c r="K305" s="275">
        <f t="shared" ca="1" si="64"/>
        <v>0</v>
      </c>
      <c r="L305" t="str">
        <f t="shared" ca="1" si="64"/>
        <v>Prénom, nom, fonction de la personne habilitée puis Signature et cachet :</v>
      </c>
      <c r="M305">
        <f t="shared" ca="1" si="64"/>
        <v>0</v>
      </c>
      <c r="N305" t="b">
        <f t="shared" si="62"/>
        <v>0</v>
      </c>
      <c r="O305" t="b">
        <f ca="1">AND(IF(COUNTIF($K$189:K305,K305)&gt;1,FALSE,TRUE),K305&lt;&gt;0,NOT(N305))</f>
        <v>0</v>
      </c>
      <c r="P305" s="203">
        <f t="shared" ca="1" si="56"/>
        <v>0</v>
      </c>
      <c r="Q305" s="127" t="str">
        <f t="shared" ca="1" si="57"/>
        <v>x</v>
      </c>
      <c r="R305" s="289">
        <f t="shared" si="63"/>
        <v>0</v>
      </c>
      <c r="S305" s="289">
        <f t="shared" si="58"/>
        <v>0</v>
      </c>
    </row>
    <row r="306" spans="1:19" ht="14.5" hidden="1" x14ac:dyDescent="0.35">
      <c r="A306" s="88">
        <v>126</v>
      </c>
      <c r="B306" s="601" t="str">
        <f t="shared" si="60"/>
        <v>Part15</v>
      </c>
      <c r="C306" s="601"/>
      <c r="D306" s="601" t="str">
        <f t="shared" si="55"/>
        <v>autre_étab_6</v>
      </c>
      <c r="E306" s="601"/>
      <c r="F306" s="601"/>
      <c r="G306" s="601"/>
      <c r="H306" s="601"/>
      <c r="I306">
        <f t="shared" ca="1" si="64"/>
        <v>0</v>
      </c>
      <c r="J306">
        <f t="shared" ca="1" si="64"/>
        <v>0</v>
      </c>
      <c r="K306" s="275">
        <f t="shared" ca="1" si="64"/>
        <v>0</v>
      </c>
      <c r="L306" t="str">
        <f t="shared" ca="1" si="64"/>
        <v>Prénom, nom, fonction de la personne habilitée puis Signature et cachet :</v>
      </c>
      <c r="M306">
        <f t="shared" ca="1" si="64"/>
        <v>0</v>
      </c>
      <c r="N306" t="b">
        <f t="shared" si="62"/>
        <v>0</v>
      </c>
      <c r="O306" t="b">
        <f ca="1">AND(IF(COUNTIF($K$189:K306,K306)&gt;1,FALSE,TRUE),K306&lt;&gt;0,NOT(N306))</f>
        <v>0</v>
      </c>
      <c r="P306" s="203">
        <f t="shared" ca="1" si="56"/>
        <v>0</v>
      </c>
      <c r="Q306" s="127" t="str">
        <f t="shared" ca="1" si="57"/>
        <v>x</v>
      </c>
      <c r="R306" s="289">
        <f t="shared" si="63"/>
        <v>0</v>
      </c>
      <c r="S306" s="289">
        <f t="shared" si="58"/>
        <v>0</v>
      </c>
    </row>
    <row r="307" spans="1:19" ht="14.5" hidden="1" x14ac:dyDescent="0.35">
      <c r="A307" s="88">
        <v>127</v>
      </c>
      <c r="B307" s="601" t="str">
        <f t="shared" si="60"/>
        <v>Part15</v>
      </c>
      <c r="C307" s="601"/>
      <c r="D307" s="601" t="str">
        <f t="shared" si="55"/>
        <v>autre_étab_7</v>
      </c>
      <c r="E307" s="601"/>
      <c r="F307" s="601"/>
      <c r="G307" s="601"/>
      <c r="H307" s="601"/>
      <c r="I307">
        <f t="shared" ca="1" si="64"/>
        <v>0</v>
      </c>
      <c r="J307">
        <f t="shared" ca="1" si="64"/>
        <v>0</v>
      </c>
      <c r="K307" s="275">
        <f t="shared" ca="1" si="64"/>
        <v>0</v>
      </c>
      <c r="L307" t="str">
        <f t="shared" ca="1" si="64"/>
        <v>Prénom, nom, fonction de la personne habilitée puis Signature et cachet :</v>
      </c>
      <c r="M307">
        <f t="shared" ca="1" si="64"/>
        <v>0</v>
      </c>
      <c r="N307" t="b">
        <f t="shared" si="62"/>
        <v>0</v>
      </c>
      <c r="O307" t="b">
        <f ca="1">AND(IF(COUNTIF($K$189:K307,K307)&gt;1,FALSE,TRUE),K307&lt;&gt;0,NOT(N307))</f>
        <v>0</v>
      </c>
      <c r="P307" s="203">
        <f t="shared" ca="1" si="56"/>
        <v>0</v>
      </c>
      <c r="Q307" s="127" t="str">
        <f t="shared" ca="1" si="57"/>
        <v>x</v>
      </c>
      <c r="R307" s="289">
        <f t="shared" si="63"/>
        <v>0</v>
      </c>
      <c r="S307" s="289">
        <f t="shared" si="58"/>
        <v>0</v>
      </c>
    </row>
    <row r="308" spans="1:19" ht="14.5" hidden="1" x14ac:dyDescent="0.35">
      <c r="A308" s="88">
        <v>128</v>
      </c>
      <c r="B308" s="601" t="str">
        <f t="shared" si="60"/>
        <v>Part15</v>
      </c>
      <c r="C308" s="601"/>
      <c r="D308" s="601" t="str">
        <f t="shared" si="55"/>
        <v>autre_étab_8</v>
      </c>
      <c r="E308" s="601"/>
      <c r="F308" s="601"/>
      <c r="G308" s="601"/>
      <c r="H308" s="601"/>
      <c r="I308">
        <f t="shared" ca="1" si="64"/>
        <v>0</v>
      </c>
      <c r="J308">
        <f t="shared" ca="1" si="64"/>
        <v>0</v>
      </c>
      <c r="K308" s="275">
        <f t="shared" ca="1" si="64"/>
        <v>0</v>
      </c>
      <c r="L308" t="str">
        <f t="shared" ca="1" si="64"/>
        <v>Prénom, nom, fonction de la personne habilitée puis Signature et cachet :</v>
      </c>
      <c r="M308">
        <f t="shared" ca="1" si="64"/>
        <v>0</v>
      </c>
      <c r="N308" t="b">
        <f t="shared" si="62"/>
        <v>0</v>
      </c>
      <c r="O308" t="b">
        <f ca="1">AND(IF(COUNTIF($K$189:K308,K308)&gt;1,FALSE,TRUE),K308&lt;&gt;0,NOT(N308))</f>
        <v>0</v>
      </c>
      <c r="P308" s="203">
        <f t="shared" ca="1" si="56"/>
        <v>0</v>
      </c>
      <c r="Q308" s="127" t="str">
        <f t="shared" ca="1" si="57"/>
        <v>x</v>
      </c>
      <c r="R308" s="289">
        <f t="shared" si="63"/>
        <v>0</v>
      </c>
      <c r="S308" s="289">
        <f t="shared" si="58"/>
        <v>0</v>
      </c>
    </row>
    <row r="309" spans="1:19" ht="14.5" hidden="1" x14ac:dyDescent="0.35">
      <c r="A309" s="88">
        <v>129</v>
      </c>
      <c r="B309" s="601" t="str">
        <f t="shared" si="60"/>
        <v>Part16</v>
      </c>
      <c r="C309" s="601"/>
      <c r="D309" s="601" t="str">
        <f t="shared" si="55"/>
        <v>autre_étab_1</v>
      </c>
      <c r="E309" s="601"/>
      <c r="F309" s="601"/>
      <c r="G309" s="601"/>
      <c r="H309" s="601"/>
      <c r="I309" t="str">
        <f t="shared" ref="I309:M328" ca="1" si="65">INDIRECT("'"&amp;$B309&amp;"'!"&amp;I$187&amp;ROW(INDIRECT("'"&amp;$B309&amp;"'!"&amp;$D309)))</f>
        <v xml:space="preserve"> 
()</v>
      </c>
      <c r="J309" t="str">
        <f t="shared" ca="1" si="65"/>
        <v>Étab de la fiche</v>
      </c>
      <c r="K309" s="275" t="str">
        <f t="shared" ca="1" si="65"/>
        <v/>
      </c>
      <c r="L309">
        <f t="shared" ca="1" si="65"/>
        <v>0</v>
      </c>
      <c r="M309">
        <f t="shared" ca="1" si="65"/>
        <v>0</v>
      </c>
      <c r="N309" t="b">
        <f t="shared" si="62"/>
        <v>1</v>
      </c>
      <c r="O309" t="b">
        <f ca="1">AND(IF(COUNTIF($K$189:K309,K309)&gt;1,FALSE,TRUE),K309&lt;&gt;0,NOT(N309))</f>
        <v>0</v>
      </c>
      <c r="P309" s="203">
        <f t="shared" ca="1" si="56"/>
        <v>0</v>
      </c>
      <c r="Q309" s="127" t="str">
        <f t="shared" ca="1" si="57"/>
        <v>x</v>
      </c>
      <c r="R309" s="289">
        <f t="shared" ca="1" si="63"/>
        <v>0</v>
      </c>
      <c r="S309" s="289">
        <f t="shared" ca="1" si="58"/>
        <v>0</v>
      </c>
    </row>
    <row r="310" spans="1:19" ht="14.5" hidden="1" x14ac:dyDescent="0.35">
      <c r="A310" s="88">
        <v>130</v>
      </c>
      <c r="B310" s="601" t="str">
        <f t="shared" si="60"/>
        <v>Part16</v>
      </c>
      <c r="C310" s="601"/>
      <c r="D310" s="601" t="str">
        <f t="shared" si="55"/>
        <v>autre_étab_2</v>
      </c>
      <c r="E310" s="601"/>
      <c r="F310" s="601"/>
      <c r="G310" s="601"/>
      <c r="H310" s="601"/>
      <c r="I310">
        <f t="shared" ca="1" si="65"/>
        <v>0</v>
      </c>
      <c r="J310">
        <f t="shared" ca="1" si="65"/>
        <v>0</v>
      </c>
      <c r="K310" s="275">
        <f t="shared" ca="1" si="65"/>
        <v>0</v>
      </c>
      <c r="L310" t="str">
        <f t="shared" ca="1" si="65"/>
        <v>Prénom, nom, fonction de la personne habilitée puis Signature et cachet :</v>
      </c>
      <c r="M310">
        <f t="shared" ca="1" si="65"/>
        <v>0</v>
      </c>
      <c r="N310" t="b">
        <f t="shared" si="62"/>
        <v>0</v>
      </c>
      <c r="O310" t="b">
        <f ca="1">AND(IF(COUNTIF($K$189:K310,K310)&gt;1,FALSE,TRUE),K310&lt;&gt;0,NOT(N310))</f>
        <v>0</v>
      </c>
      <c r="P310" s="203">
        <f t="shared" ca="1" si="56"/>
        <v>0</v>
      </c>
      <c r="Q310" s="127" t="str">
        <f t="shared" ca="1" si="57"/>
        <v>x</v>
      </c>
      <c r="R310" s="289">
        <f t="shared" si="63"/>
        <v>0</v>
      </c>
      <c r="S310" s="289">
        <f t="shared" si="58"/>
        <v>0</v>
      </c>
    </row>
    <row r="311" spans="1:19" ht="14.5" hidden="1" x14ac:dyDescent="0.35">
      <c r="A311" s="88">
        <v>131</v>
      </c>
      <c r="B311" s="601" t="str">
        <f t="shared" si="60"/>
        <v>Part16</v>
      </c>
      <c r="C311" s="601"/>
      <c r="D311" s="601" t="str">
        <f t="shared" si="55"/>
        <v>autre_étab_3</v>
      </c>
      <c r="E311" s="601"/>
      <c r="F311" s="601"/>
      <c r="G311" s="601"/>
      <c r="H311" s="601"/>
      <c r="I311">
        <f t="shared" ca="1" si="65"/>
        <v>0</v>
      </c>
      <c r="J311">
        <f t="shared" ca="1" si="65"/>
        <v>0</v>
      </c>
      <c r="K311" s="275">
        <f t="shared" ca="1" si="65"/>
        <v>0</v>
      </c>
      <c r="L311" t="str">
        <f t="shared" ca="1" si="65"/>
        <v>Prénom, nom, fonction de la personne habilitée puis Signature et cachet :</v>
      </c>
      <c r="M311">
        <f t="shared" ca="1" si="65"/>
        <v>0</v>
      </c>
      <c r="N311" t="b">
        <f t="shared" si="62"/>
        <v>0</v>
      </c>
      <c r="O311" t="b">
        <f ca="1">AND(IF(COUNTIF($K$189:K311,K311)&gt;1,FALSE,TRUE),K311&lt;&gt;0,NOT(N311))</f>
        <v>0</v>
      </c>
      <c r="P311" s="203">
        <f t="shared" ca="1" si="56"/>
        <v>0</v>
      </c>
      <c r="Q311" s="127" t="str">
        <f t="shared" ca="1" si="57"/>
        <v>x</v>
      </c>
      <c r="R311" s="289">
        <f t="shared" si="63"/>
        <v>0</v>
      </c>
      <c r="S311" s="289">
        <f t="shared" si="58"/>
        <v>0</v>
      </c>
    </row>
    <row r="312" spans="1:19" ht="14.5" hidden="1" x14ac:dyDescent="0.35">
      <c r="A312" s="88">
        <v>132</v>
      </c>
      <c r="B312" s="601" t="str">
        <f t="shared" si="60"/>
        <v>Part16</v>
      </c>
      <c r="C312" s="601"/>
      <c r="D312" s="601" t="str">
        <f t="shared" si="55"/>
        <v>autre_étab_4</v>
      </c>
      <c r="E312" s="601"/>
      <c r="F312" s="601"/>
      <c r="G312" s="601"/>
      <c r="H312" s="601"/>
      <c r="I312">
        <f t="shared" ca="1" si="65"/>
        <v>0</v>
      </c>
      <c r="J312">
        <f t="shared" ca="1" si="65"/>
        <v>0</v>
      </c>
      <c r="K312" s="275">
        <f t="shared" ca="1" si="65"/>
        <v>0</v>
      </c>
      <c r="L312" t="str">
        <f t="shared" ca="1" si="65"/>
        <v>Prénom, nom, fonction de la personne habilitée puis Signature et cachet :</v>
      </c>
      <c r="M312">
        <f t="shared" ca="1" si="65"/>
        <v>0</v>
      </c>
      <c r="N312" t="b">
        <f t="shared" si="62"/>
        <v>0</v>
      </c>
      <c r="O312" t="b">
        <f ca="1">AND(IF(COUNTIF($K$189:K312,K312)&gt;1,FALSE,TRUE),K312&lt;&gt;0,NOT(N312))</f>
        <v>0</v>
      </c>
      <c r="P312" s="203">
        <f t="shared" ca="1" si="56"/>
        <v>0</v>
      </c>
      <c r="Q312" s="127" t="str">
        <f t="shared" ca="1" si="57"/>
        <v>x</v>
      </c>
      <c r="R312" s="289">
        <f t="shared" si="63"/>
        <v>0</v>
      </c>
      <c r="S312" s="289">
        <f t="shared" si="58"/>
        <v>0</v>
      </c>
    </row>
    <row r="313" spans="1:19" ht="14.5" hidden="1" x14ac:dyDescent="0.35">
      <c r="A313" s="88">
        <v>133</v>
      </c>
      <c r="B313" s="601" t="str">
        <f t="shared" si="60"/>
        <v>Part16</v>
      </c>
      <c r="C313" s="601"/>
      <c r="D313" s="601" t="str">
        <f t="shared" si="55"/>
        <v>autre_étab_5</v>
      </c>
      <c r="E313" s="601"/>
      <c r="F313" s="601"/>
      <c r="G313" s="601"/>
      <c r="H313" s="601"/>
      <c r="I313">
        <f t="shared" ca="1" si="65"/>
        <v>0</v>
      </c>
      <c r="J313">
        <f t="shared" ca="1" si="65"/>
        <v>0</v>
      </c>
      <c r="K313" s="275">
        <f t="shared" ca="1" si="65"/>
        <v>0</v>
      </c>
      <c r="L313" t="str">
        <f t="shared" ca="1" si="65"/>
        <v>Prénom, nom, fonction de la personne habilitée puis Signature et cachet :</v>
      </c>
      <c r="M313">
        <f t="shared" ca="1" si="65"/>
        <v>0</v>
      </c>
      <c r="N313" t="b">
        <f t="shared" si="62"/>
        <v>0</v>
      </c>
      <c r="O313" t="b">
        <f ca="1">AND(IF(COUNTIF($K$189:K313,K313)&gt;1,FALSE,TRUE),K313&lt;&gt;0,NOT(N313))</f>
        <v>0</v>
      </c>
      <c r="P313" s="203">
        <f t="shared" ca="1" si="56"/>
        <v>0</v>
      </c>
      <c r="Q313" s="127" t="str">
        <f t="shared" ca="1" si="57"/>
        <v>x</v>
      </c>
      <c r="R313" s="289">
        <f t="shared" si="63"/>
        <v>0</v>
      </c>
      <c r="S313" s="289">
        <f t="shared" si="58"/>
        <v>0</v>
      </c>
    </row>
    <row r="314" spans="1:19" ht="14.5" hidden="1" x14ac:dyDescent="0.35">
      <c r="A314" s="88">
        <v>134</v>
      </c>
      <c r="B314" s="601" t="str">
        <f t="shared" si="60"/>
        <v>Part16</v>
      </c>
      <c r="C314" s="601"/>
      <c r="D314" s="601" t="str">
        <f t="shared" si="55"/>
        <v>autre_étab_6</v>
      </c>
      <c r="E314" s="601"/>
      <c r="F314" s="601"/>
      <c r="G314" s="601"/>
      <c r="H314" s="601"/>
      <c r="I314">
        <f t="shared" ca="1" si="65"/>
        <v>0</v>
      </c>
      <c r="J314">
        <f t="shared" ca="1" si="65"/>
        <v>0</v>
      </c>
      <c r="K314" s="275">
        <f t="shared" ca="1" si="65"/>
        <v>0</v>
      </c>
      <c r="L314" t="str">
        <f t="shared" ca="1" si="65"/>
        <v>Prénom, nom, fonction de la personne habilitée puis Signature et cachet :</v>
      </c>
      <c r="M314">
        <f t="shared" ca="1" si="65"/>
        <v>0</v>
      </c>
      <c r="N314" t="b">
        <f t="shared" si="62"/>
        <v>0</v>
      </c>
      <c r="O314" t="b">
        <f ca="1">AND(IF(COUNTIF($K$189:K314,K314)&gt;1,FALSE,TRUE),K314&lt;&gt;0,NOT(N314))</f>
        <v>0</v>
      </c>
      <c r="P314" s="203">
        <f t="shared" ca="1" si="56"/>
        <v>0</v>
      </c>
      <c r="Q314" s="127" t="str">
        <f t="shared" ca="1" si="57"/>
        <v>x</v>
      </c>
      <c r="R314" s="289">
        <f t="shared" si="63"/>
        <v>0</v>
      </c>
      <c r="S314" s="289">
        <f t="shared" si="58"/>
        <v>0</v>
      </c>
    </row>
    <row r="315" spans="1:19" ht="14.5" hidden="1" x14ac:dyDescent="0.35">
      <c r="A315" s="88">
        <v>135</v>
      </c>
      <c r="B315" s="601" t="str">
        <f t="shared" si="60"/>
        <v>Part16</v>
      </c>
      <c r="C315" s="601"/>
      <c r="D315" s="601" t="str">
        <f t="shared" si="55"/>
        <v>autre_étab_7</v>
      </c>
      <c r="E315" s="601"/>
      <c r="F315" s="601"/>
      <c r="G315" s="601"/>
      <c r="H315" s="601"/>
      <c r="I315">
        <f t="shared" ca="1" si="65"/>
        <v>0</v>
      </c>
      <c r="J315">
        <f t="shared" ca="1" si="65"/>
        <v>0</v>
      </c>
      <c r="K315" s="275">
        <f t="shared" ca="1" si="65"/>
        <v>0</v>
      </c>
      <c r="L315" t="str">
        <f t="shared" ca="1" si="65"/>
        <v>Prénom, nom, fonction de la personne habilitée puis Signature et cachet :</v>
      </c>
      <c r="M315">
        <f t="shared" ca="1" si="65"/>
        <v>0</v>
      </c>
      <c r="N315" t="b">
        <f t="shared" si="62"/>
        <v>0</v>
      </c>
      <c r="O315" t="b">
        <f ca="1">AND(IF(COUNTIF($K$189:K315,K315)&gt;1,FALSE,TRUE),K315&lt;&gt;0,NOT(N315))</f>
        <v>0</v>
      </c>
      <c r="P315" s="203">
        <f t="shared" ca="1" si="56"/>
        <v>0</v>
      </c>
      <c r="Q315" s="127" t="str">
        <f t="shared" ca="1" si="57"/>
        <v>x</v>
      </c>
      <c r="R315" s="289">
        <f t="shared" si="63"/>
        <v>0</v>
      </c>
      <c r="S315" s="289">
        <f t="shared" si="58"/>
        <v>0</v>
      </c>
    </row>
    <row r="316" spans="1:19" ht="14.5" hidden="1" x14ac:dyDescent="0.35">
      <c r="A316" s="88">
        <v>136</v>
      </c>
      <c r="B316" s="601" t="str">
        <f t="shared" si="60"/>
        <v>Part16</v>
      </c>
      <c r="C316" s="601"/>
      <c r="D316" s="601" t="str">
        <f t="shared" si="55"/>
        <v>autre_étab_8</v>
      </c>
      <c r="E316" s="601"/>
      <c r="F316" s="601"/>
      <c r="G316" s="601"/>
      <c r="H316" s="601"/>
      <c r="I316">
        <f t="shared" ca="1" si="65"/>
        <v>0</v>
      </c>
      <c r="J316">
        <f t="shared" ca="1" si="65"/>
        <v>0</v>
      </c>
      <c r="K316" s="275">
        <f t="shared" ca="1" si="65"/>
        <v>0</v>
      </c>
      <c r="L316" t="str">
        <f t="shared" ca="1" si="65"/>
        <v>Prénom, nom, fonction de la personne habilitée puis Signature et cachet :</v>
      </c>
      <c r="M316">
        <f t="shared" ca="1" si="65"/>
        <v>0</v>
      </c>
      <c r="N316" t="b">
        <f t="shared" si="62"/>
        <v>0</v>
      </c>
      <c r="O316" t="b">
        <f ca="1">AND(IF(COUNTIF($K$189:K316,K316)&gt;1,FALSE,TRUE),K316&lt;&gt;0,NOT(N316))</f>
        <v>0</v>
      </c>
      <c r="P316" s="203">
        <f t="shared" ca="1" si="56"/>
        <v>0</v>
      </c>
      <c r="Q316" s="127" t="str">
        <f t="shared" ca="1" si="57"/>
        <v>x</v>
      </c>
      <c r="R316" s="289">
        <f t="shared" si="63"/>
        <v>0</v>
      </c>
      <c r="S316" s="289">
        <f t="shared" si="58"/>
        <v>0</v>
      </c>
    </row>
    <row r="317" spans="1:19" ht="14.5" hidden="1" x14ac:dyDescent="0.35">
      <c r="A317" s="88">
        <v>137</v>
      </c>
      <c r="B317" s="601" t="str">
        <f t="shared" si="60"/>
        <v>Part17</v>
      </c>
      <c r="C317" s="601"/>
      <c r="D317" s="601" t="str">
        <f t="shared" si="55"/>
        <v>autre_étab_1</v>
      </c>
      <c r="E317" s="601"/>
      <c r="F317" s="601"/>
      <c r="G317" s="601"/>
      <c r="H317" s="601"/>
      <c r="I317" t="str">
        <f t="shared" ca="1" si="65"/>
        <v xml:space="preserve"> 
()</v>
      </c>
      <c r="J317" t="str">
        <f t="shared" ca="1" si="65"/>
        <v>Étab de la fiche</v>
      </c>
      <c r="K317" s="275" t="str">
        <f t="shared" ca="1" si="65"/>
        <v/>
      </c>
      <c r="L317">
        <f t="shared" ca="1" si="65"/>
        <v>0</v>
      </c>
      <c r="M317">
        <f t="shared" ca="1" si="65"/>
        <v>0</v>
      </c>
      <c r="N317" t="b">
        <f t="shared" ref="N317:N348" si="66">IF(D317="autre_étab_1",TRUE,FALSE)</f>
        <v>1</v>
      </c>
      <c r="O317" t="b">
        <f ca="1">AND(IF(COUNTIF($K$189:K317,K317)&gt;1,FALSE,TRUE),K317&lt;&gt;0,NOT(N317))</f>
        <v>0</v>
      </c>
      <c r="P317" s="203">
        <f t="shared" ca="1" si="56"/>
        <v>0</v>
      </c>
      <c r="Q317" s="127" t="str">
        <f t="shared" ca="1" si="57"/>
        <v>x</v>
      </c>
      <c r="R317" s="289">
        <f t="shared" ref="R317:R348" ca="1" si="67">IF(N317,L317,0)</f>
        <v>0</v>
      </c>
      <c r="S317" s="289">
        <f t="shared" ca="1" si="58"/>
        <v>0</v>
      </c>
    </row>
    <row r="318" spans="1:19" ht="14.5" hidden="1" x14ac:dyDescent="0.35">
      <c r="A318" s="88">
        <v>138</v>
      </c>
      <c r="B318" s="601" t="str">
        <f t="shared" si="60"/>
        <v>Part17</v>
      </c>
      <c r="C318" s="601"/>
      <c r="D318" s="601" t="str">
        <f t="shared" ref="D318:D348" si="68">"autre_étab_"&amp;A318-8*QUOTIENT(A318-1,8)</f>
        <v>autre_étab_2</v>
      </c>
      <c r="E318" s="601"/>
      <c r="F318" s="601"/>
      <c r="G318" s="601"/>
      <c r="H318" s="601"/>
      <c r="I318">
        <f t="shared" ca="1" si="65"/>
        <v>0</v>
      </c>
      <c r="J318">
        <f t="shared" ca="1" si="65"/>
        <v>0</v>
      </c>
      <c r="K318" s="275">
        <f t="shared" ca="1" si="65"/>
        <v>0</v>
      </c>
      <c r="L318" t="str">
        <f t="shared" ca="1" si="65"/>
        <v>Prénom, nom, fonction de la personne habilitée puis Signature et cachet :</v>
      </c>
      <c r="M318">
        <f t="shared" ca="1" si="65"/>
        <v>0</v>
      </c>
      <c r="N318" t="b">
        <f t="shared" si="66"/>
        <v>0</v>
      </c>
      <c r="O318" t="b">
        <f ca="1">AND(IF(COUNTIF($K$189:K318,K318)&gt;1,FALSE,TRUE),K318&lt;&gt;0,NOT(N318))</f>
        <v>0</v>
      </c>
      <c r="P318" s="203">
        <f t="shared" ref="P318:P348" ca="1" si="69">P317+O318</f>
        <v>0</v>
      </c>
      <c r="Q318" s="127" t="str">
        <f t="shared" ref="Q318:Q348" ca="1" si="70">IF(O318,P318,"x")</f>
        <v>x</v>
      </c>
      <c r="R318" s="289">
        <f t="shared" si="67"/>
        <v>0</v>
      </c>
      <c r="S318" s="289">
        <f t="shared" ref="S318:S348" si="71">IF(N318,M318,0)</f>
        <v>0</v>
      </c>
    </row>
    <row r="319" spans="1:19" ht="14.5" hidden="1" x14ac:dyDescent="0.35">
      <c r="A319" s="88">
        <v>139</v>
      </c>
      <c r="B319" s="601" t="str">
        <f t="shared" si="60"/>
        <v>Part17</v>
      </c>
      <c r="C319" s="601"/>
      <c r="D319" s="601" t="str">
        <f t="shared" si="68"/>
        <v>autre_étab_3</v>
      </c>
      <c r="E319" s="601"/>
      <c r="F319" s="601"/>
      <c r="G319" s="601"/>
      <c r="H319" s="601"/>
      <c r="I319">
        <f t="shared" ca="1" si="65"/>
        <v>0</v>
      </c>
      <c r="J319">
        <f t="shared" ca="1" si="65"/>
        <v>0</v>
      </c>
      <c r="K319" s="275">
        <f t="shared" ca="1" si="65"/>
        <v>0</v>
      </c>
      <c r="L319" t="str">
        <f t="shared" ca="1" si="65"/>
        <v>Prénom, nom, fonction de la personne habilitée puis Signature et cachet :</v>
      </c>
      <c r="M319">
        <f t="shared" ca="1" si="65"/>
        <v>0</v>
      </c>
      <c r="N319" t="b">
        <f t="shared" si="66"/>
        <v>0</v>
      </c>
      <c r="O319" t="b">
        <f ca="1">AND(IF(COUNTIF($K$189:K319,K319)&gt;1,FALSE,TRUE),K319&lt;&gt;0,NOT(N319))</f>
        <v>0</v>
      </c>
      <c r="P319" s="203">
        <f t="shared" ca="1" si="69"/>
        <v>0</v>
      </c>
      <c r="Q319" s="127" t="str">
        <f t="shared" ca="1" si="70"/>
        <v>x</v>
      </c>
      <c r="R319" s="289">
        <f t="shared" si="67"/>
        <v>0</v>
      </c>
      <c r="S319" s="289">
        <f t="shared" si="71"/>
        <v>0</v>
      </c>
    </row>
    <row r="320" spans="1:19" ht="14.5" hidden="1" x14ac:dyDescent="0.35">
      <c r="A320" s="88">
        <v>140</v>
      </c>
      <c r="B320" s="601" t="str">
        <f t="shared" si="60"/>
        <v>Part17</v>
      </c>
      <c r="C320" s="601"/>
      <c r="D320" s="601" t="str">
        <f t="shared" si="68"/>
        <v>autre_étab_4</v>
      </c>
      <c r="E320" s="601"/>
      <c r="F320" s="601"/>
      <c r="G320" s="601"/>
      <c r="H320" s="601"/>
      <c r="I320">
        <f t="shared" ca="1" si="65"/>
        <v>0</v>
      </c>
      <c r="J320">
        <f t="shared" ca="1" si="65"/>
        <v>0</v>
      </c>
      <c r="K320" s="275">
        <f t="shared" ca="1" si="65"/>
        <v>0</v>
      </c>
      <c r="L320" t="str">
        <f t="shared" ca="1" si="65"/>
        <v>Prénom, nom, fonction de la personne habilitée puis Signature et cachet :</v>
      </c>
      <c r="M320">
        <f t="shared" ca="1" si="65"/>
        <v>0</v>
      </c>
      <c r="N320" t="b">
        <f t="shared" si="66"/>
        <v>0</v>
      </c>
      <c r="O320" t="b">
        <f ca="1">AND(IF(COUNTIF($K$189:K320,K320)&gt;1,FALSE,TRUE),K320&lt;&gt;0,NOT(N320))</f>
        <v>0</v>
      </c>
      <c r="P320" s="203">
        <f t="shared" ca="1" si="69"/>
        <v>0</v>
      </c>
      <c r="Q320" s="127" t="str">
        <f t="shared" ca="1" si="70"/>
        <v>x</v>
      </c>
      <c r="R320" s="289">
        <f t="shared" si="67"/>
        <v>0</v>
      </c>
      <c r="S320" s="289">
        <f t="shared" si="71"/>
        <v>0</v>
      </c>
    </row>
    <row r="321" spans="1:19" ht="14.5" hidden="1" x14ac:dyDescent="0.35">
      <c r="A321" s="88">
        <v>141</v>
      </c>
      <c r="B321" s="601" t="str">
        <f t="shared" si="60"/>
        <v>Part17</v>
      </c>
      <c r="C321" s="601"/>
      <c r="D321" s="601" t="str">
        <f t="shared" si="68"/>
        <v>autre_étab_5</v>
      </c>
      <c r="E321" s="601"/>
      <c r="F321" s="601"/>
      <c r="G321" s="601"/>
      <c r="H321" s="601"/>
      <c r="I321">
        <f t="shared" ca="1" si="65"/>
        <v>0</v>
      </c>
      <c r="J321">
        <f t="shared" ca="1" si="65"/>
        <v>0</v>
      </c>
      <c r="K321" s="275">
        <f t="shared" ca="1" si="65"/>
        <v>0</v>
      </c>
      <c r="L321" t="str">
        <f t="shared" ca="1" si="65"/>
        <v>Prénom, nom, fonction de la personne habilitée puis Signature et cachet :</v>
      </c>
      <c r="M321">
        <f t="shared" ca="1" si="65"/>
        <v>0</v>
      </c>
      <c r="N321" t="b">
        <f t="shared" si="66"/>
        <v>0</v>
      </c>
      <c r="O321" t="b">
        <f ca="1">AND(IF(COUNTIF($K$189:K321,K321)&gt;1,FALSE,TRUE),K321&lt;&gt;0,NOT(N321))</f>
        <v>0</v>
      </c>
      <c r="P321" s="203">
        <f t="shared" ca="1" si="69"/>
        <v>0</v>
      </c>
      <c r="Q321" s="127" t="str">
        <f t="shared" ca="1" si="70"/>
        <v>x</v>
      </c>
      <c r="R321" s="289">
        <f t="shared" si="67"/>
        <v>0</v>
      </c>
      <c r="S321" s="289">
        <f t="shared" si="71"/>
        <v>0</v>
      </c>
    </row>
    <row r="322" spans="1:19" ht="14.5" hidden="1" x14ac:dyDescent="0.35">
      <c r="A322" s="88">
        <v>142</v>
      </c>
      <c r="B322" s="601" t="str">
        <f t="shared" si="60"/>
        <v>Part17</v>
      </c>
      <c r="C322" s="601"/>
      <c r="D322" s="601" t="str">
        <f t="shared" si="68"/>
        <v>autre_étab_6</v>
      </c>
      <c r="E322" s="601"/>
      <c r="F322" s="601"/>
      <c r="G322" s="601"/>
      <c r="H322" s="601"/>
      <c r="I322">
        <f t="shared" ca="1" si="65"/>
        <v>0</v>
      </c>
      <c r="J322">
        <f t="shared" ca="1" si="65"/>
        <v>0</v>
      </c>
      <c r="K322" s="275">
        <f t="shared" ca="1" si="65"/>
        <v>0</v>
      </c>
      <c r="L322" t="str">
        <f t="shared" ca="1" si="65"/>
        <v>Prénom, nom, fonction de la personne habilitée puis Signature et cachet :</v>
      </c>
      <c r="M322">
        <f t="shared" ca="1" si="65"/>
        <v>0</v>
      </c>
      <c r="N322" t="b">
        <f t="shared" si="66"/>
        <v>0</v>
      </c>
      <c r="O322" t="b">
        <f ca="1">AND(IF(COUNTIF($K$189:K322,K322)&gt;1,FALSE,TRUE),K322&lt;&gt;0,NOT(N322))</f>
        <v>0</v>
      </c>
      <c r="P322" s="203">
        <f t="shared" ca="1" si="69"/>
        <v>0</v>
      </c>
      <c r="Q322" s="127" t="str">
        <f t="shared" ca="1" si="70"/>
        <v>x</v>
      </c>
      <c r="R322" s="289">
        <f t="shared" si="67"/>
        <v>0</v>
      </c>
      <c r="S322" s="289">
        <f t="shared" si="71"/>
        <v>0</v>
      </c>
    </row>
    <row r="323" spans="1:19" ht="14.5" hidden="1" x14ac:dyDescent="0.35">
      <c r="A323" s="88">
        <v>143</v>
      </c>
      <c r="B323" s="601" t="str">
        <f t="shared" si="60"/>
        <v>Part17</v>
      </c>
      <c r="C323" s="601"/>
      <c r="D323" s="601" t="str">
        <f t="shared" si="68"/>
        <v>autre_étab_7</v>
      </c>
      <c r="E323" s="601"/>
      <c r="F323" s="601"/>
      <c r="G323" s="601"/>
      <c r="H323" s="601"/>
      <c r="I323">
        <f t="shared" ca="1" si="65"/>
        <v>0</v>
      </c>
      <c r="J323">
        <f t="shared" ca="1" si="65"/>
        <v>0</v>
      </c>
      <c r="K323" s="275">
        <f t="shared" ca="1" si="65"/>
        <v>0</v>
      </c>
      <c r="L323" t="str">
        <f t="shared" ca="1" si="65"/>
        <v>Prénom, nom, fonction de la personne habilitée puis Signature et cachet :</v>
      </c>
      <c r="M323">
        <f t="shared" ca="1" si="65"/>
        <v>0</v>
      </c>
      <c r="N323" t="b">
        <f t="shared" si="66"/>
        <v>0</v>
      </c>
      <c r="O323" t="b">
        <f ca="1">AND(IF(COUNTIF($K$189:K323,K323)&gt;1,FALSE,TRUE),K323&lt;&gt;0,NOT(N323))</f>
        <v>0</v>
      </c>
      <c r="P323" s="203">
        <f t="shared" ca="1" si="69"/>
        <v>0</v>
      </c>
      <c r="Q323" s="127" t="str">
        <f t="shared" ca="1" si="70"/>
        <v>x</v>
      </c>
      <c r="R323" s="289">
        <f t="shared" si="67"/>
        <v>0</v>
      </c>
      <c r="S323" s="289">
        <f t="shared" si="71"/>
        <v>0</v>
      </c>
    </row>
    <row r="324" spans="1:19" ht="14.5" hidden="1" x14ac:dyDescent="0.35">
      <c r="A324" s="88">
        <v>144</v>
      </c>
      <c r="B324" s="601" t="str">
        <f t="shared" si="60"/>
        <v>Part17</v>
      </c>
      <c r="C324" s="601"/>
      <c r="D324" s="601" t="str">
        <f t="shared" si="68"/>
        <v>autre_étab_8</v>
      </c>
      <c r="E324" s="601"/>
      <c r="F324" s="601"/>
      <c r="G324" s="601"/>
      <c r="H324" s="601"/>
      <c r="I324">
        <f t="shared" ca="1" si="65"/>
        <v>0</v>
      </c>
      <c r="J324">
        <f t="shared" ca="1" si="65"/>
        <v>0</v>
      </c>
      <c r="K324" s="275">
        <f t="shared" ca="1" si="65"/>
        <v>0</v>
      </c>
      <c r="L324" t="str">
        <f t="shared" ca="1" si="65"/>
        <v>Prénom, nom, fonction de la personne habilitée puis Signature et cachet :</v>
      </c>
      <c r="M324">
        <f t="shared" ca="1" si="65"/>
        <v>0</v>
      </c>
      <c r="N324" t="b">
        <f t="shared" si="66"/>
        <v>0</v>
      </c>
      <c r="O324" t="b">
        <f ca="1">AND(IF(COUNTIF($K$189:K324,K324)&gt;1,FALSE,TRUE),K324&lt;&gt;0,NOT(N324))</f>
        <v>0</v>
      </c>
      <c r="P324" s="203">
        <f t="shared" ca="1" si="69"/>
        <v>0</v>
      </c>
      <c r="Q324" s="127" t="str">
        <f t="shared" ca="1" si="70"/>
        <v>x</v>
      </c>
      <c r="R324" s="289">
        <f t="shared" si="67"/>
        <v>0</v>
      </c>
      <c r="S324" s="289">
        <f t="shared" si="71"/>
        <v>0</v>
      </c>
    </row>
    <row r="325" spans="1:19" ht="14.5" hidden="1" x14ac:dyDescent="0.35">
      <c r="A325" s="88">
        <v>145</v>
      </c>
      <c r="B325" s="601" t="str">
        <f t="shared" si="60"/>
        <v>Part18</v>
      </c>
      <c r="C325" s="601"/>
      <c r="D325" s="601" t="str">
        <f t="shared" si="68"/>
        <v>autre_étab_1</v>
      </c>
      <c r="E325" s="601"/>
      <c r="F325" s="601"/>
      <c r="G325" s="601"/>
      <c r="H325" s="601"/>
      <c r="I325" t="str">
        <f t="shared" ca="1" si="65"/>
        <v xml:space="preserve"> 
()</v>
      </c>
      <c r="J325" t="str">
        <f t="shared" ca="1" si="65"/>
        <v>Étab de la fiche</v>
      </c>
      <c r="K325" s="275" t="str">
        <f t="shared" ca="1" si="65"/>
        <v/>
      </c>
      <c r="L325">
        <f t="shared" ca="1" si="65"/>
        <v>0</v>
      </c>
      <c r="M325">
        <f t="shared" ca="1" si="65"/>
        <v>0</v>
      </c>
      <c r="N325" t="b">
        <f t="shared" si="66"/>
        <v>1</v>
      </c>
      <c r="O325" t="b">
        <f ca="1">AND(IF(COUNTIF($K$189:K325,K325)&gt;1,FALSE,TRUE),K325&lt;&gt;0,NOT(N325))</f>
        <v>0</v>
      </c>
      <c r="P325" s="203">
        <f t="shared" ca="1" si="69"/>
        <v>0</v>
      </c>
      <c r="Q325" s="127" t="str">
        <f t="shared" ca="1" si="70"/>
        <v>x</v>
      </c>
      <c r="R325" s="289">
        <f t="shared" ca="1" si="67"/>
        <v>0</v>
      </c>
      <c r="S325" s="289">
        <f t="shared" ca="1" si="71"/>
        <v>0</v>
      </c>
    </row>
    <row r="326" spans="1:19" ht="14.5" hidden="1" x14ac:dyDescent="0.35">
      <c r="A326" s="88">
        <v>146</v>
      </c>
      <c r="B326" s="601" t="str">
        <f t="shared" ref="B326:B348" si="72">"Part"&amp;QUOTIENT(A326-1,8)</f>
        <v>Part18</v>
      </c>
      <c r="C326" s="601"/>
      <c r="D326" s="601" t="str">
        <f t="shared" si="68"/>
        <v>autre_étab_2</v>
      </c>
      <c r="E326" s="601"/>
      <c r="F326" s="601"/>
      <c r="G326" s="601"/>
      <c r="H326" s="601"/>
      <c r="I326">
        <f t="shared" ca="1" si="65"/>
        <v>0</v>
      </c>
      <c r="J326">
        <f t="shared" ca="1" si="65"/>
        <v>0</v>
      </c>
      <c r="K326" s="275">
        <f t="shared" ca="1" si="65"/>
        <v>0</v>
      </c>
      <c r="L326" t="str">
        <f t="shared" ca="1" si="65"/>
        <v>Prénom, nom, fonction de la personne habilitée puis Signature et cachet :</v>
      </c>
      <c r="M326">
        <f t="shared" ca="1" si="65"/>
        <v>0</v>
      </c>
      <c r="N326" t="b">
        <f t="shared" si="66"/>
        <v>0</v>
      </c>
      <c r="O326" t="b">
        <f ca="1">AND(IF(COUNTIF($K$189:K326,K326)&gt;1,FALSE,TRUE),K326&lt;&gt;0,NOT(N326))</f>
        <v>0</v>
      </c>
      <c r="P326" s="203">
        <f t="shared" ca="1" si="69"/>
        <v>0</v>
      </c>
      <c r="Q326" s="127" t="str">
        <f t="shared" ca="1" si="70"/>
        <v>x</v>
      </c>
      <c r="R326" s="289">
        <f t="shared" si="67"/>
        <v>0</v>
      </c>
      <c r="S326" s="289">
        <f t="shared" si="71"/>
        <v>0</v>
      </c>
    </row>
    <row r="327" spans="1:19" ht="14.5" hidden="1" x14ac:dyDescent="0.35">
      <c r="A327" s="88">
        <v>147</v>
      </c>
      <c r="B327" s="601" t="str">
        <f t="shared" si="72"/>
        <v>Part18</v>
      </c>
      <c r="C327" s="601"/>
      <c r="D327" s="601" t="str">
        <f t="shared" si="68"/>
        <v>autre_étab_3</v>
      </c>
      <c r="E327" s="601"/>
      <c r="F327" s="601"/>
      <c r="G327" s="601"/>
      <c r="H327" s="601"/>
      <c r="I327">
        <f t="shared" ca="1" si="65"/>
        <v>0</v>
      </c>
      <c r="J327">
        <f t="shared" ca="1" si="65"/>
        <v>0</v>
      </c>
      <c r="K327" s="275">
        <f t="shared" ca="1" si="65"/>
        <v>0</v>
      </c>
      <c r="L327" t="str">
        <f t="shared" ca="1" si="65"/>
        <v>Prénom, nom, fonction de la personne habilitée puis Signature et cachet :</v>
      </c>
      <c r="M327">
        <f t="shared" ca="1" si="65"/>
        <v>0</v>
      </c>
      <c r="N327" t="b">
        <f t="shared" si="66"/>
        <v>0</v>
      </c>
      <c r="O327" t="b">
        <f ca="1">AND(IF(COUNTIF($K$189:K327,K327)&gt;1,FALSE,TRUE),K327&lt;&gt;0,NOT(N327))</f>
        <v>0</v>
      </c>
      <c r="P327" s="203">
        <f t="shared" ca="1" si="69"/>
        <v>0</v>
      </c>
      <c r="Q327" s="127" t="str">
        <f t="shared" ca="1" si="70"/>
        <v>x</v>
      </c>
      <c r="R327" s="289">
        <f t="shared" si="67"/>
        <v>0</v>
      </c>
      <c r="S327" s="289">
        <f t="shared" si="71"/>
        <v>0</v>
      </c>
    </row>
    <row r="328" spans="1:19" ht="14.5" hidden="1" x14ac:dyDescent="0.35">
      <c r="A328" s="88">
        <v>148</v>
      </c>
      <c r="B328" s="601" t="str">
        <f t="shared" si="72"/>
        <v>Part18</v>
      </c>
      <c r="C328" s="601"/>
      <c r="D328" s="601" t="str">
        <f t="shared" si="68"/>
        <v>autre_étab_4</v>
      </c>
      <c r="E328" s="601"/>
      <c r="F328" s="601"/>
      <c r="G328" s="601"/>
      <c r="H328" s="601"/>
      <c r="I328">
        <f t="shared" ca="1" si="65"/>
        <v>0</v>
      </c>
      <c r="J328">
        <f t="shared" ca="1" si="65"/>
        <v>0</v>
      </c>
      <c r="K328" s="275">
        <f t="shared" ca="1" si="65"/>
        <v>0</v>
      </c>
      <c r="L328" t="str">
        <f t="shared" ca="1" si="65"/>
        <v>Prénom, nom, fonction de la personne habilitée puis Signature et cachet :</v>
      </c>
      <c r="M328">
        <f t="shared" ca="1" si="65"/>
        <v>0</v>
      </c>
      <c r="N328" t="b">
        <f t="shared" si="66"/>
        <v>0</v>
      </c>
      <c r="O328" t="b">
        <f ca="1">AND(IF(COUNTIF($K$189:K328,K328)&gt;1,FALSE,TRUE),K328&lt;&gt;0,NOT(N328))</f>
        <v>0</v>
      </c>
      <c r="P328" s="203">
        <f t="shared" ca="1" si="69"/>
        <v>0</v>
      </c>
      <c r="Q328" s="127" t="str">
        <f t="shared" ca="1" si="70"/>
        <v>x</v>
      </c>
      <c r="R328" s="289">
        <f t="shared" si="67"/>
        <v>0</v>
      </c>
      <c r="S328" s="289">
        <f t="shared" si="71"/>
        <v>0</v>
      </c>
    </row>
    <row r="329" spans="1:19" ht="14.5" hidden="1" x14ac:dyDescent="0.35">
      <c r="A329" s="88">
        <v>149</v>
      </c>
      <c r="B329" s="601" t="str">
        <f t="shared" si="72"/>
        <v>Part18</v>
      </c>
      <c r="C329" s="601"/>
      <c r="D329" s="601" t="str">
        <f t="shared" si="68"/>
        <v>autre_étab_5</v>
      </c>
      <c r="E329" s="601"/>
      <c r="F329" s="601"/>
      <c r="G329" s="601"/>
      <c r="H329" s="601"/>
      <c r="I329">
        <f t="shared" ref="I329:M348" ca="1" si="73">INDIRECT("'"&amp;$B329&amp;"'!"&amp;I$187&amp;ROW(INDIRECT("'"&amp;$B329&amp;"'!"&amp;$D329)))</f>
        <v>0</v>
      </c>
      <c r="J329">
        <f t="shared" ca="1" si="73"/>
        <v>0</v>
      </c>
      <c r="K329" s="275">
        <f t="shared" ca="1" si="73"/>
        <v>0</v>
      </c>
      <c r="L329" t="str">
        <f t="shared" ca="1" si="73"/>
        <v>Prénom, nom, fonction de la personne habilitée puis Signature et cachet :</v>
      </c>
      <c r="M329">
        <f t="shared" ca="1" si="73"/>
        <v>0</v>
      </c>
      <c r="N329" t="b">
        <f t="shared" si="66"/>
        <v>0</v>
      </c>
      <c r="O329" t="b">
        <f ca="1">AND(IF(COUNTIF($K$189:K329,K329)&gt;1,FALSE,TRUE),K329&lt;&gt;0,NOT(N329))</f>
        <v>0</v>
      </c>
      <c r="P329" s="203">
        <f t="shared" ca="1" si="69"/>
        <v>0</v>
      </c>
      <c r="Q329" s="127" t="str">
        <f t="shared" ca="1" si="70"/>
        <v>x</v>
      </c>
      <c r="R329" s="289">
        <f t="shared" si="67"/>
        <v>0</v>
      </c>
      <c r="S329" s="289">
        <f t="shared" si="71"/>
        <v>0</v>
      </c>
    </row>
    <row r="330" spans="1:19" ht="14.5" hidden="1" x14ac:dyDescent="0.35">
      <c r="A330" s="88">
        <v>150</v>
      </c>
      <c r="B330" s="601" t="str">
        <f t="shared" si="72"/>
        <v>Part18</v>
      </c>
      <c r="C330" s="601"/>
      <c r="D330" s="601" t="str">
        <f t="shared" si="68"/>
        <v>autre_étab_6</v>
      </c>
      <c r="E330" s="601"/>
      <c r="F330" s="601"/>
      <c r="G330" s="601"/>
      <c r="H330" s="601"/>
      <c r="I330">
        <f t="shared" ca="1" si="73"/>
        <v>0</v>
      </c>
      <c r="J330">
        <f t="shared" ca="1" si="73"/>
        <v>0</v>
      </c>
      <c r="K330" s="275">
        <f t="shared" ca="1" si="73"/>
        <v>0</v>
      </c>
      <c r="L330" t="str">
        <f t="shared" ca="1" si="73"/>
        <v>Prénom, nom, fonction de la personne habilitée puis Signature et cachet :</v>
      </c>
      <c r="M330">
        <f t="shared" ca="1" si="73"/>
        <v>0</v>
      </c>
      <c r="N330" t="b">
        <f t="shared" si="66"/>
        <v>0</v>
      </c>
      <c r="O330" t="b">
        <f ca="1">AND(IF(COUNTIF($K$189:K330,K330)&gt;1,FALSE,TRUE),K330&lt;&gt;0,NOT(N330))</f>
        <v>0</v>
      </c>
      <c r="P330" s="203">
        <f t="shared" ca="1" si="69"/>
        <v>0</v>
      </c>
      <c r="Q330" s="127" t="str">
        <f t="shared" ca="1" si="70"/>
        <v>x</v>
      </c>
      <c r="R330" s="289">
        <f t="shared" si="67"/>
        <v>0</v>
      </c>
      <c r="S330" s="289">
        <f t="shared" si="71"/>
        <v>0</v>
      </c>
    </row>
    <row r="331" spans="1:19" ht="14.5" hidden="1" x14ac:dyDescent="0.35">
      <c r="A331" s="88">
        <v>151</v>
      </c>
      <c r="B331" s="601" t="str">
        <f t="shared" si="72"/>
        <v>Part18</v>
      </c>
      <c r="C331" s="601"/>
      <c r="D331" s="601" t="str">
        <f t="shared" si="68"/>
        <v>autre_étab_7</v>
      </c>
      <c r="E331" s="601"/>
      <c r="F331" s="601"/>
      <c r="G331" s="601"/>
      <c r="H331" s="601"/>
      <c r="I331">
        <f t="shared" ca="1" si="73"/>
        <v>0</v>
      </c>
      <c r="J331">
        <f t="shared" ca="1" si="73"/>
        <v>0</v>
      </c>
      <c r="K331" s="275">
        <f t="shared" ca="1" si="73"/>
        <v>0</v>
      </c>
      <c r="L331" t="str">
        <f t="shared" ca="1" si="73"/>
        <v>Prénom, nom, fonction de la personne habilitée puis Signature et cachet :</v>
      </c>
      <c r="M331">
        <f t="shared" ca="1" si="73"/>
        <v>0</v>
      </c>
      <c r="N331" t="b">
        <f t="shared" si="66"/>
        <v>0</v>
      </c>
      <c r="O331" t="b">
        <f ca="1">AND(IF(COUNTIF($K$189:K331,K331)&gt;1,FALSE,TRUE),K331&lt;&gt;0,NOT(N331))</f>
        <v>0</v>
      </c>
      <c r="P331" s="203">
        <f t="shared" ca="1" si="69"/>
        <v>0</v>
      </c>
      <c r="Q331" s="127" t="str">
        <f t="shared" ca="1" si="70"/>
        <v>x</v>
      </c>
      <c r="R331" s="289">
        <f t="shared" si="67"/>
        <v>0</v>
      </c>
      <c r="S331" s="289">
        <f t="shared" si="71"/>
        <v>0</v>
      </c>
    </row>
    <row r="332" spans="1:19" ht="14.5" hidden="1" x14ac:dyDescent="0.35">
      <c r="A332" s="88">
        <v>152</v>
      </c>
      <c r="B332" s="601" t="str">
        <f t="shared" si="72"/>
        <v>Part18</v>
      </c>
      <c r="C332" s="601"/>
      <c r="D332" s="601" t="str">
        <f t="shared" si="68"/>
        <v>autre_étab_8</v>
      </c>
      <c r="E332" s="601"/>
      <c r="F332" s="601"/>
      <c r="G332" s="601"/>
      <c r="H332" s="601"/>
      <c r="I332">
        <f t="shared" ca="1" si="73"/>
        <v>0</v>
      </c>
      <c r="J332">
        <f t="shared" ca="1" si="73"/>
        <v>0</v>
      </c>
      <c r="K332" s="275">
        <f t="shared" ca="1" si="73"/>
        <v>0</v>
      </c>
      <c r="L332" t="str">
        <f t="shared" ca="1" si="73"/>
        <v>Prénom, nom, fonction de la personne habilitée puis Signature et cachet :</v>
      </c>
      <c r="M332">
        <f t="shared" ca="1" si="73"/>
        <v>0</v>
      </c>
      <c r="N332" t="b">
        <f t="shared" si="66"/>
        <v>0</v>
      </c>
      <c r="O332" t="b">
        <f ca="1">AND(IF(COUNTIF($K$189:K332,K332)&gt;1,FALSE,TRUE),K332&lt;&gt;0,NOT(N332))</f>
        <v>0</v>
      </c>
      <c r="P332" s="203">
        <f t="shared" ca="1" si="69"/>
        <v>0</v>
      </c>
      <c r="Q332" s="127" t="str">
        <f t="shared" ca="1" si="70"/>
        <v>x</v>
      </c>
      <c r="R332" s="289">
        <f t="shared" si="67"/>
        <v>0</v>
      </c>
      <c r="S332" s="289">
        <f t="shared" si="71"/>
        <v>0</v>
      </c>
    </row>
    <row r="333" spans="1:19" ht="14.5" hidden="1" x14ac:dyDescent="0.35">
      <c r="A333" s="88">
        <v>153</v>
      </c>
      <c r="B333" s="601" t="str">
        <f t="shared" si="72"/>
        <v>Part19</v>
      </c>
      <c r="C333" s="601"/>
      <c r="D333" s="601" t="str">
        <f t="shared" si="68"/>
        <v>autre_étab_1</v>
      </c>
      <c r="E333" s="601"/>
      <c r="F333" s="601"/>
      <c r="G333" s="601"/>
      <c r="H333" s="601"/>
      <c r="I333" t="str">
        <f t="shared" ca="1" si="73"/>
        <v xml:space="preserve"> 
()</v>
      </c>
      <c r="J333" t="str">
        <f t="shared" ca="1" si="73"/>
        <v>Étab de la fiche</v>
      </c>
      <c r="K333" s="275" t="str">
        <f t="shared" ca="1" si="73"/>
        <v/>
      </c>
      <c r="L333">
        <f t="shared" ca="1" si="73"/>
        <v>0</v>
      </c>
      <c r="M333">
        <f t="shared" ca="1" si="73"/>
        <v>0</v>
      </c>
      <c r="N333" t="b">
        <f t="shared" si="66"/>
        <v>1</v>
      </c>
      <c r="O333" t="b">
        <f ca="1">AND(IF(COUNTIF($K$189:K333,K333)&gt;1,FALSE,TRUE),K333&lt;&gt;0,NOT(N333))</f>
        <v>0</v>
      </c>
      <c r="P333" s="203">
        <f t="shared" ca="1" si="69"/>
        <v>0</v>
      </c>
      <c r="Q333" s="127" t="str">
        <f t="shared" ca="1" si="70"/>
        <v>x</v>
      </c>
      <c r="R333" s="289">
        <f t="shared" ca="1" si="67"/>
        <v>0</v>
      </c>
      <c r="S333" s="289">
        <f t="shared" ca="1" si="71"/>
        <v>0</v>
      </c>
    </row>
    <row r="334" spans="1:19" ht="14.5" hidden="1" x14ac:dyDescent="0.35">
      <c r="A334" s="88">
        <v>154</v>
      </c>
      <c r="B334" s="601" t="str">
        <f t="shared" si="72"/>
        <v>Part19</v>
      </c>
      <c r="C334" s="601"/>
      <c r="D334" s="601" t="str">
        <f t="shared" si="68"/>
        <v>autre_étab_2</v>
      </c>
      <c r="E334" s="601"/>
      <c r="F334" s="601"/>
      <c r="G334" s="601"/>
      <c r="H334" s="601"/>
      <c r="I334">
        <f t="shared" ca="1" si="73"/>
        <v>0</v>
      </c>
      <c r="J334">
        <f t="shared" ca="1" si="73"/>
        <v>0</v>
      </c>
      <c r="K334" s="275">
        <f t="shared" ca="1" si="73"/>
        <v>0</v>
      </c>
      <c r="L334" t="str">
        <f t="shared" ca="1" si="73"/>
        <v>Prénom, nom, fonction de la personne habilitée puis Signature et cachet :</v>
      </c>
      <c r="M334">
        <f t="shared" ca="1" si="73"/>
        <v>0</v>
      </c>
      <c r="N334" t="b">
        <f t="shared" si="66"/>
        <v>0</v>
      </c>
      <c r="O334" t="b">
        <f ca="1">AND(IF(COUNTIF($K$189:K334,K334)&gt;1,FALSE,TRUE),K334&lt;&gt;0,NOT(N334))</f>
        <v>0</v>
      </c>
      <c r="P334" s="203">
        <f t="shared" ca="1" si="69"/>
        <v>0</v>
      </c>
      <c r="Q334" s="127" t="str">
        <f t="shared" ca="1" si="70"/>
        <v>x</v>
      </c>
      <c r="R334" s="289">
        <f t="shared" si="67"/>
        <v>0</v>
      </c>
      <c r="S334" s="289">
        <f t="shared" si="71"/>
        <v>0</v>
      </c>
    </row>
    <row r="335" spans="1:19" ht="14.5" hidden="1" x14ac:dyDescent="0.35">
      <c r="A335" s="88">
        <v>155</v>
      </c>
      <c r="B335" s="601" t="str">
        <f t="shared" si="72"/>
        <v>Part19</v>
      </c>
      <c r="C335" s="601"/>
      <c r="D335" s="601" t="str">
        <f t="shared" si="68"/>
        <v>autre_étab_3</v>
      </c>
      <c r="E335" s="601"/>
      <c r="F335" s="601"/>
      <c r="G335" s="601"/>
      <c r="H335" s="601"/>
      <c r="I335">
        <f t="shared" ca="1" si="73"/>
        <v>0</v>
      </c>
      <c r="J335">
        <f t="shared" ca="1" si="73"/>
        <v>0</v>
      </c>
      <c r="K335" s="275">
        <f t="shared" ca="1" si="73"/>
        <v>0</v>
      </c>
      <c r="L335" t="str">
        <f t="shared" ca="1" si="73"/>
        <v>Prénom, nom, fonction de la personne habilitée puis Signature et cachet :</v>
      </c>
      <c r="M335">
        <f t="shared" ca="1" si="73"/>
        <v>0</v>
      </c>
      <c r="N335" t="b">
        <f t="shared" si="66"/>
        <v>0</v>
      </c>
      <c r="O335" t="b">
        <f ca="1">AND(IF(COUNTIF($K$189:K335,K335)&gt;1,FALSE,TRUE),K335&lt;&gt;0,NOT(N335))</f>
        <v>0</v>
      </c>
      <c r="P335" s="203">
        <f t="shared" ca="1" si="69"/>
        <v>0</v>
      </c>
      <c r="Q335" s="127" t="str">
        <f t="shared" ca="1" si="70"/>
        <v>x</v>
      </c>
      <c r="R335" s="289">
        <f t="shared" si="67"/>
        <v>0</v>
      </c>
      <c r="S335" s="289">
        <f t="shared" si="71"/>
        <v>0</v>
      </c>
    </row>
    <row r="336" spans="1:19" ht="14.5" hidden="1" x14ac:dyDescent="0.35">
      <c r="A336" s="88">
        <v>156</v>
      </c>
      <c r="B336" s="601" t="str">
        <f t="shared" si="72"/>
        <v>Part19</v>
      </c>
      <c r="C336" s="601"/>
      <c r="D336" s="601" t="str">
        <f t="shared" si="68"/>
        <v>autre_étab_4</v>
      </c>
      <c r="E336" s="601"/>
      <c r="F336" s="601"/>
      <c r="G336" s="601"/>
      <c r="H336" s="601"/>
      <c r="I336">
        <f t="shared" ca="1" si="73"/>
        <v>0</v>
      </c>
      <c r="J336">
        <f t="shared" ca="1" si="73"/>
        <v>0</v>
      </c>
      <c r="K336" s="275">
        <f t="shared" ca="1" si="73"/>
        <v>0</v>
      </c>
      <c r="L336" t="str">
        <f t="shared" ca="1" si="73"/>
        <v>Prénom, nom, fonction de la personne habilitée puis Signature et cachet :</v>
      </c>
      <c r="M336">
        <f t="shared" ca="1" si="73"/>
        <v>0</v>
      </c>
      <c r="N336" t="b">
        <f t="shared" si="66"/>
        <v>0</v>
      </c>
      <c r="O336" t="b">
        <f ca="1">AND(IF(COUNTIF($K$189:K336,K336)&gt;1,FALSE,TRUE),K336&lt;&gt;0,NOT(N336))</f>
        <v>0</v>
      </c>
      <c r="P336" s="203">
        <f t="shared" ca="1" si="69"/>
        <v>0</v>
      </c>
      <c r="Q336" s="127" t="str">
        <f t="shared" ca="1" si="70"/>
        <v>x</v>
      </c>
      <c r="R336" s="289">
        <f t="shared" si="67"/>
        <v>0</v>
      </c>
      <c r="S336" s="289">
        <f t="shared" si="71"/>
        <v>0</v>
      </c>
    </row>
    <row r="337" spans="1:19" ht="14.5" hidden="1" x14ac:dyDescent="0.35">
      <c r="A337" s="88">
        <v>157</v>
      </c>
      <c r="B337" s="601" t="str">
        <f t="shared" si="72"/>
        <v>Part19</v>
      </c>
      <c r="C337" s="601"/>
      <c r="D337" s="601" t="str">
        <f t="shared" si="68"/>
        <v>autre_étab_5</v>
      </c>
      <c r="E337" s="601"/>
      <c r="F337" s="601"/>
      <c r="G337" s="601"/>
      <c r="H337" s="601"/>
      <c r="I337">
        <f t="shared" ca="1" si="73"/>
        <v>0</v>
      </c>
      <c r="J337">
        <f t="shared" ca="1" si="73"/>
        <v>0</v>
      </c>
      <c r="K337" s="275">
        <f t="shared" ca="1" si="73"/>
        <v>0</v>
      </c>
      <c r="L337" t="str">
        <f t="shared" ca="1" si="73"/>
        <v>Prénom, nom, fonction de la personne habilitée puis Signature et cachet :</v>
      </c>
      <c r="M337">
        <f t="shared" ca="1" si="73"/>
        <v>0</v>
      </c>
      <c r="N337" t="b">
        <f t="shared" si="66"/>
        <v>0</v>
      </c>
      <c r="O337" t="b">
        <f ca="1">AND(IF(COUNTIF($K$189:K337,K337)&gt;1,FALSE,TRUE),K337&lt;&gt;0,NOT(N337))</f>
        <v>0</v>
      </c>
      <c r="P337" s="203">
        <f t="shared" ca="1" si="69"/>
        <v>0</v>
      </c>
      <c r="Q337" s="127" t="str">
        <f t="shared" ca="1" si="70"/>
        <v>x</v>
      </c>
      <c r="R337" s="289">
        <f t="shared" si="67"/>
        <v>0</v>
      </c>
      <c r="S337" s="289">
        <f t="shared" si="71"/>
        <v>0</v>
      </c>
    </row>
    <row r="338" spans="1:19" ht="14.5" hidden="1" x14ac:dyDescent="0.35">
      <c r="A338" s="88">
        <v>158</v>
      </c>
      <c r="B338" s="601" t="str">
        <f t="shared" si="72"/>
        <v>Part19</v>
      </c>
      <c r="C338" s="601"/>
      <c r="D338" s="601" t="str">
        <f t="shared" si="68"/>
        <v>autre_étab_6</v>
      </c>
      <c r="E338" s="601"/>
      <c r="F338" s="601"/>
      <c r="G338" s="601"/>
      <c r="H338" s="601"/>
      <c r="I338">
        <f t="shared" ca="1" si="73"/>
        <v>0</v>
      </c>
      <c r="J338">
        <f t="shared" ca="1" si="73"/>
        <v>0</v>
      </c>
      <c r="K338" s="275">
        <f t="shared" ca="1" si="73"/>
        <v>0</v>
      </c>
      <c r="L338" t="str">
        <f t="shared" ca="1" si="73"/>
        <v>Prénom, nom, fonction de la personne habilitée puis Signature et cachet :</v>
      </c>
      <c r="M338">
        <f t="shared" ca="1" si="73"/>
        <v>0</v>
      </c>
      <c r="N338" t="b">
        <f t="shared" si="66"/>
        <v>0</v>
      </c>
      <c r="O338" t="b">
        <f ca="1">AND(IF(COUNTIF($K$189:K338,K338)&gt;1,FALSE,TRUE),K338&lt;&gt;0,NOT(N338))</f>
        <v>0</v>
      </c>
      <c r="P338" s="203">
        <f t="shared" ca="1" si="69"/>
        <v>0</v>
      </c>
      <c r="Q338" s="127" t="str">
        <f t="shared" ca="1" si="70"/>
        <v>x</v>
      </c>
      <c r="R338" s="289">
        <f t="shared" si="67"/>
        <v>0</v>
      </c>
      <c r="S338" s="289">
        <f t="shared" si="71"/>
        <v>0</v>
      </c>
    </row>
    <row r="339" spans="1:19" ht="14.5" hidden="1" x14ac:dyDescent="0.35">
      <c r="A339" s="88">
        <v>159</v>
      </c>
      <c r="B339" s="601" t="str">
        <f t="shared" si="72"/>
        <v>Part19</v>
      </c>
      <c r="C339" s="601"/>
      <c r="D339" s="601" t="str">
        <f t="shared" si="68"/>
        <v>autre_étab_7</v>
      </c>
      <c r="E339" s="601"/>
      <c r="F339" s="601"/>
      <c r="G339" s="601"/>
      <c r="H339" s="601"/>
      <c r="I339">
        <f t="shared" ca="1" si="73"/>
        <v>0</v>
      </c>
      <c r="J339">
        <f t="shared" ca="1" si="73"/>
        <v>0</v>
      </c>
      <c r="K339" s="275">
        <f t="shared" ca="1" si="73"/>
        <v>0</v>
      </c>
      <c r="L339" t="str">
        <f t="shared" ca="1" si="73"/>
        <v>Prénom, nom, fonction de la personne habilitée puis Signature et cachet :</v>
      </c>
      <c r="M339">
        <f t="shared" ca="1" si="73"/>
        <v>0</v>
      </c>
      <c r="N339" t="b">
        <f t="shared" si="66"/>
        <v>0</v>
      </c>
      <c r="O339" t="b">
        <f ca="1">AND(IF(COUNTIF($K$189:K339,K339)&gt;1,FALSE,TRUE),K339&lt;&gt;0,NOT(N339))</f>
        <v>0</v>
      </c>
      <c r="P339" s="203">
        <f t="shared" ca="1" si="69"/>
        <v>0</v>
      </c>
      <c r="Q339" s="127" t="str">
        <f t="shared" ca="1" si="70"/>
        <v>x</v>
      </c>
      <c r="R339" s="289">
        <f t="shared" si="67"/>
        <v>0</v>
      </c>
      <c r="S339" s="289">
        <f t="shared" si="71"/>
        <v>0</v>
      </c>
    </row>
    <row r="340" spans="1:19" ht="14.5" hidden="1" x14ac:dyDescent="0.35">
      <c r="A340" s="88">
        <v>160</v>
      </c>
      <c r="B340" s="601" t="str">
        <f t="shared" si="72"/>
        <v>Part19</v>
      </c>
      <c r="C340" s="601"/>
      <c r="D340" s="601" t="str">
        <f t="shared" si="68"/>
        <v>autre_étab_8</v>
      </c>
      <c r="E340" s="601"/>
      <c r="F340" s="601"/>
      <c r="G340" s="601"/>
      <c r="H340" s="601"/>
      <c r="I340">
        <f t="shared" ca="1" si="73"/>
        <v>0</v>
      </c>
      <c r="J340">
        <f t="shared" ca="1" si="73"/>
        <v>0</v>
      </c>
      <c r="K340" s="275">
        <f t="shared" ca="1" si="73"/>
        <v>0</v>
      </c>
      <c r="L340" t="str">
        <f t="shared" ca="1" si="73"/>
        <v>Prénom, nom, fonction de la personne habilitée puis Signature et cachet :</v>
      </c>
      <c r="M340">
        <f t="shared" ca="1" si="73"/>
        <v>0</v>
      </c>
      <c r="N340" t="b">
        <f t="shared" si="66"/>
        <v>0</v>
      </c>
      <c r="O340" t="b">
        <f ca="1">AND(IF(COUNTIF($K$189:K340,K340)&gt;1,FALSE,TRUE),K340&lt;&gt;0,NOT(N340))</f>
        <v>0</v>
      </c>
      <c r="P340" s="203">
        <f t="shared" ca="1" si="69"/>
        <v>0</v>
      </c>
      <c r="Q340" s="127" t="str">
        <f t="shared" ca="1" si="70"/>
        <v>x</v>
      </c>
      <c r="R340" s="289">
        <f t="shared" si="67"/>
        <v>0</v>
      </c>
      <c r="S340" s="289">
        <f t="shared" si="71"/>
        <v>0</v>
      </c>
    </row>
    <row r="341" spans="1:19" ht="14.5" hidden="1" x14ac:dyDescent="0.35">
      <c r="A341" s="88">
        <v>161</v>
      </c>
      <c r="B341" s="601" t="str">
        <f t="shared" si="72"/>
        <v>Part20</v>
      </c>
      <c r="C341" s="601"/>
      <c r="D341" s="601" t="str">
        <f t="shared" si="68"/>
        <v>autre_étab_1</v>
      </c>
      <c r="E341" s="601"/>
      <c r="F341" s="601"/>
      <c r="G341" s="601"/>
      <c r="H341" s="601"/>
      <c r="I341" t="str">
        <f t="shared" ca="1" si="73"/>
        <v xml:space="preserve"> 
()</v>
      </c>
      <c r="J341" t="str">
        <f t="shared" ca="1" si="73"/>
        <v>Étab de la fiche</v>
      </c>
      <c r="K341" s="275" t="str">
        <f t="shared" ca="1" si="73"/>
        <v/>
      </c>
      <c r="L341">
        <f t="shared" ca="1" si="73"/>
        <v>0</v>
      </c>
      <c r="M341">
        <f t="shared" ca="1" si="73"/>
        <v>0</v>
      </c>
      <c r="N341" t="b">
        <f t="shared" si="66"/>
        <v>1</v>
      </c>
      <c r="O341" t="b">
        <f ca="1">AND(IF(COUNTIF($K$189:K341,K341)&gt;1,FALSE,TRUE),K341&lt;&gt;0,NOT(N341))</f>
        <v>0</v>
      </c>
      <c r="P341" s="203">
        <f t="shared" ca="1" si="69"/>
        <v>0</v>
      </c>
      <c r="Q341" s="127" t="str">
        <f t="shared" ca="1" si="70"/>
        <v>x</v>
      </c>
      <c r="R341" s="289">
        <f t="shared" ca="1" si="67"/>
        <v>0</v>
      </c>
      <c r="S341" s="289">
        <f t="shared" ca="1" si="71"/>
        <v>0</v>
      </c>
    </row>
    <row r="342" spans="1:19" ht="14.5" hidden="1" x14ac:dyDescent="0.35">
      <c r="A342" s="88">
        <v>162</v>
      </c>
      <c r="B342" s="601" t="str">
        <f t="shared" si="72"/>
        <v>Part20</v>
      </c>
      <c r="C342" s="601"/>
      <c r="D342" s="601" t="str">
        <f t="shared" si="68"/>
        <v>autre_étab_2</v>
      </c>
      <c r="E342" s="601"/>
      <c r="F342" s="601"/>
      <c r="G342" s="601"/>
      <c r="H342" s="601"/>
      <c r="I342">
        <f t="shared" ca="1" si="73"/>
        <v>0</v>
      </c>
      <c r="J342">
        <f t="shared" ca="1" si="73"/>
        <v>0</v>
      </c>
      <c r="K342" s="275">
        <f t="shared" ca="1" si="73"/>
        <v>0</v>
      </c>
      <c r="L342" t="str">
        <f t="shared" ca="1" si="73"/>
        <v>Prénom, nom, fonction de la personne habilitée puis Signature et cachet :</v>
      </c>
      <c r="M342">
        <f t="shared" ca="1" si="73"/>
        <v>0</v>
      </c>
      <c r="N342" t="b">
        <f t="shared" si="66"/>
        <v>0</v>
      </c>
      <c r="O342" t="b">
        <f ca="1">AND(IF(COUNTIF($K$189:K342,K342)&gt;1,FALSE,TRUE),K342&lt;&gt;0,NOT(N342))</f>
        <v>0</v>
      </c>
      <c r="P342" s="203">
        <f t="shared" ca="1" si="69"/>
        <v>0</v>
      </c>
      <c r="Q342" s="127" t="str">
        <f t="shared" ca="1" si="70"/>
        <v>x</v>
      </c>
      <c r="R342" s="289">
        <f t="shared" si="67"/>
        <v>0</v>
      </c>
      <c r="S342" s="289">
        <f t="shared" si="71"/>
        <v>0</v>
      </c>
    </row>
    <row r="343" spans="1:19" ht="14.5" hidden="1" x14ac:dyDescent="0.35">
      <c r="A343" s="88">
        <v>163</v>
      </c>
      <c r="B343" s="601" t="str">
        <f t="shared" si="72"/>
        <v>Part20</v>
      </c>
      <c r="C343" s="601"/>
      <c r="D343" s="601" t="str">
        <f t="shared" si="68"/>
        <v>autre_étab_3</v>
      </c>
      <c r="E343" s="601"/>
      <c r="F343" s="601"/>
      <c r="G343" s="601"/>
      <c r="H343" s="601"/>
      <c r="I343">
        <f t="shared" ca="1" si="73"/>
        <v>0</v>
      </c>
      <c r="J343">
        <f t="shared" ca="1" si="73"/>
        <v>0</v>
      </c>
      <c r="K343" s="275">
        <f t="shared" ca="1" si="73"/>
        <v>0</v>
      </c>
      <c r="L343" t="str">
        <f t="shared" ca="1" si="73"/>
        <v>Prénom, nom, fonction de la personne habilitée puis Signature et cachet :</v>
      </c>
      <c r="M343">
        <f t="shared" ca="1" si="73"/>
        <v>0</v>
      </c>
      <c r="N343" t="b">
        <f t="shared" si="66"/>
        <v>0</v>
      </c>
      <c r="O343" t="b">
        <f ca="1">AND(IF(COUNTIF($K$189:K343,K343)&gt;1,FALSE,TRUE),K343&lt;&gt;0,NOT(N343))</f>
        <v>0</v>
      </c>
      <c r="P343" s="203">
        <f t="shared" ca="1" si="69"/>
        <v>0</v>
      </c>
      <c r="Q343" s="127" t="str">
        <f t="shared" ca="1" si="70"/>
        <v>x</v>
      </c>
      <c r="R343" s="289">
        <f t="shared" si="67"/>
        <v>0</v>
      </c>
      <c r="S343" s="289">
        <f t="shared" si="71"/>
        <v>0</v>
      </c>
    </row>
    <row r="344" spans="1:19" ht="14.5" hidden="1" x14ac:dyDescent="0.35">
      <c r="A344" s="88">
        <v>164</v>
      </c>
      <c r="B344" s="601" t="str">
        <f t="shared" si="72"/>
        <v>Part20</v>
      </c>
      <c r="C344" s="601"/>
      <c r="D344" s="601" t="str">
        <f t="shared" si="68"/>
        <v>autre_étab_4</v>
      </c>
      <c r="E344" s="601"/>
      <c r="F344" s="601"/>
      <c r="G344" s="601"/>
      <c r="H344" s="601"/>
      <c r="I344">
        <f t="shared" ca="1" si="73"/>
        <v>0</v>
      </c>
      <c r="J344">
        <f t="shared" ca="1" si="73"/>
        <v>0</v>
      </c>
      <c r="K344" s="275">
        <f t="shared" ca="1" si="73"/>
        <v>0</v>
      </c>
      <c r="L344" t="str">
        <f t="shared" ca="1" si="73"/>
        <v>Prénom, nom, fonction de la personne habilitée puis Signature et cachet :</v>
      </c>
      <c r="M344">
        <f t="shared" ca="1" si="73"/>
        <v>0</v>
      </c>
      <c r="N344" t="b">
        <f t="shared" si="66"/>
        <v>0</v>
      </c>
      <c r="O344" t="b">
        <f ca="1">AND(IF(COUNTIF($K$189:K344,K344)&gt;1,FALSE,TRUE),K344&lt;&gt;0,NOT(N344))</f>
        <v>0</v>
      </c>
      <c r="P344" s="203">
        <f t="shared" ca="1" si="69"/>
        <v>0</v>
      </c>
      <c r="Q344" s="127" t="str">
        <f t="shared" ca="1" si="70"/>
        <v>x</v>
      </c>
      <c r="R344" s="289">
        <f t="shared" si="67"/>
        <v>0</v>
      </c>
      <c r="S344" s="289">
        <f t="shared" si="71"/>
        <v>0</v>
      </c>
    </row>
    <row r="345" spans="1:19" ht="14.5" hidden="1" x14ac:dyDescent="0.35">
      <c r="A345" s="88">
        <v>165</v>
      </c>
      <c r="B345" s="601" t="str">
        <f t="shared" si="72"/>
        <v>Part20</v>
      </c>
      <c r="C345" s="601"/>
      <c r="D345" s="601" t="str">
        <f t="shared" si="68"/>
        <v>autre_étab_5</v>
      </c>
      <c r="E345" s="601"/>
      <c r="F345" s="601"/>
      <c r="G345" s="601"/>
      <c r="H345" s="601"/>
      <c r="I345">
        <f t="shared" ca="1" si="73"/>
        <v>0</v>
      </c>
      <c r="J345">
        <f t="shared" ca="1" si="73"/>
        <v>0</v>
      </c>
      <c r="K345" s="275">
        <f t="shared" ca="1" si="73"/>
        <v>0</v>
      </c>
      <c r="L345" t="str">
        <f t="shared" ca="1" si="73"/>
        <v>Prénom, nom, fonction de la personne habilitée puis Signature et cachet :</v>
      </c>
      <c r="M345">
        <f t="shared" ca="1" si="73"/>
        <v>0</v>
      </c>
      <c r="N345" t="b">
        <f t="shared" si="66"/>
        <v>0</v>
      </c>
      <c r="O345" t="b">
        <f ca="1">AND(IF(COUNTIF($K$189:K345,K345)&gt;1,FALSE,TRUE),K345&lt;&gt;0,NOT(N345))</f>
        <v>0</v>
      </c>
      <c r="P345" s="203">
        <f t="shared" ca="1" si="69"/>
        <v>0</v>
      </c>
      <c r="Q345" s="127" t="str">
        <f t="shared" ca="1" si="70"/>
        <v>x</v>
      </c>
      <c r="R345" s="289">
        <f t="shared" si="67"/>
        <v>0</v>
      </c>
      <c r="S345" s="289">
        <f t="shared" si="71"/>
        <v>0</v>
      </c>
    </row>
    <row r="346" spans="1:19" ht="14.5" hidden="1" x14ac:dyDescent="0.35">
      <c r="A346" s="88">
        <v>166</v>
      </c>
      <c r="B346" s="601" t="str">
        <f t="shared" si="72"/>
        <v>Part20</v>
      </c>
      <c r="C346" s="601"/>
      <c r="D346" s="601" t="str">
        <f t="shared" si="68"/>
        <v>autre_étab_6</v>
      </c>
      <c r="E346" s="601"/>
      <c r="F346" s="601"/>
      <c r="G346" s="601"/>
      <c r="H346" s="601"/>
      <c r="I346">
        <f t="shared" ca="1" si="73"/>
        <v>0</v>
      </c>
      <c r="J346">
        <f t="shared" ca="1" si="73"/>
        <v>0</v>
      </c>
      <c r="K346" s="275">
        <f t="shared" ca="1" si="73"/>
        <v>0</v>
      </c>
      <c r="L346" t="str">
        <f t="shared" ca="1" si="73"/>
        <v>Prénom, nom, fonction de la personne habilitée puis Signature et cachet :</v>
      </c>
      <c r="M346">
        <f t="shared" ca="1" si="73"/>
        <v>0</v>
      </c>
      <c r="N346" t="b">
        <f t="shared" si="66"/>
        <v>0</v>
      </c>
      <c r="O346" t="b">
        <f ca="1">AND(IF(COUNTIF($K$189:K346,K346)&gt;1,FALSE,TRUE),K346&lt;&gt;0,NOT(N346))</f>
        <v>0</v>
      </c>
      <c r="P346" s="203">
        <f t="shared" ca="1" si="69"/>
        <v>0</v>
      </c>
      <c r="Q346" s="127" t="str">
        <f t="shared" ca="1" si="70"/>
        <v>x</v>
      </c>
      <c r="R346" s="289">
        <f t="shared" si="67"/>
        <v>0</v>
      </c>
      <c r="S346" s="289">
        <f t="shared" si="71"/>
        <v>0</v>
      </c>
    </row>
    <row r="347" spans="1:19" ht="14.5" hidden="1" x14ac:dyDescent="0.35">
      <c r="A347" s="88">
        <v>167</v>
      </c>
      <c r="B347" s="601" t="str">
        <f t="shared" si="72"/>
        <v>Part20</v>
      </c>
      <c r="C347" s="601"/>
      <c r="D347" s="601" t="str">
        <f t="shared" si="68"/>
        <v>autre_étab_7</v>
      </c>
      <c r="E347" s="601"/>
      <c r="F347" s="601"/>
      <c r="G347" s="601"/>
      <c r="H347" s="601"/>
      <c r="I347">
        <f t="shared" ca="1" si="73"/>
        <v>0</v>
      </c>
      <c r="J347">
        <f t="shared" ca="1" si="73"/>
        <v>0</v>
      </c>
      <c r="K347" s="275">
        <f t="shared" ca="1" si="73"/>
        <v>0</v>
      </c>
      <c r="L347" t="str">
        <f t="shared" ca="1" si="73"/>
        <v>Prénom, nom, fonction de la personne habilitée puis Signature et cachet :</v>
      </c>
      <c r="M347">
        <f t="shared" ca="1" si="73"/>
        <v>0</v>
      </c>
      <c r="N347" t="b">
        <f t="shared" si="66"/>
        <v>0</v>
      </c>
      <c r="O347" t="b">
        <f ca="1">AND(IF(COUNTIF($K$189:K347,K347)&gt;1,FALSE,TRUE),K347&lt;&gt;0,NOT(N347))</f>
        <v>0</v>
      </c>
      <c r="P347" s="203">
        <f t="shared" ca="1" si="69"/>
        <v>0</v>
      </c>
      <c r="Q347" s="127" t="str">
        <f t="shared" ca="1" si="70"/>
        <v>x</v>
      </c>
      <c r="R347" s="289">
        <f t="shared" si="67"/>
        <v>0</v>
      </c>
      <c r="S347" s="289">
        <f t="shared" si="71"/>
        <v>0</v>
      </c>
    </row>
    <row r="348" spans="1:19" ht="14.5" hidden="1" x14ac:dyDescent="0.35">
      <c r="A348" s="88">
        <v>168</v>
      </c>
      <c r="B348" s="601" t="str">
        <f t="shared" si="72"/>
        <v>Part20</v>
      </c>
      <c r="C348" s="601"/>
      <c r="D348" s="601" t="str">
        <f t="shared" si="68"/>
        <v>autre_étab_8</v>
      </c>
      <c r="E348" s="601"/>
      <c r="F348" s="601"/>
      <c r="G348" s="601"/>
      <c r="H348" s="601"/>
      <c r="I348">
        <f t="shared" ca="1" si="73"/>
        <v>0</v>
      </c>
      <c r="J348">
        <f t="shared" ca="1" si="73"/>
        <v>0</v>
      </c>
      <c r="K348" s="275">
        <f t="shared" ca="1" si="73"/>
        <v>0</v>
      </c>
      <c r="L348" t="str">
        <f t="shared" ca="1" si="73"/>
        <v>Prénom, nom, fonction de la personne habilitée puis Signature et cachet :</v>
      </c>
      <c r="M348">
        <f ca="1">INDIRECT("'"&amp;$B348&amp;"'!"&amp;M$187&amp;ROW(INDIRECT("'"&amp;$B348&amp;"'!"&amp;$D348)))</f>
        <v>0</v>
      </c>
      <c r="N348" t="b">
        <f t="shared" si="66"/>
        <v>0</v>
      </c>
      <c r="O348" t="b">
        <f ca="1">AND(IF(COUNTIF($K$189:K348,K348)&gt;1,FALSE,TRUE),K348&lt;&gt;0,NOT(N348))</f>
        <v>0</v>
      </c>
      <c r="P348" s="203">
        <f t="shared" ca="1" si="69"/>
        <v>0</v>
      </c>
      <c r="Q348" s="127" t="str">
        <f t="shared" ca="1" si="70"/>
        <v>x</v>
      </c>
      <c r="R348" s="289">
        <f t="shared" si="67"/>
        <v>0</v>
      </c>
      <c r="S348" s="289">
        <f t="shared" si="71"/>
        <v>0</v>
      </c>
    </row>
    <row r="349" spans="1:19" ht="14.5" hidden="1" x14ac:dyDescent="0.35">
      <c r="B349"/>
      <c r="C349"/>
      <c r="D349"/>
      <c r="E349"/>
      <c r="F349"/>
      <c r="G349"/>
      <c r="H349"/>
      <c r="I349"/>
      <c r="J349" s="276" t="s">
        <v>37</v>
      </c>
      <c r="K349" s="276" t="s">
        <v>37</v>
      </c>
      <c r="L349"/>
      <c r="M349"/>
      <c r="N349"/>
      <c r="O349" s="163">
        <v>1</v>
      </c>
      <c r="P349" s="141">
        <f t="shared" ref="P349:P363" ca="1" si="74">P348+O349</f>
        <v>1</v>
      </c>
      <c r="Q349" s="127">
        <f t="shared" ref="Q349:Q363" ca="1" si="75">IF(O349,P349,"x")</f>
        <v>1</v>
      </c>
      <c r="R349" s="289"/>
      <c r="S349" s="289"/>
    </row>
    <row r="350" spans="1:19" ht="14.5" hidden="1" x14ac:dyDescent="0.35">
      <c r="B350"/>
      <c r="C350"/>
      <c r="D350"/>
      <c r="E350"/>
      <c r="F350"/>
      <c r="G350"/>
      <c r="H350"/>
      <c r="I350"/>
      <c r="J350" s="276" t="s">
        <v>37</v>
      </c>
      <c r="K350" s="276" t="s">
        <v>37</v>
      </c>
      <c r="L350"/>
      <c r="M350"/>
      <c r="N350"/>
      <c r="O350" s="163">
        <v>1</v>
      </c>
      <c r="P350" s="141">
        <f t="shared" ca="1" si="74"/>
        <v>2</v>
      </c>
      <c r="Q350" s="127">
        <f t="shared" ca="1" si="75"/>
        <v>2</v>
      </c>
      <c r="R350" s="289"/>
      <c r="S350" s="289"/>
    </row>
    <row r="351" spans="1:19" ht="14.5" hidden="1" x14ac:dyDescent="0.35">
      <c r="B351"/>
      <c r="C351"/>
      <c r="D351"/>
      <c r="E351"/>
      <c r="F351"/>
      <c r="G351"/>
      <c r="H351"/>
      <c r="I351"/>
      <c r="J351" s="276" t="s">
        <v>37</v>
      </c>
      <c r="K351" s="276" t="s">
        <v>37</v>
      </c>
      <c r="L351"/>
      <c r="M351"/>
      <c r="N351"/>
      <c r="O351" s="163">
        <v>1</v>
      </c>
      <c r="P351" s="141">
        <f t="shared" ca="1" si="74"/>
        <v>3</v>
      </c>
      <c r="Q351" s="127">
        <f t="shared" ca="1" si="75"/>
        <v>3</v>
      </c>
      <c r="R351" s="289"/>
      <c r="S351" s="289"/>
    </row>
    <row r="352" spans="1:19" ht="14.5" hidden="1" x14ac:dyDescent="0.35">
      <c r="B352"/>
      <c r="C352"/>
      <c r="D352"/>
      <c r="E352"/>
      <c r="F352"/>
      <c r="G352"/>
      <c r="H352"/>
      <c r="I352"/>
      <c r="J352" s="276" t="s">
        <v>37</v>
      </c>
      <c r="K352" s="276" t="s">
        <v>37</v>
      </c>
      <c r="L352"/>
      <c r="M352"/>
      <c r="N352"/>
      <c r="O352" s="163">
        <v>1</v>
      </c>
      <c r="P352" s="141">
        <f t="shared" ca="1" si="74"/>
        <v>4</v>
      </c>
      <c r="Q352" s="127">
        <f t="shared" ca="1" si="75"/>
        <v>4</v>
      </c>
      <c r="R352" s="289"/>
      <c r="S352" s="289"/>
    </row>
    <row r="353" spans="2:19" ht="14.5" hidden="1" x14ac:dyDescent="0.35">
      <c r="B353"/>
      <c r="C353"/>
      <c r="D353"/>
      <c r="E353"/>
      <c r="F353"/>
      <c r="G353"/>
      <c r="H353"/>
      <c r="I353"/>
      <c r="J353" s="276" t="s">
        <v>37</v>
      </c>
      <c r="K353" s="276" t="s">
        <v>37</v>
      </c>
      <c r="L353"/>
      <c r="M353"/>
      <c r="N353"/>
      <c r="O353" s="163">
        <v>1</v>
      </c>
      <c r="P353" s="141">
        <f t="shared" ca="1" si="74"/>
        <v>5</v>
      </c>
      <c r="Q353" s="127">
        <f t="shared" ca="1" si="75"/>
        <v>5</v>
      </c>
      <c r="R353" s="289"/>
      <c r="S353" s="289"/>
    </row>
    <row r="354" spans="2:19" ht="14.5" hidden="1" x14ac:dyDescent="0.35">
      <c r="B354"/>
      <c r="C354"/>
      <c r="D354"/>
      <c r="E354"/>
      <c r="F354"/>
      <c r="G354"/>
      <c r="H354"/>
      <c r="I354"/>
      <c r="J354" s="276" t="s">
        <v>37</v>
      </c>
      <c r="K354" s="276" t="s">
        <v>37</v>
      </c>
      <c r="L354"/>
      <c r="M354"/>
      <c r="N354"/>
      <c r="O354" s="163">
        <v>1</v>
      </c>
      <c r="P354" s="141">
        <f t="shared" ca="1" si="74"/>
        <v>6</v>
      </c>
      <c r="Q354" s="127">
        <f t="shared" ca="1" si="75"/>
        <v>6</v>
      </c>
      <c r="R354" s="289"/>
      <c r="S354" s="289"/>
    </row>
    <row r="355" spans="2:19" ht="14.5" hidden="1" x14ac:dyDescent="0.35">
      <c r="B355"/>
      <c r="C355"/>
      <c r="D355"/>
      <c r="E355"/>
      <c r="F355"/>
      <c r="G355"/>
      <c r="H355"/>
      <c r="I355"/>
      <c r="J355" s="276" t="s">
        <v>37</v>
      </c>
      <c r="K355" s="276" t="s">
        <v>37</v>
      </c>
      <c r="L355"/>
      <c r="M355"/>
      <c r="N355"/>
      <c r="O355" s="163">
        <v>1</v>
      </c>
      <c r="P355" s="141">
        <f t="shared" ca="1" si="74"/>
        <v>7</v>
      </c>
      <c r="Q355" s="127">
        <f t="shared" ca="1" si="75"/>
        <v>7</v>
      </c>
      <c r="R355" s="289"/>
      <c r="S355" s="289"/>
    </row>
    <row r="356" spans="2:19" ht="14.5" hidden="1" x14ac:dyDescent="0.35">
      <c r="B356"/>
      <c r="C356"/>
      <c r="D356"/>
      <c r="E356"/>
      <c r="F356"/>
      <c r="G356"/>
      <c r="H356"/>
      <c r="I356"/>
      <c r="J356" s="276" t="s">
        <v>37</v>
      </c>
      <c r="K356" s="276" t="s">
        <v>37</v>
      </c>
      <c r="L356"/>
      <c r="M356"/>
      <c r="N356"/>
      <c r="O356" s="163">
        <v>1</v>
      </c>
      <c r="P356" s="141">
        <f t="shared" ca="1" si="74"/>
        <v>8</v>
      </c>
      <c r="Q356" s="127">
        <f t="shared" ca="1" si="75"/>
        <v>8</v>
      </c>
      <c r="R356" s="289"/>
      <c r="S356" s="289"/>
    </row>
    <row r="357" spans="2:19" ht="14.5" hidden="1" x14ac:dyDescent="0.35">
      <c r="B357"/>
      <c r="C357"/>
      <c r="D357"/>
      <c r="E357"/>
      <c r="F357"/>
      <c r="G357"/>
      <c r="H357"/>
      <c r="I357"/>
      <c r="J357" s="276" t="s">
        <v>37</v>
      </c>
      <c r="K357" s="276" t="s">
        <v>37</v>
      </c>
      <c r="L357"/>
      <c r="M357"/>
      <c r="N357"/>
      <c r="O357" s="163">
        <v>1</v>
      </c>
      <c r="P357" s="141">
        <f t="shared" ca="1" si="74"/>
        <v>9</v>
      </c>
      <c r="Q357" s="127">
        <f t="shared" ca="1" si="75"/>
        <v>9</v>
      </c>
      <c r="R357" s="289"/>
      <c r="S357" s="289"/>
    </row>
    <row r="358" spans="2:19" ht="14.5" hidden="1" x14ac:dyDescent="0.35">
      <c r="B358"/>
      <c r="C358"/>
      <c r="D358"/>
      <c r="E358"/>
      <c r="F358"/>
      <c r="G358"/>
      <c r="H358"/>
      <c r="I358"/>
      <c r="J358" s="276" t="s">
        <v>37</v>
      </c>
      <c r="K358" s="276" t="s">
        <v>37</v>
      </c>
      <c r="L358"/>
      <c r="M358"/>
      <c r="N358"/>
      <c r="O358" s="163">
        <v>1</v>
      </c>
      <c r="P358" s="141">
        <f t="shared" ca="1" si="74"/>
        <v>10</v>
      </c>
      <c r="Q358" s="127">
        <f t="shared" ca="1" si="75"/>
        <v>10</v>
      </c>
      <c r="R358" s="289"/>
      <c r="S358" s="289"/>
    </row>
    <row r="359" spans="2:19" ht="14.5" hidden="1" x14ac:dyDescent="0.35">
      <c r="B359"/>
      <c r="C359"/>
      <c r="D359"/>
      <c r="E359"/>
      <c r="F359"/>
      <c r="G359"/>
      <c r="H359"/>
      <c r="I359"/>
      <c r="J359" s="276" t="s">
        <v>37</v>
      </c>
      <c r="K359" s="276" t="s">
        <v>37</v>
      </c>
      <c r="L359"/>
      <c r="M359"/>
      <c r="N359"/>
      <c r="O359" s="163">
        <v>1</v>
      </c>
      <c r="P359" s="141">
        <f t="shared" ca="1" si="74"/>
        <v>11</v>
      </c>
      <c r="Q359" s="127">
        <f t="shared" ca="1" si="75"/>
        <v>11</v>
      </c>
      <c r="R359" s="289"/>
      <c r="S359" s="289"/>
    </row>
    <row r="360" spans="2:19" ht="14.5" hidden="1" x14ac:dyDescent="0.35">
      <c r="B360"/>
      <c r="C360"/>
      <c r="D360"/>
      <c r="E360"/>
      <c r="F360"/>
      <c r="G360"/>
      <c r="H360"/>
      <c r="I360"/>
      <c r="J360" s="276" t="s">
        <v>37</v>
      </c>
      <c r="K360" s="276" t="s">
        <v>37</v>
      </c>
      <c r="L360"/>
      <c r="M360"/>
      <c r="N360"/>
      <c r="O360" s="163">
        <v>1</v>
      </c>
      <c r="P360" s="141">
        <f t="shared" ca="1" si="74"/>
        <v>12</v>
      </c>
      <c r="Q360" s="127">
        <f t="shared" ca="1" si="75"/>
        <v>12</v>
      </c>
      <c r="R360" s="289"/>
      <c r="S360" s="289"/>
    </row>
    <row r="361" spans="2:19" ht="14.5" hidden="1" x14ac:dyDescent="0.35">
      <c r="B361"/>
      <c r="C361"/>
      <c r="D361"/>
      <c r="E361"/>
      <c r="F361"/>
      <c r="G361"/>
      <c r="H361"/>
      <c r="I361"/>
      <c r="J361" s="276" t="s">
        <v>37</v>
      </c>
      <c r="K361" s="276" t="s">
        <v>37</v>
      </c>
      <c r="L361"/>
      <c r="M361"/>
      <c r="N361"/>
      <c r="O361" s="163">
        <v>1</v>
      </c>
      <c r="P361" s="141">
        <f t="shared" ca="1" si="74"/>
        <v>13</v>
      </c>
      <c r="Q361" s="127">
        <f t="shared" ca="1" si="75"/>
        <v>13</v>
      </c>
      <c r="R361" s="289"/>
      <c r="S361" s="289"/>
    </row>
    <row r="362" spans="2:19" ht="14.5" hidden="1" x14ac:dyDescent="0.35">
      <c r="B362"/>
      <c r="C362"/>
      <c r="D362"/>
      <c r="E362"/>
      <c r="F362"/>
      <c r="G362"/>
      <c r="H362"/>
      <c r="I362"/>
      <c r="J362" s="276" t="s">
        <v>37</v>
      </c>
      <c r="K362" s="276" t="s">
        <v>37</v>
      </c>
      <c r="L362"/>
      <c r="M362"/>
      <c r="N362"/>
      <c r="O362" s="163">
        <v>1</v>
      </c>
      <c r="P362" s="141">
        <f t="shared" ca="1" si="74"/>
        <v>14</v>
      </c>
      <c r="Q362" s="127">
        <f t="shared" ca="1" si="75"/>
        <v>14</v>
      </c>
      <c r="R362" s="289"/>
      <c r="S362" s="289"/>
    </row>
    <row r="363" spans="2:19" ht="14.5" hidden="1" x14ac:dyDescent="0.35">
      <c r="B363"/>
      <c r="C363"/>
      <c r="D363"/>
      <c r="E363"/>
      <c r="F363"/>
      <c r="G363"/>
      <c r="H363"/>
      <c r="I363"/>
      <c r="J363" s="276" t="s">
        <v>37</v>
      </c>
      <c r="K363" s="276" t="s">
        <v>37</v>
      </c>
      <c r="L363"/>
      <c r="M363"/>
      <c r="N363"/>
      <c r="O363" s="163">
        <v>1</v>
      </c>
      <c r="P363" s="141">
        <f t="shared" ca="1" si="74"/>
        <v>15</v>
      </c>
      <c r="Q363" s="127">
        <f t="shared" ca="1" si="75"/>
        <v>15</v>
      </c>
      <c r="R363" s="289"/>
      <c r="S363" s="289"/>
    </row>
    <row r="364" spans="2:19" ht="14.5" hidden="1" x14ac:dyDescent="0.35">
      <c r="B364"/>
      <c r="C364"/>
      <c r="D364"/>
      <c r="E364"/>
      <c r="F364"/>
      <c r="G364"/>
      <c r="H364"/>
      <c r="I364"/>
      <c r="J364"/>
      <c r="K364"/>
      <c r="L364"/>
      <c r="M364"/>
      <c r="N364"/>
      <c r="O364"/>
      <c r="P364" s="203"/>
    </row>
    <row r="365" spans="2:19" ht="14.5" hidden="1" x14ac:dyDescent="0.35">
      <c r="B365"/>
      <c r="C365"/>
      <c r="D365"/>
      <c r="E365"/>
      <c r="F365"/>
      <c r="G365"/>
      <c r="H365"/>
      <c r="I365"/>
      <c r="J365"/>
      <c r="K365"/>
      <c r="L365"/>
      <c r="M365"/>
      <c r="N365"/>
      <c r="O365"/>
      <c r="P365" s="203"/>
    </row>
    <row r="366" spans="2:19" ht="14.5" hidden="1" x14ac:dyDescent="0.35">
      <c r="B366"/>
      <c r="C366"/>
      <c r="D366"/>
      <c r="E366"/>
      <c r="F366"/>
      <c r="G366"/>
      <c r="H366"/>
      <c r="I366"/>
      <c r="J366"/>
      <c r="K366"/>
      <c r="L366"/>
      <c r="M366"/>
      <c r="N366"/>
      <c r="O366"/>
      <c r="P366" s="203"/>
    </row>
    <row r="367" spans="2:19" ht="14.5" hidden="1" x14ac:dyDescent="0.35">
      <c r="B367"/>
      <c r="C367"/>
      <c r="D367"/>
      <c r="E367"/>
      <c r="F367"/>
      <c r="G367"/>
      <c r="H367"/>
      <c r="I367"/>
      <c r="J367"/>
      <c r="K367"/>
      <c r="L367"/>
      <c r="M367"/>
      <c r="N367"/>
      <c r="O367"/>
      <c r="P367" s="203"/>
    </row>
    <row r="368" spans="2:19" ht="14.5" hidden="1" x14ac:dyDescent="0.35">
      <c r="B368"/>
      <c r="C368"/>
      <c r="D368"/>
      <c r="E368"/>
      <c r="F368"/>
      <c r="G368"/>
      <c r="H368"/>
      <c r="I368"/>
      <c r="J368"/>
      <c r="K368"/>
      <c r="L368"/>
      <c r="M368"/>
      <c r="N368"/>
      <c r="O368"/>
      <c r="P368" s="203"/>
    </row>
    <row r="369" spans="2:16" ht="14.5" hidden="1" x14ac:dyDescent="0.35">
      <c r="B369"/>
      <c r="C369"/>
      <c r="D369"/>
      <c r="E369"/>
      <c r="F369"/>
      <c r="G369"/>
      <c r="H369"/>
      <c r="I369"/>
      <c r="J369"/>
      <c r="K369"/>
      <c r="L369"/>
      <c r="M369"/>
      <c r="N369"/>
      <c r="O369"/>
      <c r="P369" s="203"/>
    </row>
    <row r="370" spans="2:16" ht="14.5" hidden="1" x14ac:dyDescent="0.35">
      <c r="B370"/>
      <c r="C370"/>
      <c r="D370"/>
      <c r="E370"/>
      <c r="F370"/>
      <c r="G370"/>
      <c r="H370"/>
      <c r="I370"/>
      <c r="J370"/>
      <c r="K370"/>
      <c r="L370"/>
      <c r="M370"/>
      <c r="N370"/>
      <c r="O370"/>
      <c r="P370" s="203"/>
    </row>
    <row r="371" spans="2:16" ht="14.5" hidden="1" x14ac:dyDescent="0.35">
      <c r="B371"/>
      <c r="C371"/>
      <c r="D371"/>
      <c r="E371"/>
      <c r="F371"/>
      <c r="G371"/>
      <c r="H371"/>
      <c r="I371"/>
      <c r="J371"/>
      <c r="K371"/>
      <c r="L371"/>
      <c r="M371"/>
      <c r="N371"/>
      <c r="O371"/>
      <c r="P371" s="203"/>
    </row>
    <row r="372" spans="2:16" ht="14.5" hidden="1" x14ac:dyDescent="0.35">
      <c r="B372"/>
      <c r="C372"/>
      <c r="D372"/>
      <c r="E372"/>
      <c r="F372"/>
      <c r="G372"/>
      <c r="H372"/>
      <c r="I372"/>
      <c r="J372"/>
      <c r="K372"/>
      <c r="L372"/>
      <c r="M372"/>
      <c r="N372"/>
      <c r="O372"/>
      <c r="P372" s="203"/>
    </row>
    <row r="373" spans="2:16" ht="14.5" hidden="1" x14ac:dyDescent="0.35">
      <c r="B373"/>
      <c r="C373"/>
      <c r="D373"/>
      <c r="E373"/>
      <c r="F373"/>
      <c r="G373"/>
      <c r="H373"/>
      <c r="I373"/>
      <c r="J373"/>
      <c r="K373"/>
      <c r="L373"/>
      <c r="M373"/>
      <c r="N373"/>
      <c r="O373"/>
      <c r="P373" s="203"/>
    </row>
    <row r="374" spans="2:16" ht="14.5" hidden="1" x14ac:dyDescent="0.35">
      <c r="B374"/>
      <c r="C374"/>
      <c r="D374"/>
      <c r="E374"/>
      <c r="F374"/>
      <c r="G374"/>
      <c r="H374"/>
      <c r="I374"/>
      <c r="J374"/>
      <c r="K374"/>
      <c r="L374"/>
      <c r="M374"/>
      <c r="N374"/>
      <c r="O374"/>
      <c r="P374" s="203"/>
    </row>
    <row r="375" spans="2:16" ht="14.5" hidden="1" x14ac:dyDescent="0.35">
      <c r="B375"/>
      <c r="C375"/>
      <c r="D375"/>
      <c r="E375"/>
      <c r="F375"/>
      <c r="G375"/>
      <c r="H375"/>
      <c r="I375"/>
      <c r="J375"/>
      <c r="K375"/>
      <c r="L375"/>
      <c r="M375"/>
      <c r="N375"/>
      <c r="O375"/>
      <c r="P375" s="203"/>
    </row>
    <row r="376" spans="2:16" ht="14.5" hidden="1" x14ac:dyDescent="0.35">
      <c r="B376"/>
      <c r="C376"/>
      <c r="D376"/>
      <c r="E376"/>
      <c r="F376"/>
      <c r="G376"/>
      <c r="H376"/>
      <c r="I376"/>
      <c r="J376"/>
      <c r="K376"/>
      <c r="L376"/>
      <c r="M376"/>
      <c r="N376"/>
      <c r="O376"/>
      <c r="P376" s="203"/>
    </row>
    <row r="377" spans="2:16" ht="14.5" hidden="1" x14ac:dyDescent="0.35">
      <c r="B377"/>
      <c r="C377"/>
      <c r="D377"/>
      <c r="E377"/>
      <c r="F377"/>
      <c r="G377"/>
      <c r="H377"/>
      <c r="I377"/>
      <c r="J377"/>
      <c r="K377"/>
      <c r="L377"/>
      <c r="M377"/>
      <c r="N377"/>
      <c r="O377"/>
      <c r="P377" s="203"/>
    </row>
    <row r="378" spans="2:16" ht="14.5" hidden="1" x14ac:dyDescent="0.35">
      <c r="B378"/>
      <c r="C378"/>
      <c r="D378"/>
      <c r="E378"/>
      <c r="F378"/>
      <c r="G378"/>
      <c r="H378"/>
      <c r="I378"/>
      <c r="J378"/>
      <c r="K378"/>
      <c r="L378"/>
      <c r="M378"/>
      <c r="N378"/>
      <c r="O378"/>
      <c r="P378" s="203"/>
    </row>
    <row r="379" spans="2:16" ht="14.5" hidden="1" x14ac:dyDescent="0.35">
      <c r="B379"/>
      <c r="C379"/>
      <c r="D379"/>
      <c r="E379"/>
      <c r="F379"/>
      <c r="G379"/>
      <c r="H379"/>
      <c r="I379"/>
      <c r="J379"/>
      <c r="K379"/>
      <c r="L379"/>
      <c r="M379"/>
      <c r="N379"/>
      <c r="O379"/>
      <c r="P379" s="203"/>
    </row>
    <row r="380" spans="2:16" ht="14.5" hidden="1" x14ac:dyDescent="0.35">
      <c r="B380"/>
      <c r="C380"/>
      <c r="D380"/>
      <c r="E380"/>
      <c r="F380"/>
      <c r="G380"/>
      <c r="H380"/>
      <c r="I380"/>
      <c r="J380"/>
      <c r="K380"/>
      <c r="L380"/>
      <c r="M380"/>
      <c r="N380"/>
      <c r="O380"/>
      <c r="P380" s="203"/>
    </row>
    <row r="381" spans="2:16" ht="14.5" hidden="1" x14ac:dyDescent="0.35">
      <c r="B381"/>
      <c r="C381"/>
      <c r="D381"/>
      <c r="E381"/>
      <c r="F381"/>
      <c r="G381"/>
      <c r="H381"/>
      <c r="I381"/>
      <c r="J381"/>
      <c r="K381"/>
      <c r="L381"/>
      <c r="M381"/>
      <c r="N381"/>
      <c r="O381"/>
      <c r="P381" s="203"/>
    </row>
    <row r="382" spans="2:16" ht="14.5" hidden="1" x14ac:dyDescent="0.35">
      <c r="B382"/>
      <c r="C382"/>
      <c r="D382"/>
      <c r="E382"/>
      <c r="F382"/>
      <c r="G382"/>
      <c r="H382"/>
      <c r="I382"/>
      <c r="J382"/>
      <c r="K382"/>
      <c r="L382"/>
      <c r="M382"/>
      <c r="N382"/>
      <c r="O382"/>
      <c r="P382" s="203"/>
    </row>
    <row r="383" spans="2:16" ht="14.5" hidden="1" x14ac:dyDescent="0.35">
      <c r="B383"/>
      <c r="C383"/>
      <c r="D383"/>
      <c r="E383"/>
      <c r="F383"/>
      <c r="G383"/>
      <c r="H383"/>
      <c r="I383"/>
      <c r="J383"/>
      <c r="K383"/>
      <c r="L383"/>
      <c r="M383"/>
      <c r="N383"/>
      <c r="O383"/>
      <c r="P383" s="203"/>
    </row>
    <row r="384" spans="2:16" ht="14.5" hidden="1" x14ac:dyDescent="0.35">
      <c r="B384"/>
      <c r="C384"/>
      <c r="D384"/>
      <c r="E384"/>
      <c r="F384"/>
      <c r="G384"/>
      <c r="H384"/>
      <c r="I384"/>
      <c r="J384"/>
      <c r="K384"/>
      <c r="L384"/>
      <c r="M384"/>
      <c r="N384"/>
      <c r="O384"/>
      <c r="P384" s="203"/>
    </row>
    <row r="385" spans="2:16" ht="14.5" hidden="1" x14ac:dyDescent="0.35">
      <c r="B385"/>
      <c r="C385"/>
      <c r="D385"/>
      <c r="E385"/>
      <c r="F385"/>
      <c r="G385"/>
      <c r="H385"/>
      <c r="I385"/>
      <c r="J385"/>
      <c r="K385"/>
      <c r="L385"/>
      <c r="M385"/>
      <c r="N385"/>
      <c r="O385"/>
      <c r="P385" s="203"/>
    </row>
    <row r="386" spans="2:16" ht="14.5" hidden="1" x14ac:dyDescent="0.35">
      <c r="B386"/>
      <c r="C386"/>
      <c r="D386"/>
      <c r="E386"/>
      <c r="F386"/>
      <c r="G386"/>
      <c r="H386"/>
      <c r="I386"/>
      <c r="J386"/>
      <c r="K386"/>
      <c r="L386"/>
      <c r="M386"/>
      <c r="N386"/>
      <c r="O386"/>
      <c r="P386" s="203"/>
    </row>
    <row r="387" spans="2:16" ht="14.5" hidden="1" x14ac:dyDescent="0.35">
      <c r="B387"/>
      <c r="C387"/>
      <c r="D387"/>
      <c r="E387"/>
      <c r="F387"/>
      <c r="G387"/>
      <c r="H387"/>
      <c r="I387"/>
      <c r="J387"/>
      <c r="K387"/>
      <c r="L387"/>
      <c r="M387"/>
      <c r="N387"/>
      <c r="O387"/>
      <c r="P387" s="203"/>
    </row>
    <row r="388" spans="2:16" ht="14.5" hidden="1" x14ac:dyDescent="0.35">
      <c r="B388"/>
      <c r="C388"/>
      <c r="D388"/>
      <c r="E388"/>
      <c r="F388"/>
      <c r="G388"/>
      <c r="H388"/>
      <c r="I388"/>
      <c r="J388"/>
      <c r="K388"/>
      <c r="L388"/>
      <c r="M388"/>
      <c r="N388"/>
      <c r="O388"/>
      <c r="P388" s="203"/>
    </row>
    <row r="389" spans="2:16" ht="14.5" hidden="1" x14ac:dyDescent="0.35">
      <c r="B389"/>
      <c r="C389"/>
      <c r="D389"/>
      <c r="E389"/>
      <c r="F389"/>
      <c r="G389"/>
      <c r="H389"/>
      <c r="I389"/>
      <c r="J389"/>
      <c r="K389"/>
      <c r="L389"/>
      <c r="M389"/>
      <c r="N389"/>
      <c r="O389"/>
      <c r="P389" s="203"/>
    </row>
    <row r="390" spans="2:16" ht="14.5" hidden="1" x14ac:dyDescent="0.35">
      <c r="B390"/>
      <c r="C390"/>
      <c r="D390"/>
      <c r="E390"/>
      <c r="F390"/>
      <c r="G390"/>
      <c r="H390"/>
      <c r="I390"/>
      <c r="J390"/>
      <c r="K390"/>
      <c r="L390"/>
      <c r="M390"/>
      <c r="N390"/>
      <c r="O390"/>
      <c r="P390" s="203"/>
    </row>
    <row r="391" spans="2:16" ht="14.5" hidden="1" x14ac:dyDescent="0.35">
      <c r="B391"/>
      <c r="C391"/>
      <c r="D391"/>
      <c r="E391"/>
      <c r="F391"/>
      <c r="G391"/>
      <c r="H391"/>
      <c r="I391"/>
      <c r="J391"/>
      <c r="K391"/>
      <c r="L391"/>
      <c r="M391"/>
      <c r="N391"/>
      <c r="O391"/>
      <c r="P391" s="203"/>
    </row>
    <row r="392" spans="2:16" ht="14.5" hidden="1" x14ac:dyDescent="0.35">
      <c r="B392"/>
      <c r="C392"/>
      <c r="D392"/>
      <c r="E392"/>
      <c r="F392"/>
      <c r="G392"/>
      <c r="H392"/>
      <c r="I392"/>
      <c r="J392"/>
      <c r="K392"/>
      <c r="L392"/>
      <c r="M392"/>
      <c r="N392"/>
      <c r="O392"/>
      <c r="P392" s="203"/>
    </row>
    <row r="393" spans="2:16" ht="14.5" hidden="1" x14ac:dyDescent="0.35">
      <c r="B393"/>
      <c r="C393"/>
      <c r="D393"/>
      <c r="E393"/>
      <c r="F393"/>
      <c r="G393"/>
      <c r="H393"/>
      <c r="I393"/>
      <c r="J393"/>
      <c r="K393"/>
      <c r="L393"/>
      <c r="M393"/>
      <c r="N393"/>
      <c r="O393"/>
      <c r="P393" s="203"/>
    </row>
    <row r="394" spans="2:16" ht="14.5" hidden="1" x14ac:dyDescent="0.35">
      <c r="B394"/>
      <c r="C394"/>
      <c r="D394"/>
      <c r="E394"/>
      <c r="F394"/>
      <c r="G394"/>
      <c r="H394"/>
      <c r="I394"/>
      <c r="J394"/>
      <c r="K394"/>
      <c r="L394"/>
      <c r="M394"/>
      <c r="N394"/>
      <c r="O394"/>
      <c r="P394" s="203"/>
    </row>
    <row r="395" spans="2:16" ht="14.5" hidden="1" x14ac:dyDescent="0.35">
      <c r="B395"/>
      <c r="C395"/>
      <c r="D395"/>
      <c r="E395"/>
      <c r="F395"/>
      <c r="G395"/>
      <c r="H395"/>
      <c r="I395"/>
      <c r="J395"/>
      <c r="K395"/>
      <c r="L395"/>
      <c r="M395"/>
      <c r="N395"/>
      <c r="O395"/>
      <c r="P395" s="203"/>
    </row>
    <row r="396" spans="2:16" ht="14.5" hidden="1" x14ac:dyDescent="0.35">
      <c r="B396"/>
      <c r="C396"/>
      <c r="D396"/>
      <c r="E396"/>
      <c r="F396"/>
      <c r="G396"/>
      <c r="H396"/>
      <c r="I396"/>
      <c r="J396"/>
      <c r="K396"/>
      <c r="L396"/>
      <c r="M396"/>
      <c r="N396"/>
      <c r="O396"/>
      <c r="P396" s="203"/>
    </row>
    <row r="397" spans="2:16" ht="14.5" hidden="1" x14ac:dyDescent="0.35">
      <c r="B397"/>
      <c r="C397"/>
      <c r="D397"/>
      <c r="E397"/>
      <c r="F397"/>
      <c r="G397"/>
      <c r="H397"/>
      <c r="I397"/>
      <c r="J397"/>
      <c r="K397"/>
      <c r="L397"/>
      <c r="M397"/>
      <c r="N397"/>
      <c r="O397"/>
      <c r="P397" s="203"/>
    </row>
    <row r="398" spans="2:16" ht="14.5" hidden="1" x14ac:dyDescent="0.35">
      <c r="B398"/>
      <c r="C398"/>
      <c r="D398"/>
      <c r="E398"/>
      <c r="F398"/>
      <c r="G398"/>
      <c r="H398"/>
      <c r="I398"/>
      <c r="J398"/>
      <c r="K398"/>
      <c r="L398"/>
      <c r="M398"/>
      <c r="N398"/>
      <c r="O398"/>
      <c r="P398" s="203"/>
    </row>
    <row r="399" spans="2:16" ht="14.5" hidden="1" x14ac:dyDescent="0.35">
      <c r="B399"/>
      <c r="C399"/>
      <c r="D399"/>
      <c r="E399"/>
      <c r="F399"/>
      <c r="G399"/>
      <c r="H399"/>
      <c r="I399"/>
      <c r="J399"/>
      <c r="K399"/>
      <c r="L399"/>
      <c r="M399"/>
      <c r="N399"/>
      <c r="O399"/>
      <c r="P399" s="203"/>
    </row>
    <row r="400" spans="2:16" ht="14.5" hidden="1" x14ac:dyDescent="0.35">
      <c r="B400"/>
      <c r="C400"/>
      <c r="D400"/>
      <c r="E400"/>
      <c r="F400"/>
      <c r="G400"/>
      <c r="H400"/>
      <c r="I400"/>
      <c r="J400"/>
      <c r="K400"/>
      <c r="L400"/>
      <c r="M400"/>
      <c r="N400"/>
      <c r="O400"/>
      <c r="P400" s="203"/>
    </row>
    <row r="401" spans="2:16" ht="14.5" hidden="1" x14ac:dyDescent="0.35">
      <c r="B401"/>
      <c r="C401"/>
      <c r="D401"/>
      <c r="E401"/>
      <c r="F401"/>
      <c r="G401"/>
      <c r="H401"/>
      <c r="I401"/>
      <c r="J401"/>
      <c r="K401"/>
      <c r="L401"/>
      <c r="M401"/>
      <c r="N401"/>
      <c r="O401"/>
      <c r="P401" s="203"/>
    </row>
    <row r="402" spans="2:16" ht="14.5" hidden="1" x14ac:dyDescent="0.35">
      <c r="B402"/>
      <c r="C402"/>
      <c r="D402"/>
      <c r="E402"/>
      <c r="F402"/>
      <c r="G402"/>
      <c r="H402"/>
      <c r="I402"/>
      <c r="J402"/>
      <c r="K402"/>
      <c r="L402"/>
      <c r="M402"/>
      <c r="N402"/>
      <c r="O402"/>
      <c r="P402" s="203"/>
    </row>
    <row r="403" spans="2:16" ht="14.5" hidden="1" x14ac:dyDescent="0.35">
      <c r="B403"/>
      <c r="C403"/>
      <c r="D403"/>
      <c r="E403"/>
      <c r="F403"/>
      <c r="G403"/>
      <c r="H403"/>
      <c r="I403"/>
      <c r="J403"/>
      <c r="K403"/>
      <c r="L403"/>
      <c r="M403"/>
      <c r="N403"/>
      <c r="O403"/>
      <c r="P403" s="203"/>
    </row>
    <row r="404" spans="2:16" ht="14.5" hidden="1" x14ac:dyDescent="0.35">
      <c r="B404"/>
      <c r="C404"/>
      <c r="D404"/>
      <c r="E404"/>
      <c r="F404"/>
      <c r="G404"/>
      <c r="H404"/>
      <c r="I404"/>
      <c r="J404"/>
      <c r="K404"/>
      <c r="L404"/>
      <c r="M404"/>
      <c r="N404"/>
      <c r="O404"/>
      <c r="P404" s="203"/>
    </row>
    <row r="405" spans="2:16" ht="14.5" hidden="1" x14ac:dyDescent="0.35">
      <c r="B405"/>
      <c r="C405"/>
      <c r="D405"/>
      <c r="E405"/>
      <c r="F405"/>
      <c r="G405"/>
      <c r="H405"/>
      <c r="I405"/>
      <c r="J405"/>
      <c r="K405"/>
      <c r="L405"/>
      <c r="M405"/>
      <c r="N405"/>
      <c r="O405"/>
      <c r="P405" s="203"/>
    </row>
    <row r="406" spans="2:16" ht="14.5" hidden="1" x14ac:dyDescent="0.35">
      <c r="B406"/>
      <c r="C406"/>
      <c r="D406"/>
      <c r="E406"/>
      <c r="F406"/>
      <c r="G406"/>
      <c r="H406"/>
      <c r="I406"/>
      <c r="J406"/>
      <c r="K406"/>
      <c r="L406"/>
      <c r="M406"/>
      <c r="N406"/>
      <c r="O406"/>
      <c r="P406" s="203"/>
    </row>
    <row r="407" spans="2:16" ht="14.5" hidden="1" x14ac:dyDescent="0.35">
      <c r="B407"/>
      <c r="C407"/>
      <c r="D407"/>
      <c r="E407"/>
      <c r="F407"/>
      <c r="G407"/>
      <c r="H407"/>
      <c r="I407"/>
      <c r="J407"/>
      <c r="K407"/>
      <c r="L407"/>
      <c r="M407"/>
      <c r="N407"/>
      <c r="O407"/>
      <c r="P407" s="203"/>
    </row>
    <row r="408" spans="2:16" ht="14.5" hidden="1" x14ac:dyDescent="0.35">
      <c r="B408"/>
      <c r="C408"/>
      <c r="D408"/>
      <c r="E408"/>
      <c r="F408"/>
      <c r="G408"/>
      <c r="H408"/>
      <c r="I408"/>
      <c r="J408"/>
      <c r="K408"/>
      <c r="L408"/>
      <c r="M408"/>
      <c r="N408"/>
      <c r="O408"/>
      <c r="P408" s="203"/>
    </row>
    <row r="409" spans="2:16" ht="14.5" hidden="1" x14ac:dyDescent="0.35">
      <c r="B409"/>
      <c r="C409"/>
      <c r="D409"/>
      <c r="E409"/>
      <c r="F409"/>
      <c r="G409"/>
      <c r="H409"/>
      <c r="I409"/>
      <c r="J409"/>
      <c r="K409"/>
      <c r="L409"/>
      <c r="M409"/>
      <c r="N409"/>
      <c r="O409"/>
      <c r="P409" s="203"/>
    </row>
    <row r="410" spans="2:16" ht="14.5" hidden="1" x14ac:dyDescent="0.35">
      <c r="B410"/>
      <c r="C410"/>
      <c r="D410"/>
      <c r="E410"/>
      <c r="F410"/>
      <c r="G410"/>
      <c r="H410"/>
      <c r="I410"/>
      <c r="J410"/>
      <c r="K410"/>
      <c r="L410"/>
      <c r="M410"/>
      <c r="N410"/>
      <c r="O410"/>
      <c r="P410" s="203"/>
    </row>
    <row r="411" spans="2:16" ht="14.5" hidden="1" x14ac:dyDescent="0.35">
      <c r="B411"/>
      <c r="C411"/>
      <c r="D411"/>
      <c r="E411"/>
      <c r="F411"/>
      <c r="G411"/>
      <c r="H411"/>
      <c r="I411"/>
      <c r="J411"/>
      <c r="K411"/>
      <c r="L411"/>
      <c r="M411"/>
      <c r="N411"/>
      <c r="O411"/>
      <c r="P411" s="203"/>
    </row>
    <row r="412" spans="2:16" ht="14.5" hidden="1" x14ac:dyDescent="0.35">
      <c r="B412"/>
      <c r="C412"/>
      <c r="D412"/>
      <c r="E412"/>
      <c r="F412"/>
      <c r="G412"/>
      <c r="H412"/>
      <c r="I412"/>
      <c r="J412"/>
      <c r="K412"/>
      <c r="L412"/>
      <c r="M412"/>
      <c r="N412"/>
      <c r="O412"/>
      <c r="P412" s="203"/>
    </row>
    <row r="413" spans="2:16" ht="14.5" hidden="1" x14ac:dyDescent="0.35">
      <c r="B413"/>
      <c r="C413"/>
      <c r="D413"/>
      <c r="E413"/>
      <c r="F413"/>
      <c r="G413"/>
      <c r="H413"/>
      <c r="I413"/>
      <c r="J413"/>
      <c r="K413"/>
      <c r="L413"/>
      <c r="M413"/>
      <c r="N413"/>
      <c r="O413"/>
      <c r="P413" s="203"/>
    </row>
    <row r="414" spans="2:16" ht="14.5" hidden="1" x14ac:dyDescent="0.35">
      <c r="B414"/>
      <c r="C414"/>
      <c r="D414"/>
      <c r="E414"/>
      <c r="F414"/>
      <c r="G414"/>
      <c r="H414"/>
      <c r="I414"/>
      <c r="J414"/>
      <c r="K414"/>
      <c r="L414"/>
      <c r="M414"/>
      <c r="N414"/>
      <c r="O414"/>
      <c r="P414" s="203"/>
    </row>
    <row r="415" spans="2:16" ht="14.5" hidden="1" x14ac:dyDescent="0.35">
      <c r="B415"/>
      <c r="C415"/>
      <c r="D415"/>
      <c r="E415"/>
      <c r="F415"/>
      <c r="G415"/>
      <c r="H415"/>
      <c r="I415"/>
      <c r="J415"/>
      <c r="K415"/>
      <c r="L415"/>
      <c r="M415"/>
      <c r="N415"/>
      <c r="O415"/>
      <c r="P415" s="203"/>
    </row>
    <row r="416" spans="2:16" ht="14.5" hidden="1" x14ac:dyDescent="0.35">
      <c r="B416"/>
      <c r="C416"/>
      <c r="D416"/>
      <c r="E416"/>
      <c r="F416"/>
      <c r="G416"/>
      <c r="H416"/>
      <c r="I416"/>
      <c r="J416"/>
      <c r="K416"/>
      <c r="L416"/>
      <c r="M416"/>
      <c r="N416"/>
      <c r="O416"/>
      <c r="P416" s="203"/>
    </row>
    <row r="417" spans="2:16" ht="14.5" hidden="1" x14ac:dyDescent="0.35">
      <c r="B417"/>
      <c r="C417"/>
      <c r="D417"/>
      <c r="E417"/>
      <c r="F417"/>
      <c r="G417"/>
      <c r="H417"/>
      <c r="I417"/>
      <c r="J417"/>
      <c r="K417"/>
      <c r="L417"/>
      <c r="M417"/>
      <c r="N417"/>
      <c r="O417"/>
      <c r="P417" s="203"/>
    </row>
    <row r="418" spans="2:16" ht="14.5" hidden="1" x14ac:dyDescent="0.35">
      <c r="B418"/>
      <c r="C418"/>
      <c r="D418"/>
      <c r="E418"/>
      <c r="F418"/>
      <c r="G418"/>
      <c r="H418"/>
      <c r="I418"/>
      <c r="J418"/>
      <c r="K418"/>
      <c r="L418"/>
      <c r="M418"/>
      <c r="N418"/>
      <c r="O418"/>
      <c r="P418" s="203"/>
    </row>
    <row r="419" spans="2:16" ht="14.5" hidden="1" x14ac:dyDescent="0.35">
      <c r="B419"/>
      <c r="C419"/>
      <c r="D419"/>
      <c r="E419"/>
      <c r="F419"/>
      <c r="G419"/>
      <c r="H419"/>
      <c r="I419"/>
      <c r="J419"/>
      <c r="K419"/>
      <c r="L419"/>
      <c r="M419"/>
      <c r="N419"/>
      <c r="O419"/>
      <c r="P419" s="203"/>
    </row>
    <row r="420" spans="2:16" ht="14.5" hidden="1" x14ac:dyDescent="0.35">
      <c r="B420"/>
      <c r="C420"/>
      <c r="D420"/>
      <c r="E420"/>
      <c r="F420"/>
      <c r="G420"/>
      <c r="H420"/>
      <c r="I420"/>
      <c r="J420"/>
      <c r="K420"/>
      <c r="L420"/>
      <c r="M420"/>
      <c r="N420"/>
      <c r="O420"/>
      <c r="P420" s="203"/>
    </row>
    <row r="421" spans="2:16" ht="14.5" hidden="1" x14ac:dyDescent="0.35">
      <c r="B421"/>
      <c r="C421"/>
      <c r="D421"/>
      <c r="E421"/>
      <c r="F421"/>
      <c r="G421"/>
      <c r="H421"/>
      <c r="I421"/>
      <c r="J421"/>
      <c r="K421"/>
      <c r="L421"/>
      <c r="M421"/>
      <c r="N421"/>
      <c r="O421"/>
      <c r="P421" s="203"/>
    </row>
    <row r="422" spans="2:16" ht="14.5" hidden="1" x14ac:dyDescent="0.35">
      <c r="B422"/>
      <c r="C422"/>
      <c r="D422"/>
      <c r="E422"/>
      <c r="F422"/>
      <c r="G422"/>
      <c r="H422"/>
      <c r="I422"/>
      <c r="J422"/>
      <c r="K422"/>
      <c r="L422"/>
      <c r="M422"/>
      <c r="N422"/>
      <c r="O422"/>
      <c r="P422" s="203"/>
    </row>
    <row r="423" spans="2:16" ht="14.5" hidden="1" x14ac:dyDescent="0.35">
      <c r="B423"/>
      <c r="C423"/>
      <c r="D423"/>
      <c r="E423"/>
      <c r="F423"/>
      <c r="G423"/>
      <c r="H423"/>
      <c r="I423"/>
      <c r="J423"/>
      <c r="K423"/>
      <c r="L423"/>
      <c r="M423"/>
      <c r="N423"/>
      <c r="O423"/>
      <c r="P423" s="203"/>
    </row>
    <row r="424" spans="2:16" ht="14.5" hidden="1" x14ac:dyDescent="0.35">
      <c r="B424"/>
      <c r="C424"/>
      <c r="D424"/>
      <c r="E424"/>
      <c r="F424"/>
      <c r="G424"/>
      <c r="H424"/>
      <c r="I424"/>
      <c r="J424"/>
      <c r="K424"/>
      <c r="L424"/>
      <c r="M424"/>
      <c r="N424"/>
      <c r="O424"/>
      <c r="P424" s="203"/>
    </row>
    <row r="425" spans="2:16" ht="14.5" hidden="1" x14ac:dyDescent="0.35">
      <c r="B425"/>
      <c r="C425"/>
      <c r="D425"/>
      <c r="E425"/>
      <c r="F425"/>
      <c r="G425"/>
      <c r="H425"/>
      <c r="I425"/>
      <c r="J425"/>
      <c r="K425"/>
      <c r="L425"/>
      <c r="M425"/>
      <c r="N425"/>
      <c r="O425"/>
      <c r="P425" s="203"/>
    </row>
    <row r="426" spans="2:16" ht="14.5" hidden="1" x14ac:dyDescent="0.35">
      <c r="B426"/>
      <c r="C426"/>
      <c r="D426"/>
      <c r="E426"/>
      <c r="F426"/>
      <c r="G426"/>
      <c r="H426"/>
      <c r="I426"/>
      <c r="J426"/>
      <c r="K426"/>
      <c r="L426"/>
      <c r="M426"/>
      <c r="N426"/>
      <c r="O426"/>
      <c r="P426" s="203"/>
    </row>
    <row r="427" spans="2:16" ht="14.5" hidden="1" x14ac:dyDescent="0.35">
      <c r="B427"/>
      <c r="C427"/>
      <c r="D427"/>
      <c r="E427"/>
      <c r="F427"/>
      <c r="G427"/>
      <c r="H427"/>
      <c r="I427"/>
      <c r="J427"/>
      <c r="K427"/>
      <c r="L427"/>
      <c r="M427"/>
      <c r="N427"/>
      <c r="O427"/>
      <c r="P427" s="203"/>
    </row>
    <row r="428" spans="2:16" ht="14.5" hidden="1" x14ac:dyDescent="0.35">
      <c r="B428"/>
      <c r="C428"/>
      <c r="D428"/>
      <c r="E428"/>
      <c r="F428"/>
      <c r="G428"/>
      <c r="H428"/>
      <c r="I428"/>
      <c r="J428"/>
      <c r="K428"/>
      <c r="L428"/>
      <c r="M428"/>
      <c r="N428"/>
      <c r="O428"/>
      <c r="P428" s="203"/>
    </row>
    <row r="429" spans="2:16" ht="14.5" hidden="1" x14ac:dyDescent="0.35">
      <c r="B429"/>
      <c r="C429"/>
      <c r="D429"/>
      <c r="E429"/>
      <c r="F429"/>
      <c r="G429"/>
      <c r="H429"/>
      <c r="I429"/>
      <c r="J429"/>
      <c r="K429"/>
      <c r="L429"/>
      <c r="M429"/>
      <c r="N429"/>
      <c r="O429"/>
      <c r="P429" s="203"/>
    </row>
    <row r="430" spans="2:16" ht="14.5" hidden="1" x14ac:dyDescent="0.35">
      <c r="B430"/>
      <c r="C430"/>
      <c r="D430"/>
      <c r="E430"/>
      <c r="F430"/>
      <c r="G430"/>
      <c r="H430"/>
      <c r="I430"/>
      <c r="J430"/>
      <c r="K430"/>
      <c r="L430"/>
      <c r="M430"/>
      <c r="N430"/>
      <c r="O430"/>
      <c r="P430" s="203"/>
    </row>
    <row r="431" spans="2:16" ht="14.5" hidden="1" x14ac:dyDescent="0.35">
      <c r="B431"/>
      <c r="C431"/>
      <c r="D431"/>
      <c r="E431"/>
      <c r="F431"/>
      <c r="G431"/>
      <c r="H431"/>
      <c r="I431"/>
      <c r="J431"/>
      <c r="K431"/>
      <c r="L431"/>
      <c r="M431"/>
      <c r="N431"/>
      <c r="O431"/>
      <c r="P431" s="203"/>
    </row>
    <row r="432" spans="2:16" ht="14.5" hidden="1" x14ac:dyDescent="0.35">
      <c r="B432"/>
      <c r="C432"/>
      <c r="D432"/>
      <c r="E432"/>
      <c r="F432"/>
      <c r="G432"/>
      <c r="H432"/>
      <c r="I432"/>
      <c r="J432"/>
      <c r="K432"/>
      <c r="L432"/>
      <c r="M432"/>
      <c r="N432"/>
      <c r="O432"/>
      <c r="P432" s="203"/>
    </row>
    <row r="433" spans="2:16" ht="14.5" hidden="1" x14ac:dyDescent="0.35">
      <c r="B433"/>
      <c r="C433"/>
      <c r="D433"/>
      <c r="E433"/>
      <c r="F433"/>
      <c r="G433"/>
      <c r="H433"/>
      <c r="I433"/>
      <c r="J433"/>
      <c r="K433"/>
      <c r="L433"/>
      <c r="M433"/>
      <c r="N433"/>
      <c r="O433"/>
      <c r="P433" s="203"/>
    </row>
    <row r="434" spans="2:16" ht="14.5" hidden="1" x14ac:dyDescent="0.35">
      <c r="B434"/>
      <c r="C434"/>
      <c r="D434"/>
      <c r="E434"/>
      <c r="F434"/>
      <c r="G434"/>
      <c r="H434"/>
      <c r="I434"/>
      <c r="J434"/>
      <c r="K434"/>
      <c r="L434"/>
      <c r="M434"/>
      <c r="N434"/>
      <c r="O434"/>
      <c r="P434" s="203"/>
    </row>
    <row r="435" spans="2:16" ht="14.5" hidden="1" x14ac:dyDescent="0.35">
      <c r="B435"/>
      <c r="C435"/>
      <c r="D435"/>
      <c r="E435"/>
      <c r="F435"/>
      <c r="G435"/>
      <c r="H435"/>
      <c r="I435"/>
      <c r="J435"/>
      <c r="K435"/>
      <c r="L435"/>
      <c r="M435"/>
      <c r="N435"/>
      <c r="O435"/>
      <c r="P435" s="203"/>
    </row>
    <row r="436" spans="2:16" ht="14.5" hidden="1" x14ac:dyDescent="0.35">
      <c r="B436"/>
      <c r="C436"/>
      <c r="D436"/>
      <c r="E436"/>
      <c r="F436"/>
      <c r="G436"/>
      <c r="H436"/>
      <c r="I436"/>
      <c r="J436"/>
      <c r="K436"/>
      <c r="L436"/>
      <c r="M436"/>
      <c r="N436"/>
      <c r="O436"/>
      <c r="P436" s="203"/>
    </row>
    <row r="437" spans="2:16" ht="14.5" hidden="1" x14ac:dyDescent="0.35">
      <c r="B437"/>
      <c r="C437"/>
      <c r="D437"/>
      <c r="E437"/>
      <c r="F437"/>
      <c r="G437"/>
      <c r="H437"/>
      <c r="I437"/>
      <c r="J437"/>
      <c r="K437"/>
      <c r="L437"/>
      <c r="M437"/>
      <c r="N437"/>
      <c r="O437"/>
      <c r="P437" s="203"/>
    </row>
    <row r="438" spans="2:16" ht="14.5" hidden="1" x14ac:dyDescent="0.35">
      <c r="B438"/>
      <c r="C438"/>
      <c r="D438"/>
      <c r="E438"/>
      <c r="F438"/>
      <c r="G438"/>
      <c r="H438"/>
      <c r="I438"/>
      <c r="J438"/>
      <c r="K438"/>
      <c r="L438"/>
      <c r="M438"/>
      <c r="N438"/>
      <c r="O438"/>
      <c r="P438" s="203"/>
    </row>
    <row r="439" spans="2:16" ht="14.5" hidden="1" x14ac:dyDescent="0.35">
      <c r="B439"/>
      <c r="C439"/>
      <c r="D439"/>
      <c r="E439"/>
      <c r="F439"/>
      <c r="G439"/>
      <c r="H439"/>
      <c r="I439"/>
      <c r="J439"/>
      <c r="K439"/>
      <c r="L439"/>
      <c r="M439"/>
      <c r="N439"/>
      <c r="O439"/>
      <c r="P439" s="203"/>
    </row>
    <row r="440" spans="2:16" ht="14.5" hidden="1" x14ac:dyDescent="0.35">
      <c r="B440"/>
      <c r="C440"/>
      <c r="D440"/>
      <c r="E440"/>
      <c r="F440"/>
      <c r="G440"/>
      <c r="H440"/>
      <c r="I440"/>
      <c r="J440"/>
      <c r="K440"/>
      <c r="L440"/>
      <c r="M440"/>
      <c r="N440"/>
      <c r="O440"/>
      <c r="P440" s="203"/>
    </row>
    <row r="441" spans="2:16" ht="14.5" hidden="1" x14ac:dyDescent="0.35">
      <c r="B441"/>
      <c r="C441"/>
      <c r="D441"/>
      <c r="E441"/>
      <c r="F441"/>
      <c r="G441"/>
      <c r="H441"/>
      <c r="I441"/>
      <c r="J441"/>
      <c r="K441"/>
      <c r="L441"/>
      <c r="M441"/>
      <c r="N441"/>
      <c r="O441"/>
      <c r="P441" s="203"/>
    </row>
    <row r="442" spans="2:16" ht="14.5" hidden="1" x14ac:dyDescent="0.35">
      <c r="B442"/>
      <c r="C442"/>
      <c r="D442"/>
      <c r="E442"/>
      <c r="F442"/>
      <c r="G442"/>
      <c r="H442"/>
      <c r="I442"/>
      <c r="J442"/>
      <c r="K442"/>
      <c r="L442"/>
      <c r="M442"/>
      <c r="N442"/>
      <c r="O442"/>
      <c r="P442" s="203"/>
    </row>
    <row r="443" spans="2:16" ht="14.5" hidden="1" x14ac:dyDescent="0.35">
      <c r="B443"/>
      <c r="C443"/>
      <c r="D443"/>
      <c r="E443"/>
      <c r="F443"/>
      <c r="G443"/>
      <c r="H443"/>
      <c r="I443"/>
      <c r="J443"/>
      <c r="K443"/>
      <c r="L443"/>
      <c r="M443"/>
      <c r="N443"/>
      <c r="O443"/>
      <c r="P443" s="203"/>
    </row>
    <row r="444" spans="2:16" ht="14.5" hidden="1" x14ac:dyDescent="0.35">
      <c r="B444"/>
      <c r="C444"/>
      <c r="D444"/>
      <c r="E444"/>
      <c r="F444"/>
      <c r="G444"/>
      <c r="H444"/>
      <c r="I444"/>
      <c r="J444"/>
      <c r="K444"/>
      <c r="L444"/>
      <c r="M444"/>
      <c r="N444"/>
      <c r="O444"/>
      <c r="P444" s="203"/>
    </row>
    <row r="445" spans="2:16" ht="14.5" hidden="1" x14ac:dyDescent="0.35">
      <c r="B445"/>
      <c r="C445"/>
      <c r="D445"/>
      <c r="E445"/>
      <c r="F445"/>
      <c r="G445"/>
      <c r="H445"/>
      <c r="I445"/>
      <c r="J445"/>
      <c r="K445"/>
      <c r="L445"/>
      <c r="M445"/>
      <c r="N445"/>
      <c r="O445"/>
      <c r="P445" s="203"/>
    </row>
    <row r="446" spans="2:16" ht="14.5" hidden="1" x14ac:dyDescent="0.35">
      <c r="B446"/>
      <c r="C446"/>
      <c r="D446"/>
      <c r="E446"/>
      <c r="F446"/>
      <c r="G446"/>
      <c r="H446"/>
      <c r="I446"/>
      <c r="J446"/>
      <c r="K446"/>
      <c r="L446"/>
      <c r="M446"/>
      <c r="N446"/>
      <c r="O446"/>
      <c r="P446" s="203"/>
    </row>
    <row r="447" spans="2:16" ht="14.5" hidden="1" x14ac:dyDescent="0.35">
      <c r="B447"/>
      <c r="C447"/>
      <c r="D447"/>
      <c r="E447"/>
      <c r="F447"/>
      <c r="G447"/>
      <c r="H447"/>
      <c r="I447"/>
      <c r="J447"/>
      <c r="K447"/>
      <c r="L447"/>
      <c r="M447"/>
      <c r="N447"/>
      <c r="O447"/>
      <c r="P447" s="203"/>
    </row>
    <row r="448" spans="2:16" ht="14.5" hidden="1" x14ac:dyDescent="0.35">
      <c r="B448"/>
      <c r="C448"/>
      <c r="D448"/>
      <c r="E448"/>
      <c r="F448"/>
      <c r="G448"/>
      <c r="H448"/>
      <c r="I448"/>
      <c r="J448"/>
      <c r="K448"/>
      <c r="L448"/>
      <c r="M448"/>
      <c r="N448"/>
      <c r="O448"/>
      <c r="P448" s="203"/>
    </row>
    <row r="449" spans="2:16" ht="14.5" hidden="1" x14ac:dyDescent="0.35">
      <c r="B449"/>
      <c r="C449"/>
      <c r="D449"/>
      <c r="E449"/>
      <c r="F449"/>
      <c r="G449"/>
      <c r="H449"/>
      <c r="I449"/>
      <c r="J449"/>
      <c r="K449"/>
      <c r="L449"/>
      <c r="M449"/>
      <c r="N449"/>
      <c r="O449"/>
      <c r="P449" s="203"/>
    </row>
    <row r="450" spans="2:16" ht="14.5" hidden="1" x14ac:dyDescent="0.35">
      <c r="B450"/>
      <c r="C450"/>
      <c r="D450"/>
      <c r="E450"/>
      <c r="F450"/>
      <c r="G450"/>
      <c r="H450"/>
      <c r="I450"/>
      <c r="J450"/>
      <c r="K450"/>
      <c r="L450"/>
      <c r="M450"/>
      <c r="N450"/>
      <c r="O450"/>
      <c r="P450" s="203"/>
    </row>
    <row r="451" spans="2:16" ht="14.5" hidden="1" x14ac:dyDescent="0.35">
      <c r="B451"/>
      <c r="C451"/>
      <c r="D451"/>
      <c r="E451"/>
      <c r="F451"/>
      <c r="G451"/>
      <c r="H451"/>
      <c r="I451"/>
      <c r="J451"/>
      <c r="K451"/>
      <c r="L451"/>
      <c r="M451"/>
      <c r="N451"/>
      <c r="O451"/>
      <c r="P451" s="203"/>
    </row>
    <row r="452" spans="2:16" ht="14.5" hidden="1" x14ac:dyDescent="0.35">
      <c r="B452"/>
      <c r="C452"/>
      <c r="D452"/>
      <c r="E452"/>
      <c r="F452"/>
      <c r="G452"/>
      <c r="H452"/>
      <c r="I452"/>
      <c r="J452"/>
      <c r="K452"/>
      <c r="L452"/>
      <c r="M452"/>
      <c r="N452"/>
      <c r="O452"/>
      <c r="P452" s="203"/>
    </row>
    <row r="453" spans="2:16" ht="14.5" hidden="1" x14ac:dyDescent="0.35">
      <c r="B453"/>
      <c r="C453"/>
      <c r="D453"/>
      <c r="E453"/>
      <c r="F453"/>
      <c r="G453"/>
      <c r="H453"/>
      <c r="I453"/>
      <c r="J453"/>
      <c r="K453"/>
      <c r="L453"/>
      <c r="M453"/>
      <c r="N453"/>
      <c r="O453"/>
      <c r="P453" s="203"/>
    </row>
    <row r="454" spans="2:16" ht="14.5" hidden="1" x14ac:dyDescent="0.35">
      <c r="B454"/>
      <c r="C454"/>
      <c r="D454"/>
      <c r="E454"/>
      <c r="F454"/>
      <c r="G454"/>
      <c r="H454"/>
      <c r="I454"/>
      <c r="J454"/>
      <c r="K454"/>
      <c r="L454"/>
      <c r="M454"/>
      <c r="N454"/>
      <c r="O454"/>
      <c r="P454" s="203"/>
    </row>
    <row r="455" spans="2:16" ht="14.5" hidden="1" x14ac:dyDescent="0.35">
      <c r="B455"/>
      <c r="C455"/>
      <c r="D455"/>
      <c r="E455"/>
      <c r="F455"/>
      <c r="G455"/>
      <c r="H455"/>
      <c r="I455"/>
      <c r="J455"/>
      <c r="K455"/>
      <c r="L455"/>
      <c r="M455"/>
      <c r="N455"/>
      <c r="O455"/>
      <c r="P455" s="203"/>
    </row>
    <row r="456" spans="2:16" ht="14.5" hidden="1" x14ac:dyDescent="0.35">
      <c r="B456"/>
      <c r="C456"/>
      <c r="D456"/>
      <c r="E456"/>
      <c r="F456"/>
      <c r="G456"/>
      <c r="H456"/>
      <c r="I456"/>
      <c r="J456"/>
      <c r="K456"/>
      <c r="L456"/>
      <c r="M456"/>
      <c r="N456"/>
      <c r="O456"/>
      <c r="P456" s="203"/>
    </row>
    <row r="457" spans="2:16" ht="14.5" hidden="1" x14ac:dyDescent="0.35">
      <c r="B457"/>
      <c r="C457"/>
      <c r="D457"/>
      <c r="E457"/>
      <c r="F457"/>
      <c r="G457"/>
      <c r="H457"/>
      <c r="I457"/>
      <c r="J457"/>
      <c r="K457"/>
      <c r="L457"/>
      <c r="M457"/>
      <c r="N457"/>
      <c r="O457"/>
      <c r="P457" s="203"/>
    </row>
    <row r="458" spans="2:16" ht="14.5" hidden="1" x14ac:dyDescent="0.35">
      <c r="B458"/>
      <c r="C458"/>
      <c r="D458"/>
      <c r="E458"/>
      <c r="F458"/>
      <c r="G458"/>
      <c r="H458"/>
      <c r="I458"/>
      <c r="J458"/>
      <c r="K458"/>
      <c r="L458"/>
      <c r="M458"/>
      <c r="N458"/>
      <c r="O458"/>
      <c r="P458" s="203"/>
    </row>
    <row r="459" spans="2:16" ht="14.5" hidden="1" x14ac:dyDescent="0.35">
      <c r="B459"/>
      <c r="C459"/>
      <c r="D459"/>
      <c r="E459"/>
      <c r="F459"/>
      <c r="G459"/>
      <c r="H459"/>
      <c r="I459"/>
      <c r="J459"/>
      <c r="K459"/>
      <c r="L459"/>
      <c r="M459"/>
      <c r="N459"/>
      <c r="O459"/>
      <c r="P459" s="203"/>
    </row>
    <row r="460" spans="2:16" ht="14.5" hidden="1" x14ac:dyDescent="0.35">
      <c r="B460"/>
      <c r="C460"/>
      <c r="D460"/>
      <c r="E460"/>
      <c r="F460"/>
      <c r="G460"/>
      <c r="H460"/>
      <c r="I460"/>
      <c r="J460"/>
      <c r="K460"/>
      <c r="L460"/>
      <c r="M460"/>
      <c r="N460"/>
      <c r="O460"/>
      <c r="P460" s="203"/>
    </row>
    <row r="461" spans="2:16" ht="14.5" hidden="1" x14ac:dyDescent="0.35">
      <c r="B461"/>
      <c r="C461"/>
      <c r="D461"/>
      <c r="E461"/>
      <c r="F461"/>
      <c r="G461"/>
      <c r="H461"/>
      <c r="I461"/>
      <c r="J461"/>
      <c r="K461"/>
      <c r="L461"/>
      <c r="M461"/>
      <c r="N461"/>
      <c r="O461"/>
      <c r="P461" s="203"/>
    </row>
    <row r="462" spans="2:16" ht="14.5" hidden="1" x14ac:dyDescent="0.35">
      <c r="B462"/>
      <c r="C462"/>
      <c r="D462"/>
      <c r="E462"/>
      <c r="F462"/>
      <c r="G462"/>
      <c r="H462"/>
      <c r="I462"/>
      <c r="J462"/>
      <c r="K462"/>
      <c r="L462"/>
      <c r="M462"/>
      <c r="N462"/>
      <c r="O462"/>
      <c r="P462" s="203"/>
    </row>
    <row r="463" spans="2:16" ht="14.5" hidden="1" x14ac:dyDescent="0.35">
      <c r="B463"/>
      <c r="C463"/>
      <c r="D463"/>
      <c r="E463"/>
      <c r="F463"/>
      <c r="G463"/>
      <c r="H463"/>
      <c r="I463"/>
      <c r="J463"/>
      <c r="K463"/>
      <c r="L463"/>
      <c r="M463"/>
      <c r="N463"/>
      <c r="O463"/>
      <c r="P463" s="203"/>
    </row>
    <row r="464" spans="2:16" ht="14.5" hidden="1" x14ac:dyDescent="0.35">
      <c r="B464"/>
      <c r="C464"/>
      <c r="D464"/>
      <c r="E464"/>
      <c r="F464"/>
      <c r="G464"/>
      <c r="H464"/>
      <c r="I464"/>
      <c r="J464"/>
      <c r="K464"/>
      <c r="L464"/>
      <c r="M464"/>
      <c r="N464"/>
      <c r="O464"/>
      <c r="P464" s="203"/>
    </row>
    <row r="465" spans="2:16" ht="14.5" hidden="1" x14ac:dyDescent="0.35">
      <c r="B465"/>
      <c r="C465"/>
      <c r="D465"/>
      <c r="E465"/>
      <c r="F465"/>
      <c r="G465"/>
      <c r="H465"/>
      <c r="I465"/>
      <c r="J465"/>
      <c r="K465"/>
      <c r="L465"/>
      <c r="M465"/>
      <c r="N465"/>
      <c r="O465"/>
      <c r="P465" s="203"/>
    </row>
    <row r="466" spans="2:16" ht="14.5" hidden="1" x14ac:dyDescent="0.35">
      <c r="B466"/>
      <c r="C466"/>
      <c r="D466"/>
      <c r="E466"/>
      <c r="F466"/>
      <c r="G466"/>
      <c r="H466"/>
      <c r="I466"/>
      <c r="J466"/>
      <c r="K466"/>
      <c r="L466"/>
      <c r="M466"/>
      <c r="N466"/>
      <c r="O466"/>
      <c r="P466" s="203"/>
    </row>
    <row r="467" spans="2:16" ht="14.5" hidden="1" x14ac:dyDescent="0.35">
      <c r="B467"/>
      <c r="C467"/>
      <c r="D467"/>
      <c r="E467"/>
      <c r="F467"/>
      <c r="G467"/>
      <c r="H467"/>
      <c r="I467"/>
      <c r="J467"/>
      <c r="K467"/>
      <c r="L467"/>
      <c r="M467"/>
      <c r="N467"/>
      <c r="O467"/>
      <c r="P467" s="203"/>
    </row>
    <row r="468" spans="2:16" ht="14.5" hidden="1" x14ac:dyDescent="0.35">
      <c r="B468"/>
      <c r="C468"/>
      <c r="D468"/>
      <c r="E468"/>
      <c r="F468"/>
      <c r="G468"/>
      <c r="H468"/>
      <c r="I468"/>
      <c r="J468"/>
      <c r="K468"/>
      <c r="L468"/>
      <c r="M468"/>
      <c r="N468"/>
      <c r="O468"/>
      <c r="P468" s="203"/>
    </row>
    <row r="469" spans="2:16" ht="14.5" hidden="1" x14ac:dyDescent="0.35">
      <c r="B469"/>
      <c r="C469"/>
      <c r="D469"/>
      <c r="E469"/>
      <c r="F469"/>
      <c r="G469"/>
      <c r="H469"/>
      <c r="I469"/>
      <c r="J469"/>
      <c r="K469"/>
      <c r="L469"/>
      <c r="M469"/>
      <c r="N469"/>
      <c r="O469"/>
      <c r="P469" s="203"/>
    </row>
    <row r="470" spans="2:16" ht="14.5" hidden="1" x14ac:dyDescent="0.35">
      <c r="B470"/>
      <c r="C470"/>
      <c r="D470"/>
      <c r="E470"/>
      <c r="F470"/>
      <c r="G470"/>
      <c r="H470"/>
      <c r="I470"/>
      <c r="J470"/>
      <c r="K470"/>
      <c r="L470"/>
      <c r="M470"/>
      <c r="N470"/>
      <c r="O470"/>
      <c r="P470" s="203"/>
    </row>
    <row r="471" spans="2:16" ht="14.5" hidden="1" x14ac:dyDescent="0.35">
      <c r="B471"/>
      <c r="C471"/>
      <c r="D471"/>
      <c r="E471"/>
      <c r="F471"/>
      <c r="G471"/>
      <c r="H471"/>
      <c r="I471"/>
      <c r="J471"/>
      <c r="K471"/>
      <c r="L471"/>
      <c r="M471"/>
      <c r="N471"/>
      <c r="O471"/>
      <c r="P471" s="203"/>
    </row>
    <row r="472" spans="2:16" ht="14.5" hidden="1" x14ac:dyDescent="0.35">
      <c r="B472"/>
      <c r="C472"/>
      <c r="D472"/>
      <c r="E472"/>
      <c r="F472"/>
      <c r="G472"/>
      <c r="H472"/>
      <c r="I472"/>
      <c r="J472"/>
      <c r="K472"/>
      <c r="L472"/>
      <c r="M472"/>
      <c r="N472"/>
      <c r="O472"/>
      <c r="P472" s="203"/>
    </row>
    <row r="473" spans="2:16" ht="14.5" hidden="1" x14ac:dyDescent="0.35">
      <c r="B473"/>
      <c r="C473"/>
      <c r="D473"/>
      <c r="E473"/>
      <c r="F473"/>
      <c r="G473"/>
      <c r="H473"/>
      <c r="I473"/>
      <c r="J473"/>
      <c r="K473"/>
      <c r="L473"/>
      <c r="M473"/>
      <c r="N473"/>
      <c r="O473"/>
      <c r="P473" s="203"/>
    </row>
    <row r="474" spans="2:16" ht="14.5" hidden="1" x14ac:dyDescent="0.35">
      <c r="B474"/>
      <c r="C474"/>
      <c r="D474"/>
      <c r="E474"/>
      <c r="F474"/>
      <c r="G474"/>
      <c r="H474"/>
      <c r="I474"/>
      <c r="J474"/>
      <c r="K474"/>
      <c r="L474"/>
      <c r="M474"/>
      <c r="N474"/>
      <c r="O474"/>
      <c r="P474" s="203"/>
    </row>
    <row r="475" spans="2:16" ht="14.5" hidden="1" x14ac:dyDescent="0.35">
      <c r="B475"/>
      <c r="C475"/>
      <c r="D475"/>
      <c r="E475"/>
      <c r="F475"/>
      <c r="G475"/>
      <c r="H475"/>
      <c r="I475"/>
      <c r="J475"/>
      <c r="K475"/>
      <c r="L475"/>
      <c r="M475"/>
      <c r="N475"/>
      <c r="O475"/>
      <c r="P475" s="203"/>
    </row>
    <row r="476" spans="2:16" ht="14.5" hidden="1" x14ac:dyDescent="0.35">
      <c r="B476"/>
      <c r="C476"/>
      <c r="D476"/>
      <c r="E476"/>
      <c r="F476"/>
      <c r="G476"/>
      <c r="H476"/>
      <c r="I476"/>
      <c r="J476"/>
      <c r="K476"/>
      <c r="L476"/>
      <c r="M476"/>
      <c r="N476"/>
      <c r="O476"/>
      <c r="P476" s="203"/>
    </row>
    <row r="477" spans="2:16" ht="14.5" hidden="1" x14ac:dyDescent="0.35">
      <c r="B477"/>
      <c r="C477"/>
      <c r="D477"/>
      <c r="E477"/>
      <c r="F477"/>
      <c r="G477"/>
      <c r="H477"/>
      <c r="I477"/>
      <c r="J477"/>
      <c r="K477"/>
      <c r="L477"/>
      <c r="M477"/>
      <c r="N477"/>
      <c r="O477"/>
      <c r="P477" s="203"/>
    </row>
    <row r="478" spans="2:16" ht="14.5" hidden="1" x14ac:dyDescent="0.35">
      <c r="B478"/>
      <c r="C478"/>
      <c r="D478"/>
      <c r="E478"/>
      <c r="F478"/>
      <c r="G478"/>
      <c r="H478"/>
      <c r="I478"/>
      <c r="J478"/>
      <c r="K478"/>
      <c r="L478"/>
      <c r="M478"/>
      <c r="N478"/>
      <c r="O478"/>
      <c r="P478" s="203"/>
    </row>
    <row r="479" spans="2:16" ht="14.5" hidden="1" x14ac:dyDescent="0.35">
      <c r="B479"/>
      <c r="C479"/>
      <c r="D479"/>
      <c r="E479"/>
      <c r="F479"/>
      <c r="G479"/>
      <c r="H479"/>
      <c r="I479"/>
      <c r="J479"/>
      <c r="K479"/>
      <c r="L479"/>
      <c r="M479"/>
      <c r="N479"/>
      <c r="O479"/>
      <c r="P479" s="203"/>
    </row>
    <row r="480" spans="2:16" ht="14.5" hidden="1" x14ac:dyDescent="0.35">
      <c r="B480"/>
      <c r="C480"/>
      <c r="D480"/>
      <c r="E480"/>
      <c r="F480"/>
      <c r="G480"/>
      <c r="H480"/>
      <c r="I480"/>
      <c r="J480"/>
      <c r="K480"/>
      <c r="L480"/>
      <c r="M480"/>
      <c r="N480"/>
      <c r="O480"/>
      <c r="P480" s="203"/>
    </row>
    <row r="481" spans="2:16" ht="14.5" hidden="1" x14ac:dyDescent="0.35">
      <c r="B481"/>
      <c r="C481"/>
      <c r="D481"/>
      <c r="E481"/>
      <c r="F481"/>
      <c r="G481"/>
      <c r="H481"/>
      <c r="I481"/>
      <c r="J481"/>
      <c r="K481"/>
      <c r="L481"/>
      <c r="M481"/>
      <c r="N481"/>
      <c r="O481"/>
      <c r="P481" s="203"/>
    </row>
    <row r="482" spans="2:16" ht="14.5" hidden="1" x14ac:dyDescent="0.35">
      <c r="B482"/>
      <c r="C482"/>
      <c r="D482"/>
      <c r="E482"/>
      <c r="F482"/>
      <c r="G482"/>
      <c r="H482"/>
      <c r="I482"/>
      <c r="J482"/>
      <c r="K482"/>
      <c r="L482"/>
      <c r="M482"/>
      <c r="N482"/>
      <c r="O482"/>
      <c r="P482" s="203"/>
    </row>
    <row r="483" spans="2:16" ht="14.5" hidden="1" x14ac:dyDescent="0.35">
      <c r="B483"/>
      <c r="C483"/>
      <c r="D483"/>
      <c r="E483"/>
      <c r="F483"/>
      <c r="G483"/>
      <c r="H483"/>
      <c r="I483"/>
      <c r="J483"/>
      <c r="K483"/>
      <c r="L483"/>
      <c r="M483"/>
      <c r="N483"/>
      <c r="O483"/>
      <c r="P483" s="203"/>
    </row>
    <row r="484" spans="2:16" ht="14.5" hidden="1" x14ac:dyDescent="0.35">
      <c r="B484"/>
      <c r="C484"/>
      <c r="D484"/>
      <c r="E484"/>
      <c r="F484"/>
      <c r="G484"/>
      <c r="H484"/>
      <c r="I484"/>
      <c r="J484"/>
      <c r="K484"/>
      <c r="L484"/>
      <c r="M484"/>
      <c r="N484"/>
      <c r="O484"/>
      <c r="P484" s="203"/>
    </row>
    <row r="485" spans="2:16" ht="14.5" hidden="1" x14ac:dyDescent="0.35">
      <c r="B485"/>
      <c r="C485"/>
      <c r="D485"/>
      <c r="E485"/>
      <c r="F485"/>
      <c r="G485"/>
      <c r="H485"/>
      <c r="I485"/>
      <c r="J485"/>
      <c r="K485"/>
      <c r="L485"/>
      <c r="M485"/>
      <c r="N485"/>
      <c r="O485"/>
      <c r="P485" s="203"/>
    </row>
    <row r="486" spans="2:16" ht="14.5" hidden="1" x14ac:dyDescent="0.35">
      <c r="B486"/>
      <c r="C486"/>
      <c r="D486"/>
      <c r="E486"/>
      <c r="F486"/>
      <c r="G486"/>
      <c r="H486"/>
      <c r="I486"/>
      <c r="J486"/>
      <c r="K486"/>
      <c r="L486"/>
      <c r="M486"/>
      <c r="N486"/>
      <c r="O486"/>
      <c r="P486" s="203"/>
    </row>
    <row r="487" spans="2:16" ht="14.5" hidden="1" x14ac:dyDescent="0.35">
      <c r="B487"/>
      <c r="C487"/>
      <c r="D487"/>
      <c r="E487"/>
      <c r="F487"/>
      <c r="G487"/>
      <c r="H487"/>
      <c r="I487"/>
      <c r="J487"/>
      <c r="K487"/>
      <c r="L487"/>
      <c r="M487"/>
      <c r="N487"/>
      <c r="O487"/>
      <c r="P487" s="203"/>
    </row>
    <row r="488" spans="2:16" ht="14.5" hidden="1" x14ac:dyDescent="0.35">
      <c r="B488"/>
      <c r="C488"/>
      <c r="D488"/>
      <c r="E488"/>
      <c r="F488"/>
      <c r="G488"/>
      <c r="H488"/>
      <c r="I488"/>
      <c r="J488"/>
      <c r="K488"/>
      <c r="L488"/>
      <c r="M488"/>
      <c r="N488"/>
      <c r="O488"/>
      <c r="P488" s="203"/>
    </row>
    <row r="489" spans="2:16" ht="14.5" hidden="1" x14ac:dyDescent="0.35">
      <c r="B489"/>
      <c r="C489"/>
      <c r="D489"/>
      <c r="E489"/>
      <c r="F489"/>
      <c r="G489"/>
      <c r="H489"/>
      <c r="I489"/>
      <c r="J489"/>
      <c r="K489"/>
      <c r="L489"/>
      <c r="M489"/>
      <c r="N489"/>
      <c r="O489"/>
      <c r="P489" s="203"/>
    </row>
    <row r="490" spans="2:16" ht="14.5" hidden="1" x14ac:dyDescent="0.35">
      <c r="B490"/>
      <c r="C490"/>
      <c r="D490"/>
      <c r="E490"/>
      <c r="F490"/>
      <c r="G490"/>
      <c r="H490"/>
      <c r="I490"/>
      <c r="J490"/>
      <c r="K490"/>
      <c r="L490"/>
      <c r="M490"/>
      <c r="N490"/>
      <c r="O490"/>
      <c r="P490" s="203"/>
    </row>
    <row r="491" spans="2:16" ht="14.5" hidden="1" x14ac:dyDescent="0.35">
      <c r="B491"/>
      <c r="C491"/>
      <c r="D491"/>
      <c r="E491"/>
      <c r="F491"/>
      <c r="G491"/>
      <c r="H491"/>
      <c r="I491"/>
      <c r="J491"/>
      <c r="K491"/>
      <c r="L491"/>
      <c r="M491"/>
      <c r="N491"/>
      <c r="O491"/>
      <c r="P491" s="203"/>
    </row>
    <row r="492" spans="2:16" ht="14.5" hidden="1" x14ac:dyDescent="0.35">
      <c r="B492"/>
      <c r="C492"/>
      <c r="D492"/>
      <c r="E492"/>
      <c r="F492"/>
      <c r="G492"/>
      <c r="H492"/>
      <c r="I492"/>
      <c r="J492"/>
      <c r="K492"/>
      <c r="L492"/>
      <c r="M492"/>
      <c r="N492"/>
      <c r="O492"/>
      <c r="P492" s="203"/>
    </row>
    <row r="493" spans="2:16" ht="14.5" hidden="1" x14ac:dyDescent="0.35">
      <c r="B493"/>
      <c r="C493"/>
      <c r="D493"/>
      <c r="E493"/>
      <c r="F493"/>
      <c r="G493"/>
      <c r="H493"/>
      <c r="I493"/>
      <c r="J493"/>
      <c r="K493"/>
      <c r="L493"/>
      <c r="M493"/>
      <c r="N493"/>
      <c r="O493"/>
      <c r="P493" s="203"/>
    </row>
    <row r="494" spans="2:16" ht="14.5" hidden="1" x14ac:dyDescent="0.35">
      <c r="B494"/>
      <c r="C494"/>
      <c r="D494"/>
      <c r="E494"/>
      <c r="F494"/>
      <c r="G494"/>
      <c r="H494"/>
      <c r="I494"/>
      <c r="J494"/>
      <c r="K494"/>
      <c r="L494"/>
      <c r="M494"/>
      <c r="N494"/>
      <c r="O494"/>
      <c r="P494" s="203"/>
    </row>
    <row r="495" spans="2:16" ht="14.5" hidden="1" x14ac:dyDescent="0.35">
      <c r="B495"/>
      <c r="C495"/>
      <c r="D495"/>
      <c r="E495"/>
      <c r="F495"/>
      <c r="G495"/>
      <c r="H495"/>
      <c r="I495"/>
      <c r="J495"/>
      <c r="K495"/>
      <c r="L495"/>
      <c r="M495"/>
      <c r="N495"/>
      <c r="O495"/>
      <c r="P495" s="203"/>
    </row>
    <row r="496" spans="2:16" ht="14.5" hidden="1" x14ac:dyDescent="0.35">
      <c r="B496"/>
      <c r="C496"/>
      <c r="D496"/>
      <c r="E496"/>
      <c r="F496"/>
      <c r="G496"/>
      <c r="H496"/>
      <c r="I496"/>
      <c r="J496"/>
      <c r="K496"/>
      <c r="L496"/>
      <c r="M496"/>
      <c r="N496"/>
      <c r="O496"/>
      <c r="P496" s="203"/>
    </row>
    <row r="497" spans="2:16" ht="14.5" hidden="1" x14ac:dyDescent="0.35">
      <c r="B497"/>
      <c r="C497"/>
      <c r="D497"/>
      <c r="E497"/>
      <c r="F497"/>
      <c r="G497"/>
      <c r="H497"/>
      <c r="I497"/>
      <c r="J497"/>
      <c r="K497"/>
      <c r="L497"/>
      <c r="M497"/>
      <c r="N497"/>
      <c r="O497"/>
      <c r="P497" s="203"/>
    </row>
    <row r="498" spans="2:16" ht="14.5" hidden="1" x14ac:dyDescent="0.35">
      <c r="B498"/>
      <c r="C498"/>
      <c r="D498"/>
      <c r="E498"/>
      <c r="F498"/>
      <c r="G498"/>
      <c r="H498"/>
      <c r="I498"/>
      <c r="J498"/>
      <c r="K498"/>
      <c r="L498"/>
      <c r="M498"/>
      <c r="N498"/>
      <c r="O498"/>
      <c r="P498" s="203"/>
    </row>
    <row r="499" spans="2:16" ht="14.5" hidden="1" x14ac:dyDescent="0.35">
      <c r="B499"/>
      <c r="C499"/>
      <c r="D499"/>
      <c r="E499"/>
      <c r="F499"/>
      <c r="G499"/>
      <c r="H499"/>
      <c r="I499"/>
      <c r="J499"/>
      <c r="K499"/>
      <c r="L499"/>
      <c r="M499"/>
      <c r="N499"/>
      <c r="O499"/>
      <c r="P499" s="203"/>
    </row>
    <row r="500" spans="2:16" ht="14.5" hidden="1" x14ac:dyDescent="0.35">
      <c r="B500"/>
      <c r="C500"/>
      <c r="D500"/>
      <c r="E500"/>
      <c r="F500"/>
      <c r="G500"/>
      <c r="H500"/>
      <c r="I500"/>
      <c r="J500"/>
      <c r="K500"/>
      <c r="L500"/>
      <c r="M500"/>
      <c r="N500"/>
      <c r="O500"/>
      <c r="P500" s="203"/>
    </row>
    <row r="501" spans="2:16" ht="14.5" hidden="1" x14ac:dyDescent="0.35">
      <c r="B501"/>
      <c r="C501"/>
      <c r="D501"/>
      <c r="E501"/>
      <c r="F501"/>
      <c r="G501"/>
      <c r="H501"/>
      <c r="I501"/>
      <c r="J501"/>
      <c r="K501"/>
      <c r="L501"/>
      <c r="M501"/>
      <c r="N501"/>
      <c r="O501"/>
      <c r="P501" s="203"/>
    </row>
    <row r="502" spans="2:16" ht="14.5" hidden="1" x14ac:dyDescent="0.35">
      <c r="B502"/>
      <c r="C502"/>
      <c r="D502"/>
      <c r="E502"/>
      <c r="F502"/>
      <c r="G502"/>
      <c r="H502"/>
      <c r="I502"/>
      <c r="J502"/>
      <c r="K502"/>
      <c r="L502"/>
      <c r="M502"/>
      <c r="N502"/>
      <c r="O502"/>
      <c r="P502" s="203"/>
    </row>
    <row r="503" spans="2:16" ht="14.5" hidden="1" x14ac:dyDescent="0.35">
      <c r="B503"/>
      <c r="C503"/>
      <c r="D503"/>
      <c r="E503"/>
      <c r="F503"/>
      <c r="G503"/>
      <c r="H503"/>
      <c r="I503"/>
      <c r="J503"/>
      <c r="K503"/>
      <c r="L503"/>
      <c r="M503"/>
      <c r="N503"/>
      <c r="O503"/>
      <c r="P503" s="203"/>
    </row>
    <row r="504" spans="2:16" ht="14.5" hidden="1" x14ac:dyDescent="0.35">
      <c r="B504"/>
      <c r="C504"/>
      <c r="D504"/>
      <c r="E504"/>
      <c r="F504"/>
      <c r="G504"/>
      <c r="H504"/>
      <c r="I504"/>
      <c r="J504"/>
      <c r="K504"/>
      <c r="L504"/>
      <c r="M504"/>
      <c r="N504"/>
      <c r="O504"/>
      <c r="P504" s="203"/>
    </row>
    <row r="505" spans="2:16" ht="14.5" hidden="1" x14ac:dyDescent="0.35">
      <c r="B505"/>
      <c r="C505"/>
      <c r="D505"/>
      <c r="E505"/>
      <c r="F505"/>
      <c r="G505"/>
      <c r="H505"/>
      <c r="I505"/>
      <c r="J505"/>
      <c r="K505"/>
      <c r="L505"/>
      <c r="M505"/>
      <c r="N505"/>
      <c r="O505"/>
      <c r="P505" s="203"/>
    </row>
    <row r="506" spans="2:16" ht="14.5" hidden="1" x14ac:dyDescent="0.35">
      <c r="B506"/>
      <c r="C506"/>
      <c r="D506"/>
      <c r="E506"/>
      <c r="F506"/>
      <c r="G506"/>
      <c r="H506"/>
      <c r="I506"/>
      <c r="J506"/>
      <c r="K506"/>
      <c r="L506"/>
      <c r="M506"/>
      <c r="N506"/>
      <c r="O506"/>
      <c r="P506" s="203"/>
    </row>
    <row r="507" spans="2:16" ht="14.5" hidden="1" x14ac:dyDescent="0.35">
      <c r="B507"/>
      <c r="C507"/>
      <c r="D507"/>
      <c r="E507"/>
      <c r="F507"/>
      <c r="G507"/>
      <c r="H507"/>
      <c r="I507"/>
      <c r="J507"/>
      <c r="K507"/>
      <c r="L507"/>
      <c r="M507"/>
      <c r="N507"/>
      <c r="O507"/>
      <c r="P507" s="203"/>
    </row>
    <row r="508" spans="2:16" ht="14.5" hidden="1" x14ac:dyDescent="0.35">
      <c r="B508"/>
      <c r="C508"/>
      <c r="D508"/>
      <c r="E508"/>
      <c r="F508"/>
      <c r="G508"/>
      <c r="H508"/>
      <c r="I508"/>
      <c r="J508"/>
      <c r="K508"/>
      <c r="L508"/>
      <c r="M508"/>
      <c r="N508"/>
      <c r="O508"/>
      <c r="P508" s="203"/>
    </row>
    <row r="509" spans="2:16" ht="14.5" hidden="1" x14ac:dyDescent="0.35">
      <c r="B509"/>
      <c r="C509"/>
      <c r="D509"/>
      <c r="E509"/>
      <c r="F509"/>
      <c r="G509"/>
      <c r="H509"/>
      <c r="I509"/>
      <c r="J509"/>
      <c r="K509"/>
      <c r="L509"/>
      <c r="M509"/>
      <c r="N509"/>
      <c r="O509"/>
      <c r="P509" s="203"/>
    </row>
    <row r="510" spans="2:16" ht="14.5" hidden="1" x14ac:dyDescent="0.35">
      <c r="B510"/>
      <c r="C510"/>
      <c r="D510"/>
      <c r="E510"/>
      <c r="F510"/>
      <c r="G510"/>
      <c r="H510"/>
      <c r="I510"/>
      <c r="J510"/>
      <c r="K510"/>
      <c r="L510"/>
      <c r="M510"/>
      <c r="N510"/>
      <c r="O510"/>
      <c r="P510" s="203"/>
    </row>
    <row r="511" spans="2:16" ht="14.5" hidden="1" x14ac:dyDescent="0.35">
      <c r="B511"/>
      <c r="C511"/>
      <c r="D511"/>
      <c r="E511"/>
      <c r="F511"/>
      <c r="G511"/>
      <c r="H511"/>
      <c r="I511"/>
      <c r="J511"/>
      <c r="K511"/>
      <c r="L511"/>
      <c r="M511"/>
      <c r="N511"/>
      <c r="O511"/>
      <c r="P511" s="203"/>
    </row>
    <row r="512" spans="2:16" ht="14.5" hidden="1" x14ac:dyDescent="0.35">
      <c r="B512"/>
      <c r="C512"/>
      <c r="D512"/>
      <c r="E512"/>
      <c r="F512"/>
      <c r="G512"/>
      <c r="H512"/>
      <c r="I512"/>
      <c r="J512"/>
      <c r="K512"/>
      <c r="L512"/>
      <c r="M512"/>
      <c r="N512"/>
      <c r="O512"/>
      <c r="P512" s="203"/>
    </row>
    <row r="513" spans="2:16" ht="14.5" hidden="1" x14ac:dyDescent="0.35">
      <c r="B513"/>
      <c r="C513"/>
      <c r="D513"/>
      <c r="E513"/>
      <c r="F513"/>
      <c r="G513"/>
      <c r="H513"/>
      <c r="I513"/>
      <c r="J513"/>
      <c r="K513"/>
      <c r="L513"/>
      <c r="M513"/>
      <c r="N513"/>
      <c r="O513"/>
      <c r="P513" s="203"/>
    </row>
    <row r="514" spans="2:16" ht="14.5" hidden="1" x14ac:dyDescent="0.35">
      <c r="B514"/>
      <c r="C514"/>
      <c r="D514"/>
      <c r="E514"/>
      <c r="F514"/>
      <c r="G514"/>
      <c r="H514"/>
      <c r="I514"/>
      <c r="J514"/>
      <c r="K514"/>
      <c r="L514"/>
      <c r="M514"/>
      <c r="N514"/>
      <c r="O514"/>
      <c r="P514" s="203"/>
    </row>
    <row r="515" spans="2:16" ht="14.5" hidden="1" x14ac:dyDescent="0.35">
      <c r="B515"/>
      <c r="C515"/>
      <c r="D515"/>
      <c r="E515"/>
      <c r="F515"/>
      <c r="G515"/>
      <c r="H515"/>
      <c r="I515"/>
      <c r="J515"/>
      <c r="K515"/>
      <c r="L515"/>
      <c r="M515"/>
      <c r="N515"/>
      <c r="O515"/>
      <c r="P515" s="203"/>
    </row>
    <row r="516" spans="2:16" ht="14.5" hidden="1" x14ac:dyDescent="0.35">
      <c r="B516"/>
      <c r="C516"/>
      <c r="D516"/>
      <c r="E516"/>
      <c r="F516"/>
      <c r="G516"/>
      <c r="H516"/>
      <c r="I516"/>
      <c r="J516"/>
      <c r="K516"/>
      <c r="L516"/>
      <c r="M516"/>
      <c r="N516"/>
      <c r="O516"/>
      <c r="P516" s="203"/>
    </row>
    <row r="517" spans="2:16" ht="14.5" hidden="1" x14ac:dyDescent="0.35">
      <c r="B517"/>
      <c r="C517"/>
      <c r="D517"/>
      <c r="E517"/>
      <c r="F517"/>
      <c r="G517"/>
      <c r="H517"/>
      <c r="I517"/>
      <c r="J517"/>
      <c r="K517"/>
      <c r="L517"/>
      <c r="M517"/>
      <c r="N517"/>
      <c r="O517"/>
      <c r="P517" s="203"/>
    </row>
    <row r="518" spans="2:16" ht="14.5" hidden="1" x14ac:dyDescent="0.35">
      <c r="B518"/>
      <c r="C518"/>
      <c r="D518"/>
      <c r="E518"/>
      <c r="F518"/>
      <c r="G518"/>
      <c r="H518"/>
      <c r="I518"/>
      <c r="J518"/>
      <c r="K518"/>
      <c r="L518"/>
      <c r="M518"/>
      <c r="N518"/>
      <c r="O518"/>
      <c r="P518" s="203"/>
    </row>
    <row r="519" spans="2:16" ht="14.5" hidden="1" x14ac:dyDescent="0.35">
      <c r="B519"/>
      <c r="C519"/>
      <c r="D519"/>
      <c r="E519"/>
      <c r="F519"/>
      <c r="G519"/>
      <c r="H519"/>
      <c r="I519"/>
      <c r="J519"/>
      <c r="K519"/>
      <c r="L519"/>
      <c r="M519"/>
      <c r="N519"/>
      <c r="O519"/>
      <c r="P519" s="203"/>
    </row>
    <row r="520" spans="2:16" ht="14.5" hidden="1" x14ac:dyDescent="0.35">
      <c r="B520"/>
      <c r="C520"/>
      <c r="D520"/>
      <c r="E520"/>
      <c r="F520"/>
      <c r="G520"/>
      <c r="H520"/>
      <c r="I520"/>
      <c r="J520"/>
      <c r="K520"/>
      <c r="L520"/>
      <c r="M520"/>
      <c r="N520"/>
      <c r="O520"/>
      <c r="P520" s="203"/>
    </row>
    <row r="521" spans="2:16" ht="14.5" hidden="1" x14ac:dyDescent="0.35">
      <c r="B521"/>
      <c r="C521"/>
      <c r="D521"/>
      <c r="E521"/>
      <c r="F521"/>
      <c r="G521"/>
      <c r="H521"/>
      <c r="I521"/>
      <c r="J521"/>
      <c r="K521"/>
      <c r="L521"/>
      <c r="M521"/>
      <c r="N521"/>
      <c r="O521"/>
      <c r="P521" s="203"/>
    </row>
    <row r="522" spans="2:16" ht="14.5" hidden="1" x14ac:dyDescent="0.35">
      <c r="B522"/>
      <c r="C522"/>
      <c r="D522"/>
      <c r="E522"/>
      <c r="F522"/>
      <c r="G522"/>
      <c r="H522"/>
      <c r="I522"/>
      <c r="J522"/>
      <c r="K522"/>
      <c r="L522"/>
      <c r="M522"/>
      <c r="N522"/>
      <c r="O522"/>
      <c r="P522" s="203"/>
    </row>
    <row r="523" spans="2:16" ht="14.5" hidden="1" x14ac:dyDescent="0.35">
      <c r="B523"/>
      <c r="C523"/>
      <c r="D523"/>
      <c r="E523"/>
      <c r="F523"/>
      <c r="G523"/>
      <c r="H523"/>
      <c r="I523"/>
      <c r="J523"/>
      <c r="K523"/>
      <c r="L523"/>
      <c r="M523"/>
      <c r="N523"/>
      <c r="O523"/>
      <c r="P523" s="203"/>
    </row>
    <row r="524" spans="2:16" ht="14.5" hidden="1" x14ac:dyDescent="0.35">
      <c r="B524"/>
      <c r="C524"/>
      <c r="D524"/>
      <c r="E524"/>
      <c r="F524"/>
      <c r="G524"/>
      <c r="H524"/>
      <c r="I524"/>
      <c r="J524"/>
      <c r="K524"/>
      <c r="L524"/>
      <c r="M524"/>
      <c r="N524"/>
      <c r="O524"/>
      <c r="P524" s="203"/>
    </row>
    <row r="525" spans="2:16" ht="14.5" hidden="1" x14ac:dyDescent="0.35">
      <c r="B525"/>
      <c r="C525"/>
      <c r="D525"/>
      <c r="E525"/>
      <c r="F525"/>
      <c r="G525"/>
      <c r="H525"/>
      <c r="I525"/>
      <c r="J525"/>
      <c r="K525"/>
      <c r="L525"/>
      <c r="M525"/>
      <c r="N525"/>
      <c r="O525"/>
      <c r="P525" s="203"/>
    </row>
    <row r="526" spans="2:16" ht="14.5" hidden="1" x14ac:dyDescent="0.35">
      <c r="B526"/>
      <c r="C526"/>
      <c r="D526"/>
      <c r="E526"/>
      <c r="F526"/>
      <c r="G526"/>
      <c r="H526"/>
      <c r="I526"/>
      <c r="J526"/>
      <c r="K526"/>
      <c r="L526"/>
      <c r="M526"/>
      <c r="N526"/>
      <c r="O526"/>
      <c r="P526" s="203"/>
    </row>
    <row r="527" spans="2:16" ht="14.5" hidden="1" x14ac:dyDescent="0.35">
      <c r="B527"/>
      <c r="C527"/>
      <c r="D527"/>
      <c r="E527"/>
      <c r="F527"/>
      <c r="G527"/>
      <c r="H527"/>
      <c r="I527"/>
      <c r="J527"/>
      <c r="K527"/>
      <c r="L527"/>
      <c r="M527"/>
      <c r="N527"/>
      <c r="O527"/>
      <c r="P527" s="203"/>
    </row>
    <row r="528" spans="2:16" ht="14.5" hidden="1" x14ac:dyDescent="0.35">
      <c r="B528"/>
      <c r="C528"/>
      <c r="D528"/>
      <c r="E528"/>
      <c r="F528"/>
      <c r="G528"/>
      <c r="H528"/>
      <c r="I528"/>
      <c r="J528"/>
      <c r="K528"/>
      <c r="L528"/>
      <c r="M528"/>
      <c r="N528"/>
      <c r="O528"/>
      <c r="P528" s="203"/>
    </row>
    <row r="529" spans="2:16" ht="14.5" hidden="1" x14ac:dyDescent="0.35">
      <c r="B529"/>
      <c r="C529"/>
      <c r="D529"/>
      <c r="E529"/>
      <c r="F529"/>
      <c r="G529"/>
      <c r="H529"/>
      <c r="I529"/>
      <c r="J529"/>
      <c r="K529"/>
      <c r="L529"/>
      <c r="M529"/>
      <c r="N529"/>
      <c r="O529"/>
      <c r="P529" s="203"/>
    </row>
    <row r="530" spans="2:16" ht="14.5" hidden="1" x14ac:dyDescent="0.35">
      <c r="B530"/>
      <c r="C530"/>
      <c r="D530"/>
      <c r="E530"/>
      <c r="F530"/>
      <c r="G530"/>
      <c r="H530"/>
      <c r="I530"/>
      <c r="J530"/>
      <c r="K530"/>
      <c r="L530"/>
      <c r="M530"/>
      <c r="N530"/>
      <c r="O530"/>
      <c r="P530" s="203"/>
    </row>
    <row r="531" spans="2:16" ht="14.5" hidden="1" x14ac:dyDescent="0.35">
      <c r="B531"/>
      <c r="C531"/>
      <c r="D531"/>
      <c r="E531"/>
      <c r="F531"/>
      <c r="G531"/>
      <c r="H531"/>
      <c r="I531"/>
      <c r="J531"/>
      <c r="K531"/>
      <c r="L531"/>
      <c r="M531"/>
      <c r="N531"/>
      <c r="O531"/>
      <c r="P531" s="203"/>
    </row>
    <row r="532" spans="2:16" ht="14.5" hidden="1" x14ac:dyDescent="0.35">
      <c r="B532"/>
      <c r="C532"/>
      <c r="D532"/>
      <c r="E532"/>
      <c r="F532"/>
      <c r="G532"/>
      <c r="H532"/>
      <c r="I532"/>
      <c r="J532"/>
      <c r="K532"/>
      <c r="L532"/>
      <c r="M532"/>
      <c r="N532"/>
      <c r="O532"/>
      <c r="P532" s="203"/>
    </row>
    <row r="533" spans="2:16" ht="14.5" hidden="1" x14ac:dyDescent="0.35">
      <c r="B533"/>
      <c r="C533"/>
      <c r="D533"/>
      <c r="E533"/>
      <c r="F533"/>
      <c r="G533"/>
      <c r="H533"/>
      <c r="I533"/>
      <c r="J533"/>
      <c r="K533"/>
      <c r="L533"/>
      <c r="M533"/>
      <c r="N533"/>
      <c r="O533"/>
      <c r="P533" s="203"/>
    </row>
    <row r="534" spans="2:16" ht="14.5" hidden="1" x14ac:dyDescent="0.35">
      <c r="B534"/>
      <c r="C534"/>
      <c r="D534"/>
      <c r="E534"/>
      <c r="F534"/>
      <c r="G534"/>
      <c r="H534"/>
      <c r="I534"/>
      <c r="J534"/>
      <c r="K534"/>
      <c r="L534"/>
      <c r="M534"/>
      <c r="N534"/>
      <c r="O534"/>
      <c r="P534" s="203"/>
    </row>
    <row r="535" spans="2:16" ht="14.5" hidden="1" x14ac:dyDescent="0.35">
      <c r="B535"/>
      <c r="C535"/>
      <c r="D535"/>
      <c r="E535"/>
      <c r="F535"/>
      <c r="G535"/>
      <c r="H535"/>
      <c r="I535"/>
      <c r="J535"/>
      <c r="K535"/>
      <c r="L535"/>
      <c r="M535"/>
      <c r="N535"/>
      <c r="O535"/>
      <c r="P535" s="203"/>
    </row>
    <row r="536" spans="2:16" ht="14.5" hidden="1" x14ac:dyDescent="0.35">
      <c r="B536"/>
      <c r="C536"/>
      <c r="D536"/>
      <c r="E536"/>
      <c r="F536"/>
      <c r="G536"/>
      <c r="H536"/>
      <c r="I536"/>
      <c r="J536"/>
      <c r="K536"/>
      <c r="L536"/>
      <c r="M536"/>
      <c r="N536"/>
      <c r="O536"/>
      <c r="P536" s="203"/>
    </row>
    <row r="537" spans="2:16" ht="14.5" hidden="1" x14ac:dyDescent="0.35">
      <c r="B537"/>
      <c r="C537"/>
      <c r="D537"/>
      <c r="E537"/>
      <c r="F537"/>
      <c r="G537"/>
      <c r="H537"/>
      <c r="I537"/>
      <c r="J537"/>
      <c r="K537"/>
      <c r="L537"/>
      <c r="M537"/>
      <c r="N537"/>
      <c r="O537"/>
      <c r="P537" s="203"/>
    </row>
    <row r="538" spans="2:16" ht="14.5" hidden="1" x14ac:dyDescent="0.35">
      <c r="B538"/>
      <c r="C538"/>
      <c r="D538"/>
      <c r="E538"/>
      <c r="F538"/>
      <c r="G538"/>
      <c r="H538"/>
      <c r="I538"/>
      <c r="J538"/>
      <c r="K538"/>
      <c r="L538"/>
      <c r="M538"/>
      <c r="N538"/>
      <c r="O538"/>
      <c r="P538" s="203"/>
    </row>
    <row r="539" spans="2:16" ht="14.5" hidden="1" x14ac:dyDescent="0.35">
      <c r="B539"/>
      <c r="C539"/>
      <c r="D539"/>
      <c r="E539"/>
      <c r="F539"/>
      <c r="G539"/>
      <c r="H539"/>
      <c r="I539"/>
      <c r="J539"/>
      <c r="K539"/>
      <c r="L539"/>
      <c r="M539"/>
      <c r="N539"/>
      <c r="O539"/>
      <c r="P539" s="203"/>
    </row>
    <row r="540" spans="2:16" ht="14.5" hidden="1" x14ac:dyDescent="0.35">
      <c r="B540"/>
      <c r="C540"/>
      <c r="D540"/>
      <c r="E540"/>
      <c r="F540"/>
      <c r="G540"/>
      <c r="H540"/>
      <c r="I540"/>
      <c r="J540"/>
      <c r="K540"/>
      <c r="L540"/>
      <c r="M540"/>
      <c r="N540"/>
      <c r="O540"/>
      <c r="P540" s="203"/>
    </row>
    <row r="541" spans="2:16" ht="14.5" hidden="1" x14ac:dyDescent="0.35">
      <c r="B541"/>
      <c r="C541"/>
      <c r="D541"/>
      <c r="E541"/>
      <c r="F541"/>
      <c r="G541"/>
      <c r="H541"/>
      <c r="I541"/>
      <c r="J541"/>
      <c r="K541"/>
      <c r="L541"/>
      <c r="M541"/>
      <c r="N541"/>
      <c r="O541"/>
      <c r="P541" s="203"/>
    </row>
    <row r="542" spans="2:16" ht="14.5" hidden="1" x14ac:dyDescent="0.35">
      <c r="B542"/>
      <c r="C542"/>
      <c r="D542"/>
      <c r="E542"/>
      <c r="F542"/>
      <c r="G542"/>
      <c r="H542"/>
      <c r="I542"/>
      <c r="J542"/>
      <c r="K542"/>
      <c r="L542"/>
      <c r="M542"/>
      <c r="N542"/>
      <c r="O542"/>
      <c r="P542" s="203"/>
    </row>
    <row r="543" spans="2:16" ht="14.5" hidden="1" x14ac:dyDescent="0.35">
      <c r="B543"/>
      <c r="C543"/>
      <c r="D543"/>
      <c r="E543"/>
      <c r="F543"/>
      <c r="G543"/>
      <c r="H543"/>
      <c r="I543"/>
      <c r="J543"/>
      <c r="K543"/>
      <c r="L543"/>
      <c r="M543"/>
      <c r="N543"/>
      <c r="O543"/>
      <c r="P543" s="203"/>
    </row>
    <row r="544" spans="2:16" ht="14.5" hidden="1" x14ac:dyDescent="0.35">
      <c r="B544"/>
      <c r="C544"/>
      <c r="D544"/>
      <c r="E544"/>
      <c r="F544"/>
      <c r="G544"/>
      <c r="H544"/>
      <c r="I544"/>
      <c r="J544"/>
      <c r="K544"/>
      <c r="L544"/>
      <c r="M544"/>
      <c r="N544"/>
      <c r="O544"/>
      <c r="P544" s="203"/>
    </row>
    <row r="545" spans="2:16" ht="14.5" hidden="1" x14ac:dyDescent="0.35">
      <c r="B545"/>
      <c r="C545"/>
      <c r="D545"/>
      <c r="E545"/>
      <c r="F545"/>
      <c r="G545"/>
      <c r="H545"/>
      <c r="I545"/>
      <c r="J545"/>
      <c r="K545"/>
      <c r="L545"/>
      <c r="M545"/>
      <c r="N545"/>
      <c r="O545"/>
      <c r="P545" s="203"/>
    </row>
    <row r="546" spans="2:16" ht="14.5" hidden="1" x14ac:dyDescent="0.35">
      <c r="B546"/>
      <c r="C546"/>
      <c r="D546"/>
      <c r="E546"/>
      <c r="F546"/>
      <c r="G546"/>
      <c r="H546"/>
      <c r="I546"/>
      <c r="J546"/>
      <c r="K546"/>
      <c r="L546"/>
      <c r="M546"/>
      <c r="N546"/>
      <c r="O546"/>
      <c r="P546" s="203"/>
    </row>
    <row r="547" spans="2:16" ht="14.5" hidden="1" x14ac:dyDescent="0.35">
      <c r="B547"/>
      <c r="C547"/>
      <c r="D547"/>
      <c r="E547"/>
      <c r="F547"/>
      <c r="G547"/>
      <c r="H547"/>
      <c r="I547"/>
      <c r="J547"/>
      <c r="K547"/>
      <c r="L547"/>
      <c r="M547"/>
      <c r="N547"/>
      <c r="O547"/>
      <c r="P547" s="203"/>
    </row>
    <row r="548" spans="2:16" ht="14.5" hidden="1" x14ac:dyDescent="0.35">
      <c r="B548"/>
      <c r="C548"/>
      <c r="D548"/>
      <c r="E548"/>
      <c r="F548"/>
      <c r="G548"/>
      <c r="H548"/>
      <c r="I548"/>
      <c r="J548"/>
      <c r="K548"/>
      <c r="L548"/>
      <c r="M548"/>
      <c r="N548"/>
      <c r="O548"/>
      <c r="P548" s="203"/>
    </row>
    <row r="549" spans="2:16" ht="14.5" hidden="1" x14ac:dyDescent="0.35">
      <c r="B549"/>
      <c r="C549"/>
      <c r="D549"/>
      <c r="E549"/>
      <c r="F549"/>
      <c r="G549"/>
      <c r="H549"/>
      <c r="I549"/>
      <c r="J549"/>
      <c r="K549"/>
      <c r="L549"/>
      <c r="M549"/>
      <c r="N549"/>
      <c r="O549"/>
      <c r="P549" s="203"/>
    </row>
    <row r="550" spans="2:16" ht="14.5" hidden="1" x14ac:dyDescent="0.35">
      <c r="B550"/>
      <c r="C550"/>
      <c r="D550"/>
      <c r="E550"/>
      <c r="F550"/>
      <c r="G550"/>
      <c r="H550"/>
      <c r="I550"/>
      <c r="J550"/>
      <c r="K550"/>
      <c r="L550"/>
      <c r="M550"/>
      <c r="N550"/>
      <c r="O550"/>
      <c r="P550" s="203"/>
    </row>
    <row r="551" spans="2:16" ht="14.5" hidden="1" x14ac:dyDescent="0.35">
      <c r="B551"/>
      <c r="C551"/>
      <c r="D551"/>
      <c r="E551"/>
      <c r="F551"/>
      <c r="G551"/>
      <c r="H551"/>
      <c r="I551"/>
      <c r="J551"/>
      <c r="K551"/>
      <c r="L551"/>
      <c r="M551"/>
      <c r="N551"/>
      <c r="O551"/>
      <c r="P551" s="203"/>
    </row>
    <row r="552" spans="2:16" ht="14.5" hidden="1" x14ac:dyDescent="0.35">
      <c r="B552"/>
      <c r="C552"/>
      <c r="D552"/>
      <c r="E552"/>
      <c r="F552"/>
      <c r="G552"/>
      <c r="H552"/>
      <c r="I552"/>
      <c r="J552"/>
      <c r="K552"/>
      <c r="L552"/>
      <c r="M552"/>
      <c r="N552"/>
      <c r="O552"/>
      <c r="P552" s="203"/>
    </row>
    <row r="553" spans="2:16" ht="14.5" hidden="1" x14ac:dyDescent="0.35">
      <c r="B553"/>
      <c r="C553"/>
      <c r="D553"/>
      <c r="E553"/>
      <c r="F553"/>
      <c r="G553"/>
      <c r="H553"/>
      <c r="I553"/>
      <c r="J553"/>
      <c r="K553"/>
      <c r="L553"/>
      <c r="M553"/>
      <c r="N553"/>
      <c r="O553"/>
      <c r="P553" s="203"/>
    </row>
    <row r="554" spans="2:16" ht="14.5" hidden="1" x14ac:dyDescent="0.35">
      <c r="B554"/>
      <c r="C554"/>
      <c r="D554"/>
      <c r="E554"/>
      <c r="F554"/>
      <c r="G554"/>
      <c r="H554"/>
      <c r="I554"/>
      <c r="J554"/>
      <c r="K554"/>
      <c r="L554"/>
      <c r="M554"/>
      <c r="N554"/>
      <c r="O554"/>
      <c r="P554" s="203"/>
    </row>
    <row r="555" spans="2:16" ht="14.5" hidden="1" x14ac:dyDescent="0.35">
      <c r="B555"/>
      <c r="C555"/>
      <c r="D555"/>
      <c r="E555"/>
      <c r="F555"/>
      <c r="G555"/>
      <c r="H555"/>
      <c r="I555"/>
      <c r="J555"/>
      <c r="K555"/>
      <c r="L555"/>
      <c r="M555"/>
      <c r="N555"/>
      <c r="O555"/>
      <c r="P555" s="203"/>
    </row>
    <row r="556" spans="2:16" ht="14.5" hidden="1" x14ac:dyDescent="0.35">
      <c r="B556"/>
      <c r="C556"/>
      <c r="D556"/>
      <c r="E556"/>
      <c r="F556"/>
      <c r="G556"/>
      <c r="H556"/>
      <c r="I556"/>
      <c r="J556"/>
      <c r="K556"/>
      <c r="L556"/>
      <c r="M556"/>
      <c r="N556"/>
      <c r="O556"/>
      <c r="P556" s="203"/>
    </row>
    <row r="557" spans="2:16" ht="14.5" hidden="1" x14ac:dyDescent="0.35">
      <c r="B557"/>
      <c r="C557"/>
      <c r="D557"/>
      <c r="E557"/>
      <c r="F557"/>
      <c r="G557"/>
      <c r="H557"/>
      <c r="I557"/>
      <c r="J557"/>
      <c r="K557"/>
      <c r="L557"/>
      <c r="M557"/>
      <c r="N557"/>
      <c r="O557"/>
      <c r="P557" s="203"/>
    </row>
    <row r="558" spans="2:16" ht="14.5" hidden="1" x14ac:dyDescent="0.35">
      <c r="B558"/>
      <c r="C558"/>
      <c r="D558"/>
      <c r="E558"/>
      <c r="F558"/>
      <c r="G558"/>
      <c r="H558"/>
      <c r="I558"/>
      <c r="J558"/>
      <c r="K558"/>
      <c r="L558"/>
      <c r="M558"/>
      <c r="N558"/>
      <c r="O558"/>
      <c r="P558" s="203"/>
    </row>
    <row r="559" spans="2:16" ht="14.5" hidden="1" x14ac:dyDescent="0.35">
      <c r="B559"/>
      <c r="C559"/>
      <c r="D559"/>
      <c r="E559"/>
      <c r="F559"/>
      <c r="G559"/>
      <c r="H559"/>
      <c r="I559"/>
      <c r="J559"/>
      <c r="K559"/>
      <c r="L559"/>
      <c r="M559"/>
      <c r="N559"/>
      <c r="O559"/>
      <c r="P559" s="203"/>
    </row>
    <row r="560" spans="2:16" ht="14.5" hidden="1" x14ac:dyDescent="0.35">
      <c r="B560"/>
      <c r="C560"/>
      <c r="D560"/>
      <c r="E560"/>
      <c r="F560"/>
      <c r="G560"/>
      <c r="H560"/>
      <c r="I560"/>
      <c r="J560"/>
      <c r="K560"/>
      <c r="L560"/>
      <c r="M560"/>
      <c r="N560"/>
      <c r="O560"/>
      <c r="P560" s="203"/>
    </row>
    <row r="561" spans="2:16" ht="14.5" hidden="1" x14ac:dyDescent="0.35">
      <c r="B561"/>
      <c r="C561"/>
      <c r="D561"/>
      <c r="E561"/>
      <c r="F561"/>
      <c r="G561"/>
      <c r="H561"/>
      <c r="I561"/>
      <c r="J561"/>
      <c r="K561"/>
      <c r="L561"/>
      <c r="M561"/>
      <c r="N561"/>
      <c r="O561"/>
      <c r="P561" s="203"/>
    </row>
    <row r="562" spans="2:16" ht="14.5" hidden="1" x14ac:dyDescent="0.35">
      <c r="B562"/>
      <c r="C562"/>
      <c r="D562"/>
      <c r="E562"/>
      <c r="F562"/>
      <c r="G562"/>
      <c r="H562"/>
      <c r="I562"/>
      <c r="J562"/>
      <c r="K562"/>
      <c r="L562"/>
      <c r="M562"/>
      <c r="N562"/>
      <c r="O562"/>
      <c r="P562" s="203"/>
    </row>
    <row r="563" spans="2:16" ht="14.5" hidden="1" x14ac:dyDescent="0.35">
      <c r="B563"/>
      <c r="C563"/>
      <c r="D563"/>
      <c r="E563"/>
      <c r="F563"/>
      <c r="G563"/>
      <c r="H563"/>
      <c r="I563"/>
      <c r="J563"/>
      <c r="K563"/>
      <c r="L563"/>
      <c r="M563"/>
      <c r="N563"/>
      <c r="O563"/>
      <c r="P563" s="203"/>
    </row>
    <row r="564" spans="2:16" ht="14.5" hidden="1" x14ac:dyDescent="0.35">
      <c r="B564"/>
      <c r="C564"/>
      <c r="D564"/>
      <c r="E564"/>
      <c r="F564"/>
      <c r="G564"/>
      <c r="H564"/>
      <c r="I564"/>
      <c r="J564"/>
      <c r="K564"/>
      <c r="L564"/>
      <c r="M564"/>
      <c r="N564"/>
      <c r="O564"/>
      <c r="P564" s="203"/>
    </row>
    <row r="565" spans="2:16" ht="14.5" hidden="1" x14ac:dyDescent="0.35">
      <c r="B565"/>
      <c r="C565"/>
      <c r="D565"/>
      <c r="E565"/>
      <c r="F565"/>
      <c r="G565"/>
      <c r="H565"/>
      <c r="I565"/>
      <c r="J565"/>
      <c r="K565"/>
      <c r="L565"/>
      <c r="M565"/>
      <c r="N565"/>
      <c r="O565"/>
      <c r="P565" s="203"/>
    </row>
    <row r="566" spans="2:16" ht="14.5" hidden="1" x14ac:dyDescent="0.35">
      <c r="B566"/>
      <c r="C566"/>
      <c r="D566"/>
      <c r="E566"/>
      <c r="F566"/>
      <c r="G566"/>
      <c r="H566"/>
      <c r="I566"/>
      <c r="J566"/>
      <c r="K566"/>
      <c r="L566"/>
      <c r="M566"/>
      <c r="N566"/>
      <c r="O566"/>
      <c r="P566" s="203"/>
    </row>
    <row r="567" spans="2:16" ht="14.5" hidden="1" x14ac:dyDescent="0.35">
      <c r="B567"/>
      <c r="C567"/>
      <c r="D567"/>
      <c r="E567"/>
      <c r="F567"/>
      <c r="G567"/>
      <c r="H567"/>
      <c r="I567"/>
      <c r="J567"/>
      <c r="K567"/>
      <c r="L567"/>
      <c r="M567"/>
      <c r="N567"/>
      <c r="O567"/>
      <c r="P567" s="203"/>
    </row>
    <row r="568" spans="2:16" ht="14.5" hidden="1" x14ac:dyDescent="0.35">
      <c r="B568"/>
      <c r="C568"/>
      <c r="D568"/>
      <c r="E568"/>
      <c r="F568"/>
      <c r="G568"/>
      <c r="H568"/>
      <c r="I568"/>
      <c r="J568"/>
      <c r="K568"/>
      <c r="L568"/>
      <c r="M568"/>
      <c r="N568"/>
      <c r="O568"/>
      <c r="P568" s="203"/>
    </row>
    <row r="569" spans="2:16" ht="14.5" hidden="1" x14ac:dyDescent="0.35">
      <c r="B569"/>
      <c r="C569"/>
      <c r="D569"/>
      <c r="E569"/>
      <c r="F569"/>
      <c r="G569"/>
      <c r="H569"/>
      <c r="I569"/>
      <c r="J569"/>
      <c r="K569"/>
      <c r="L569"/>
      <c r="M569"/>
      <c r="N569"/>
      <c r="O569"/>
      <c r="P569" s="203"/>
    </row>
    <row r="570" spans="2:16" ht="14.5" hidden="1" x14ac:dyDescent="0.35">
      <c r="B570"/>
      <c r="C570"/>
      <c r="D570"/>
      <c r="E570"/>
      <c r="F570"/>
      <c r="G570"/>
      <c r="H570"/>
      <c r="I570"/>
      <c r="J570"/>
      <c r="K570"/>
      <c r="L570"/>
      <c r="M570"/>
      <c r="N570"/>
      <c r="O570"/>
      <c r="P570" s="203"/>
    </row>
    <row r="571" spans="2:16" ht="14.5" hidden="1" x14ac:dyDescent="0.35">
      <c r="B571"/>
      <c r="C571"/>
      <c r="D571"/>
      <c r="E571"/>
      <c r="F571"/>
      <c r="G571"/>
      <c r="H571"/>
      <c r="I571"/>
      <c r="J571"/>
      <c r="K571"/>
      <c r="L571"/>
      <c r="M571"/>
      <c r="N571"/>
      <c r="O571"/>
      <c r="P571" s="203"/>
    </row>
    <row r="572" spans="2:16" ht="14.5" hidden="1" x14ac:dyDescent="0.35">
      <c r="B572"/>
      <c r="C572"/>
      <c r="D572"/>
      <c r="E572"/>
      <c r="F572"/>
      <c r="G572"/>
      <c r="H572"/>
      <c r="I572"/>
      <c r="J572"/>
      <c r="K572"/>
      <c r="L572"/>
      <c r="M572"/>
      <c r="N572"/>
      <c r="O572"/>
      <c r="P572" s="203"/>
    </row>
    <row r="573" spans="2:16" ht="14.5" hidden="1" x14ac:dyDescent="0.35">
      <c r="B573"/>
      <c r="C573"/>
      <c r="D573"/>
      <c r="E573"/>
      <c r="F573"/>
      <c r="G573"/>
      <c r="H573"/>
      <c r="I573"/>
      <c r="J573"/>
      <c r="K573"/>
      <c r="L573"/>
      <c r="M573"/>
      <c r="N573"/>
      <c r="O573"/>
      <c r="P573" s="203"/>
    </row>
    <row r="574" spans="2:16" ht="14.5" hidden="1" x14ac:dyDescent="0.35">
      <c r="B574"/>
      <c r="C574"/>
      <c r="D574"/>
      <c r="E574"/>
      <c r="F574"/>
      <c r="G574"/>
      <c r="H574"/>
      <c r="I574"/>
      <c r="J574"/>
      <c r="K574"/>
      <c r="L574"/>
      <c r="M574"/>
      <c r="N574"/>
      <c r="O574"/>
      <c r="P574" s="203"/>
    </row>
    <row r="575" spans="2:16" ht="14.5" hidden="1" x14ac:dyDescent="0.35">
      <c r="B575"/>
      <c r="C575"/>
      <c r="D575"/>
      <c r="E575"/>
      <c r="F575"/>
      <c r="G575"/>
      <c r="H575"/>
      <c r="I575"/>
      <c r="J575"/>
      <c r="K575"/>
      <c r="L575"/>
      <c r="M575"/>
      <c r="N575"/>
      <c r="O575"/>
      <c r="P575" s="203"/>
    </row>
    <row r="576" spans="2:16" ht="14.5" hidden="1" x14ac:dyDescent="0.35">
      <c r="B576"/>
      <c r="C576"/>
      <c r="D576"/>
      <c r="E576"/>
      <c r="F576"/>
      <c r="G576"/>
      <c r="H576"/>
      <c r="I576"/>
      <c r="J576"/>
      <c r="K576"/>
      <c r="L576"/>
      <c r="M576"/>
      <c r="N576"/>
      <c r="O576"/>
      <c r="P576" s="203"/>
    </row>
    <row r="577" spans="2:16" ht="14.5" hidden="1" x14ac:dyDescent="0.35">
      <c r="B577"/>
      <c r="C577"/>
      <c r="D577"/>
      <c r="E577"/>
      <c r="F577"/>
      <c r="G577"/>
      <c r="H577"/>
      <c r="I577"/>
      <c r="J577"/>
      <c r="K577"/>
      <c r="L577"/>
      <c r="M577"/>
      <c r="N577"/>
      <c r="O577"/>
      <c r="P577" s="203"/>
    </row>
    <row r="578" spans="2:16" ht="14.5" hidden="1" x14ac:dyDescent="0.35">
      <c r="B578"/>
      <c r="C578"/>
      <c r="D578"/>
      <c r="E578"/>
      <c r="F578"/>
      <c r="G578"/>
      <c r="H578"/>
      <c r="I578"/>
      <c r="J578"/>
      <c r="K578"/>
      <c r="L578"/>
      <c r="M578"/>
      <c r="N578"/>
      <c r="O578"/>
      <c r="P578" s="203"/>
    </row>
    <row r="579" spans="2:16" ht="14.5" hidden="1" x14ac:dyDescent="0.35">
      <c r="B579"/>
      <c r="C579"/>
      <c r="D579"/>
      <c r="E579"/>
      <c r="F579"/>
      <c r="G579"/>
      <c r="H579"/>
      <c r="I579"/>
      <c r="J579"/>
      <c r="K579"/>
      <c r="L579"/>
      <c r="M579"/>
      <c r="N579"/>
      <c r="O579"/>
      <c r="P579" s="203"/>
    </row>
    <row r="580" spans="2:16" ht="14.5" hidden="1" x14ac:dyDescent="0.35">
      <c r="B580"/>
      <c r="C580"/>
      <c r="D580"/>
      <c r="E580"/>
      <c r="F580"/>
      <c r="G580"/>
      <c r="H580"/>
      <c r="I580"/>
      <c r="J580"/>
      <c r="K580"/>
      <c r="L580"/>
      <c r="M580"/>
      <c r="N580"/>
      <c r="O580"/>
      <c r="P580" s="203"/>
    </row>
    <row r="581" spans="2:16" ht="14.5" hidden="1" x14ac:dyDescent="0.35">
      <c r="B581"/>
      <c r="C581"/>
      <c r="D581"/>
      <c r="E581"/>
      <c r="F581"/>
      <c r="G581"/>
      <c r="H581"/>
      <c r="I581"/>
      <c r="J581"/>
      <c r="K581"/>
      <c r="L581"/>
      <c r="M581"/>
      <c r="N581"/>
      <c r="O581"/>
      <c r="P581" s="203"/>
    </row>
    <row r="582" spans="2:16" ht="14.5" hidden="1" x14ac:dyDescent="0.35">
      <c r="B582"/>
      <c r="C582"/>
      <c r="D582"/>
      <c r="E582"/>
      <c r="F582"/>
      <c r="G582"/>
      <c r="H582"/>
      <c r="I582"/>
      <c r="J582"/>
      <c r="K582"/>
      <c r="L582"/>
      <c r="M582"/>
      <c r="N582"/>
      <c r="O582"/>
      <c r="P582" s="203"/>
    </row>
    <row r="583" spans="2:16" ht="14.5" hidden="1" x14ac:dyDescent="0.35">
      <c r="B583"/>
      <c r="C583"/>
      <c r="D583"/>
      <c r="E583"/>
      <c r="F583"/>
      <c r="G583"/>
      <c r="H583"/>
      <c r="I583"/>
      <c r="J583"/>
      <c r="K583"/>
      <c r="L583"/>
      <c r="M583"/>
      <c r="N583"/>
      <c r="O583"/>
      <c r="P583" s="203"/>
    </row>
    <row r="584" spans="2:16" ht="14.5" hidden="1" x14ac:dyDescent="0.35">
      <c r="B584"/>
      <c r="C584"/>
      <c r="D584"/>
      <c r="E584"/>
      <c r="F584"/>
      <c r="G584"/>
      <c r="H584"/>
      <c r="I584"/>
      <c r="J584"/>
      <c r="K584"/>
      <c r="L584"/>
      <c r="M584"/>
      <c r="N584"/>
      <c r="O584"/>
      <c r="P584" s="203"/>
    </row>
    <row r="585" spans="2:16" ht="14.5" hidden="1" x14ac:dyDescent="0.35">
      <c r="B585"/>
      <c r="C585"/>
      <c r="D585"/>
      <c r="E585"/>
      <c r="F585"/>
      <c r="G585"/>
      <c r="H585"/>
      <c r="I585"/>
      <c r="J585"/>
      <c r="K585"/>
      <c r="L585"/>
      <c r="M585"/>
      <c r="N585"/>
      <c r="O585"/>
      <c r="P585" s="203"/>
    </row>
    <row r="586" spans="2:16" ht="14.5" hidden="1" x14ac:dyDescent="0.35">
      <c r="B586"/>
      <c r="C586"/>
      <c r="D586"/>
      <c r="E586"/>
      <c r="F586"/>
      <c r="G586"/>
      <c r="H586"/>
      <c r="I586"/>
      <c r="J586"/>
      <c r="K586"/>
      <c r="L586"/>
      <c r="M586"/>
      <c r="N586"/>
      <c r="O586"/>
      <c r="P586" s="203"/>
    </row>
    <row r="587" spans="2:16" ht="14.5" hidden="1" x14ac:dyDescent="0.35">
      <c r="B587"/>
      <c r="C587"/>
      <c r="D587"/>
      <c r="E587"/>
      <c r="F587"/>
      <c r="G587"/>
      <c r="H587"/>
      <c r="I587"/>
      <c r="J587"/>
      <c r="K587"/>
      <c r="L587"/>
      <c r="M587"/>
      <c r="N587"/>
      <c r="O587"/>
      <c r="P587" s="203"/>
    </row>
    <row r="588" spans="2:16" ht="14.5" hidden="1" x14ac:dyDescent="0.35">
      <c r="B588"/>
      <c r="C588"/>
      <c r="D588"/>
      <c r="E588"/>
      <c r="F588"/>
      <c r="G588"/>
      <c r="H588"/>
      <c r="I588"/>
      <c r="J588"/>
      <c r="K588"/>
      <c r="L588"/>
      <c r="M588"/>
      <c r="N588"/>
      <c r="O588"/>
      <c r="P588" s="203"/>
    </row>
    <row r="589" spans="2:16" ht="14.5" hidden="1" x14ac:dyDescent="0.35">
      <c r="B589"/>
      <c r="C589"/>
      <c r="D589"/>
      <c r="E589"/>
      <c r="F589"/>
      <c r="G589"/>
      <c r="H589"/>
      <c r="I589"/>
      <c r="J589"/>
      <c r="K589"/>
      <c r="L589"/>
      <c r="M589"/>
      <c r="N589"/>
      <c r="O589"/>
      <c r="P589" s="203"/>
    </row>
    <row r="590" spans="2:16" ht="14.5" hidden="1" x14ac:dyDescent="0.35">
      <c r="B590"/>
      <c r="C590"/>
      <c r="D590"/>
      <c r="E590"/>
      <c r="F590"/>
      <c r="G590"/>
      <c r="H590"/>
      <c r="I590"/>
      <c r="J590"/>
      <c r="K590"/>
      <c r="L590"/>
      <c r="M590"/>
      <c r="N590"/>
      <c r="O590"/>
      <c r="P590" s="203"/>
    </row>
    <row r="591" spans="2:16" ht="14.5" hidden="1" x14ac:dyDescent="0.35">
      <c r="B591"/>
      <c r="C591"/>
      <c r="D591"/>
      <c r="E591"/>
      <c r="F591"/>
      <c r="G591"/>
      <c r="H591"/>
      <c r="I591"/>
      <c r="J591"/>
      <c r="K591"/>
      <c r="L591"/>
      <c r="M591"/>
      <c r="N591"/>
      <c r="O591"/>
      <c r="P591" s="203"/>
    </row>
    <row r="592" spans="2:16" ht="14.5" hidden="1" x14ac:dyDescent="0.35">
      <c r="B592"/>
      <c r="C592"/>
      <c r="D592"/>
      <c r="E592"/>
      <c r="F592"/>
      <c r="G592"/>
      <c r="H592"/>
      <c r="I592"/>
      <c r="J592"/>
      <c r="K592"/>
      <c r="L592"/>
      <c r="M592"/>
      <c r="N592"/>
      <c r="O592"/>
      <c r="P592" s="203"/>
    </row>
    <row r="593" spans="2:16" ht="14.5" hidden="1" x14ac:dyDescent="0.35">
      <c r="B593"/>
      <c r="C593"/>
      <c r="D593"/>
      <c r="E593"/>
      <c r="F593"/>
      <c r="G593"/>
      <c r="H593"/>
      <c r="I593"/>
      <c r="J593"/>
      <c r="K593"/>
      <c r="L593"/>
      <c r="M593"/>
      <c r="N593"/>
      <c r="O593"/>
      <c r="P593" s="203"/>
    </row>
    <row r="594" spans="2:16" ht="14.5" hidden="1" x14ac:dyDescent="0.35">
      <c r="B594"/>
      <c r="C594"/>
      <c r="D594"/>
      <c r="E594"/>
      <c r="F594"/>
      <c r="G594"/>
      <c r="H594"/>
      <c r="I594"/>
      <c r="J594"/>
      <c r="K594"/>
      <c r="L594"/>
      <c r="M594"/>
      <c r="N594"/>
      <c r="O594"/>
      <c r="P594" s="203"/>
    </row>
    <row r="595" spans="2:16" ht="14.5" hidden="1" x14ac:dyDescent="0.35">
      <c r="B595"/>
      <c r="C595"/>
      <c r="D595"/>
      <c r="E595"/>
      <c r="F595"/>
      <c r="G595"/>
      <c r="H595"/>
      <c r="I595"/>
      <c r="J595"/>
      <c r="K595"/>
      <c r="L595"/>
      <c r="M595"/>
      <c r="N595"/>
      <c r="O595"/>
      <c r="P595" s="203"/>
    </row>
    <row r="596" spans="2:16" ht="14.5" hidden="1" x14ac:dyDescent="0.35">
      <c r="B596"/>
      <c r="C596"/>
      <c r="D596"/>
      <c r="E596"/>
      <c r="F596"/>
      <c r="G596"/>
      <c r="H596"/>
      <c r="I596"/>
      <c r="J596"/>
      <c r="K596"/>
      <c r="L596"/>
      <c r="M596"/>
      <c r="N596"/>
      <c r="O596"/>
      <c r="P596" s="203"/>
    </row>
    <row r="597" spans="2:16" ht="14.5" hidden="1" x14ac:dyDescent="0.35">
      <c r="B597"/>
      <c r="C597"/>
      <c r="D597"/>
      <c r="E597"/>
      <c r="F597"/>
      <c r="G597"/>
      <c r="H597"/>
      <c r="I597"/>
      <c r="J597"/>
      <c r="K597"/>
      <c r="L597"/>
      <c r="M597"/>
      <c r="N597"/>
      <c r="O597"/>
      <c r="P597" s="203"/>
    </row>
    <row r="598" spans="2:16" ht="14.5" hidden="1" x14ac:dyDescent="0.35">
      <c r="B598"/>
      <c r="C598"/>
      <c r="D598"/>
      <c r="E598"/>
      <c r="F598"/>
      <c r="G598"/>
      <c r="H598"/>
      <c r="I598"/>
      <c r="J598"/>
      <c r="K598"/>
      <c r="L598"/>
      <c r="M598"/>
      <c r="N598"/>
      <c r="O598"/>
      <c r="P598" s="203"/>
    </row>
    <row r="599" spans="2:16" ht="14.5" hidden="1" x14ac:dyDescent="0.35">
      <c r="B599"/>
      <c r="C599"/>
      <c r="D599"/>
      <c r="E599"/>
      <c r="F599"/>
      <c r="G599"/>
      <c r="H599"/>
      <c r="I599"/>
      <c r="J599"/>
      <c r="K599"/>
      <c r="L599"/>
      <c r="M599"/>
      <c r="N599"/>
      <c r="O599" s="203"/>
    </row>
    <row r="600" spans="2:16" ht="14.5" hidden="1" x14ac:dyDescent="0.35">
      <c r="B600"/>
      <c r="C600"/>
      <c r="D600"/>
      <c r="E600"/>
      <c r="F600"/>
      <c r="G600"/>
      <c r="H600"/>
      <c r="I600"/>
      <c r="J600"/>
      <c r="K600"/>
      <c r="L600"/>
      <c r="M600"/>
      <c r="N600"/>
      <c r="O600" s="203"/>
    </row>
    <row r="601" spans="2:16" ht="14.5" hidden="1" x14ac:dyDescent="0.35">
      <c r="B601"/>
      <c r="C601"/>
      <c r="D601"/>
      <c r="E601"/>
      <c r="F601"/>
      <c r="G601"/>
      <c r="H601"/>
      <c r="I601"/>
      <c r="J601"/>
      <c r="K601"/>
      <c r="L601"/>
      <c r="M601"/>
      <c r="N601"/>
      <c r="O601" s="203"/>
    </row>
    <row r="602" spans="2:16" ht="14.5" hidden="1" x14ac:dyDescent="0.35">
      <c r="B602"/>
      <c r="C602"/>
      <c r="D602"/>
      <c r="E602"/>
      <c r="F602"/>
      <c r="G602"/>
      <c r="H602"/>
      <c r="I602"/>
      <c r="J602"/>
      <c r="K602"/>
      <c r="L602"/>
      <c r="M602"/>
      <c r="N602"/>
      <c r="O602" s="203"/>
    </row>
    <row r="603" spans="2:16" ht="14.5" hidden="1" x14ac:dyDescent="0.35">
      <c r="B603"/>
      <c r="C603"/>
      <c r="D603"/>
      <c r="E603"/>
      <c r="F603"/>
      <c r="G603"/>
      <c r="H603"/>
      <c r="I603"/>
      <c r="J603"/>
      <c r="K603"/>
      <c r="L603"/>
      <c r="M603"/>
      <c r="N603"/>
      <c r="O603" s="203"/>
    </row>
    <row r="604" spans="2:16" ht="14.5" hidden="1" x14ac:dyDescent="0.35">
      <c r="B604"/>
      <c r="C604"/>
      <c r="D604"/>
      <c r="E604"/>
      <c r="F604"/>
      <c r="G604"/>
      <c r="H604"/>
      <c r="I604"/>
      <c r="J604"/>
      <c r="K604"/>
      <c r="L604"/>
      <c r="M604"/>
      <c r="N604"/>
      <c r="O604" s="203"/>
    </row>
    <row r="605" spans="2:16" ht="14.5" hidden="1" x14ac:dyDescent="0.35">
      <c r="B605"/>
      <c r="C605"/>
      <c r="D605"/>
      <c r="E605"/>
      <c r="F605"/>
      <c r="G605"/>
      <c r="H605"/>
      <c r="I605"/>
      <c r="J605"/>
      <c r="K605"/>
      <c r="L605"/>
      <c r="M605"/>
      <c r="N605"/>
      <c r="O605" s="203"/>
    </row>
    <row r="606" spans="2:16" ht="14.5" hidden="1" x14ac:dyDescent="0.35">
      <c r="B606"/>
      <c r="C606"/>
      <c r="D606"/>
      <c r="E606"/>
      <c r="F606"/>
      <c r="G606"/>
      <c r="H606"/>
      <c r="I606"/>
      <c r="J606"/>
      <c r="K606"/>
      <c r="L606"/>
      <c r="M606"/>
      <c r="N606"/>
      <c r="O606" s="203"/>
    </row>
    <row r="607" spans="2:16" ht="14.5" hidden="1" x14ac:dyDescent="0.35">
      <c r="B607"/>
      <c r="C607"/>
      <c r="D607"/>
      <c r="E607"/>
      <c r="F607"/>
      <c r="G607"/>
      <c r="H607"/>
      <c r="I607"/>
      <c r="J607"/>
      <c r="K607"/>
      <c r="L607"/>
      <c r="M607"/>
      <c r="N607"/>
      <c r="O607" s="203"/>
    </row>
    <row r="608" spans="2:16" ht="14.5" hidden="1" x14ac:dyDescent="0.35">
      <c r="B608"/>
      <c r="C608"/>
      <c r="D608"/>
      <c r="E608"/>
      <c r="F608"/>
      <c r="G608"/>
      <c r="H608"/>
      <c r="I608"/>
      <c r="J608"/>
      <c r="K608"/>
      <c r="L608"/>
      <c r="M608"/>
      <c r="N608"/>
      <c r="O608" s="203"/>
    </row>
    <row r="609" spans="2:15" ht="14.5" hidden="1" x14ac:dyDescent="0.35">
      <c r="B609"/>
      <c r="C609"/>
      <c r="D609"/>
      <c r="E609"/>
      <c r="F609"/>
      <c r="G609"/>
      <c r="H609"/>
      <c r="I609"/>
      <c r="J609"/>
      <c r="K609"/>
      <c r="L609"/>
      <c r="M609"/>
      <c r="N609"/>
      <c r="O609" s="203"/>
    </row>
    <row r="610" spans="2:15" ht="14.5" hidden="1" x14ac:dyDescent="0.35">
      <c r="B610"/>
      <c r="C610"/>
      <c r="D610"/>
      <c r="E610"/>
      <c r="F610"/>
      <c r="G610"/>
      <c r="H610"/>
      <c r="I610"/>
      <c r="J610"/>
      <c r="K610"/>
      <c r="L610"/>
      <c r="M610"/>
      <c r="N610"/>
      <c r="O610" s="203"/>
    </row>
    <row r="611" spans="2:15" ht="14.5" hidden="1" x14ac:dyDescent="0.35">
      <c r="B611"/>
      <c r="C611"/>
      <c r="D611"/>
      <c r="E611"/>
      <c r="F611"/>
      <c r="G611"/>
      <c r="H611"/>
      <c r="I611"/>
      <c r="J611"/>
      <c r="K611"/>
      <c r="L611"/>
      <c r="M611"/>
      <c r="N611"/>
      <c r="O611" s="203"/>
    </row>
    <row r="612" spans="2:15" ht="14.5" hidden="1" x14ac:dyDescent="0.35">
      <c r="B612"/>
      <c r="C612"/>
      <c r="D612"/>
      <c r="E612"/>
      <c r="F612"/>
      <c r="G612"/>
      <c r="H612"/>
      <c r="I612"/>
      <c r="J612"/>
      <c r="K612"/>
      <c r="L612"/>
      <c r="M612"/>
      <c r="N612"/>
      <c r="O612" s="203"/>
    </row>
    <row r="613" spans="2:15" ht="14.5" hidden="1" x14ac:dyDescent="0.35">
      <c r="B613"/>
      <c r="C613"/>
      <c r="D613"/>
      <c r="E613"/>
      <c r="F613"/>
      <c r="G613"/>
      <c r="H613"/>
      <c r="I613"/>
      <c r="J613"/>
      <c r="K613"/>
      <c r="L613"/>
      <c r="M613"/>
      <c r="N613"/>
      <c r="O613" s="203"/>
    </row>
    <row r="614" spans="2:15" ht="14.5" hidden="1" x14ac:dyDescent="0.35">
      <c r="B614"/>
      <c r="C614"/>
      <c r="D614"/>
      <c r="E614"/>
      <c r="F614"/>
      <c r="G614"/>
      <c r="H614"/>
      <c r="I614"/>
      <c r="J614"/>
      <c r="K614"/>
      <c r="L614"/>
      <c r="M614"/>
      <c r="N614"/>
      <c r="O614" s="203"/>
    </row>
    <row r="615" spans="2:15" ht="14.5" hidden="1" x14ac:dyDescent="0.35">
      <c r="B615"/>
      <c r="C615"/>
      <c r="D615"/>
      <c r="E615"/>
      <c r="F615"/>
      <c r="G615"/>
      <c r="H615"/>
      <c r="I615"/>
      <c r="J615"/>
      <c r="K615"/>
      <c r="L615"/>
      <c r="M615"/>
      <c r="N615"/>
      <c r="O615" s="203"/>
    </row>
    <row r="616" spans="2:15" ht="14.5" hidden="1" x14ac:dyDescent="0.35">
      <c r="B616"/>
      <c r="C616"/>
      <c r="D616"/>
      <c r="E616"/>
      <c r="F616"/>
      <c r="G616"/>
      <c r="H616"/>
      <c r="I616"/>
      <c r="J616"/>
      <c r="K616"/>
      <c r="L616"/>
      <c r="M616"/>
      <c r="N616"/>
      <c r="O616" s="203"/>
    </row>
    <row r="617" spans="2:15" ht="14.5" hidden="1" x14ac:dyDescent="0.35">
      <c r="B617"/>
      <c r="C617"/>
      <c r="D617"/>
      <c r="E617"/>
      <c r="F617"/>
      <c r="G617"/>
      <c r="H617"/>
      <c r="I617"/>
      <c r="J617"/>
      <c r="K617"/>
      <c r="L617"/>
      <c r="M617"/>
      <c r="N617"/>
      <c r="O617" s="203"/>
    </row>
    <row r="618" spans="2:15" ht="14.5" hidden="1" x14ac:dyDescent="0.35">
      <c r="B618"/>
      <c r="C618"/>
      <c r="D618"/>
      <c r="E618"/>
      <c r="F618"/>
      <c r="G618"/>
      <c r="H618"/>
      <c r="I618"/>
      <c r="J618"/>
      <c r="K618"/>
      <c r="L618"/>
      <c r="M618"/>
      <c r="N618"/>
      <c r="O618" s="203"/>
    </row>
    <row r="619" spans="2:15" ht="14.5" hidden="1" x14ac:dyDescent="0.35">
      <c r="B619"/>
      <c r="C619"/>
      <c r="D619"/>
      <c r="E619"/>
      <c r="F619"/>
      <c r="G619"/>
      <c r="H619"/>
      <c r="I619"/>
      <c r="J619"/>
      <c r="K619"/>
      <c r="L619"/>
      <c r="M619"/>
      <c r="N619"/>
      <c r="O619" s="203"/>
    </row>
    <row r="620" spans="2:15" ht="14.5" hidden="1" x14ac:dyDescent="0.35">
      <c r="B620"/>
      <c r="C620"/>
      <c r="D620"/>
      <c r="E620"/>
      <c r="F620"/>
      <c r="G620"/>
      <c r="H620"/>
      <c r="I620"/>
      <c r="J620"/>
      <c r="K620"/>
      <c r="L620"/>
      <c r="M620"/>
      <c r="N620"/>
      <c r="O620" s="203"/>
    </row>
    <row r="621" spans="2:15" ht="14.5" hidden="1" x14ac:dyDescent="0.35">
      <c r="B621"/>
      <c r="C621"/>
      <c r="D621"/>
      <c r="E621"/>
      <c r="F621"/>
      <c r="G621"/>
      <c r="H621"/>
      <c r="I621"/>
      <c r="J621"/>
      <c r="K621"/>
      <c r="L621"/>
      <c r="M621"/>
      <c r="N621"/>
      <c r="O621" s="203"/>
    </row>
    <row r="622" spans="2:15" ht="14.5" hidden="1" x14ac:dyDescent="0.35">
      <c r="B622"/>
      <c r="C622"/>
      <c r="D622"/>
      <c r="E622"/>
      <c r="F622"/>
      <c r="G622"/>
      <c r="H622"/>
      <c r="I622"/>
      <c r="J622"/>
      <c r="K622"/>
      <c r="L622"/>
      <c r="M622"/>
      <c r="N622"/>
      <c r="O622" s="203"/>
    </row>
    <row r="623" spans="2:15" ht="14.5" hidden="1" x14ac:dyDescent="0.35">
      <c r="B623"/>
      <c r="C623"/>
      <c r="D623"/>
      <c r="E623"/>
      <c r="F623"/>
      <c r="G623"/>
      <c r="H623"/>
      <c r="I623"/>
      <c r="J623"/>
      <c r="K623"/>
      <c r="L623"/>
      <c r="M623"/>
      <c r="N623"/>
      <c r="O623" s="203"/>
    </row>
    <row r="624" spans="2:15" ht="14.5" hidden="1" x14ac:dyDescent="0.35">
      <c r="B624"/>
      <c r="C624"/>
      <c r="D624"/>
      <c r="E624"/>
      <c r="F624"/>
      <c r="G624"/>
      <c r="H624"/>
      <c r="I624"/>
      <c r="J624"/>
      <c r="K624"/>
      <c r="L624"/>
      <c r="M624"/>
      <c r="N624"/>
      <c r="O624" s="203"/>
    </row>
    <row r="625" spans="2:15" ht="14.5" hidden="1" x14ac:dyDescent="0.35">
      <c r="B625"/>
      <c r="C625"/>
      <c r="D625"/>
      <c r="E625"/>
      <c r="F625"/>
      <c r="G625"/>
      <c r="H625"/>
      <c r="I625"/>
      <c r="J625"/>
      <c r="K625"/>
      <c r="L625"/>
      <c r="M625"/>
      <c r="N625"/>
      <c r="O625" s="203"/>
    </row>
    <row r="626" spans="2:15" ht="14.5" hidden="1" x14ac:dyDescent="0.35">
      <c r="B626"/>
      <c r="C626"/>
      <c r="D626"/>
      <c r="E626"/>
      <c r="F626"/>
      <c r="G626"/>
      <c r="H626"/>
      <c r="I626"/>
      <c r="J626"/>
      <c r="K626"/>
      <c r="L626"/>
      <c r="M626"/>
      <c r="N626"/>
      <c r="O626" s="203"/>
    </row>
    <row r="627" spans="2:15" ht="14.5" hidden="1" x14ac:dyDescent="0.35">
      <c r="B627"/>
      <c r="C627"/>
      <c r="D627"/>
      <c r="E627"/>
      <c r="F627"/>
      <c r="G627"/>
      <c r="H627"/>
      <c r="I627"/>
      <c r="J627"/>
      <c r="K627"/>
      <c r="L627"/>
      <c r="M627"/>
      <c r="N627"/>
      <c r="O627" s="203"/>
    </row>
    <row r="628" spans="2:15" ht="14.5" hidden="1" x14ac:dyDescent="0.35">
      <c r="B628"/>
      <c r="C628"/>
      <c r="D628"/>
      <c r="E628"/>
      <c r="F628"/>
      <c r="G628"/>
      <c r="H628"/>
      <c r="I628"/>
      <c r="J628"/>
      <c r="K628"/>
      <c r="L628"/>
      <c r="M628"/>
      <c r="N628"/>
      <c r="O628" s="203"/>
    </row>
    <row r="629" spans="2:15" ht="14.5" hidden="1" x14ac:dyDescent="0.35">
      <c r="B629"/>
      <c r="C629"/>
      <c r="D629"/>
      <c r="E629"/>
      <c r="F629"/>
      <c r="G629"/>
      <c r="H629"/>
      <c r="I629"/>
      <c r="J629"/>
      <c r="K629"/>
      <c r="L629"/>
      <c r="M629"/>
      <c r="N629"/>
      <c r="O629" s="203"/>
    </row>
    <row r="630" spans="2:15" ht="14.5" hidden="1" x14ac:dyDescent="0.35">
      <c r="B630"/>
      <c r="C630"/>
      <c r="D630"/>
      <c r="E630"/>
      <c r="F630"/>
      <c r="G630"/>
      <c r="H630"/>
      <c r="I630"/>
      <c r="J630"/>
      <c r="K630"/>
      <c r="L630"/>
      <c r="M630"/>
      <c r="N630"/>
      <c r="O630" s="203"/>
    </row>
    <row r="631" spans="2:15" ht="14.5" hidden="1" x14ac:dyDescent="0.35">
      <c r="B631"/>
      <c r="C631"/>
      <c r="D631"/>
      <c r="E631"/>
      <c r="F631"/>
      <c r="G631"/>
      <c r="H631"/>
      <c r="I631"/>
      <c r="J631"/>
      <c r="K631"/>
      <c r="L631"/>
      <c r="M631"/>
      <c r="N631"/>
      <c r="O631" s="203"/>
    </row>
    <row r="632" spans="2:15" ht="14.5" hidden="1" x14ac:dyDescent="0.35">
      <c r="B632"/>
      <c r="C632"/>
      <c r="D632"/>
      <c r="E632"/>
      <c r="F632"/>
      <c r="G632"/>
      <c r="H632"/>
      <c r="I632"/>
      <c r="J632"/>
      <c r="K632"/>
      <c r="L632"/>
      <c r="M632"/>
      <c r="N632"/>
      <c r="O632" s="203"/>
    </row>
    <row r="633" spans="2:15" ht="14.5" hidden="1" x14ac:dyDescent="0.35">
      <c r="B633"/>
      <c r="C633"/>
      <c r="D633"/>
      <c r="E633"/>
      <c r="F633"/>
      <c r="G633"/>
      <c r="H633"/>
      <c r="I633"/>
      <c r="J633"/>
      <c r="K633"/>
      <c r="L633"/>
      <c r="M633"/>
      <c r="N633"/>
      <c r="O633" s="203"/>
    </row>
    <row r="634" spans="2:15" ht="14.5" hidden="1" x14ac:dyDescent="0.35">
      <c r="B634"/>
      <c r="C634"/>
      <c r="D634"/>
      <c r="E634"/>
      <c r="F634"/>
      <c r="G634"/>
      <c r="H634"/>
      <c r="I634"/>
      <c r="J634"/>
      <c r="K634"/>
      <c r="L634"/>
      <c r="M634"/>
      <c r="N634"/>
      <c r="O634" s="203"/>
    </row>
    <row r="635" spans="2:15" ht="14.5" hidden="1" x14ac:dyDescent="0.35">
      <c r="B635"/>
      <c r="C635"/>
      <c r="D635"/>
      <c r="E635"/>
      <c r="F635"/>
      <c r="G635"/>
      <c r="H635"/>
      <c r="I635"/>
      <c r="J635"/>
      <c r="K635"/>
      <c r="L635"/>
      <c r="M635"/>
      <c r="N635"/>
      <c r="O635" s="203"/>
    </row>
    <row r="636" spans="2:15" ht="14.5" hidden="1" x14ac:dyDescent="0.35">
      <c r="B636"/>
      <c r="C636"/>
      <c r="D636"/>
      <c r="E636"/>
      <c r="F636"/>
      <c r="G636"/>
      <c r="H636"/>
      <c r="I636"/>
      <c r="J636"/>
      <c r="K636"/>
      <c r="L636"/>
      <c r="M636"/>
      <c r="N636"/>
      <c r="O636" s="203"/>
    </row>
    <row r="637" spans="2:15" ht="14.5" hidden="1" x14ac:dyDescent="0.35">
      <c r="B637"/>
      <c r="C637"/>
      <c r="D637"/>
      <c r="E637"/>
      <c r="F637"/>
      <c r="G637"/>
      <c r="H637"/>
      <c r="I637"/>
      <c r="J637"/>
      <c r="K637"/>
      <c r="L637"/>
      <c r="M637"/>
      <c r="N637"/>
      <c r="O637" s="203"/>
    </row>
    <row r="638" spans="2:15" ht="14.5" hidden="1" x14ac:dyDescent="0.35">
      <c r="B638"/>
      <c r="C638"/>
      <c r="D638"/>
      <c r="E638"/>
      <c r="F638"/>
      <c r="G638"/>
      <c r="H638"/>
      <c r="I638"/>
      <c r="J638"/>
      <c r="K638"/>
      <c r="L638"/>
      <c r="M638"/>
      <c r="N638"/>
      <c r="O638" s="203"/>
    </row>
    <row r="639" spans="2:15" ht="14.5" hidden="1" x14ac:dyDescent="0.35">
      <c r="B639"/>
      <c r="C639"/>
      <c r="D639"/>
      <c r="E639"/>
      <c r="F639"/>
      <c r="G639"/>
      <c r="H639"/>
      <c r="I639"/>
      <c r="J639"/>
      <c r="K639"/>
      <c r="L639"/>
      <c r="M639"/>
      <c r="N639"/>
      <c r="O639" s="203"/>
    </row>
    <row r="640" spans="2:15" ht="14.5" hidden="1" x14ac:dyDescent="0.35">
      <c r="B640"/>
      <c r="C640"/>
      <c r="D640"/>
      <c r="E640"/>
      <c r="F640"/>
      <c r="G640"/>
      <c r="H640"/>
      <c r="I640"/>
      <c r="J640"/>
      <c r="K640"/>
      <c r="L640"/>
      <c r="M640"/>
      <c r="N640"/>
      <c r="O640" s="203"/>
    </row>
    <row r="641" spans="2:15" ht="14.5" hidden="1" x14ac:dyDescent="0.35">
      <c r="B641"/>
      <c r="C641"/>
      <c r="D641"/>
      <c r="E641"/>
      <c r="F641"/>
      <c r="G641"/>
      <c r="H641"/>
      <c r="I641"/>
      <c r="J641"/>
      <c r="K641"/>
      <c r="L641"/>
      <c r="M641"/>
      <c r="N641"/>
      <c r="O641" s="203"/>
    </row>
    <row r="642" spans="2:15" ht="14.5" hidden="1" x14ac:dyDescent="0.35">
      <c r="B642"/>
      <c r="C642"/>
      <c r="D642"/>
      <c r="E642"/>
      <c r="F642"/>
      <c r="G642"/>
      <c r="H642"/>
      <c r="I642"/>
      <c r="J642"/>
      <c r="K642"/>
      <c r="L642"/>
      <c r="M642"/>
      <c r="N642"/>
      <c r="O642" s="203"/>
    </row>
    <row r="643" spans="2:15" ht="14.5" hidden="1" x14ac:dyDescent="0.35">
      <c r="B643"/>
      <c r="C643"/>
      <c r="D643"/>
      <c r="E643"/>
      <c r="F643"/>
      <c r="G643"/>
      <c r="H643"/>
      <c r="I643"/>
      <c r="J643"/>
      <c r="K643"/>
      <c r="L643"/>
      <c r="M643"/>
      <c r="N643"/>
      <c r="O643" s="203"/>
    </row>
    <row r="644" spans="2:15" ht="14.5" hidden="1" x14ac:dyDescent="0.35">
      <c r="B644"/>
      <c r="C644"/>
      <c r="D644"/>
      <c r="E644"/>
      <c r="F644"/>
      <c r="G644"/>
      <c r="H644"/>
      <c r="I644"/>
      <c r="J644"/>
      <c r="K644"/>
      <c r="L644"/>
      <c r="M644"/>
      <c r="N644"/>
      <c r="O644" s="203"/>
    </row>
    <row r="645" spans="2:15" ht="14.5" hidden="1" x14ac:dyDescent="0.35">
      <c r="B645"/>
      <c r="C645"/>
      <c r="D645"/>
      <c r="E645"/>
      <c r="F645"/>
      <c r="G645"/>
      <c r="H645"/>
      <c r="I645"/>
      <c r="J645"/>
      <c r="K645"/>
      <c r="L645"/>
      <c r="M645"/>
      <c r="N645"/>
      <c r="O645" s="203"/>
    </row>
    <row r="646" spans="2:15" ht="14.5" hidden="1" x14ac:dyDescent="0.35">
      <c r="B646"/>
      <c r="C646"/>
      <c r="D646"/>
      <c r="E646"/>
      <c r="F646"/>
      <c r="G646"/>
      <c r="H646"/>
      <c r="I646"/>
      <c r="J646"/>
      <c r="K646"/>
      <c r="L646"/>
      <c r="M646"/>
      <c r="N646"/>
      <c r="O646" s="203"/>
    </row>
    <row r="647" spans="2:15" ht="14.5" hidden="1" x14ac:dyDescent="0.35">
      <c r="B647"/>
      <c r="C647"/>
      <c r="D647"/>
      <c r="E647"/>
      <c r="F647"/>
      <c r="G647"/>
      <c r="H647"/>
      <c r="I647"/>
      <c r="J647"/>
      <c r="K647"/>
      <c r="L647"/>
      <c r="M647"/>
      <c r="N647"/>
      <c r="O647" s="203"/>
    </row>
    <row r="648" spans="2:15" ht="14.5" hidden="1" x14ac:dyDescent="0.35">
      <c r="B648"/>
      <c r="C648"/>
      <c r="D648"/>
      <c r="E648"/>
      <c r="F648"/>
      <c r="G648"/>
      <c r="H648"/>
      <c r="I648"/>
      <c r="J648"/>
      <c r="K648"/>
      <c r="L648"/>
      <c r="M648"/>
      <c r="N648"/>
      <c r="O648" s="203"/>
    </row>
    <row r="649" spans="2:15" ht="14.5" hidden="1" x14ac:dyDescent="0.35">
      <c r="B649"/>
      <c r="C649"/>
      <c r="D649"/>
      <c r="E649"/>
      <c r="F649"/>
      <c r="G649"/>
      <c r="H649"/>
      <c r="I649"/>
      <c r="J649"/>
      <c r="K649"/>
      <c r="L649"/>
      <c r="M649"/>
      <c r="N649"/>
      <c r="O649" s="203"/>
    </row>
    <row r="650" spans="2:15" ht="14.5" hidden="1" x14ac:dyDescent="0.35">
      <c r="B650"/>
      <c r="C650"/>
      <c r="D650"/>
      <c r="E650"/>
      <c r="F650"/>
      <c r="G650"/>
      <c r="H650"/>
      <c r="I650"/>
      <c r="J650"/>
      <c r="K650"/>
      <c r="L650"/>
      <c r="M650"/>
      <c r="N650"/>
      <c r="O650" s="203"/>
    </row>
    <row r="651" spans="2:15" ht="14.5" hidden="1" x14ac:dyDescent="0.35">
      <c r="B651"/>
      <c r="C651"/>
      <c r="D651"/>
      <c r="E651"/>
      <c r="F651"/>
      <c r="G651"/>
      <c r="H651"/>
      <c r="I651"/>
      <c r="J651"/>
      <c r="K651"/>
      <c r="L651"/>
      <c r="M651"/>
      <c r="N651"/>
      <c r="O651" s="203"/>
    </row>
    <row r="652" spans="2:15" ht="14.5" hidden="1" x14ac:dyDescent="0.35">
      <c r="B652"/>
      <c r="C652"/>
      <c r="D652"/>
      <c r="E652"/>
      <c r="F652"/>
      <c r="G652"/>
      <c r="H652"/>
      <c r="I652"/>
      <c r="J652"/>
      <c r="K652"/>
      <c r="L652"/>
      <c r="M652"/>
      <c r="N652"/>
      <c r="O652" s="203"/>
    </row>
    <row r="653" spans="2:15" ht="14.5" hidden="1" x14ac:dyDescent="0.35">
      <c r="B653"/>
      <c r="C653"/>
      <c r="D653"/>
      <c r="E653"/>
      <c r="F653"/>
      <c r="G653"/>
      <c r="H653"/>
      <c r="I653"/>
      <c r="J653"/>
      <c r="K653"/>
      <c r="L653"/>
      <c r="M653"/>
      <c r="N653"/>
      <c r="O653" s="203"/>
    </row>
    <row r="654" spans="2:15" ht="14.5" hidden="1" x14ac:dyDescent="0.35">
      <c r="B654"/>
      <c r="C654"/>
      <c r="D654"/>
      <c r="E654"/>
      <c r="F654"/>
      <c r="G654"/>
      <c r="H654"/>
      <c r="I654"/>
      <c r="J654"/>
      <c r="K654"/>
      <c r="L654"/>
      <c r="M654"/>
      <c r="N654"/>
      <c r="O654" s="203"/>
    </row>
    <row r="655" spans="2:15" ht="14.5" hidden="1" x14ac:dyDescent="0.35">
      <c r="B655"/>
      <c r="C655"/>
      <c r="D655"/>
      <c r="E655"/>
      <c r="F655"/>
      <c r="G655"/>
      <c r="H655"/>
      <c r="I655"/>
      <c r="J655"/>
      <c r="K655"/>
      <c r="L655"/>
      <c r="M655"/>
      <c r="N655"/>
      <c r="O655" s="203"/>
    </row>
    <row r="656" spans="2:15" ht="14.5" hidden="1" x14ac:dyDescent="0.35">
      <c r="B656"/>
      <c r="C656"/>
      <c r="D656"/>
      <c r="E656"/>
      <c r="F656"/>
      <c r="G656"/>
      <c r="H656"/>
      <c r="I656"/>
      <c r="J656"/>
      <c r="K656"/>
      <c r="L656"/>
      <c r="M656"/>
      <c r="N656"/>
      <c r="O656" s="203"/>
    </row>
    <row r="657" spans="2:15" ht="14.5" hidden="1" x14ac:dyDescent="0.35">
      <c r="B657"/>
      <c r="C657"/>
      <c r="D657"/>
      <c r="E657"/>
      <c r="F657"/>
      <c r="G657"/>
      <c r="H657"/>
      <c r="I657"/>
      <c r="J657"/>
      <c r="K657"/>
      <c r="L657"/>
      <c r="M657"/>
      <c r="N657"/>
      <c r="O657" s="203"/>
    </row>
    <row r="658" spans="2:15" ht="14.5" hidden="1" x14ac:dyDescent="0.35">
      <c r="B658"/>
      <c r="C658"/>
      <c r="D658"/>
      <c r="E658"/>
      <c r="F658"/>
      <c r="G658"/>
      <c r="H658"/>
      <c r="I658"/>
      <c r="J658"/>
      <c r="K658"/>
      <c r="L658"/>
      <c r="M658"/>
      <c r="N658"/>
      <c r="O658" s="203"/>
    </row>
    <row r="659" spans="2:15" ht="14.5" hidden="1" x14ac:dyDescent="0.35">
      <c r="B659"/>
      <c r="C659"/>
      <c r="D659"/>
      <c r="E659"/>
      <c r="F659"/>
      <c r="G659"/>
      <c r="H659"/>
      <c r="I659"/>
      <c r="J659"/>
      <c r="K659"/>
      <c r="L659"/>
      <c r="M659"/>
      <c r="N659"/>
      <c r="O659" s="203"/>
    </row>
    <row r="660" spans="2:15" ht="14.5" hidden="1" x14ac:dyDescent="0.35">
      <c r="B660"/>
      <c r="C660"/>
      <c r="D660"/>
      <c r="E660"/>
      <c r="F660"/>
      <c r="G660"/>
      <c r="H660"/>
      <c r="I660"/>
      <c r="J660"/>
      <c r="K660"/>
      <c r="L660"/>
      <c r="M660"/>
      <c r="N660"/>
      <c r="O660" s="203"/>
    </row>
    <row r="661" spans="2:15" ht="14.5" hidden="1" x14ac:dyDescent="0.35">
      <c r="B661"/>
      <c r="C661"/>
      <c r="D661"/>
      <c r="E661"/>
      <c r="F661"/>
      <c r="G661"/>
      <c r="H661"/>
      <c r="I661"/>
      <c r="J661"/>
      <c r="K661"/>
      <c r="L661"/>
      <c r="M661"/>
      <c r="N661"/>
      <c r="O661" s="203"/>
    </row>
    <row r="662" spans="2:15" ht="14.5" hidden="1" x14ac:dyDescent="0.35">
      <c r="B662"/>
      <c r="C662"/>
      <c r="D662"/>
      <c r="E662"/>
      <c r="F662"/>
      <c r="G662"/>
      <c r="H662"/>
      <c r="I662"/>
      <c r="J662"/>
      <c r="K662"/>
      <c r="L662"/>
      <c r="M662"/>
      <c r="N662"/>
      <c r="O662" s="203"/>
    </row>
    <row r="663" spans="2:15" ht="14.5" hidden="1" x14ac:dyDescent="0.35">
      <c r="B663"/>
      <c r="C663"/>
      <c r="D663"/>
      <c r="E663"/>
      <c r="F663"/>
      <c r="G663"/>
      <c r="H663"/>
      <c r="I663"/>
      <c r="J663"/>
      <c r="K663"/>
      <c r="L663"/>
      <c r="M663"/>
      <c r="N663"/>
      <c r="O663" s="203"/>
    </row>
    <row r="664" spans="2:15" ht="14.5" hidden="1" x14ac:dyDescent="0.35">
      <c r="B664"/>
      <c r="C664"/>
      <c r="D664"/>
      <c r="E664"/>
      <c r="F664"/>
      <c r="G664"/>
      <c r="H664"/>
      <c r="I664"/>
      <c r="J664"/>
      <c r="K664"/>
      <c r="L664"/>
      <c r="M664"/>
      <c r="N664"/>
      <c r="O664" s="203"/>
    </row>
    <row r="665" spans="2:15" ht="14.5" hidden="1" x14ac:dyDescent="0.35">
      <c r="B665"/>
      <c r="C665"/>
      <c r="D665"/>
      <c r="E665"/>
      <c r="F665"/>
      <c r="G665"/>
      <c r="H665"/>
      <c r="I665"/>
      <c r="J665"/>
      <c r="K665"/>
      <c r="L665"/>
      <c r="M665"/>
      <c r="N665"/>
      <c r="O665" s="203"/>
    </row>
    <row r="666" spans="2:15" ht="14.5" hidden="1" x14ac:dyDescent="0.35">
      <c r="B666"/>
      <c r="C666"/>
      <c r="D666"/>
      <c r="E666"/>
      <c r="F666"/>
      <c r="G666"/>
      <c r="H666"/>
      <c r="I666"/>
      <c r="J666"/>
      <c r="K666"/>
      <c r="L666"/>
      <c r="M666"/>
      <c r="N666"/>
      <c r="O666" s="203"/>
    </row>
    <row r="667" spans="2:15" ht="14.5" hidden="1" x14ac:dyDescent="0.35">
      <c r="B667"/>
      <c r="C667"/>
      <c r="D667"/>
      <c r="E667"/>
      <c r="F667"/>
      <c r="G667"/>
      <c r="H667"/>
      <c r="I667"/>
      <c r="J667"/>
      <c r="K667"/>
      <c r="L667"/>
      <c r="M667"/>
      <c r="N667"/>
      <c r="O667" s="203"/>
    </row>
    <row r="668" spans="2:15" ht="14.5" hidden="1" x14ac:dyDescent="0.35">
      <c r="B668"/>
      <c r="C668"/>
      <c r="D668"/>
      <c r="E668"/>
      <c r="F668"/>
      <c r="G668"/>
      <c r="H668"/>
      <c r="I668"/>
      <c r="J668"/>
      <c r="K668"/>
      <c r="L668"/>
      <c r="M668"/>
      <c r="N668"/>
      <c r="O668" s="203"/>
    </row>
    <row r="669" spans="2:15" ht="14.5" hidden="1" x14ac:dyDescent="0.35">
      <c r="B669"/>
      <c r="C669"/>
      <c r="D669"/>
      <c r="E669"/>
      <c r="F669"/>
      <c r="G669"/>
      <c r="H669"/>
      <c r="I669"/>
      <c r="J669"/>
      <c r="K669"/>
      <c r="L669"/>
      <c r="M669"/>
      <c r="N669"/>
      <c r="O669" s="203"/>
    </row>
    <row r="670" spans="2:15" ht="14.5" hidden="1" x14ac:dyDescent="0.35">
      <c r="B670"/>
      <c r="C670"/>
      <c r="D670"/>
      <c r="E670"/>
      <c r="F670"/>
      <c r="G670"/>
      <c r="H670"/>
      <c r="I670"/>
      <c r="J670"/>
      <c r="K670"/>
      <c r="L670"/>
      <c r="M670"/>
      <c r="N670"/>
      <c r="O670" s="203"/>
    </row>
    <row r="671" spans="2:15" ht="14.5" hidden="1" x14ac:dyDescent="0.35">
      <c r="B671"/>
      <c r="C671"/>
      <c r="D671"/>
      <c r="E671"/>
      <c r="F671"/>
      <c r="G671"/>
      <c r="H671"/>
      <c r="I671"/>
      <c r="J671"/>
      <c r="K671"/>
      <c r="L671"/>
      <c r="M671"/>
      <c r="N671"/>
      <c r="O671" s="203"/>
    </row>
    <row r="672" spans="2:15" ht="14.5" hidden="1" x14ac:dyDescent="0.35">
      <c r="B672"/>
      <c r="C672"/>
      <c r="D672"/>
      <c r="E672"/>
      <c r="F672"/>
      <c r="G672"/>
      <c r="H672"/>
      <c r="I672"/>
      <c r="J672"/>
      <c r="K672"/>
      <c r="L672"/>
      <c r="M672"/>
      <c r="N672"/>
      <c r="O672" s="203"/>
    </row>
    <row r="673" spans="2:15" ht="14.5" hidden="1" x14ac:dyDescent="0.35">
      <c r="B673"/>
      <c r="C673"/>
      <c r="D673"/>
      <c r="E673"/>
      <c r="F673"/>
      <c r="G673"/>
      <c r="H673"/>
      <c r="I673"/>
      <c r="J673"/>
      <c r="K673"/>
      <c r="L673"/>
      <c r="M673"/>
      <c r="N673"/>
      <c r="O673" s="203"/>
    </row>
    <row r="674" spans="2:15" ht="14.5" hidden="1" x14ac:dyDescent="0.35">
      <c r="B674"/>
      <c r="C674"/>
      <c r="D674"/>
      <c r="E674"/>
      <c r="F674"/>
      <c r="G674"/>
      <c r="H674"/>
      <c r="I674"/>
      <c r="J674"/>
      <c r="K674"/>
      <c r="L674"/>
      <c r="M674"/>
      <c r="N674"/>
      <c r="O674" s="203"/>
    </row>
    <row r="675" spans="2:15" ht="14.5" hidden="1" x14ac:dyDescent="0.35">
      <c r="B675"/>
      <c r="C675"/>
      <c r="D675"/>
      <c r="E675"/>
      <c r="F675"/>
      <c r="G675"/>
      <c r="H675"/>
      <c r="I675"/>
      <c r="J675"/>
      <c r="K675"/>
      <c r="L675"/>
      <c r="M675"/>
      <c r="N675"/>
      <c r="O675" s="203"/>
    </row>
    <row r="676" spans="2:15" ht="14.5" hidden="1" x14ac:dyDescent="0.35">
      <c r="B676"/>
      <c r="C676"/>
      <c r="D676"/>
      <c r="E676"/>
      <c r="F676"/>
      <c r="G676"/>
      <c r="H676"/>
      <c r="I676"/>
      <c r="J676"/>
      <c r="K676"/>
      <c r="L676"/>
      <c r="M676"/>
      <c r="N676"/>
      <c r="O676" s="203"/>
    </row>
    <row r="677" spans="2:15" ht="14.5" hidden="1" x14ac:dyDescent="0.35">
      <c r="B677"/>
      <c r="C677"/>
      <c r="D677"/>
      <c r="E677"/>
      <c r="F677"/>
      <c r="G677"/>
      <c r="H677"/>
      <c r="I677"/>
      <c r="J677"/>
      <c r="K677"/>
      <c r="L677"/>
      <c r="M677"/>
      <c r="N677"/>
      <c r="O677" s="203"/>
    </row>
    <row r="678" spans="2:15" ht="14.5" hidden="1" x14ac:dyDescent="0.35">
      <c r="B678"/>
      <c r="C678"/>
      <c r="D678"/>
      <c r="E678"/>
      <c r="F678"/>
      <c r="G678"/>
      <c r="H678"/>
      <c r="I678"/>
      <c r="J678"/>
      <c r="K678"/>
      <c r="L678"/>
      <c r="M678"/>
      <c r="N678"/>
      <c r="O678" s="203"/>
    </row>
    <row r="679" spans="2:15" ht="14.5" hidden="1" x14ac:dyDescent="0.35">
      <c r="B679"/>
      <c r="C679"/>
      <c r="D679"/>
      <c r="E679"/>
      <c r="F679"/>
      <c r="G679"/>
      <c r="H679"/>
      <c r="I679"/>
      <c r="J679"/>
      <c r="K679"/>
      <c r="L679"/>
      <c r="M679"/>
      <c r="N679"/>
      <c r="O679" s="203"/>
    </row>
    <row r="680" spans="2:15" ht="14.5" hidden="1" x14ac:dyDescent="0.35">
      <c r="B680"/>
      <c r="C680"/>
      <c r="D680"/>
      <c r="E680"/>
      <c r="F680"/>
      <c r="G680"/>
      <c r="H680"/>
      <c r="I680"/>
      <c r="J680"/>
      <c r="K680"/>
      <c r="L680"/>
      <c r="M680"/>
      <c r="N680"/>
      <c r="O680" s="203"/>
    </row>
    <row r="681" spans="2:15" ht="14.5" hidden="1" x14ac:dyDescent="0.35">
      <c r="B681"/>
      <c r="C681"/>
      <c r="D681"/>
      <c r="E681"/>
      <c r="F681"/>
      <c r="G681"/>
      <c r="H681"/>
      <c r="I681"/>
      <c r="J681"/>
      <c r="K681"/>
      <c r="L681"/>
      <c r="M681"/>
      <c r="N681"/>
      <c r="O681" s="203"/>
    </row>
    <row r="682" spans="2:15" ht="14.5" hidden="1" x14ac:dyDescent="0.35">
      <c r="B682"/>
      <c r="C682"/>
      <c r="D682"/>
      <c r="E682"/>
      <c r="F682"/>
      <c r="G682"/>
      <c r="H682"/>
      <c r="I682"/>
      <c r="J682"/>
      <c r="K682"/>
      <c r="L682"/>
      <c r="M682"/>
      <c r="N682"/>
      <c r="O682" s="203"/>
    </row>
    <row r="683" spans="2:15" ht="14.5" hidden="1" x14ac:dyDescent="0.35">
      <c r="B683"/>
      <c r="C683"/>
      <c r="D683"/>
      <c r="E683"/>
      <c r="F683"/>
      <c r="G683"/>
      <c r="H683"/>
      <c r="I683"/>
      <c r="J683"/>
      <c r="K683"/>
      <c r="L683"/>
      <c r="M683"/>
      <c r="N683"/>
      <c r="O683" s="203"/>
    </row>
    <row r="684" spans="2:15" ht="14.5" hidden="1" x14ac:dyDescent="0.35">
      <c r="B684"/>
      <c r="C684"/>
      <c r="D684"/>
      <c r="E684"/>
      <c r="F684"/>
      <c r="G684"/>
      <c r="H684"/>
      <c r="I684"/>
      <c r="J684"/>
      <c r="K684"/>
      <c r="L684"/>
      <c r="M684"/>
      <c r="N684"/>
      <c r="O684" s="203"/>
    </row>
    <row r="685" spans="2:15" ht="14.5" hidden="1" x14ac:dyDescent="0.35">
      <c r="B685"/>
      <c r="C685"/>
      <c r="D685"/>
      <c r="E685"/>
      <c r="F685"/>
      <c r="G685"/>
      <c r="H685"/>
      <c r="I685"/>
      <c r="J685"/>
      <c r="K685"/>
      <c r="L685"/>
      <c r="M685"/>
      <c r="N685"/>
      <c r="O685" s="203"/>
    </row>
    <row r="686" spans="2:15" ht="14.5" hidden="1" x14ac:dyDescent="0.35">
      <c r="B686"/>
      <c r="C686"/>
      <c r="D686"/>
      <c r="E686"/>
      <c r="F686"/>
      <c r="G686"/>
      <c r="H686"/>
      <c r="I686"/>
      <c r="J686"/>
      <c r="K686"/>
      <c r="L686"/>
      <c r="M686"/>
      <c r="N686"/>
      <c r="O686" s="203"/>
    </row>
    <row r="687" spans="2:15" ht="14.5" hidden="1" x14ac:dyDescent="0.35">
      <c r="B687"/>
      <c r="C687"/>
      <c r="D687"/>
      <c r="E687"/>
      <c r="F687"/>
      <c r="G687"/>
      <c r="H687"/>
      <c r="I687"/>
      <c r="J687"/>
      <c r="K687"/>
      <c r="L687"/>
      <c r="M687"/>
      <c r="N687"/>
      <c r="O687" s="203"/>
    </row>
    <row r="688" spans="2:15" ht="14.5" hidden="1" x14ac:dyDescent="0.35">
      <c r="B688"/>
      <c r="C688"/>
      <c r="D688"/>
      <c r="E688"/>
      <c r="F688"/>
      <c r="G688"/>
      <c r="H688"/>
      <c r="I688"/>
      <c r="J688"/>
      <c r="K688"/>
      <c r="L688"/>
      <c r="M688"/>
      <c r="N688"/>
      <c r="O688" s="203"/>
    </row>
    <row r="689" spans="2:15" ht="14.5" hidden="1" x14ac:dyDescent="0.35">
      <c r="B689"/>
      <c r="C689"/>
      <c r="D689"/>
      <c r="E689"/>
      <c r="F689"/>
      <c r="G689"/>
      <c r="H689"/>
      <c r="I689"/>
      <c r="J689"/>
      <c r="K689"/>
      <c r="L689"/>
      <c r="M689"/>
      <c r="N689"/>
      <c r="O689" s="203"/>
    </row>
    <row r="690" spans="2:15" ht="14.5" hidden="1" x14ac:dyDescent="0.35">
      <c r="B690"/>
      <c r="C690"/>
      <c r="D690"/>
      <c r="E690"/>
      <c r="F690"/>
      <c r="G690"/>
      <c r="H690"/>
      <c r="I690"/>
      <c r="J690"/>
      <c r="K690"/>
      <c r="L690"/>
      <c r="M690"/>
      <c r="N690"/>
      <c r="O690" s="203"/>
    </row>
    <row r="691" spans="2:15" ht="14.5" hidden="1" x14ac:dyDescent="0.35">
      <c r="B691"/>
      <c r="C691"/>
      <c r="D691"/>
      <c r="E691"/>
      <c r="F691"/>
      <c r="G691"/>
      <c r="H691"/>
      <c r="I691"/>
      <c r="J691"/>
      <c r="K691"/>
      <c r="L691"/>
      <c r="M691"/>
      <c r="N691"/>
      <c r="O691" s="203"/>
    </row>
    <row r="692" spans="2:15" ht="14.5" hidden="1" x14ac:dyDescent="0.35">
      <c r="B692"/>
      <c r="C692"/>
      <c r="D692"/>
      <c r="E692"/>
      <c r="F692"/>
      <c r="G692"/>
      <c r="H692"/>
      <c r="I692"/>
      <c r="J692"/>
      <c r="K692"/>
      <c r="L692"/>
      <c r="M692"/>
      <c r="N692"/>
      <c r="O692" s="203"/>
    </row>
    <row r="693" spans="2:15" ht="14.5" hidden="1" x14ac:dyDescent="0.35">
      <c r="B693"/>
      <c r="C693"/>
      <c r="D693"/>
      <c r="E693"/>
      <c r="F693"/>
      <c r="G693"/>
      <c r="H693"/>
      <c r="I693"/>
      <c r="J693"/>
      <c r="K693"/>
      <c r="L693"/>
      <c r="M693"/>
      <c r="N693"/>
      <c r="O693" s="203"/>
    </row>
    <row r="694" spans="2:15" ht="14.5" hidden="1" x14ac:dyDescent="0.35">
      <c r="B694"/>
      <c r="C694"/>
      <c r="D694"/>
      <c r="E694"/>
      <c r="F694"/>
      <c r="G694"/>
      <c r="H694"/>
      <c r="I694"/>
      <c r="J694"/>
      <c r="K694"/>
      <c r="L694"/>
      <c r="M694"/>
      <c r="N694"/>
      <c r="O694" s="203"/>
    </row>
    <row r="695" spans="2:15" ht="14.5" hidden="1" x14ac:dyDescent="0.35">
      <c r="B695"/>
      <c r="C695"/>
      <c r="D695"/>
      <c r="E695"/>
      <c r="F695"/>
      <c r="G695"/>
      <c r="H695"/>
      <c r="I695"/>
      <c r="J695"/>
      <c r="K695"/>
      <c r="L695"/>
      <c r="M695"/>
      <c r="N695"/>
      <c r="O695" s="203"/>
    </row>
    <row r="696" spans="2:15" ht="14.5" hidden="1" x14ac:dyDescent="0.35">
      <c r="B696"/>
      <c r="C696"/>
      <c r="D696"/>
      <c r="E696"/>
      <c r="F696"/>
      <c r="G696"/>
      <c r="H696"/>
      <c r="I696"/>
      <c r="J696"/>
      <c r="K696"/>
      <c r="L696"/>
      <c r="M696"/>
      <c r="N696"/>
      <c r="O696" s="203"/>
    </row>
    <row r="697" spans="2:15" ht="14.5" hidden="1" x14ac:dyDescent="0.35">
      <c r="B697"/>
      <c r="C697"/>
      <c r="D697"/>
      <c r="E697"/>
      <c r="F697"/>
      <c r="G697"/>
      <c r="H697"/>
      <c r="I697"/>
      <c r="J697"/>
      <c r="K697"/>
      <c r="L697"/>
      <c r="M697"/>
      <c r="N697"/>
      <c r="O697" s="203"/>
    </row>
    <row r="698" spans="2:15" ht="14.5" hidden="1" x14ac:dyDescent="0.35">
      <c r="B698"/>
      <c r="C698"/>
      <c r="D698"/>
      <c r="E698"/>
      <c r="F698"/>
      <c r="G698"/>
      <c r="H698"/>
      <c r="I698"/>
      <c r="J698"/>
      <c r="K698"/>
      <c r="L698"/>
      <c r="M698"/>
      <c r="N698"/>
      <c r="O698" s="203"/>
    </row>
    <row r="699" spans="2:15" ht="14.5" hidden="1" x14ac:dyDescent="0.35">
      <c r="B699"/>
      <c r="C699"/>
      <c r="D699"/>
      <c r="E699"/>
      <c r="F699"/>
      <c r="G699"/>
      <c r="H699"/>
      <c r="I699"/>
      <c r="J699"/>
      <c r="K699"/>
      <c r="L699"/>
      <c r="M699"/>
      <c r="N699"/>
      <c r="O699" s="203"/>
    </row>
    <row r="700" spans="2:15" ht="14.5" hidden="1" x14ac:dyDescent="0.35">
      <c r="B700"/>
      <c r="C700"/>
      <c r="D700"/>
      <c r="E700"/>
      <c r="F700"/>
      <c r="G700"/>
      <c r="H700"/>
      <c r="I700"/>
      <c r="J700"/>
      <c r="K700"/>
      <c r="L700"/>
      <c r="M700"/>
      <c r="N700"/>
      <c r="O700" s="203"/>
    </row>
    <row r="701" spans="2:15" ht="14.5" hidden="1" x14ac:dyDescent="0.35">
      <c r="B701"/>
      <c r="C701"/>
      <c r="D701"/>
      <c r="E701"/>
      <c r="F701"/>
      <c r="G701"/>
      <c r="H701"/>
      <c r="I701"/>
      <c r="J701"/>
      <c r="K701"/>
      <c r="L701"/>
      <c r="M701"/>
      <c r="N701"/>
      <c r="O701" s="203"/>
    </row>
    <row r="702" spans="2:15" ht="14.5" hidden="1" x14ac:dyDescent="0.35">
      <c r="B702"/>
      <c r="C702"/>
      <c r="D702"/>
      <c r="E702"/>
      <c r="F702"/>
      <c r="G702"/>
      <c r="H702"/>
      <c r="I702"/>
      <c r="J702"/>
      <c r="K702"/>
      <c r="L702"/>
      <c r="M702"/>
      <c r="N702"/>
      <c r="O702" s="203"/>
    </row>
    <row r="703" spans="2:15" ht="14.5" hidden="1" x14ac:dyDescent="0.35">
      <c r="B703"/>
      <c r="C703"/>
      <c r="D703"/>
      <c r="E703"/>
      <c r="F703"/>
      <c r="G703"/>
      <c r="H703"/>
      <c r="I703"/>
      <c r="J703"/>
      <c r="K703"/>
      <c r="L703"/>
      <c r="M703"/>
      <c r="N703"/>
      <c r="O703" s="203"/>
    </row>
    <row r="704" spans="2:15" ht="14.5" hidden="1" x14ac:dyDescent="0.35">
      <c r="B704"/>
      <c r="C704"/>
      <c r="D704"/>
      <c r="E704"/>
      <c r="F704"/>
      <c r="G704"/>
      <c r="H704"/>
      <c r="I704"/>
      <c r="J704"/>
      <c r="K704"/>
      <c r="L704"/>
      <c r="M704"/>
      <c r="N704"/>
      <c r="O704" s="203"/>
    </row>
    <row r="705" spans="2:15" ht="14.5" hidden="1" x14ac:dyDescent="0.35">
      <c r="B705"/>
      <c r="C705"/>
      <c r="D705"/>
      <c r="E705"/>
      <c r="F705"/>
      <c r="G705"/>
      <c r="H705"/>
      <c r="I705"/>
      <c r="J705"/>
      <c r="K705"/>
      <c r="L705"/>
      <c r="M705"/>
      <c r="N705"/>
      <c r="O705" s="203"/>
    </row>
    <row r="706" spans="2:15" ht="14.5" hidden="1" x14ac:dyDescent="0.35">
      <c r="B706"/>
      <c r="C706"/>
      <c r="D706"/>
      <c r="E706"/>
      <c r="F706"/>
      <c r="G706"/>
      <c r="H706"/>
      <c r="I706"/>
      <c r="J706"/>
      <c r="K706"/>
      <c r="L706"/>
      <c r="M706"/>
      <c r="N706"/>
      <c r="O706" s="203"/>
    </row>
    <row r="707" spans="2:15" ht="14.5" hidden="1" x14ac:dyDescent="0.35">
      <c r="B707"/>
      <c r="C707"/>
      <c r="D707"/>
      <c r="E707"/>
      <c r="F707"/>
      <c r="G707"/>
      <c r="H707"/>
      <c r="I707"/>
      <c r="J707"/>
      <c r="K707"/>
      <c r="L707"/>
      <c r="M707"/>
      <c r="N707"/>
      <c r="O707" s="203"/>
    </row>
    <row r="708" spans="2:15" ht="14.5" hidden="1" x14ac:dyDescent="0.35">
      <c r="B708"/>
      <c r="C708"/>
      <c r="D708"/>
      <c r="E708"/>
      <c r="F708"/>
      <c r="G708"/>
      <c r="H708"/>
      <c r="I708"/>
      <c r="J708"/>
      <c r="K708"/>
      <c r="L708"/>
      <c r="M708"/>
      <c r="N708"/>
      <c r="O708" s="203"/>
    </row>
    <row r="709" spans="2:15" ht="14.5" hidden="1" x14ac:dyDescent="0.35">
      <c r="B709"/>
      <c r="C709"/>
      <c r="D709"/>
      <c r="E709"/>
      <c r="F709"/>
      <c r="G709"/>
      <c r="H709"/>
      <c r="I709"/>
      <c r="J709"/>
      <c r="K709"/>
      <c r="L709"/>
      <c r="M709"/>
      <c r="N709"/>
      <c r="O709" s="203"/>
    </row>
    <row r="710" spans="2:15" ht="14.5" hidden="1" x14ac:dyDescent="0.35">
      <c r="B710"/>
      <c r="C710"/>
      <c r="D710"/>
      <c r="E710"/>
      <c r="F710"/>
      <c r="G710"/>
      <c r="H710"/>
      <c r="I710"/>
      <c r="J710"/>
      <c r="K710"/>
      <c r="L710"/>
      <c r="M710"/>
      <c r="N710"/>
      <c r="O710" s="203"/>
    </row>
    <row r="711" spans="2:15" ht="14.5" hidden="1" x14ac:dyDescent="0.35">
      <c r="B711"/>
      <c r="C711"/>
      <c r="D711"/>
      <c r="E711"/>
      <c r="F711"/>
      <c r="G711"/>
      <c r="H711"/>
      <c r="I711"/>
      <c r="J711"/>
      <c r="K711"/>
      <c r="L711"/>
      <c r="M711"/>
      <c r="N711"/>
      <c r="O711" s="203"/>
    </row>
    <row r="712" spans="2:15" ht="14.5" hidden="1" x14ac:dyDescent="0.35">
      <c r="B712"/>
      <c r="C712"/>
      <c r="D712"/>
      <c r="E712"/>
      <c r="F712"/>
      <c r="G712"/>
      <c r="H712"/>
      <c r="I712"/>
      <c r="J712"/>
      <c r="K712"/>
      <c r="L712"/>
      <c r="M712"/>
      <c r="N712"/>
      <c r="O712" s="203"/>
    </row>
    <row r="713" spans="2:15" ht="14.5" hidden="1" x14ac:dyDescent="0.35">
      <c r="B713"/>
      <c r="C713"/>
      <c r="D713"/>
      <c r="E713"/>
      <c r="F713"/>
      <c r="G713"/>
      <c r="H713"/>
      <c r="I713"/>
      <c r="J713"/>
      <c r="K713"/>
      <c r="L713"/>
      <c r="M713"/>
      <c r="N713"/>
      <c r="O713" s="203"/>
    </row>
    <row r="714" spans="2:15" ht="14.5" hidden="1" x14ac:dyDescent="0.35">
      <c r="B714"/>
      <c r="C714"/>
      <c r="D714"/>
      <c r="E714"/>
      <c r="F714"/>
      <c r="G714"/>
      <c r="H714"/>
      <c r="I714"/>
      <c r="J714"/>
      <c r="K714"/>
      <c r="L714"/>
      <c r="M714"/>
      <c r="N714"/>
      <c r="O714" s="203"/>
    </row>
    <row r="715" spans="2:15" ht="14.5" hidden="1" x14ac:dyDescent="0.35">
      <c r="B715"/>
      <c r="C715"/>
      <c r="D715"/>
      <c r="E715"/>
      <c r="F715"/>
      <c r="G715"/>
      <c r="H715"/>
      <c r="I715"/>
      <c r="J715"/>
      <c r="K715"/>
      <c r="L715"/>
      <c r="M715"/>
      <c r="N715"/>
      <c r="O715" s="203"/>
    </row>
    <row r="716" spans="2:15" ht="14.5" hidden="1" x14ac:dyDescent="0.35">
      <c r="B716"/>
      <c r="C716"/>
      <c r="D716"/>
      <c r="E716"/>
      <c r="F716"/>
      <c r="G716"/>
      <c r="H716"/>
      <c r="I716"/>
      <c r="J716"/>
      <c r="K716"/>
      <c r="L716"/>
      <c r="M716"/>
      <c r="N716"/>
      <c r="O716" s="203"/>
    </row>
    <row r="717" spans="2:15" ht="14.5" hidden="1" x14ac:dyDescent="0.35">
      <c r="B717"/>
      <c r="C717"/>
      <c r="D717"/>
      <c r="E717"/>
      <c r="F717"/>
      <c r="G717"/>
      <c r="H717"/>
      <c r="I717"/>
      <c r="J717"/>
      <c r="K717"/>
      <c r="L717"/>
      <c r="M717"/>
      <c r="N717"/>
      <c r="O717" s="203"/>
    </row>
    <row r="718" spans="2:15" ht="14.5" hidden="1" x14ac:dyDescent="0.35">
      <c r="B718"/>
      <c r="C718"/>
      <c r="D718"/>
      <c r="E718"/>
      <c r="F718"/>
      <c r="G718"/>
      <c r="H718"/>
      <c r="I718"/>
      <c r="J718"/>
      <c r="K718"/>
      <c r="L718"/>
      <c r="M718"/>
      <c r="N718"/>
      <c r="O718" s="203"/>
    </row>
    <row r="719" spans="2:15" ht="14.5" hidden="1" x14ac:dyDescent="0.35">
      <c r="B719"/>
      <c r="C719"/>
      <c r="D719"/>
      <c r="E719"/>
      <c r="F719"/>
      <c r="G719"/>
      <c r="H719"/>
      <c r="I719"/>
      <c r="J719"/>
      <c r="K719"/>
      <c r="L719"/>
      <c r="M719"/>
      <c r="N719"/>
      <c r="O719" s="203"/>
    </row>
    <row r="720" spans="2:15" ht="14.5" hidden="1" x14ac:dyDescent="0.35">
      <c r="B720"/>
      <c r="C720"/>
      <c r="D720"/>
      <c r="E720"/>
      <c r="F720"/>
      <c r="G720"/>
      <c r="H720"/>
      <c r="I720"/>
      <c r="J720"/>
      <c r="K720"/>
      <c r="L720"/>
      <c r="M720"/>
      <c r="N720"/>
      <c r="O720" s="203"/>
    </row>
    <row r="721" spans="2:15" ht="14.5" hidden="1" x14ac:dyDescent="0.35">
      <c r="B721"/>
      <c r="C721"/>
      <c r="D721"/>
      <c r="E721"/>
      <c r="F721"/>
      <c r="G721"/>
      <c r="H721"/>
      <c r="I721"/>
      <c r="J721"/>
      <c r="K721"/>
      <c r="L721"/>
      <c r="M721"/>
      <c r="N721"/>
      <c r="O721" s="203"/>
    </row>
    <row r="722" spans="2:15" ht="14.5" hidden="1" x14ac:dyDescent="0.35">
      <c r="B722"/>
      <c r="C722"/>
      <c r="D722"/>
      <c r="E722"/>
      <c r="F722"/>
      <c r="G722"/>
      <c r="H722"/>
      <c r="I722"/>
      <c r="J722"/>
      <c r="K722"/>
      <c r="L722"/>
      <c r="M722"/>
      <c r="N722"/>
      <c r="O722" s="203"/>
    </row>
    <row r="723" spans="2:15" ht="14.5" hidden="1" x14ac:dyDescent="0.35">
      <c r="B723"/>
      <c r="C723"/>
      <c r="D723"/>
      <c r="E723"/>
      <c r="F723"/>
      <c r="G723"/>
      <c r="H723"/>
      <c r="I723"/>
      <c r="J723"/>
      <c r="K723"/>
      <c r="L723"/>
      <c r="M723"/>
      <c r="N723"/>
      <c r="O723" s="203"/>
    </row>
    <row r="724" spans="2:15" ht="14.5" hidden="1" x14ac:dyDescent="0.35">
      <c r="B724"/>
      <c r="C724"/>
      <c r="D724"/>
      <c r="E724"/>
      <c r="F724"/>
      <c r="G724"/>
      <c r="H724"/>
      <c r="I724"/>
      <c r="J724"/>
      <c r="K724"/>
      <c r="L724"/>
      <c r="M724"/>
      <c r="N724"/>
      <c r="O724" s="203"/>
    </row>
    <row r="725" spans="2:15" ht="14.5" hidden="1" x14ac:dyDescent="0.35">
      <c r="B725"/>
      <c r="C725"/>
      <c r="D725"/>
      <c r="E725"/>
      <c r="F725"/>
      <c r="G725"/>
      <c r="H725"/>
      <c r="I725"/>
      <c r="J725"/>
      <c r="K725"/>
      <c r="L725"/>
      <c r="M725"/>
      <c r="N725"/>
      <c r="O725" s="203"/>
    </row>
    <row r="726" spans="2:15" ht="14.5" hidden="1" x14ac:dyDescent="0.35">
      <c r="B726"/>
      <c r="C726"/>
      <c r="D726"/>
      <c r="E726"/>
      <c r="F726"/>
      <c r="G726"/>
      <c r="H726"/>
      <c r="I726"/>
      <c r="J726"/>
      <c r="K726"/>
      <c r="L726"/>
      <c r="M726"/>
      <c r="N726"/>
      <c r="O726" s="203"/>
    </row>
    <row r="727" spans="2:15" ht="14.5" hidden="1" x14ac:dyDescent="0.35">
      <c r="B727"/>
      <c r="C727"/>
      <c r="D727"/>
      <c r="E727"/>
      <c r="F727"/>
      <c r="G727"/>
      <c r="H727"/>
      <c r="I727"/>
      <c r="J727"/>
      <c r="K727"/>
      <c r="L727"/>
      <c r="M727"/>
      <c r="N727"/>
      <c r="O727" s="203"/>
    </row>
    <row r="728" spans="2:15" ht="14.5" hidden="1" x14ac:dyDescent="0.35">
      <c r="B728"/>
      <c r="C728"/>
      <c r="D728"/>
      <c r="E728"/>
      <c r="F728"/>
      <c r="G728"/>
      <c r="H728"/>
      <c r="I728"/>
      <c r="J728"/>
      <c r="K728"/>
      <c r="L728"/>
      <c r="M728"/>
      <c r="N728"/>
      <c r="O728" s="203"/>
    </row>
    <row r="729" spans="2:15" ht="14.5" hidden="1" x14ac:dyDescent="0.35">
      <c r="B729"/>
      <c r="C729"/>
      <c r="D729"/>
      <c r="E729"/>
      <c r="F729"/>
      <c r="G729"/>
      <c r="H729"/>
      <c r="I729"/>
      <c r="J729"/>
      <c r="K729"/>
      <c r="L729"/>
      <c r="M729"/>
      <c r="N729"/>
      <c r="O729" s="203"/>
    </row>
    <row r="730" spans="2:15" ht="14.5" hidden="1" x14ac:dyDescent="0.35">
      <c r="B730"/>
      <c r="C730"/>
      <c r="D730"/>
      <c r="E730"/>
      <c r="F730"/>
      <c r="G730"/>
      <c r="H730"/>
      <c r="I730"/>
      <c r="J730"/>
      <c r="K730"/>
      <c r="L730"/>
      <c r="M730"/>
      <c r="N730"/>
      <c r="O730" s="203"/>
    </row>
    <row r="731" spans="2:15" ht="14.5" hidden="1" x14ac:dyDescent="0.35">
      <c r="B731"/>
      <c r="C731"/>
      <c r="D731"/>
      <c r="E731"/>
      <c r="F731"/>
      <c r="G731"/>
      <c r="H731"/>
      <c r="I731"/>
      <c r="J731"/>
      <c r="K731"/>
      <c r="L731"/>
      <c r="M731"/>
      <c r="N731"/>
      <c r="O731" s="203"/>
    </row>
    <row r="732" spans="2:15" ht="14.5" hidden="1" x14ac:dyDescent="0.35">
      <c r="B732"/>
      <c r="C732"/>
      <c r="D732"/>
      <c r="E732"/>
      <c r="F732"/>
      <c r="G732"/>
      <c r="H732"/>
      <c r="I732"/>
      <c r="J732"/>
      <c r="K732"/>
      <c r="L732"/>
      <c r="M732"/>
      <c r="N732"/>
      <c r="O732" s="203"/>
    </row>
    <row r="733" spans="2:15" ht="14.5" hidden="1" x14ac:dyDescent="0.35">
      <c r="B733"/>
      <c r="C733"/>
      <c r="D733"/>
      <c r="E733"/>
      <c r="F733"/>
      <c r="G733"/>
      <c r="H733"/>
      <c r="I733"/>
      <c r="J733"/>
      <c r="K733"/>
      <c r="L733"/>
      <c r="M733"/>
      <c r="N733"/>
      <c r="O733" s="203"/>
    </row>
    <row r="734" spans="2:15" ht="14.5" hidden="1" x14ac:dyDescent="0.35">
      <c r="B734"/>
      <c r="C734"/>
      <c r="D734"/>
      <c r="E734"/>
      <c r="F734"/>
      <c r="G734"/>
      <c r="H734"/>
      <c r="I734"/>
      <c r="J734"/>
      <c r="K734"/>
      <c r="L734"/>
      <c r="M734"/>
      <c r="N734"/>
      <c r="O734" s="203"/>
    </row>
    <row r="735" spans="2:15" ht="14.5" hidden="1" x14ac:dyDescent="0.35">
      <c r="B735"/>
      <c r="C735"/>
      <c r="D735"/>
      <c r="E735"/>
      <c r="F735"/>
      <c r="G735"/>
      <c r="H735"/>
      <c r="I735"/>
      <c r="J735"/>
      <c r="K735"/>
      <c r="L735"/>
      <c r="M735"/>
      <c r="N735"/>
      <c r="O735" s="203"/>
    </row>
    <row r="736" spans="2:15" ht="14.5" hidden="1" x14ac:dyDescent="0.35">
      <c r="B736"/>
      <c r="C736"/>
      <c r="D736"/>
      <c r="E736"/>
      <c r="F736"/>
      <c r="G736"/>
      <c r="H736"/>
      <c r="I736"/>
      <c r="J736"/>
      <c r="K736"/>
      <c r="L736"/>
      <c r="M736"/>
      <c r="N736"/>
      <c r="O736" s="203"/>
    </row>
    <row r="737" spans="2:15" ht="14.5" hidden="1" x14ac:dyDescent="0.35">
      <c r="B737"/>
      <c r="C737"/>
      <c r="D737"/>
      <c r="E737"/>
      <c r="F737"/>
      <c r="G737"/>
      <c r="H737"/>
      <c r="I737"/>
      <c r="J737"/>
      <c r="K737"/>
      <c r="L737"/>
      <c r="M737"/>
      <c r="N737"/>
      <c r="O737" s="203"/>
    </row>
    <row r="738" spans="2:15" ht="14.5" hidden="1" x14ac:dyDescent="0.35">
      <c r="B738"/>
      <c r="C738"/>
      <c r="D738"/>
      <c r="E738"/>
      <c r="F738"/>
      <c r="G738"/>
      <c r="H738"/>
      <c r="I738"/>
      <c r="J738"/>
      <c r="K738"/>
      <c r="L738"/>
      <c r="M738"/>
      <c r="N738"/>
      <c r="O738" s="203"/>
    </row>
    <row r="739" spans="2:15" ht="14.5" hidden="1" x14ac:dyDescent="0.35">
      <c r="B739"/>
      <c r="C739"/>
      <c r="D739"/>
      <c r="E739"/>
      <c r="F739"/>
      <c r="G739"/>
      <c r="H739"/>
      <c r="I739"/>
      <c r="J739"/>
      <c r="K739"/>
      <c r="L739"/>
      <c r="M739"/>
      <c r="N739"/>
      <c r="O739" s="203"/>
    </row>
    <row r="740" spans="2:15" ht="14.5" hidden="1" x14ac:dyDescent="0.35">
      <c r="B740"/>
      <c r="C740"/>
      <c r="D740"/>
      <c r="E740"/>
      <c r="F740"/>
      <c r="G740"/>
      <c r="H740"/>
      <c r="I740"/>
      <c r="J740"/>
      <c r="K740"/>
      <c r="L740"/>
      <c r="M740"/>
      <c r="N740"/>
      <c r="O740" s="203"/>
    </row>
    <row r="741" spans="2:15" ht="14.5" hidden="1" x14ac:dyDescent="0.35">
      <c r="B741"/>
      <c r="C741"/>
      <c r="D741"/>
      <c r="E741"/>
      <c r="F741"/>
      <c r="G741"/>
      <c r="H741"/>
      <c r="I741"/>
      <c r="J741"/>
      <c r="K741"/>
      <c r="L741"/>
      <c r="M741"/>
      <c r="N741"/>
      <c r="O741" s="203"/>
    </row>
    <row r="742" spans="2:15" ht="14.5" hidden="1" x14ac:dyDescent="0.35">
      <c r="B742"/>
      <c r="C742"/>
      <c r="D742"/>
      <c r="E742"/>
      <c r="F742"/>
      <c r="G742"/>
      <c r="H742"/>
      <c r="I742"/>
      <c r="J742"/>
      <c r="K742"/>
      <c r="L742"/>
      <c r="M742"/>
      <c r="N742"/>
      <c r="O742" s="203"/>
    </row>
    <row r="743" spans="2:15" ht="14.5" hidden="1" x14ac:dyDescent="0.35">
      <c r="B743"/>
      <c r="C743"/>
      <c r="D743"/>
      <c r="E743"/>
      <c r="F743"/>
      <c r="G743"/>
      <c r="H743"/>
      <c r="I743"/>
      <c r="J743"/>
      <c r="K743"/>
      <c r="L743"/>
      <c r="M743"/>
      <c r="N743"/>
      <c r="O743" s="203"/>
    </row>
    <row r="744" spans="2:15" ht="14.5" hidden="1" x14ac:dyDescent="0.35">
      <c r="B744"/>
      <c r="C744"/>
      <c r="D744"/>
      <c r="E744"/>
      <c r="F744"/>
      <c r="G744"/>
      <c r="H744"/>
      <c r="I744"/>
      <c r="J744"/>
      <c r="K744"/>
      <c r="L744"/>
      <c r="M744"/>
      <c r="N744"/>
      <c r="O744" s="203"/>
    </row>
    <row r="745" spans="2:15" ht="14.5" hidden="1" x14ac:dyDescent="0.35">
      <c r="B745"/>
      <c r="C745"/>
      <c r="D745"/>
      <c r="E745"/>
      <c r="F745"/>
      <c r="G745"/>
      <c r="H745"/>
      <c r="I745"/>
      <c r="J745"/>
      <c r="K745"/>
      <c r="L745"/>
      <c r="M745"/>
      <c r="N745"/>
      <c r="O745" s="203"/>
    </row>
    <row r="746" spans="2:15" ht="14.5" hidden="1" x14ac:dyDescent="0.35">
      <c r="B746"/>
      <c r="C746"/>
      <c r="D746"/>
      <c r="E746"/>
      <c r="F746"/>
      <c r="G746"/>
      <c r="H746"/>
      <c r="I746"/>
      <c r="J746"/>
      <c r="K746"/>
      <c r="L746"/>
      <c r="M746"/>
      <c r="N746"/>
      <c r="O746" s="203"/>
    </row>
    <row r="747" spans="2:15" ht="14.5" hidden="1" x14ac:dyDescent="0.35">
      <c r="B747"/>
      <c r="C747"/>
      <c r="D747"/>
      <c r="E747"/>
      <c r="F747"/>
      <c r="G747"/>
      <c r="H747"/>
      <c r="I747"/>
      <c r="J747"/>
      <c r="K747"/>
      <c r="L747"/>
      <c r="M747"/>
      <c r="N747"/>
      <c r="O747" s="203"/>
    </row>
    <row r="748" spans="2:15" ht="14.5" hidden="1" x14ac:dyDescent="0.35">
      <c r="B748"/>
      <c r="C748"/>
      <c r="D748"/>
      <c r="E748"/>
      <c r="F748"/>
      <c r="G748"/>
      <c r="H748"/>
      <c r="I748"/>
      <c r="J748"/>
      <c r="K748"/>
      <c r="L748"/>
      <c r="M748"/>
      <c r="N748"/>
      <c r="O748" s="203"/>
    </row>
    <row r="749" spans="2:15" ht="14.5" hidden="1" x14ac:dyDescent="0.35">
      <c r="B749"/>
      <c r="C749"/>
      <c r="D749"/>
      <c r="E749"/>
      <c r="F749"/>
      <c r="G749"/>
      <c r="H749"/>
      <c r="I749"/>
      <c r="J749"/>
      <c r="K749"/>
      <c r="L749"/>
      <c r="M749"/>
      <c r="N749"/>
      <c r="O749" s="203"/>
    </row>
    <row r="750" spans="2:15" ht="14.5" hidden="1" x14ac:dyDescent="0.35">
      <c r="B750"/>
      <c r="C750"/>
      <c r="D750"/>
      <c r="E750"/>
      <c r="F750"/>
      <c r="G750"/>
      <c r="H750"/>
      <c r="I750"/>
      <c r="J750"/>
      <c r="K750"/>
      <c r="L750"/>
      <c r="M750"/>
      <c r="N750"/>
      <c r="O750" s="203"/>
    </row>
    <row r="751" spans="2:15" ht="14.5" hidden="1" x14ac:dyDescent="0.35">
      <c r="B751"/>
      <c r="C751"/>
      <c r="D751"/>
      <c r="E751"/>
      <c r="F751"/>
      <c r="G751"/>
      <c r="H751"/>
      <c r="I751"/>
      <c r="J751"/>
      <c r="K751"/>
      <c r="L751"/>
      <c r="M751"/>
      <c r="N751"/>
      <c r="O751" s="203"/>
    </row>
    <row r="752" spans="2:15" ht="14.5" hidden="1" x14ac:dyDescent="0.35">
      <c r="B752"/>
      <c r="C752"/>
      <c r="D752"/>
      <c r="E752"/>
      <c r="F752"/>
      <c r="G752"/>
      <c r="H752"/>
      <c r="I752"/>
      <c r="J752"/>
      <c r="K752"/>
      <c r="L752"/>
      <c r="M752"/>
      <c r="N752"/>
      <c r="O752" s="203"/>
    </row>
    <row r="753" spans="2:15" ht="14.5" hidden="1" x14ac:dyDescent="0.35">
      <c r="B753"/>
      <c r="C753"/>
      <c r="D753"/>
      <c r="E753"/>
      <c r="F753"/>
      <c r="G753"/>
      <c r="H753"/>
      <c r="I753"/>
      <c r="J753"/>
      <c r="K753"/>
      <c r="L753"/>
      <c r="M753"/>
      <c r="N753"/>
      <c r="O753" s="203"/>
    </row>
    <row r="754" spans="2:15" ht="14.5" hidden="1" x14ac:dyDescent="0.35">
      <c r="B754"/>
      <c r="C754"/>
      <c r="D754"/>
      <c r="E754"/>
      <c r="F754"/>
      <c r="G754"/>
      <c r="H754"/>
      <c r="I754"/>
      <c r="J754"/>
      <c r="K754"/>
      <c r="L754"/>
      <c r="M754"/>
      <c r="N754"/>
      <c r="O754" s="203"/>
    </row>
    <row r="755" spans="2:15" ht="14.5" hidden="1" x14ac:dyDescent="0.35">
      <c r="B755"/>
      <c r="C755"/>
      <c r="D755"/>
      <c r="E755"/>
      <c r="F755"/>
      <c r="G755"/>
      <c r="H755"/>
      <c r="I755"/>
      <c r="J755"/>
      <c r="K755"/>
      <c r="L755"/>
      <c r="M755"/>
      <c r="N755"/>
      <c r="O755" s="203"/>
    </row>
    <row r="756" spans="2:15" ht="14.5" hidden="1" x14ac:dyDescent="0.35">
      <c r="B756"/>
      <c r="C756"/>
      <c r="D756"/>
      <c r="E756"/>
      <c r="F756"/>
      <c r="G756"/>
      <c r="H756"/>
      <c r="I756"/>
      <c r="J756"/>
      <c r="K756"/>
      <c r="L756"/>
      <c r="M756"/>
      <c r="N756"/>
      <c r="O756" s="203"/>
    </row>
    <row r="757" spans="2:15" ht="14.5" hidden="1" x14ac:dyDescent="0.35">
      <c r="B757"/>
      <c r="C757"/>
      <c r="D757"/>
      <c r="E757"/>
      <c r="F757"/>
      <c r="G757"/>
      <c r="H757"/>
      <c r="I757"/>
      <c r="J757"/>
      <c r="K757"/>
      <c r="L757"/>
      <c r="M757"/>
      <c r="N757"/>
      <c r="O757" s="203"/>
    </row>
    <row r="758" spans="2:15" ht="14.5" hidden="1" x14ac:dyDescent="0.35">
      <c r="B758"/>
      <c r="C758"/>
      <c r="D758"/>
      <c r="E758"/>
      <c r="F758"/>
      <c r="G758"/>
      <c r="H758"/>
      <c r="I758"/>
      <c r="J758"/>
      <c r="K758"/>
      <c r="L758"/>
      <c r="M758"/>
      <c r="N758"/>
      <c r="O758" s="203"/>
    </row>
    <row r="759" spans="2:15" ht="14.5" hidden="1" x14ac:dyDescent="0.35">
      <c r="B759"/>
      <c r="C759"/>
      <c r="D759"/>
      <c r="E759"/>
      <c r="F759"/>
      <c r="G759"/>
      <c r="H759"/>
      <c r="I759"/>
      <c r="J759"/>
      <c r="K759"/>
      <c r="L759"/>
      <c r="M759"/>
      <c r="N759"/>
      <c r="O759" s="203"/>
    </row>
    <row r="760" spans="2:15" ht="14.5" hidden="1" x14ac:dyDescent="0.35">
      <c r="B760"/>
      <c r="C760"/>
      <c r="D760"/>
      <c r="E760"/>
      <c r="F760"/>
      <c r="G760"/>
      <c r="H760"/>
      <c r="I760"/>
      <c r="J760"/>
      <c r="K760"/>
      <c r="L760"/>
      <c r="M760"/>
      <c r="N760"/>
      <c r="O760" s="203"/>
    </row>
    <row r="761" spans="2:15" ht="14.5" hidden="1" x14ac:dyDescent="0.35">
      <c r="B761"/>
      <c r="C761"/>
      <c r="D761"/>
      <c r="E761"/>
      <c r="F761"/>
      <c r="G761"/>
      <c r="H761"/>
      <c r="I761"/>
      <c r="J761"/>
      <c r="K761"/>
      <c r="L761"/>
      <c r="M761"/>
      <c r="N761"/>
      <c r="O761" s="203"/>
    </row>
    <row r="762" spans="2:15" ht="14.5" hidden="1" x14ac:dyDescent="0.35">
      <c r="B762"/>
      <c r="C762"/>
      <c r="D762"/>
      <c r="E762"/>
      <c r="F762"/>
      <c r="G762"/>
      <c r="H762"/>
      <c r="I762"/>
      <c r="J762"/>
      <c r="K762"/>
      <c r="L762"/>
      <c r="M762"/>
      <c r="N762"/>
      <c r="O762" s="203"/>
    </row>
    <row r="763" spans="2:15" ht="14.5" hidden="1" x14ac:dyDescent="0.35">
      <c r="B763"/>
      <c r="C763"/>
      <c r="D763"/>
      <c r="E763"/>
      <c r="F763"/>
      <c r="G763"/>
      <c r="H763"/>
      <c r="I763"/>
      <c r="J763"/>
      <c r="K763"/>
      <c r="L763"/>
      <c r="M763"/>
      <c r="N763"/>
      <c r="O763" s="203"/>
    </row>
    <row r="764" spans="2:15" ht="14.5" hidden="1" x14ac:dyDescent="0.35">
      <c r="B764"/>
      <c r="C764"/>
      <c r="D764"/>
      <c r="E764"/>
      <c r="F764"/>
      <c r="G764"/>
      <c r="H764"/>
      <c r="I764"/>
      <c r="J764"/>
      <c r="K764"/>
      <c r="L764"/>
      <c r="M764"/>
      <c r="N764"/>
      <c r="O764" s="203"/>
    </row>
    <row r="765" spans="2:15" ht="14.5" hidden="1" x14ac:dyDescent="0.35">
      <c r="B765"/>
      <c r="C765"/>
      <c r="D765"/>
      <c r="E765"/>
      <c r="F765"/>
      <c r="G765"/>
      <c r="H765"/>
      <c r="I765"/>
      <c r="J765"/>
      <c r="K765"/>
      <c r="L765"/>
      <c r="M765"/>
      <c r="N765"/>
      <c r="O765" s="203"/>
    </row>
    <row r="766" spans="2:15" ht="14.5" hidden="1" x14ac:dyDescent="0.35">
      <c r="B766"/>
      <c r="C766"/>
      <c r="D766"/>
      <c r="E766"/>
      <c r="F766"/>
      <c r="G766"/>
      <c r="H766"/>
      <c r="I766"/>
      <c r="J766"/>
      <c r="K766"/>
      <c r="L766"/>
      <c r="M766"/>
      <c r="N766"/>
      <c r="O766" s="203"/>
    </row>
    <row r="767" spans="2:15" ht="14.5" hidden="1" x14ac:dyDescent="0.35">
      <c r="B767"/>
      <c r="C767"/>
      <c r="D767"/>
      <c r="E767"/>
      <c r="F767"/>
      <c r="G767"/>
      <c r="H767"/>
      <c r="I767"/>
      <c r="J767"/>
      <c r="K767"/>
      <c r="L767"/>
      <c r="M767"/>
      <c r="N767"/>
      <c r="O767" s="203"/>
    </row>
    <row r="768" spans="2:15" ht="14.5" hidden="1" x14ac:dyDescent="0.35">
      <c r="B768"/>
      <c r="C768"/>
      <c r="D768"/>
      <c r="E768"/>
      <c r="F768"/>
      <c r="G768"/>
      <c r="H768"/>
      <c r="I768"/>
      <c r="J768"/>
      <c r="K768"/>
      <c r="L768"/>
      <c r="M768"/>
      <c r="N768"/>
      <c r="O768" s="203"/>
    </row>
    <row r="769" spans="2:15" ht="14.5" hidden="1" x14ac:dyDescent="0.35">
      <c r="B769"/>
      <c r="C769"/>
      <c r="D769"/>
      <c r="E769"/>
      <c r="F769"/>
      <c r="G769"/>
      <c r="H769"/>
      <c r="I769"/>
      <c r="J769"/>
      <c r="K769"/>
      <c r="L769"/>
      <c r="M769"/>
      <c r="N769"/>
      <c r="O769" s="203"/>
    </row>
    <row r="770" spans="2:15" ht="14.5" hidden="1" x14ac:dyDescent="0.35">
      <c r="B770"/>
      <c r="C770"/>
      <c r="D770"/>
      <c r="E770"/>
      <c r="F770"/>
      <c r="G770"/>
      <c r="H770"/>
      <c r="I770"/>
      <c r="J770"/>
      <c r="K770"/>
      <c r="L770"/>
      <c r="M770"/>
      <c r="N770"/>
      <c r="O770" s="203"/>
    </row>
    <row r="771" spans="2:15" ht="14.5" hidden="1" x14ac:dyDescent="0.35">
      <c r="B771"/>
      <c r="C771"/>
      <c r="D771"/>
      <c r="E771"/>
      <c r="F771"/>
      <c r="G771"/>
      <c r="H771"/>
      <c r="I771"/>
      <c r="J771"/>
      <c r="K771"/>
      <c r="L771"/>
      <c r="M771"/>
      <c r="N771"/>
      <c r="O771" s="203"/>
    </row>
    <row r="772" spans="2:15" ht="14.5" hidden="1" x14ac:dyDescent="0.35">
      <c r="B772"/>
      <c r="C772"/>
      <c r="D772"/>
      <c r="E772"/>
      <c r="F772"/>
      <c r="G772"/>
      <c r="H772"/>
      <c r="I772"/>
      <c r="J772"/>
      <c r="K772"/>
      <c r="L772"/>
      <c r="M772"/>
      <c r="N772"/>
      <c r="O772" s="203"/>
    </row>
    <row r="773" spans="2:15" ht="14.5" hidden="1" x14ac:dyDescent="0.35">
      <c r="B773"/>
      <c r="C773"/>
      <c r="D773"/>
      <c r="E773"/>
      <c r="F773"/>
      <c r="G773"/>
      <c r="H773"/>
      <c r="I773"/>
      <c r="J773"/>
      <c r="K773"/>
      <c r="L773"/>
      <c r="M773"/>
      <c r="N773"/>
      <c r="O773" s="203"/>
    </row>
    <row r="774" spans="2:15" ht="14.5" hidden="1" x14ac:dyDescent="0.35">
      <c r="B774"/>
      <c r="C774"/>
      <c r="D774"/>
      <c r="E774"/>
      <c r="F774"/>
      <c r="G774"/>
      <c r="H774"/>
      <c r="I774"/>
      <c r="J774"/>
      <c r="K774"/>
      <c r="L774"/>
      <c r="M774"/>
      <c r="N774"/>
      <c r="O774" s="203"/>
    </row>
    <row r="775" spans="2:15" ht="14.5" hidden="1" x14ac:dyDescent="0.35">
      <c r="B775"/>
      <c r="C775"/>
      <c r="D775"/>
      <c r="E775"/>
      <c r="F775"/>
      <c r="G775"/>
      <c r="H775"/>
      <c r="I775"/>
      <c r="J775"/>
      <c r="K775"/>
      <c r="L775"/>
      <c r="M775"/>
      <c r="N775"/>
      <c r="O775" s="203"/>
    </row>
    <row r="776" spans="2:15" ht="14.5" hidden="1" x14ac:dyDescent="0.35">
      <c r="B776"/>
      <c r="C776"/>
      <c r="D776"/>
      <c r="E776"/>
      <c r="F776"/>
      <c r="G776"/>
      <c r="H776"/>
      <c r="I776"/>
      <c r="J776"/>
      <c r="K776"/>
      <c r="L776"/>
      <c r="M776"/>
      <c r="N776"/>
      <c r="O776" s="203"/>
    </row>
    <row r="777" spans="2:15" ht="14.5" hidden="1" x14ac:dyDescent="0.35">
      <c r="B777"/>
      <c r="C777"/>
      <c r="D777"/>
      <c r="E777"/>
      <c r="F777"/>
      <c r="G777"/>
      <c r="H777"/>
      <c r="I777"/>
      <c r="J777"/>
      <c r="K777"/>
      <c r="L777"/>
      <c r="M777"/>
      <c r="N777"/>
      <c r="O777" s="203"/>
    </row>
    <row r="778" spans="2:15" ht="14.5" hidden="1" x14ac:dyDescent="0.35">
      <c r="B778"/>
      <c r="C778"/>
      <c r="D778"/>
      <c r="E778"/>
      <c r="F778"/>
      <c r="G778"/>
      <c r="H778"/>
      <c r="I778"/>
      <c r="J778"/>
      <c r="K778"/>
      <c r="L778"/>
      <c r="M778"/>
      <c r="N778"/>
      <c r="O778" s="203"/>
    </row>
    <row r="779" spans="2:15" ht="14.5" hidden="1" x14ac:dyDescent="0.35">
      <c r="B779"/>
      <c r="C779"/>
      <c r="D779"/>
      <c r="E779"/>
      <c r="F779"/>
      <c r="G779"/>
      <c r="H779"/>
      <c r="I779"/>
      <c r="J779"/>
      <c r="K779"/>
      <c r="L779"/>
      <c r="M779"/>
      <c r="N779"/>
      <c r="O779" s="203"/>
    </row>
    <row r="780" spans="2:15" ht="14.5" hidden="1" x14ac:dyDescent="0.35">
      <c r="B780"/>
      <c r="C780"/>
      <c r="D780"/>
      <c r="E780"/>
      <c r="F780"/>
      <c r="G780"/>
      <c r="H780"/>
      <c r="I780"/>
      <c r="J780"/>
      <c r="K780"/>
      <c r="L780"/>
      <c r="M780"/>
      <c r="N780"/>
      <c r="O780" s="203"/>
    </row>
    <row r="781" spans="2:15" ht="14.5" hidden="1" x14ac:dyDescent="0.35">
      <c r="B781"/>
      <c r="C781"/>
      <c r="D781"/>
      <c r="E781"/>
      <c r="F781"/>
      <c r="G781"/>
      <c r="H781"/>
      <c r="I781"/>
      <c r="J781"/>
      <c r="K781"/>
      <c r="L781"/>
      <c r="M781"/>
      <c r="N781"/>
      <c r="O781" s="203"/>
    </row>
    <row r="782" spans="2:15" ht="14.5" hidden="1" x14ac:dyDescent="0.35">
      <c r="B782"/>
      <c r="C782"/>
      <c r="D782"/>
      <c r="E782"/>
      <c r="F782"/>
      <c r="G782"/>
      <c r="H782"/>
      <c r="I782"/>
      <c r="J782"/>
      <c r="K782"/>
      <c r="L782"/>
      <c r="M782"/>
      <c r="N782"/>
      <c r="O782" s="203"/>
    </row>
    <row r="783" spans="2:15" ht="14.5" hidden="1" x14ac:dyDescent="0.35">
      <c r="B783"/>
      <c r="C783"/>
      <c r="D783"/>
      <c r="E783"/>
      <c r="F783"/>
      <c r="G783"/>
      <c r="H783"/>
      <c r="I783"/>
      <c r="J783"/>
      <c r="K783"/>
      <c r="L783"/>
      <c r="M783"/>
      <c r="N783"/>
      <c r="O783" s="203"/>
    </row>
    <row r="784" spans="2:15" ht="14.5" hidden="1" x14ac:dyDescent="0.35">
      <c r="B784"/>
      <c r="C784"/>
      <c r="D784"/>
      <c r="E784"/>
      <c r="F784"/>
      <c r="G784"/>
      <c r="H784"/>
      <c r="I784"/>
      <c r="J784"/>
      <c r="K784"/>
      <c r="L784"/>
      <c r="M784"/>
      <c r="N784"/>
      <c r="O784" s="203"/>
    </row>
    <row r="785" spans="2:15" ht="14.5" hidden="1" x14ac:dyDescent="0.35">
      <c r="B785"/>
      <c r="C785"/>
      <c r="D785"/>
      <c r="E785"/>
      <c r="F785"/>
      <c r="G785"/>
      <c r="H785"/>
      <c r="I785"/>
      <c r="J785"/>
      <c r="K785"/>
      <c r="L785"/>
      <c r="M785"/>
      <c r="N785"/>
      <c r="O785" s="203"/>
    </row>
    <row r="786" spans="2:15" ht="14.5" hidden="1" x14ac:dyDescent="0.35">
      <c r="B786"/>
      <c r="C786"/>
      <c r="D786"/>
      <c r="E786"/>
      <c r="F786"/>
      <c r="G786"/>
      <c r="H786"/>
      <c r="I786"/>
      <c r="J786"/>
      <c r="K786"/>
      <c r="L786"/>
      <c r="M786"/>
      <c r="N786"/>
      <c r="O786" s="203"/>
    </row>
    <row r="787" spans="2:15" ht="14.5" hidden="1" x14ac:dyDescent="0.35">
      <c r="B787"/>
      <c r="C787"/>
      <c r="D787"/>
      <c r="E787"/>
      <c r="F787"/>
      <c r="G787"/>
      <c r="H787"/>
      <c r="I787"/>
      <c r="J787"/>
      <c r="K787"/>
      <c r="L787"/>
      <c r="M787"/>
      <c r="N787"/>
      <c r="O787" s="203"/>
    </row>
    <row r="788" spans="2:15" ht="14.5" hidden="1" x14ac:dyDescent="0.35">
      <c r="B788"/>
      <c r="C788"/>
      <c r="D788"/>
      <c r="E788"/>
      <c r="F788"/>
      <c r="G788"/>
      <c r="H788"/>
      <c r="I788"/>
      <c r="J788"/>
      <c r="K788"/>
      <c r="L788"/>
      <c r="M788"/>
      <c r="N788"/>
      <c r="O788" s="203"/>
    </row>
    <row r="789" spans="2:15" ht="14.5" hidden="1" x14ac:dyDescent="0.35">
      <c r="B789"/>
      <c r="C789"/>
      <c r="D789"/>
      <c r="E789"/>
      <c r="F789"/>
      <c r="G789"/>
      <c r="H789"/>
      <c r="I789"/>
      <c r="J789"/>
      <c r="K789"/>
      <c r="L789"/>
      <c r="M789"/>
      <c r="N789"/>
      <c r="O789" s="203"/>
    </row>
    <row r="790" spans="2:15" ht="14.5" hidden="1" x14ac:dyDescent="0.35">
      <c r="B790"/>
      <c r="C790"/>
      <c r="D790"/>
      <c r="E790"/>
      <c r="F790"/>
      <c r="G790"/>
      <c r="H790"/>
      <c r="I790"/>
      <c r="J790"/>
      <c r="K790"/>
      <c r="L790"/>
      <c r="M790"/>
      <c r="N790"/>
      <c r="O790" s="203"/>
    </row>
    <row r="791" spans="2:15" ht="14.5" hidden="1" x14ac:dyDescent="0.35">
      <c r="B791"/>
      <c r="C791"/>
      <c r="D791"/>
      <c r="E791"/>
      <c r="F791"/>
      <c r="G791"/>
      <c r="H791"/>
      <c r="I791"/>
      <c r="J791"/>
      <c r="K791"/>
      <c r="L791"/>
      <c r="M791"/>
      <c r="N791"/>
      <c r="O791" s="203"/>
    </row>
    <row r="792" spans="2:15" ht="14.5" hidden="1" x14ac:dyDescent="0.35">
      <c r="B792"/>
      <c r="C792"/>
      <c r="D792"/>
      <c r="E792"/>
      <c r="F792"/>
      <c r="G792"/>
      <c r="H792"/>
      <c r="I792"/>
      <c r="J792"/>
      <c r="K792"/>
      <c r="L792"/>
      <c r="M792"/>
      <c r="N792"/>
      <c r="O792" s="203"/>
    </row>
    <row r="793" spans="2:15" ht="14.5" hidden="1" x14ac:dyDescent="0.35">
      <c r="B793"/>
      <c r="C793"/>
      <c r="D793"/>
      <c r="E793"/>
      <c r="F793"/>
      <c r="G793"/>
      <c r="H793"/>
      <c r="I793"/>
      <c r="J793"/>
      <c r="K793"/>
      <c r="L793"/>
      <c r="M793"/>
      <c r="N793"/>
      <c r="O793" s="203"/>
    </row>
    <row r="794" spans="2:15" ht="14.5" hidden="1" x14ac:dyDescent="0.35">
      <c r="B794"/>
      <c r="C794"/>
      <c r="D794"/>
      <c r="E794"/>
      <c r="F794"/>
      <c r="G794"/>
      <c r="H794"/>
      <c r="I794"/>
      <c r="J794"/>
      <c r="K794"/>
      <c r="L794"/>
      <c r="M794"/>
      <c r="N794"/>
      <c r="O794" s="203"/>
    </row>
    <row r="795" spans="2:15" ht="14.5" hidden="1" x14ac:dyDescent="0.35">
      <c r="B795"/>
      <c r="C795"/>
      <c r="D795"/>
      <c r="E795"/>
      <c r="F795"/>
      <c r="G795"/>
      <c r="H795"/>
      <c r="I795"/>
      <c r="J795"/>
      <c r="K795"/>
      <c r="L795"/>
      <c r="M795"/>
      <c r="N795"/>
      <c r="O795" s="203"/>
    </row>
    <row r="796" spans="2:15" ht="14.5" hidden="1" x14ac:dyDescent="0.35">
      <c r="B796"/>
      <c r="C796"/>
      <c r="D796"/>
      <c r="E796"/>
      <c r="F796"/>
      <c r="G796"/>
      <c r="H796"/>
      <c r="I796"/>
      <c r="J796"/>
      <c r="K796"/>
      <c r="L796"/>
      <c r="M796"/>
      <c r="N796"/>
      <c r="O796" s="203"/>
    </row>
    <row r="797" spans="2:15" ht="14.5" hidden="1" x14ac:dyDescent="0.35">
      <c r="B797"/>
      <c r="C797"/>
      <c r="D797"/>
      <c r="E797"/>
      <c r="F797"/>
      <c r="G797"/>
      <c r="H797"/>
      <c r="I797"/>
      <c r="J797"/>
      <c r="K797"/>
      <c r="L797"/>
      <c r="M797"/>
      <c r="N797"/>
      <c r="O797" s="203"/>
    </row>
    <row r="798" spans="2:15" ht="14.5" hidden="1" x14ac:dyDescent="0.35">
      <c r="B798"/>
      <c r="C798"/>
      <c r="D798"/>
      <c r="E798"/>
      <c r="F798"/>
      <c r="G798"/>
      <c r="H798"/>
      <c r="I798"/>
      <c r="J798"/>
      <c r="K798"/>
      <c r="L798"/>
      <c r="M798"/>
      <c r="N798"/>
      <c r="O798" s="203"/>
    </row>
    <row r="799" spans="2:15" ht="14.5" hidden="1" x14ac:dyDescent="0.35">
      <c r="B799"/>
      <c r="C799"/>
      <c r="D799"/>
      <c r="E799"/>
      <c r="F799"/>
      <c r="G799"/>
      <c r="H799"/>
      <c r="I799"/>
      <c r="J799"/>
      <c r="K799"/>
      <c r="L799"/>
      <c r="M799"/>
      <c r="N799"/>
      <c r="O799" s="203"/>
    </row>
    <row r="800" spans="2:15" ht="14.5" hidden="1" x14ac:dyDescent="0.35">
      <c r="B800"/>
      <c r="C800"/>
      <c r="D800"/>
      <c r="E800"/>
      <c r="F800"/>
      <c r="G800"/>
      <c r="H800"/>
      <c r="I800"/>
      <c r="J800"/>
      <c r="K800"/>
      <c r="L800"/>
      <c r="M800"/>
      <c r="N800"/>
      <c r="O800" s="203"/>
    </row>
    <row r="801" spans="2:15" ht="14.5" hidden="1" x14ac:dyDescent="0.35">
      <c r="B801"/>
      <c r="C801"/>
      <c r="D801"/>
      <c r="E801"/>
      <c r="F801"/>
      <c r="G801"/>
      <c r="H801"/>
      <c r="I801"/>
      <c r="J801"/>
      <c r="K801"/>
      <c r="L801"/>
      <c r="M801"/>
      <c r="N801"/>
      <c r="O801" s="203"/>
    </row>
    <row r="802" spans="2:15" ht="14.5" hidden="1" x14ac:dyDescent="0.35">
      <c r="B802"/>
      <c r="C802"/>
      <c r="D802"/>
      <c r="E802"/>
      <c r="F802"/>
      <c r="G802"/>
      <c r="H802"/>
      <c r="I802"/>
      <c r="J802"/>
      <c r="K802"/>
      <c r="L802"/>
      <c r="M802"/>
      <c r="N802"/>
      <c r="O802" s="203"/>
    </row>
    <row r="803" spans="2:15" ht="14.5" hidden="1" x14ac:dyDescent="0.35">
      <c r="B803"/>
      <c r="C803"/>
      <c r="D803"/>
      <c r="E803"/>
      <c r="F803"/>
      <c r="G803"/>
      <c r="H803"/>
      <c r="I803"/>
      <c r="J803"/>
      <c r="K803"/>
      <c r="L803"/>
      <c r="M803"/>
      <c r="N803"/>
      <c r="O803" s="203"/>
    </row>
    <row r="804" spans="2:15" ht="14.5" hidden="1" x14ac:dyDescent="0.35">
      <c r="B804"/>
      <c r="C804"/>
      <c r="D804"/>
      <c r="E804"/>
      <c r="F804"/>
      <c r="G804"/>
      <c r="H804"/>
      <c r="I804"/>
      <c r="J804"/>
      <c r="K804"/>
      <c r="L804"/>
      <c r="M804"/>
      <c r="N804"/>
      <c r="O804" s="203"/>
    </row>
    <row r="805" spans="2:15" ht="14.5" hidden="1" x14ac:dyDescent="0.35">
      <c r="B805"/>
      <c r="C805"/>
      <c r="D805"/>
      <c r="E805"/>
      <c r="F805"/>
      <c r="G805"/>
      <c r="H805"/>
      <c r="I805"/>
      <c r="J805"/>
      <c r="K805"/>
      <c r="L805"/>
      <c r="M805"/>
      <c r="N805"/>
      <c r="O805" s="203"/>
    </row>
    <row r="806" spans="2:15" ht="14.5" hidden="1" x14ac:dyDescent="0.35">
      <c r="B806"/>
      <c r="C806"/>
      <c r="D806"/>
      <c r="E806"/>
      <c r="F806"/>
      <c r="G806"/>
      <c r="H806"/>
      <c r="I806"/>
      <c r="J806"/>
      <c r="K806"/>
      <c r="L806"/>
      <c r="M806"/>
      <c r="N806"/>
      <c r="O806" s="203"/>
    </row>
    <row r="807" spans="2:15" ht="14.5" hidden="1" x14ac:dyDescent="0.35">
      <c r="B807"/>
      <c r="C807"/>
      <c r="D807"/>
      <c r="E807"/>
      <c r="F807"/>
      <c r="G807"/>
      <c r="H807"/>
      <c r="I807"/>
      <c r="J807"/>
      <c r="K807"/>
      <c r="L807"/>
      <c r="M807"/>
      <c r="N807"/>
      <c r="O807" s="203"/>
    </row>
    <row r="808" spans="2:15" ht="14.5" hidden="1" x14ac:dyDescent="0.35">
      <c r="B808"/>
      <c r="C808"/>
      <c r="D808"/>
      <c r="E808"/>
      <c r="F808"/>
      <c r="G808"/>
      <c r="H808"/>
      <c r="I808"/>
      <c r="J808"/>
      <c r="K808"/>
      <c r="L808"/>
      <c r="M808"/>
      <c r="N808"/>
      <c r="O808" s="203"/>
    </row>
    <row r="809" spans="2:15" ht="14.5" hidden="1" x14ac:dyDescent="0.35">
      <c r="B809"/>
      <c r="C809"/>
      <c r="D809"/>
      <c r="E809"/>
      <c r="F809"/>
      <c r="G809"/>
      <c r="H809"/>
      <c r="I809"/>
      <c r="J809"/>
      <c r="K809"/>
      <c r="L809"/>
      <c r="M809"/>
      <c r="N809"/>
      <c r="O809" s="203"/>
    </row>
    <row r="810" spans="2:15" ht="14.5" hidden="1" x14ac:dyDescent="0.35">
      <c r="B810"/>
      <c r="C810"/>
      <c r="D810"/>
      <c r="E810"/>
      <c r="F810"/>
      <c r="G810"/>
      <c r="H810"/>
      <c r="I810"/>
      <c r="J810"/>
      <c r="K810"/>
      <c r="L810"/>
      <c r="M810"/>
      <c r="N810"/>
      <c r="O810" s="203"/>
    </row>
    <row r="811" spans="2:15" ht="14.5" hidden="1" x14ac:dyDescent="0.35">
      <c r="B811"/>
      <c r="C811"/>
      <c r="D811"/>
      <c r="E811"/>
      <c r="F811"/>
      <c r="G811"/>
      <c r="H811"/>
      <c r="I811"/>
      <c r="J811"/>
      <c r="K811"/>
      <c r="L811"/>
      <c r="M811"/>
      <c r="N811"/>
      <c r="O811" s="203"/>
    </row>
    <row r="812" spans="2:15" ht="14.5" hidden="1" x14ac:dyDescent="0.35">
      <c r="B812"/>
      <c r="C812"/>
      <c r="D812"/>
      <c r="E812"/>
      <c r="F812"/>
      <c r="G812"/>
      <c r="H812"/>
      <c r="I812"/>
      <c r="J812"/>
      <c r="K812"/>
      <c r="L812"/>
      <c r="M812"/>
      <c r="N812"/>
      <c r="O812" s="203"/>
    </row>
    <row r="813" spans="2:15" ht="14.5" hidden="1" x14ac:dyDescent="0.35">
      <c r="B813"/>
      <c r="C813"/>
      <c r="D813"/>
      <c r="E813"/>
      <c r="F813"/>
      <c r="G813"/>
      <c r="H813"/>
      <c r="I813"/>
      <c r="J813"/>
      <c r="K813"/>
      <c r="L813"/>
      <c r="M813"/>
      <c r="N813"/>
      <c r="O813" s="203"/>
    </row>
    <row r="814" spans="2:15" ht="14.5" hidden="1" x14ac:dyDescent="0.35">
      <c r="B814"/>
      <c r="C814"/>
      <c r="D814"/>
      <c r="E814"/>
      <c r="F814"/>
      <c r="G814"/>
      <c r="H814"/>
      <c r="I814"/>
      <c r="J814"/>
      <c r="K814"/>
      <c r="L814"/>
      <c r="M814"/>
      <c r="N814"/>
      <c r="O814" s="203"/>
    </row>
    <row r="815" spans="2:15" ht="14.5" hidden="1" x14ac:dyDescent="0.35">
      <c r="B815"/>
      <c r="C815"/>
      <c r="D815"/>
      <c r="E815"/>
      <c r="F815"/>
      <c r="G815"/>
      <c r="H815"/>
      <c r="I815"/>
      <c r="J815"/>
      <c r="K815"/>
      <c r="L815"/>
      <c r="M815"/>
      <c r="N815"/>
      <c r="O815" s="203"/>
    </row>
    <row r="816" spans="2:15" ht="14.5" hidden="1" x14ac:dyDescent="0.35">
      <c r="B816"/>
      <c r="C816"/>
      <c r="D816"/>
      <c r="E816"/>
      <c r="F816"/>
      <c r="G816"/>
      <c r="H816"/>
      <c r="I816"/>
      <c r="J816"/>
      <c r="K816"/>
      <c r="L816"/>
      <c r="M816"/>
      <c r="N816"/>
      <c r="O816" s="203"/>
    </row>
    <row r="817" spans="2:15" ht="14.5" hidden="1" x14ac:dyDescent="0.35">
      <c r="B817"/>
      <c r="C817"/>
      <c r="D817"/>
      <c r="E817"/>
      <c r="F817"/>
      <c r="G817"/>
      <c r="H817"/>
      <c r="I817"/>
      <c r="J817"/>
      <c r="K817"/>
      <c r="L817"/>
      <c r="M817"/>
      <c r="N817"/>
      <c r="O817" s="203"/>
    </row>
    <row r="818" spans="2:15" ht="14.5" hidden="1" x14ac:dyDescent="0.35">
      <c r="B818"/>
      <c r="C818"/>
      <c r="D818"/>
      <c r="E818"/>
      <c r="F818"/>
      <c r="G818"/>
      <c r="H818"/>
      <c r="I818"/>
      <c r="J818"/>
      <c r="K818"/>
      <c r="L818"/>
      <c r="M818"/>
      <c r="N818"/>
      <c r="O818" s="203"/>
    </row>
    <row r="819" spans="2:15" ht="14.5" hidden="1" x14ac:dyDescent="0.35">
      <c r="B819"/>
      <c r="C819"/>
      <c r="D819"/>
      <c r="E819"/>
      <c r="F819"/>
      <c r="G819"/>
      <c r="H819"/>
      <c r="I819"/>
      <c r="J819"/>
      <c r="K819"/>
      <c r="L819"/>
      <c r="M819"/>
      <c r="N819"/>
      <c r="O819" s="203"/>
    </row>
    <row r="820" spans="2:15" ht="14.5" hidden="1" x14ac:dyDescent="0.35">
      <c r="B820"/>
      <c r="C820"/>
      <c r="D820"/>
      <c r="E820"/>
      <c r="F820"/>
      <c r="G820"/>
      <c r="H820"/>
      <c r="I820"/>
      <c r="J820"/>
      <c r="K820"/>
      <c r="L820"/>
      <c r="M820"/>
      <c r="N820"/>
      <c r="O820" s="203"/>
    </row>
    <row r="821" spans="2:15" ht="14.5" hidden="1" x14ac:dyDescent="0.35">
      <c r="B821"/>
      <c r="C821"/>
      <c r="D821"/>
      <c r="E821"/>
      <c r="F821"/>
      <c r="G821"/>
      <c r="H821"/>
      <c r="I821"/>
      <c r="J821"/>
      <c r="K821"/>
      <c r="L821"/>
      <c r="M821"/>
      <c r="N821"/>
      <c r="O821" s="203"/>
    </row>
    <row r="822" spans="2:15" ht="14.5" hidden="1" x14ac:dyDescent="0.35">
      <c r="B822"/>
      <c r="C822"/>
      <c r="D822"/>
      <c r="E822"/>
      <c r="F822"/>
      <c r="G822"/>
      <c r="H822"/>
      <c r="I822"/>
      <c r="J822"/>
      <c r="K822"/>
      <c r="L822"/>
      <c r="M822"/>
      <c r="N822"/>
      <c r="O822" s="203"/>
    </row>
    <row r="823" spans="2:15" ht="14.5" hidden="1" x14ac:dyDescent="0.35">
      <c r="B823"/>
      <c r="C823"/>
      <c r="D823"/>
      <c r="E823"/>
      <c r="F823"/>
      <c r="G823"/>
      <c r="H823"/>
      <c r="I823"/>
      <c r="J823"/>
      <c r="K823"/>
      <c r="L823"/>
      <c r="M823"/>
      <c r="N823"/>
      <c r="O823" s="203"/>
    </row>
    <row r="824" spans="2:15" ht="14.5" hidden="1" x14ac:dyDescent="0.35">
      <c r="B824"/>
      <c r="C824"/>
      <c r="D824"/>
      <c r="E824"/>
      <c r="F824"/>
      <c r="G824"/>
      <c r="H824"/>
      <c r="I824"/>
      <c r="J824"/>
      <c r="K824"/>
      <c r="L824"/>
      <c r="M824"/>
      <c r="N824"/>
      <c r="O824" s="203"/>
    </row>
    <row r="825" spans="2:15" ht="14.5" hidden="1" x14ac:dyDescent="0.35">
      <c r="B825"/>
      <c r="C825"/>
      <c r="D825"/>
      <c r="E825"/>
      <c r="F825"/>
      <c r="G825"/>
      <c r="H825"/>
      <c r="I825"/>
      <c r="J825"/>
      <c r="K825"/>
      <c r="L825"/>
      <c r="M825"/>
      <c r="N825"/>
      <c r="O825" s="203"/>
    </row>
    <row r="826" spans="2:15" ht="14.5" hidden="1" x14ac:dyDescent="0.35">
      <c r="B826"/>
      <c r="C826"/>
      <c r="D826"/>
      <c r="E826"/>
      <c r="F826"/>
      <c r="G826"/>
      <c r="H826"/>
      <c r="I826"/>
      <c r="J826"/>
      <c r="K826"/>
      <c r="L826"/>
      <c r="M826"/>
      <c r="N826"/>
      <c r="O826" s="203"/>
    </row>
    <row r="827" spans="2:15" ht="14.5" hidden="1" x14ac:dyDescent="0.35">
      <c r="B827"/>
      <c r="C827"/>
      <c r="D827"/>
      <c r="E827"/>
      <c r="F827"/>
      <c r="G827"/>
      <c r="H827"/>
      <c r="I827"/>
      <c r="J827"/>
      <c r="K827"/>
      <c r="L827"/>
      <c r="M827"/>
      <c r="N827"/>
      <c r="O827" s="203"/>
    </row>
    <row r="828" spans="2:15" ht="14.5" hidden="1" x14ac:dyDescent="0.35">
      <c r="B828"/>
      <c r="C828"/>
      <c r="D828"/>
      <c r="E828"/>
      <c r="F828"/>
      <c r="G828"/>
      <c r="H828"/>
      <c r="I828"/>
      <c r="J828"/>
      <c r="K828"/>
      <c r="L828"/>
      <c r="M828"/>
      <c r="N828"/>
      <c r="O828" s="203"/>
    </row>
    <row r="829" spans="2:15" ht="14.5" hidden="1" x14ac:dyDescent="0.35">
      <c r="B829"/>
      <c r="C829"/>
      <c r="D829"/>
      <c r="E829"/>
      <c r="F829"/>
      <c r="G829"/>
      <c r="H829"/>
      <c r="I829"/>
      <c r="J829"/>
      <c r="K829"/>
      <c r="L829"/>
      <c r="M829"/>
      <c r="N829"/>
      <c r="O829" s="203"/>
    </row>
    <row r="830" spans="2:15" ht="14.5" hidden="1" x14ac:dyDescent="0.35">
      <c r="B830"/>
      <c r="C830"/>
      <c r="D830"/>
      <c r="E830"/>
      <c r="F830"/>
      <c r="G830"/>
      <c r="H830"/>
      <c r="I830"/>
      <c r="J830"/>
      <c r="K830"/>
      <c r="L830"/>
      <c r="M830"/>
      <c r="N830"/>
      <c r="O830" s="203"/>
    </row>
    <row r="831" spans="2:15" ht="14.5" hidden="1" x14ac:dyDescent="0.35">
      <c r="B831"/>
      <c r="C831"/>
      <c r="D831"/>
      <c r="E831"/>
      <c r="F831"/>
      <c r="G831"/>
      <c r="H831"/>
      <c r="I831"/>
      <c r="J831"/>
      <c r="K831"/>
      <c r="L831"/>
      <c r="M831"/>
      <c r="N831"/>
      <c r="O831" s="203"/>
    </row>
    <row r="832" spans="2:15" ht="14.5" hidden="1" x14ac:dyDescent="0.35">
      <c r="B832"/>
      <c r="C832"/>
      <c r="D832"/>
      <c r="E832"/>
      <c r="F832"/>
      <c r="G832"/>
      <c r="H832"/>
      <c r="I832"/>
      <c r="J832"/>
      <c r="K832"/>
      <c r="L832"/>
      <c r="M832"/>
      <c r="N832"/>
      <c r="O832" s="203"/>
    </row>
    <row r="833" spans="2:15" ht="14.5" hidden="1" x14ac:dyDescent="0.35">
      <c r="B833"/>
      <c r="C833"/>
      <c r="D833"/>
      <c r="E833"/>
      <c r="F833"/>
      <c r="G833"/>
      <c r="H833"/>
      <c r="I833"/>
      <c r="J833"/>
      <c r="K833"/>
      <c r="L833"/>
      <c r="M833"/>
      <c r="N833"/>
      <c r="O833" s="203"/>
    </row>
    <row r="834" spans="2:15" ht="14.5" hidden="1" x14ac:dyDescent="0.35">
      <c r="B834"/>
      <c r="C834"/>
      <c r="D834"/>
      <c r="E834"/>
      <c r="F834"/>
      <c r="G834"/>
      <c r="H834"/>
      <c r="I834"/>
      <c r="J834"/>
      <c r="K834"/>
      <c r="L834"/>
      <c r="M834"/>
      <c r="N834"/>
      <c r="O834" s="203"/>
    </row>
    <row r="835" spans="2:15" ht="14.5" hidden="1" x14ac:dyDescent="0.35">
      <c r="B835"/>
      <c r="C835"/>
      <c r="D835"/>
      <c r="E835"/>
      <c r="F835"/>
      <c r="G835"/>
      <c r="H835"/>
      <c r="I835"/>
      <c r="J835"/>
      <c r="K835"/>
      <c r="L835"/>
      <c r="M835"/>
      <c r="N835"/>
      <c r="O835" s="203"/>
    </row>
    <row r="836" spans="2:15" ht="14.5" hidden="1" x14ac:dyDescent="0.35">
      <c r="B836"/>
      <c r="C836"/>
      <c r="D836"/>
      <c r="E836"/>
      <c r="F836"/>
      <c r="G836"/>
      <c r="H836"/>
      <c r="I836"/>
      <c r="J836"/>
      <c r="K836"/>
      <c r="L836"/>
      <c r="M836"/>
      <c r="N836"/>
      <c r="O836" s="203"/>
    </row>
    <row r="837" spans="2:15" ht="14.5" hidden="1" x14ac:dyDescent="0.35">
      <c r="B837"/>
      <c r="C837"/>
      <c r="D837"/>
      <c r="E837"/>
      <c r="F837"/>
      <c r="G837"/>
      <c r="H837"/>
      <c r="I837"/>
      <c r="J837"/>
      <c r="K837"/>
      <c r="L837"/>
      <c r="M837"/>
      <c r="N837"/>
      <c r="O837" s="203"/>
    </row>
    <row r="838" spans="2:15" ht="14.5" hidden="1" x14ac:dyDescent="0.35">
      <c r="B838"/>
      <c r="C838"/>
      <c r="D838"/>
      <c r="E838"/>
      <c r="F838"/>
      <c r="G838"/>
      <c r="H838"/>
      <c r="I838"/>
      <c r="J838"/>
      <c r="K838"/>
      <c r="L838"/>
      <c r="M838"/>
      <c r="N838"/>
      <c r="O838" s="203"/>
    </row>
    <row r="839" spans="2:15" ht="14.5" hidden="1" x14ac:dyDescent="0.35">
      <c r="B839"/>
      <c r="C839"/>
      <c r="D839"/>
      <c r="E839"/>
      <c r="F839"/>
      <c r="G839"/>
      <c r="H839"/>
      <c r="I839"/>
      <c r="J839"/>
      <c r="K839"/>
      <c r="L839"/>
      <c r="M839"/>
      <c r="N839"/>
      <c r="O839" s="203"/>
    </row>
    <row r="840" spans="2:15" ht="14.5" hidden="1" x14ac:dyDescent="0.35">
      <c r="B840"/>
      <c r="C840"/>
      <c r="D840"/>
      <c r="E840"/>
      <c r="F840"/>
      <c r="G840"/>
      <c r="H840"/>
      <c r="I840"/>
      <c r="J840"/>
      <c r="K840"/>
      <c r="L840"/>
      <c r="M840"/>
      <c r="N840"/>
      <c r="O840" s="203"/>
    </row>
    <row r="841" spans="2:15" ht="14.5" hidden="1" x14ac:dyDescent="0.35">
      <c r="B841"/>
      <c r="C841"/>
      <c r="D841"/>
      <c r="E841"/>
      <c r="F841"/>
      <c r="G841"/>
      <c r="H841"/>
      <c r="I841"/>
      <c r="J841"/>
      <c r="K841"/>
      <c r="L841"/>
      <c r="M841"/>
      <c r="N841"/>
      <c r="O841" s="203"/>
    </row>
    <row r="842" spans="2:15" ht="14.5" hidden="1" x14ac:dyDescent="0.35">
      <c r="B842"/>
      <c r="C842"/>
      <c r="D842"/>
      <c r="E842"/>
      <c r="F842"/>
      <c r="G842"/>
      <c r="H842"/>
      <c r="I842"/>
      <c r="J842"/>
      <c r="K842"/>
      <c r="L842"/>
      <c r="M842"/>
      <c r="N842"/>
      <c r="O842" s="203"/>
    </row>
    <row r="843" spans="2:15" ht="14.5" hidden="1" x14ac:dyDescent="0.35">
      <c r="B843"/>
      <c r="C843"/>
      <c r="D843"/>
      <c r="E843"/>
      <c r="F843"/>
      <c r="G843"/>
      <c r="H843"/>
      <c r="I843"/>
      <c r="J843"/>
      <c r="K843"/>
      <c r="L843"/>
      <c r="M843"/>
      <c r="N843"/>
      <c r="O843" s="203"/>
    </row>
    <row r="844" spans="2:15" ht="14.5" hidden="1" x14ac:dyDescent="0.35">
      <c r="B844"/>
      <c r="C844"/>
      <c r="D844"/>
      <c r="E844"/>
      <c r="F844"/>
      <c r="G844"/>
      <c r="H844"/>
      <c r="I844"/>
      <c r="J844"/>
      <c r="K844"/>
      <c r="L844"/>
      <c r="M844"/>
      <c r="N844"/>
      <c r="O844" s="203"/>
    </row>
    <row r="845" spans="2:15" ht="14.5" hidden="1" x14ac:dyDescent="0.35">
      <c r="B845"/>
      <c r="C845"/>
      <c r="D845"/>
      <c r="E845"/>
      <c r="F845"/>
      <c r="G845"/>
      <c r="H845"/>
      <c r="I845"/>
      <c r="J845"/>
      <c r="K845"/>
      <c r="L845"/>
      <c r="M845"/>
      <c r="N845"/>
      <c r="O845" s="203"/>
    </row>
    <row r="846" spans="2:15" ht="14.5" hidden="1" x14ac:dyDescent="0.35">
      <c r="B846"/>
      <c r="C846"/>
      <c r="D846"/>
      <c r="E846"/>
      <c r="F846"/>
      <c r="G846"/>
      <c r="H846"/>
      <c r="I846"/>
      <c r="J846"/>
      <c r="K846"/>
      <c r="L846"/>
      <c r="M846"/>
      <c r="N846"/>
      <c r="O846" s="203"/>
    </row>
    <row r="847" spans="2:15" ht="14.5" hidden="1" x14ac:dyDescent="0.35">
      <c r="B847"/>
      <c r="C847"/>
      <c r="D847"/>
      <c r="E847"/>
      <c r="F847"/>
      <c r="G847"/>
      <c r="H847"/>
      <c r="I847"/>
      <c r="J847"/>
      <c r="K847"/>
      <c r="L847"/>
      <c r="M847"/>
      <c r="N847"/>
      <c r="O847" s="203"/>
    </row>
    <row r="848" spans="2:15" ht="14.5" hidden="1" x14ac:dyDescent="0.35">
      <c r="B848"/>
      <c r="C848"/>
      <c r="D848"/>
      <c r="E848"/>
      <c r="F848"/>
      <c r="G848"/>
      <c r="H848"/>
      <c r="I848"/>
      <c r="J848"/>
      <c r="K848"/>
      <c r="L848"/>
      <c r="M848"/>
      <c r="N848"/>
      <c r="O848" s="203"/>
    </row>
    <row r="849" spans="2:15" ht="14.5" hidden="1" x14ac:dyDescent="0.35">
      <c r="B849"/>
      <c r="C849"/>
      <c r="D849"/>
      <c r="E849"/>
      <c r="F849"/>
      <c r="G849"/>
      <c r="H849"/>
      <c r="I849"/>
      <c r="J849"/>
      <c r="K849"/>
      <c r="L849"/>
      <c r="M849"/>
      <c r="N849"/>
      <c r="O849" s="203"/>
    </row>
    <row r="850" spans="2:15" ht="14.5" hidden="1" x14ac:dyDescent="0.35">
      <c r="B850"/>
      <c r="C850"/>
      <c r="D850"/>
      <c r="E850"/>
      <c r="F850"/>
      <c r="G850"/>
      <c r="H850"/>
      <c r="I850"/>
      <c r="J850"/>
      <c r="K850"/>
      <c r="L850"/>
      <c r="M850"/>
      <c r="N850"/>
      <c r="O850" s="203"/>
    </row>
    <row r="851" spans="2:15" ht="14.5" hidden="1" x14ac:dyDescent="0.35">
      <c r="B851"/>
      <c r="C851"/>
      <c r="D851"/>
      <c r="E851"/>
      <c r="F851"/>
      <c r="G851"/>
      <c r="H851"/>
      <c r="I851"/>
      <c r="J851"/>
      <c r="K851"/>
      <c r="L851"/>
      <c r="M851"/>
      <c r="N851"/>
      <c r="O851" s="203"/>
    </row>
    <row r="852" spans="2:15" ht="14.5" hidden="1" x14ac:dyDescent="0.35">
      <c r="B852"/>
      <c r="C852"/>
      <c r="D852"/>
      <c r="E852"/>
      <c r="F852"/>
      <c r="G852"/>
      <c r="H852"/>
      <c r="I852"/>
      <c r="J852"/>
      <c r="K852"/>
      <c r="L852"/>
      <c r="M852"/>
      <c r="N852"/>
      <c r="O852" s="203"/>
    </row>
    <row r="853" spans="2:15" ht="14.5" hidden="1" x14ac:dyDescent="0.35">
      <c r="B853"/>
      <c r="C853"/>
      <c r="D853"/>
      <c r="E853"/>
      <c r="F853"/>
      <c r="G853"/>
      <c r="H853"/>
      <c r="I853"/>
      <c r="J853"/>
      <c r="K853"/>
      <c r="L853"/>
      <c r="M853"/>
      <c r="N853"/>
      <c r="O853" s="203"/>
    </row>
    <row r="854" spans="2:15" ht="14.5" hidden="1" x14ac:dyDescent="0.35">
      <c r="B854"/>
      <c r="C854"/>
      <c r="D854"/>
      <c r="E854"/>
      <c r="F854"/>
      <c r="G854"/>
      <c r="H854"/>
      <c r="I854"/>
      <c r="J854"/>
      <c r="K854"/>
      <c r="L854"/>
      <c r="M854"/>
      <c r="N854"/>
      <c r="O854" s="203"/>
    </row>
    <row r="855" spans="2:15" ht="14.5" hidden="1" x14ac:dyDescent="0.35">
      <c r="B855"/>
      <c r="C855"/>
      <c r="D855"/>
      <c r="E855"/>
      <c r="F855"/>
      <c r="G855"/>
      <c r="H855"/>
      <c r="I855"/>
      <c r="J855"/>
      <c r="K855"/>
      <c r="L855"/>
      <c r="M855"/>
      <c r="N855"/>
      <c r="O855" s="203"/>
    </row>
    <row r="856" spans="2:15" ht="14.5" hidden="1" x14ac:dyDescent="0.35">
      <c r="B856"/>
      <c r="C856"/>
      <c r="D856"/>
      <c r="E856"/>
      <c r="F856"/>
      <c r="G856"/>
      <c r="H856"/>
      <c r="I856"/>
      <c r="J856"/>
      <c r="K856"/>
      <c r="L856"/>
      <c r="M856"/>
      <c r="N856"/>
      <c r="O856" s="203"/>
    </row>
    <row r="857" spans="2:15" ht="14.5" hidden="1" x14ac:dyDescent="0.35">
      <c r="B857"/>
      <c r="C857"/>
      <c r="D857"/>
      <c r="E857"/>
      <c r="F857"/>
      <c r="G857"/>
      <c r="H857"/>
      <c r="I857"/>
      <c r="J857"/>
      <c r="K857"/>
      <c r="L857"/>
      <c r="M857"/>
      <c r="N857"/>
      <c r="O857" s="203"/>
    </row>
    <row r="858" spans="2:15" ht="14.5" hidden="1" x14ac:dyDescent="0.35">
      <c r="B858"/>
      <c r="C858"/>
      <c r="D858"/>
      <c r="E858"/>
      <c r="F858"/>
      <c r="G858"/>
      <c r="H858"/>
      <c r="I858"/>
      <c r="J858"/>
      <c r="K858"/>
      <c r="L858"/>
      <c r="M858"/>
      <c r="N858"/>
      <c r="O858" s="203"/>
    </row>
    <row r="859" spans="2:15" ht="14.5" hidden="1" x14ac:dyDescent="0.35">
      <c r="B859"/>
      <c r="C859"/>
      <c r="D859"/>
      <c r="E859"/>
      <c r="F859"/>
      <c r="G859"/>
      <c r="H859"/>
      <c r="I859"/>
      <c r="J859"/>
      <c r="K859"/>
      <c r="L859"/>
      <c r="M859"/>
      <c r="N859"/>
      <c r="O859" s="203"/>
    </row>
    <row r="860" spans="2:15" ht="14.5" hidden="1" x14ac:dyDescent="0.35">
      <c r="B860"/>
      <c r="C860"/>
      <c r="D860"/>
      <c r="E860"/>
      <c r="F860"/>
      <c r="G860"/>
      <c r="H860"/>
      <c r="I860"/>
      <c r="J860"/>
      <c r="K860"/>
      <c r="L860"/>
      <c r="M860"/>
      <c r="N860"/>
      <c r="O860" s="203"/>
    </row>
    <row r="861" spans="2:15" ht="14.5" hidden="1" x14ac:dyDescent="0.35">
      <c r="B861"/>
      <c r="C861"/>
      <c r="D861"/>
      <c r="E861"/>
      <c r="F861"/>
      <c r="G861"/>
      <c r="H861"/>
      <c r="I861"/>
      <c r="J861"/>
      <c r="K861"/>
      <c r="L861"/>
      <c r="M861"/>
      <c r="N861"/>
      <c r="O861" s="203"/>
    </row>
    <row r="862" spans="2:15" ht="14.5" hidden="1" x14ac:dyDescent="0.35">
      <c r="B862"/>
      <c r="C862"/>
      <c r="D862"/>
      <c r="E862"/>
      <c r="F862"/>
      <c r="G862"/>
      <c r="H862"/>
      <c r="I862"/>
      <c r="J862"/>
      <c r="K862"/>
      <c r="L862"/>
      <c r="M862"/>
      <c r="N862"/>
      <c r="O862" s="203"/>
    </row>
    <row r="863" spans="2:15" ht="14.5" hidden="1" x14ac:dyDescent="0.35">
      <c r="B863"/>
      <c r="C863"/>
      <c r="D863"/>
      <c r="E863"/>
      <c r="F863"/>
      <c r="G863"/>
      <c r="H863"/>
      <c r="I863"/>
      <c r="J863"/>
      <c r="K863"/>
      <c r="L863"/>
      <c r="M863"/>
      <c r="N863"/>
      <c r="O863" s="203"/>
    </row>
    <row r="864" spans="2:15" ht="14.5" hidden="1" x14ac:dyDescent="0.35">
      <c r="B864"/>
      <c r="C864"/>
      <c r="D864"/>
      <c r="E864"/>
      <c r="F864"/>
      <c r="G864"/>
      <c r="H864"/>
      <c r="I864"/>
      <c r="J864"/>
      <c r="K864"/>
      <c r="L864"/>
      <c r="M864"/>
      <c r="N864"/>
      <c r="O864" s="203"/>
    </row>
    <row r="865" spans="2:15" ht="14.5" hidden="1" x14ac:dyDescent="0.35">
      <c r="B865"/>
      <c r="C865"/>
      <c r="D865"/>
      <c r="E865"/>
      <c r="F865"/>
      <c r="G865"/>
      <c r="H865"/>
      <c r="I865"/>
      <c r="J865"/>
      <c r="K865"/>
      <c r="L865"/>
      <c r="M865"/>
      <c r="N865"/>
      <c r="O865" s="203"/>
    </row>
    <row r="866" spans="2:15" ht="14.5" hidden="1" x14ac:dyDescent="0.35">
      <c r="B866"/>
      <c r="C866"/>
      <c r="D866"/>
      <c r="E866"/>
      <c r="F866"/>
      <c r="G866"/>
      <c r="H866"/>
      <c r="I866"/>
      <c r="J866"/>
      <c r="K866"/>
      <c r="L866"/>
      <c r="M866"/>
      <c r="N866"/>
      <c r="O866" s="203"/>
    </row>
    <row r="867" spans="2:15" ht="14.5" hidden="1" x14ac:dyDescent="0.35">
      <c r="B867"/>
      <c r="C867"/>
      <c r="D867"/>
      <c r="E867"/>
      <c r="F867"/>
      <c r="G867"/>
      <c r="H867"/>
      <c r="I867"/>
      <c r="J867"/>
      <c r="K867"/>
      <c r="L867"/>
      <c r="M867"/>
      <c r="N867"/>
      <c r="O867" s="203"/>
    </row>
    <row r="868" spans="2:15" ht="14.5" hidden="1" x14ac:dyDescent="0.35">
      <c r="B868"/>
      <c r="C868"/>
      <c r="D868"/>
      <c r="E868"/>
      <c r="F868"/>
      <c r="G868"/>
      <c r="H868"/>
      <c r="I868"/>
      <c r="J868"/>
      <c r="K868"/>
      <c r="L868"/>
      <c r="M868"/>
      <c r="N868"/>
      <c r="O868" s="203"/>
    </row>
    <row r="869" spans="2:15" ht="14.5" hidden="1" x14ac:dyDescent="0.35">
      <c r="B869"/>
      <c r="C869"/>
      <c r="D869"/>
      <c r="E869"/>
      <c r="F869"/>
      <c r="G869"/>
      <c r="H869"/>
      <c r="I869"/>
      <c r="J869"/>
      <c r="K869"/>
      <c r="L869"/>
      <c r="M869"/>
      <c r="N869"/>
      <c r="O869" s="203"/>
    </row>
    <row r="870" spans="2:15" ht="14.5" hidden="1" x14ac:dyDescent="0.35">
      <c r="B870"/>
      <c r="C870"/>
      <c r="D870"/>
      <c r="E870"/>
      <c r="F870"/>
      <c r="G870"/>
      <c r="H870"/>
      <c r="I870"/>
      <c r="J870"/>
      <c r="K870"/>
      <c r="L870"/>
      <c r="M870"/>
      <c r="N870"/>
      <c r="O870" s="203"/>
    </row>
    <row r="871" spans="2:15" ht="14.5" hidden="1" x14ac:dyDescent="0.35">
      <c r="B871"/>
      <c r="C871"/>
      <c r="D871"/>
      <c r="E871"/>
      <c r="F871"/>
      <c r="G871"/>
      <c r="H871"/>
      <c r="I871"/>
      <c r="J871"/>
      <c r="K871"/>
      <c r="L871"/>
      <c r="M871"/>
      <c r="N871"/>
      <c r="O871" s="203"/>
    </row>
    <row r="872" spans="2:15" ht="14.5" hidden="1" x14ac:dyDescent="0.35">
      <c r="B872"/>
      <c r="C872"/>
      <c r="D872"/>
      <c r="E872"/>
      <c r="F872"/>
      <c r="G872"/>
      <c r="H872"/>
      <c r="I872"/>
      <c r="J872"/>
      <c r="K872"/>
      <c r="L872"/>
      <c r="M872"/>
      <c r="N872"/>
      <c r="O872" s="203"/>
    </row>
    <row r="873" spans="2:15" ht="14.5" hidden="1" x14ac:dyDescent="0.35">
      <c r="B873"/>
      <c r="C873"/>
      <c r="D873"/>
      <c r="E873"/>
      <c r="F873"/>
      <c r="G873"/>
      <c r="H873"/>
      <c r="I873"/>
      <c r="J873"/>
      <c r="K873"/>
      <c r="L873"/>
      <c r="M873"/>
      <c r="N873"/>
      <c r="O873" s="203"/>
    </row>
    <row r="874" spans="2:15" ht="14.5" hidden="1" x14ac:dyDescent="0.35">
      <c r="B874"/>
      <c r="C874"/>
      <c r="D874"/>
      <c r="E874"/>
      <c r="F874"/>
      <c r="G874"/>
      <c r="H874"/>
      <c r="I874"/>
      <c r="J874"/>
      <c r="K874"/>
      <c r="L874"/>
      <c r="M874"/>
      <c r="N874"/>
      <c r="O874" s="203"/>
    </row>
    <row r="875" spans="2:15" ht="14.5" hidden="1" x14ac:dyDescent="0.35">
      <c r="B875"/>
      <c r="C875"/>
      <c r="D875"/>
      <c r="E875"/>
      <c r="F875"/>
      <c r="G875"/>
      <c r="H875"/>
      <c r="I875"/>
      <c r="J875"/>
      <c r="K875"/>
      <c r="L875"/>
      <c r="M875"/>
      <c r="N875"/>
      <c r="O875" s="203"/>
    </row>
    <row r="876" spans="2:15" ht="14.5" hidden="1" x14ac:dyDescent="0.35">
      <c r="B876"/>
      <c r="C876"/>
      <c r="D876"/>
      <c r="E876"/>
      <c r="F876"/>
      <c r="G876"/>
      <c r="H876"/>
      <c r="I876"/>
      <c r="J876"/>
      <c r="K876"/>
      <c r="L876"/>
      <c r="M876"/>
      <c r="N876"/>
      <c r="O876" s="203"/>
    </row>
    <row r="877" spans="2:15" ht="14.5" hidden="1" x14ac:dyDescent="0.35">
      <c r="B877"/>
      <c r="C877"/>
      <c r="D877"/>
      <c r="E877"/>
      <c r="F877"/>
      <c r="G877"/>
      <c r="H877"/>
      <c r="I877"/>
      <c r="J877"/>
      <c r="K877"/>
      <c r="L877"/>
      <c r="M877"/>
      <c r="N877"/>
      <c r="O877" s="203"/>
    </row>
    <row r="878" spans="2:15" ht="14.5" hidden="1" x14ac:dyDescent="0.35">
      <c r="B878"/>
      <c r="C878"/>
      <c r="D878"/>
      <c r="E878"/>
      <c r="F878"/>
      <c r="G878"/>
      <c r="H878"/>
      <c r="I878"/>
      <c r="J878"/>
      <c r="K878"/>
      <c r="L878"/>
      <c r="M878"/>
      <c r="N878"/>
      <c r="O878" s="203"/>
    </row>
    <row r="879" spans="2:15" ht="14.5" hidden="1" x14ac:dyDescent="0.35">
      <c r="B879"/>
      <c r="C879"/>
      <c r="D879"/>
      <c r="E879"/>
      <c r="F879"/>
      <c r="G879"/>
      <c r="H879"/>
      <c r="I879"/>
      <c r="J879"/>
      <c r="K879"/>
      <c r="L879"/>
      <c r="M879"/>
      <c r="N879"/>
      <c r="O879" s="203"/>
    </row>
    <row r="880" spans="2:15" ht="14.5" hidden="1" x14ac:dyDescent="0.35">
      <c r="B880"/>
      <c r="C880"/>
      <c r="D880"/>
      <c r="E880"/>
      <c r="F880"/>
      <c r="G880"/>
      <c r="H880"/>
      <c r="I880"/>
      <c r="J880"/>
      <c r="K880"/>
      <c r="L880"/>
      <c r="M880"/>
      <c r="N880"/>
      <c r="O880" s="203"/>
    </row>
    <row r="881" spans="2:15" ht="14.5" hidden="1" x14ac:dyDescent="0.35">
      <c r="B881"/>
      <c r="C881"/>
      <c r="D881"/>
      <c r="E881"/>
      <c r="F881"/>
      <c r="G881"/>
      <c r="H881"/>
      <c r="I881"/>
      <c r="J881"/>
      <c r="K881"/>
      <c r="L881"/>
      <c r="M881"/>
      <c r="N881"/>
      <c r="O881" s="203"/>
    </row>
    <row r="882" spans="2:15" ht="14.5" hidden="1" x14ac:dyDescent="0.35">
      <c r="B882"/>
      <c r="C882"/>
      <c r="D882"/>
      <c r="E882"/>
      <c r="F882"/>
      <c r="G882"/>
      <c r="H882"/>
      <c r="I882"/>
      <c r="J882"/>
      <c r="K882"/>
      <c r="L882"/>
      <c r="M882"/>
      <c r="N882"/>
      <c r="O882" s="203"/>
    </row>
    <row r="883" spans="2:15" ht="14.5" hidden="1" x14ac:dyDescent="0.35">
      <c r="B883"/>
      <c r="C883"/>
      <c r="D883"/>
      <c r="E883"/>
      <c r="F883"/>
      <c r="G883"/>
      <c r="H883"/>
      <c r="I883"/>
      <c r="J883"/>
      <c r="K883"/>
      <c r="L883"/>
      <c r="M883"/>
      <c r="N883"/>
      <c r="O883" s="203"/>
    </row>
    <row r="884" spans="2:15" ht="14.5" hidden="1" x14ac:dyDescent="0.35">
      <c r="B884"/>
      <c r="C884"/>
      <c r="D884"/>
      <c r="E884"/>
      <c r="F884"/>
      <c r="G884"/>
      <c r="H884"/>
      <c r="I884"/>
      <c r="J884"/>
      <c r="K884"/>
      <c r="L884"/>
      <c r="M884"/>
      <c r="N884"/>
      <c r="O884" s="203"/>
    </row>
    <row r="885" spans="2:15" ht="14.5" hidden="1" x14ac:dyDescent="0.35">
      <c r="B885"/>
      <c r="C885"/>
      <c r="D885"/>
      <c r="E885"/>
      <c r="F885"/>
      <c r="G885"/>
      <c r="H885"/>
      <c r="I885"/>
      <c r="J885"/>
      <c r="K885"/>
      <c r="L885"/>
      <c r="M885"/>
      <c r="N885"/>
      <c r="O885" s="203"/>
    </row>
    <row r="886" spans="2:15" ht="14.5" hidden="1" x14ac:dyDescent="0.35">
      <c r="B886"/>
      <c r="C886"/>
      <c r="D886"/>
      <c r="E886"/>
      <c r="F886"/>
      <c r="G886"/>
      <c r="H886"/>
      <c r="I886"/>
      <c r="J886"/>
      <c r="K886"/>
      <c r="L886"/>
      <c r="M886"/>
      <c r="N886"/>
      <c r="O886" s="203"/>
    </row>
    <row r="887" spans="2:15" ht="14.5" hidden="1" x14ac:dyDescent="0.35">
      <c r="B887"/>
      <c r="C887"/>
      <c r="D887"/>
      <c r="E887"/>
      <c r="F887"/>
      <c r="G887"/>
      <c r="H887"/>
      <c r="I887"/>
      <c r="J887"/>
      <c r="K887"/>
      <c r="L887"/>
      <c r="M887"/>
      <c r="N887"/>
      <c r="O887" s="203"/>
    </row>
    <row r="888" spans="2:15" ht="14.5" hidden="1" x14ac:dyDescent="0.35">
      <c r="B888"/>
      <c r="C888"/>
      <c r="D888"/>
      <c r="E888"/>
      <c r="F888"/>
      <c r="G888"/>
      <c r="H888"/>
      <c r="I888"/>
      <c r="J888"/>
      <c r="K888"/>
      <c r="L888"/>
      <c r="M888"/>
      <c r="N888"/>
      <c r="O888" s="203"/>
    </row>
    <row r="889" spans="2:15" ht="14.5" hidden="1" x14ac:dyDescent="0.35">
      <c r="B889"/>
      <c r="C889"/>
      <c r="D889"/>
      <c r="E889"/>
      <c r="F889"/>
      <c r="G889"/>
      <c r="H889"/>
      <c r="I889"/>
      <c r="J889"/>
      <c r="K889"/>
      <c r="L889"/>
      <c r="M889"/>
      <c r="N889"/>
      <c r="O889" s="203"/>
    </row>
    <row r="890" spans="2:15" ht="14.5" hidden="1" x14ac:dyDescent="0.35">
      <c r="B890"/>
      <c r="C890"/>
      <c r="D890"/>
      <c r="E890"/>
      <c r="F890"/>
      <c r="G890"/>
      <c r="H890"/>
      <c r="I890"/>
      <c r="J890"/>
      <c r="K890"/>
      <c r="L890"/>
      <c r="M890"/>
      <c r="N890"/>
      <c r="O890" s="203"/>
    </row>
    <row r="891" spans="2:15" ht="14.5" hidden="1" x14ac:dyDescent="0.35">
      <c r="B891"/>
      <c r="C891"/>
      <c r="D891"/>
      <c r="E891"/>
      <c r="F891"/>
      <c r="G891"/>
      <c r="H891"/>
      <c r="I891"/>
      <c r="J891"/>
      <c r="K891"/>
      <c r="L891"/>
      <c r="M891"/>
      <c r="N891"/>
      <c r="O891" s="203"/>
    </row>
    <row r="892" spans="2:15" ht="14.5" hidden="1" x14ac:dyDescent="0.35">
      <c r="B892"/>
      <c r="C892"/>
      <c r="D892"/>
      <c r="E892"/>
      <c r="F892"/>
      <c r="G892"/>
      <c r="H892"/>
      <c r="I892"/>
      <c r="J892"/>
      <c r="K892"/>
      <c r="L892"/>
      <c r="M892"/>
      <c r="N892"/>
      <c r="O892" s="203"/>
    </row>
    <row r="893" spans="2:15" ht="14.5" hidden="1" x14ac:dyDescent="0.35">
      <c r="B893"/>
      <c r="C893"/>
      <c r="D893"/>
      <c r="E893"/>
      <c r="F893"/>
      <c r="G893"/>
      <c r="H893"/>
      <c r="I893"/>
      <c r="J893"/>
      <c r="K893"/>
      <c r="L893"/>
      <c r="M893"/>
      <c r="N893"/>
      <c r="O893" s="203"/>
    </row>
    <row r="894" spans="2:15" ht="14.5" hidden="1" x14ac:dyDescent="0.35">
      <c r="B894"/>
      <c r="C894"/>
      <c r="D894"/>
      <c r="E894"/>
      <c r="F894"/>
      <c r="G894"/>
      <c r="H894"/>
      <c r="I894"/>
      <c r="J894"/>
      <c r="K894"/>
      <c r="L894"/>
      <c r="M894"/>
      <c r="N894"/>
      <c r="O894" s="203"/>
    </row>
    <row r="895" spans="2:15" ht="14.5" hidden="1" x14ac:dyDescent="0.35">
      <c r="B895"/>
      <c r="C895"/>
      <c r="D895"/>
      <c r="E895"/>
      <c r="F895"/>
      <c r="G895"/>
      <c r="H895"/>
      <c r="I895"/>
      <c r="J895"/>
      <c r="K895"/>
      <c r="L895"/>
      <c r="M895"/>
      <c r="N895"/>
      <c r="O895" s="203"/>
    </row>
    <row r="896" spans="2:15" ht="14.5" hidden="1" x14ac:dyDescent="0.35">
      <c r="B896"/>
      <c r="C896"/>
      <c r="D896"/>
      <c r="E896"/>
      <c r="F896"/>
      <c r="G896"/>
      <c r="H896"/>
      <c r="I896"/>
      <c r="J896"/>
      <c r="K896"/>
      <c r="L896"/>
      <c r="M896"/>
      <c r="N896"/>
      <c r="O896" s="203"/>
    </row>
    <row r="897" spans="2:15" ht="14.5" hidden="1" x14ac:dyDescent="0.35">
      <c r="B897"/>
      <c r="C897"/>
      <c r="D897"/>
      <c r="E897"/>
      <c r="F897"/>
      <c r="G897"/>
      <c r="H897"/>
      <c r="I897"/>
      <c r="J897"/>
      <c r="K897"/>
      <c r="L897"/>
      <c r="M897"/>
      <c r="N897"/>
      <c r="O897" s="203"/>
    </row>
    <row r="898" spans="2:15" ht="14.5" hidden="1" x14ac:dyDescent="0.35">
      <c r="B898"/>
      <c r="C898"/>
      <c r="D898"/>
      <c r="E898"/>
      <c r="F898"/>
      <c r="G898"/>
      <c r="H898"/>
      <c r="I898"/>
      <c r="J898"/>
      <c r="K898"/>
      <c r="L898"/>
      <c r="M898"/>
      <c r="N898"/>
      <c r="O898" s="203"/>
    </row>
    <row r="899" spans="2:15" ht="14.5" hidden="1" x14ac:dyDescent="0.35">
      <c r="B899"/>
      <c r="C899"/>
      <c r="D899"/>
      <c r="E899"/>
      <c r="F899"/>
      <c r="G899"/>
      <c r="H899"/>
      <c r="I899"/>
      <c r="J899"/>
      <c r="K899"/>
      <c r="L899"/>
      <c r="M899"/>
      <c r="N899"/>
      <c r="O899" s="203"/>
    </row>
    <row r="900" spans="2:15" ht="14.5" hidden="1" x14ac:dyDescent="0.35">
      <c r="B900"/>
      <c r="C900"/>
      <c r="D900"/>
      <c r="E900"/>
      <c r="F900"/>
      <c r="G900"/>
      <c r="H900"/>
      <c r="I900"/>
      <c r="J900"/>
      <c r="K900"/>
      <c r="L900"/>
      <c r="M900"/>
      <c r="N900"/>
      <c r="O900" s="203"/>
    </row>
    <row r="901" spans="2:15" ht="14.5" hidden="1" x14ac:dyDescent="0.35">
      <c r="B901"/>
      <c r="C901"/>
      <c r="D901"/>
      <c r="E901"/>
      <c r="F901"/>
      <c r="G901"/>
      <c r="H901"/>
      <c r="I901"/>
      <c r="J901"/>
      <c r="K901"/>
      <c r="L901"/>
      <c r="M901"/>
      <c r="N901"/>
      <c r="O901" s="203"/>
    </row>
    <row r="902" spans="2:15" ht="14.5" hidden="1" x14ac:dyDescent="0.35">
      <c r="B902"/>
      <c r="C902"/>
      <c r="D902"/>
      <c r="E902"/>
      <c r="F902"/>
      <c r="G902"/>
      <c r="H902"/>
      <c r="I902"/>
      <c r="J902"/>
      <c r="K902"/>
      <c r="L902"/>
      <c r="M902"/>
      <c r="N902"/>
      <c r="O902" s="203"/>
    </row>
    <row r="903" spans="2:15" ht="14.5" hidden="1" x14ac:dyDescent="0.35">
      <c r="B903"/>
      <c r="C903"/>
      <c r="D903"/>
      <c r="E903"/>
      <c r="F903"/>
      <c r="G903"/>
      <c r="H903"/>
      <c r="I903"/>
      <c r="J903"/>
      <c r="K903"/>
      <c r="L903"/>
      <c r="M903"/>
      <c r="N903"/>
      <c r="O903" s="203"/>
    </row>
    <row r="904" spans="2:15" ht="14.5" hidden="1" x14ac:dyDescent="0.35">
      <c r="B904"/>
      <c r="C904"/>
      <c r="D904"/>
      <c r="E904"/>
      <c r="F904"/>
      <c r="G904"/>
      <c r="H904"/>
      <c r="I904"/>
      <c r="J904"/>
      <c r="K904"/>
      <c r="L904"/>
      <c r="M904"/>
      <c r="N904"/>
      <c r="O904" s="203"/>
    </row>
    <row r="905" spans="2:15" ht="14.5" hidden="1" x14ac:dyDescent="0.35">
      <c r="B905"/>
      <c r="C905"/>
      <c r="D905"/>
      <c r="E905"/>
      <c r="F905"/>
      <c r="G905"/>
      <c r="H905"/>
      <c r="I905"/>
      <c r="J905"/>
      <c r="K905"/>
      <c r="L905"/>
      <c r="M905"/>
      <c r="N905"/>
      <c r="O905" s="203"/>
    </row>
    <row r="906" spans="2:15" ht="14.5" hidden="1" x14ac:dyDescent="0.35">
      <c r="B906"/>
      <c r="C906"/>
      <c r="D906"/>
      <c r="E906"/>
      <c r="F906"/>
      <c r="G906"/>
      <c r="H906"/>
      <c r="I906"/>
      <c r="J906"/>
      <c r="K906"/>
      <c r="L906"/>
      <c r="M906"/>
      <c r="N906"/>
      <c r="O906" s="203"/>
    </row>
    <row r="907" spans="2:15" ht="14.5" hidden="1" x14ac:dyDescent="0.35">
      <c r="B907"/>
      <c r="C907"/>
      <c r="D907"/>
      <c r="E907"/>
      <c r="F907"/>
      <c r="G907"/>
      <c r="H907"/>
      <c r="I907"/>
      <c r="J907"/>
      <c r="K907"/>
      <c r="L907"/>
      <c r="M907"/>
      <c r="N907"/>
      <c r="O907" s="203"/>
    </row>
    <row r="908" spans="2:15" ht="14.5" hidden="1" x14ac:dyDescent="0.35">
      <c r="B908"/>
      <c r="C908"/>
      <c r="D908"/>
      <c r="E908"/>
      <c r="F908"/>
      <c r="G908"/>
      <c r="H908"/>
      <c r="I908"/>
      <c r="J908"/>
      <c r="K908"/>
      <c r="L908"/>
      <c r="M908"/>
      <c r="N908"/>
      <c r="O908" s="203"/>
    </row>
    <row r="909" spans="2:15" ht="14.5" hidden="1" x14ac:dyDescent="0.35">
      <c r="B909"/>
      <c r="C909"/>
      <c r="D909"/>
      <c r="E909"/>
      <c r="F909"/>
      <c r="G909"/>
      <c r="H909"/>
      <c r="I909"/>
      <c r="J909"/>
      <c r="K909"/>
      <c r="L909"/>
      <c r="M909"/>
      <c r="N909"/>
      <c r="O909" s="203"/>
    </row>
    <row r="910" spans="2:15" ht="14.5" hidden="1" x14ac:dyDescent="0.35">
      <c r="B910"/>
      <c r="C910"/>
      <c r="D910"/>
      <c r="E910"/>
      <c r="F910"/>
      <c r="G910"/>
      <c r="H910"/>
      <c r="I910"/>
      <c r="J910"/>
      <c r="K910"/>
      <c r="L910"/>
      <c r="M910"/>
      <c r="N910"/>
      <c r="O910" s="203"/>
    </row>
    <row r="911" spans="2:15" ht="14.5" hidden="1" x14ac:dyDescent="0.35">
      <c r="B911"/>
      <c r="C911"/>
      <c r="D911"/>
      <c r="E911"/>
      <c r="F911"/>
      <c r="G911"/>
      <c r="H911"/>
      <c r="I911"/>
      <c r="J911"/>
      <c r="K911"/>
      <c r="L911"/>
      <c r="M911"/>
      <c r="N911"/>
      <c r="O911" s="203"/>
    </row>
    <row r="912" spans="2:15" ht="14.5" hidden="1" x14ac:dyDescent="0.35">
      <c r="B912"/>
      <c r="C912"/>
      <c r="D912"/>
      <c r="E912"/>
      <c r="F912"/>
      <c r="G912"/>
      <c r="H912"/>
      <c r="I912"/>
      <c r="J912"/>
      <c r="K912"/>
      <c r="L912"/>
      <c r="M912"/>
      <c r="N912"/>
      <c r="O912" s="203"/>
    </row>
    <row r="913" spans="2:15" ht="14.5" hidden="1" x14ac:dyDescent="0.35">
      <c r="B913"/>
      <c r="C913"/>
      <c r="D913"/>
      <c r="E913"/>
      <c r="F913"/>
      <c r="G913"/>
      <c r="H913"/>
      <c r="I913"/>
      <c r="J913"/>
      <c r="K913"/>
      <c r="L913"/>
      <c r="M913"/>
      <c r="N913"/>
      <c r="O913" s="203"/>
    </row>
    <row r="914" spans="2:15" ht="14.5" hidden="1" x14ac:dyDescent="0.35">
      <c r="B914"/>
      <c r="C914"/>
      <c r="D914"/>
      <c r="E914"/>
      <c r="F914"/>
      <c r="G914"/>
      <c r="H914"/>
      <c r="I914"/>
      <c r="J914"/>
      <c r="K914"/>
      <c r="L914"/>
      <c r="M914"/>
      <c r="N914"/>
      <c r="O914" s="203"/>
    </row>
    <row r="915" spans="2:15" ht="14.5" hidden="1" x14ac:dyDescent="0.35">
      <c r="B915"/>
      <c r="C915"/>
      <c r="D915"/>
      <c r="E915"/>
      <c r="F915"/>
      <c r="G915"/>
      <c r="H915"/>
      <c r="I915"/>
      <c r="J915"/>
      <c r="K915"/>
      <c r="L915"/>
      <c r="M915"/>
      <c r="N915"/>
      <c r="O915" s="203"/>
    </row>
    <row r="916" spans="2:15" ht="14.5" hidden="1" x14ac:dyDescent="0.35">
      <c r="B916"/>
      <c r="C916"/>
      <c r="D916"/>
      <c r="E916"/>
      <c r="F916"/>
      <c r="G916"/>
      <c r="H916"/>
      <c r="I916"/>
      <c r="J916"/>
      <c r="K916"/>
      <c r="L916"/>
      <c r="M916"/>
      <c r="N916"/>
      <c r="O916" s="203"/>
    </row>
    <row r="917" spans="2:15" ht="14.5" hidden="1" x14ac:dyDescent="0.35">
      <c r="B917"/>
      <c r="C917"/>
      <c r="D917"/>
      <c r="E917"/>
      <c r="F917"/>
      <c r="G917"/>
      <c r="H917"/>
      <c r="I917"/>
      <c r="J917"/>
      <c r="K917"/>
      <c r="L917"/>
      <c r="M917"/>
      <c r="N917"/>
      <c r="O917" s="203"/>
    </row>
    <row r="918" spans="2:15" ht="14.5" hidden="1" x14ac:dyDescent="0.35">
      <c r="B918"/>
      <c r="C918"/>
      <c r="D918"/>
      <c r="E918"/>
      <c r="F918"/>
      <c r="G918"/>
      <c r="H918"/>
      <c r="I918"/>
      <c r="J918"/>
      <c r="K918"/>
      <c r="L918"/>
      <c r="M918"/>
      <c r="N918"/>
      <c r="O918" s="203"/>
    </row>
    <row r="919" spans="2:15" ht="14.5" hidden="1" x14ac:dyDescent="0.35">
      <c r="B919"/>
      <c r="C919"/>
      <c r="D919"/>
      <c r="E919"/>
      <c r="F919"/>
      <c r="G919"/>
      <c r="H919"/>
      <c r="I919"/>
      <c r="J919"/>
      <c r="K919"/>
      <c r="L919"/>
      <c r="M919"/>
      <c r="N919"/>
      <c r="O919" s="203"/>
    </row>
    <row r="920" spans="2:15" ht="14.5" hidden="1" x14ac:dyDescent="0.35">
      <c r="B920"/>
      <c r="C920"/>
      <c r="D920"/>
      <c r="E920"/>
      <c r="F920"/>
      <c r="G920"/>
      <c r="H920"/>
      <c r="I920"/>
      <c r="J920"/>
      <c r="K920"/>
      <c r="L920"/>
      <c r="M920"/>
      <c r="N920"/>
      <c r="O920" s="203"/>
    </row>
    <row r="921" spans="2:15" ht="14.5" hidden="1" x14ac:dyDescent="0.35">
      <c r="B921"/>
      <c r="C921"/>
      <c r="D921"/>
      <c r="E921"/>
      <c r="F921"/>
      <c r="G921"/>
      <c r="H921"/>
      <c r="I921"/>
      <c r="J921"/>
      <c r="K921"/>
      <c r="L921"/>
      <c r="M921"/>
      <c r="N921"/>
      <c r="O921" s="203"/>
    </row>
    <row r="922" spans="2:15" ht="14.5" hidden="1" x14ac:dyDescent="0.35">
      <c r="B922"/>
      <c r="C922"/>
      <c r="D922"/>
      <c r="E922"/>
      <c r="F922"/>
      <c r="G922"/>
      <c r="H922"/>
      <c r="I922"/>
      <c r="J922"/>
      <c r="K922"/>
      <c r="L922"/>
      <c r="M922"/>
      <c r="N922"/>
      <c r="O922" s="203"/>
    </row>
    <row r="923" spans="2:15" ht="14.5" hidden="1" x14ac:dyDescent="0.35">
      <c r="B923"/>
      <c r="C923"/>
      <c r="D923"/>
      <c r="E923"/>
      <c r="F923"/>
      <c r="G923"/>
      <c r="H923"/>
      <c r="I923"/>
      <c r="J923"/>
      <c r="K923"/>
      <c r="L923"/>
      <c r="M923"/>
      <c r="N923"/>
      <c r="O923" s="203"/>
    </row>
    <row r="924" spans="2:15" ht="14.5" hidden="1" x14ac:dyDescent="0.35">
      <c r="B924"/>
      <c r="C924"/>
      <c r="D924"/>
      <c r="E924"/>
      <c r="F924"/>
      <c r="G924"/>
      <c r="H924"/>
      <c r="I924"/>
      <c r="J924"/>
      <c r="K924"/>
      <c r="L924"/>
      <c r="M924"/>
      <c r="N924"/>
      <c r="O924" s="203"/>
    </row>
    <row r="925" spans="2:15" ht="14.5" hidden="1" x14ac:dyDescent="0.35">
      <c r="B925"/>
      <c r="C925"/>
      <c r="D925"/>
      <c r="E925"/>
      <c r="F925"/>
      <c r="G925"/>
      <c r="H925"/>
      <c r="I925"/>
      <c r="J925"/>
      <c r="K925"/>
      <c r="L925"/>
      <c r="M925"/>
      <c r="N925"/>
      <c r="O925" s="203"/>
    </row>
    <row r="926" spans="2:15" ht="14.5" hidden="1" x14ac:dyDescent="0.35">
      <c r="B926"/>
      <c r="C926"/>
      <c r="D926"/>
      <c r="E926"/>
      <c r="F926"/>
      <c r="G926"/>
      <c r="H926"/>
      <c r="I926"/>
      <c r="J926"/>
      <c r="K926"/>
      <c r="L926"/>
      <c r="M926"/>
      <c r="N926"/>
      <c r="O926" s="203"/>
    </row>
    <row r="927" spans="2:15" ht="14.5" hidden="1" x14ac:dyDescent="0.35">
      <c r="B927"/>
      <c r="C927"/>
      <c r="D927"/>
      <c r="E927"/>
      <c r="F927"/>
      <c r="G927"/>
      <c r="H927"/>
      <c r="I927"/>
      <c r="J927"/>
      <c r="K927"/>
      <c r="L927"/>
      <c r="M927"/>
      <c r="N927"/>
      <c r="O927" s="203"/>
    </row>
    <row r="928" spans="2:15" ht="14.5" hidden="1" x14ac:dyDescent="0.35">
      <c r="B928"/>
      <c r="C928"/>
      <c r="D928"/>
      <c r="E928"/>
      <c r="F928"/>
      <c r="G928"/>
      <c r="H928"/>
      <c r="I928"/>
      <c r="J928"/>
      <c r="K928"/>
      <c r="L928"/>
      <c r="M928"/>
      <c r="N928"/>
      <c r="O928" s="203"/>
    </row>
    <row r="929" spans="2:15" ht="14.5" hidden="1" x14ac:dyDescent="0.35">
      <c r="B929"/>
      <c r="C929"/>
      <c r="D929"/>
      <c r="E929"/>
      <c r="F929"/>
      <c r="G929"/>
      <c r="H929"/>
      <c r="I929"/>
      <c r="J929"/>
      <c r="K929"/>
      <c r="L929"/>
      <c r="M929"/>
      <c r="N929"/>
      <c r="O929" s="203"/>
    </row>
    <row r="930" spans="2:15" ht="14.5" hidden="1" x14ac:dyDescent="0.35">
      <c r="B930"/>
      <c r="C930"/>
      <c r="D930"/>
      <c r="E930"/>
      <c r="F930"/>
      <c r="G930"/>
      <c r="H930"/>
      <c r="I930"/>
      <c r="J930"/>
      <c r="K930"/>
      <c r="L930"/>
      <c r="M930"/>
      <c r="N930"/>
      <c r="O930" s="203"/>
    </row>
    <row r="931" spans="2:15" ht="14.5" hidden="1" x14ac:dyDescent="0.35">
      <c r="B931"/>
      <c r="C931"/>
      <c r="D931"/>
      <c r="E931"/>
      <c r="F931"/>
      <c r="G931"/>
      <c r="H931"/>
      <c r="I931"/>
      <c r="J931"/>
      <c r="K931"/>
      <c r="L931"/>
      <c r="M931"/>
      <c r="N931"/>
      <c r="O931" s="203"/>
    </row>
    <row r="932" spans="2:15" ht="14.5" hidden="1" x14ac:dyDescent="0.35">
      <c r="B932"/>
      <c r="C932"/>
      <c r="D932"/>
      <c r="E932"/>
      <c r="F932"/>
      <c r="G932"/>
      <c r="H932"/>
      <c r="I932"/>
      <c r="J932"/>
      <c r="K932"/>
      <c r="L932"/>
      <c r="M932"/>
      <c r="N932"/>
      <c r="O932" s="203"/>
    </row>
    <row r="933" spans="2:15" ht="14.5" hidden="1" x14ac:dyDescent="0.35">
      <c r="B933"/>
      <c r="C933"/>
      <c r="D933"/>
      <c r="E933"/>
      <c r="F933"/>
      <c r="G933"/>
      <c r="H933"/>
      <c r="I933"/>
      <c r="J933"/>
      <c r="K933"/>
      <c r="L933"/>
      <c r="M933"/>
      <c r="N933"/>
      <c r="O933" s="203"/>
    </row>
    <row r="934" spans="2:15" ht="14.5" hidden="1" x14ac:dyDescent="0.35">
      <c r="B934"/>
      <c r="C934"/>
      <c r="D934"/>
      <c r="E934"/>
      <c r="F934"/>
      <c r="G934"/>
      <c r="H934"/>
      <c r="I934"/>
      <c r="J934"/>
      <c r="K934"/>
      <c r="L934"/>
      <c r="M934"/>
      <c r="N934"/>
      <c r="O934" s="203"/>
    </row>
    <row r="935" spans="2:15" ht="14.5" hidden="1" x14ac:dyDescent="0.35">
      <c r="B935"/>
      <c r="C935"/>
      <c r="D935"/>
      <c r="E935"/>
      <c r="F935"/>
      <c r="G935"/>
      <c r="H935"/>
      <c r="I935"/>
      <c r="J935"/>
      <c r="K935"/>
      <c r="L935"/>
      <c r="M935"/>
      <c r="N935"/>
      <c r="O935" s="203"/>
    </row>
    <row r="936" spans="2:15" ht="14.5" hidden="1" x14ac:dyDescent="0.35">
      <c r="B936"/>
      <c r="C936"/>
      <c r="D936"/>
      <c r="E936"/>
      <c r="F936"/>
      <c r="G936"/>
      <c r="H936"/>
      <c r="I936"/>
      <c r="J936"/>
      <c r="K936"/>
      <c r="L936"/>
      <c r="M936"/>
      <c r="N936"/>
      <c r="O936" s="203"/>
    </row>
    <row r="937" spans="2:15" ht="14.5" hidden="1" x14ac:dyDescent="0.35">
      <c r="B937"/>
      <c r="C937"/>
      <c r="D937"/>
      <c r="E937"/>
      <c r="F937"/>
      <c r="G937"/>
      <c r="H937"/>
      <c r="I937"/>
      <c r="J937"/>
      <c r="K937"/>
      <c r="L937"/>
      <c r="M937"/>
      <c r="N937"/>
      <c r="O937" s="203"/>
    </row>
    <row r="938" spans="2:15" ht="14.5" hidden="1" x14ac:dyDescent="0.35">
      <c r="B938"/>
      <c r="C938"/>
      <c r="D938"/>
      <c r="E938"/>
      <c r="F938"/>
      <c r="G938"/>
      <c r="H938"/>
      <c r="I938"/>
      <c r="J938"/>
      <c r="K938"/>
      <c r="L938"/>
      <c r="M938"/>
      <c r="N938"/>
      <c r="O938" s="203"/>
    </row>
    <row r="939" spans="2:15" ht="14.5" hidden="1" x14ac:dyDescent="0.35">
      <c r="B939"/>
      <c r="C939"/>
      <c r="D939"/>
      <c r="E939"/>
      <c r="F939"/>
      <c r="G939"/>
      <c r="H939"/>
      <c r="I939"/>
      <c r="J939"/>
      <c r="K939"/>
      <c r="L939"/>
      <c r="M939"/>
      <c r="N939"/>
      <c r="O939" s="203"/>
    </row>
    <row r="940" spans="2:15" ht="14.5" hidden="1" x14ac:dyDescent="0.35">
      <c r="B940"/>
      <c r="C940"/>
      <c r="D940"/>
      <c r="E940"/>
      <c r="F940"/>
      <c r="G940"/>
      <c r="H940"/>
      <c r="I940"/>
      <c r="J940"/>
      <c r="K940"/>
      <c r="L940"/>
      <c r="M940"/>
      <c r="N940"/>
      <c r="O940" s="203"/>
    </row>
    <row r="941" spans="2:15" ht="14.5" hidden="1" x14ac:dyDescent="0.35">
      <c r="B941"/>
      <c r="C941"/>
      <c r="D941"/>
      <c r="E941"/>
      <c r="F941"/>
      <c r="G941"/>
      <c r="H941"/>
      <c r="I941"/>
      <c r="J941"/>
      <c r="K941"/>
      <c r="L941"/>
      <c r="M941"/>
      <c r="N941"/>
      <c r="O941" s="203"/>
    </row>
    <row r="942" spans="2:15" ht="14.5" hidden="1" x14ac:dyDescent="0.35">
      <c r="B942"/>
      <c r="C942"/>
      <c r="D942"/>
      <c r="E942"/>
      <c r="F942"/>
      <c r="G942"/>
      <c r="H942"/>
      <c r="I942"/>
      <c r="J942"/>
      <c r="K942"/>
      <c r="L942"/>
      <c r="M942"/>
      <c r="N942"/>
      <c r="O942" s="203"/>
    </row>
    <row r="943" spans="2:15" ht="14.5" hidden="1" x14ac:dyDescent="0.35">
      <c r="B943"/>
      <c r="C943"/>
      <c r="D943"/>
      <c r="E943"/>
      <c r="F943"/>
      <c r="G943"/>
      <c r="H943"/>
      <c r="I943"/>
      <c r="J943"/>
      <c r="K943"/>
      <c r="L943"/>
      <c r="M943"/>
      <c r="N943"/>
      <c r="O943" s="203"/>
    </row>
    <row r="944" spans="2:15" ht="14.5" hidden="1" x14ac:dyDescent="0.35">
      <c r="B944"/>
      <c r="C944"/>
      <c r="D944"/>
      <c r="E944"/>
      <c r="F944"/>
      <c r="G944"/>
      <c r="H944"/>
      <c r="I944"/>
      <c r="J944"/>
      <c r="K944"/>
      <c r="L944"/>
      <c r="M944"/>
      <c r="N944"/>
      <c r="O944" s="203"/>
    </row>
    <row r="945" spans="2:15" ht="14.5" hidden="1" x14ac:dyDescent="0.35">
      <c r="B945"/>
      <c r="C945"/>
      <c r="D945"/>
      <c r="E945"/>
      <c r="F945"/>
      <c r="G945"/>
      <c r="H945"/>
      <c r="I945"/>
      <c r="J945"/>
      <c r="K945"/>
      <c r="L945"/>
      <c r="M945"/>
      <c r="N945"/>
      <c r="O945" s="203"/>
    </row>
    <row r="946" spans="2:15" ht="14.5" hidden="1" x14ac:dyDescent="0.35">
      <c r="B946"/>
      <c r="C946"/>
      <c r="D946"/>
      <c r="E946"/>
      <c r="F946"/>
      <c r="G946"/>
      <c r="H946"/>
      <c r="I946"/>
      <c r="J946"/>
      <c r="K946"/>
      <c r="L946"/>
      <c r="M946"/>
      <c r="N946"/>
      <c r="O946" s="203"/>
    </row>
    <row r="947" spans="2:15" ht="14.5" hidden="1" x14ac:dyDescent="0.35">
      <c r="B947"/>
      <c r="C947"/>
      <c r="D947"/>
      <c r="E947"/>
      <c r="F947"/>
      <c r="G947"/>
      <c r="H947"/>
      <c r="I947"/>
      <c r="J947"/>
      <c r="K947"/>
      <c r="L947"/>
      <c r="M947"/>
      <c r="N947"/>
      <c r="O947" s="203"/>
    </row>
    <row r="948" spans="2:15" ht="14.5" hidden="1" x14ac:dyDescent="0.35">
      <c r="B948"/>
      <c r="C948"/>
      <c r="D948"/>
      <c r="E948"/>
      <c r="F948"/>
      <c r="G948"/>
      <c r="H948"/>
      <c r="I948"/>
      <c r="J948"/>
      <c r="K948"/>
      <c r="L948"/>
      <c r="M948"/>
      <c r="N948"/>
      <c r="O948" s="203"/>
    </row>
    <row r="949" spans="2:15" ht="14.5" hidden="1" x14ac:dyDescent="0.35">
      <c r="B949"/>
      <c r="C949"/>
      <c r="D949"/>
      <c r="E949"/>
      <c r="F949"/>
      <c r="G949"/>
      <c r="H949"/>
      <c r="I949"/>
      <c r="J949"/>
      <c r="K949"/>
      <c r="L949"/>
      <c r="M949"/>
      <c r="N949"/>
      <c r="O949" s="203"/>
    </row>
    <row r="950" spans="2:15" ht="14.5" hidden="1" x14ac:dyDescent="0.35">
      <c r="B950"/>
      <c r="C950"/>
      <c r="D950"/>
      <c r="E950"/>
      <c r="F950"/>
      <c r="G950"/>
      <c r="H950"/>
      <c r="I950"/>
      <c r="J950"/>
      <c r="K950"/>
      <c r="L950"/>
      <c r="M950"/>
      <c r="N950"/>
      <c r="O950" s="203"/>
    </row>
    <row r="951" spans="2:15" ht="14.5" hidden="1" x14ac:dyDescent="0.35">
      <c r="B951"/>
      <c r="C951"/>
      <c r="D951"/>
      <c r="E951"/>
      <c r="F951"/>
      <c r="G951"/>
      <c r="H951"/>
      <c r="I951"/>
      <c r="J951"/>
      <c r="K951"/>
      <c r="L951"/>
      <c r="M951"/>
      <c r="N951"/>
      <c r="O951" s="203"/>
    </row>
    <row r="952" spans="2:15" ht="14.5" hidden="1" x14ac:dyDescent="0.35">
      <c r="B952"/>
      <c r="C952"/>
      <c r="D952"/>
      <c r="E952"/>
      <c r="F952"/>
      <c r="G952"/>
      <c r="H952"/>
      <c r="I952"/>
      <c r="J952"/>
      <c r="K952"/>
      <c r="L952"/>
      <c r="M952"/>
      <c r="N952"/>
      <c r="O952" s="203"/>
    </row>
    <row r="953" spans="2:15" ht="14.5" hidden="1" x14ac:dyDescent="0.35">
      <c r="B953"/>
      <c r="C953"/>
      <c r="D953"/>
      <c r="E953"/>
      <c r="F953"/>
      <c r="G953"/>
      <c r="H953"/>
      <c r="I953"/>
      <c r="J953"/>
      <c r="K953"/>
      <c r="L953"/>
      <c r="M953"/>
      <c r="N953"/>
      <c r="O953" s="203"/>
    </row>
    <row r="954" spans="2:15" ht="14.5" hidden="1" x14ac:dyDescent="0.35">
      <c r="B954"/>
      <c r="C954"/>
      <c r="D954"/>
      <c r="E954"/>
      <c r="F954"/>
      <c r="G954"/>
      <c r="H954"/>
      <c r="I954"/>
      <c r="J954"/>
      <c r="K954"/>
      <c r="L954"/>
      <c r="M954"/>
      <c r="N954"/>
      <c r="O954" s="203"/>
    </row>
    <row r="955" spans="2:15" ht="14.5" hidden="1" x14ac:dyDescent="0.35">
      <c r="B955"/>
      <c r="C955"/>
      <c r="D955"/>
      <c r="E955"/>
      <c r="F955"/>
      <c r="G955"/>
      <c r="H955"/>
      <c r="I955"/>
      <c r="J955"/>
      <c r="K955"/>
      <c r="L955"/>
      <c r="M955"/>
      <c r="N955"/>
      <c r="O955" s="203"/>
    </row>
    <row r="956" spans="2:15" ht="14.5" hidden="1" x14ac:dyDescent="0.35">
      <c r="B956"/>
      <c r="C956"/>
      <c r="D956"/>
      <c r="E956"/>
      <c r="F956"/>
      <c r="G956"/>
      <c r="H956"/>
      <c r="I956"/>
      <c r="J956"/>
      <c r="K956"/>
      <c r="L956"/>
      <c r="M956"/>
      <c r="N956"/>
      <c r="O956" s="203"/>
    </row>
    <row r="957" spans="2:15" ht="14.5" hidden="1" x14ac:dyDescent="0.35">
      <c r="B957"/>
      <c r="C957"/>
      <c r="D957"/>
      <c r="E957"/>
      <c r="F957"/>
      <c r="G957"/>
      <c r="H957"/>
      <c r="I957"/>
      <c r="J957"/>
      <c r="K957"/>
      <c r="L957"/>
      <c r="M957"/>
      <c r="N957"/>
      <c r="O957" s="203"/>
    </row>
    <row r="958" spans="2:15" ht="14.5" hidden="1" x14ac:dyDescent="0.35">
      <c r="B958"/>
      <c r="C958"/>
      <c r="D958"/>
      <c r="E958"/>
      <c r="F958"/>
      <c r="G958"/>
      <c r="H958"/>
      <c r="I958"/>
      <c r="J958"/>
      <c r="K958"/>
      <c r="L958"/>
      <c r="M958"/>
      <c r="N958"/>
      <c r="O958" s="203"/>
    </row>
    <row r="959" spans="2:15" ht="14.5" hidden="1" x14ac:dyDescent="0.35">
      <c r="B959"/>
      <c r="C959"/>
      <c r="D959"/>
      <c r="E959"/>
      <c r="F959"/>
      <c r="G959"/>
      <c r="H959"/>
      <c r="I959"/>
      <c r="J959"/>
      <c r="K959"/>
      <c r="L959"/>
      <c r="M959"/>
      <c r="N959"/>
      <c r="O959" s="203"/>
    </row>
    <row r="960" spans="2:15" ht="14.5" hidden="1" x14ac:dyDescent="0.35">
      <c r="B960"/>
      <c r="C960"/>
      <c r="D960"/>
      <c r="E960"/>
      <c r="F960"/>
      <c r="G960"/>
      <c r="H960"/>
      <c r="I960"/>
      <c r="J960"/>
      <c r="K960"/>
      <c r="L960"/>
      <c r="M960"/>
      <c r="N960"/>
      <c r="O960" s="203"/>
    </row>
    <row r="961" spans="2:15" ht="14.5" hidden="1" x14ac:dyDescent="0.35">
      <c r="B961"/>
      <c r="C961"/>
      <c r="D961"/>
      <c r="E961"/>
      <c r="F961"/>
      <c r="G961"/>
      <c r="H961"/>
      <c r="I961"/>
      <c r="J961"/>
      <c r="K961"/>
      <c r="L961"/>
      <c r="M961"/>
      <c r="N961"/>
      <c r="O961" s="203"/>
    </row>
    <row r="962" spans="2:15" ht="14.5" hidden="1" x14ac:dyDescent="0.35">
      <c r="B962"/>
      <c r="C962"/>
      <c r="D962"/>
      <c r="E962"/>
      <c r="F962"/>
      <c r="G962"/>
      <c r="H962"/>
      <c r="I962"/>
      <c r="J962"/>
      <c r="K962"/>
      <c r="L962"/>
      <c r="M962"/>
      <c r="N962"/>
      <c r="O962" s="203"/>
    </row>
    <row r="963" spans="2:15" ht="14.5" hidden="1" x14ac:dyDescent="0.35">
      <c r="B963"/>
      <c r="C963"/>
      <c r="D963"/>
      <c r="E963"/>
      <c r="F963"/>
      <c r="G963"/>
      <c r="H963"/>
      <c r="I963"/>
      <c r="J963"/>
      <c r="K963"/>
      <c r="L963"/>
      <c r="M963"/>
      <c r="N963"/>
      <c r="O963" s="203"/>
    </row>
    <row r="964" spans="2:15" ht="14.5" hidden="1" x14ac:dyDescent="0.35">
      <c r="B964"/>
      <c r="C964"/>
      <c r="D964"/>
      <c r="E964"/>
      <c r="F964"/>
      <c r="G964"/>
      <c r="H964"/>
      <c r="I964"/>
      <c r="J964"/>
      <c r="K964"/>
      <c r="L964"/>
      <c r="M964"/>
      <c r="N964"/>
      <c r="O964" s="203"/>
    </row>
    <row r="965" spans="2:15" ht="14.5" hidden="1" x14ac:dyDescent="0.35">
      <c r="B965"/>
      <c r="C965"/>
      <c r="D965"/>
      <c r="E965"/>
      <c r="F965"/>
      <c r="G965"/>
      <c r="H965"/>
      <c r="I965"/>
      <c r="J965"/>
      <c r="K965"/>
      <c r="L965"/>
      <c r="M965"/>
      <c r="N965"/>
      <c r="O965" s="203"/>
    </row>
    <row r="966" spans="2:15" ht="14.5" hidden="1" x14ac:dyDescent="0.35">
      <c r="B966"/>
      <c r="C966"/>
      <c r="D966"/>
      <c r="E966"/>
      <c r="F966"/>
      <c r="G966"/>
      <c r="H966"/>
      <c r="I966"/>
      <c r="J966"/>
      <c r="K966"/>
      <c r="L966"/>
      <c r="M966"/>
      <c r="N966"/>
      <c r="O966" s="203"/>
    </row>
    <row r="967" spans="2:15" ht="14.5" hidden="1" x14ac:dyDescent="0.35">
      <c r="B967"/>
      <c r="C967"/>
      <c r="D967"/>
      <c r="E967"/>
      <c r="F967"/>
      <c r="G967"/>
      <c r="H967"/>
      <c r="I967"/>
      <c r="J967"/>
      <c r="K967"/>
      <c r="L967"/>
      <c r="M967"/>
      <c r="N967"/>
      <c r="O967" s="203"/>
    </row>
    <row r="968" spans="2:15" ht="14.5" hidden="1" x14ac:dyDescent="0.35">
      <c r="B968"/>
      <c r="C968"/>
      <c r="D968"/>
      <c r="E968"/>
      <c r="F968"/>
      <c r="G968"/>
      <c r="H968"/>
      <c r="I968"/>
      <c r="J968"/>
      <c r="K968"/>
      <c r="L968"/>
      <c r="M968"/>
      <c r="N968"/>
      <c r="O968" s="203"/>
    </row>
    <row r="969" spans="2:15" ht="14.5" hidden="1" x14ac:dyDescent="0.35">
      <c r="B969"/>
      <c r="C969"/>
      <c r="D969"/>
      <c r="E969"/>
      <c r="F969"/>
      <c r="G969"/>
      <c r="H969"/>
      <c r="I969"/>
      <c r="J969"/>
      <c r="K969"/>
      <c r="L969"/>
      <c r="M969"/>
      <c r="N969"/>
      <c r="O969" s="203"/>
    </row>
    <row r="970" spans="2:15" ht="14.5" hidden="1" x14ac:dyDescent="0.35">
      <c r="B970"/>
      <c r="C970"/>
      <c r="D970"/>
      <c r="E970"/>
      <c r="F970"/>
      <c r="G970"/>
      <c r="H970"/>
      <c r="I970"/>
      <c r="J970"/>
      <c r="K970"/>
      <c r="L970"/>
      <c r="M970"/>
      <c r="N970"/>
      <c r="O970" s="203"/>
    </row>
    <row r="971" spans="2:15" ht="14.5" hidden="1" x14ac:dyDescent="0.35">
      <c r="B971"/>
      <c r="C971"/>
      <c r="D971"/>
      <c r="E971"/>
      <c r="F971"/>
      <c r="G971"/>
      <c r="H971"/>
      <c r="I971"/>
      <c r="J971"/>
      <c r="K971"/>
      <c r="L971"/>
      <c r="M971"/>
      <c r="N971"/>
      <c r="O971" s="203"/>
    </row>
    <row r="972" spans="2:15" ht="14.5" hidden="1" x14ac:dyDescent="0.35">
      <c r="B972"/>
      <c r="C972"/>
      <c r="D972"/>
      <c r="E972"/>
      <c r="F972"/>
      <c r="G972"/>
      <c r="H972"/>
      <c r="I972"/>
      <c r="J972"/>
      <c r="K972"/>
      <c r="L972"/>
      <c r="M972"/>
      <c r="N972"/>
      <c r="O972" s="203"/>
    </row>
    <row r="973" spans="2:15" ht="14.5" hidden="1" x14ac:dyDescent="0.35">
      <c r="B973"/>
      <c r="C973"/>
      <c r="D973"/>
      <c r="E973"/>
      <c r="F973"/>
      <c r="G973"/>
      <c r="H973"/>
      <c r="I973"/>
      <c r="J973"/>
      <c r="K973"/>
      <c r="L973"/>
      <c r="M973"/>
      <c r="N973"/>
      <c r="O973" s="203"/>
    </row>
    <row r="974" spans="2:15" ht="14.5" hidden="1" x14ac:dyDescent="0.35">
      <c r="B974"/>
      <c r="C974"/>
      <c r="D974"/>
      <c r="E974"/>
      <c r="F974"/>
      <c r="G974"/>
      <c r="H974"/>
      <c r="I974"/>
      <c r="J974"/>
      <c r="K974"/>
      <c r="L974"/>
      <c r="M974"/>
      <c r="N974"/>
      <c r="O974" s="203"/>
    </row>
    <row r="975" spans="2:15" ht="14.5" hidden="1" x14ac:dyDescent="0.35">
      <c r="B975"/>
      <c r="C975"/>
      <c r="D975"/>
      <c r="E975"/>
      <c r="F975"/>
      <c r="G975"/>
      <c r="H975"/>
      <c r="I975"/>
      <c r="J975"/>
      <c r="K975"/>
      <c r="L975"/>
      <c r="M975"/>
      <c r="N975"/>
      <c r="O975" s="203"/>
    </row>
    <row r="976" spans="2:15" ht="14.5" hidden="1" x14ac:dyDescent="0.35">
      <c r="B976"/>
      <c r="C976"/>
      <c r="D976"/>
      <c r="E976"/>
      <c r="F976"/>
      <c r="G976"/>
      <c r="H976"/>
      <c r="I976"/>
      <c r="J976"/>
      <c r="K976"/>
      <c r="L976"/>
      <c r="M976"/>
      <c r="N976"/>
      <c r="O976" s="203"/>
    </row>
    <row r="977" spans="2:15" ht="14.5" hidden="1" x14ac:dyDescent="0.35">
      <c r="B977"/>
      <c r="C977"/>
      <c r="D977"/>
      <c r="E977"/>
      <c r="F977"/>
      <c r="G977"/>
      <c r="H977"/>
      <c r="I977"/>
      <c r="J977"/>
      <c r="K977"/>
      <c r="L977"/>
      <c r="M977"/>
      <c r="N977"/>
      <c r="O977" s="203"/>
    </row>
    <row r="978" spans="2:15" ht="14.5" hidden="1" x14ac:dyDescent="0.35">
      <c r="B978"/>
      <c r="C978"/>
      <c r="D978"/>
      <c r="E978"/>
      <c r="F978"/>
      <c r="G978"/>
      <c r="H978"/>
      <c r="I978"/>
      <c r="J978"/>
      <c r="K978"/>
      <c r="L978"/>
      <c r="M978"/>
      <c r="N978"/>
      <c r="O978" s="203"/>
    </row>
    <row r="979" spans="2:15" ht="14.5" hidden="1" x14ac:dyDescent="0.35">
      <c r="B979"/>
      <c r="C979"/>
      <c r="D979"/>
      <c r="E979"/>
      <c r="F979"/>
      <c r="G979"/>
      <c r="H979"/>
      <c r="I979"/>
      <c r="J979"/>
      <c r="K979"/>
      <c r="L979"/>
      <c r="M979"/>
      <c r="N979"/>
      <c r="O979" s="203"/>
    </row>
    <row r="980" spans="2:15" ht="14.5" hidden="1" x14ac:dyDescent="0.35">
      <c r="B980"/>
      <c r="C980"/>
      <c r="D980"/>
      <c r="E980"/>
      <c r="F980"/>
      <c r="G980"/>
      <c r="H980"/>
      <c r="I980"/>
      <c r="J980"/>
      <c r="K980"/>
      <c r="L980"/>
      <c r="M980"/>
      <c r="N980"/>
      <c r="O980" s="203"/>
    </row>
    <row r="981" spans="2:15" ht="14.5" hidden="1" x14ac:dyDescent="0.35">
      <c r="B981"/>
      <c r="C981"/>
      <c r="D981"/>
      <c r="E981"/>
      <c r="F981"/>
      <c r="G981"/>
      <c r="H981"/>
      <c r="I981"/>
      <c r="J981"/>
      <c r="K981"/>
      <c r="L981"/>
      <c r="M981"/>
      <c r="N981"/>
      <c r="O981" s="203"/>
    </row>
    <row r="982" spans="2:15" ht="14.5" hidden="1" x14ac:dyDescent="0.35">
      <c r="B982"/>
      <c r="C982"/>
      <c r="D982"/>
      <c r="E982"/>
      <c r="F982"/>
      <c r="G982"/>
      <c r="H982"/>
      <c r="I982"/>
      <c r="J982"/>
      <c r="K982"/>
      <c r="L982"/>
      <c r="M982"/>
      <c r="N982"/>
      <c r="O982" s="203"/>
    </row>
    <row r="983" spans="2:15" ht="14.5" hidden="1" x14ac:dyDescent="0.35">
      <c r="B983"/>
      <c r="C983"/>
      <c r="D983"/>
      <c r="E983"/>
      <c r="F983"/>
      <c r="G983"/>
      <c r="H983"/>
      <c r="I983"/>
      <c r="J983"/>
      <c r="K983"/>
      <c r="L983"/>
      <c r="M983"/>
      <c r="N983"/>
      <c r="O983" s="203"/>
    </row>
    <row r="984" spans="2:15" ht="14.5" hidden="1" x14ac:dyDescent="0.35">
      <c r="B984"/>
      <c r="C984"/>
      <c r="D984"/>
      <c r="E984"/>
      <c r="F984"/>
      <c r="G984"/>
      <c r="H984"/>
      <c r="I984"/>
      <c r="J984"/>
      <c r="K984"/>
      <c r="L984"/>
      <c r="M984"/>
      <c r="N984"/>
      <c r="O984" s="203"/>
    </row>
    <row r="985" spans="2:15" ht="14.5" hidden="1" x14ac:dyDescent="0.35">
      <c r="B985"/>
      <c r="C985"/>
      <c r="D985"/>
      <c r="E985"/>
      <c r="F985"/>
      <c r="G985"/>
      <c r="H985"/>
      <c r="I985"/>
      <c r="J985"/>
      <c r="K985"/>
      <c r="L985"/>
      <c r="M985"/>
      <c r="N985"/>
      <c r="O985" s="203"/>
    </row>
    <row r="986" spans="2:15" ht="14.5" hidden="1" x14ac:dyDescent="0.35">
      <c r="B986"/>
      <c r="C986"/>
      <c r="D986"/>
      <c r="E986"/>
      <c r="F986"/>
      <c r="G986"/>
      <c r="H986"/>
      <c r="I986"/>
      <c r="J986"/>
      <c r="K986"/>
      <c r="L986"/>
      <c r="M986"/>
      <c r="N986"/>
      <c r="O986" s="203"/>
    </row>
    <row r="987" spans="2:15" ht="14.5" hidden="1" x14ac:dyDescent="0.35">
      <c r="B987"/>
      <c r="C987"/>
      <c r="D987"/>
      <c r="E987"/>
      <c r="F987"/>
      <c r="G987"/>
      <c r="H987"/>
      <c r="I987"/>
      <c r="J987"/>
      <c r="K987"/>
      <c r="L987"/>
      <c r="M987"/>
      <c r="N987"/>
      <c r="O987" s="203"/>
    </row>
    <row r="988" spans="2:15" ht="14.5" hidden="1" x14ac:dyDescent="0.35">
      <c r="B988"/>
      <c r="C988"/>
      <c r="D988"/>
      <c r="E988"/>
      <c r="F988"/>
      <c r="G988"/>
      <c r="H988"/>
      <c r="I988"/>
      <c r="J988"/>
      <c r="K988"/>
      <c r="L988"/>
      <c r="M988"/>
      <c r="N988"/>
      <c r="O988" s="203"/>
    </row>
    <row r="989" spans="2:15" ht="14.5" hidden="1" x14ac:dyDescent="0.35">
      <c r="B989"/>
      <c r="C989"/>
      <c r="D989"/>
      <c r="E989"/>
      <c r="F989"/>
      <c r="G989"/>
      <c r="H989"/>
      <c r="I989"/>
      <c r="J989"/>
      <c r="K989"/>
      <c r="L989"/>
      <c r="M989"/>
      <c r="N989"/>
      <c r="O989" s="203"/>
    </row>
    <row r="990" spans="2:15" ht="14.5" hidden="1" x14ac:dyDescent="0.35">
      <c r="B990"/>
      <c r="C990"/>
      <c r="D990"/>
      <c r="E990"/>
      <c r="F990"/>
      <c r="G990"/>
      <c r="H990"/>
      <c r="I990"/>
      <c r="J990"/>
      <c r="K990"/>
      <c r="L990"/>
      <c r="M990"/>
      <c r="N990"/>
      <c r="O990" s="203"/>
    </row>
    <row r="991" spans="2:15" ht="14.5" hidden="1" x14ac:dyDescent="0.35">
      <c r="B991"/>
      <c r="C991"/>
      <c r="D991"/>
      <c r="E991"/>
      <c r="F991"/>
      <c r="G991"/>
      <c r="H991"/>
      <c r="I991"/>
      <c r="J991"/>
      <c r="K991"/>
      <c r="L991"/>
      <c r="M991"/>
      <c r="N991"/>
      <c r="O991" s="203"/>
    </row>
    <row r="992" spans="2:15" ht="14.5" hidden="1" x14ac:dyDescent="0.35">
      <c r="B992"/>
      <c r="C992"/>
      <c r="D992"/>
      <c r="E992"/>
      <c r="F992"/>
      <c r="G992"/>
      <c r="H992"/>
      <c r="I992"/>
      <c r="J992"/>
      <c r="K992"/>
      <c r="L992"/>
      <c r="M992"/>
      <c r="N992"/>
      <c r="O992" s="203"/>
    </row>
    <row r="993" spans="2:15" ht="14.5" hidden="1" x14ac:dyDescent="0.35">
      <c r="B993"/>
      <c r="C993"/>
      <c r="D993"/>
      <c r="E993"/>
      <c r="F993"/>
      <c r="G993"/>
      <c r="H993"/>
      <c r="I993"/>
      <c r="J993"/>
      <c r="K993"/>
      <c r="L993"/>
      <c r="M993"/>
      <c r="N993"/>
      <c r="O993" s="203"/>
    </row>
    <row r="994" spans="2:15" ht="14.5" hidden="1" x14ac:dyDescent="0.35">
      <c r="B994"/>
      <c r="C994"/>
      <c r="D994"/>
      <c r="E994"/>
      <c r="F994"/>
      <c r="G994"/>
      <c r="H994"/>
      <c r="I994"/>
      <c r="J994"/>
      <c r="K994"/>
      <c r="L994"/>
      <c r="M994"/>
      <c r="N994"/>
      <c r="O994" s="203"/>
    </row>
    <row r="995" spans="2:15" ht="14.5" hidden="1" x14ac:dyDescent="0.35">
      <c r="B995"/>
      <c r="C995"/>
      <c r="D995"/>
      <c r="E995"/>
      <c r="F995"/>
      <c r="G995"/>
      <c r="H995"/>
      <c r="I995"/>
      <c r="J995"/>
      <c r="K995"/>
      <c r="L995"/>
      <c r="M995"/>
      <c r="N995"/>
      <c r="O995" s="203"/>
    </row>
    <row r="996" spans="2:15" ht="14.5" hidden="1" x14ac:dyDescent="0.35">
      <c r="B996"/>
      <c r="C996"/>
      <c r="D996"/>
      <c r="E996"/>
      <c r="F996"/>
      <c r="G996"/>
      <c r="H996"/>
      <c r="I996"/>
      <c r="J996"/>
      <c r="K996"/>
      <c r="L996"/>
      <c r="M996"/>
      <c r="N996"/>
      <c r="O996" s="203"/>
    </row>
    <row r="997" spans="2:15" ht="14.5" hidden="1" x14ac:dyDescent="0.35">
      <c r="B997"/>
      <c r="C997"/>
      <c r="D997"/>
      <c r="E997"/>
      <c r="F997"/>
      <c r="G997"/>
      <c r="H997"/>
      <c r="I997"/>
      <c r="J997"/>
      <c r="K997"/>
      <c r="L997"/>
      <c r="M997"/>
      <c r="N997"/>
      <c r="O997" s="203"/>
    </row>
    <row r="998" spans="2:15" ht="14.5" hidden="1" x14ac:dyDescent="0.35">
      <c r="B998"/>
      <c r="C998"/>
      <c r="D998"/>
      <c r="E998"/>
      <c r="F998"/>
      <c r="G998"/>
      <c r="H998"/>
      <c r="I998"/>
      <c r="J998"/>
      <c r="K998"/>
      <c r="L998"/>
      <c r="M998"/>
      <c r="N998"/>
      <c r="O998" s="203"/>
    </row>
    <row r="999" spans="2:15" ht="14.5" hidden="1" x14ac:dyDescent="0.35">
      <c r="B999"/>
      <c r="C999"/>
      <c r="D999"/>
      <c r="E999"/>
      <c r="F999"/>
      <c r="G999"/>
      <c r="H999"/>
      <c r="I999"/>
      <c r="J999"/>
      <c r="K999"/>
      <c r="L999"/>
      <c r="M999"/>
      <c r="N999"/>
      <c r="O999" s="203"/>
    </row>
    <row r="1000" spans="2:15" ht="14.5" hidden="1" x14ac:dyDescent="0.35">
      <c r="B1000"/>
      <c r="C1000"/>
      <c r="D1000"/>
      <c r="E1000"/>
      <c r="F1000"/>
      <c r="G1000"/>
      <c r="H1000"/>
      <c r="I1000"/>
      <c r="J1000"/>
      <c r="K1000"/>
      <c r="L1000"/>
      <c r="M1000"/>
      <c r="N1000"/>
      <c r="O1000" s="203"/>
    </row>
    <row r="1001" spans="2:15" ht="14.5" hidden="1" x14ac:dyDescent="0.35">
      <c r="B1001"/>
      <c r="C1001"/>
      <c r="D1001"/>
      <c r="E1001"/>
      <c r="F1001"/>
      <c r="G1001"/>
      <c r="H1001"/>
      <c r="I1001"/>
      <c r="J1001"/>
      <c r="K1001"/>
      <c r="L1001"/>
      <c r="M1001"/>
      <c r="N1001"/>
      <c r="O1001" s="203"/>
    </row>
    <row r="1002" spans="2:15" ht="14.5" hidden="1" x14ac:dyDescent="0.35">
      <c r="B1002"/>
      <c r="C1002"/>
      <c r="D1002"/>
      <c r="E1002"/>
      <c r="F1002"/>
      <c r="G1002"/>
      <c r="H1002"/>
      <c r="I1002"/>
      <c r="J1002"/>
      <c r="K1002"/>
      <c r="L1002"/>
      <c r="M1002"/>
      <c r="N1002"/>
      <c r="O1002" s="203"/>
    </row>
    <row r="1003" spans="2:15" ht="14.5" hidden="1" x14ac:dyDescent="0.35">
      <c r="B1003"/>
      <c r="C1003"/>
      <c r="D1003"/>
      <c r="E1003"/>
      <c r="F1003"/>
      <c r="G1003"/>
      <c r="H1003"/>
      <c r="I1003"/>
      <c r="J1003"/>
      <c r="K1003"/>
      <c r="L1003"/>
      <c r="M1003"/>
      <c r="N1003"/>
      <c r="O1003" s="203"/>
    </row>
    <row r="1004" spans="2:15" ht="14.5" hidden="1" x14ac:dyDescent="0.35">
      <c r="B1004"/>
      <c r="C1004"/>
      <c r="D1004"/>
      <c r="E1004"/>
      <c r="F1004"/>
      <c r="G1004"/>
      <c r="H1004"/>
      <c r="I1004"/>
      <c r="J1004"/>
      <c r="K1004"/>
      <c r="L1004"/>
      <c r="M1004"/>
      <c r="N1004"/>
      <c r="O1004" s="203"/>
    </row>
    <row r="1005" spans="2:15" ht="14.5" hidden="1" x14ac:dyDescent="0.35">
      <c r="B1005"/>
      <c r="C1005"/>
      <c r="D1005"/>
      <c r="E1005"/>
      <c r="F1005"/>
      <c r="G1005"/>
      <c r="H1005"/>
      <c r="I1005"/>
      <c r="J1005"/>
      <c r="K1005"/>
      <c r="L1005"/>
      <c r="M1005"/>
      <c r="N1005"/>
      <c r="O1005" s="203"/>
    </row>
    <row r="1006" spans="2:15" ht="14.5" hidden="1" x14ac:dyDescent="0.35">
      <c r="B1006"/>
      <c r="C1006"/>
      <c r="D1006"/>
      <c r="E1006"/>
      <c r="F1006"/>
      <c r="G1006"/>
      <c r="H1006"/>
      <c r="I1006"/>
      <c r="J1006"/>
      <c r="K1006"/>
      <c r="L1006"/>
      <c r="M1006"/>
      <c r="N1006"/>
      <c r="O1006" s="203"/>
    </row>
    <row r="1007" spans="2:15" ht="14.5" hidden="1" x14ac:dyDescent="0.35">
      <c r="B1007"/>
      <c r="C1007"/>
      <c r="D1007"/>
      <c r="E1007"/>
      <c r="F1007"/>
      <c r="G1007"/>
      <c r="H1007"/>
      <c r="I1007"/>
      <c r="J1007"/>
      <c r="K1007"/>
      <c r="L1007"/>
      <c r="M1007"/>
      <c r="N1007"/>
      <c r="O1007" s="203"/>
    </row>
    <row r="1008" spans="2:15" ht="14.5" hidden="1" x14ac:dyDescent="0.35">
      <c r="B1008"/>
      <c r="C1008"/>
      <c r="D1008"/>
      <c r="E1008"/>
      <c r="F1008"/>
      <c r="G1008"/>
      <c r="H1008"/>
      <c r="I1008"/>
      <c r="J1008"/>
      <c r="K1008"/>
      <c r="L1008"/>
      <c r="M1008"/>
      <c r="N1008"/>
      <c r="O1008" s="203"/>
    </row>
    <row r="1009" spans="2:15" ht="14.5" hidden="1" x14ac:dyDescent="0.35">
      <c r="B1009"/>
      <c r="C1009"/>
      <c r="D1009"/>
      <c r="E1009"/>
      <c r="F1009"/>
      <c r="G1009"/>
      <c r="H1009"/>
      <c r="I1009"/>
      <c r="J1009"/>
      <c r="K1009"/>
      <c r="L1009"/>
      <c r="M1009"/>
      <c r="N1009"/>
      <c r="O1009" s="203"/>
    </row>
    <row r="1010" spans="2:15" ht="14.5" hidden="1" x14ac:dyDescent="0.35">
      <c r="B1010"/>
      <c r="C1010"/>
      <c r="D1010"/>
      <c r="E1010"/>
      <c r="F1010"/>
      <c r="G1010"/>
      <c r="H1010"/>
      <c r="I1010"/>
      <c r="J1010"/>
      <c r="K1010"/>
      <c r="L1010"/>
      <c r="M1010"/>
      <c r="N1010"/>
      <c r="O1010" s="203"/>
    </row>
    <row r="1011" spans="2:15" ht="14.5" hidden="1" x14ac:dyDescent="0.35">
      <c r="B1011"/>
      <c r="C1011"/>
      <c r="D1011"/>
      <c r="E1011"/>
      <c r="F1011"/>
      <c r="G1011"/>
      <c r="H1011"/>
      <c r="I1011"/>
      <c r="J1011"/>
      <c r="K1011"/>
      <c r="L1011"/>
      <c r="M1011"/>
      <c r="N1011"/>
      <c r="O1011" s="203"/>
    </row>
    <row r="1012" spans="2:15" ht="14.5" hidden="1" x14ac:dyDescent="0.35">
      <c r="B1012"/>
      <c r="C1012"/>
      <c r="D1012"/>
      <c r="E1012"/>
      <c r="F1012"/>
      <c r="G1012"/>
      <c r="H1012"/>
      <c r="I1012"/>
      <c r="J1012"/>
      <c r="K1012"/>
      <c r="L1012"/>
      <c r="M1012"/>
      <c r="N1012"/>
      <c r="O1012" s="203"/>
    </row>
    <row r="1013" spans="2:15" ht="14.5" hidden="1" x14ac:dyDescent="0.35">
      <c r="B1013"/>
      <c r="C1013"/>
      <c r="D1013"/>
      <c r="E1013"/>
      <c r="F1013"/>
      <c r="G1013"/>
      <c r="H1013"/>
      <c r="I1013"/>
      <c r="J1013"/>
      <c r="K1013"/>
      <c r="L1013"/>
      <c r="M1013"/>
      <c r="N1013"/>
      <c r="O1013" s="203"/>
    </row>
    <row r="1014" spans="2:15" ht="14.5" hidden="1" x14ac:dyDescent="0.35">
      <c r="B1014"/>
      <c r="C1014"/>
      <c r="D1014"/>
      <c r="E1014"/>
      <c r="F1014"/>
      <c r="G1014"/>
      <c r="H1014"/>
      <c r="I1014"/>
      <c r="J1014"/>
      <c r="K1014"/>
      <c r="L1014"/>
      <c r="M1014"/>
      <c r="N1014"/>
      <c r="O1014" s="203"/>
    </row>
    <row r="1015" spans="2:15" ht="14.5" hidden="1" x14ac:dyDescent="0.35">
      <c r="B1015"/>
      <c r="C1015"/>
      <c r="D1015"/>
      <c r="E1015"/>
      <c r="F1015"/>
      <c r="G1015"/>
      <c r="H1015"/>
      <c r="I1015"/>
      <c r="J1015"/>
      <c r="K1015"/>
      <c r="L1015"/>
      <c r="M1015"/>
      <c r="N1015"/>
      <c r="O1015" s="203"/>
    </row>
    <row r="1016" spans="2:15" ht="14.5" hidden="1" x14ac:dyDescent="0.35">
      <c r="B1016"/>
      <c r="C1016"/>
      <c r="D1016"/>
      <c r="E1016"/>
      <c r="F1016"/>
      <c r="G1016"/>
      <c r="H1016"/>
      <c r="I1016"/>
      <c r="J1016"/>
      <c r="K1016"/>
      <c r="L1016"/>
      <c r="M1016"/>
      <c r="N1016"/>
      <c r="O1016" s="203"/>
    </row>
    <row r="1017" spans="2:15" ht="14.5" hidden="1" x14ac:dyDescent="0.35">
      <c r="B1017"/>
      <c r="C1017"/>
      <c r="D1017"/>
      <c r="E1017"/>
      <c r="F1017"/>
      <c r="G1017"/>
      <c r="H1017"/>
      <c r="I1017"/>
      <c r="J1017"/>
      <c r="K1017"/>
      <c r="L1017"/>
      <c r="M1017"/>
      <c r="N1017"/>
      <c r="O1017" s="203"/>
    </row>
    <row r="1018" spans="2:15" ht="14.5" hidden="1" x14ac:dyDescent="0.35">
      <c r="B1018"/>
      <c r="C1018"/>
      <c r="D1018"/>
      <c r="E1018"/>
      <c r="F1018"/>
      <c r="G1018"/>
      <c r="H1018"/>
      <c r="I1018"/>
      <c r="J1018"/>
      <c r="K1018"/>
      <c r="L1018"/>
      <c r="M1018"/>
      <c r="N1018"/>
      <c r="O1018" s="203"/>
    </row>
    <row r="1019" spans="2:15" ht="14.5" hidden="1" x14ac:dyDescent="0.35">
      <c r="B1019"/>
      <c r="C1019"/>
      <c r="D1019"/>
      <c r="E1019"/>
      <c r="F1019"/>
      <c r="G1019"/>
      <c r="H1019"/>
      <c r="I1019"/>
      <c r="J1019"/>
      <c r="K1019"/>
      <c r="L1019"/>
      <c r="M1019"/>
      <c r="N1019"/>
      <c r="O1019" s="203"/>
    </row>
    <row r="1020" spans="2:15" ht="14.5" hidden="1" x14ac:dyDescent="0.35">
      <c r="B1020"/>
      <c r="C1020"/>
      <c r="D1020"/>
      <c r="E1020"/>
      <c r="F1020"/>
      <c r="G1020"/>
      <c r="H1020"/>
      <c r="I1020"/>
      <c r="J1020"/>
      <c r="K1020"/>
      <c r="L1020"/>
      <c r="M1020"/>
      <c r="N1020"/>
      <c r="O1020" s="203"/>
    </row>
    <row r="1021" spans="2:15" ht="14.5" hidden="1" x14ac:dyDescent="0.35">
      <c r="B1021"/>
      <c r="C1021"/>
      <c r="D1021"/>
      <c r="E1021"/>
      <c r="F1021"/>
      <c r="G1021"/>
      <c r="H1021"/>
      <c r="I1021"/>
      <c r="J1021"/>
      <c r="K1021"/>
      <c r="L1021"/>
      <c r="M1021"/>
      <c r="N1021"/>
      <c r="O1021" s="203"/>
    </row>
    <row r="1022" spans="2:15" ht="14.5" hidden="1" x14ac:dyDescent="0.35">
      <c r="B1022"/>
      <c r="C1022"/>
      <c r="D1022"/>
      <c r="E1022"/>
      <c r="F1022"/>
      <c r="G1022"/>
      <c r="H1022"/>
      <c r="I1022"/>
      <c r="J1022"/>
      <c r="K1022"/>
      <c r="L1022"/>
      <c r="M1022"/>
      <c r="N1022"/>
      <c r="O1022" s="203"/>
    </row>
    <row r="1023" spans="2:15" ht="14.5" hidden="1" x14ac:dyDescent="0.35">
      <c r="B1023"/>
      <c r="C1023"/>
      <c r="D1023"/>
      <c r="E1023"/>
      <c r="F1023"/>
      <c r="G1023"/>
      <c r="H1023"/>
      <c r="I1023"/>
      <c r="J1023"/>
      <c r="K1023"/>
      <c r="L1023"/>
      <c r="M1023"/>
      <c r="N1023"/>
      <c r="O1023" s="203"/>
    </row>
    <row r="1024" spans="2:15" ht="14.5" hidden="1" x14ac:dyDescent="0.35">
      <c r="B1024"/>
      <c r="C1024"/>
      <c r="D1024"/>
      <c r="E1024"/>
      <c r="F1024"/>
      <c r="G1024"/>
      <c r="H1024"/>
      <c r="I1024"/>
      <c r="J1024"/>
      <c r="K1024"/>
      <c r="L1024"/>
      <c r="M1024"/>
      <c r="N1024"/>
      <c r="O1024" s="203"/>
    </row>
    <row r="1025" spans="2:15" ht="14.5" hidden="1" x14ac:dyDescent="0.35">
      <c r="B1025"/>
      <c r="C1025"/>
      <c r="D1025"/>
      <c r="E1025"/>
      <c r="F1025"/>
      <c r="G1025"/>
      <c r="H1025"/>
      <c r="I1025"/>
      <c r="J1025"/>
      <c r="K1025"/>
      <c r="L1025"/>
      <c r="M1025"/>
      <c r="N1025"/>
      <c r="O1025" s="203"/>
    </row>
    <row r="1026" spans="2:15" ht="14.5" hidden="1" x14ac:dyDescent="0.35">
      <c r="B1026"/>
      <c r="C1026"/>
      <c r="D1026"/>
      <c r="E1026"/>
      <c r="F1026"/>
      <c r="G1026"/>
      <c r="H1026"/>
      <c r="I1026"/>
      <c r="J1026"/>
      <c r="K1026"/>
      <c r="L1026"/>
      <c r="M1026"/>
      <c r="N1026"/>
      <c r="O1026" s="203"/>
    </row>
    <row r="1027" spans="2:15" ht="14.5" hidden="1" x14ac:dyDescent="0.35">
      <c r="B1027"/>
      <c r="C1027"/>
      <c r="D1027"/>
      <c r="E1027"/>
      <c r="F1027"/>
      <c r="G1027"/>
      <c r="H1027"/>
      <c r="I1027"/>
      <c r="J1027"/>
      <c r="K1027"/>
      <c r="L1027"/>
      <c r="M1027"/>
      <c r="N1027"/>
      <c r="O1027" s="203"/>
    </row>
    <row r="1028" spans="2:15" ht="14.5" hidden="1" x14ac:dyDescent="0.35">
      <c r="B1028"/>
      <c r="C1028"/>
      <c r="D1028"/>
      <c r="E1028"/>
      <c r="F1028"/>
      <c r="G1028"/>
      <c r="H1028"/>
      <c r="I1028"/>
      <c r="J1028"/>
      <c r="K1028"/>
      <c r="L1028"/>
      <c r="M1028"/>
      <c r="N1028"/>
      <c r="O1028" s="203"/>
    </row>
    <row r="1029" spans="2:15" ht="14.5" hidden="1" x14ac:dyDescent="0.35">
      <c r="B1029"/>
      <c r="C1029"/>
      <c r="D1029"/>
      <c r="E1029"/>
      <c r="F1029"/>
      <c r="G1029"/>
      <c r="H1029"/>
      <c r="I1029"/>
      <c r="J1029"/>
      <c r="K1029"/>
      <c r="L1029"/>
      <c r="M1029"/>
      <c r="N1029"/>
      <c r="O1029" s="203"/>
    </row>
    <row r="1030" spans="2:15" ht="14.5" hidden="1" x14ac:dyDescent="0.35">
      <c r="B1030"/>
      <c r="C1030"/>
      <c r="D1030"/>
      <c r="E1030"/>
      <c r="F1030"/>
      <c r="G1030"/>
      <c r="H1030"/>
      <c r="I1030"/>
      <c r="J1030"/>
      <c r="K1030"/>
      <c r="L1030"/>
      <c r="M1030"/>
      <c r="N1030"/>
      <c r="O1030" s="203"/>
    </row>
    <row r="1031" spans="2:15" ht="14.5" hidden="1" x14ac:dyDescent="0.35">
      <c r="B1031"/>
      <c r="C1031"/>
      <c r="D1031"/>
      <c r="E1031"/>
      <c r="F1031"/>
      <c r="G1031"/>
      <c r="H1031"/>
      <c r="I1031"/>
      <c r="J1031"/>
      <c r="K1031"/>
      <c r="L1031"/>
      <c r="M1031"/>
      <c r="N1031"/>
      <c r="O1031" s="203"/>
    </row>
    <row r="1032" spans="2:15" ht="14.5" hidden="1" x14ac:dyDescent="0.35">
      <c r="B1032"/>
      <c r="C1032"/>
      <c r="D1032"/>
      <c r="E1032"/>
      <c r="F1032"/>
      <c r="G1032"/>
      <c r="H1032"/>
      <c r="I1032"/>
      <c r="J1032"/>
      <c r="K1032"/>
      <c r="L1032"/>
      <c r="M1032"/>
      <c r="N1032"/>
      <c r="O1032" s="203"/>
    </row>
    <row r="1033" spans="2:15" ht="14.5" hidden="1" x14ac:dyDescent="0.35">
      <c r="B1033"/>
      <c r="C1033"/>
      <c r="D1033"/>
      <c r="E1033"/>
      <c r="F1033"/>
      <c r="G1033"/>
      <c r="H1033"/>
      <c r="I1033"/>
      <c r="J1033"/>
      <c r="K1033"/>
      <c r="L1033"/>
      <c r="M1033"/>
      <c r="N1033"/>
      <c r="O1033" s="203"/>
    </row>
    <row r="1034" spans="2:15" ht="14.5" hidden="1" x14ac:dyDescent="0.35">
      <c r="B1034"/>
      <c r="C1034"/>
      <c r="D1034"/>
      <c r="E1034"/>
      <c r="F1034"/>
      <c r="G1034"/>
      <c r="H1034"/>
      <c r="I1034"/>
      <c r="J1034"/>
      <c r="K1034"/>
      <c r="L1034"/>
      <c r="M1034"/>
      <c r="N1034"/>
      <c r="O1034" s="203"/>
    </row>
    <row r="1035" spans="2:15" ht="14.5" hidden="1" x14ac:dyDescent="0.35">
      <c r="B1035"/>
      <c r="C1035"/>
      <c r="D1035"/>
      <c r="E1035"/>
      <c r="F1035"/>
      <c r="G1035"/>
      <c r="H1035"/>
      <c r="I1035"/>
      <c r="J1035"/>
      <c r="K1035"/>
      <c r="L1035"/>
      <c r="M1035"/>
      <c r="N1035"/>
      <c r="O1035" s="203"/>
    </row>
    <row r="1036" spans="2:15" ht="14.5" hidden="1" x14ac:dyDescent="0.35">
      <c r="B1036"/>
      <c r="C1036"/>
      <c r="D1036"/>
      <c r="E1036"/>
      <c r="F1036"/>
      <c r="G1036"/>
      <c r="H1036"/>
      <c r="I1036"/>
      <c r="J1036"/>
      <c r="K1036"/>
      <c r="L1036"/>
      <c r="M1036"/>
      <c r="N1036"/>
      <c r="O1036" s="203"/>
    </row>
    <row r="1037" spans="2:15" ht="14.5" hidden="1" x14ac:dyDescent="0.35">
      <c r="B1037"/>
      <c r="C1037"/>
      <c r="D1037"/>
      <c r="E1037"/>
      <c r="F1037"/>
      <c r="G1037"/>
      <c r="H1037"/>
      <c r="I1037"/>
      <c r="J1037"/>
      <c r="K1037"/>
      <c r="L1037"/>
      <c r="M1037"/>
      <c r="N1037"/>
      <c r="O1037" s="203"/>
    </row>
    <row r="1038" spans="2:15" ht="14.5" hidden="1" x14ac:dyDescent="0.35">
      <c r="B1038"/>
      <c r="C1038"/>
      <c r="D1038"/>
      <c r="E1038"/>
      <c r="F1038"/>
      <c r="G1038"/>
      <c r="H1038"/>
      <c r="I1038"/>
      <c r="J1038"/>
      <c r="K1038"/>
      <c r="L1038"/>
      <c r="M1038"/>
      <c r="N1038"/>
      <c r="O1038" s="203"/>
    </row>
    <row r="1039" spans="2:15" ht="14.5" hidden="1" x14ac:dyDescent="0.35">
      <c r="B1039"/>
      <c r="C1039"/>
      <c r="D1039"/>
      <c r="E1039"/>
      <c r="F1039"/>
      <c r="G1039"/>
      <c r="H1039"/>
      <c r="I1039"/>
      <c r="J1039"/>
      <c r="K1039"/>
      <c r="L1039"/>
      <c r="M1039"/>
      <c r="N1039"/>
      <c r="O1039" s="203"/>
    </row>
    <row r="1040" spans="2:15" ht="14.5" hidden="1" x14ac:dyDescent="0.35">
      <c r="B1040"/>
      <c r="C1040"/>
      <c r="D1040"/>
      <c r="E1040"/>
      <c r="F1040"/>
      <c r="G1040"/>
      <c r="H1040"/>
      <c r="I1040"/>
      <c r="J1040"/>
      <c r="K1040"/>
      <c r="L1040"/>
      <c r="M1040"/>
      <c r="N1040"/>
      <c r="O1040" s="203"/>
    </row>
    <row r="1041" spans="2:15" ht="14.5" hidden="1" x14ac:dyDescent="0.35">
      <c r="B1041"/>
      <c r="C1041"/>
      <c r="D1041"/>
      <c r="E1041"/>
      <c r="F1041"/>
      <c r="G1041"/>
      <c r="H1041"/>
      <c r="I1041"/>
      <c r="J1041"/>
      <c r="K1041"/>
      <c r="L1041"/>
      <c r="M1041"/>
      <c r="N1041"/>
      <c r="O1041" s="203"/>
    </row>
    <row r="1042" spans="2:15" ht="14.5" hidden="1" x14ac:dyDescent="0.35">
      <c r="B1042"/>
      <c r="C1042"/>
      <c r="D1042"/>
      <c r="E1042"/>
      <c r="F1042"/>
      <c r="G1042"/>
      <c r="H1042"/>
      <c r="I1042"/>
      <c r="J1042"/>
      <c r="K1042"/>
      <c r="L1042"/>
      <c r="M1042"/>
      <c r="N1042"/>
      <c r="O1042" s="203"/>
    </row>
    <row r="1043" spans="2:15" ht="14.5" hidden="1" x14ac:dyDescent="0.35">
      <c r="B1043"/>
      <c r="C1043"/>
      <c r="D1043"/>
      <c r="E1043"/>
      <c r="F1043"/>
      <c r="G1043"/>
      <c r="H1043"/>
      <c r="I1043"/>
      <c r="J1043"/>
      <c r="K1043"/>
      <c r="L1043"/>
      <c r="M1043"/>
      <c r="N1043"/>
      <c r="O1043" s="203"/>
    </row>
    <row r="1044" spans="2:15" ht="15" hidden="1" customHeight="1" x14ac:dyDescent="0.35">
      <c r="B1044"/>
      <c r="C1044"/>
      <c r="D1044"/>
      <c r="E1044"/>
      <c r="F1044"/>
      <c r="G1044"/>
      <c r="H1044"/>
      <c r="I1044"/>
      <c r="J1044"/>
      <c r="K1044"/>
      <c r="L1044"/>
      <c r="M1044"/>
      <c r="N1044"/>
      <c r="O1044" s="203"/>
    </row>
    <row r="1045" spans="2:15" ht="15" hidden="1" customHeight="1" x14ac:dyDescent="0.35">
      <c r="B1045"/>
      <c r="C1045"/>
      <c r="D1045"/>
      <c r="E1045"/>
      <c r="F1045"/>
      <c r="G1045"/>
      <c r="H1045"/>
      <c r="I1045"/>
      <c r="J1045"/>
      <c r="K1045"/>
      <c r="L1045"/>
      <c r="M1045"/>
      <c r="N1045"/>
      <c r="O1045" s="203"/>
    </row>
    <row r="1046" spans="2:15" ht="15" hidden="1" customHeight="1" x14ac:dyDescent="0.35">
      <c r="B1046"/>
      <c r="C1046"/>
      <c r="D1046"/>
      <c r="E1046"/>
      <c r="F1046"/>
      <c r="G1046"/>
      <c r="H1046"/>
      <c r="I1046"/>
      <c r="J1046"/>
      <c r="K1046"/>
      <c r="L1046"/>
      <c r="M1046"/>
      <c r="N1046"/>
      <c r="O1046" s="203"/>
    </row>
    <row r="1047" spans="2:15" ht="15" hidden="1" customHeight="1" x14ac:dyDescent="0.35">
      <c r="B1047"/>
      <c r="C1047"/>
      <c r="D1047"/>
      <c r="E1047"/>
      <c r="F1047"/>
      <c r="G1047"/>
      <c r="H1047"/>
      <c r="I1047"/>
      <c r="J1047"/>
      <c r="K1047"/>
      <c r="L1047"/>
      <c r="M1047"/>
      <c r="N1047"/>
      <c r="O1047" s="203"/>
    </row>
    <row r="1048" spans="2:15" ht="15" hidden="1" customHeight="1" x14ac:dyDescent="0.35">
      <c r="B1048"/>
      <c r="C1048"/>
      <c r="D1048"/>
      <c r="E1048"/>
      <c r="F1048"/>
      <c r="G1048"/>
      <c r="H1048"/>
      <c r="I1048"/>
      <c r="J1048"/>
      <c r="K1048"/>
      <c r="L1048"/>
      <c r="M1048"/>
      <c r="N1048"/>
      <c r="O1048" s="203"/>
    </row>
    <row r="1049" spans="2:15" ht="15" hidden="1" customHeight="1" x14ac:dyDescent="0.35">
      <c r="B1049"/>
      <c r="C1049"/>
      <c r="D1049"/>
      <c r="E1049"/>
      <c r="F1049"/>
      <c r="G1049"/>
      <c r="H1049"/>
      <c r="I1049"/>
      <c r="J1049"/>
      <c r="K1049"/>
      <c r="L1049"/>
      <c r="M1049"/>
      <c r="N1049"/>
      <c r="O1049" s="203"/>
    </row>
    <row r="1050" spans="2:15" ht="15" hidden="1" customHeight="1" x14ac:dyDescent="0.35">
      <c r="B1050"/>
      <c r="C1050"/>
      <c r="D1050"/>
      <c r="E1050"/>
      <c r="F1050"/>
      <c r="G1050"/>
      <c r="H1050"/>
      <c r="I1050"/>
      <c r="J1050"/>
      <c r="K1050"/>
      <c r="L1050"/>
      <c r="M1050"/>
      <c r="N1050"/>
      <c r="O1050" s="203"/>
    </row>
    <row r="1051" spans="2:15" ht="15" hidden="1" customHeight="1" x14ac:dyDescent="0.35">
      <c r="B1051"/>
      <c r="C1051"/>
      <c r="D1051"/>
      <c r="E1051"/>
      <c r="F1051"/>
      <c r="G1051"/>
      <c r="H1051"/>
      <c r="I1051"/>
      <c r="J1051"/>
      <c r="K1051"/>
      <c r="L1051"/>
      <c r="M1051"/>
      <c r="N1051"/>
      <c r="O1051" s="203"/>
    </row>
    <row r="1052" spans="2:15" ht="15" hidden="1" customHeight="1" x14ac:dyDescent="0.35">
      <c r="B1052"/>
      <c r="C1052"/>
      <c r="D1052"/>
      <c r="E1052"/>
      <c r="F1052"/>
      <c r="G1052"/>
      <c r="H1052"/>
      <c r="I1052"/>
      <c r="J1052"/>
      <c r="K1052"/>
      <c r="L1052"/>
      <c r="M1052"/>
      <c r="N1052"/>
      <c r="O1052" s="203"/>
    </row>
    <row r="1053" spans="2:15" ht="15" hidden="1" customHeight="1" x14ac:dyDescent="0.35">
      <c r="B1053"/>
      <c r="C1053"/>
      <c r="D1053"/>
      <c r="E1053"/>
      <c r="F1053"/>
      <c r="G1053"/>
      <c r="H1053"/>
      <c r="I1053"/>
      <c r="J1053"/>
      <c r="K1053"/>
      <c r="L1053"/>
      <c r="M1053"/>
      <c r="N1053"/>
      <c r="O1053" s="203"/>
    </row>
    <row r="1054" spans="2:15" ht="15" hidden="1" customHeight="1" x14ac:dyDescent="0.35">
      <c r="B1054"/>
      <c r="C1054"/>
      <c r="D1054"/>
      <c r="E1054"/>
      <c r="F1054"/>
      <c r="G1054"/>
      <c r="H1054"/>
      <c r="I1054"/>
      <c r="J1054"/>
      <c r="K1054"/>
      <c r="L1054"/>
      <c r="M1054"/>
      <c r="N1054"/>
      <c r="O1054" s="203"/>
    </row>
    <row r="1055" spans="2:15" ht="15" hidden="1" customHeight="1" x14ac:dyDescent="0.35">
      <c r="B1055"/>
      <c r="C1055"/>
      <c r="D1055"/>
      <c r="E1055"/>
      <c r="F1055"/>
      <c r="G1055"/>
      <c r="H1055"/>
      <c r="I1055"/>
      <c r="J1055"/>
      <c r="K1055"/>
      <c r="L1055"/>
      <c r="M1055"/>
      <c r="N1055"/>
      <c r="O1055" s="203"/>
    </row>
    <row r="1056" spans="2:15" ht="15" hidden="1" customHeight="1" x14ac:dyDescent="0.35">
      <c r="B1056"/>
      <c r="C1056"/>
      <c r="D1056"/>
      <c r="E1056"/>
      <c r="F1056"/>
      <c r="G1056"/>
      <c r="H1056"/>
      <c r="I1056"/>
      <c r="J1056"/>
      <c r="K1056"/>
      <c r="L1056"/>
      <c r="M1056"/>
      <c r="N1056"/>
      <c r="O1056" s="203"/>
    </row>
    <row r="1057" spans="2:15" ht="15" hidden="1" customHeight="1" x14ac:dyDescent="0.35">
      <c r="B1057"/>
      <c r="C1057"/>
      <c r="D1057"/>
      <c r="E1057"/>
      <c r="F1057"/>
      <c r="G1057"/>
      <c r="H1057"/>
      <c r="I1057"/>
      <c r="J1057"/>
      <c r="K1057"/>
      <c r="L1057"/>
      <c r="M1057"/>
      <c r="N1057"/>
      <c r="O1057" s="203"/>
    </row>
    <row r="1058" spans="2:15" ht="15" hidden="1" customHeight="1" x14ac:dyDescent="0.35">
      <c r="B1058"/>
      <c r="C1058"/>
      <c r="D1058"/>
      <c r="E1058"/>
      <c r="F1058"/>
      <c r="G1058"/>
      <c r="H1058"/>
      <c r="I1058"/>
      <c r="J1058"/>
      <c r="K1058"/>
      <c r="L1058"/>
      <c r="M1058"/>
      <c r="N1058"/>
      <c r="O1058" s="203"/>
    </row>
    <row r="1059" spans="2:15" ht="15" hidden="1" customHeight="1" x14ac:dyDescent="0.35">
      <c r="B1059"/>
      <c r="C1059"/>
      <c r="D1059"/>
      <c r="E1059"/>
      <c r="F1059"/>
      <c r="G1059"/>
      <c r="H1059"/>
      <c r="I1059"/>
      <c r="J1059"/>
      <c r="K1059"/>
      <c r="L1059"/>
      <c r="M1059"/>
      <c r="N1059"/>
      <c r="O1059" s="203"/>
    </row>
    <row r="1060" spans="2:15" ht="15" hidden="1" customHeight="1" x14ac:dyDescent="0.35">
      <c r="B1060"/>
      <c r="C1060"/>
      <c r="D1060"/>
      <c r="E1060"/>
      <c r="F1060"/>
      <c r="G1060"/>
      <c r="H1060"/>
      <c r="I1060"/>
      <c r="J1060"/>
      <c r="K1060"/>
      <c r="L1060"/>
      <c r="M1060"/>
      <c r="N1060"/>
      <c r="O1060" s="203"/>
    </row>
    <row r="1061" spans="2:15" ht="15" hidden="1" customHeight="1" x14ac:dyDescent="0.35">
      <c r="B1061"/>
      <c r="C1061"/>
      <c r="D1061"/>
      <c r="E1061"/>
      <c r="F1061"/>
      <c r="G1061"/>
      <c r="H1061"/>
      <c r="I1061"/>
      <c r="J1061"/>
      <c r="K1061"/>
      <c r="L1061"/>
      <c r="M1061"/>
      <c r="N1061"/>
      <c r="O1061" s="203"/>
    </row>
    <row r="1062" spans="2:15" ht="15" hidden="1" customHeight="1" x14ac:dyDescent="0.35">
      <c r="B1062"/>
      <c r="C1062"/>
      <c r="D1062"/>
      <c r="E1062"/>
      <c r="F1062"/>
      <c r="G1062"/>
      <c r="H1062"/>
      <c r="I1062"/>
      <c r="J1062"/>
      <c r="K1062"/>
      <c r="L1062"/>
      <c r="M1062"/>
      <c r="N1062"/>
      <c r="O1062" s="203"/>
    </row>
    <row r="1063" spans="2:15" ht="15" hidden="1" customHeight="1" x14ac:dyDescent="0.35">
      <c r="B1063"/>
      <c r="C1063"/>
      <c r="D1063"/>
      <c r="E1063"/>
      <c r="F1063"/>
      <c r="G1063"/>
      <c r="H1063"/>
      <c r="I1063"/>
      <c r="J1063"/>
      <c r="K1063"/>
      <c r="L1063"/>
      <c r="M1063"/>
      <c r="N1063"/>
      <c r="O1063" s="203"/>
    </row>
    <row r="1064" spans="2:15" ht="15" hidden="1" customHeight="1" x14ac:dyDescent="0.35">
      <c r="B1064"/>
      <c r="C1064"/>
      <c r="D1064"/>
      <c r="E1064"/>
      <c r="F1064"/>
      <c r="G1064"/>
      <c r="H1064"/>
      <c r="I1064"/>
      <c r="J1064"/>
      <c r="K1064"/>
      <c r="L1064"/>
      <c r="M1064"/>
      <c r="N1064"/>
      <c r="O1064" s="203"/>
    </row>
    <row r="1065" spans="2:15" ht="15" hidden="1" customHeight="1" x14ac:dyDescent="0.35">
      <c r="B1065"/>
      <c r="C1065"/>
      <c r="D1065"/>
      <c r="E1065"/>
      <c r="F1065"/>
      <c r="G1065"/>
      <c r="H1065"/>
      <c r="I1065"/>
      <c r="J1065"/>
      <c r="K1065"/>
      <c r="L1065"/>
      <c r="M1065"/>
      <c r="N1065"/>
      <c r="O1065" s="203"/>
    </row>
    <row r="1066" spans="2:15" ht="15" hidden="1" customHeight="1" x14ac:dyDescent="0.35">
      <c r="B1066"/>
      <c r="C1066"/>
      <c r="D1066"/>
      <c r="E1066"/>
      <c r="F1066"/>
      <c r="G1066"/>
      <c r="H1066"/>
      <c r="I1066"/>
      <c r="J1066"/>
      <c r="K1066"/>
      <c r="L1066"/>
      <c r="M1066"/>
      <c r="N1066"/>
      <c r="O1066" s="203"/>
    </row>
    <row r="1067" spans="2:15" ht="15" hidden="1" customHeight="1" x14ac:dyDescent="0.35">
      <c r="B1067"/>
      <c r="C1067"/>
      <c r="D1067"/>
      <c r="E1067"/>
      <c r="F1067"/>
      <c r="G1067"/>
      <c r="H1067"/>
      <c r="I1067"/>
      <c r="J1067"/>
      <c r="K1067"/>
      <c r="L1067"/>
      <c r="M1067"/>
      <c r="N1067"/>
      <c r="O1067" s="203"/>
    </row>
    <row r="1068" spans="2:15" ht="15" hidden="1" customHeight="1" x14ac:dyDescent="0.35">
      <c r="B1068"/>
      <c r="C1068"/>
      <c r="D1068"/>
      <c r="E1068"/>
      <c r="F1068"/>
      <c r="G1068"/>
      <c r="H1068"/>
      <c r="I1068"/>
      <c r="J1068"/>
      <c r="K1068"/>
      <c r="L1068"/>
      <c r="M1068"/>
      <c r="N1068"/>
      <c r="O1068" s="203"/>
    </row>
    <row r="1069" spans="2:15" ht="15" hidden="1" customHeight="1" x14ac:dyDescent="0.35">
      <c r="B1069"/>
      <c r="C1069"/>
      <c r="D1069"/>
      <c r="E1069"/>
      <c r="F1069"/>
      <c r="G1069"/>
      <c r="H1069"/>
      <c r="I1069"/>
      <c r="J1069"/>
      <c r="K1069"/>
      <c r="L1069"/>
      <c r="M1069"/>
      <c r="N1069"/>
      <c r="O1069" s="203"/>
    </row>
    <row r="1070" spans="2:15" ht="15" hidden="1" customHeight="1" x14ac:dyDescent="0.35">
      <c r="B1070"/>
      <c r="C1070"/>
      <c r="D1070"/>
      <c r="E1070"/>
      <c r="F1070"/>
      <c r="G1070"/>
      <c r="H1070"/>
      <c r="I1070"/>
      <c r="J1070"/>
      <c r="K1070"/>
      <c r="L1070"/>
      <c r="M1070"/>
      <c r="N1070"/>
      <c r="O1070" s="203"/>
    </row>
    <row r="1071" spans="2:15" ht="15" hidden="1" customHeight="1" x14ac:dyDescent="0.35">
      <c r="B1071"/>
      <c r="C1071"/>
      <c r="D1071"/>
      <c r="E1071"/>
      <c r="F1071"/>
      <c r="G1071"/>
      <c r="H1071"/>
      <c r="I1071"/>
      <c r="J1071"/>
      <c r="K1071"/>
      <c r="L1071"/>
      <c r="M1071"/>
      <c r="N1071"/>
      <c r="O1071" s="203"/>
    </row>
  </sheetData>
  <sheetProtection algorithmName="SHA-512" hashValue="MUj6lg4Si4a2aZLYP7hVMqp6sx92/tNhXkyMFkLA7YjPzfFRnRh0tqRIIuJN2zHj6s3t41RLJ2eY8+v43l+7yg==" saltValue="ku1TFE0VbFwVEtrwRBAZ2w==" spinCount="100000" sheet="1" objects="1" scenarios="1" selectLockedCells="1"/>
  <dataConsolidate/>
  <mergeCells count="682">
    <mergeCell ref="AT57:AU58"/>
    <mergeCell ref="AV57:AW58"/>
    <mergeCell ref="M76:N76"/>
    <mergeCell ref="K75:L75"/>
    <mergeCell ref="AO57:AO58"/>
    <mergeCell ref="B114:H114"/>
    <mergeCell ref="I65:J65"/>
    <mergeCell ref="B59:H59"/>
    <mergeCell ref="I66:J66"/>
    <mergeCell ref="K63:L63"/>
    <mergeCell ref="K58:L58"/>
    <mergeCell ref="C64:H64"/>
    <mergeCell ref="E63:H63"/>
    <mergeCell ref="M74:N74"/>
    <mergeCell ref="I73:J73"/>
    <mergeCell ref="K73:L73"/>
    <mergeCell ref="B73:D73"/>
    <mergeCell ref="B74:D74"/>
    <mergeCell ref="E67:H67"/>
    <mergeCell ref="E68:H68"/>
    <mergeCell ref="AH58:AN58"/>
    <mergeCell ref="B85:H85"/>
    <mergeCell ref="B82:D82"/>
    <mergeCell ref="B78:D78"/>
    <mergeCell ref="B80:D80"/>
    <mergeCell ref="B70:D70"/>
    <mergeCell ref="I70:J70"/>
    <mergeCell ref="AR57:AR58"/>
    <mergeCell ref="B76:D76"/>
    <mergeCell ref="B77:D77"/>
    <mergeCell ref="I74:J74"/>
    <mergeCell ref="K59:L59"/>
    <mergeCell ref="I58:J58"/>
    <mergeCell ref="K74:L74"/>
    <mergeCell ref="M70:N70"/>
    <mergeCell ref="M67:N67"/>
    <mergeCell ref="K72:L72"/>
    <mergeCell ref="E70:H70"/>
    <mergeCell ref="K69:L69"/>
    <mergeCell ref="I71:J71"/>
    <mergeCell ref="K77:L77"/>
    <mergeCell ref="M78:N78"/>
    <mergeCell ref="E81:H81"/>
    <mergeCell ref="E76:H76"/>
    <mergeCell ref="E77:H77"/>
    <mergeCell ref="M3:N3"/>
    <mergeCell ref="J22:M22"/>
    <mergeCell ref="K3:L3"/>
    <mergeCell ref="M59:N59"/>
    <mergeCell ref="M57:N57"/>
    <mergeCell ref="H13:N13"/>
    <mergeCell ref="J16:N16"/>
    <mergeCell ref="M56:N56"/>
    <mergeCell ref="I52:J52"/>
    <mergeCell ref="I53:J53"/>
    <mergeCell ref="H10:N10"/>
    <mergeCell ref="M51:N51"/>
    <mergeCell ref="K52:L52"/>
    <mergeCell ref="D42:K42"/>
    <mergeCell ref="B11:E11"/>
    <mergeCell ref="B12:E12"/>
    <mergeCell ref="D36:L36"/>
    <mergeCell ref="K57:L57"/>
    <mergeCell ref="I59:J59"/>
    <mergeCell ref="B36:C36"/>
    <mergeCell ref="F11:G11"/>
    <mergeCell ref="D41:K41"/>
    <mergeCell ref="H11:N11"/>
    <mergeCell ref="M4:N4"/>
    <mergeCell ref="C22:I22"/>
    <mergeCell ref="I69:J69"/>
    <mergeCell ref="B51:H51"/>
    <mergeCell ref="I50:J50"/>
    <mergeCell ref="B53:H53"/>
    <mergeCell ref="M53:N53"/>
    <mergeCell ref="B50:H50"/>
    <mergeCell ref="K54:L54"/>
    <mergeCell ref="B68:D68"/>
    <mergeCell ref="B69:D69"/>
    <mergeCell ref="B61:N61"/>
    <mergeCell ref="M68:N68"/>
    <mergeCell ref="I56:J56"/>
    <mergeCell ref="I63:J63"/>
    <mergeCell ref="I64:J64"/>
    <mergeCell ref="M65:N65"/>
    <mergeCell ref="K64:L64"/>
    <mergeCell ref="M64:N64"/>
    <mergeCell ref="M69:N69"/>
    <mergeCell ref="I68:J68"/>
    <mergeCell ref="K68:L68"/>
    <mergeCell ref="C27:M27"/>
    <mergeCell ref="C28:M28"/>
    <mergeCell ref="C30:M30"/>
    <mergeCell ref="B32:N32"/>
    <mergeCell ref="C29:M29"/>
    <mergeCell ref="B71:D71"/>
    <mergeCell ref="B72:D72"/>
    <mergeCell ref="B99:D99"/>
    <mergeCell ref="I75:J75"/>
    <mergeCell ref="E72:H72"/>
    <mergeCell ref="E73:H73"/>
    <mergeCell ref="E74:H74"/>
    <mergeCell ref="I72:J72"/>
    <mergeCell ref="E97:H97"/>
    <mergeCell ref="B98:D98"/>
    <mergeCell ref="E98:H98"/>
    <mergeCell ref="E96:H96"/>
    <mergeCell ref="B97:D97"/>
    <mergeCell ref="K70:L70"/>
    <mergeCell ref="K67:L67"/>
    <mergeCell ref="B66:D66"/>
    <mergeCell ref="E65:H65"/>
    <mergeCell ref="E66:H66"/>
    <mergeCell ref="E69:H69"/>
    <mergeCell ref="A1:E5"/>
    <mergeCell ref="F1:J2"/>
    <mergeCell ref="F3:J4"/>
    <mergeCell ref="F5:J5"/>
    <mergeCell ref="B52:H52"/>
    <mergeCell ref="D34:L34"/>
    <mergeCell ref="B34:C34"/>
    <mergeCell ref="B39:N39"/>
    <mergeCell ref="B41:C41"/>
    <mergeCell ref="D43:K43"/>
    <mergeCell ref="D44:K44"/>
    <mergeCell ref="D45:K45"/>
    <mergeCell ref="D46:K46"/>
    <mergeCell ref="K1:L1"/>
    <mergeCell ref="M1:N1"/>
    <mergeCell ref="B10:G10"/>
    <mergeCell ref="B13:G13"/>
    <mergeCell ref="K2:L2"/>
    <mergeCell ref="M2:N2"/>
    <mergeCell ref="K5:N5"/>
    <mergeCell ref="K50:L50"/>
    <mergeCell ref="M50:N50"/>
    <mergeCell ref="M52:N52"/>
    <mergeCell ref="H12:N12"/>
    <mergeCell ref="B7:N7"/>
    <mergeCell ref="B8:N8"/>
    <mergeCell ref="B15:N15"/>
    <mergeCell ref="B48:N48"/>
    <mergeCell ref="B14:N14"/>
    <mergeCell ref="B42:C42"/>
    <mergeCell ref="B37:C37"/>
    <mergeCell ref="B43:C43"/>
    <mergeCell ref="B45:C45"/>
    <mergeCell ref="B46:C46"/>
    <mergeCell ref="B47:C47"/>
    <mergeCell ref="D37:L37"/>
    <mergeCell ref="B44:C44"/>
    <mergeCell ref="F12:G12"/>
    <mergeCell ref="B35:C35"/>
    <mergeCell ref="D35:L35"/>
    <mergeCell ref="C17:M17"/>
    <mergeCell ref="C18:M18"/>
    <mergeCell ref="C19:M19"/>
    <mergeCell ref="C20:M20"/>
    <mergeCell ref="C23:M23"/>
    <mergeCell ref="C24:M24"/>
    <mergeCell ref="C25:M25"/>
    <mergeCell ref="C26:M26"/>
    <mergeCell ref="K4:L4"/>
    <mergeCell ref="K56:L56"/>
    <mergeCell ref="B57:H57"/>
    <mergeCell ref="M58:N58"/>
    <mergeCell ref="I67:J67"/>
    <mergeCell ref="M66:N66"/>
    <mergeCell ref="I57:J57"/>
    <mergeCell ref="B63:D63"/>
    <mergeCell ref="B58:H58"/>
    <mergeCell ref="I51:J51"/>
    <mergeCell ref="K51:L51"/>
    <mergeCell ref="M54:N54"/>
    <mergeCell ref="K53:L53"/>
    <mergeCell ref="B67:D67"/>
    <mergeCell ref="K66:L66"/>
    <mergeCell ref="K65:L65"/>
    <mergeCell ref="M63:N63"/>
    <mergeCell ref="B55:H55"/>
    <mergeCell ref="I54:J54"/>
    <mergeCell ref="B54:H54"/>
    <mergeCell ref="B56:H56"/>
    <mergeCell ref="I55:J55"/>
    <mergeCell ref="K55:L55"/>
    <mergeCell ref="M55:N55"/>
    <mergeCell ref="B143:N143"/>
    <mergeCell ref="B177:N178"/>
    <mergeCell ref="B163:H163"/>
    <mergeCell ref="K163:N163"/>
    <mergeCell ref="K71:L71"/>
    <mergeCell ref="B87:N87"/>
    <mergeCell ref="I79:J79"/>
    <mergeCell ref="K79:L79"/>
    <mergeCell ref="M82:N82"/>
    <mergeCell ref="B79:D79"/>
    <mergeCell ref="I78:J78"/>
    <mergeCell ref="K78:L78"/>
    <mergeCell ref="K82:L82"/>
    <mergeCell ref="I85:J85"/>
    <mergeCell ref="K83:L83"/>
    <mergeCell ref="M83:N83"/>
    <mergeCell ref="I84:J84"/>
    <mergeCell ref="E82:H82"/>
    <mergeCell ref="E83:H83"/>
    <mergeCell ref="E84:H84"/>
    <mergeCell ref="K80:L80"/>
    <mergeCell ref="M71:N71"/>
    <mergeCell ref="E71:H71"/>
    <mergeCell ref="K85:L85"/>
    <mergeCell ref="B147:H147"/>
    <mergeCell ref="I147:K147"/>
    <mergeCell ref="L147:N147"/>
    <mergeCell ref="B148:H148"/>
    <mergeCell ref="I148:K148"/>
    <mergeCell ref="L148:N148"/>
    <mergeCell ref="B144:C144"/>
    <mergeCell ref="B146:H146"/>
    <mergeCell ref="B145:C145"/>
    <mergeCell ref="L146:N146"/>
    <mergeCell ref="I146:K146"/>
    <mergeCell ref="L145:N145"/>
    <mergeCell ref="I145:K145"/>
    <mergeCell ref="B164:D164"/>
    <mergeCell ref="E164:H164"/>
    <mergeCell ref="K164:L164"/>
    <mergeCell ref="B188:C188"/>
    <mergeCell ref="D188:H188"/>
    <mergeCell ref="B189:C189"/>
    <mergeCell ref="D189:H189"/>
    <mergeCell ref="B190:C190"/>
    <mergeCell ref="D190:H190"/>
    <mergeCell ref="B176:N176"/>
    <mergeCell ref="M164:N164"/>
    <mergeCell ref="B165:D165"/>
    <mergeCell ref="E165:H165"/>
    <mergeCell ref="K165:L165"/>
    <mergeCell ref="M165:N165"/>
    <mergeCell ref="K166:N166"/>
    <mergeCell ref="B167:H167"/>
    <mergeCell ref="K167:N167"/>
    <mergeCell ref="B168:H175"/>
    <mergeCell ref="K169:N169"/>
    <mergeCell ref="K170:N175"/>
    <mergeCell ref="B194:C194"/>
    <mergeCell ref="D194:H194"/>
    <mergeCell ref="B195:C195"/>
    <mergeCell ref="D195:H195"/>
    <mergeCell ref="B196:C196"/>
    <mergeCell ref="D196:H196"/>
    <mergeCell ref="B191:C191"/>
    <mergeCell ref="D191:H191"/>
    <mergeCell ref="B192:C192"/>
    <mergeCell ref="D192:H192"/>
    <mergeCell ref="B193:C193"/>
    <mergeCell ref="D193:H193"/>
    <mergeCell ref="B197:C197"/>
    <mergeCell ref="D197:H197"/>
    <mergeCell ref="B198:C198"/>
    <mergeCell ref="B199:C199"/>
    <mergeCell ref="B200:C200"/>
    <mergeCell ref="B201:C201"/>
    <mergeCell ref="B202:C202"/>
    <mergeCell ref="B203:C203"/>
    <mergeCell ref="B204:C204"/>
    <mergeCell ref="B205:C205"/>
    <mergeCell ref="B206:C206"/>
    <mergeCell ref="D198:H198"/>
    <mergeCell ref="D199:H199"/>
    <mergeCell ref="D200:H200"/>
    <mergeCell ref="D201:H201"/>
    <mergeCell ref="D202:H202"/>
    <mergeCell ref="D203:H203"/>
    <mergeCell ref="D204:H204"/>
    <mergeCell ref="D205:H205"/>
    <mergeCell ref="D206:H206"/>
    <mergeCell ref="B207:C207"/>
    <mergeCell ref="D207:H207"/>
    <mergeCell ref="B208:C208"/>
    <mergeCell ref="D208:H208"/>
    <mergeCell ref="B209:C209"/>
    <mergeCell ref="D209:H209"/>
    <mergeCell ref="B210:C210"/>
    <mergeCell ref="D210:H210"/>
    <mergeCell ref="B211:C211"/>
    <mergeCell ref="D211:H211"/>
    <mergeCell ref="B212:C212"/>
    <mergeCell ref="D212:H212"/>
    <mergeCell ref="B213:C213"/>
    <mergeCell ref="D213:H213"/>
    <mergeCell ref="B214:C214"/>
    <mergeCell ref="D214:H214"/>
    <mergeCell ref="B215:C215"/>
    <mergeCell ref="D215:H215"/>
    <mergeCell ref="B216:C216"/>
    <mergeCell ref="D216:H216"/>
    <mergeCell ref="B217:C217"/>
    <mergeCell ref="D217:H217"/>
    <mergeCell ref="B218:C218"/>
    <mergeCell ref="D218:H218"/>
    <mergeCell ref="B219:C219"/>
    <mergeCell ref="D219:H219"/>
    <mergeCell ref="B220:C220"/>
    <mergeCell ref="D220:H220"/>
    <mergeCell ref="B221:C221"/>
    <mergeCell ref="D221:H221"/>
    <mergeCell ref="B222:C222"/>
    <mergeCell ref="D222:H222"/>
    <mergeCell ref="B223:C223"/>
    <mergeCell ref="D223:H223"/>
    <mergeCell ref="B224:C224"/>
    <mergeCell ref="D224:H224"/>
    <mergeCell ref="B225:C225"/>
    <mergeCell ref="D225:H225"/>
    <mergeCell ref="B226:C226"/>
    <mergeCell ref="D226:H226"/>
    <mergeCell ref="B227:C227"/>
    <mergeCell ref="D227:H227"/>
    <mergeCell ref="B228:C228"/>
    <mergeCell ref="D228:H228"/>
    <mergeCell ref="B229:C229"/>
    <mergeCell ref="D229:H229"/>
    <mergeCell ref="B230:C230"/>
    <mergeCell ref="D230:H230"/>
    <mergeCell ref="B231:C231"/>
    <mergeCell ref="D231:H231"/>
    <mergeCell ref="B232:C232"/>
    <mergeCell ref="D232:H232"/>
    <mergeCell ref="B233:C233"/>
    <mergeCell ref="D233:H233"/>
    <mergeCell ref="B234:C234"/>
    <mergeCell ref="D234:H234"/>
    <mergeCell ref="B235:C235"/>
    <mergeCell ref="D235:H235"/>
    <mergeCell ref="B236:C236"/>
    <mergeCell ref="D236:H236"/>
    <mergeCell ref="B237:C237"/>
    <mergeCell ref="D237:H237"/>
    <mergeCell ref="B238:C238"/>
    <mergeCell ref="D238:H238"/>
    <mergeCell ref="B239:C239"/>
    <mergeCell ref="D239:H239"/>
    <mergeCell ref="B240:C240"/>
    <mergeCell ref="D240:H240"/>
    <mergeCell ref="B241:C241"/>
    <mergeCell ref="D241:H241"/>
    <mergeCell ref="B242:C242"/>
    <mergeCell ref="D242:H242"/>
    <mergeCell ref="B243:C243"/>
    <mergeCell ref="D243:H243"/>
    <mergeCell ref="B244:C244"/>
    <mergeCell ref="D244:H244"/>
    <mergeCell ref="B245:C245"/>
    <mergeCell ref="D245:H245"/>
    <mergeCell ref="B246:C246"/>
    <mergeCell ref="D246:H246"/>
    <mergeCell ref="B247:C247"/>
    <mergeCell ref="D247:H247"/>
    <mergeCell ref="B248:C248"/>
    <mergeCell ref="D248:H248"/>
    <mergeCell ref="B249:C249"/>
    <mergeCell ref="D249:H249"/>
    <mergeCell ref="B250:C250"/>
    <mergeCell ref="D250:H250"/>
    <mergeCell ref="B251:C251"/>
    <mergeCell ref="D251:H251"/>
    <mergeCell ref="B252:C252"/>
    <mergeCell ref="D252:H252"/>
    <mergeCell ref="B253:C253"/>
    <mergeCell ref="D253:H253"/>
    <mergeCell ref="B254:C254"/>
    <mergeCell ref="D254:H254"/>
    <mergeCell ref="B255:C255"/>
    <mergeCell ref="D255:H255"/>
    <mergeCell ref="B256:C256"/>
    <mergeCell ref="D256:H256"/>
    <mergeCell ref="B257:C257"/>
    <mergeCell ref="D257:H257"/>
    <mergeCell ref="B258:C258"/>
    <mergeCell ref="D258:H258"/>
    <mergeCell ref="B259:C259"/>
    <mergeCell ref="D259:H259"/>
    <mergeCell ref="B260:C260"/>
    <mergeCell ref="D260:H260"/>
    <mergeCell ref="B261:C261"/>
    <mergeCell ref="D261:H261"/>
    <mergeCell ref="B262:C262"/>
    <mergeCell ref="D262:H262"/>
    <mergeCell ref="B263:C263"/>
    <mergeCell ref="D263:H263"/>
    <mergeCell ref="B264:C264"/>
    <mergeCell ref="D264:H264"/>
    <mergeCell ref="B265:C265"/>
    <mergeCell ref="D265:H265"/>
    <mergeCell ref="B266:C266"/>
    <mergeCell ref="D266:H266"/>
    <mergeCell ref="B267:C267"/>
    <mergeCell ref="D267:H267"/>
    <mergeCell ref="B268:C268"/>
    <mergeCell ref="D268:H268"/>
    <mergeCell ref="B269:C269"/>
    <mergeCell ref="D269:H269"/>
    <mergeCell ref="B270:C270"/>
    <mergeCell ref="D270:H270"/>
    <mergeCell ref="B271:C271"/>
    <mergeCell ref="D271:H271"/>
    <mergeCell ref="B272:C272"/>
    <mergeCell ref="D272:H272"/>
    <mergeCell ref="B273:C273"/>
    <mergeCell ref="D273:H273"/>
    <mergeCell ref="B274:C274"/>
    <mergeCell ref="D274:H274"/>
    <mergeCell ref="B275:C275"/>
    <mergeCell ref="D275:H275"/>
    <mergeCell ref="B276:C276"/>
    <mergeCell ref="D276:H276"/>
    <mergeCell ref="B277:C277"/>
    <mergeCell ref="D277:H277"/>
    <mergeCell ref="B278:C278"/>
    <mergeCell ref="D278:H278"/>
    <mergeCell ref="B279:C279"/>
    <mergeCell ref="D279:H279"/>
    <mergeCell ref="B280:C280"/>
    <mergeCell ref="D280:H280"/>
    <mergeCell ref="B281:C281"/>
    <mergeCell ref="D281:H281"/>
    <mergeCell ref="B282:C282"/>
    <mergeCell ref="D282:H282"/>
    <mergeCell ref="B283:C283"/>
    <mergeCell ref="D283:H283"/>
    <mergeCell ref="B284:C284"/>
    <mergeCell ref="D284:H284"/>
    <mergeCell ref="B285:C285"/>
    <mergeCell ref="D285:H285"/>
    <mergeCell ref="B286:C286"/>
    <mergeCell ref="D286:H286"/>
    <mergeCell ref="B287:C287"/>
    <mergeCell ref="D287:H287"/>
    <mergeCell ref="B288:C288"/>
    <mergeCell ref="D288:H288"/>
    <mergeCell ref="B289:C289"/>
    <mergeCell ref="D289:H289"/>
    <mergeCell ref="B290:C290"/>
    <mergeCell ref="D290:H290"/>
    <mergeCell ref="B291:C291"/>
    <mergeCell ref="D291:H291"/>
    <mergeCell ref="B292:C292"/>
    <mergeCell ref="D292:H292"/>
    <mergeCell ref="B293:C293"/>
    <mergeCell ref="D293:H293"/>
    <mergeCell ref="B294:C294"/>
    <mergeCell ref="D294:H294"/>
    <mergeCell ref="B295:C295"/>
    <mergeCell ref="D295:H295"/>
    <mergeCell ref="B296:C296"/>
    <mergeCell ref="D296:H296"/>
    <mergeCell ref="B297:C297"/>
    <mergeCell ref="D297:H297"/>
    <mergeCell ref="B298:C298"/>
    <mergeCell ref="D298:H298"/>
    <mergeCell ref="B299:C299"/>
    <mergeCell ref="D299:H299"/>
    <mergeCell ref="B300:C300"/>
    <mergeCell ref="D300:H300"/>
    <mergeCell ref="B301:C301"/>
    <mergeCell ref="D301:H301"/>
    <mergeCell ref="B302:C302"/>
    <mergeCell ref="D302:H302"/>
    <mergeCell ref="B303:C303"/>
    <mergeCell ref="D303:H303"/>
    <mergeCell ref="B304:C304"/>
    <mergeCell ref="D304:H304"/>
    <mergeCell ref="B305:C305"/>
    <mergeCell ref="D305:H305"/>
    <mergeCell ref="B306:C306"/>
    <mergeCell ref="D306:H306"/>
    <mergeCell ref="B307:C307"/>
    <mergeCell ref="D307:H307"/>
    <mergeCell ref="B308:C308"/>
    <mergeCell ref="D308:H308"/>
    <mergeCell ref="B309:C309"/>
    <mergeCell ref="B326:C326"/>
    <mergeCell ref="D326:H326"/>
    <mergeCell ref="B317:C317"/>
    <mergeCell ref="D317:H317"/>
    <mergeCell ref="B318:C318"/>
    <mergeCell ref="D318:H318"/>
    <mergeCell ref="B319:C319"/>
    <mergeCell ref="D319:H319"/>
    <mergeCell ref="B320:C320"/>
    <mergeCell ref="D320:H320"/>
    <mergeCell ref="B321:C321"/>
    <mergeCell ref="D321:H321"/>
    <mergeCell ref="D309:H309"/>
    <mergeCell ref="B310:C310"/>
    <mergeCell ref="D310:H310"/>
    <mergeCell ref="B311:C311"/>
    <mergeCell ref="D311:H311"/>
    <mergeCell ref="D324:H324"/>
    <mergeCell ref="B325:C325"/>
    <mergeCell ref="D325:H325"/>
    <mergeCell ref="B312:C312"/>
    <mergeCell ref="D312:H312"/>
    <mergeCell ref="B313:C313"/>
    <mergeCell ref="D313:H313"/>
    <mergeCell ref="B314:C314"/>
    <mergeCell ref="D314:H314"/>
    <mergeCell ref="B315:C315"/>
    <mergeCell ref="D315:H315"/>
    <mergeCell ref="B316:C316"/>
    <mergeCell ref="D316:H316"/>
    <mergeCell ref="AY57:AY61"/>
    <mergeCell ref="B116:H116"/>
    <mergeCell ref="B106:D106"/>
    <mergeCell ref="B104:D104"/>
    <mergeCell ref="E106:H106"/>
    <mergeCell ref="M75:N75"/>
    <mergeCell ref="E80:H80"/>
    <mergeCell ref="M80:N80"/>
    <mergeCell ref="I76:J76"/>
    <mergeCell ref="K76:L76"/>
    <mergeCell ref="I81:J81"/>
    <mergeCell ref="K81:L81"/>
    <mergeCell ref="M79:N79"/>
    <mergeCell ref="I80:J80"/>
    <mergeCell ref="AS57:AS58"/>
    <mergeCell ref="M77:N77"/>
    <mergeCell ref="AA58:AG58"/>
    <mergeCell ref="S58:Z58"/>
    <mergeCell ref="J89:J90"/>
    <mergeCell ref="B75:D75"/>
    <mergeCell ref="E75:H75"/>
    <mergeCell ref="B65:D65"/>
    <mergeCell ref="M72:N72"/>
    <mergeCell ref="M73:N73"/>
    <mergeCell ref="B340:C340"/>
    <mergeCell ref="B348:C348"/>
    <mergeCell ref="D348:H348"/>
    <mergeCell ref="B342:C342"/>
    <mergeCell ref="D342:H342"/>
    <mergeCell ref="D340:H340"/>
    <mergeCell ref="B341:C341"/>
    <mergeCell ref="D341:H341"/>
    <mergeCell ref="B347:C347"/>
    <mergeCell ref="D347:H347"/>
    <mergeCell ref="B343:C343"/>
    <mergeCell ref="D343:H343"/>
    <mergeCell ref="B344:C344"/>
    <mergeCell ref="D344:H344"/>
    <mergeCell ref="B345:C345"/>
    <mergeCell ref="D345:H345"/>
    <mergeCell ref="B346:C346"/>
    <mergeCell ref="D346:H346"/>
    <mergeCell ref="B338:C338"/>
    <mergeCell ref="D338:H338"/>
    <mergeCell ref="B339:C339"/>
    <mergeCell ref="D339:H339"/>
    <mergeCell ref="B332:C332"/>
    <mergeCell ref="D332:H332"/>
    <mergeCell ref="B333:C333"/>
    <mergeCell ref="D333:H333"/>
    <mergeCell ref="B334:C334"/>
    <mergeCell ref="D334:H334"/>
    <mergeCell ref="B335:C335"/>
    <mergeCell ref="D335:H335"/>
    <mergeCell ref="B336:C336"/>
    <mergeCell ref="D336:H336"/>
    <mergeCell ref="B129:E129"/>
    <mergeCell ref="B130:E130"/>
    <mergeCell ref="B131:E131"/>
    <mergeCell ref="B132:E132"/>
    <mergeCell ref="B133:E133"/>
    <mergeCell ref="B134:E134"/>
    <mergeCell ref="B135:E135"/>
    <mergeCell ref="B337:C337"/>
    <mergeCell ref="D337:H337"/>
    <mergeCell ref="B327:C327"/>
    <mergeCell ref="D327:H327"/>
    <mergeCell ref="B328:C328"/>
    <mergeCell ref="D328:H328"/>
    <mergeCell ref="B329:C329"/>
    <mergeCell ref="D329:H329"/>
    <mergeCell ref="B330:C330"/>
    <mergeCell ref="D330:H330"/>
    <mergeCell ref="B331:C331"/>
    <mergeCell ref="D331:H331"/>
    <mergeCell ref="B322:C322"/>
    <mergeCell ref="D322:H322"/>
    <mergeCell ref="B323:C323"/>
    <mergeCell ref="D323:H323"/>
    <mergeCell ref="B324:C324"/>
    <mergeCell ref="E107:H107"/>
    <mergeCell ref="B103:D103"/>
    <mergeCell ref="E103:H103"/>
    <mergeCell ref="B92:D92"/>
    <mergeCell ref="K89:K90"/>
    <mergeCell ref="B127:E127"/>
    <mergeCell ref="B128:E128"/>
    <mergeCell ref="B120:N120"/>
    <mergeCell ref="E100:H100"/>
    <mergeCell ref="B124:E124"/>
    <mergeCell ref="B125:E125"/>
    <mergeCell ref="B126:E126"/>
    <mergeCell ref="B112:H112"/>
    <mergeCell ref="B113:H113"/>
    <mergeCell ref="B109:D109"/>
    <mergeCell ref="E109:H109"/>
    <mergeCell ref="B111:H111"/>
    <mergeCell ref="B118:H118"/>
    <mergeCell ref="B115:H115"/>
    <mergeCell ref="B117:H117"/>
    <mergeCell ref="B108:D108"/>
    <mergeCell ref="E108:H108"/>
    <mergeCell ref="I122:L122"/>
    <mergeCell ref="B110:D110"/>
    <mergeCell ref="L89:L90"/>
    <mergeCell ref="M89:M90"/>
    <mergeCell ref="B93:D93"/>
    <mergeCell ref="B105:D105"/>
    <mergeCell ref="E105:H105"/>
    <mergeCell ref="B96:D96"/>
    <mergeCell ref="E94:H94"/>
    <mergeCell ref="B95:D95"/>
    <mergeCell ref="E95:H95"/>
    <mergeCell ref="B94:D94"/>
    <mergeCell ref="B102:D102"/>
    <mergeCell ref="E102:H102"/>
    <mergeCell ref="E104:H104"/>
    <mergeCell ref="E99:H99"/>
    <mergeCell ref="E89:H90"/>
    <mergeCell ref="E93:H93"/>
    <mergeCell ref="E92:H92"/>
    <mergeCell ref="B89:D90"/>
    <mergeCell ref="B101:D101"/>
    <mergeCell ref="AQ52:AQ54"/>
    <mergeCell ref="J124:N139"/>
    <mergeCell ref="J141:L141"/>
    <mergeCell ref="F124:I124"/>
    <mergeCell ref="F125:I125"/>
    <mergeCell ref="F126:I126"/>
    <mergeCell ref="F127:I127"/>
    <mergeCell ref="F128:I128"/>
    <mergeCell ref="F129:I129"/>
    <mergeCell ref="F130:I130"/>
    <mergeCell ref="F131:I131"/>
    <mergeCell ref="F132:I132"/>
    <mergeCell ref="F133:I133"/>
    <mergeCell ref="F134:I134"/>
    <mergeCell ref="F135:I135"/>
    <mergeCell ref="F136:I136"/>
    <mergeCell ref="F137:I137"/>
    <mergeCell ref="I82:J82"/>
    <mergeCell ref="E91:H91"/>
    <mergeCell ref="K84:L84"/>
    <mergeCell ref="M85:N85"/>
    <mergeCell ref="M84:N84"/>
    <mergeCell ref="E78:H78"/>
    <mergeCell ref="E79:H79"/>
    <mergeCell ref="F138:I138"/>
    <mergeCell ref="AQ57:AQ58"/>
    <mergeCell ref="M141:N141"/>
    <mergeCell ref="AP57:AP58"/>
    <mergeCell ref="I77:J77"/>
    <mergeCell ref="F139:I139"/>
    <mergeCell ref="B137:E137"/>
    <mergeCell ref="B138:E138"/>
    <mergeCell ref="B139:E139"/>
    <mergeCell ref="E110:H110"/>
    <mergeCell ref="B141:F141"/>
    <mergeCell ref="G141:I141"/>
    <mergeCell ref="B83:D83"/>
    <mergeCell ref="B84:D84"/>
    <mergeCell ref="B91:D91"/>
    <mergeCell ref="I89:I90"/>
    <mergeCell ref="M81:N81"/>
    <mergeCell ref="I83:J83"/>
    <mergeCell ref="N89:N90"/>
    <mergeCell ref="B136:E136"/>
    <mergeCell ref="B107:D107"/>
    <mergeCell ref="B100:D100"/>
    <mergeCell ref="B81:D81"/>
    <mergeCell ref="E101:H101"/>
  </mergeCells>
  <conditionalFormatting sqref="N189:N348">
    <cfRule type="cellIs" dxfId="120" priority="1" operator="equal">
      <formula>TRUE</formula>
    </cfRule>
  </conditionalFormatting>
  <conditionalFormatting sqref="O189:O348">
    <cfRule type="cellIs" dxfId="119" priority="2" operator="equal">
      <formula>TRUE</formula>
    </cfRule>
  </conditionalFormatting>
  <dataValidations xWindow="489" yWindow="771" count="4">
    <dataValidation operator="lessThanOrEqual" allowBlank="1" showInputMessage="1" showErrorMessage="1" sqref="K59:L59" xr:uid="{00000000-0002-0000-0200-000000000000}"/>
    <dataValidation type="textLength" operator="equal" allowBlank="1" showInputMessage="1" showErrorMessage="1" error="Veuillez renseigner un numéro de SIRET valide." sqref="D37" xr:uid="{00000000-0002-0000-0200-000001000000}">
      <formula1>14</formula1>
    </dataValidation>
    <dataValidation type="list" allowBlank="1" showInputMessage="1" showErrorMessage="1" prompt="- Menu déroulant" sqref="D36:L36" xr:uid="{00000000-0002-0000-0200-000002000000}">
      <formula1>list_type_coord</formula1>
    </dataValidation>
    <dataValidation type="list" allowBlank="1" showInputMessage="1" showErrorMessage="1" prompt="- Menu déroulant" sqref="D41:K41" xr:uid="{00000000-0002-0000-0200-000003000000}">
      <formula1>list_civilité</formula1>
    </dataValidation>
  </dataValidations>
  <pageMargins left="0.23622047244094491" right="0.23622047244094491" top="0.94488188976377963" bottom="0.74803149606299213" header="0.31496062992125984" footer="0.31496062992125984"/>
  <pageSetup paperSize="9" scale="76" fitToHeight="0" orientation="portrait" r:id="rId1"/>
  <drawing r:id="rId2"/>
  <extLst>
    <ext xmlns:x14="http://schemas.microsoft.com/office/spreadsheetml/2009/9/main" uri="{CCE6A557-97BC-4b89-ADB6-D9C93CAAB3DF}">
      <x14:dataValidations xmlns:xm="http://schemas.microsoft.com/office/excel/2006/main" xWindow="489" yWindow="771" count="1">
        <x14:dataValidation type="list" allowBlank="1" showInputMessage="1" showErrorMessage="1" xr:uid="{AF76F1C4-40AB-4021-A0C6-123D36228AB2}">
          <x14:formula1>
            <xm:f>Réglages!$A$12:$A$113</xm:f>
          </x14:formula1>
          <xm:sqref>C29:M29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5">
    <pageSetUpPr fitToPage="1"/>
  </sheetPr>
  <dimension ref="A1:S1000"/>
  <sheetViews>
    <sheetView zoomScaleNormal="100" zoomScaleSheetLayoutView="100" workbookViewId="0">
      <selection activeCell="C87" sqref="C87"/>
    </sheetView>
  </sheetViews>
  <sheetFormatPr baseColWidth="10" defaultColWidth="0" defaultRowHeight="0" customHeight="1" zeroHeight="1" x14ac:dyDescent="0.25"/>
  <cols>
    <col min="1" max="2" width="1.453125" style="18" customWidth="1"/>
    <col min="3" max="3" width="26.54296875" style="18" customWidth="1"/>
    <col min="4" max="4" width="19" style="18" customWidth="1"/>
    <col min="5" max="5" width="13.7265625" style="18" customWidth="1"/>
    <col min="6" max="6" width="14.7265625" style="18" customWidth="1"/>
    <col min="7" max="7" width="19.81640625" style="18" customWidth="1"/>
    <col min="8" max="8" width="19.54296875" style="18" customWidth="1"/>
    <col min="9" max="9" width="19.81640625" style="18" customWidth="1"/>
    <col min="10" max="10" width="2.1796875" style="80" customWidth="1"/>
    <col min="11" max="11" width="2.54296875" style="88" customWidth="1"/>
    <col min="12" max="19" width="0" style="18" hidden="1" customWidth="1"/>
    <col min="20" max="16384" width="11.453125" style="18" hidden="1"/>
  </cols>
  <sheetData>
    <row r="1" spans="1:15" customFormat="1" ht="15.75" customHeight="1" thickTop="1" thickBot="1" x14ac:dyDescent="0.4">
      <c r="A1" s="891" t="s">
        <v>57</v>
      </c>
      <c r="B1" s="892"/>
      <c r="C1" s="892"/>
      <c r="D1" s="892"/>
      <c r="E1" s="892"/>
      <c r="F1" s="742"/>
      <c r="G1" s="743"/>
      <c r="H1" s="744"/>
      <c r="I1" s="743"/>
      <c r="J1" s="19"/>
      <c r="K1" s="378"/>
      <c r="L1" s="201"/>
      <c r="M1" s="202"/>
      <c r="N1" s="202"/>
      <c r="O1" s="202"/>
    </row>
    <row r="2" spans="1:15" customFormat="1" ht="15.75" customHeight="1" thickTop="1" thickBot="1" x14ac:dyDescent="0.4">
      <c r="A2" s="893"/>
      <c r="B2" s="894"/>
      <c r="C2" s="894"/>
      <c r="D2" s="894"/>
      <c r="E2" s="894"/>
      <c r="F2" s="742" t="s">
        <v>0</v>
      </c>
      <c r="G2" s="743"/>
      <c r="H2" s="744" t="str">
        <f>IF(VoletGeneral!H10&lt;&gt;"",VoletGeneral!H10,"")</f>
        <v/>
      </c>
      <c r="I2" s="743"/>
      <c r="J2" s="292" t="str">
        <f>IF((COUNTIF(I33:I46,"&lt;0")+COUNTIF(I50:I63,"&lt;0")+COUNTIF(I127:I138,"&lt;0")+COUNTIF(I113:I124,"&lt;0")+COUNTIF(I100:I110,"&lt;0")+COUNTIF(I144:I150,"&lt;0"))&gt;0,"Attention, pour "&amp;COUNTIF(I33:I46,"&lt;0")+COUNTIF(I50:I63,"&lt;0")+COUNTIF(I127:I138,"&lt;0")+COUNTIF(I113:I124,"&lt;0")+COUNTIF(I100:I110,"&lt;0")+COUNTIF(I144:I150,"&lt;0")&amp;" ligne"&amp;IF(COUNTIF(I33:I46,"&lt;0")+COUNTIF(I50:I63,"&lt;0")+COUNTIF(I127:I138,"&lt;0")+COUNTIF(I113:I124,"&lt;0")+COUNTIF(I100:I110,"&lt;0")+COUNTIF(I144:I150,"&lt;0")&gt;1,"s","")&amp;" la partie aidée est supérieure au coût total."&amp;CHAR(10),"")&amp;IF(COUNTIF(E33:E46,"&lt;4000")&gt;0,"Attention, pour "&amp;COUNTIF(E33:E46,"&lt;4000")&amp;" ligne"&amp;IF(COUNTIF(E33:E46,"&lt;4000")&gt;1,"s","")&amp;" le coût unitaire de l'équipement est inférieur à 4000 € hors taxes.","")</f>
        <v/>
      </c>
      <c r="K2" s="293"/>
      <c r="L2" s="203"/>
      <c r="M2" s="202"/>
      <c r="N2" s="202"/>
      <c r="O2" s="202"/>
    </row>
    <row r="3" spans="1:15" customFormat="1" ht="15.75" customHeight="1" thickTop="1" thickBot="1" x14ac:dyDescent="0.4">
      <c r="A3" s="895"/>
      <c r="B3" s="896"/>
      <c r="C3" s="896"/>
      <c r="D3" s="896"/>
      <c r="E3" s="896"/>
      <c r="F3" s="742" t="s">
        <v>229</v>
      </c>
      <c r="G3" s="743"/>
      <c r="H3" s="742" t="s">
        <v>110</v>
      </c>
      <c r="I3" s="743"/>
      <c r="J3" s="294"/>
      <c r="K3" s="295"/>
      <c r="L3" s="203"/>
      <c r="M3" s="202"/>
      <c r="N3" s="202"/>
      <c r="O3" s="202"/>
    </row>
    <row r="4" spans="1:15" customFormat="1" ht="15.75" customHeight="1" thickTop="1" thickBot="1" x14ac:dyDescent="0.4">
      <c r="A4" s="15"/>
      <c r="B4" s="12"/>
      <c r="C4" s="13">
        <v>20408</v>
      </c>
      <c r="D4" s="6" t="str">
        <f>C4&amp;"-0"</f>
        <v>20408-0</v>
      </c>
      <c r="E4" s="6"/>
      <c r="F4" s="14"/>
      <c r="G4" s="14"/>
      <c r="H4" s="14"/>
      <c r="I4" s="14"/>
      <c r="J4" s="294"/>
      <c r="K4" s="295"/>
      <c r="L4" s="204"/>
      <c r="M4" s="134"/>
      <c r="N4" s="134"/>
      <c r="O4" s="134"/>
    </row>
    <row r="5" spans="1:15" s="52" customFormat="1" ht="15" customHeight="1" thickTop="1" thickBot="1" x14ac:dyDescent="0.4">
      <c r="A5" s="50"/>
      <c r="B5" s="588" t="s">
        <v>85</v>
      </c>
      <c r="C5" s="589"/>
      <c r="D5" s="589"/>
      <c r="E5" s="589"/>
      <c r="F5" s="589"/>
      <c r="G5" s="589"/>
      <c r="H5" s="589"/>
      <c r="I5" s="590"/>
      <c r="J5" s="294"/>
      <c r="K5" s="295"/>
      <c r="L5" s="138"/>
      <c r="M5" s="205"/>
      <c r="N5" s="205"/>
      <c r="O5" s="205"/>
    </row>
    <row r="6" spans="1:15" s="52" customFormat="1" ht="7.5" customHeight="1" thickTop="1" thickBot="1" x14ac:dyDescent="0.4">
      <c r="A6" s="53"/>
      <c r="B6" s="54"/>
      <c r="C6" s="55"/>
      <c r="D6" s="56"/>
      <c r="E6" s="34"/>
      <c r="F6" s="34"/>
      <c r="G6" s="34"/>
      <c r="H6" s="57"/>
      <c r="I6" s="57"/>
      <c r="J6" s="294"/>
      <c r="K6" s="295"/>
      <c r="L6" s="131" t="str">
        <f>" "</f>
        <v xml:space="preserve"> </v>
      </c>
      <c r="M6" s="205"/>
      <c r="N6" s="205"/>
      <c r="O6" s="205"/>
    </row>
    <row r="7" spans="1:15" s="52" customFormat="1" ht="15" customHeight="1" thickTop="1" thickBot="1" x14ac:dyDescent="0.4">
      <c r="A7" s="58"/>
      <c r="B7" s="58"/>
      <c r="C7" s="65" t="s">
        <v>36</v>
      </c>
      <c r="D7" s="856" t="str">
        <f>IF(VoletGeneral!D34="","",VoletGeneral!D34)</f>
        <v/>
      </c>
      <c r="E7" s="856"/>
      <c r="F7" s="856"/>
      <c r="G7" s="856"/>
      <c r="H7" s="856"/>
      <c r="I7" s="856"/>
      <c r="J7" s="294"/>
      <c r="K7" s="295"/>
      <c r="L7" s="206" t="s">
        <v>129</v>
      </c>
      <c r="M7" s="215" t="b">
        <f>(SUMIF(Table_type_coord[Type étab coord],D9,Table_type_coord[Eligible]))&gt;0</f>
        <v>0</v>
      </c>
      <c r="N7" s="138" t="s">
        <v>130</v>
      </c>
      <c r="O7" s="205"/>
    </row>
    <row r="8" spans="1:15" s="52" customFormat="1" ht="15" customHeight="1" thickTop="1" thickBot="1" x14ac:dyDescent="0.35">
      <c r="A8" s="58"/>
      <c r="B8" s="58"/>
      <c r="C8" s="59" t="s">
        <v>38</v>
      </c>
      <c r="D8" s="856" t="str">
        <f>IF(VoletGeneral!D35="","",VoletGeneral!D35)</f>
        <v/>
      </c>
      <c r="E8" s="856"/>
      <c r="F8" s="856"/>
      <c r="G8" s="856"/>
      <c r="H8" s="856"/>
      <c r="I8" s="856"/>
      <c r="J8" s="66"/>
      <c r="K8" s="339"/>
      <c r="L8" s="206" t="s">
        <v>132</v>
      </c>
      <c r="M8" s="215" t="b">
        <f>(SUMIF(Table_type_coord[Type étab coord],D9,Table_type_coord[frais env]))&gt;0</f>
        <v>0</v>
      </c>
      <c r="N8" s="138" t="s">
        <v>130</v>
      </c>
      <c r="O8" s="205"/>
    </row>
    <row r="9" spans="1:15" s="52" customFormat="1" ht="15" customHeight="1" thickTop="1" thickBot="1" x14ac:dyDescent="0.35">
      <c r="A9" s="58"/>
      <c r="B9" s="58"/>
      <c r="C9" s="59" t="s">
        <v>29</v>
      </c>
      <c r="D9" s="856" t="str">
        <f>IF(VoletGeneral!D36="","",VoletGeneral!D36)</f>
        <v/>
      </c>
      <c r="E9" s="856"/>
      <c r="F9" s="856"/>
      <c r="G9" s="856"/>
      <c r="H9" s="856"/>
      <c r="I9" s="856"/>
      <c r="J9" s="66"/>
      <c r="K9" s="339"/>
      <c r="L9" s="141"/>
      <c r="M9" s="205"/>
      <c r="N9" s="205"/>
      <c r="O9" s="205"/>
    </row>
    <row r="10" spans="1:15" s="52" customFormat="1" ht="15" customHeight="1" thickTop="1" thickBot="1" x14ac:dyDescent="0.35">
      <c r="A10" s="64"/>
      <c r="B10" s="64"/>
      <c r="C10" s="65" t="s">
        <v>39</v>
      </c>
      <c r="D10" s="857" t="str">
        <f>IF(VoletGeneral!D37="","",VoletGeneral!D37)</f>
        <v/>
      </c>
      <c r="E10" s="857"/>
      <c r="F10" s="857"/>
      <c r="G10" s="857"/>
      <c r="H10" s="857"/>
      <c r="I10" s="857"/>
      <c r="J10" s="66"/>
      <c r="K10" s="339"/>
      <c r="L10" s="141"/>
      <c r="M10" s="159" t="s">
        <v>277</v>
      </c>
      <c r="N10" s="161" t="b">
        <f>AND(M7)</f>
        <v>0</v>
      </c>
      <c r="O10" s="160" t="s">
        <v>186</v>
      </c>
    </row>
    <row r="11" spans="1:15" s="52" customFormat="1" ht="21" customHeight="1" thickTop="1" thickBot="1" x14ac:dyDescent="0.35">
      <c r="A11" s="234"/>
      <c r="B11" s="336"/>
      <c r="C11" s="337"/>
      <c r="D11" s="867" t="str">
        <f>IF(D9="","Veuillez sélectionner le Type de partenaire dans le Volet général", " ")</f>
        <v>Veuillez sélectionner le Type de partenaire dans le Volet général</v>
      </c>
      <c r="E11" s="868"/>
      <c r="F11" s="868"/>
      <c r="G11" s="868"/>
      <c r="H11" s="868"/>
      <c r="I11" s="869"/>
      <c r="J11" s="338"/>
      <c r="K11" s="339"/>
      <c r="L11" s="141"/>
      <c r="M11" s="205"/>
      <c r="N11" s="205"/>
      <c r="O11" s="205"/>
    </row>
    <row r="12" spans="1:15" s="52" customFormat="1" ht="67.5" customHeight="1" thickTop="1" thickBot="1" x14ac:dyDescent="0.35">
      <c r="A12" s="225"/>
      <c r="B12" s="39"/>
      <c r="D12" s="884" t="s">
        <v>435</v>
      </c>
      <c r="E12" s="884"/>
      <c r="F12" s="884"/>
      <c r="G12" s="884"/>
      <c r="H12" s="884"/>
      <c r="I12" s="884"/>
      <c r="J12" s="301"/>
      <c r="K12" s="71"/>
      <c r="L12" s="141"/>
      <c r="M12" s="205"/>
      <c r="N12" s="205"/>
      <c r="O12" s="205"/>
    </row>
    <row r="13" spans="1:15" s="52" customFormat="1" ht="15" customHeight="1" thickTop="1" thickBot="1" x14ac:dyDescent="0.35">
      <c r="A13" s="50"/>
      <c r="B13" s="588" t="s">
        <v>86</v>
      </c>
      <c r="C13" s="589"/>
      <c r="D13" s="589"/>
      <c r="E13" s="589"/>
      <c r="F13" s="589"/>
      <c r="G13" s="589"/>
      <c r="H13" s="589"/>
      <c r="I13" s="590"/>
      <c r="J13" s="66"/>
      <c r="K13" s="71"/>
      <c r="L13" s="141"/>
      <c r="M13" s="205"/>
      <c r="N13" s="205"/>
      <c r="O13" s="205"/>
    </row>
    <row r="14" spans="1:15" s="52" customFormat="1" ht="7.5" customHeight="1" thickTop="1" thickBot="1" x14ac:dyDescent="0.35">
      <c r="A14" s="53"/>
      <c r="B14" s="54"/>
      <c r="C14" s="67"/>
      <c r="D14" s="57"/>
      <c r="E14" s="57"/>
      <c r="F14" s="57"/>
      <c r="G14" s="57"/>
      <c r="H14" s="57"/>
      <c r="I14" s="57"/>
      <c r="J14" s="62"/>
      <c r="K14" s="339"/>
      <c r="L14" s="141"/>
      <c r="M14" s="141"/>
      <c r="N14" s="205"/>
      <c r="O14" s="205"/>
    </row>
    <row r="15" spans="1:15" s="52" customFormat="1" ht="15" customHeight="1" thickTop="1" thickBot="1" x14ac:dyDescent="0.35">
      <c r="A15" s="58"/>
      <c r="B15" s="58"/>
      <c r="C15" s="59" t="s">
        <v>33</v>
      </c>
      <c r="D15" s="856" t="str">
        <f>IF(VoletGeneral!D41="","",VoletGeneral!D41)</f>
        <v/>
      </c>
      <c r="E15" s="856"/>
      <c r="F15" s="856"/>
      <c r="G15" s="856"/>
      <c r="H15" s="856"/>
      <c r="I15" s="856"/>
      <c r="J15" s="66"/>
      <c r="K15" s="339"/>
      <c r="L15" s="138"/>
      <c r="M15" s="205"/>
      <c r="N15" s="205"/>
      <c r="O15" s="205"/>
    </row>
    <row r="16" spans="1:15" s="52" customFormat="1" ht="15" customHeight="1" thickTop="1" thickBot="1" x14ac:dyDescent="0.35">
      <c r="A16" s="58"/>
      <c r="B16" s="58"/>
      <c r="C16" s="59" t="s">
        <v>1</v>
      </c>
      <c r="D16" s="877" t="str">
        <f>IF(VoletGeneral!D42="","",VoletGeneral!D42)</f>
        <v/>
      </c>
      <c r="E16" s="878"/>
      <c r="F16" s="878"/>
      <c r="G16" s="878"/>
      <c r="H16" s="878"/>
      <c r="I16" s="879"/>
      <c r="J16" s="66"/>
      <c r="K16" s="339"/>
      <c r="L16" s="141"/>
      <c r="M16" s="205"/>
      <c r="N16" s="205"/>
      <c r="O16" s="205"/>
    </row>
    <row r="17" spans="1:15" s="52" customFormat="1" ht="15" customHeight="1" thickTop="1" thickBot="1" x14ac:dyDescent="0.35">
      <c r="A17" s="58"/>
      <c r="B17" s="58"/>
      <c r="C17" s="59" t="s">
        <v>2</v>
      </c>
      <c r="D17" s="877" t="str">
        <f>IF(VoletGeneral!D43="","",VoletGeneral!D43)</f>
        <v/>
      </c>
      <c r="E17" s="878"/>
      <c r="F17" s="878"/>
      <c r="G17" s="878"/>
      <c r="H17" s="878"/>
      <c r="I17" s="879"/>
      <c r="J17" s="66"/>
      <c r="K17" s="339"/>
      <c r="L17" s="141"/>
      <c r="M17" s="205"/>
      <c r="N17" s="205"/>
      <c r="O17" s="205"/>
    </row>
    <row r="18" spans="1:15" s="52" customFormat="1" ht="15" customHeight="1" thickTop="1" thickBot="1" x14ac:dyDescent="0.35">
      <c r="A18" s="58"/>
      <c r="B18" s="58"/>
      <c r="C18" s="59" t="s">
        <v>28</v>
      </c>
      <c r="D18" s="877" t="str">
        <f>IF(VoletGeneral!D44="","",VoletGeneral!D44)</f>
        <v/>
      </c>
      <c r="E18" s="878"/>
      <c r="F18" s="878"/>
      <c r="G18" s="878"/>
      <c r="H18" s="878"/>
      <c r="I18" s="879"/>
      <c r="J18" s="66"/>
      <c r="K18" s="339"/>
      <c r="L18" s="141"/>
      <c r="M18" s="205"/>
      <c r="N18" s="205"/>
      <c r="O18" s="205"/>
    </row>
    <row r="19" spans="1:15" s="52" customFormat="1" ht="15" customHeight="1" thickTop="1" thickBot="1" x14ac:dyDescent="0.35">
      <c r="A19" s="58"/>
      <c r="B19" s="58"/>
      <c r="C19" s="59" t="s">
        <v>4</v>
      </c>
      <c r="D19" s="877" t="str">
        <f>IF(VoletGeneral!D45="","",VoletGeneral!D45)</f>
        <v/>
      </c>
      <c r="E19" s="878"/>
      <c r="F19" s="878"/>
      <c r="G19" s="878"/>
      <c r="H19" s="878"/>
      <c r="I19" s="879"/>
      <c r="J19" s="66"/>
      <c r="K19" s="339"/>
      <c r="L19" s="131"/>
      <c r="M19" s="205"/>
      <c r="N19" s="205"/>
      <c r="O19" s="205"/>
    </row>
    <row r="20" spans="1:15" s="52" customFormat="1" ht="15" customHeight="1" thickTop="1" thickBot="1" x14ac:dyDescent="0.35">
      <c r="A20" s="58"/>
      <c r="B20" s="58"/>
      <c r="C20" s="59" t="s">
        <v>3</v>
      </c>
      <c r="D20" s="856" t="str">
        <f>IF(VoletGeneral!D46="","",VoletGeneral!D46)</f>
        <v/>
      </c>
      <c r="E20" s="856"/>
      <c r="F20" s="856"/>
      <c r="G20" s="856"/>
      <c r="H20" s="856"/>
      <c r="I20" s="856"/>
      <c r="J20" s="66"/>
      <c r="K20" s="339"/>
      <c r="L20" s="131"/>
      <c r="M20" s="205"/>
      <c r="N20" s="205"/>
      <c r="O20" s="205"/>
    </row>
    <row r="21" spans="1:15" s="52" customFormat="1" ht="17.25" hidden="1" customHeight="1" thickTop="1" thickBot="1" x14ac:dyDescent="0.35">
      <c r="A21" s="58"/>
      <c r="B21" s="64"/>
      <c r="C21" s="42"/>
      <c r="D21" s="46"/>
      <c r="E21" s="46"/>
      <c r="F21" s="47"/>
      <c r="G21" s="47"/>
      <c r="H21" s="47"/>
      <c r="I21" s="47"/>
      <c r="J21" s="66"/>
      <c r="K21" s="71"/>
      <c r="L21" s="131"/>
      <c r="M21" s="205"/>
      <c r="N21" s="205"/>
      <c r="O21" s="205"/>
    </row>
    <row r="22" spans="1:15" s="52" customFormat="1" ht="17.25" hidden="1" customHeight="1" thickTop="1" thickBot="1" x14ac:dyDescent="0.35">
      <c r="A22" s="58"/>
      <c r="B22" s="64"/>
      <c r="C22" s="42"/>
      <c r="D22" s="42"/>
      <c r="E22" s="42"/>
      <c r="F22" s="42"/>
      <c r="G22" s="42"/>
      <c r="H22" s="42"/>
      <c r="I22" s="42"/>
      <c r="J22" s="66"/>
      <c r="K22" s="71"/>
      <c r="L22" s="131"/>
      <c r="M22" s="205"/>
      <c r="N22" s="205"/>
      <c r="O22" s="205"/>
    </row>
    <row r="23" spans="1:15" s="61" customFormat="1" ht="17.25" hidden="1" customHeight="1" thickTop="1" thickBot="1" x14ac:dyDescent="0.4">
      <c r="A23" s="58"/>
      <c r="B23" s="64"/>
      <c r="C23" s="42"/>
      <c r="D23" s="116"/>
      <c r="E23" s="116"/>
      <c r="F23" s="117"/>
      <c r="G23" s="117"/>
      <c r="H23" s="117"/>
      <c r="I23" s="117"/>
      <c r="J23" s="66"/>
      <c r="K23" s="71"/>
      <c r="L23" s="131"/>
      <c r="M23" s="205"/>
      <c r="N23" s="205"/>
      <c r="O23" s="205"/>
    </row>
    <row r="24" spans="1:15" s="61" customFormat="1" ht="17.25" hidden="1" customHeight="1" thickTop="1" thickBot="1" x14ac:dyDescent="0.4">
      <c r="A24" s="58"/>
      <c r="B24" s="64"/>
      <c r="C24" s="42"/>
      <c r="D24" s="116"/>
      <c r="E24" s="116"/>
      <c r="F24" s="117"/>
      <c r="G24" s="117"/>
      <c r="H24" s="117"/>
      <c r="I24" s="117"/>
      <c r="J24" s="66"/>
      <c r="K24" s="71"/>
      <c r="L24" s="131"/>
      <c r="M24" s="205"/>
      <c r="N24" s="205"/>
      <c r="O24" s="205"/>
    </row>
    <row r="25" spans="1:15" s="85" customFormat="1" ht="17.25" hidden="1" customHeight="1" thickTop="1" thickBot="1" x14ac:dyDescent="0.35">
      <c r="A25" s="58"/>
      <c r="B25" s="64"/>
      <c r="C25" s="42"/>
      <c r="D25" s="116"/>
      <c r="E25" s="116"/>
      <c r="F25" s="117"/>
      <c r="G25" s="117"/>
      <c r="H25" s="117"/>
      <c r="I25" s="117"/>
      <c r="J25" s="66"/>
      <c r="K25" s="71"/>
      <c r="L25" s="131"/>
      <c r="M25" s="205"/>
      <c r="N25" s="205"/>
      <c r="O25" s="205"/>
    </row>
    <row r="26" spans="1:15" s="85" customFormat="1" ht="17.25" hidden="1" customHeight="1" thickTop="1" thickBot="1" x14ac:dyDescent="0.35">
      <c r="A26" s="58"/>
      <c r="B26" s="64"/>
      <c r="C26" s="42"/>
      <c r="D26" s="116"/>
      <c r="E26" s="116"/>
      <c r="F26" s="117"/>
      <c r="G26" s="117"/>
      <c r="H26" s="117"/>
      <c r="I26" s="117"/>
      <c r="J26" s="66"/>
      <c r="K26" s="71"/>
      <c r="L26" s="131"/>
      <c r="M26" s="205"/>
      <c r="N26" s="205"/>
      <c r="O26" s="205"/>
    </row>
    <row r="27" spans="1:15" s="85" customFormat="1" ht="17.25" hidden="1" customHeight="1" thickTop="1" thickBot="1" x14ac:dyDescent="0.35">
      <c r="A27" s="58"/>
      <c r="B27" s="64"/>
      <c r="C27" s="42"/>
      <c r="D27" s="116"/>
      <c r="E27" s="116"/>
      <c r="F27" s="117"/>
      <c r="G27" s="117"/>
      <c r="H27" s="117"/>
      <c r="I27" s="117"/>
      <c r="J27" s="66"/>
      <c r="K27" s="71"/>
      <c r="L27" s="131"/>
      <c r="M27" s="205"/>
      <c r="N27" s="205"/>
      <c r="O27" s="205"/>
    </row>
    <row r="28" spans="1:15" s="85" customFormat="1" ht="15.75" customHeight="1" thickTop="1" thickBot="1" x14ac:dyDescent="0.35">
      <c r="A28" s="58"/>
      <c r="B28" s="64"/>
      <c r="C28" s="42"/>
      <c r="D28" s="46"/>
      <c r="E28" s="46"/>
      <c r="F28" s="47"/>
      <c r="G28" s="47"/>
      <c r="H28" s="47"/>
      <c r="I28" s="47"/>
      <c r="J28" s="66"/>
      <c r="K28" s="71"/>
      <c r="L28" s="141"/>
      <c r="M28" s="205"/>
      <c r="N28" s="205"/>
      <c r="O28" s="205"/>
    </row>
    <row r="29" spans="1:15" s="52" customFormat="1" ht="15" customHeight="1" thickTop="1" thickBot="1" x14ac:dyDescent="0.35">
      <c r="A29" s="50"/>
      <c r="B29" s="903" t="s">
        <v>41</v>
      </c>
      <c r="C29" s="904"/>
      <c r="D29" s="904"/>
      <c r="E29" s="904"/>
      <c r="F29" s="904"/>
      <c r="G29" s="904"/>
      <c r="H29" s="904"/>
      <c r="I29" s="905"/>
      <c r="J29" s="66"/>
      <c r="K29" s="85"/>
    </row>
    <row r="30" spans="1:15" s="108" customFormat="1" ht="30" customHeight="1" thickTop="1" thickBot="1" x14ac:dyDescent="0.4">
      <c r="A30" s="107"/>
      <c r="B30" s="906" t="s">
        <v>34</v>
      </c>
      <c r="C30" s="907"/>
      <c r="D30" s="907"/>
      <c r="E30" s="907"/>
      <c r="F30" s="907"/>
      <c r="G30" s="907"/>
      <c r="H30" s="907"/>
      <c r="I30" s="908"/>
      <c r="J30" s="107"/>
      <c r="K30" s="377"/>
    </row>
    <row r="31" spans="1:15" s="208" customFormat="1" ht="24" customHeight="1" thickTop="1" thickBot="1" x14ac:dyDescent="0.4">
      <c r="A31" s="69"/>
      <c r="B31" s="900" t="s">
        <v>261</v>
      </c>
      <c r="C31" s="901"/>
      <c r="D31" s="902"/>
      <c r="E31" s="420" t="s">
        <v>406</v>
      </c>
      <c r="F31" s="420" t="s">
        <v>72</v>
      </c>
      <c r="G31" s="420" t="s">
        <v>5</v>
      </c>
      <c r="H31" s="420" t="s">
        <v>6</v>
      </c>
      <c r="I31" s="421" t="s">
        <v>7</v>
      </c>
      <c r="J31" s="66"/>
      <c r="K31" s="379"/>
    </row>
    <row r="32" spans="1:15" s="52" customFormat="1" ht="24" customHeight="1" thickTop="1" thickBot="1" x14ac:dyDescent="0.35">
      <c r="A32" s="383"/>
      <c r="B32" s="873" t="s">
        <v>414</v>
      </c>
      <c r="C32" s="874"/>
      <c r="D32" s="875"/>
      <c r="E32" s="447" t="str">
        <f>IF(AND(ISNUMBER(F32),ISNUMBER(G32)),G32/F32," ")</f>
        <v xml:space="preserve"> </v>
      </c>
      <c r="F32" s="404"/>
      <c r="G32" s="448"/>
      <c r="H32" s="403"/>
      <c r="I32" s="385" t="str">
        <f>IF(OR(ISNUMBER(G32),ISNUMBER(H32)),ROUND(IF(ISNUMBER(G32),G32,0)-IF(ISNUMBER(H32),H32,0),2)," ")</f>
        <v xml:space="preserve"> </v>
      </c>
      <c r="J32" s="384"/>
      <c r="K32" s="85"/>
    </row>
    <row r="33" spans="1:12" s="52" customFormat="1" ht="24" customHeight="1" thickTop="1" thickBot="1" x14ac:dyDescent="0.35">
      <c r="A33" s="383"/>
      <c r="B33" s="873" t="s">
        <v>410</v>
      </c>
      <c r="C33" s="874"/>
      <c r="D33" s="875"/>
      <c r="E33" s="447" t="str">
        <f t="shared" ref="E33:E36" si="0">IF(AND(ISNUMBER(F33),ISNUMBER(G33)),G33/F33," ")</f>
        <v xml:space="preserve"> </v>
      </c>
      <c r="F33" s="404"/>
      <c r="G33" s="448"/>
      <c r="H33" s="403"/>
      <c r="I33" s="385" t="str">
        <f t="shared" ref="I33:I36" si="1">IF(OR(ISNUMBER(G33),ISNUMBER(H33)),ROUND(IF(ISNUMBER(G33),G33,0)-IF(ISNUMBER(H33),H33,0),2)," ")</f>
        <v xml:space="preserve"> </v>
      </c>
      <c r="J33" s="384"/>
      <c r="K33" s="85"/>
    </row>
    <row r="34" spans="1:12" s="52" customFormat="1" ht="24" customHeight="1" thickTop="1" thickBot="1" x14ac:dyDescent="0.35">
      <c r="A34" s="383"/>
      <c r="B34" s="873" t="s">
        <v>265</v>
      </c>
      <c r="C34" s="874"/>
      <c r="D34" s="875"/>
      <c r="E34" s="447" t="str">
        <f t="shared" si="0"/>
        <v xml:space="preserve"> </v>
      </c>
      <c r="F34" s="404"/>
      <c r="G34" s="448"/>
      <c r="H34" s="403"/>
      <c r="I34" s="385" t="str">
        <f t="shared" si="1"/>
        <v xml:space="preserve"> </v>
      </c>
      <c r="J34" s="384"/>
      <c r="K34" s="85"/>
    </row>
    <row r="35" spans="1:12" s="52" customFormat="1" ht="24" customHeight="1" thickTop="1" thickBot="1" x14ac:dyDescent="0.35">
      <c r="A35" s="383"/>
      <c r="B35" s="873" t="s">
        <v>411</v>
      </c>
      <c r="C35" s="874"/>
      <c r="D35" s="875"/>
      <c r="E35" s="447" t="str">
        <f t="shared" si="0"/>
        <v xml:space="preserve"> </v>
      </c>
      <c r="F35" s="404"/>
      <c r="G35" s="448"/>
      <c r="H35" s="403"/>
      <c r="I35" s="385" t="str">
        <f t="shared" si="1"/>
        <v xml:space="preserve"> </v>
      </c>
      <c r="J35" s="384"/>
      <c r="K35" s="85"/>
    </row>
    <row r="36" spans="1:12" s="52" customFormat="1" ht="24" customHeight="1" thickTop="1" thickBot="1" x14ac:dyDescent="0.35">
      <c r="A36" s="383"/>
      <c r="B36" s="897" t="s">
        <v>408</v>
      </c>
      <c r="C36" s="898"/>
      <c r="D36" s="899"/>
      <c r="E36" s="452" t="str">
        <f t="shared" si="0"/>
        <v xml:space="preserve"> </v>
      </c>
      <c r="F36" s="404"/>
      <c r="G36" s="448"/>
      <c r="H36" s="403"/>
      <c r="I36" s="455" t="str">
        <f t="shared" si="1"/>
        <v xml:space="preserve"> </v>
      </c>
      <c r="J36" s="384"/>
      <c r="K36" s="85"/>
    </row>
    <row r="37" spans="1:12" s="52" customFormat="1" ht="24" customHeight="1" thickTop="1" thickBot="1" x14ac:dyDescent="0.35">
      <c r="A37" s="69"/>
      <c r="B37" s="858" t="s">
        <v>296</v>
      </c>
      <c r="C37" s="859"/>
      <c r="D37" s="859"/>
      <c r="E37" s="859"/>
      <c r="F37" s="859"/>
      <c r="G37" s="448"/>
      <c r="H37" s="403"/>
      <c r="I37" s="456" t="str">
        <f>IF(OR(ISNUMBER(G37),ISNUMBER(H37)),ROUND(IF(ISNUMBER(G37),G37,0)-IF(ISNUMBER(H37),H37,0),2),"")</f>
        <v/>
      </c>
      <c r="J37" s="66"/>
      <c r="K37" s="85"/>
      <c r="L37" s="449"/>
    </row>
    <row r="38" spans="1:12" s="52" customFormat="1" ht="24" customHeight="1" thickTop="1" thickBot="1" x14ac:dyDescent="0.35">
      <c r="A38" s="69"/>
      <c r="B38" s="858" t="s">
        <v>297</v>
      </c>
      <c r="C38" s="859"/>
      <c r="D38" s="859"/>
      <c r="E38" s="859"/>
      <c r="F38" s="859"/>
      <c r="G38" s="448"/>
      <c r="H38" s="403"/>
      <c r="I38" s="456" t="str">
        <f>IF(OR(ISNUMBER(G38),ISNUMBER(H38)),ROUND(IF(ISNUMBER(G38),G38,0)-IF(ISNUMBER(H38),H38,0),2),"")</f>
        <v/>
      </c>
      <c r="J38" s="66"/>
      <c r="K38" s="85"/>
      <c r="L38" s="449"/>
    </row>
    <row r="39" spans="1:12" s="52" customFormat="1" ht="24" customHeight="1" thickTop="1" thickBot="1" x14ac:dyDescent="0.35">
      <c r="A39" s="69"/>
      <c r="B39" s="860" t="s">
        <v>196</v>
      </c>
      <c r="C39" s="861"/>
      <c r="D39" s="861"/>
      <c r="E39" s="861"/>
      <c r="F39" s="861"/>
      <c r="G39" s="448"/>
      <c r="H39" s="403"/>
      <c r="I39" s="458" t="str">
        <f>IF(OR(ISNUMBER(G39),ISNUMBER(H39)),ROUND(IF(ISNUMBER(G39),G39,0)-IF(ISNUMBER(H39),H39,0),2),"")</f>
        <v/>
      </c>
      <c r="J39" s="66"/>
      <c r="K39" s="85"/>
      <c r="L39" s="449"/>
    </row>
    <row r="40" spans="1:12" s="52" customFormat="1" ht="24" customHeight="1" thickTop="1" thickBot="1" x14ac:dyDescent="0.35">
      <c r="A40" s="383"/>
      <c r="B40" s="900" t="s">
        <v>262</v>
      </c>
      <c r="C40" s="901"/>
      <c r="D40" s="902"/>
      <c r="E40" s="420" t="s">
        <v>406</v>
      </c>
      <c r="F40" s="420" t="s">
        <v>72</v>
      </c>
      <c r="G40" s="420" t="s">
        <v>5</v>
      </c>
      <c r="H40" s="420" t="s">
        <v>6</v>
      </c>
      <c r="I40" s="421" t="s">
        <v>7</v>
      </c>
      <c r="J40" s="384"/>
      <c r="K40" s="85"/>
    </row>
    <row r="41" spans="1:12" s="52" customFormat="1" ht="27.65" customHeight="1" thickTop="1" thickBot="1" x14ac:dyDescent="0.35">
      <c r="A41" s="383"/>
      <c r="B41" s="880" t="s">
        <v>412</v>
      </c>
      <c r="C41" s="881"/>
      <c r="D41" s="450" t="s">
        <v>413</v>
      </c>
      <c r="E41" s="447" t="str">
        <f>IF(AND(ISNUMBER(F41),ISNUMBER(G41)),G41/F41," ")</f>
        <v xml:space="preserve"> </v>
      </c>
      <c r="F41" s="404"/>
      <c r="G41" s="448"/>
      <c r="H41" s="419"/>
      <c r="I41" s="405" t="str">
        <f t="shared" ref="I41:I46" si="2">IF(OR(ISNUMBER(G41),ISNUMBER(H41)),ROUND(IF(ISNUMBER(G41),G41,0)-IF(ISNUMBER(H41),H41,0),2)," ")</f>
        <v xml:space="preserve"> </v>
      </c>
      <c r="J41" s="384"/>
      <c r="K41" s="85"/>
      <c r="L41" s="449"/>
    </row>
    <row r="42" spans="1:12" s="52" customFormat="1" ht="27.65" customHeight="1" thickTop="1" thickBot="1" x14ac:dyDescent="0.35">
      <c r="A42" s="383"/>
      <c r="B42" s="882"/>
      <c r="C42" s="883"/>
      <c r="D42" s="450" t="s">
        <v>409</v>
      </c>
      <c r="E42" s="447" t="str">
        <f t="shared" ref="E42:E46" si="3">IF(AND(ISNUMBER(F42),ISNUMBER(G42)),G42/F42," ")</f>
        <v xml:space="preserve"> </v>
      </c>
      <c r="F42" s="404"/>
      <c r="G42" s="448"/>
      <c r="H42" s="419"/>
      <c r="I42" s="405" t="str">
        <f t="shared" si="2"/>
        <v xml:space="preserve"> </v>
      </c>
      <c r="J42" s="384"/>
      <c r="K42" s="85"/>
      <c r="L42" s="449"/>
    </row>
    <row r="43" spans="1:12" s="52" customFormat="1" ht="24" customHeight="1" thickTop="1" thickBot="1" x14ac:dyDescent="0.35">
      <c r="A43" s="383"/>
      <c r="B43" s="873" t="s">
        <v>410</v>
      </c>
      <c r="C43" s="874"/>
      <c r="D43" s="875"/>
      <c r="E43" s="447" t="str">
        <f t="shared" si="3"/>
        <v xml:space="preserve"> </v>
      </c>
      <c r="F43" s="404"/>
      <c r="G43" s="448"/>
      <c r="H43" s="419"/>
      <c r="I43" s="405" t="str">
        <f t="shared" si="2"/>
        <v xml:space="preserve"> </v>
      </c>
      <c r="J43" s="384"/>
      <c r="K43" s="85"/>
      <c r="L43" s="449"/>
    </row>
    <row r="44" spans="1:12" s="52" customFormat="1" ht="24" customHeight="1" thickTop="1" thickBot="1" x14ac:dyDescent="0.35">
      <c r="A44" s="383"/>
      <c r="B44" s="873" t="s">
        <v>265</v>
      </c>
      <c r="C44" s="874"/>
      <c r="D44" s="875"/>
      <c r="E44" s="447" t="str">
        <f t="shared" si="3"/>
        <v xml:space="preserve"> </v>
      </c>
      <c r="F44" s="404"/>
      <c r="G44" s="448"/>
      <c r="H44" s="419"/>
      <c r="I44" s="405" t="str">
        <f t="shared" si="2"/>
        <v xml:space="preserve"> </v>
      </c>
      <c r="J44" s="384"/>
      <c r="K44" s="85"/>
      <c r="L44" s="449"/>
    </row>
    <row r="45" spans="1:12" s="52" customFormat="1" ht="24" customHeight="1" thickTop="1" thickBot="1" x14ac:dyDescent="0.35">
      <c r="A45" s="383"/>
      <c r="B45" s="873" t="s">
        <v>411</v>
      </c>
      <c r="C45" s="874"/>
      <c r="D45" s="875"/>
      <c r="E45" s="447" t="str">
        <f t="shared" si="3"/>
        <v xml:space="preserve"> </v>
      </c>
      <c r="F45" s="404"/>
      <c r="G45" s="448"/>
      <c r="H45" s="419"/>
      <c r="I45" s="405" t="str">
        <f t="shared" si="2"/>
        <v xml:space="preserve"> </v>
      </c>
      <c r="J45" s="384"/>
      <c r="K45" s="85"/>
      <c r="L45" s="449"/>
    </row>
    <row r="46" spans="1:12" s="52" customFormat="1" ht="24" customHeight="1" thickTop="1" thickBot="1" x14ac:dyDescent="0.35">
      <c r="A46" s="383"/>
      <c r="B46" s="897" t="s">
        <v>408</v>
      </c>
      <c r="C46" s="898"/>
      <c r="D46" s="899"/>
      <c r="E46" s="452" t="str">
        <f t="shared" si="3"/>
        <v xml:space="preserve"> </v>
      </c>
      <c r="F46" s="453"/>
      <c r="G46" s="448"/>
      <c r="H46" s="459"/>
      <c r="I46" s="460" t="str">
        <f t="shared" si="2"/>
        <v xml:space="preserve"> </v>
      </c>
      <c r="J46" s="384"/>
      <c r="K46" s="85"/>
      <c r="L46" s="449"/>
    </row>
    <row r="47" spans="1:12" s="52" customFormat="1" ht="24" customHeight="1" thickTop="1" thickBot="1" x14ac:dyDescent="0.35">
      <c r="A47" s="69"/>
      <c r="B47" s="862" t="s">
        <v>42</v>
      </c>
      <c r="C47" s="863"/>
      <c r="D47" s="863"/>
      <c r="E47" s="864"/>
      <c r="F47" s="461">
        <f>SUM(F32:F46)</f>
        <v>0</v>
      </c>
      <c r="G47" s="462">
        <f>SUM(G32:G46)</f>
        <v>0</v>
      </c>
      <c r="H47" s="462">
        <f t="shared" ref="H47" si="4">SUM(H32:H46)</f>
        <v>0</v>
      </c>
      <c r="I47" s="463">
        <f>SUM(I32:I46)</f>
        <v>0</v>
      </c>
      <c r="J47" s="66"/>
      <c r="K47" s="85"/>
    </row>
    <row r="48" spans="1:12" s="52" customFormat="1" ht="7.9" customHeight="1" thickTop="1" thickBot="1" x14ac:dyDescent="0.35">
      <c r="A48" s="323"/>
      <c r="B48" s="395"/>
      <c r="C48" s="395"/>
      <c r="D48" s="395"/>
      <c r="E48" s="395"/>
      <c r="F48" s="396"/>
      <c r="G48" s="397"/>
      <c r="H48" s="397"/>
      <c r="I48" s="397"/>
      <c r="J48" s="66"/>
      <c r="K48" s="85"/>
    </row>
    <row r="49" spans="1:11" s="108" customFormat="1" ht="30" customHeight="1" thickTop="1" thickBot="1" x14ac:dyDescent="0.4">
      <c r="A49" s="69"/>
      <c r="B49" s="876" t="s">
        <v>268</v>
      </c>
      <c r="C49" s="876"/>
      <c r="D49" s="876"/>
      <c r="E49" s="876"/>
      <c r="F49" s="876"/>
      <c r="G49" s="876"/>
      <c r="H49" s="876"/>
      <c r="I49" s="876"/>
      <c r="J49" s="66"/>
      <c r="K49" s="377"/>
    </row>
    <row r="50" spans="1:11" s="52" customFormat="1" ht="24" customHeight="1" thickTop="1" thickBot="1" x14ac:dyDescent="0.35">
      <c r="A50" s="69"/>
      <c r="B50" s="870" t="s">
        <v>404</v>
      </c>
      <c r="C50" s="871"/>
      <c r="D50" s="871"/>
      <c r="E50" s="871"/>
      <c r="F50" s="872"/>
      <c r="G50" s="422" t="s">
        <v>5</v>
      </c>
      <c r="H50" s="420" t="s">
        <v>6</v>
      </c>
      <c r="I50" s="421" t="s">
        <v>7</v>
      </c>
      <c r="J50" s="66"/>
      <c r="K50" s="85"/>
    </row>
    <row r="51" spans="1:11" s="52" customFormat="1" ht="24" customHeight="1" thickTop="1" thickBot="1" x14ac:dyDescent="0.35">
      <c r="A51" s="69"/>
      <c r="B51" s="400"/>
      <c r="C51" s="414" t="s">
        <v>260</v>
      </c>
      <c r="D51" s="401"/>
      <c r="E51" s="865" t="s">
        <v>12</v>
      </c>
      <c r="F51" s="866"/>
      <c r="G51" s="415"/>
      <c r="H51" s="406"/>
      <c r="I51" s="407" t="str">
        <f>IF(OR(ISNUMBER(G51),ISNUMBER(H51)),ROUND(IF(ISNUMBER(G51),G51,0)-IF(ISNUMBER(H51),H51,0),2)," ")</f>
        <v xml:space="preserve"> </v>
      </c>
      <c r="J51" s="66"/>
      <c r="K51" s="85"/>
    </row>
    <row r="52" spans="1:11" s="52" customFormat="1" ht="7.9" customHeight="1" thickTop="1" thickBot="1" x14ac:dyDescent="0.35">
      <c r="A52" s="69"/>
      <c r="B52" s="399"/>
      <c r="C52" s="398"/>
      <c r="D52" s="393"/>
      <c r="E52" s="85"/>
      <c r="F52" s="85"/>
      <c r="G52" s="393"/>
      <c r="H52" s="394"/>
      <c r="I52" s="394"/>
      <c r="J52" s="66"/>
      <c r="K52" s="85"/>
    </row>
    <row r="53" spans="1:11" s="135" customFormat="1" ht="30" customHeight="1" thickTop="1" thickBot="1" x14ac:dyDescent="0.4">
      <c r="A53" s="69"/>
      <c r="B53" s="876" t="s">
        <v>43</v>
      </c>
      <c r="C53" s="876"/>
      <c r="D53" s="876"/>
      <c r="E53" s="876"/>
      <c r="F53" s="876"/>
      <c r="G53" s="876"/>
      <c r="H53" s="876"/>
      <c r="I53" s="876"/>
      <c r="J53" s="66"/>
      <c r="K53" s="446"/>
    </row>
    <row r="54" spans="1:11" s="52" customFormat="1" ht="24" customHeight="1" thickTop="1" thickBot="1" x14ac:dyDescent="0.35">
      <c r="A54" s="69"/>
      <c r="B54" s="909"/>
      <c r="C54" s="910"/>
      <c r="D54" s="408"/>
      <c r="E54" s="408"/>
      <c r="F54" s="402"/>
      <c r="G54" s="422" t="s">
        <v>5</v>
      </c>
      <c r="H54" s="420" t="s">
        <v>6</v>
      </c>
      <c r="I54" s="421" t="s">
        <v>7</v>
      </c>
      <c r="J54" s="66"/>
      <c r="K54" s="85"/>
    </row>
    <row r="55" spans="1:11" s="52" customFormat="1" ht="24" customHeight="1" thickTop="1" thickBot="1" x14ac:dyDescent="0.35">
      <c r="A55" s="69"/>
      <c r="B55" s="885" t="s">
        <v>160</v>
      </c>
      <c r="C55" s="886"/>
      <c r="D55" s="886"/>
      <c r="E55" s="886"/>
      <c r="F55" s="887"/>
      <c r="G55" s="409"/>
      <c r="H55" s="412"/>
      <c r="I55" s="32" t="str">
        <f>IF(OR(ISNUMBER(G55),ISNUMBER(H55)),ROUND(IF(ISNUMBER(G55),G55,0)-IF(ISNUMBER(H55),H55,0),2)," ")</f>
        <v xml:space="preserve"> </v>
      </c>
      <c r="J55" s="66"/>
      <c r="K55" s="85"/>
    </row>
    <row r="56" spans="1:11" s="52" customFormat="1" ht="24" customHeight="1" thickTop="1" thickBot="1" x14ac:dyDescent="0.35">
      <c r="A56" s="69"/>
      <c r="B56" s="885" t="s">
        <v>44</v>
      </c>
      <c r="C56" s="886"/>
      <c r="D56" s="886"/>
      <c r="E56" s="886"/>
      <c r="F56" s="887"/>
      <c r="G56" s="410"/>
      <c r="H56" s="413"/>
      <c r="I56" s="32" t="str">
        <f>IF(OR(ISNUMBER(G56),ISNUMBER(H56)),ROUND(IF(ISNUMBER(G56),G56,0)-IF(ISNUMBER(H56),H56,0),2)," ")</f>
        <v xml:space="preserve"> </v>
      </c>
      <c r="J56" s="66"/>
      <c r="K56" s="85"/>
    </row>
    <row r="57" spans="1:11" s="52" customFormat="1" ht="24" customHeight="1" thickTop="1" thickBot="1" x14ac:dyDescent="0.35">
      <c r="A57" s="69"/>
      <c r="B57" s="885" t="s">
        <v>161</v>
      </c>
      <c r="C57" s="886"/>
      <c r="D57" s="886"/>
      <c r="E57" s="886"/>
      <c r="F57" s="887"/>
      <c r="G57" s="411"/>
      <c r="H57" s="411"/>
      <c r="I57" s="32" t="str">
        <f>IF(OR(ISNUMBER(G57),ISNUMBER(H57)),ROUND(IF(ISNUMBER(G57),G57,0)-IF(ISNUMBER(H57),H57,0),2)," ")</f>
        <v xml:space="preserve"> </v>
      </c>
      <c r="J57" s="66"/>
      <c r="K57" s="85"/>
    </row>
    <row r="58" spans="1:11" s="52" customFormat="1" ht="24" customHeight="1" thickTop="1" thickBot="1" x14ac:dyDescent="0.35">
      <c r="A58" s="69"/>
      <c r="B58" s="865" t="s">
        <v>264</v>
      </c>
      <c r="C58" s="888"/>
      <c r="D58" s="888"/>
      <c r="E58" s="888"/>
      <c r="F58" s="866"/>
      <c r="G58" s="423">
        <f>SUM(G55:G57)</f>
        <v>0</v>
      </c>
      <c r="H58" s="423">
        <f>SUM(H55:H57)</f>
        <v>0</v>
      </c>
      <c r="I58" s="424">
        <f>SUM(I55:I57)</f>
        <v>0</v>
      </c>
      <c r="J58" s="66"/>
      <c r="K58" s="85"/>
    </row>
    <row r="59" spans="1:11" s="52" customFormat="1" ht="7.9" customHeight="1" thickTop="1" thickBot="1" x14ac:dyDescent="0.35">
      <c r="A59" s="323"/>
      <c r="B59" s="389"/>
      <c r="C59" s="389"/>
      <c r="D59" s="389"/>
      <c r="E59" s="389"/>
      <c r="F59" s="389"/>
      <c r="G59" s="394"/>
      <c r="H59" s="394"/>
      <c r="I59" s="394"/>
      <c r="J59" s="301"/>
      <c r="K59" s="85"/>
    </row>
    <row r="60" spans="1:11" s="135" customFormat="1" ht="30" customHeight="1" thickTop="1" thickBot="1" x14ac:dyDescent="0.4">
      <c r="A60" s="69"/>
      <c r="B60" s="917" t="s">
        <v>259</v>
      </c>
      <c r="C60" s="917"/>
      <c r="D60" s="917"/>
      <c r="E60" s="917"/>
      <c r="F60" s="917"/>
      <c r="G60" s="917"/>
      <c r="H60" s="917"/>
      <c r="I60" s="917"/>
      <c r="J60" s="66"/>
      <c r="K60" s="446"/>
    </row>
    <row r="61" spans="1:11" s="52" customFormat="1" ht="24" customHeight="1" thickTop="1" thickBot="1" x14ac:dyDescent="0.35">
      <c r="A61" s="69"/>
      <c r="B61" s="909"/>
      <c r="C61" s="910"/>
      <c r="D61" s="391"/>
      <c r="E61" s="391"/>
      <c r="F61" s="392"/>
      <c r="G61" s="422" t="s">
        <v>5</v>
      </c>
      <c r="H61" s="425" t="s">
        <v>6</v>
      </c>
      <c r="I61" s="421" t="s">
        <v>7</v>
      </c>
      <c r="J61" s="66"/>
      <c r="K61" s="85"/>
    </row>
    <row r="62" spans="1:11" s="52" customFormat="1" ht="24" customHeight="1" thickTop="1" thickBot="1" x14ac:dyDescent="0.35">
      <c r="A62" s="69"/>
      <c r="B62" s="865" t="s">
        <v>259</v>
      </c>
      <c r="C62" s="888"/>
      <c r="D62" s="888"/>
      <c r="E62" s="888"/>
      <c r="F62" s="866"/>
      <c r="G62" s="415"/>
      <c r="H62" s="401"/>
      <c r="I62" s="407" t="str">
        <f>IF(OR(ISNUMBER(G62),ISNUMBER(H62)),ROUND(IF(ISNUMBER(G62),G62,0)-IF(ISNUMBER(H62),H62,0),2)," ")</f>
        <v xml:space="preserve"> </v>
      </c>
      <c r="J62" s="66"/>
      <c r="K62" s="85"/>
    </row>
    <row r="63" spans="1:11" s="52" customFormat="1" ht="7.9" customHeight="1" thickTop="1" thickBot="1" x14ac:dyDescent="0.35">
      <c r="A63" s="69"/>
      <c r="B63" s="389"/>
      <c r="C63" s="389"/>
      <c r="D63" s="389"/>
      <c r="E63" s="389"/>
      <c r="F63" s="389"/>
      <c r="G63" s="394"/>
      <c r="H63" s="394"/>
      <c r="I63" s="394"/>
      <c r="J63" s="301"/>
      <c r="K63" s="85"/>
    </row>
    <row r="64" spans="1:11" s="135" customFormat="1" ht="29.5" customHeight="1" thickTop="1" thickBot="1" x14ac:dyDescent="0.4">
      <c r="A64" s="69"/>
      <c r="B64" s="917" t="s">
        <v>14</v>
      </c>
      <c r="C64" s="917"/>
      <c r="D64" s="917"/>
      <c r="E64" s="917"/>
      <c r="F64" s="917"/>
      <c r="G64" s="917"/>
      <c r="H64" s="917"/>
      <c r="I64" s="917"/>
      <c r="J64" s="66"/>
      <c r="K64" s="446"/>
    </row>
    <row r="65" spans="1:12" s="52" customFormat="1" ht="24" customHeight="1" thickTop="1" thickBot="1" x14ac:dyDescent="0.35">
      <c r="A65" s="69"/>
      <c r="B65" s="909"/>
      <c r="C65" s="910"/>
      <c r="D65" s="391"/>
      <c r="E65" s="391"/>
      <c r="F65" s="392"/>
      <c r="G65" s="422" t="s">
        <v>5</v>
      </c>
      <c r="H65" s="425" t="s">
        <v>6</v>
      </c>
      <c r="I65" s="421" t="s">
        <v>7</v>
      </c>
      <c r="J65" s="66"/>
      <c r="K65" s="85"/>
    </row>
    <row r="66" spans="1:12" s="162" customFormat="1" ht="24" customHeight="1" thickTop="1" thickBot="1" x14ac:dyDescent="0.35">
      <c r="A66" s="69"/>
      <c r="B66" s="865" t="s">
        <v>14</v>
      </c>
      <c r="C66" s="888"/>
      <c r="D66" s="888"/>
      <c r="E66" s="888"/>
      <c r="F66" s="866"/>
      <c r="G66" s="415"/>
      <c r="H66" s="401"/>
      <c r="I66" s="407" t="str">
        <f t="shared" ref="I66" si="5">IF(OR(ISNUMBER(G66),ISNUMBER(H66)),ROUND(IF(ISNUMBER(G66),G66,0)-IF(ISNUMBER(H66),H66,0),2)," ")</f>
        <v xml:space="preserve"> </v>
      </c>
      <c r="J66" s="66"/>
      <c r="K66" s="380"/>
    </row>
    <row r="67" spans="1:12" s="162" customFormat="1" ht="15" customHeight="1" thickTop="1" thickBot="1" x14ac:dyDescent="0.35">
      <c r="A67" s="388"/>
      <c r="B67" s="389"/>
      <c r="C67" s="389"/>
      <c r="D67" s="389"/>
      <c r="E67" s="389"/>
      <c r="F67" s="389"/>
      <c r="G67" s="382"/>
      <c r="H67" s="382"/>
      <c r="I67" s="382"/>
      <c r="J67" s="66"/>
      <c r="K67" s="380"/>
    </row>
    <row r="68" spans="1:12" s="162" customFormat="1" ht="15" customHeight="1" thickTop="1" thickBot="1" x14ac:dyDescent="0.35">
      <c r="A68" s="50"/>
      <c r="B68" s="588" t="s">
        <v>45</v>
      </c>
      <c r="C68" s="589"/>
      <c r="D68" s="589"/>
      <c r="E68" s="589"/>
      <c r="F68" s="589"/>
      <c r="G68" s="589"/>
      <c r="H68" s="589"/>
      <c r="I68" s="590"/>
      <c r="J68" s="66"/>
      <c r="K68" s="380"/>
    </row>
    <row r="69" spans="1:12" s="162" customFormat="1" ht="15" customHeight="1" thickTop="1" thickBot="1" x14ac:dyDescent="0.35">
      <c r="A69" s="53"/>
      <c r="B69" s="921"/>
      <c r="C69" s="922"/>
      <c r="D69" s="922"/>
      <c r="E69" s="922"/>
      <c r="F69" s="922"/>
      <c r="G69" s="922"/>
      <c r="H69" s="922"/>
      <c r="I69" s="923"/>
      <c r="J69" s="62"/>
      <c r="K69" s="380"/>
    </row>
    <row r="70" spans="1:12" s="162" customFormat="1" ht="24" customHeight="1" thickTop="1" thickBot="1" x14ac:dyDescent="0.35">
      <c r="A70" s="69"/>
      <c r="B70" s="924"/>
      <c r="C70" s="925"/>
      <c r="D70" s="925"/>
      <c r="E70" s="925"/>
      <c r="F70" s="926"/>
      <c r="G70" s="426" t="s">
        <v>46</v>
      </c>
      <c r="H70" s="425" t="s">
        <v>6</v>
      </c>
      <c r="I70" s="427" t="s">
        <v>7</v>
      </c>
      <c r="J70" s="66"/>
      <c r="K70" s="380"/>
    </row>
    <row r="71" spans="1:12" s="162" customFormat="1" ht="24" customHeight="1" thickTop="1" thickBot="1" x14ac:dyDescent="0.35">
      <c r="A71" s="69"/>
      <c r="B71" s="927" t="s">
        <v>164</v>
      </c>
      <c r="C71" s="928"/>
      <c r="D71" s="928"/>
      <c r="E71" s="928"/>
      <c r="F71" s="929"/>
      <c r="G71" s="35">
        <f>SUM(G47,G51,G58,G62,G66)</f>
        <v>0</v>
      </c>
      <c r="H71" s="35">
        <f>SUM(H47,H51,H58,H62,H66)</f>
        <v>0</v>
      </c>
      <c r="I71" s="37">
        <f>SUM(I47,I51,I58,I62,I66)</f>
        <v>0</v>
      </c>
      <c r="J71" s="66"/>
      <c r="K71" s="380"/>
    </row>
    <row r="72" spans="1:12" s="162" customFormat="1" ht="24" customHeight="1" thickTop="1" thickBot="1" x14ac:dyDescent="0.35">
      <c r="A72" s="69"/>
      <c r="B72" s="911" t="str">
        <f xml:space="preserve"> "Frais généraux (max : "&amp;Réglages!I16&amp;"% pour l’ensemble du projet)"</f>
        <v>Frais généraux (max : 20% pour l’ensemble du projet)</v>
      </c>
      <c r="C72" s="912"/>
      <c r="D72" s="913"/>
      <c r="E72" s="443"/>
      <c r="F72" s="43" t="s">
        <v>84</v>
      </c>
      <c r="G72" s="36">
        <f>H72</f>
        <v>0</v>
      </c>
      <c r="H72" s="36">
        <f>IF($M$7,(H71)*E72/100,0)</f>
        <v>0</v>
      </c>
      <c r="I72" s="429"/>
      <c r="J72" s="66"/>
      <c r="K72" s="380"/>
    </row>
    <row r="73" spans="1:12" s="162" customFormat="1" ht="24" customHeight="1" thickTop="1" thickBot="1" x14ac:dyDescent="0.35">
      <c r="A73" s="69"/>
      <c r="B73" s="918" t="s">
        <v>53</v>
      </c>
      <c r="C73" s="919"/>
      <c r="D73" s="920"/>
      <c r="E73" s="444"/>
      <c r="F73" s="445" t="s">
        <v>84</v>
      </c>
      <c r="G73" s="35">
        <f>IF($M$8,(G47-G37)*E73/100,0)</f>
        <v>0</v>
      </c>
      <c r="H73" s="428"/>
      <c r="I73" s="33">
        <f>G73</f>
        <v>0</v>
      </c>
      <c r="J73" s="66"/>
      <c r="K73" s="380"/>
    </row>
    <row r="74" spans="1:12" s="162" customFormat="1" ht="24" customHeight="1" thickTop="1" thickBot="1" x14ac:dyDescent="0.35">
      <c r="A74" s="69"/>
      <c r="B74" s="816" t="s">
        <v>8</v>
      </c>
      <c r="C74" s="817"/>
      <c r="D74" s="817"/>
      <c r="E74" s="817"/>
      <c r="F74" s="818"/>
      <c r="G74" s="81">
        <f>G71+G72+G73</f>
        <v>0</v>
      </c>
      <c r="H74" s="81">
        <f>IF($M$7,H71+H72,0)</f>
        <v>0</v>
      </c>
      <c r="I74" s="82">
        <f>I71+I73</f>
        <v>0</v>
      </c>
      <c r="J74" s="66"/>
      <c r="K74" s="380"/>
    </row>
    <row r="75" spans="1:12" s="162" customFormat="1" ht="15" hidden="1" customHeight="1" thickTop="1" thickBot="1" x14ac:dyDescent="0.35">
      <c r="A75" s="234"/>
      <c r="B75" s="235"/>
      <c r="C75" s="236"/>
      <c r="D75" s="116"/>
      <c r="E75" s="116"/>
      <c r="F75" s="117"/>
      <c r="G75" s="117"/>
      <c r="H75" s="237"/>
      <c r="I75" s="117"/>
      <c r="J75" s="238"/>
      <c r="K75" s="380"/>
    </row>
    <row r="76" spans="1:12" s="162" customFormat="1" ht="21" hidden="1" customHeight="1" thickTop="1" thickBot="1" x14ac:dyDescent="0.35">
      <c r="A76" s="85"/>
      <c r="B76" s="930" t="s">
        <v>417</v>
      </c>
      <c r="C76" s="930"/>
      <c r="D76" s="930"/>
      <c r="E76" s="930"/>
      <c r="F76" s="930"/>
      <c r="G76" s="480"/>
      <c r="H76" s="241">
        <f>SUM(H32)</f>
        <v>0</v>
      </c>
      <c r="I76" s="233" t="s">
        <v>136</v>
      </c>
      <c r="J76" s="231"/>
      <c r="K76" s="380"/>
    </row>
    <row r="77" spans="1:12" s="162" customFormat="1" ht="21" hidden="1" customHeight="1" thickTop="1" thickBot="1" x14ac:dyDescent="0.35">
      <c r="A77" s="85"/>
      <c r="B77" s="930" t="str">
        <f>"Aide demandée personnels fonctionnaires de recherche / Aide demandée hors frais généraux (max "&amp;Réglages!$I$19&amp;"%) : "</f>
        <v xml:space="preserve">Aide demandée personnels fonctionnaires de recherche / Aide demandée hors frais généraux (max 40%) : </v>
      </c>
      <c r="C77" s="930"/>
      <c r="D77" s="930"/>
      <c r="E77" s="930"/>
      <c r="F77" s="930"/>
      <c r="G77" s="480"/>
      <c r="H77" s="241">
        <f>H76/(H71+0.0001)*100</f>
        <v>0</v>
      </c>
      <c r="I77" s="233" t="s">
        <v>98</v>
      </c>
      <c r="J77" s="232"/>
      <c r="K77" s="380"/>
    </row>
    <row r="78" spans="1:12" s="162" customFormat="1" ht="12" hidden="1" customHeight="1" thickTop="1" x14ac:dyDescent="0.3">
      <c r="A78" s="85"/>
      <c r="B78" s="804" t="s">
        <v>420</v>
      </c>
      <c r="C78" s="804"/>
      <c r="D78" s="804"/>
      <c r="E78" s="804"/>
      <c r="F78" s="804"/>
      <c r="G78" s="481"/>
      <c r="H78" s="475"/>
      <c r="I78" s="477" t="str">
        <f>I32</f>
        <v xml:space="preserve"> </v>
      </c>
      <c r="J78" s="232"/>
      <c r="K78" s="380"/>
    </row>
    <row r="79" spans="1:12" s="162" customFormat="1" ht="12" hidden="1" customHeight="1" x14ac:dyDescent="0.3">
      <c r="A79" s="85"/>
      <c r="B79" s="805" t="s">
        <v>419</v>
      </c>
      <c r="C79" s="805"/>
      <c r="D79" s="805"/>
      <c r="E79" s="805"/>
      <c r="F79" s="805"/>
      <c r="G79" s="482"/>
      <c r="H79" s="476"/>
      <c r="I79" s="478">
        <f>SUM(I41:I42)</f>
        <v>0</v>
      </c>
      <c r="J79" s="232"/>
      <c r="K79" s="380"/>
      <c r="L79" s="472" t="s">
        <v>416</v>
      </c>
    </row>
    <row r="80" spans="1:12" s="162" customFormat="1" ht="21" hidden="1" customHeight="1" thickBot="1" x14ac:dyDescent="0.35">
      <c r="A80" s="85"/>
      <c r="B80" s="933" t="s">
        <v>415</v>
      </c>
      <c r="C80" s="933"/>
      <c r="D80" s="933"/>
      <c r="E80" s="933"/>
      <c r="F80" s="933"/>
      <c r="G80" s="483"/>
      <c r="H80" s="473"/>
      <c r="I80" s="479">
        <f>SUM(I78:I79)</f>
        <v>0</v>
      </c>
      <c r="J80" s="231"/>
      <c r="K80" s="380"/>
      <c r="L80" s="474" t="str">
        <f>IF(H76+I80=SUM(G32,G41:G42),"ok","erreur")</f>
        <v>ok</v>
      </c>
    </row>
    <row r="81" spans="1:12" s="52" customFormat="1" ht="32.5" customHeight="1" thickTop="1" thickBot="1" x14ac:dyDescent="0.35">
      <c r="A81" s="225"/>
      <c r="B81" s="226"/>
      <c r="C81" s="39"/>
      <c r="D81" s="40"/>
      <c r="E81" s="40"/>
      <c r="F81" s="41"/>
      <c r="G81" s="240" t="str">
        <f>IF(H77&gt;Réglages!$I$19,"Attention : taux d’aide des personnels fonctionnaires dépassé","")</f>
        <v/>
      </c>
      <c r="H81" s="815" t="str">
        <f>IF(I74&lt;0.1, "Attention : apport obligatoire pour chaque partenaire", "")</f>
        <v>Attention : apport obligatoire pour chaque partenaire</v>
      </c>
      <c r="I81" s="815"/>
      <c r="J81" s="229"/>
      <c r="K81" s="85"/>
    </row>
    <row r="82" spans="1:12" s="52" customFormat="1" ht="5.5" customHeight="1" thickTop="1" thickBot="1" x14ac:dyDescent="0.35">
      <c r="A82" s="58"/>
      <c r="B82" s="44"/>
      <c r="C82" s="45"/>
      <c r="D82" s="46"/>
      <c r="E82" s="46"/>
      <c r="F82" s="47"/>
      <c r="G82" s="47"/>
      <c r="H82" s="48"/>
      <c r="I82" s="47"/>
      <c r="J82" s="66"/>
      <c r="K82" s="85"/>
    </row>
    <row r="83" spans="1:12" s="52" customFormat="1" ht="15" customHeight="1" thickTop="1" thickBot="1" x14ac:dyDescent="0.35">
      <c r="A83" s="50"/>
      <c r="B83" s="588" t="s">
        <v>95</v>
      </c>
      <c r="C83" s="589"/>
      <c r="D83" s="589"/>
      <c r="E83" s="589"/>
      <c r="F83" s="589"/>
      <c r="G83" s="589"/>
      <c r="H83" s="589"/>
      <c r="I83" s="590"/>
      <c r="J83" s="66"/>
      <c r="K83" s="85"/>
      <c r="L83" s="242" t="e">
        <f>OR(L85:L108)</f>
        <v>#VALUE!</v>
      </c>
    </row>
    <row r="84" spans="1:12" s="52" customFormat="1" ht="6.65" customHeight="1" thickTop="1" thickBot="1" x14ac:dyDescent="0.35">
      <c r="A84" s="53"/>
      <c r="B84" s="109"/>
      <c r="C84" s="216"/>
      <c r="D84" s="217"/>
      <c r="E84" s="217"/>
      <c r="F84" s="218"/>
      <c r="G84" s="218"/>
      <c r="H84" s="218"/>
      <c r="I84" s="218"/>
      <c r="J84" s="66"/>
      <c r="K84" s="85"/>
      <c r="L84" s="242"/>
    </row>
    <row r="85" spans="1:12" s="162" customFormat="1" ht="15" customHeight="1" thickTop="1" thickBot="1" x14ac:dyDescent="0.35">
      <c r="A85" s="72"/>
      <c r="B85" s="889" t="s">
        <v>47</v>
      </c>
      <c r="C85" s="890"/>
      <c r="D85" s="931" t="s">
        <v>48</v>
      </c>
      <c r="E85" s="932"/>
      <c r="F85" s="932"/>
      <c r="G85" s="890"/>
      <c r="H85" s="31" t="s">
        <v>49</v>
      </c>
      <c r="I85" s="83" t="s">
        <v>35</v>
      </c>
      <c r="J85" s="66"/>
      <c r="K85" s="380"/>
      <c r="L85" s="242"/>
    </row>
    <row r="86" spans="1:12" s="162" customFormat="1" ht="15" customHeight="1" thickTop="1" thickBot="1" x14ac:dyDescent="0.35">
      <c r="A86" s="75"/>
      <c r="B86" s="914" t="s">
        <v>149</v>
      </c>
      <c r="C86" s="915"/>
      <c r="D86" s="915"/>
      <c r="E86" s="915"/>
      <c r="F86" s="915"/>
      <c r="G86" s="915"/>
      <c r="H86" s="915"/>
      <c r="I86" s="916"/>
      <c r="J86" s="76"/>
      <c r="K86" s="380"/>
      <c r="L86" s="242"/>
    </row>
    <row r="87" spans="1:12" s="162" customFormat="1" ht="15" customHeight="1" thickTop="1" thickBot="1" x14ac:dyDescent="0.35">
      <c r="A87" s="69"/>
      <c r="B87" s="199">
        <v>1</v>
      </c>
      <c r="C87" s="193"/>
      <c r="D87" s="822"/>
      <c r="E87" s="823"/>
      <c r="F87" s="823"/>
      <c r="G87" s="824"/>
      <c r="H87" s="114"/>
      <c r="I87" s="115"/>
      <c r="J87" s="66"/>
      <c r="K87" s="380"/>
      <c r="L87" s="242"/>
    </row>
    <row r="88" spans="1:12" s="162" customFormat="1" ht="15" customHeight="1" thickTop="1" thickBot="1" x14ac:dyDescent="0.35">
      <c r="A88" s="69"/>
      <c r="B88" s="199">
        <v>2</v>
      </c>
      <c r="C88" s="193"/>
      <c r="D88" s="812"/>
      <c r="E88" s="813"/>
      <c r="F88" s="813"/>
      <c r="G88" s="814"/>
      <c r="H88" s="114"/>
      <c r="I88" s="115"/>
      <c r="J88" s="66"/>
      <c r="K88" s="380"/>
      <c r="L88" s="242"/>
    </row>
    <row r="89" spans="1:12" s="162" customFormat="1" ht="15" customHeight="1" thickTop="1" thickBot="1" x14ac:dyDescent="0.35">
      <c r="A89" s="69"/>
      <c r="B89" s="199">
        <v>3</v>
      </c>
      <c r="C89" s="193" t="s">
        <v>37</v>
      </c>
      <c r="D89" s="812" t="s">
        <v>37</v>
      </c>
      <c r="E89" s="813"/>
      <c r="F89" s="813"/>
      <c r="G89" s="814"/>
      <c r="H89" s="114"/>
      <c r="I89" s="115" t="s">
        <v>37</v>
      </c>
      <c r="J89" s="66"/>
      <c r="K89" s="380"/>
      <c r="L89" s="242"/>
    </row>
    <row r="90" spans="1:12" s="162" customFormat="1" ht="15" customHeight="1" thickTop="1" thickBot="1" x14ac:dyDescent="0.35">
      <c r="A90" s="69"/>
      <c r="B90" s="199">
        <v>4</v>
      </c>
      <c r="C90" s="193" t="s">
        <v>37</v>
      </c>
      <c r="D90" s="812" t="s">
        <v>37</v>
      </c>
      <c r="E90" s="813"/>
      <c r="F90" s="813"/>
      <c r="G90" s="814"/>
      <c r="H90" s="114" t="s">
        <v>37</v>
      </c>
      <c r="I90" s="115" t="s">
        <v>37</v>
      </c>
      <c r="J90" s="66"/>
      <c r="K90" s="380"/>
      <c r="L90" s="242"/>
    </row>
    <row r="91" spans="1:12" s="162" customFormat="1" ht="15" customHeight="1" thickTop="1" thickBot="1" x14ac:dyDescent="0.35">
      <c r="A91" s="69"/>
      <c r="B91" s="199">
        <v>5</v>
      </c>
      <c r="C91" s="193" t="s">
        <v>37</v>
      </c>
      <c r="D91" s="812" t="s">
        <v>37</v>
      </c>
      <c r="E91" s="813"/>
      <c r="F91" s="813"/>
      <c r="G91" s="814"/>
      <c r="H91" s="114" t="s">
        <v>37</v>
      </c>
      <c r="I91" s="115" t="s">
        <v>37</v>
      </c>
      <c r="J91" s="66"/>
      <c r="K91" s="380"/>
      <c r="L91" s="242"/>
    </row>
    <row r="92" spans="1:12" s="162" customFormat="1" ht="15" customHeight="1" thickTop="1" thickBot="1" x14ac:dyDescent="0.35">
      <c r="A92" s="69"/>
      <c r="B92" s="816" t="s">
        <v>151</v>
      </c>
      <c r="C92" s="817"/>
      <c r="D92" s="817"/>
      <c r="E92" s="817"/>
      <c r="F92" s="817"/>
      <c r="G92" s="818"/>
      <c r="H92" s="70">
        <f>SUM(H87:H91)</f>
        <v>0</v>
      </c>
      <c r="I92" s="84">
        <f>SUM(I87:I91)</f>
        <v>0</v>
      </c>
      <c r="J92" s="66"/>
      <c r="K92" s="380"/>
      <c r="L92" s="242"/>
    </row>
    <row r="93" spans="1:12" s="162" customFormat="1" ht="15" customHeight="1" thickTop="1" thickBot="1" x14ac:dyDescent="0.35">
      <c r="A93" s="75"/>
      <c r="B93" s="819" t="s">
        <v>150</v>
      </c>
      <c r="C93" s="820"/>
      <c r="D93" s="820"/>
      <c r="E93" s="820"/>
      <c r="F93" s="820"/>
      <c r="G93" s="820"/>
      <c r="H93" s="820"/>
      <c r="I93" s="821"/>
      <c r="J93" s="76"/>
      <c r="K93" s="380"/>
      <c r="L93" s="242"/>
    </row>
    <row r="94" spans="1:12" s="162" customFormat="1" ht="15" customHeight="1" thickTop="1" thickBot="1" x14ac:dyDescent="0.35">
      <c r="A94" s="69"/>
      <c r="B94" s="199">
        <v>1</v>
      </c>
      <c r="C94" s="193"/>
      <c r="D94" s="822"/>
      <c r="E94" s="823"/>
      <c r="F94" s="823"/>
      <c r="G94" s="824"/>
      <c r="H94" s="114"/>
      <c r="I94" s="115"/>
      <c r="J94" s="66"/>
      <c r="K94" s="380"/>
      <c r="L94" s="242"/>
    </row>
    <row r="95" spans="1:12" s="162" customFormat="1" ht="15" customHeight="1" thickTop="1" thickBot="1" x14ac:dyDescent="0.35">
      <c r="A95" s="69"/>
      <c r="B95" s="199">
        <v>2</v>
      </c>
      <c r="C95" s="193"/>
      <c r="D95" s="812"/>
      <c r="E95" s="813"/>
      <c r="F95" s="813"/>
      <c r="G95" s="814"/>
      <c r="H95" s="114"/>
      <c r="I95" s="115"/>
      <c r="J95" s="66"/>
      <c r="K95" s="380"/>
      <c r="L95" s="242"/>
    </row>
    <row r="96" spans="1:12" s="162" customFormat="1" ht="15" customHeight="1" thickTop="1" thickBot="1" x14ac:dyDescent="0.35">
      <c r="A96" s="69"/>
      <c r="B96" s="199">
        <v>3</v>
      </c>
      <c r="C96" s="193" t="s">
        <v>37</v>
      </c>
      <c r="D96" s="812" t="s">
        <v>37</v>
      </c>
      <c r="E96" s="813"/>
      <c r="F96" s="813"/>
      <c r="G96" s="814"/>
      <c r="H96" s="114"/>
      <c r="I96" s="115" t="s">
        <v>37</v>
      </c>
      <c r="J96" s="66"/>
      <c r="K96" s="380"/>
      <c r="L96" s="242"/>
    </row>
    <row r="97" spans="1:12" s="162" customFormat="1" ht="15" customHeight="1" thickTop="1" thickBot="1" x14ac:dyDescent="0.35">
      <c r="A97" s="69"/>
      <c r="B97" s="816" t="s">
        <v>152</v>
      </c>
      <c r="C97" s="817"/>
      <c r="D97" s="817"/>
      <c r="E97" s="817"/>
      <c r="F97" s="817"/>
      <c r="G97" s="818"/>
      <c r="H97" s="70">
        <f>SUM(H94:H96)</f>
        <v>0</v>
      </c>
      <c r="I97" s="84">
        <f>SUM(I94:I96)</f>
        <v>0</v>
      </c>
      <c r="J97" s="66"/>
      <c r="K97" s="380"/>
      <c r="L97" s="242"/>
    </row>
    <row r="98" spans="1:12" s="162" customFormat="1" ht="15" customHeight="1" thickTop="1" thickBot="1" x14ac:dyDescent="0.35">
      <c r="A98" s="69"/>
      <c r="B98" s="832" t="s">
        <v>177</v>
      </c>
      <c r="C98" s="833"/>
      <c r="D98" s="833"/>
      <c r="E98" s="833"/>
      <c r="F98" s="833"/>
      <c r="G98" s="834"/>
      <c r="H98" s="70">
        <f>H92+H97</f>
        <v>0</v>
      </c>
      <c r="I98" s="84">
        <f>I92+I97</f>
        <v>0</v>
      </c>
      <c r="J98" s="66"/>
      <c r="K98" s="380"/>
      <c r="L98" s="242"/>
    </row>
    <row r="99" spans="1:12" s="162" customFormat="1" ht="15" customHeight="1" thickTop="1" thickBot="1" x14ac:dyDescent="0.35">
      <c r="A99" s="58"/>
      <c r="B99" s="49"/>
      <c r="C99" s="47"/>
      <c r="D99" s="47"/>
      <c r="E99" s="47"/>
      <c r="F99" s="47"/>
      <c r="G99" s="47"/>
      <c r="H99" s="47"/>
      <c r="I99" s="47"/>
      <c r="J99" s="62"/>
      <c r="K99" s="380"/>
      <c r="L99" s="242"/>
    </row>
    <row r="100" spans="1:12" s="162" customFormat="1" ht="15" customHeight="1" thickTop="1" thickBot="1" x14ac:dyDescent="0.35">
      <c r="A100" s="50"/>
      <c r="B100" s="588" t="s">
        <v>50</v>
      </c>
      <c r="C100" s="589"/>
      <c r="D100" s="589"/>
      <c r="E100" s="589"/>
      <c r="F100" s="589"/>
      <c r="G100" s="589"/>
      <c r="H100" s="589"/>
      <c r="I100" s="590"/>
      <c r="J100" s="66"/>
      <c r="K100" s="380"/>
      <c r="L100" s="242"/>
    </row>
    <row r="101" spans="1:12" s="162" customFormat="1" ht="10.15" customHeight="1" thickTop="1" thickBot="1" x14ac:dyDescent="0.35">
      <c r="A101" s="53"/>
      <c r="B101" s="57"/>
      <c r="C101" s="57"/>
      <c r="D101" s="57"/>
      <c r="E101" s="57"/>
      <c r="F101" s="57"/>
      <c r="G101" s="57"/>
      <c r="H101" s="57"/>
      <c r="I101" s="57"/>
      <c r="J101" s="62"/>
      <c r="K101" s="380"/>
      <c r="L101" s="242"/>
    </row>
    <row r="102" spans="1:12" s="162" customFormat="1" ht="15" customHeight="1" thickTop="1" thickBot="1" x14ac:dyDescent="0.35">
      <c r="A102" s="74"/>
      <c r="B102" s="734"/>
      <c r="C102" s="735"/>
      <c r="D102" s="735"/>
      <c r="E102" s="735"/>
      <c r="F102" s="735"/>
      <c r="G102" s="735"/>
      <c r="H102" s="735"/>
      <c r="I102" s="736"/>
      <c r="J102" s="66"/>
      <c r="K102" s="380"/>
      <c r="L102" s="242"/>
    </row>
    <row r="103" spans="1:12" s="162" customFormat="1" ht="15" customHeight="1" thickTop="1" thickBot="1" x14ac:dyDescent="0.35">
      <c r="A103" s="74"/>
      <c r="B103" s="835"/>
      <c r="C103" s="836"/>
      <c r="D103" s="836"/>
      <c r="E103" s="836"/>
      <c r="F103" s="836"/>
      <c r="G103" s="836"/>
      <c r="H103" s="836"/>
      <c r="I103" s="837"/>
      <c r="J103" s="66"/>
      <c r="K103" s="380"/>
      <c r="L103" s="242"/>
    </row>
    <row r="104" spans="1:12" s="162" customFormat="1" ht="15" customHeight="1" thickTop="1" thickBot="1" x14ac:dyDescent="0.35">
      <c r="A104" s="74"/>
      <c r="B104" s="835"/>
      <c r="C104" s="836"/>
      <c r="D104" s="836"/>
      <c r="E104" s="836"/>
      <c r="F104" s="836"/>
      <c r="G104" s="836"/>
      <c r="H104" s="836"/>
      <c r="I104" s="837"/>
      <c r="J104" s="66"/>
      <c r="K104" s="380"/>
      <c r="L104" s="242"/>
    </row>
    <row r="105" spans="1:12" s="162" customFormat="1" ht="15" customHeight="1" thickTop="1" thickBot="1" x14ac:dyDescent="0.35">
      <c r="A105" s="74"/>
      <c r="B105" s="835"/>
      <c r="C105" s="836"/>
      <c r="D105" s="836"/>
      <c r="E105" s="836"/>
      <c r="F105" s="836"/>
      <c r="G105" s="836"/>
      <c r="H105" s="836"/>
      <c r="I105" s="837"/>
      <c r="J105" s="66"/>
      <c r="K105" s="380"/>
      <c r="L105" s="242"/>
    </row>
    <row r="106" spans="1:12" s="162" customFormat="1" ht="15" customHeight="1" thickTop="1" thickBot="1" x14ac:dyDescent="0.35">
      <c r="A106" s="74"/>
      <c r="B106" s="835"/>
      <c r="C106" s="836"/>
      <c r="D106" s="836"/>
      <c r="E106" s="836"/>
      <c r="F106" s="836"/>
      <c r="G106" s="836"/>
      <c r="H106" s="836"/>
      <c r="I106" s="837"/>
      <c r="J106" s="66"/>
      <c r="K106" s="380"/>
      <c r="L106" s="242"/>
    </row>
    <row r="107" spans="1:12" s="162" customFormat="1" ht="15" customHeight="1" thickTop="1" thickBot="1" x14ac:dyDescent="0.35">
      <c r="A107" s="74"/>
      <c r="B107" s="835"/>
      <c r="C107" s="836"/>
      <c r="D107" s="836"/>
      <c r="E107" s="836"/>
      <c r="F107" s="836"/>
      <c r="G107" s="836"/>
      <c r="H107" s="836"/>
      <c r="I107" s="837"/>
      <c r="J107" s="66"/>
      <c r="K107" s="380"/>
      <c r="L107" s="242"/>
    </row>
    <row r="108" spans="1:12" s="162" customFormat="1" ht="15" customHeight="1" thickTop="1" thickBot="1" x14ac:dyDescent="0.35">
      <c r="A108" s="74"/>
      <c r="B108" s="838"/>
      <c r="C108" s="839"/>
      <c r="D108" s="839"/>
      <c r="E108" s="839"/>
      <c r="F108" s="839"/>
      <c r="G108" s="839"/>
      <c r="H108" s="839"/>
      <c r="I108" s="840"/>
      <c r="J108" s="66"/>
      <c r="K108" s="380"/>
      <c r="L108" s="242"/>
    </row>
    <row r="109" spans="1:12" s="52" customFormat="1" ht="16.149999999999999" customHeight="1" thickTop="1" thickBot="1" x14ac:dyDescent="0.35">
      <c r="A109" s="77"/>
      <c r="B109" s="841" t="s">
        <v>51</v>
      </c>
      <c r="C109" s="842"/>
      <c r="D109" s="842"/>
      <c r="E109" s="842"/>
      <c r="F109" s="842"/>
      <c r="G109" s="842"/>
      <c r="H109" s="842"/>
      <c r="I109" s="843"/>
      <c r="J109" s="78"/>
      <c r="K109" s="85"/>
      <c r="L109" s="242"/>
    </row>
    <row r="110" spans="1:12" s="52" customFormat="1" ht="16.149999999999999" customHeight="1" thickTop="1" thickBot="1" x14ac:dyDescent="0.35">
      <c r="A110" s="77"/>
      <c r="B110" s="844"/>
      <c r="C110" s="845"/>
      <c r="D110" s="845"/>
      <c r="E110" s="845"/>
      <c r="F110" s="845"/>
      <c r="G110" s="845"/>
      <c r="H110" s="845"/>
      <c r="I110" s="846"/>
      <c r="J110" s="78"/>
      <c r="K110" s="85"/>
      <c r="L110" s="242"/>
    </row>
    <row r="111" spans="1:12" s="52" customFormat="1" ht="16.149999999999999" customHeight="1" thickTop="1" thickBot="1" x14ac:dyDescent="0.35">
      <c r="A111" s="79"/>
      <c r="B111" s="844"/>
      <c r="C111" s="845"/>
      <c r="D111" s="845"/>
      <c r="E111" s="845"/>
      <c r="F111" s="845"/>
      <c r="G111" s="845"/>
      <c r="H111" s="845"/>
      <c r="I111" s="846"/>
      <c r="J111" s="78"/>
      <c r="K111" s="85"/>
      <c r="L111" s="242"/>
    </row>
    <row r="112" spans="1:12" s="52" customFormat="1" ht="15" customHeight="1" thickTop="1" thickBot="1" x14ac:dyDescent="0.4">
      <c r="A112" s="17"/>
      <c r="B112" s="848" t="s">
        <v>237</v>
      </c>
      <c r="C112" s="848"/>
      <c r="D112" s="848"/>
      <c r="E112" s="848"/>
      <c r="F112" s="848"/>
      <c r="G112" s="848"/>
      <c r="H112" s="848"/>
      <c r="I112" s="848"/>
      <c r="J112" s="848"/>
      <c r="K112" s="85"/>
      <c r="L112" s="242"/>
    </row>
    <row r="113" spans="1:19" s="108" customFormat="1" ht="30" customHeight="1" thickTop="1" thickBot="1" x14ac:dyDescent="0.4">
      <c r="A113" s="17"/>
      <c r="B113" s="848"/>
      <c r="C113" s="848"/>
      <c r="D113" s="848"/>
      <c r="E113" s="848"/>
      <c r="F113" s="848"/>
      <c r="G113" s="848"/>
      <c r="H113" s="848"/>
      <c r="I113" s="848"/>
      <c r="J113" s="848"/>
      <c r="K113" s="367"/>
      <c r="L113" s="131"/>
      <c r="M113" s="207"/>
      <c r="N113" s="207"/>
      <c r="O113" s="207"/>
      <c r="P113" s="207"/>
      <c r="Q113" s="207"/>
      <c r="R113" s="208"/>
      <c r="S113" s="200"/>
    </row>
    <row r="114" spans="1:19" s="52" customFormat="1" ht="15" customHeight="1" thickTop="1" thickBot="1" x14ac:dyDescent="0.4">
      <c r="A114" s="17"/>
      <c r="B114" s="17"/>
      <c r="C114" s="17"/>
      <c r="D114" s="17"/>
      <c r="E114" s="17"/>
      <c r="F114" s="17"/>
      <c r="G114" s="17"/>
      <c r="H114" s="17"/>
      <c r="I114" s="17"/>
      <c r="J114" s="17"/>
      <c r="K114" s="71"/>
      <c r="L114" s="141"/>
      <c r="M114" s="205"/>
      <c r="N114" s="205"/>
      <c r="O114" s="205"/>
      <c r="P114" s="205"/>
      <c r="Q114" s="205"/>
    </row>
    <row r="115" spans="1:19" s="418" customFormat="1" ht="31.15" customHeight="1" thickTop="1" thickBot="1" x14ac:dyDescent="0.4">
      <c r="A115" s="372"/>
      <c r="B115" s="851" t="s">
        <v>266</v>
      </c>
      <c r="C115" s="851"/>
      <c r="D115" s="851"/>
      <c r="E115" s="851"/>
      <c r="F115" s="851"/>
      <c r="G115" s="851"/>
      <c r="H115" s="851"/>
      <c r="I115" s="851"/>
      <c r="J115" s="371"/>
      <c r="K115" s="416"/>
      <c r="L115" s="417"/>
      <c r="M115" s="417"/>
      <c r="N115" s="417"/>
      <c r="O115" s="417"/>
      <c r="P115" s="417"/>
      <c r="Q115" s="417"/>
    </row>
    <row r="116" spans="1:19" s="418" customFormat="1" ht="9.65" customHeight="1" thickTop="1" thickBot="1" x14ac:dyDescent="0.4">
      <c r="A116" s="372"/>
      <c r="B116" s="375"/>
      <c r="C116" s="376"/>
      <c r="D116" s="376"/>
      <c r="E116" s="376"/>
      <c r="F116" s="376"/>
      <c r="G116" s="376"/>
      <c r="H116" s="376"/>
      <c r="I116" s="376"/>
      <c r="J116" s="376"/>
      <c r="K116" s="416"/>
      <c r="L116" s="417"/>
      <c r="M116" s="417"/>
      <c r="N116" s="417"/>
      <c r="O116" s="417"/>
      <c r="P116" s="417"/>
      <c r="Q116" s="417"/>
    </row>
    <row r="117" spans="1:19" s="418" customFormat="1" ht="33.4" customHeight="1" thickTop="1" thickBot="1" x14ac:dyDescent="0.4">
      <c r="A117" s="372"/>
      <c r="B117" s="811" t="s">
        <v>267</v>
      </c>
      <c r="C117" s="811"/>
      <c r="D117" s="811"/>
      <c r="E117" s="811"/>
      <c r="F117" s="811"/>
      <c r="G117" s="811"/>
      <c r="H117" s="811"/>
      <c r="I117" s="811"/>
      <c r="J117" s="371"/>
      <c r="K117" s="416"/>
      <c r="L117" s="417"/>
      <c r="M117" s="417"/>
      <c r="N117" s="417"/>
      <c r="O117" s="417"/>
      <c r="P117" s="417"/>
      <c r="Q117" s="417"/>
    </row>
    <row r="118" spans="1:19" s="418" customFormat="1" ht="33.4" customHeight="1" thickTop="1" thickBot="1" x14ac:dyDescent="0.4">
      <c r="A118" s="372"/>
      <c r="B118" s="850" t="s">
        <v>263</v>
      </c>
      <c r="C118" s="850"/>
      <c r="D118" s="850"/>
      <c r="E118" s="850"/>
      <c r="F118" s="850"/>
      <c r="G118" s="850"/>
      <c r="H118" s="850"/>
      <c r="I118" s="850"/>
      <c r="J118" s="371"/>
      <c r="K118" s="416"/>
      <c r="L118" s="417"/>
      <c r="M118" s="417"/>
      <c r="N118" s="417"/>
      <c r="O118" s="417"/>
      <c r="P118" s="417"/>
      <c r="Q118" s="417"/>
    </row>
    <row r="119" spans="1:19" s="418" customFormat="1" ht="33.4" customHeight="1" thickTop="1" thickBot="1" x14ac:dyDescent="0.4">
      <c r="A119" s="372"/>
      <c r="B119" s="811" t="s">
        <v>250</v>
      </c>
      <c r="C119" s="811"/>
      <c r="D119" s="811"/>
      <c r="E119" s="811"/>
      <c r="F119" s="811"/>
      <c r="G119" s="811"/>
      <c r="H119" s="811"/>
      <c r="I119" s="811"/>
      <c r="J119" s="371"/>
      <c r="K119" s="416"/>
      <c r="L119" s="417"/>
      <c r="M119" s="417"/>
      <c r="N119" s="417"/>
      <c r="O119" s="417"/>
      <c r="P119" s="417"/>
      <c r="Q119" s="417"/>
    </row>
    <row r="120" spans="1:19" s="418" customFormat="1" ht="18.399999999999999" customHeight="1" thickTop="1" thickBot="1" x14ac:dyDescent="0.4">
      <c r="A120" s="372"/>
      <c r="B120" s="811" t="s">
        <v>251</v>
      </c>
      <c r="C120" s="811"/>
      <c r="D120" s="811"/>
      <c r="E120" s="811"/>
      <c r="F120" s="811"/>
      <c r="G120" s="811"/>
      <c r="H120" s="811"/>
      <c r="I120" s="811"/>
      <c r="J120" s="372"/>
      <c r="K120" s="416"/>
      <c r="L120" s="417"/>
      <c r="M120" s="417"/>
      <c r="N120" s="417"/>
      <c r="O120" s="417"/>
      <c r="P120" s="417"/>
      <c r="Q120" s="417"/>
    </row>
    <row r="121" spans="1:19" s="418" customFormat="1" ht="45" customHeight="1" thickTop="1" thickBot="1" x14ac:dyDescent="0.4">
      <c r="A121" s="372"/>
      <c r="B121" s="811" t="s">
        <v>235</v>
      </c>
      <c r="C121" s="811"/>
      <c r="D121" s="811"/>
      <c r="E121" s="811"/>
      <c r="F121" s="811"/>
      <c r="G121" s="811"/>
      <c r="H121" s="811"/>
      <c r="I121" s="811"/>
      <c r="J121" s="371"/>
      <c r="K121" s="416"/>
      <c r="L121" s="417"/>
      <c r="M121" s="417"/>
      <c r="N121" s="417"/>
      <c r="O121" s="417"/>
      <c r="P121" s="417"/>
      <c r="Q121" s="417"/>
    </row>
    <row r="122" spans="1:19" s="418" customFormat="1" ht="21" customHeight="1" thickTop="1" thickBot="1" x14ac:dyDescent="0.4">
      <c r="A122" s="372"/>
      <c r="B122" s="852" t="s">
        <v>236</v>
      </c>
      <c r="C122" s="852"/>
      <c r="D122" s="852"/>
      <c r="E122" s="852"/>
      <c r="F122" s="852"/>
      <c r="G122" s="852"/>
      <c r="H122" s="852"/>
      <c r="I122" s="852"/>
      <c r="J122" s="372"/>
      <c r="K122" s="416"/>
      <c r="L122" s="417"/>
      <c r="M122" s="417"/>
      <c r="N122" s="417"/>
      <c r="O122" s="417"/>
      <c r="P122" s="417"/>
      <c r="Q122" s="417"/>
    </row>
    <row r="123" spans="1:19" s="52" customFormat="1" ht="7.9" customHeight="1" thickTop="1" thickBot="1" x14ac:dyDescent="0.35">
      <c r="A123" s="58"/>
      <c r="B123" s="58"/>
      <c r="C123" s="64"/>
      <c r="D123" s="64"/>
      <c r="E123" s="58"/>
      <c r="F123" s="58"/>
      <c r="G123" s="58"/>
      <c r="H123" s="58"/>
      <c r="I123" s="58"/>
      <c r="J123" s="58"/>
      <c r="K123" s="71"/>
      <c r="L123" s="131"/>
      <c r="M123" s="205"/>
      <c r="N123" s="205"/>
      <c r="O123" s="205"/>
      <c r="P123" s="205"/>
      <c r="Q123" s="205"/>
    </row>
    <row r="124" spans="1:19" s="52" customFormat="1" ht="15" customHeight="1" thickTop="1" thickBot="1" x14ac:dyDescent="0.35">
      <c r="A124" s="58"/>
      <c r="B124" s="110"/>
      <c r="C124" s="38"/>
      <c r="D124" s="672" t="s">
        <v>182</v>
      </c>
      <c r="E124" s="673"/>
      <c r="F124" s="673"/>
      <c r="G124" s="674"/>
      <c r="H124" s="38"/>
      <c r="I124" s="38"/>
      <c r="J124" s="58"/>
      <c r="K124" s="71"/>
      <c r="L124" s="131"/>
      <c r="M124" s="205"/>
      <c r="N124" s="205"/>
      <c r="O124" s="205"/>
      <c r="P124" s="205"/>
      <c r="Q124" s="205"/>
    </row>
    <row r="125" spans="1:19" s="52" customFormat="1" ht="15" customHeight="1" thickTop="1" thickBot="1" x14ac:dyDescent="0.35">
      <c r="A125" s="58"/>
      <c r="B125" s="110"/>
      <c r="C125" s="38"/>
      <c r="D125" s="612" t="s">
        <v>2</v>
      </c>
      <c r="E125" s="613"/>
      <c r="F125" s="620" t="s">
        <v>1</v>
      </c>
      <c r="G125" s="621"/>
      <c r="H125" s="38"/>
      <c r="I125" s="38"/>
      <c r="J125" s="58"/>
      <c r="K125" s="71"/>
      <c r="L125" s="131"/>
      <c r="M125" s="205"/>
      <c r="N125" s="205"/>
      <c r="O125" s="205"/>
      <c r="P125" s="205"/>
      <c r="Q125" s="205"/>
    </row>
    <row r="126" spans="1:19" s="52" customFormat="1" ht="15" customHeight="1" thickTop="1" thickBot="1" x14ac:dyDescent="0.35">
      <c r="A126" s="58"/>
      <c r="B126" s="110"/>
      <c r="C126" s="38"/>
      <c r="D126" s="626" t="str">
        <f>IF(D$17="","",D$17)</f>
        <v/>
      </c>
      <c r="E126" s="627"/>
      <c r="F126" s="628" t="str">
        <f>IF(D$16="","",D$16)</f>
        <v/>
      </c>
      <c r="G126" s="629"/>
      <c r="H126" s="38"/>
      <c r="I126" s="38"/>
      <c r="J126" s="111"/>
      <c r="K126" s="71"/>
      <c r="L126" s="131"/>
      <c r="M126" s="205"/>
      <c r="N126" s="205"/>
      <c r="O126" s="205"/>
      <c r="P126" s="205"/>
      <c r="Q126" s="205"/>
    </row>
    <row r="127" spans="1:19" s="52" customFormat="1" ht="15" customHeight="1" thickTop="1" thickBot="1" x14ac:dyDescent="0.35">
      <c r="A127" s="58"/>
      <c r="B127" s="110"/>
      <c r="C127" s="38"/>
      <c r="D127" s="607" t="s">
        <v>28</v>
      </c>
      <c r="E127" s="608"/>
      <c r="F127" s="608"/>
      <c r="G127" s="611"/>
      <c r="H127" s="38"/>
      <c r="I127" s="38"/>
      <c r="J127" s="111"/>
      <c r="K127" s="71"/>
      <c r="L127" s="131"/>
      <c r="M127" s="205"/>
      <c r="N127" s="205"/>
      <c r="O127" s="205"/>
      <c r="P127" s="205"/>
      <c r="Q127" s="205"/>
    </row>
    <row r="128" spans="1:19" s="52" customFormat="1" ht="15" customHeight="1" thickTop="1" thickBot="1" x14ac:dyDescent="0.35">
      <c r="A128" s="58"/>
      <c r="B128" s="110"/>
      <c r="C128" s="38"/>
      <c r="D128" s="622" t="str">
        <f>IF(D$18="","",D$18)</f>
        <v/>
      </c>
      <c r="E128" s="623"/>
      <c r="F128" s="623"/>
      <c r="G128" s="625"/>
      <c r="H128" s="38"/>
      <c r="I128" s="38"/>
      <c r="J128" s="111"/>
      <c r="K128" s="85"/>
      <c r="L128" s="131"/>
      <c r="M128" s="141"/>
      <c r="N128" s="141"/>
      <c r="O128" s="141"/>
      <c r="P128" s="141"/>
      <c r="Q128" s="141"/>
    </row>
    <row r="129" spans="1:17" s="52" customFormat="1" ht="20.25" customHeight="1" thickTop="1" thickBot="1" x14ac:dyDescent="0.35">
      <c r="A129" s="58"/>
      <c r="B129" s="110"/>
      <c r="C129" s="38"/>
      <c r="D129" s="49"/>
      <c r="E129" s="49"/>
      <c r="F129" s="49"/>
      <c r="G129" s="49"/>
      <c r="H129" s="38"/>
      <c r="I129" s="38"/>
      <c r="J129" s="111"/>
      <c r="K129" s="85"/>
      <c r="L129" s="131"/>
      <c r="M129" s="141"/>
      <c r="N129" s="141"/>
      <c r="O129" s="141"/>
      <c r="P129" s="141"/>
      <c r="Q129" s="141"/>
    </row>
    <row r="130" spans="1:17" s="52" customFormat="1" ht="15" customHeight="1" thickTop="1" thickBot="1" x14ac:dyDescent="0.35">
      <c r="A130" s="58"/>
      <c r="B130" s="110"/>
      <c r="C130" s="38"/>
      <c r="D130" s="630" t="s">
        <v>233</v>
      </c>
      <c r="E130" s="631"/>
      <c r="F130" s="631"/>
      <c r="G130" s="632"/>
      <c r="H130" s="38"/>
      <c r="I130" s="38"/>
      <c r="J130" s="58"/>
      <c r="K130" s="85"/>
      <c r="L130" s="131"/>
      <c r="M130" s="141"/>
      <c r="N130" s="141"/>
      <c r="O130" s="141"/>
      <c r="P130" s="141"/>
      <c r="Q130" s="141"/>
    </row>
    <row r="131" spans="1:17" s="52" customFormat="1" ht="15" customHeight="1" thickTop="1" thickBot="1" x14ac:dyDescent="0.35">
      <c r="A131" s="58"/>
      <c r="B131" s="110"/>
      <c r="C131" s="38"/>
      <c r="D131" s="340"/>
      <c r="E131" s="341"/>
      <c r="F131" s="341"/>
      <c r="G131" s="342"/>
      <c r="H131" s="38"/>
      <c r="I131" s="38"/>
      <c r="J131" s="58"/>
      <c r="K131" s="85"/>
      <c r="L131" s="131"/>
      <c r="M131" s="141"/>
      <c r="N131" s="141"/>
      <c r="O131" s="141"/>
      <c r="P131" s="141"/>
      <c r="Q131" s="141"/>
    </row>
    <row r="132" spans="1:17" s="52" customFormat="1" ht="15" customHeight="1" thickTop="1" thickBot="1" x14ac:dyDescent="0.35">
      <c r="A132" s="58"/>
      <c r="B132" s="110"/>
      <c r="C132" s="38"/>
      <c r="D132" s="343"/>
      <c r="E132" s="344"/>
      <c r="F132" s="344"/>
      <c r="G132" s="345"/>
      <c r="H132" s="38"/>
      <c r="I132" s="38"/>
      <c r="J132" s="58"/>
      <c r="K132" s="85"/>
      <c r="L132" s="131"/>
      <c r="M132" s="141"/>
      <c r="N132" s="141"/>
      <c r="O132" s="141"/>
      <c r="P132" s="141"/>
      <c r="Q132" s="141"/>
    </row>
    <row r="133" spans="1:17" s="52" customFormat="1" ht="15" customHeight="1" thickTop="1" thickBot="1" x14ac:dyDescent="0.35">
      <c r="A133" s="58"/>
      <c r="B133" s="110"/>
      <c r="C133" s="38"/>
      <c r="D133" s="343"/>
      <c r="E133" s="344"/>
      <c r="F133" s="344"/>
      <c r="G133" s="345"/>
      <c r="H133" s="38"/>
      <c r="I133" s="38"/>
      <c r="J133" s="58"/>
      <c r="K133" s="85"/>
      <c r="L133" s="131"/>
      <c r="M133" s="141"/>
      <c r="N133" s="141"/>
      <c r="O133" s="141"/>
      <c r="P133" s="141"/>
      <c r="Q133" s="141"/>
    </row>
    <row r="134" spans="1:17" s="52" customFormat="1" ht="15" customHeight="1" thickTop="1" thickBot="1" x14ac:dyDescent="0.35">
      <c r="A134" s="58"/>
      <c r="B134" s="110"/>
      <c r="C134" s="38"/>
      <c r="D134" s="343"/>
      <c r="E134" s="344"/>
      <c r="F134" s="344"/>
      <c r="G134" s="345"/>
      <c r="H134" s="38"/>
      <c r="I134" s="38"/>
      <c r="J134" s="58"/>
      <c r="K134" s="85"/>
      <c r="L134" s="131"/>
      <c r="M134" s="141"/>
      <c r="N134" s="141"/>
      <c r="O134" s="141"/>
      <c r="P134" s="141"/>
      <c r="Q134" s="141"/>
    </row>
    <row r="135" spans="1:17" s="52" customFormat="1" ht="15" customHeight="1" thickTop="1" thickBot="1" x14ac:dyDescent="0.35">
      <c r="A135" s="58"/>
      <c r="B135" s="110"/>
      <c r="C135" s="38"/>
      <c r="D135" s="343"/>
      <c r="E135" s="344"/>
      <c r="F135" s="344"/>
      <c r="G135" s="345"/>
      <c r="H135" s="38"/>
      <c r="I135" s="38"/>
      <c r="J135" s="58"/>
      <c r="K135" s="85"/>
      <c r="L135" s="131"/>
      <c r="M135" s="141"/>
      <c r="N135" s="141"/>
      <c r="O135" s="141"/>
      <c r="P135" s="141"/>
      <c r="Q135" s="141"/>
    </row>
    <row r="136" spans="1:17" s="52" customFormat="1" ht="15" customHeight="1" thickTop="1" thickBot="1" x14ac:dyDescent="0.35">
      <c r="A136" s="64"/>
      <c r="B136" s="110"/>
      <c r="C136" s="38"/>
      <c r="D136" s="346"/>
      <c r="E136" s="347"/>
      <c r="F136" s="347"/>
      <c r="G136" s="348"/>
      <c r="H136" s="38"/>
      <c r="I136" s="38"/>
      <c r="J136" s="58"/>
      <c r="K136" s="85"/>
      <c r="L136" s="131"/>
      <c r="M136" s="141"/>
      <c r="N136" s="141"/>
      <c r="O136" s="141"/>
      <c r="P136" s="141"/>
      <c r="Q136" s="141"/>
    </row>
    <row r="137" spans="1:17" s="52" customFormat="1" ht="15" customHeight="1" thickTop="1" x14ac:dyDescent="0.3">
      <c r="A137" s="68"/>
      <c r="B137" s="470"/>
      <c r="C137" s="853" t="str">
        <f xml:space="preserve"> "Projet : "&amp;H2</f>
        <v xml:space="preserve">Projet : </v>
      </c>
      <c r="D137" s="854"/>
      <c r="E137" s="854"/>
      <c r="F137" s="854"/>
      <c r="G137" s="854"/>
      <c r="H137" s="854"/>
      <c r="I137" s="855"/>
      <c r="J137" s="68"/>
      <c r="K137" s="85"/>
      <c r="L137" s="131"/>
      <c r="M137" s="141"/>
      <c r="N137" s="141"/>
      <c r="O137" s="141"/>
      <c r="P137" s="141"/>
      <c r="Q137" s="141"/>
    </row>
    <row r="138" spans="1:17" s="52" customFormat="1" ht="15" customHeight="1" x14ac:dyDescent="0.3">
      <c r="A138" s="88"/>
      <c r="B138" s="88"/>
      <c r="C138" s="854" t="str">
        <f>H3&amp; " - Nom établissement : "&amp;D7</f>
        <v xml:space="preserve">Part1-Coord - Nom établissement : </v>
      </c>
      <c r="D138" s="854"/>
      <c r="E138" s="854"/>
      <c r="F138" s="854"/>
      <c r="G138" s="854"/>
      <c r="H138" s="854"/>
      <c r="I138" s="854"/>
      <c r="J138" s="89"/>
      <c r="K138" s="85"/>
      <c r="L138" s="131"/>
      <c r="M138" s="141"/>
      <c r="N138" s="141"/>
      <c r="O138" s="141"/>
      <c r="P138" s="141"/>
      <c r="Q138" s="141"/>
    </row>
    <row r="139" spans="1:17" s="52" customFormat="1" ht="15" customHeight="1" x14ac:dyDescent="0.3">
      <c r="A139" s="471"/>
      <c r="B139" s="88"/>
      <c r="C139" s="848" t="s">
        <v>231</v>
      </c>
      <c r="D139" s="848"/>
      <c r="E139" s="848"/>
      <c r="F139" s="848"/>
      <c r="G139" s="848"/>
      <c r="H139" s="848"/>
      <c r="I139" s="848"/>
      <c r="J139" s="849"/>
      <c r="K139" s="85"/>
      <c r="L139" s="131"/>
      <c r="M139" s="141"/>
      <c r="N139" s="141"/>
      <c r="O139" s="141"/>
      <c r="P139" s="141"/>
      <c r="Q139" s="141"/>
    </row>
    <row r="140" spans="1:17" s="52" customFormat="1" ht="52.5" customHeight="1" x14ac:dyDescent="0.3">
      <c r="A140" s="38"/>
      <c r="B140" s="38"/>
      <c r="C140" s="847" t="s">
        <v>425</v>
      </c>
      <c r="D140" s="847"/>
      <c r="E140" s="847"/>
      <c r="F140" s="847"/>
      <c r="G140" s="847"/>
      <c r="H140" s="847"/>
      <c r="I140" s="847"/>
      <c r="J140" s="847"/>
      <c r="K140" s="85"/>
      <c r="L140" s="131"/>
      <c r="M140" s="141"/>
      <c r="N140" s="141"/>
      <c r="O140" s="141"/>
      <c r="P140" s="141"/>
      <c r="Q140" s="141"/>
    </row>
    <row r="141" spans="1:17" s="52" customFormat="1" ht="50.5" customHeight="1" thickBot="1" x14ac:dyDescent="0.35">
      <c r="A141" s="88"/>
      <c r="B141" s="88"/>
      <c r="C141" s="243" t="s">
        <v>199</v>
      </c>
      <c r="D141" s="244" t="s">
        <v>197</v>
      </c>
      <c r="E141" s="825" t="s">
        <v>198</v>
      </c>
      <c r="F141" s="826"/>
      <c r="G141" s="827" t="s">
        <v>234</v>
      </c>
      <c r="H141" s="828"/>
      <c r="I141" s="828"/>
      <c r="J141" s="829"/>
      <c r="K141" s="85"/>
      <c r="L141" s="434" t="s">
        <v>275</v>
      </c>
      <c r="M141" s="431"/>
      <c r="N141" s="141"/>
      <c r="O141" s="141"/>
      <c r="P141" s="141"/>
      <c r="Q141" s="141"/>
    </row>
    <row r="142" spans="1:17" s="52" customFormat="1" ht="37.9" customHeight="1" thickTop="1" thickBot="1" x14ac:dyDescent="0.35">
      <c r="A142" s="88"/>
      <c r="B142" s="88"/>
      <c r="C142" s="245" t="str">
        <f>D7&amp;" 
("&amp;D9&amp;")"</f>
        <v xml:space="preserve"> 
()</v>
      </c>
      <c r="D142" s="245" t="str">
        <f>IF(D8="","Étab de la fiche",D8)</f>
        <v>Étab de la fiche</v>
      </c>
      <c r="E142" s="830" t="str">
        <f>IF(D10="","",""&amp;D10)</f>
        <v/>
      </c>
      <c r="F142" s="831"/>
      <c r="G142" s="827"/>
      <c r="H142" s="828"/>
      <c r="I142" s="828"/>
      <c r="J142" s="829"/>
      <c r="K142" s="71"/>
      <c r="L142" s="433">
        <v>1</v>
      </c>
      <c r="M142" s="435" t="s">
        <v>202</v>
      </c>
      <c r="N142" s="205"/>
      <c r="O142" s="205"/>
      <c r="P142" s="205"/>
      <c r="Q142" s="205"/>
    </row>
    <row r="143" spans="1:17" s="52" customFormat="1" ht="59.5" customHeight="1" thickTop="1" x14ac:dyDescent="0.3">
      <c r="A143" s="88"/>
      <c r="B143" s="88"/>
      <c r="C143" s="246"/>
      <c r="D143" s="246"/>
      <c r="E143" s="806"/>
      <c r="F143" s="807"/>
      <c r="G143" s="808" t="s">
        <v>252</v>
      </c>
      <c r="H143" s="809"/>
      <c r="I143" s="809"/>
      <c r="J143" s="810"/>
      <c r="K143" s="85"/>
      <c r="L143" s="433">
        <v>1</v>
      </c>
      <c r="M143" s="435" t="s">
        <v>203</v>
      </c>
      <c r="N143" s="141"/>
      <c r="O143" s="141"/>
      <c r="P143" s="141"/>
      <c r="Q143" s="141"/>
    </row>
    <row r="144" spans="1:17" s="52" customFormat="1" ht="59.5" customHeight="1" x14ac:dyDescent="0.3">
      <c r="A144" s="88"/>
      <c r="B144" s="88"/>
      <c r="C144" s="246"/>
      <c r="D144" s="246"/>
      <c r="E144" s="806"/>
      <c r="F144" s="807"/>
      <c r="G144" s="808" t="s">
        <v>252</v>
      </c>
      <c r="H144" s="809"/>
      <c r="I144" s="809"/>
      <c r="J144" s="810"/>
      <c r="K144" s="85"/>
      <c r="L144" s="433">
        <v>1</v>
      </c>
      <c r="M144" s="435" t="s">
        <v>204</v>
      </c>
      <c r="N144" s="141"/>
      <c r="O144" s="141"/>
      <c r="P144" s="141"/>
      <c r="Q144" s="141"/>
    </row>
    <row r="145" spans="1:17" s="52" customFormat="1" ht="59.5" customHeight="1" x14ac:dyDescent="0.3">
      <c r="A145" s="88"/>
      <c r="B145" s="88"/>
      <c r="C145" s="246"/>
      <c r="D145" s="246"/>
      <c r="E145" s="806"/>
      <c r="F145" s="807"/>
      <c r="G145" s="808" t="s">
        <v>252</v>
      </c>
      <c r="H145" s="809"/>
      <c r="I145" s="809"/>
      <c r="J145" s="810"/>
      <c r="K145" s="85"/>
      <c r="L145" s="433">
        <v>1</v>
      </c>
      <c r="M145" s="435" t="s">
        <v>205</v>
      </c>
      <c r="N145" s="141"/>
      <c r="O145" s="141"/>
      <c r="P145" s="141"/>
      <c r="Q145" s="141"/>
    </row>
    <row r="146" spans="1:17" s="52" customFormat="1" ht="59.5" customHeight="1" x14ac:dyDescent="0.3">
      <c r="A146" s="88"/>
      <c r="B146" s="88"/>
      <c r="C146" s="246"/>
      <c r="D146" s="246"/>
      <c r="E146" s="806"/>
      <c r="F146" s="807"/>
      <c r="G146" s="808" t="s">
        <v>252</v>
      </c>
      <c r="H146" s="809"/>
      <c r="I146" s="809"/>
      <c r="J146" s="810"/>
      <c r="K146" s="85"/>
      <c r="L146" s="433">
        <v>1</v>
      </c>
      <c r="M146" s="435" t="s">
        <v>206</v>
      </c>
      <c r="N146" s="141"/>
      <c r="O146" s="141"/>
      <c r="P146" s="141"/>
      <c r="Q146" s="141"/>
    </row>
    <row r="147" spans="1:17" s="52" customFormat="1" ht="59.5" customHeight="1" x14ac:dyDescent="0.3">
      <c r="A147" s="88"/>
      <c r="B147" s="88"/>
      <c r="C147" s="246"/>
      <c r="D147" s="246"/>
      <c r="E147" s="806"/>
      <c r="F147" s="807"/>
      <c r="G147" s="808" t="s">
        <v>252</v>
      </c>
      <c r="H147" s="809"/>
      <c r="I147" s="809"/>
      <c r="J147" s="810"/>
      <c r="K147" s="85"/>
      <c r="L147" s="433">
        <v>1</v>
      </c>
      <c r="M147" s="435" t="s">
        <v>207</v>
      </c>
      <c r="N147" s="141"/>
      <c r="O147" s="141"/>
      <c r="P147" s="141"/>
      <c r="Q147" s="141"/>
    </row>
    <row r="148" spans="1:17" s="52" customFormat="1" ht="59.5" customHeight="1" x14ac:dyDescent="0.3">
      <c r="A148" s="88"/>
      <c r="B148" s="88"/>
      <c r="C148" s="246"/>
      <c r="D148" s="246"/>
      <c r="E148" s="806"/>
      <c r="F148" s="807"/>
      <c r="G148" s="808" t="s">
        <v>252</v>
      </c>
      <c r="H148" s="809"/>
      <c r="I148" s="809"/>
      <c r="J148" s="810"/>
      <c r="K148" s="85"/>
      <c r="L148" s="433">
        <v>1</v>
      </c>
      <c r="M148" s="435" t="s">
        <v>208</v>
      </c>
      <c r="N148" s="141"/>
      <c r="O148" s="141"/>
      <c r="P148" s="141"/>
      <c r="Q148" s="141"/>
    </row>
    <row r="149" spans="1:17" s="52" customFormat="1" ht="58.9" customHeight="1" x14ac:dyDescent="0.3">
      <c r="A149" s="88"/>
      <c r="B149" s="88"/>
      <c r="C149" s="246"/>
      <c r="D149" s="246"/>
      <c r="E149" s="806"/>
      <c r="F149" s="807"/>
      <c r="G149" s="808" t="s">
        <v>252</v>
      </c>
      <c r="H149" s="809"/>
      <c r="I149" s="809"/>
      <c r="J149" s="810"/>
      <c r="K149" s="85"/>
      <c r="L149" s="432">
        <v>1</v>
      </c>
      <c r="M149" s="435" t="s">
        <v>209</v>
      </c>
      <c r="N149" s="141"/>
      <c r="O149" s="141"/>
      <c r="P149" s="141"/>
      <c r="Q149" s="141"/>
    </row>
    <row r="150" spans="1:17" s="52" customFormat="1" ht="15" customHeight="1" x14ac:dyDescent="0.3">
      <c r="A150" s="88"/>
      <c r="B150" s="88"/>
      <c r="C150" s="88"/>
      <c r="D150" s="88"/>
      <c r="E150" s="88"/>
      <c r="F150" s="88"/>
      <c r="G150" s="88"/>
      <c r="H150" s="88"/>
      <c r="I150" s="88"/>
      <c r="J150" s="89"/>
      <c r="K150" s="85"/>
      <c r="L150" s="432">
        <v>1</v>
      </c>
      <c r="M150" s="436" t="s">
        <v>276</v>
      </c>
      <c r="N150" s="141"/>
      <c r="O150" s="141"/>
      <c r="P150" s="141"/>
      <c r="Q150" s="141"/>
    </row>
    <row r="151" spans="1:17" s="88" customFormat="1" ht="12" hidden="1" x14ac:dyDescent="0.3">
      <c r="J151" s="89"/>
      <c r="L151" s="131"/>
      <c r="M151" s="141"/>
    </row>
    <row r="152" spans="1:17" s="88" customFormat="1" ht="12" hidden="1" x14ac:dyDescent="0.25">
      <c r="J152" s="89"/>
      <c r="L152" s="131"/>
    </row>
    <row r="153" spans="1:17" s="88" customFormat="1" ht="12" hidden="1" x14ac:dyDescent="0.25">
      <c r="J153" s="89"/>
      <c r="L153" s="131"/>
    </row>
    <row r="154" spans="1:17" s="88" customFormat="1" ht="10.5" hidden="1" x14ac:dyDescent="0.25">
      <c r="J154" s="89"/>
    </row>
    <row r="155" spans="1:17" s="88" customFormat="1" ht="10.5" hidden="1" x14ac:dyDescent="0.25">
      <c r="J155" s="89"/>
    </row>
    <row r="156" spans="1:17" s="88" customFormat="1" ht="10.5" hidden="1" x14ac:dyDescent="0.25">
      <c r="J156" s="89"/>
    </row>
    <row r="157" spans="1:17" s="88" customFormat="1" ht="10.5" hidden="1" x14ac:dyDescent="0.25">
      <c r="J157" s="89"/>
    </row>
    <row r="158" spans="1:17" s="88" customFormat="1" ht="10.5" hidden="1" x14ac:dyDescent="0.25">
      <c r="J158" s="89"/>
    </row>
    <row r="159" spans="1:17" s="88" customFormat="1" ht="10.5" hidden="1" x14ac:dyDescent="0.25">
      <c r="J159" s="89"/>
    </row>
    <row r="160" spans="1:17" s="88" customFormat="1" ht="10.5" hidden="1" x14ac:dyDescent="0.25">
      <c r="J160" s="89"/>
    </row>
    <row r="161" spans="10:10" s="88" customFormat="1" ht="10.5" hidden="1" x14ac:dyDescent="0.25">
      <c r="J161" s="89"/>
    </row>
    <row r="162" spans="10:10" s="88" customFormat="1" ht="10.5" hidden="1" x14ac:dyDescent="0.25">
      <c r="J162" s="89"/>
    </row>
    <row r="163" spans="10:10" s="88" customFormat="1" ht="10.5" hidden="1" x14ac:dyDescent="0.25">
      <c r="J163" s="89"/>
    </row>
    <row r="164" spans="10:10" s="88" customFormat="1" ht="10.5" hidden="1" x14ac:dyDescent="0.25">
      <c r="J164" s="89"/>
    </row>
    <row r="165" spans="10:10" s="88" customFormat="1" ht="10.5" hidden="1" x14ac:dyDescent="0.25">
      <c r="J165" s="89"/>
    </row>
    <row r="166" spans="10:10" s="88" customFormat="1" ht="10.5" hidden="1" x14ac:dyDescent="0.25">
      <c r="J166" s="89"/>
    </row>
    <row r="167" spans="10:10" s="88" customFormat="1" ht="10.5" hidden="1" x14ac:dyDescent="0.25">
      <c r="J167" s="89"/>
    </row>
    <row r="168" spans="10:10" s="88" customFormat="1" ht="10.5" hidden="1" x14ac:dyDescent="0.25">
      <c r="J168" s="89"/>
    </row>
    <row r="169" spans="10:10" s="88" customFormat="1" ht="10.5" hidden="1" x14ac:dyDescent="0.25">
      <c r="J169" s="89"/>
    </row>
    <row r="170" spans="10:10" s="88" customFormat="1" ht="10.5" hidden="1" x14ac:dyDescent="0.25">
      <c r="J170" s="89"/>
    </row>
    <row r="171" spans="10:10" s="88" customFormat="1" ht="10.5" hidden="1" x14ac:dyDescent="0.25">
      <c r="J171" s="89"/>
    </row>
    <row r="172" spans="10:10" s="88" customFormat="1" ht="10.5" hidden="1" x14ac:dyDescent="0.25">
      <c r="J172" s="89"/>
    </row>
    <row r="173" spans="10:10" s="88" customFormat="1" ht="10.5" hidden="1" x14ac:dyDescent="0.25">
      <c r="J173" s="89"/>
    </row>
    <row r="174" spans="10:10" s="88" customFormat="1" ht="10.5" hidden="1" x14ac:dyDescent="0.25">
      <c r="J174" s="89"/>
    </row>
    <row r="175" spans="10:10" s="88" customFormat="1" ht="10.5" hidden="1" x14ac:dyDescent="0.25">
      <c r="J175" s="89"/>
    </row>
    <row r="176" spans="10:10" s="88" customFormat="1" ht="10.5" hidden="1" x14ac:dyDescent="0.25">
      <c r="J176" s="89"/>
    </row>
    <row r="177" ht="10.5" hidden="1" x14ac:dyDescent="0.25"/>
    <row r="178" ht="10.5" hidden="1" x14ac:dyDescent="0.25"/>
    <row r="179" ht="10.5" hidden="1" x14ac:dyDescent="0.25"/>
    <row r="180" ht="10.5" hidden="1" x14ac:dyDescent="0.25"/>
    <row r="181" ht="10.5" hidden="1" x14ac:dyDescent="0.25"/>
    <row r="182" ht="10.5" hidden="1" x14ac:dyDescent="0.25"/>
    <row r="183" ht="10.5" hidden="1" x14ac:dyDescent="0.25"/>
    <row r="184" ht="10.5" hidden="1" x14ac:dyDescent="0.25"/>
    <row r="185" ht="10.5" hidden="1" x14ac:dyDescent="0.25"/>
    <row r="186" ht="10.5" hidden="1" x14ac:dyDescent="0.25"/>
    <row r="187" ht="10.5" hidden="1" x14ac:dyDescent="0.25"/>
    <row r="188" ht="10.5" hidden="1" x14ac:dyDescent="0.25"/>
    <row r="189" ht="10.5" hidden="1" x14ac:dyDescent="0.25"/>
    <row r="190" ht="10.5" hidden="1" x14ac:dyDescent="0.25"/>
    <row r="191" ht="10.5" hidden="1" x14ac:dyDescent="0.25"/>
    <row r="192" ht="10.5" hidden="1" x14ac:dyDescent="0.25"/>
    <row r="193" ht="10.5" hidden="1" x14ac:dyDescent="0.25"/>
    <row r="194" ht="10.5" hidden="1" x14ac:dyDescent="0.25"/>
    <row r="195" ht="10.5" hidden="1" x14ac:dyDescent="0.25"/>
    <row r="196" ht="10.5" hidden="1" x14ac:dyDescent="0.25"/>
    <row r="197" ht="10.5" hidden="1" x14ac:dyDescent="0.25"/>
    <row r="198" ht="10.5" hidden="1" x14ac:dyDescent="0.25"/>
    <row r="199" ht="10.5" hidden="1" x14ac:dyDescent="0.25"/>
    <row r="200" ht="10.5" hidden="1" x14ac:dyDescent="0.25"/>
    <row r="201" ht="10.5" hidden="1" x14ac:dyDescent="0.25"/>
    <row r="202" ht="10.5" hidden="1" x14ac:dyDescent="0.25"/>
    <row r="203" ht="10.5" hidden="1" x14ac:dyDescent="0.25"/>
    <row r="204" ht="10.5" hidden="1" x14ac:dyDescent="0.25"/>
    <row r="205" ht="10.5" hidden="1" x14ac:dyDescent="0.25"/>
    <row r="206" ht="10.5" hidden="1" x14ac:dyDescent="0.25"/>
    <row r="207" ht="10.5" hidden="1" x14ac:dyDescent="0.25"/>
    <row r="208" ht="10.5" hidden="1" x14ac:dyDescent="0.25"/>
    <row r="209" ht="10.5" hidden="1" x14ac:dyDescent="0.25"/>
    <row r="210" ht="10.5" hidden="1" x14ac:dyDescent="0.25"/>
    <row r="211" ht="10.5" hidden="1" x14ac:dyDescent="0.25"/>
    <row r="212" ht="10.5" hidden="1" x14ac:dyDescent="0.25"/>
    <row r="213" ht="10.5" hidden="1" x14ac:dyDescent="0.25"/>
    <row r="214" ht="10.5" hidden="1" x14ac:dyDescent="0.25"/>
    <row r="215" ht="10.5" hidden="1" x14ac:dyDescent="0.25"/>
    <row r="216" ht="10.5" hidden="1" x14ac:dyDescent="0.25"/>
    <row r="217" ht="10.5" hidden="1" x14ac:dyDescent="0.25"/>
    <row r="218" ht="10.5" hidden="1" x14ac:dyDescent="0.25"/>
    <row r="219" ht="10.5" hidden="1" x14ac:dyDescent="0.25"/>
    <row r="220" ht="10.5" hidden="1" x14ac:dyDescent="0.25"/>
    <row r="221" ht="10.5" hidden="1" x14ac:dyDescent="0.25"/>
    <row r="222" ht="10.5" hidden="1" x14ac:dyDescent="0.25"/>
    <row r="223" ht="10.5" hidden="1" x14ac:dyDescent="0.25"/>
    <row r="224" ht="10.5" hidden="1" x14ac:dyDescent="0.25"/>
    <row r="225" ht="10.5" hidden="1" x14ac:dyDescent="0.25"/>
    <row r="226" ht="10.5" hidden="1" x14ac:dyDescent="0.25"/>
    <row r="227" ht="10.5" hidden="1" x14ac:dyDescent="0.25"/>
    <row r="228" ht="10.5" hidden="1" x14ac:dyDescent="0.25"/>
    <row r="229" ht="10.5" hidden="1" x14ac:dyDescent="0.25"/>
    <row r="230" ht="10.5" hidden="1" x14ac:dyDescent="0.25"/>
    <row r="231" ht="10.5" hidden="1" x14ac:dyDescent="0.25"/>
    <row r="232" ht="10.5" hidden="1" x14ac:dyDescent="0.25"/>
    <row r="233" ht="10.5" hidden="1" x14ac:dyDescent="0.25"/>
    <row r="234" ht="10.5" hidden="1" x14ac:dyDescent="0.25"/>
    <row r="235" ht="10.5" hidden="1" x14ac:dyDescent="0.25"/>
    <row r="236" ht="10.5" hidden="1" x14ac:dyDescent="0.25"/>
    <row r="237" ht="10.5" hidden="1" x14ac:dyDescent="0.25"/>
    <row r="238" ht="10.5" hidden="1" x14ac:dyDescent="0.25"/>
    <row r="239" ht="10.5" hidden="1" x14ac:dyDescent="0.25"/>
    <row r="240" ht="10.5" hidden="1" x14ac:dyDescent="0.25"/>
    <row r="241" ht="10.5" hidden="1" x14ac:dyDescent="0.25"/>
    <row r="242" ht="10.5" hidden="1" x14ac:dyDescent="0.25"/>
    <row r="243" ht="10.5" hidden="1" x14ac:dyDescent="0.25"/>
    <row r="244" ht="10.5" hidden="1" x14ac:dyDescent="0.25"/>
    <row r="245" ht="10.5" hidden="1" x14ac:dyDescent="0.25"/>
    <row r="246" ht="10.5" hidden="1" x14ac:dyDescent="0.25"/>
    <row r="247" ht="10.5" hidden="1" x14ac:dyDescent="0.25"/>
    <row r="248" ht="10.5" hidden="1" x14ac:dyDescent="0.25"/>
    <row r="249" ht="10.5" hidden="1" x14ac:dyDescent="0.25"/>
    <row r="250" ht="10.5" hidden="1" x14ac:dyDescent="0.25"/>
    <row r="251" ht="10.5" hidden="1" x14ac:dyDescent="0.25"/>
    <row r="252" ht="10.5" hidden="1" x14ac:dyDescent="0.25"/>
    <row r="253" ht="10.5" hidden="1" x14ac:dyDescent="0.25"/>
    <row r="254" ht="10.5" hidden="1" x14ac:dyDescent="0.25"/>
    <row r="255" ht="10.5" hidden="1" x14ac:dyDescent="0.25"/>
    <row r="256" ht="10.5" hidden="1" x14ac:dyDescent="0.25"/>
    <row r="257" ht="10.5" hidden="1" x14ac:dyDescent="0.25"/>
    <row r="258" ht="10.5" hidden="1" x14ac:dyDescent="0.25"/>
    <row r="259" ht="10.5" hidden="1" x14ac:dyDescent="0.25"/>
    <row r="260" ht="10.5" hidden="1" x14ac:dyDescent="0.25"/>
    <row r="261" ht="10.5" hidden="1" x14ac:dyDescent="0.25"/>
    <row r="262" ht="10.5" hidden="1" x14ac:dyDescent="0.25"/>
    <row r="263" ht="10.5" hidden="1" x14ac:dyDescent="0.25"/>
    <row r="264" ht="10.5" hidden="1" x14ac:dyDescent="0.25"/>
    <row r="265" ht="10.5" hidden="1" x14ac:dyDescent="0.25"/>
    <row r="266" ht="10.5" hidden="1" x14ac:dyDescent="0.25"/>
    <row r="267" ht="10.5" hidden="1" x14ac:dyDescent="0.25"/>
    <row r="268" ht="10.5" hidden="1" x14ac:dyDescent="0.25"/>
    <row r="269" ht="10.5" hidden="1" x14ac:dyDescent="0.25"/>
    <row r="270" ht="10.5" hidden="1" x14ac:dyDescent="0.25"/>
    <row r="271" ht="10.5" hidden="1" x14ac:dyDescent="0.25"/>
    <row r="272" ht="10.5" hidden="1" x14ac:dyDescent="0.25"/>
    <row r="273" ht="10.5" hidden="1" x14ac:dyDescent="0.25"/>
    <row r="274" ht="10.5" hidden="1" x14ac:dyDescent="0.25"/>
    <row r="275" ht="10.5" hidden="1" x14ac:dyDescent="0.25"/>
    <row r="276" ht="10.5" hidden="1" x14ac:dyDescent="0.25"/>
    <row r="277" ht="10.5" hidden="1" x14ac:dyDescent="0.25"/>
    <row r="278" ht="10.5" hidden="1" x14ac:dyDescent="0.25"/>
    <row r="279" ht="10.5" hidden="1" x14ac:dyDescent="0.25"/>
    <row r="280" ht="10.5" hidden="1" x14ac:dyDescent="0.25"/>
    <row r="281" ht="10.5" hidden="1" x14ac:dyDescent="0.25"/>
    <row r="282" ht="10.5" hidden="1" x14ac:dyDescent="0.25"/>
    <row r="283" ht="10.5" hidden="1" x14ac:dyDescent="0.25"/>
    <row r="284" ht="10.5" hidden="1" x14ac:dyDescent="0.25"/>
    <row r="285" ht="10.5" hidden="1" x14ac:dyDescent="0.25"/>
    <row r="286" ht="10.5" hidden="1" x14ac:dyDescent="0.25"/>
    <row r="287" ht="10.5" hidden="1" x14ac:dyDescent="0.25"/>
    <row r="288" ht="10.5" hidden="1" x14ac:dyDescent="0.25"/>
    <row r="289" ht="10.5" hidden="1" x14ac:dyDescent="0.25"/>
    <row r="290" ht="10.5" hidden="1" x14ac:dyDescent="0.25"/>
    <row r="291" ht="10.5" hidden="1" x14ac:dyDescent="0.25"/>
    <row r="292" ht="10.5" hidden="1" x14ac:dyDescent="0.25"/>
    <row r="293" ht="10.5" hidden="1" x14ac:dyDescent="0.25"/>
    <row r="294" ht="10.5" hidden="1" x14ac:dyDescent="0.25"/>
    <row r="295" ht="10.5" hidden="1" x14ac:dyDescent="0.25"/>
    <row r="296" ht="10.5" hidden="1" x14ac:dyDescent="0.25"/>
    <row r="297" ht="10.5" hidden="1" x14ac:dyDescent="0.25"/>
    <row r="298" ht="10.5" hidden="1" x14ac:dyDescent="0.25"/>
    <row r="299" ht="10.5" hidden="1" x14ac:dyDescent="0.25"/>
    <row r="300" ht="10.5" hidden="1" x14ac:dyDescent="0.25"/>
    <row r="301" ht="10.5" hidden="1" x14ac:dyDescent="0.25"/>
    <row r="302" ht="10.5" hidden="1" x14ac:dyDescent="0.25"/>
    <row r="303" ht="10.5" hidden="1" x14ac:dyDescent="0.25"/>
    <row r="304" ht="10.5" hidden="1" x14ac:dyDescent="0.25"/>
    <row r="305" ht="10.5" hidden="1" x14ac:dyDescent="0.25"/>
    <row r="306" ht="10.5" hidden="1" x14ac:dyDescent="0.25"/>
    <row r="307" ht="10.5" hidden="1" x14ac:dyDescent="0.25"/>
    <row r="308" ht="10.5" hidden="1" x14ac:dyDescent="0.25"/>
    <row r="309" ht="10.5" hidden="1" x14ac:dyDescent="0.25"/>
    <row r="310" ht="10.5" hidden="1" x14ac:dyDescent="0.25"/>
    <row r="311" ht="10.5" hidden="1" x14ac:dyDescent="0.25"/>
    <row r="312" ht="10.5" hidden="1" x14ac:dyDescent="0.25"/>
    <row r="313" ht="10.5" hidden="1" x14ac:dyDescent="0.25"/>
    <row r="314" ht="10.5" hidden="1" x14ac:dyDescent="0.25"/>
    <row r="315" ht="10.5" hidden="1" x14ac:dyDescent="0.25"/>
    <row r="316" ht="10.5" hidden="1" x14ac:dyDescent="0.25"/>
    <row r="317" ht="10.5" hidden="1" x14ac:dyDescent="0.25"/>
    <row r="318" ht="10.5" hidden="1" x14ac:dyDescent="0.25"/>
    <row r="319" ht="10.5" hidden="1" x14ac:dyDescent="0.25"/>
    <row r="320" ht="10.5" hidden="1" x14ac:dyDescent="0.25"/>
    <row r="321" ht="10.5" hidden="1" x14ac:dyDescent="0.25"/>
    <row r="322" ht="10.5" hidden="1" x14ac:dyDescent="0.25"/>
    <row r="323" ht="10.5" hidden="1" x14ac:dyDescent="0.25"/>
    <row r="324" ht="10.5" hidden="1" x14ac:dyDescent="0.25"/>
    <row r="325" ht="10.5" hidden="1" x14ac:dyDescent="0.25"/>
    <row r="326" ht="10.5" hidden="1" x14ac:dyDescent="0.25"/>
    <row r="327" ht="10.5" hidden="1" x14ac:dyDescent="0.25"/>
    <row r="328" ht="10.5" hidden="1" x14ac:dyDescent="0.25"/>
    <row r="329" ht="10.5" hidden="1" x14ac:dyDescent="0.25"/>
    <row r="330" ht="10.5" hidden="1" x14ac:dyDescent="0.25"/>
    <row r="331" ht="10.5" hidden="1" x14ac:dyDescent="0.25"/>
    <row r="332" ht="10.5" hidden="1" x14ac:dyDescent="0.25"/>
    <row r="333" ht="10.5" hidden="1" x14ac:dyDescent="0.25"/>
    <row r="334" ht="10.5" hidden="1" x14ac:dyDescent="0.25"/>
    <row r="335" ht="10.5" hidden="1" x14ac:dyDescent="0.25"/>
    <row r="336" ht="10.5" hidden="1" x14ac:dyDescent="0.25"/>
    <row r="337" ht="10.5" hidden="1" x14ac:dyDescent="0.25"/>
    <row r="338" ht="10.5" hidden="1" x14ac:dyDescent="0.25"/>
    <row r="339" ht="10.5" hidden="1" x14ac:dyDescent="0.25"/>
    <row r="340" ht="10.5" hidden="1" x14ac:dyDescent="0.25"/>
    <row r="341" ht="10.5" hidden="1" x14ac:dyDescent="0.25"/>
    <row r="342" ht="10.5" hidden="1" x14ac:dyDescent="0.25"/>
    <row r="343" ht="10.5" hidden="1" x14ac:dyDescent="0.25"/>
    <row r="344" ht="10.5" hidden="1" x14ac:dyDescent="0.25"/>
    <row r="345" ht="10.5" hidden="1" x14ac:dyDescent="0.25"/>
    <row r="346" ht="10.5" hidden="1" x14ac:dyDescent="0.25"/>
    <row r="347" ht="10.5" hidden="1" x14ac:dyDescent="0.25"/>
    <row r="348" ht="10.5" hidden="1" x14ac:dyDescent="0.25"/>
    <row r="349" ht="10.5" hidden="1" x14ac:dyDescent="0.25"/>
    <row r="350" ht="10.5" hidden="1" x14ac:dyDescent="0.25"/>
    <row r="351" ht="10.5" hidden="1" x14ac:dyDescent="0.25"/>
    <row r="352" ht="10.5" hidden="1" x14ac:dyDescent="0.25"/>
    <row r="353" ht="10.5" hidden="1" x14ac:dyDescent="0.25"/>
    <row r="354" ht="10.5" hidden="1" x14ac:dyDescent="0.25"/>
    <row r="355" ht="10.5" hidden="1" x14ac:dyDescent="0.25"/>
    <row r="356" ht="10.5" hidden="1" x14ac:dyDescent="0.25"/>
    <row r="357" ht="10.5" hidden="1" x14ac:dyDescent="0.25"/>
    <row r="358" ht="10.5" hidden="1" x14ac:dyDescent="0.25"/>
    <row r="359" ht="10.5" hidden="1" x14ac:dyDescent="0.25"/>
    <row r="360" ht="10.5" hidden="1" x14ac:dyDescent="0.25"/>
    <row r="361" ht="10.5" hidden="1" x14ac:dyDescent="0.25"/>
    <row r="362" ht="10.5" hidden="1" x14ac:dyDescent="0.25"/>
    <row r="363" ht="10.5" hidden="1" x14ac:dyDescent="0.25"/>
    <row r="364" ht="10.5" hidden="1" x14ac:dyDescent="0.25"/>
    <row r="365" ht="10.5" hidden="1" x14ac:dyDescent="0.25"/>
    <row r="366" ht="10.5" hidden="1" x14ac:dyDescent="0.25"/>
    <row r="367" ht="10.5" hidden="1" x14ac:dyDescent="0.25"/>
    <row r="368" ht="10.5" hidden="1" x14ac:dyDescent="0.25"/>
    <row r="369" ht="10.5" hidden="1" x14ac:dyDescent="0.25"/>
    <row r="370" ht="10.5" hidden="1" x14ac:dyDescent="0.25"/>
    <row r="371" ht="10.5" hidden="1" x14ac:dyDescent="0.25"/>
    <row r="372" ht="10.5" hidden="1" x14ac:dyDescent="0.25"/>
    <row r="373" ht="10.5" hidden="1" x14ac:dyDescent="0.25"/>
    <row r="374" ht="10.5" hidden="1" x14ac:dyDescent="0.25"/>
    <row r="375" ht="10.5" hidden="1" x14ac:dyDescent="0.25"/>
    <row r="376" ht="10.5" hidden="1" x14ac:dyDescent="0.25"/>
    <row r="377" ht="10.5" hidden="1" x14ac:dyDescent="0.25"/>
    <row r="378" ht="10.5" hidden="1" x14ac:dyDescent="0.25"/>
    <row r="379" ht="10.5" hidden="1" x14ac:dyDescent="0.25"/>
    <row r="380" ht="10.5" hidden="1" x14ac:dyDescent="0.25"/>
    <row r="381" ht="10.5" hidden="1" x14ac:dyDescent="0.25"/>
    <row r="382" ht="10.5" hidden="1" x14ac:dyDescent="0.25"/>
    <row r="383" ht="10.5" hidden="1" x14ac:dyDescent="0.25"/>
    <row r="384" ht="10.5" hidden="1" x14ac:dyDescent="0.25"/>
    <row r="385" ht="10.5" hidden="1" x14ac:dyDescent="0.25"/>
    <row r="386" ht="10.5" hidden="1" x14ac:dyDescent="0.25"/>
    <row r="387" ht="10.5" hidden="1" x14ac:dyDescent="0.25"/>
    <row r="388" ht="10.5" hidden="1" x14ac:dyDescent="0.25"/>
    <row r="389" ht="10.5" hidden="1" x14ac:dyDescent="0.25"/>
    <row r="390" ht="10.5" hidden="1" x14ac:dyDescent="0.25"/>
    <row r="391" ht="10.5" hidden="1" x14ac:dyDescent="0.25"/>
    <row r="392" ht="10.5" hidden="1" x14ac:dyDescent="0.25"/>
    <row r="393" ht="10.5" hidden="1" x14ac:dyDescent="0.25"/>
    <row r="394" ht="10.5" hidden="1" x14ac:dyDescent="0.25"/>
    <row r="395" ht="10.5" hidden="1" x14ac:dyDescent="0.25"/>
    <row r="396" ht="10.5" hidden="1" x14ac:dyDescent="0.25"/>
    <row r="397" ht="10.5" hidden="1" x14ac:dyDescent="0.25"/>
    <row r="398" ht="10.5" hidden="1" x14ac:dyDescent="0.25"/>
    <row r="399" ht="10.5" hidden="1" x14ac:dyDescent="0.25"/>
    <row r="400" ht="10.5" hidden="1" x14ac:dyDescent="0.25"/>
    <row r="401" ht="10.5" hidden="1" x14ac:dyDescent="0.25"/>
    <row r="402" ht="10.5" hidden="1" x14ac:dyDescent="0.25"/>
    <row r="403" ht="10.5" hidden="1" x14ac:dyDescent="0.25"/>
    <row r="404" ht="10.5" hidden="1" x14ac:dyDescent="0.25"/>
    <row r="405" ht="10.5" hidden="1" x14ac:dyDescent="0.25"/>
    <row r="406" ht="10.5" hidden="1" x14ac:dyDescent="0.25"/>
    <row r="407" ht="10.5" hidden="1" x14ac:dyDescent="0.25"/>
    <row r="408" ht="10.5" hidden="1" x14ac:dyDescent="0.25"/>
    <row r="409" ht="10.5" hidden="1" x14ac:dyDescent="0.25"/>
    <row r="410" ht="10.5" hidden="1" x14ac:dyDescent="0.25"/>
    <row r="411" ht="10.5" hidden="1" x14ac:dyDescent="0.25"/>
    <row r="412" ht="10.5" hidden="1" x14ac:dyDescent="0.25"/>
    <row r="413" ht="10.5" hidden="1" x14ac:dyDescent="0.25"/>
    <row r="414" ht="10.5" hidden="1" x14ac:dyDescent="0.25"/>
    <row r="415" ht="10.5" hidden="1" x14ac:dyDescent="0.25"/>
    <row r="416" ht="10.5" hidden="1" x14ac:dyDescent="0.25"/>
    <row r="417" ht="10.5" hidden="1" x14ac:dyDescent="0.25"/>
    <row r="418" ht="10.5" hidden="1" x14ac:dyDescent="0.25"/>
    <row r="419" ht="10.5" hidden="1" x14ac:dyDescent="0.25"/>
    <row r="420" ht="10.5" hidden="1" x14ac:dyDescent="0.25"/>
    <row r="421" ht="10.5" hidden="1" x14ac:dyDescent="0.25"/>
    <row r="422" ht="10.5" hidden="1" x14ac:dyDescent="0.25"/>
    <row r="423" ht="10.5" hidden="1" x14ac:dyDescent="0.25"/>
    <row r="424" ht="10.5" hidden="1" x14ac:dyDescent="0.25"/>
    <row r="425" ht="10.5" hidden="1" x14ac:dyDescent="0.25"/>
    <row r="426" ht="10.5" hidden="1" x14ac:dyDescent="0.25"/>
    <row r="427" ht="10.5" hidden="1" x14ac:dyDescent="0.25"/>
    <row r="428" ht="10.5" hidden="1" x14ac:dyDescent="0.25"/>
    <row r="429" ht="10.5" hidden="1" x14ac:dyDescent="0.25"/>
    <row r="430" ht="10.5" hidden="1" x14ac:dyDescent="0.25"/>
    <row r="431" ht="10.5" hidden="1" x14ac:dyDescent="0.25"/>
    <row r="432" ht="10.5" hidden="1" x14ac:dyDescent="0.25"/>
    <row r="433" ht="10.5" hidden="1" x14ac:dyDescent="0.25"/>
    <row r="434" ht="10.5" hidden="1" x14ac:dyDescent="0.25"/>
    <row r="435" ht="10.5" hidden="1" x14ac:dyDescent="0.25"/>
    <row r="436" ht="10.5" hidden="1" x14ac:dyDescent="0.25"/>
    <row r="437" ht="10.5" hidden="1" x14ac:dyDescent="0.25"/>
    <row r="438" ht="10.5" hidden="1" x14ac:dyDescent="0.25"/>
    <row r="439" ht="10.5" hidden="1" x14ac:dyDescent="0.25"/>
    <row r="440" ht="10.5" hidden="1" x14ac:dyDescent="0.25"/>
    <row r="441" ht="10.5" hidden="1" x14ac:dyDescent="0.25"/>
    <row r="442" ht="10.5" hidden="1" x14ac:dyDescent="0.25"/>
    <row r="443" ht="10.5" hidden="1" x14ac:dyDescent="0.25"/>
    <row r="444" ht="10.5" hidden="1" x14ac:dyDescent="0.25"/>
    <row r="445" ht="10.5" hidden="1" x14ac:dyDescent="0.25"/>
    <row r="446" ht="10.5" hidden="1" x14ac:dyDescent="0.25"/>
    <row r="447" ht="10.5" hidden="1" x14ac:dyDescent="0.25"/>
    <row r="448" ht="10.5" hidden="1" x14ac:dyDescent="0.25"/>
    <row r="449" ht="10.5" hidden="1" x14ac:dyDescent="0.25"/>
    <row r="450" ht="10.5" hidden="1" x14ac:dyDescent="0.25"/>
    <row r="451" ht="10.5" hidden="1" x14ac:dyDescent="0.25"/>
    <row r="452" ht="10.5" hidden="1" x14ac:dyDescent="0.25"/>
    <row r="453" ht="10.5" hidden="1" x14ac:dyDescent="0.25"/>
    <row r="454" ht="10.5" hidden="1" x14ac:dyDescent="0.25"/>
    <row r="455" ht="10.5" hidden="1" x14ac:dyDescent="0.25"/>
    <row r="456" ht="10.5" hidden="1" x14ac:dyDescent="0.25"/>
    <row r="457" ht="10.5" hidden="1" x14ac:dyDescent="0.25"/>
    <row r="458" ht="10.5" hidden="1" x14ac:dyDescent="0.25"/>
    <row r="459" ht="10.5" hidden="1" x14ac:dyDescent="0.25"/>
    <row r="460" ht="10.5" hidden="1" x14ac:dyDescent="0.25"/>
    <row r="461" ht="10.5" hidden="1" x14ac:dyDescent="0.25"/>
    <row r="462" ht="10.5" hidden="1" x14ac:dyDescent="0.25"/>
    <row r="463" ht="10.5" hidden="1" x14ac:dyDescent="0.25"/>
    <row r="464" ht="10.5" hidden="1" x14ac:dyDescent="0.25"/>
    <row r="465" ht="10.5" hidden="1" x14ac:dyDescent="0.25"/>
    <row r="466" ht="10.5" hidden="1" x14ac:dyDescent="0.25"/>
    <row r="467" ht="10.5" hidden="1" x14ac:dyDescent="0.25"/>
    <row r="468" ht="10.5" hidden="1" x14ac:dyDescent="0.25"/>
    <row r="469" ht="10.5" hidden="1" x14ac:dyDescent="0.25"/>
    <row r="470" ht="10.5" hidden="1" x14ac:dyDescent="0.25"/>
    <row r="471" ht="10.5" hidden="1" x14ac:dyDescent="0.25"/>
    <row r="472" ht="10.5" hidden="1" x14ac:dyDescent="0.25"/>
    <row r="473" ht="10.5" hidden="1" x14ac:dyDescent="0.25"/>
    <row r="474" ht="10.5" hidden="1" x14ac:dyDescent="0.25"/>
    <row r="475" ht="10.5" hidden="1" x14ac:dyDescent="0.25"/>
    <row r="476" ht="10.5" hidden="1" x14ac:dyDescent="0.25"/>
    <row r="477" ht="10.5" hidden="1" x14ac:dyDescent="0.25"/>
    <row r="478" ht="10.5" hidden="1" x14ac:dyDescent="0.25"/>
    <row r="479" ht="10.5" hidden="1" x14ac:dyDescent="0.25"/>
    <row r="480" ht="10.5" hidden="1" x14ac:dyDescent="0.25"/>
    <row r="481" ht="10.5" hidden="1" x14ac:dyDescent="0.25"/>
    <row r="482" ht="10.5" hidden="1" x14ac:dyDescent="0.25"/>
    <row r="483" ht="10.5" hidden="1" x14ac:dyDescent="0.25"/>
    <row r="484" ht="10.5" hidden="1" x14ac:dyDescent="0.25"/>
    <row r="485" ht="10.5" hidden="1" x14ac:dyDescent="0.25"/>
    <row r="486" ht="10.5" hidden="1" x14ac:dyDescent="0.25"/>
    <row r="487" ht="10.5" hidden="1" x14ac:dyDescent="0.25"/>
    <row r="488" ht="10.5" hidden="1" x14ac:dyDescent="0.25"/>
    <row r="489" ht="10.5" hidden="1" x14ac:dyDescent="0.25"/>
    <row r="490" ht="10.5" hidden="1" x14ac:dyDescent="0.25"/>
    <row r="491" ht="10.5" hidden="1" x14ac:dyDescent="0.25"/>
    <row r="492" ht="10.5" hidden="1" x14ac:dyDescent="0.25"/>
    <row r="493" ht="10.5" hidden="1" x14ac:dyDescent="0.25"/>
    <row r="494" ht="10.5" hidden="1" x14ac:dyDescent="0.25"/>
    <row r="495" ht="10.5" hidden="1" x14ac:dyDescent="0.25"/>
    <row r="496" ht="10.5" hidden="1" x14ac:dyDescent="0.25"/>
    <row r="497" ht="10.5" hidden="1" x14ac:dyDescent="0.25"/>
    <row r="498" ht="10.5" hidden="1" x14ac:dyDescent="0.25"/>
    <row r="499" ht="10.5" hidden="1" x14ac:dyDescent="0.25"/>
    <row r="500" ht="10.5" hidden="1" x14ac:dyDescent="0.25"/>
    <row r="501" ht="10.5" hidden="1" x14ac:dyDescent="0.25"/>
    <row r="502" ht="10.5" hidden="1" x14ac:dyDescent="0.25"/>
    <row r="503" ht="10.5" hidden="1" x14ac:dyDescent="0.25"/>
    <row r="504" ht="10.5" hidden="1" x14ac:dyDescent="0.25"/>
    <row r="505" ht="10.5" hidden="1" x14ac:dyDescent="0.25"/>
    <row r="506" ht="10.5" hidden="1" x14ac:dyDescent="0.25"/>
    <row r="507" ht="10.5" hidden="1" x14ac:dyDescent="0.25"/>
    <row r="508" ht="10.5" hidden="1" x14ac:dyDescent="0.25"/>
    <row r="509" ht="10.5" hidden="1" x14ac:dyDescent="0.25"/>
    <row r="510" ht="10.5" hidden="1" x14ac:dyDescent="0.25"/>
    <row r="511" ht="10.5" hidden="1" x14ac:dyDescent="0.25"/>
    <row r="512" ht="10.5" hidden="1" x14ac:dyDescent="0.25"/>
    <row r="513" ht="10.5" hidden="1" x14ac:dyDescent="0.25"/>
    <row r="514" ht="10.5" hidden="1" x14ac:dyDescent="0.25"/>
    <row r="515" ht="10.5" hidden="1" x14ac:dyDescent="0.25"/>
    <row r="516" ht="10.5" hidden="1" x14ac:dyDescent="0.25"/>
    <row r="517" ht="10.5" hidden="1" x14ac:dyDescent="0.25"/>
    <row r="518" ht="10.5" hidden="1" x14ac:dyDescent="0.25"/>
    <row r="519" ht="10.5" hidden="1" x14ac:dyDescent="0.25"/>
    <row r="520" ht="10.5" hidden="1" x14ac:dyDescent="0.25"/>
    <row r="521" ht="10.5" hidden="1" x14ac:dyDescent="0.25"/>
    <row r="522" ht="10.5" hidden="1" x14ac:dyDescent="0.25"/>
    <row r="523" ht="10.5" hidden="1" x14ac:dyDescent="0.25"/>
    <row r="524" ht="10.5" hidden="1" x14ac:dyDescent="0.25"/>
    <row r="525" ht="10.5" hidden="1" x14ac:dyDescent="0.25"/>
    <row r="526" ht="10.5" hidden="1" x14ac:dyDescent="0.25"/>
    <row r="527" ht="10.5" hidden="1" x14ac:dyDescent="0.25"/>
    <row r="528" ht="10.5" hidden="1" x14ac:dyDescent="0.25"/>
    <row r="529" ht="10.5" hidden="1" x14ac:dyDescent="0.25"/>
    <row r="530" ht="10.5" hidden="1" x14ac:dyDescent="0.25"/>
    <row r="531" ht="10.5" hidden="1" x14ac:dyDescent="0.25"/>
    <row r="532" ht="10.5" hidden="1" x14ac:dyDescent="0.25"/>
    <row r="533" ht="10.5" hidden="1" x14ac:dyDescent="0.25"/>
    <row r="534" ht="10.5" hidden="1" x14ac:dyDescent="0.25"/>
    <row r="535" ht="10.5" hidden="1" x14ac:dyDescent="0.25"/>
    <row r="536" ht="10.5" hidden="1" x14ac:dyDescent="0.25"/>
    <row r="537" ht="10.5" hidden="1" x14ac:dyDescent="0.25"/>
    <row r="538" ht="10.5" hidden="1" x14ac:dyDescent="0.25"/>
    <row r="539" ht="10.5" hidden="1" x14ac:dyDescent="0.25"/>
    <row r="540" ht="10.5" hidden="1" x14ac:dyDescent="0.25"/>
    <row r="541" ht="10.5" hidden="1" x14ac:dyDescent="0.25"/>
    <row r="542" ht="10.5" hidden="1" x14ac:dyDescent="0.25"/>
    <row r="543" ht="10.5" hidden="1" x14ac:dyDescent="0.25"/>
    <row r="544" ht="10.5" hidden="1" x14ac:dyDescent="0.25"/>
    <row r="545" ht="10.5" hidden="1" x14ac:dyDescent="0.25"/>
    <row r="546" ht="10.5" hidden="1" x14ac:dyDescent="0.25"/>
    <row r="547" ht="10.5" hidden="1" x14ac:dyDescent="0.25"/>
    <row r="548" ht="10.5" hidden="1" x14ac:dyDescent="0.25"/>
    <row r="549" ht="10.5" hidden="1" x14ac:dyDescent="0.25"/>
    <row r="550" ht="10.5" hidden="1" x14ac:dyDescent="0.25"/>
    <row r="551" ht="10.5" hidden="1" x14ac:dyDescent="0.25"/>
    <row r="552" ht="10.5" hidden="1" x14ac:dyDescent="0.25"/>
    <row r="553" ht="10.5" hidden="1" x14ac:dyDescent="0.25"/>
    <row r="554" ht="10.5" hidden="1" x14ac:dyDescent="0.25"/>
    <row r="555" ht="10.5" hidden="1" x14ac:dyDescent="0.25"/>
    <row r="556" ht="10.5" hidden="1" x14ac:dyDescent="0.25"/>
    <row r="557" ht="10.5" hidden="1" x14ac:dyDescent="0.25"/>
    <row r="558" ht="10.5" hidden="1" x14ac:dyDescent="0.25"/>
    <row r="559" ht="10.5" hidden="1" x14ac:dyDescent="0.25"/>
    <row r="560" ht="10.5" hidden="1" x14ac:dyDescent="0.25"/>
    <row r="561" ht="10.5" hidden="1" x14ac:dyDescent="0.25"/>
    <row r="562" ht="10.5" hidden="1" x14ac:dyDescent="0.25"/>
    <row r="563" ht="10.5" hidden="1" x14ac:dyDescent="0.25"/>
    <row r="564" ht="10.5" hidden="1" x14ac:dyDescent="0.25"/>
    <row r="565" ht="10.5" hidden="1" x14ac:dyDescent="0.25"/>
    <row r="566" ht="10.5" hidden="1" x14ac:dyDescent="0.25"/>
    <row r="567" ht="10.5" hidden="1" x14ac:dyDescent="0.25"/>
    <row r="568" ht="10.5" hidden="1" x14ac:dyDescent="0.25"/>
    <row r="569" ht="10.5" hidden="1" x14ac:dyDescent="0.25"/>
    <row r="570" ht="10.5" hidden="1" x14ac:dyDescent="0.25"/>
    <row r="571" ht="10.5" hidden="1" x14ac:dyDescent="0.25"/>
    <row r="572" ht="10.5" hidden="1" x14ac:dyDescent="0.25"/>
    <row r="573" ht="10.5" hidden="1" x14ac:dyDescent="0.25"/>
    <row r="574" ht="10.5" hidden="1" x14ac:dyDescent="0.25"/>
    <row r="575" ht="10.5" hidden="1" x14ac:dyDescent="0.25"/>
    <row r="576" ht="10.5" hidden="1" x14ac:dyDescent="0.25"/>
    <row r="577" ht="10.5" hidden="1" x14ac:dyDescent="0.25"/>
    <row r="578" ht="10.5" hidden="1" x14ac:dyDescent="0.25"/>
    <row r="579" ht="10.5" hidden="1" x14ac:dyDescent="0.25"/>
    <row r="580" ht="10.5" hidden="1" x14ac:dyDescent="0.25"/>
    <row r="581" ht="10.5" hidden="1" x14ac:dyDescent="0.25"/>
    <row r="582" ht="10.5" hidden="1" x14ac:dyDescent="0.25"/>
    <row r="583" ht="10.5" hidden="1" x14ac:dyDescent="0.25"/>
    <row r="584" ht="10.5" hidden="1" x14ac:dyDescent="0.25"/>
    <row r="585" ht="10.5" hidden="1" x14ac:dyDescent="0.25"/>
    <row r="586" ht="10.5" hidden="1" x14ac:dyDescent="0.25"/>
    <row r="587" ht="10.5" hidden="1" x14ac:dyDescent="0.25"/>
    <row r="588" ht="10.5" hidden="1" x14ac:dyDescent="0.25"/>
    <row r="589" ht="10.5" hidden="1" x14ac:dyDescent="0.25"/>
    <row r="590" ht="10.5" hidden="1" x14ac:dyDescent="0.25"/>
    <row r="591" ht="10.5" hidden="1" x14ac:dyDescent="0.25"/>
    <row r="592" ht="10.5" hidden="1" x14ac:dyDescent="0.25"/>
    <row r="593" ht="10.5" hidden="1" x14ac:dyDescent="0.25"/>
    <row r="594" ht="10.5" hidden="1" x14ac:dyDescent="0.25"/>
    <row r="595" ht="10.5" hidden="1" x14ac:dyDescent="0.25"/>
    <row r="596" ht="10.5" hidden="1" x14ac:dyDescent="0.25"/>
    <row r="597" ht="10.5" hidden="1" x14ac:dyDescent="0.25"/>
    <row r="598" ht="10.5" hidden="1" x14ac:dyDescent="0.25"/>
    <row r="599" ht="10.5" hidden="1" x14ac:dyDescent="0.25"/>
    <row r="600" ht="10.5" hidden="1" x14ac:dyDescent="0.25"/>
    <row r="601" ht="10.5" hidden="1" x14ac:dyDescent="0.25"/>
    <row r="602" ht="10.5" hidden="1" x14ac:dyDescent="0.25"/>
    <row r="603" ht="10.5" hidden="1" x14ac:dyDescent="0.25"/>
    <row r="604" ht="10.5" hidden="1" x14ac:dyDescent="0.25"/>
    <row r="605" ht="10.5" hidden="1" x14ac:dyDescent="0.25"/>
    <row r="606" ht="10.5" hidden="1" x14ac:dyDescent="0.25"/>
    <row r="607" ht="10.5" hidden="1" x14ac:dyDescent="0.25"/>
    <row r="608" ht="10.5" hidden="1" x14ac:dyDescent="0.25"/>
    <row r="609" ht="10.5" hidden="1" x14ac:dyDescent="0.25"/>
    <row r="610" ht="10.5" hidden="1" x14ac:dyDescent="0.25"/>
    <row r="611" ht="10.5" hidden="1" x14ac:dyDescent="0.25"/>
    <row r="612" ht="10.5" hidden="1" x14ac:dyDescent="0.25"/>
    <row r="613" ht="10.5" hidden="1" x14ac:dyDescent="0.25"/>
    <row r="614" ht="10.5" hidden="1" x14ac:dyDescent="0.25"/>
    <row r="615" ht="10.5" hidden="1" x14ac:dyDescent="0.25"/>
    <row r="616" ht="10.5" hidden="1" x14ac:dyDescent="0.25"/>
    <row r="617" ht="10.5" hidden="1" x14ac:dyDescent="0.25"/>
    <row r="618" ht="10.5" hidden="1" x14ac:dyDescent="0.25"/>
    <row r="619" ht="10.5" hidden="1" x14ac:dyDescent="0.25"/>
    <row r="620" ht="10.5" hidden="1" x14ac:dyDescent="0.25"/>
    <row r="621" ht="10.5" hidden="1" x14ac:dyDescent="0.25"/>
    <row r="622" ht="10.5" hidden="1" x14ac:dyDescent="0.25"/>
    <row r="623" ht="10.5" hidden="1" x14ac:dyDescent="0.25"/>
    <row r="624" ht="10.5" hidden="1" x14ac:dyDescent="0.25"/>
    <row r="625" ht="10.5" hidden="1" x14ac:dyDescent="0.25"/>
    <row r="626" ht="10.5" hidden="1" x14ac:dyDescent="0.25"/>
    <row r="627" ht="10.5" hidden="1" x14ac:dyDescent="0.25"/>
    <row r="628" ht="10.5" hidden="1" x14ac:dyDescent="0.25"/>
    <row r="629" ht="10.5" hidden="1" x14ac:dyDescent="0.25"/>
    <row r="630" ht="10.5" hidden="1" x14ac:dyDescent="0.25"/>
    <row r="631" ht="10.5" hidden="1" x14ac:dyDescent="0.25"/>
    <row r="632" ht="10.5" hidden="1" x14ac:dyDescent="0.25"/>
    <row r="633" ht="10.5" hidden="1" x14ac:dyDescent="0.25"/>
    <row r="634" ht="10.5" hidden="1" x14ac:dyDescent="0.25"/>
    <row r="635" ht="10.5" hidden="1" x14ac:dyDescent="0.25"/>
    <row r="636" ht="10.5" hidden="1" x14ac:dyDescent="0.25"/>
    <row r="637" ht="10.5" hidden="1" x14ac:dyDescent="0.25"/>
    <row r="638" ht="10.5" hidden="1" x14ac:dyDescent="0.25"/>
    <row r="639" ht="10.5" hidden="1" x14ac:dyDescent="0.25"/>
    <row r="640" ht="10.5" hidden="1" x14ac:dyDescent="0.25"/>
    <row r="641" ht="10.5" hidden="1" x14ac:dyDescent="0.25"/>
    <row r="642" ht="10.5" hidden="1" x14ac:dyDescent="0.25"/>
    <row r="643" ht="10.5" hidden="1" x14ac:dyDescent="0.25"/>
    <row r="644" ht="10.5" hidden="1" x14ac:dyDescent="0.25"/>
    <row r="645" ht="10.5" hidden="1" x14ac:dyDescent="0.25"/>
    <row r="646" ht="10.5" hidden="1" x14ac:dyDescent="0.25"/>
    <row r="647" ht="10.5" hidden="1" x14ac:dyDescent="0.25"/>
    <row r="648" ht="10.5" hidden="1" x14ac:dyDescent="0.25"/>
    <row r="649" ht="10.5" hidden="1" x14ac:dyDescent="0.25"/>
    <row r="650" ht="10.5" hidden="1" x14ac:dyDescent="0.25"/>
    <row r="651" ht="10.5" hidden="1" x14ac:dyDescent="0.25"/>
    <row r="652" ht="10.5" hidden="1" x14ac:dyDescent="0.25"/>
    <row r="653" ht="10.5" hidden="1" x14ac:dyDescent="0.25"/>
    <row r="654" ht="10.5" hidden="1" x14ac:dyDescent="0.25"/>
    <row r="655" ht="10.5" hidden="1" x14ac:dyDescent="0.25"/>
    <row r="656" ht="10.5" hidden="1" x14ac:dyDescent="0.25"/>
    <row r="657" ht="10.5" hidden="1" x14ac:dyDescent="0.25"/>
    <row r="658" ht="10.5" hidden="1" x14ac:dyDescent="0.25"/>
    <row r="659" ht="10.5" hidden="1" x14ac:dyDescent="0.25"/>
    <row r="660" ht="10.5" hidden="1" x14ac:dyDescent="0.25"/>
    <row r="661" ht="10.5" hidden="1" x14ac:dyDescent="0.25"/>
    <row r="662" ht="10.5" hidden="1" x14ac:dyDescent="0.25"/>
    <row r="663" ht="10.5" hidden="1" x14ac:dyDescent="0.25"/>
    <row r="664" ht="10.5" hidden="1" x14ac:dyDescent="0.25"/>
    <row r="665" ht="10.5" hidden="1" x14ac:dyDescent="0.25"/>
    <row r="666" ht="10.5" hidden="1" x14ac:dyDescent="0.25"/>
    <row r="667" ht="10.5" hidden="1" x14ac:dyDescent="0.25"/>
    <row r="668" ht="10.5" hidden="1" x14ac:dyDescent="0.25"/>
    <row r="669" ht="10.5" hidden="1" x14ac:dyDescent="0.25"/>
    <row r="670" ht="10.5" hidden="1" x14ac:dyDescent="0.25"/>
    <row r="671" ht="10.5" hidden="1" x14ac:dyDescent="0.25"/>
    <row r="672" ht="10.5" hidden="1" x14ac:dyDescent="0.25"/>
    <row r="673" ht="10.5" hidden="1" x14ac:dyDescent="0.25"/>
    <row r="674" ht="10.5" hidden="1" x14ac:dyDescent="0.25"/>
    <row r="675" ht="10.5" hidden="1" x14ac:dyDescent="0.25"/>
    <row r="676" ht="10.5" hidden="1" x14ac:dyDescent="0.25"/>
    <row r="677" ht="10.5" hidden="1" x14ac:dyDescent="0.25"/>
    <row r="678" ht="10.5" hidden="1" x14ac:dyDescent="0.25"/>
    <row r="679" ht="10.5" hidden="1" x14ac:dyDescent="0.25"/>
    <row r="680" ht="10.5" hidden="1" x14ac:dyDescent="0.25"/>
    <row r="681" ht="10.5" hidden="1" x14ac:dyDescent="0.25"/>
    <row r="682" ht="10.5" hidden="1" x14ac:dyDescent="0.25"/>
    <row r="683" ht="10.5" hidden="1" x14ac:dyDescent="0.25"/>
    <row r="684" ht="10.5" hidden="1" x14ac:dyDescent="0.25"/>
    <row r="685" ht="10.5" hidden="1" x14ac:dyDescent="0.25"/>
    <row r="686" ht="10.5" hidden="1" x14ac:dyDescent="0.25"/>
    <row r="687" ht="10.5" hidden="1" x14ac:dyDescent="0.25"/>
    <row r="688" ht="10.5" hidden="1" x14ac:dyDescent="0.25"/>
    <row r="689" ht="10.5" hidden="1" x14ac:dyDescent="0.25"/>
    <row r="690" ht="10.5" hidden="1" x14ac:dyDescent="0.25"/>
    <row r="691" ht="10.5" hidden="1" x14ac:dyDescent="0.25"/>
    <row r="692" ht="10.5" hidden="1" x14ac:dyDescent="0.25"/>
    <row r="693" ht="10.5" hidden="1" x14ac:dyDescent="0.25"/>
    <row r="694" ht="10.5" hidden="1" x14ac:dyDescent="0.25"/>
    <row r="695" ht="10.5" hidden="1" x14ac:dyDescent="0.25"/>
    <row r="696" ht="10.5" hidden="1" x14ac:dyDescent="0.25"/>
    <row r="697" ht="10.5" hidden="1" x14ac:dyDescent="0.25"/>
    <row r="698" ht="10.5" hidden="1" x14ac:dyDescent="0.25"/>
    <row r="699" ht="10.5" hidden="1" x14ac:dyDescent="0.25"/>
    <row r="700" ht="10.5" hidden="1" x14ac:dyDescent="0.25"/>
    <row r="701" ht="10.5" hidden="1" x14ac:dyDescent="0.25"/>
    <row r="702" ht="10.5" hidden="1" x14ac:dyDescent="0.25"/>
    <row r="703" ht="10.5" hidden="1" x14ac:dyDescent="0.25"/>
    <row r="704" ht="10.5" hidden="1" x14ac:dyDescent="0.25"/>
    <row r="705" ht="10.5" hidden="1" x14ac:dyDescent="0.25"/>
    <row r="706" ht="10.5" hidden="1" x14ac:dyDescent="0.25"/>
    <row r="707" ht="10.5" hidden="1" x14ac:dyDescent="0.25"/>
    <row r="708" ht="10.5" hidden="1" x14ac:dyDescent="0.25"/>
    <row r="709" ht="10.5" hidden="1" x14ac:dyDescent="0.25"/>
    <row r="710" ht="10.5" hidden="1" x14ac:dyDescent="0.25"/>
    <row r="711" ht="10.5" hidden="1" x14ac:dyDescent="0.25"/>
    <row r="712" ht="10.5" hidden="1" x14ac:dyDescent="0.25"/>
    <row r="713" ht="10.5" hidden="1" x14ac:dyDescent="0.25"/>
    <row r="714" ht="10.5" hidden="1" x14ac:dyDescent="0.25"/>
    <row r="715" ht="10.5" hidden="1" x14ac:dyDescent="0.25"/>
    <row r="716" ht="10.5" hidden="1" x14ac:dyDescent="0.25"/>
    <row r="717" ht="10.5" hidden="1" x14ac:dyDescent="0.25"/>
    <row r="718" ht="10.5" hidden="1" x14ac:dyDescent="0.25"/>
    <row r="719" ht="10.5" hidden="1" x14ac:dyDescent="0.25"/>
    <row r="720" ht="10.5" hidden="1" x14ac:dyDescent="0.25"/>
    <row r="721" ht="10.5" hidden="1" x14ac:dyDescent="0.25"/>
    <row r="722" ht="10.5" hidden="1" x14ac:dyDescent="0.25"/>
    <row r="723" ht="10.5" hidden="1" x14ac:dyDescent="0.25"/>
    <row r="724" ht="10.5" hidden="1" x14ac:dyDescent="0.25"/>
    <row r="725" ht="10.5" hidden="1" x14ac:dyDescent="0.25"/>
    <row r="726" ht="10.5" hidden="1" x14ac:dyDescent="0.25"/>
    <row r="727" ht="10.5" hidden="1" x14ac:dyDescent="0.25"/>
    <row r="728" ht="10.5" hidden="1" x14ac:dyDescent="0.25"/>
    <row r="729" ht="10.5" hidden="1" x14ac:dyDescent="0.25"/>
    <row r="730" ht="10.5" hidden="1" x14ac:dyDescent="0.25"/>
    <row r="731" ht="10.5" hidden="1" x14ac:dyDescent="0.25"/>
    <row r="732" ht="10.5" hidden="1" x14ac:dyDescent="0.25"/>
    <row r="733" ht="10.5" hidden="1" x14ac:dyDescent="0.25"/>
    <row r="734" ht="10.5" hidden="1" x14ac:dyDescent="0.25"/>
    <row r="735" ht="10.5" hidden="1" x14ac:dyDescent="0.25"/>
    <row r="736" ht="10.5" hidden="1" x14ac:dyDescent="0.25"/>
    <row r="737" ht="10.5" hidden="1" x14ac:dyDescent="0.25"/>
    <row r="738" ht="10.5" hidden="1" x14ac:dyDescent="0.25"/>
    <row r="739" ht="10.5" hidden="1" x14ac:dyDescent="0.25"/>
    <row r="740" ht="10.5" hidden="1" x14ac:dyDescent="0.25"/>
    <row r="741" ht="10.5" hidden="1" x14ac:dyDescent="0.25"/>
    <row r="742" ht="10.5" hidden="1" x14ac:dyDescent="0.25"/>
    <row r="743" ht="10.5" hidden="1" x14ac:dyDescent="0.25"/>
    <row r="744" ht="10.5" hidden="1" x14ac:dyDescent="0.25"/>
    <row r="745" ht="10.5" hidden="1" x14ac:dyDescent="0.25"/>
    <row r="746" ht="10.5" hidden="1" x14ac:dyDescent="0.25"/>
    <row r="747" ht="10.5" hidden="1" x14ac:dyDescent="0.25"/>
    <row r="748" ht="10.5" hidden="1" x14ac:dyDescent="0.25"/>
    <row r="749" ht="10.5" hidden="1" x14ac:dyDescent="0.25"/>
    <row r="750" ht="10.5" hidden="1" x14ac:dyDescent="0.25"/>
    <row r="751" ht="10.5" hidden="1" x14ac:dyDescent="0.25"/>
    <row r="752" ht="10.5" hidden="1" x14ac:dyDescent="0.25"/>
    <row r="753" ht="10.5" hidden="1" x14ac:dyDescent="0.25"/>
    <row r="754" ht="10.5" hidden="1" x14ac:dyDescent="0.25"/>
    <row r="755" ht="10.5" hidden="1" x14ac:dyDescent="0.25"/>
    <row r="756" ht="10.5" hidden="1" x14ac:dyDescent="0.25"/>
    <row r="757" ht="10.5" hidden="1" x14ac:dyDescent="0.25"/>
    <row r="758" ht="10.5" hidden="1" x14ac:dyDescent="0.25"/>
    <row r="759" ht="10.5" hidden="1" x14ac:dyDescent="0.25"/>
    <row r="760" ht="10.5" hidden="1" x14ac:dyDescent="0.25"/>
    <row r="761" ht="10.5" hidden="1" x14ac:dyDescent="0.25"/>
    <row r="762" ht="10.5" hidden="1" x14ac:dyDescent="0.25"/>
    <row r="763" ht="10.5" hidden="1" x14ac:dyDescent="0.25"/>
    <row r="764" ht="10.5" hidden="1" x14ac:dyDescent="0.25"/>
    <row r="765" ht="10.5" hidden="1" x14ac:dyDescent="0.25"/>
    <row r="766" ht="10.5" hidden="1" x14ac:dyDescent="0.25"/>
    <row r="767" ht="10.5" hidden="1" x14ac:dyDescent="0.25"/>
    <row r="768" ht="10.5" hidden="1" x14ac:dyDescent="0.25"/>
    <row r="769" ht="10.5" hidden="1" x14ac:dyDescent="0.25"/>
    <row r="770" ht="10.5" hidden="1" x14ac:dyDescent="0.25"/>
    <row r="771" ht="10.5" hidden="1" x14ac:dyDescent="0.25"/>
    <row r="772" ht="10.5" hidden="1" x14ac:dyDescent="0.25"/>
    <row r="773" ht="10.5" hidden="1" x14ac:dyDescent="0.25"/>
    <row r="774" ht="10.5" hidden="1" x14ac:dyDescent="0.25"/>
    <row r="775" ht="10.5" hidden="1" x14ac:dyDescent="0.25"/>
    <row r="776" ht="10.5" hidden="1" x14ac:dyDescent="0.25"/>
    <row r="777" ht="10.5" hidden="1" x14ac:dyDescent="0.25"/>
    <row r="778" ht="10.5" hidden="1" x14ac:dyDescent="0.25"/>
    <row r="779" ht="10.5" hidden="1" x14ac:dyDescent="0.25"/>
    <row r="780" ht="10.5" hidden="1" x14ac:dyDescent="0.25"/>
    <row r="781" ht="10.5" hidden="1" x14ac:dyDescent="0.25"/>
    <row r="782" ht="10.5" hidden="1" x14ac:dyDescent="0.25"/>
    <row r="783" ht="10.5" hidden="1" x14ac:dyDescent="0.25"/>
    <row r="784" ht="10.5" hidden="1" x14ac:dyDescent="0.25"/>
    <row r="785" ht="10.5" hidden="1" x14ac:dyDescent="0.25"/>
    <row r="786" ht="10.5" hidden="1" x14ac:dyDescent="0.25"/>
    <row r="787" ht="10.5" hidden="1" x14ac:dyDescent="0.25"/>
    <row r="788" ht="10.5" hidden="1" x14ac:dyDescent="0.25"/>
    <row r="789" ht="10.5" hidden="1" x14ac:dyDescent="0.25"/>
    <row r="790" ht="10.5" hidden="1" x14ac:dyDescent="0.25"/>
    <row r="791" ht="10.5" hidden="1" x14ac:dyDescent="0.25"/>
    <row r="792" ht="10.5" hidden="1" x14ac:dyDescent="0.25"/>
    <row r="793" ht="10.5" hidden="1" x14ac:dyDescent="0.25"/>
    <row r="794" ht="10.5" hidden="1" x14ac:dyDescent="0.25"/>
    <row r="795" ht="10.5" hidden="1" x14ac:dyDescent="0.25"/>
    <row r="796" ht="10.5" hidden="1" x14ac:dyDescent="0.25"/>
    <row r="797" ht="10.5" hidden="1" x14ac:dyDescent="0.25"/>
    <row r="798" ht="10.5" hidden="1" x14ac:dyDescent="0.25"/>
    <row r="799" ht="10.5" hidden="1" x14ac:dyDescent="0.25"/>
    <row r="800" ht="10.5" hidden="1" x14ac:dyDescent="0.25"/>
    <row r="801" ht="10.5" hidden="1" x14ac:dyDescent="0.25"/>
    <row r="802" ht="10.5" hidden="1" x14ac:dyDescent="0.25"/>
    <row r="803" ht="10.5" hidden="1" x14ac:dyDescent="0.25"/>
    <row r="804" ht="10.5" hidden="1" x14ac:dyDescent="0.25"/>
    <row r="805" ht="10.5" hidden="1" x14ac:dyDescent="0.25"/>
    <row r="806" ht="10.5" hidden="1" x14ac:dyDescent="0.25"/>
    <row r="807" ht="10.5" hidden="1" x14ac:dyDescent="0.25"/>
    <row r="808" ht="10.5" hidden="1" x14ac:dyDescent="0.25"/>
    <row r="809" ht="10.5" hidden="1" x14ac:dyDescent="0.25"/>
    <row r="810" ht="10.5" hidden="1" x14ac:dyDescent="0.25"/>
    <row r="811" ht="10.5" hidden="1" x14ac:dyDescent="0.25"/>
    <row r="812" ht="10.5" hidden="1" x14ac:dyDescent="0.25"/>
    <row r="813" ht="10.5" hidden="1" x14ac:dyDescent="0.25"/>
    <row r="814" ht="10.5" hidden="1" x14ac:dyDescent="0.25"/>
    <row r="815" ht="10.5" hidden="1" x14ac:dyDescent="0.25"/>
    <row r="816" ht="10.5" hidden="1" x14ac:dyDescent="0.25"/>
    <row r="817" ht="10.5" hidden="1" x14ac:dyDescent="0.25"/>
    <row r="818" ht="10.5" hidden="1" x14ac:dyDescent="0.25"/>
    <row r="819" ht="10.5" hidden="1" x14ac:dyDescent="0.25"/>
    <row r="820" ht="10.5" hidden="1" x14ac:dyDescent="0.25"/>
    <row r="821" ht="10.5" hidden="1" x14ac:dyDescent="0.25"/>
    <row r="822" ht="10.5" hidden="1" x14ac:dyDescent="0.25"/>
    <row r="823" ht="10.5" hidden="1" x14ac:dyDescent="0.25"/>
    <row r="824" ht="10.5" hidden="1" x14ac:dyDescent="0.25"/>
    <row r="825" ht="10.5" hidden="1" x14ac:dyDescent="0.25"/>
    <row r="826" ht="10.5" hidden="1" x14ac:dyDescent="0.25"/>
    <row r="827" ht="10.5" hidden="1" x14ac:dyDescent="0.25"/>
    <row r="828" ht="10.5" hidden="1" x14ac:dyDescent="0.25"/>
    <row r="829" ht="10.5" hidden="1" x14ac:dyDescent="0.25"/>
    <row r="830" ht="10.5" hidden="1" x14ac:dyDescent="0.25"/>
    <row r="831" ht="10.5" hidden="1" x14ac:dyDescent="0.25"/>
    <row r="832" ht="10.5" hidden="1" x14ac:dyDescent="0.25"/>
    <row r="833" ht="10.5" hidden="1" x14ac:dyDescent="0.25"/>
    <row r="834" ht="10.5" hidden="1" x14ac:dyDescent="0.25"/>
    <row r="835" ht="10.5" hidden="1" x14ac:dyDescent="0.25"/>
    <row r="836" ht="10.5" hidden="1" x14ac:dyDescent="0.25"/>
    <row r="837" ht="10.5" hidden="1" x14ac:dyDescent="0.25"/>
    <row r="838" ht="10.5" hidden="1" x14ac:dyDescent="0.25"/>
    <row r="839" ht="10.5" hidden="1" x14ac:dyDescent="0.25"/>
    <row r="840" ht="10.5" hidden="1" x14ac:dyDescent="0.25"/>
    <row r="841" ht="10.5" hidden="1" x14ac:dyDescent="0.25"/>
    <row r="842" ht="10.5" hidden="1" x14ac:dyDescent="0.25"/>
    <row r="843" ht="10.5" hidden="1" x14ac:dyDescent="0.25"/>
    <row r="844" ht="10.5" hidden="1" x14ac:dyDescent="0.25"/>
    <row r="845" ht="10.5" hidden="1" x14ac:dyDescent="0.25"/>
    <row r="846" ht="10.5" hidden="1" x14ac:dyDescent="0.25"/>
    <row r="847" ht="10.5" hidden="1" x14ac:dyDescent="0.25"/>
    <row r="848" ht="10.5" hidden="1" x14ac:dyDescent="0.25"/>
    <row r="849" ht="10.5" hidden="1" x14ac:dyDescent="0.25"/>
    <row r="850" ht="10.5" hidden="1" x14ac:dyDescent="0.25"/>
    <row r="851" ht="10.5" hidden="1" x14ac:dyDescent="0.25"/>
    <row r="852" ht="10.5" hidden="1" x14ac:dyDescent="0.25"/>
    <row r="853" ht="10.5" hidden="1" x14ac:dyDescent="0.25"/>
    <row r="854" ht="10.5" hidden="1" x14ac:dyDescent="0.25"/>
    <row r="855" ht="10.5" hidden="1" x14ac:dyDescent="0.25"/>
    <row r="856" ht="10.5" hidden="1" x14ac:dyDescent="0.25"/>
    <row r="857" ht="10.5" hidden="1" x14ac:dyDescent="0.25"/>
    <row r="858" ht="10.5" hidden="1" x14ac:dyDescent="0.25"/>
    <row r="859" ht="10.5" hidden="1" x14ac:dyDescent="0.25"/>
    <row r="860" ht="10.5" hidden="1" x14ac:dyDescent="0.25"/>
    <row r="861" ht="10.5" hidden="1" x14ac:dyDescent="0.25"/>
    <row r="862" ht="10.5" hidden="1" x14ac:dyDescent="0.25"/>
    <row r="863" ht="10.5" hidden="1" x14ac:dyDescent="0.25"/>
    <row r="864" ht="10.5" hidden="1" x14ac:dyDescent="0.25"/>
    <row r="865" ht="10.5" hidden="1" x14ac:dyDescent="0.25"/>
    <row r="866" ht="10.5" hidden="1" x14ac:dyDescent="0.25"/>
    <row r="867" ht="10.5" hidden="1" x14ac:dyDescent="0.25"/>
    <row r="868" ht="10.5" hidden="1" x14ac:dyDescent="0.25"/>
    <row r="869" ht="10.5" hidden="1" x14ac:dyDescent="0.25"/>
    <row r="870" ht="10.5" hidden="1" x14ac:dyDescent="0.25"/>
    <row r="871" ht="10.5" hidden="1" x14ac:dyDescent="0.25"/>
    <row r="872" ht="10.5" hidden="1" x14ac:dyDescent="0.25"/>
    <row r="873" ht="10.5" hidden="1" x14ac:dyDescent="0.25"/>
    <row r="874" ht="10.5" hidden="1" x14ac:dyDescent="0.25"/>
    <row r="875" ht="10.5" hidden="1" x14ac:dyDescent="0.25"/>
    <row r="876" ht="10.5" hidden="1" x14ac:dyDescent="0.25"/>
    <row r="877" ht="10.5" hidden="1" x14ac:dyDescent="0.25"/>
    <row r="878" ht="10.5" hidden="1" x14ac:dyDescent="0.25"/>
    <row r="879" ht="10.5" hidden="1" x14ac:dyDescent="0.25"/>
    <row r="880" ht="10.5" hidden="1" x14ac:dyDescent="0.25"/>
    <row r="881" ht="10.5" hidden="1" x14ac:dyDescent="0.25"/>
    <row r="882" ht="10.5" hidden="1" x14ac:dyDescent="0.25"/>
    <row r="883" ht="10.5" hidden="1" x14ac:dyDescent="0.25"/>
    <row r="884" ht="10.5" hidden="1" x14ac:dyDescent="0.25"/>
    <row r="885" ht="10.5" hidden="1" x14ac:dyDescent="0.25"/>
    <row r="886" ht="10.5" hidden="1" x14ac:dyDescent="0.25"/>
    <row r="887" ht="10.5" hidden="1" x14ac:dyDescent="0.25"/>
    <row r="888" ht="10.5" hidden="1" x14ac:dyDescent="0.25"/>
    <row r="889" ht="10.5" hidden="1" x14ac:dyDescent="0.25"/>
    <row r="890" ht="10.5" hidden="1" x14ac:dyDescent="0.25"/>
    <row r="891" ht="10.5" hidden="1" x14ac:dyDescent="0.25"/>
    <row r="892" ht="10.5" hidden="1" x14ac:dyDescent="0.25"/>
    <row r="893" ht="10.5" hidden="1" x14ac:dyDescent="0.25"/>
    <row r="894" ht="10.5" hidden="1" x14ac:dyDescent="0.25"/>
    <row r="895" ht="10.5" hidden="1" x14ac:dyDescent="0.25"/>
    <row r="896" ht="10.5" hidden="1" x14ac:dyDescent="0.25"/>
    <row r="897" ht="10.5" hidden="1" x14ac:dyDescent="0.25"/>
    <row r="898" ht="10.5" hidden="1" x14ac:dyDescent="0.25"/>
    <row r="899" ht="10.5" hidden="1" x14ac:dyDescent="0.25"/>
    <row r="900" ht="10.5" hidden="1" x14ac:dyDescent="0.25"/>
    <row r="901" ht="10.5" hidden="1" x14ac:dyDescent="0.25"/>
    <row r="902" ht="10.5" hidden="1" x14ac:dyDescent="0.25"/>
    <row r="903" ht="10.5" hidden="1" x14ac:dyDescent="0.25"/>
    <row r="904" ht="10.5" hidden="1" x14ac:dyDescent="0.25"/>
    <row r="905" ht="10.5" hidden="1" x14ac:dyDescent="0.25"/>
    <row r="906" ht="10.5" hidden="1" x14ac:dyDescent="0.25"/>
    <row r="907" ht="10.5" hidden="1" x14ac:dyDescent="0.25"/>
    <row r="908" ht="10.5" hidden="1" x14ac:dyDescent="0.25"/>
    <row r="909" ht="10.5" hidden="1" x14ac:dyDescent="0.25"/>
    <row r="910" ht="10.5" hidden="1" x14ac:dyDescent="0.25"/>
    <row r="911" ht="10.5" hidden="1" x14ac:dyDescent="0.25"/>
    <row r="912" ht="10.5" hidden="1" x14ac:dyDescent="0.25"/>
    <row r="913" ht="10.5" hidden="1" x14ac:dyDescent="0.25"/>
    <row r="914" ht="10.5" hidden="1" x14ac:dyDescent="0.25"/>
    <row r="915" ht="10.5" hidden="1" x14ac:dyDescent="0.25"/>
    <row r="916" ht="10.5" hidden="1" x14ac:dyDescent="0.25"/>
    <row r="917" ht="10.5" hidden="1" x14ac:dyDescent="0.25"/>
    <row r="918" ht="10.5" hidden="1" x14ac:dyDescent="0.25"/>
    <row r="919" ht="10.5" hidden="1" x14ac:dyDescent="0.25"/>
    <row r="920" ht="10.5" hidden="1" x14ac:dyDescent="0.25"/>
    <row r="921" ht="10.5" hidden="1" x14ac:dyDescent="0.25"/>
    <row r="922" ht="10.5" hidden="1" x14ac:dyDescent="0.25"/>
    <row r="923" ht="10.5" hidden="1" x14ac:dyDescent="0.25"/>
    <row r="924" ht="10.5" hidden="1" x14ac:dyDescent="0.25"/>
    <row r="925" ht="10.5" hidden="1" x14ac:dyDescent="0.25"/>
    <row r="926" ht="10.5" hidden="1" x14ac:dyDescent="0.25"/>
    <row r="927" ht="10.5" hidden="1" x14ac:dyDescent="0.25"/>
    <row r="928" ht="10.5" hidden="1" x14ac:dyDescent="0.25"/>
    <row r="929" ht="10.5" hidden="1" x14ac:dyDescent="0.25"/>
    <row r="930" ht="10.5" hidden="1" x14ac:dyDescent="0.25"/>
    <row r="931" ht="10.5" hidden="1" x14ac:dyDescent="0.25"/>
    <row r="932" ht="10.5" hidden="1" x14ac:dyDescent="0.25"/>
    <row r="933" ht="10.5" hidden="1" x14ac:dyDescent="0.25"/>
    <row r="934" ht="10.5" hidden="1" x14ac:dyDescent="0.25"/>
    <row r="935" ht="10.5" hidden="1" x14ac:dyDescent="0.25"/>
    <row r="936" ht="10.5" hidden="1" x14ac:dyDescent="0.25"/>
    <row r="937" ht="10.5" hidden="1" x14ac:dyDescent="0.25"/>
    <row r="938" ht="10.5" hidden="1" x14ac:dyDescent="0.25"/>
    <row r="939" ht="10.5" hidden="1" x14ac:dyDescent="0.25"/>
    <row r="940" ht="10.5" hidden="1" x14ac:dyDescent="0.25"/>
    <row r="941" ht="10.5" hidden="1" x14ac:dyDescent="0.25"/>
    <row r="942" ht="10.5" hidden="1" x14ac:dyDescent="0.25"/>
    <row r="943" ht="10.5" hidden="1" x14ac:dyDescent="0.25"/>
    <row r="944" ht="10.5" hidden="1" x14ac:dyDescent="0.25"/>
    <row r="945" ht="10.5" hidden="1" x14ac:dyDescent="0.25"/>
    <row r="946" ht="10.5" hidden="1" x14ac:dyDescent="0.25"/>
    <row r="947" ht="10.5" hidden="1" x14ac:dyDescent="0.25"/>
    <row r="948" ht="10.5" hidden="1" x14ac:dyDescent="0.25"/>
    <row r="949" ht="10.5" hidden="1" x14ac:dyDescent="0.25"/>
    <row r="950" ht="10.5" hidden="1" x14ac:dyDescent="0.25"/>
    <row r="951" ht="10.5" hidden="1" x14ac:dyDescent="0.25"/>
    <row r="952" ht="10.5" hidden="1" x14ac:dyDescent="0.25"/>
    <row r="953" ht="10.5" hidden="1" x14ac:dyDescent="0.25"/>
    <row r="954" ht="10.5" hidden="1" x14ac:dyDescent="0.25"/>
    <row r="955" ht="10.5" hidden="1" x14ac:dyDescent="0.25"/>
    <row r="956" ht="10.5" hidden="1" x14ac:dyDescent="0.25"/>
    <row r="957" ht="10.5" hidden="1" x14ac:dyDescent="0.25"/>
    <row r="958" ht="10.5" hidden="1" x14ac:dyDescent="0.25"/>
    <row r="959" ht="10.5" hidden="1" x14ac:dyDescent="0.25"/>
    <row r="960" ht="10.5" hidden="1" x14ac:dyDescent="0.25"/>
    <row r="961" ht="10.5" hidden="1" x14ac:dyDescent="0.25"/>
    <row r="962" ht="10.5" hidden="1" x14ac:dyDescent="0.25"/>
    <row r="963" ht="10.5" hidden="1" x14ac:dyDescent="0.25"/>
    <row r="964" ht="10.5" hidden="1" x14ac:dyDescent="0.25"/>
    <row r="965" ht="10.5" hidden="1" x14ac:dyDescent="0.25"/>
    <row r="966" ht="10.5" hidden="1" x14ac:dyDescent="0.25"/>
    <row r="967" ht="10.5" hidden="1" x14ac:dyDescent="0.25"/>
    <row r="968" ht="10.5" hidden="1" x14ac:dyDescent="0.25"/>
    <row r="969" ht="10.5" hidden="1" x14ac:dyDescent="0.25"/>
    <row r="970" ht="10.5" hidden="1" x14ac:dyDescent="0.25"/>
    <row r="971" ht="10.5" hidden="1" x14ac:dyDescent="0.25"/>
    <row r="972" ht="10.5" hidden="1" x14ac:dyDescent="0.25"/>
    <row r="973" ht="10.5" hidden="1" x14ac:dyDescent="0.25"/>
    <row r="974" ht="10.5" hidden="1" x14ac:dyDescent="0.25"/>
    <row r="975" ht="10.5" hidden="1" x14ac:dyDescent="0.25"/>
    <row r="976" ht="10.5" hidden="1" x14ac:dyDescent="0.25"/>
    <row r="977" ht="10.5" hidden="1" x14ac:dyDescent="0.25"/>
    <row r="978" ht="10.5" hidden="1" x14ac:dyDescent="0.25"/>
    <row r="979" ht="10.5" hidden="1" x14ac:dyDescent="0.25"/>
    <row r="980" ht="10.5" hidden="1" x14ac:dyDescent="0.25"/>
    <row r="981" ht="10.5" hidden="1" x14ac:dyDescent="0.25"/>
    <row r="982" ht="10.5" hidden="1" x14ac:dyDescent="0.25"/>
    <row r="983" ht="10.5" hidden="1" x14ac:dyDescent="0.25"/>
    <row r="984" ht="10.5" hidden="1" x14ac:dyDescent="0.25"/>
    <row r="985" ht="10.5" hidden="1" x14ac:dyDescent="0.25"/>
    <row r="986" ht="10.5" hidden="1" x14ac:dyDescent="0.25"/>
    <row r="987" ht="10.5" hidden="1" x14ac:dyDescent="0.25"/>
    <row r="988" ht="10.5" hidden="1" x14ac:dyDescent="0.25"/>
    <row r="989" ht="10.5" hidden="1" x14ac:dyDescent="0.25"/>
    <row r="990" ht="10.5" hidden="1" x14ac:dyDescent="0.25"/>
    <row r="991" ht="10.5" hidden="1" x14ac:dyDescent="0.25"/>
    <row r="992" ht="10.5" hidden="1" x14ac:dyDescent="0.25"/>
    <row r="993" ht="17.25" hidden="1" customHeight="1" x14ac:dyDescent="0.25"/>
    <row r="994" ht="17.25" hidden="1" customHeight="1" x14ac:dyDescent="0.25"/>
    <row r="995" ht="17.25" hidden="1" customHeight="1" x14ac:dyDescent="0.25"/>
    <row r="996" ht="17.25" hidden="1" customHeight="1" x14ac:dyDescent="0.25"/>
    <row r="997" ht="17.25" hidden="1" customHeight="1" x14ac:dyDescent="0.25"/>
    <row r="998" ht="17.25" hidden="1" customHeight="1" x14ac:dyDescent="0.25"/>
    <row r="999" ht="17.25" hidden="1" customHeight="1" x14ac:dyDescent="0.25"/>
    <row r="1000" ht="17.25" hidden="1" customHeight="1" x14ac:dyDescent="0.25"/>
  </sheetData>
  <sheetProtection algorithmName="SHA-512" hashValue="Myo+jtkk+bxOURmAH2WYWa8cLWQ3R+O6krbKXewcbJhe7GP06f69I58nhNbNpFSehuklKiQfR68Mg61Qy3ZyGQ==" saltValue="th3PDnQXk7VnE5c7aYPJ1Q==" spinCount="100000" sheet="1" objects="1" scenarios="1" selectLockedCells="1"/>
  <dataConsolidate/>
  <mergeCells count="124">
    <mergeCell ref="B54:C54"/>
    <mergeCell ref="B72:D72"/>
    <mergeCell ref="B46:D46"/>
    <mergeCell ref="B43:D43"/>
    <mergeCell ref="B33:D33"/>
    <mergeCell ref="B32:D32"/>
    <mergeCell ref="B86:I86"/>
    <mergeCell ref="D87:G87"/>
    <mergeCell ref="B61:C61"/>
    <mergeCell ref="B60:I60"/>
    <mergeCell ref="B62:F62"/>
    <mergeCell ref="B64:I64"/>
    <mergeCell ref="B65:C65"/>
    <mergeCell ref="B66:F66"/>
    <mergeCell ref="B73:D73"/>
    <mergeCell ref="B68:I68"/>
    <mergeCell ref="B69:I69"/>
    <mergeCell ref="B70:F70"/>
    <mergeCell ref="B71:F71"/>
    <mergeCell ref="B74:F74"/>
    <mergeCell ref="B76:F76"/>
    <mergeCell ref="B77:F77"/>
    <mergeCell ref="D85:G85"/>
    <mergeCell ref="B80:F80"/>
    <mergeCell ref="B53:I53"/>
    <mergeCell ref="B55:F55"/>
    <mergeCell ref="B56:F56"/>
    <mergeCell ref="B57:F57"/>
    <mergeCell ref="B58:F58"/>
    <mergeCell ref="F1:G1"/>
    <mergeCell ref="H1:I1"/>
    <mergeCell ref="B83:I83"/>
    <mergeCell ref="B85:C85"/>
    <mergeCell ref="A1:E3"/>
    <mergeCell ref="F2:G2"/>
    <mergeCell ref="H2:I2"/>
    <mergeCell ref="F3:G3"/>
    <mergeCell ref="H3:I3"/>
    <mergeCell ref="B5:I5"/>
    <mergeCell ref="D7:I7"/>
    <mergeCell ref="B34:D34"/>
    <mergeCell ref="B36:D36"/>
    <mergeCell ref="B40:D40"/>
    <mergeCell ref="B29:I29"/>
    <mergeCell ref="B30:I30"/>
    <mergeCell ref="D16:I16"/>
    <mergeCell ref="B31:D31"/>
    <mergeCell ref="D17:I17"/>
    <mergeCell ref="D8:I8"/>
    <mergeCell ref="D9:I9"/>
    <mergeCell ref="D10:I10"/>
    <mergeCell ref="B13:I13"/>
    <mergeCell ref="D15:I15"/>
    <mergeCell ref="B37:F37"/>
    <mergeCell ref="B39:F39"/>
    <mergeCell ref="B47:E47"/>
    <mergeCell ref="E51:F51"/>
    <mergeCell ref="B38:F38"/>
    <mergeCell ref="D11:I11"/>
    <mergeCell ref="B50:F50"/>
    <mergeCell ref="B35:D35"/>
    <mergeCell ref="B45:D45"/>
    <mergeCell ref="B44:D44"/>
    <mergeCell ref="B49:I49"/>
    <mergeCell ref="D18:I18"/>
    <mergeCell ref="D19:I19"/>
    <mergeCell ref="B41:C42"/>
    <mergeCell ref="D20:I20"/>
    <mergeCell ref="D12:I12"/>
    <mergeCell ref="E149:F149"/>
    <mergeCell ref="G149:J149"/>
    <mergeCell ref="D127:G127"/>
    <mergeCell ref="D128:G128"/>
    <mergeCell ref="D130:G130"/>
    <mergeCell ref="B112:J113"/>
    <mergeCell ref="B117:I117"/>
    <mergeCell ref="B118:I118"/>
    <mergeCell ref="B119:I119"/>
    <mergeCell ref="B121:I121"/>
    <mergeCell ref="G146:J146"/>
    <mergeCell ref="E147:F147"/>
    <mergeCell ref="G147:J147"/>
    <mergeCell ref="E148:F148"/>
    <mergeCell ref="G148:J148"/>
    <mergeCell ref="B115:I115"/>
    <mergeCell ref="B122:I122"/>
    <mergeCell ref="D124:G124"/>
    <mergeCell ref="D125:E125"/>
    <mergeCell ref="F125:G125"/>
    <mergeCell ref="D126:E126"/>
    <mergeCell ref="F126:G126"/>
    <mergeCell ref="C137:I137"/>
    <mergeCell ref="C138:I138"/>
    <mergeCell ref="E146:F146"/>
    <mergeCell ref="D89:G89"/>
    <mergeCell ref="D90:G90"/>
    <mergeCell ref="D91:G91"/>
    <mergeCell ref="B92:G92"/>
    <mergeCell ref="B93:I93"/>
    <mergeCell ref="D94:G94"/>
    <mergeCell ref="D95:G95"/>
    <mergeCell ref="D96:G96"/>
    <mergeCell ref="B97:G97"/>
    <mergeCell ref="E141:F141"/>
    <mergeCell ref="G141:J141"/>
    <mergeCell ref="E142:F142"/>
    <mergeCell ref="G142:J142"/>
    <mergeCell ref="B98:G98"/>
    <mergeCell ref="B100:I100"/>
    <mergeCell ref="B102:I108"/>
    <mergeCell ref="B109:I111"/>
    <mergeCell ref="C140:J140"/>
    <mergeCell ref="C139:J139"/>
    <mergeCell ref="B78:F78"/>
    <mergeCell ref="B79:F79"/>
    <mergeCell ref="E143:F143"/>
    <mergeCell ref="G143:J143"/>
    <mergeCell ref="E144:F144"/>
    <mergeCell ref="G144:J144"/>
    <mergeCell ref="B120:I120"/>
    <mergeCell ref="E145:F145"/>
    <mergeCell ref="G145:J145"/>
    <mergeCell ref="D88:G88"/>
    <mergeCell ref="H81:I81"/>
  </mergeCells>
  <conditionalFormatting sqref="E73">
    <cfRule type="expression" dxfId="118" priority="13">
      <formula>NOT($M$8)</formula>
    </cfRule>
  </conditionalFormatting>
  <conditionalFormatting sqref="H32:H39">
    <cfRule type="expression" dxfId="117" priority="1">
      <formula>NOT($M$7)</formula>
    </cfRule>
  </conditionalFormatting>
  <conditionalFormatting sqref="H51">
    <cfRule type="expression" dxfId="116" priority="6">
      <formula>NOT($M$7)</formula>
    </cfRule>
  </conditionalFormatting>
  <conditionalFormatting sqref="H55:H57 H62 E72 C141:G149">
    <cfRule type="expression" dxfId="115" priority="11">
      <formula>NOT($M$7)</formula>
    </cfRule>
  </conditionalFormatting>
  <conditionalFormatting sqref="H66">
    <cfRule type="expression" dxfId="114" priority="5">
      <formula>NOT($M$7)</formula>
    </cfRule>
  </conditionalFormatting>
  <dataValidations count="5">
    <dataValidation type="textLength" operator="equal" allowBlank="1" showInputMessage="1" showErrorMessage="1" sqref="E143:F149" xr:uid="{F73A55A7-BA11-400F-9D90-12A83DED7D34}">
      <formula1>14</formula1>
    </dataValidation>
    <dataValidation type="custom" allowBlank="1" showInputMessage="1" showErrorMessage="1" error="Valeur impossible (suppérieure au taux maximum ou partenaire inéligible)." sqref="E72" xr:uid="{02E393A8-536C-4D0B-8BCC-DD082D434D63}">
      <formula1>$N$10</formula1>
    </dataValidation>
    <dataValidation type="custom" allowBlank="1" showInputMessage="1" showErrorMessage="1" errorTitle=" Partenaire non éligible" error="Le type de partenaire choisi n'est pas eligible au financement._x000a_Veuillez laisser vide la colonne « Aide demandée »." sqref="H51 H55:H57 H62 H66 H37:H39" xr:uid="{0C654B3D-D2E7-41B5-81EB-1A4A021699D6}">
      <formula1>($M$7)</formula1>
    </dataValidation>
    <dataValidation type="custom" allowBlank="1" showInputMessage="1" showErrorMessage="1" sqref="E73" xr:uid="{10B34B17-CE64-42DE-8E4A-12A5775BEC18}">
      <formula1>$M$8</formula1>
    </dataValidation>
    <dataValidation type="list" allowBlank="1" showInputMessage="1" showErrorMessage="1" sqref="D15:I15" xr:uid="{00000000-0002-0000-0300-000008000000}">
      <formula1>list_civilité</formula1>
    </dataValidation>
  </dataValidations>
  <pageMargins left="0.23622047244094491" right="0.23622047244094491" top="0.94488188976377963" bottom="0.74803149606299213" header="0.31496062992125984" footer="0.31496062992125984"/>
  <pageSetup paperSize="9" scale="70"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Feuil7">
    <pageSetUpPr fitToPage="1"/>
  </sheetPr>
  <dimension ref="A1:XEW1002"/>
  <sheetViews>
    <sheetView zoomScaleNormal="100" zoomScaleSheetLayoutView="100" workbookViewId="0">
      <selection activeCell="D17" sqref="D17:I17"/>
    </sheetView>
  </sheetViews>
  <sheetFormatPr baseColWidth="10" defaultColWidth="0" defaultRowHeight="0" customHeight="1" zeroHeight="1" x14ac:dyDescent="0.25"/>
  <cols>
    <col min="1" max="2" width="1.453125" style="18" customWidth="1"/>
    <col min="3" max="3" width="26.54296875" style="18" customWidth="1"/>
    <col min="4" max="4" width="19" style="18" customWidth="1"/>
    <col min="5" max="5" width="13.7265625" style="18" customWidth="1"/>
    <col min="6" max="6" width="14.7265625" style="18" customWidth="1"/>
    <col min="7" max="7" width="19.81640625" style="18" customWidth="1"/>
    <col min="8" max="8" width="19.54296875" style="18" customWidth="1"/>
    <col min="9" max="9" width="19.81640625" style="18" customWidth="1"/>
    <col min="10" max="10" width="2.1796875" style="80" customWidth="1"/>
    <col min="11" max="11" width="2.26953125" style="88" customWidth="1"/>
    <col min="12" max="16377" width="0" style="18" hidden="1"/>
    <col min="16378" max="16384" width="11.453125" style="18" hidden="1"/>
  </cols>
  <sheetData>
    <row r="1" spans="1:15" customFormat="1" ht="15.75" customHeight="1" thickTop="1" thickBot="1" x14ac:dyDescent="0.4">
      <c r="A1" s="891" t="s">
        <v>52</v>
      </c>
      <c r="B1" s="892"/>
      <c r="C1" s="892"/>
      <c r="D1" s="892"/>
      <c r="E1" s="892"/>
      <c r="F1" s="742"/>
      <c r="G1" s="743"/>
      <c r="H1" s="744"/>
      <c r="I1" s="743"/>
      <c r="J1" s="19"/>
      <c r="K1" s="17"/>
    </row>
    <row r="2" spans="1:15" customFormat="1" ht="15.75" customHeight="1" thickTop="1" thickBot="1" x14ac:dyDescent="0.4">
      <c r="A2" s="893"/>
      <c r="B2" s="894"/>
      <c r="C2" s="894"/>
      <c r="D2" s="894"/>
      <c r="E2" s="894"/>
      <c r="F2" s="742" t="s">
        <v>0</v>
      </c>
      <c r="G2" s="743"/>
      <c r="H2" s="744" t="str">
        <f>IF(VoletGeneral!H10&lt;&gt;"",VoletGeneral!H10,"")</f>
        <v/>
      </c>
      <c r="I2" s="743"/>
      <c r="J2" s="19"/>
      <c r="K2" s="17"/>
    </row>
    <row r="3" spans="1:15" customFormat="1" ht="15.75" customHeight="1" thickTop="1" thickBot="1" x14ac:dyDescent="0.4">
      <c r="A3" s="895"/>
      <c r="B3" s="896"/>
      <c r="C3" s="896"/>
      <c r="D3" s="896"/>
      <c r="E3" s="896"/>
      <c r="F3" s="742" t="s">
        <v>229</v>
      </c>
      <c r="G3" s="743"/>
      <c r="H3" s="946" t="s">
        <v>109</v>
      </c>
      <c r="I3" s="947"/>
      <c r="J3" s="19"/>
      <c r="K3" s="17"/>
    </row>
    <row r="4" spans="1:15" customFormat="1" ht="15.75" customHeight="1" thickTop="1" thickBot="1" x14ac:dyDescent="0.4">
      <c r="A4" s="15"/>
      <c r="B4" s="12"/>
      <c r="C4" s="13">
        <v>20408</v>
      </c>
      <c r="D4" s="6" t="str">
        <f>C4&amp;"-0"</f>
        <v>20408-0</v>
      </c>
      <c r="E4" s="6"/>
      <c r="F4" s="14"/>
      <c r="G4" s="14"/>
      <c r="H4" s="14"/>
      <c r="I4" s="14"/>
      <c r="J4" s="19"/>
      <c r="K4" s="17"/>
    </row>
    <row r="5" spans="1:15" s="52" customFormat="1" ht="15" customHeight="1" thickTop="1" thickBot="1" x14ac:dyDescent="0.35">
      <c r="A5" s="50"/>
      <c r="B5" s="588" t="s">
        <v>36</v>
      </c>
      <c r="C5" s="589"/>
      <c r="D5" s="589"/>
      <c r="E5" s="589"/>
      <c r="F5" s="589"/>
      <c r="G5" s="589"/>
      <c r="H5" s="589"/>
      <c r="I5" s="590"/>
      <c r="J5" s="19"/>
      <c r="K5" s="85"/>
    </row>
    <row r="6" spans="1:15" s="52" customFormat="1" ht="7.9" customHeight="1" thickTop="1" thickBot="1" x14ac:dyDescent="0.35">
      <c r="A6" s="53"/>
      <c r="B6" s="54"/>
      <c r="C6" s="55"/>
      <c r="D6" s="56"/>
      <c r="E6" s="34"/>
      <c r="F6" s="34"/>
      <c r="G6" s="34"/>
      <c r="H6" s="57"/>
      <c r="I6" s="57"/>
      <c r="J6" s="19"/>
      <c r="K6" s="85"/>
    </row>
    <row r="7" spans="1:15" s="52" customFormat="1" ht="15" customHeight="1" thickTop="1" thickBot="1" x14ac:dyDescent="0.35">
      <c r="A7" s="58"/>
      <c r="B7" s="58"/>
      <c r="C7" s="65" t="s">
        <v>36</v>
      </c>
      <c r="D7" s="948"/>
      <c r="E7" s="949"/>
      <c r="F7" s="949"/>
      <c r="G7" s="949"/>
      <c r="H7" s="949"/>
      <c r="I7" s="950"/>
      <c r="J7" s="19"/>
      <c r="K7" s="85"/>
      <c r="L7" s="159" t="s">
        <v>129</v>
      </c>
      <c r="M7" s="161" t="b">
        <f>(SUMIF(Table_type_part[Type étab partenaire],D9,Table_type_part[Eligible]))&gt;0</f>
        <v>0</v>
      </c>
      <c r="N7" s="160" t="s">
        <v>130</v>
      </c>
    </row>
    <row r="8" spans="1:15" s="52" customFormat="1" ht="15" customHeight="1" thickTop="1" thickBot="1" x14ac:dyDescent="0.35">
      <c r="A8" s="58"/>
      <c r="B8" s="58"/>
      <c r="C8" s="59" t="s">
        <v>38</v>
      </c>
      <c r="D8" s="951"/>
      <c r="E8" s="954"/>
      <c r="F8" s="954"/>
      <c r="G8" s="954"/>
      <c r="H8" s="954"/>
      <c r="I8" s="955"/>
      <c r="J8" s="62"/>
      <c r="K8" s="85"/>
      <c r="L8" s="159" t="s">
        <v>132</v>
      </c>
      <c r="M8" s="161" t="b">
        <f>(SUMIF(Table_type_part[Type étab partenaire],D9,Table_type_part[frais env]))&gt;0</f>
        <v>0</v>
      </c>
      <c r="N8" s="160" t="s">
        <v>130</v>
      </c>
    </row>
    <row r="9" spans="1:15" s="52" customFormat="1" ht="15" customHeight="1" thickTop="1" thickBot="1" x14ac:dyDescent="0.35">
      <c r="A9" s="58"/>
      <c r="B9" s="58"/>
      <c r="C9" s="59" t="s">
        <v>29</v>
      </c>
      <c r="D9" s="956"/>
      <c r="E9" s="956"/>
      <c r="F9" s="956"/>
      <c r="G9" s="956"/>
      <c r="H9" s="956"/>
      <c r="I9" s="956"/>
      <c r="J9" s="66"/>
      <c r="K9" s="85"/>
    </row>
    <row r="10" spans="1:15" s="52" customFormat="1" ht="15" customHeight="1" thickTop="1" thickBot="1" x14ac:dyDescent="0.35">
      <c r="A10" s="64"/>
      <c r="B10" s="64"/>
      <c r="C10" s="65" t="s">
        <v>39</v>
      </c>
      <c r="D10" s="959"/>
      <c r="E10" s="959"/>
      <c r="F10" s="959"/>
      <c r="G10" s="959"/>
      <c r="H10" s="959"/>
      <c r="I10" s="959"/>
      <c r="J10" s="66"/>
      <c r="K10" s="85"/>
      <c r="M10" s="159" t="s">
        <v>277</v>
      </c>
      <c r="N10" s="161" t="b">
        <f>AND(M7)</f>
        <v>0</v>
      </c>
      <c r="O10" s="160" t="s">
        <v>186</v>
      </c>
    </row>
    <row r="11" spans="1:15" s="52" customFormat="1" ht="16.5" hidden="1" customHeight="1" thickTop="1" thickBot="1" x14ac:dyDescent="0.35">
      <c r="A11" s="58"/>
      <c r="B11" s="42"/>
      <c r="C11" s="960" t="str">
        <f>IF(AND(NOT(M7),(COUNT(aide_à_bloquer)&lt;&gt;0))," Etablissement non éligible au financement, veuillez effacer les données dans les colonnes « Aide demandée ».", "")</f>
        <v/>
      </c>
      <c r="D11" s="961"/>
      <c r="E11" s="961"/>
      <c r="F11" s="961"/>
      <c r="G11" s="961"/>
      <c r="H11" s="961"/>
      <c r="I11" s="962"/>
      <c r="J11" s="62"/>
      <c r="K11" s="85"/>
    </row>
    <row r="12" spans="1:15" s="52" customFormat="1" ht="71" customHeight="1" thickTop="1" thickBot="1" x14ac:dyDescent="0.35">
      <c r="A12" s="58"/>
      <c r="B12" s="42"/>
      <c r="C12" s="499"/>
      <c r="D12" s="966" t="s">
        <v>432</v>
      </c>
      <c r="E12" s="966"/>
      <c r="F12" s="966"/>
      <c r="G12" s="966"/>
      <c r="H12" s="966"/>
      <c r="I12" s="967"/>
      <c r="J12" s="62"/>
      <c r="K12" s="85"/>
    </row>
    <row r="13" spans="1:15" s="52" customFormat="1" ht="15" customHeight="1" thickTop="1" thickBot="1" x14ac:dyDescent="0.35">
      <c r="A13" s="50"/>
      <c r="B13" s="588" t="s">
        <v>40</v>
      </c>
      <c r="C13" s="589"/>
      <c r="D13" s="589"/>
      <c r="E13" s="589"/>
      <c r="F13" s="589"/>
      <c r="G13" s="589"/>
      <c r="H13" s="589"/>
      <c r="I13" s="590"/>
      <c r="J13" s="66"/>
      <c r="K13" s="85"/>
    </row>
    <row r="14" spans="1:15" s="52" customFormat="1" ht="7.9" customHeight="1" thickTop="1" thickBot="1" x14ac:dyDescent="0.35">
      <c r="A14" s="53"/>
      <c r="B14" s="54"/>
      <c r="C14" s="67"/>
      <c r="D14" s="57"/>
      <c r="E14" s="57"/>
      <c r="F14" s="57"/>
      <c r="G14" s="57"/>
      <c r="H14" s="57"/>
      <c r="I14" s="57"/>
      <c r="J14" s="62"/>
      <c r="K14" s="85"/>
    </row>
    <row r="15" spans="1:15" s="52" customFormat="1" ht="15" customHeight="1" thickTop="1" thickBot="1" x14ac:dyDescent="0.35">
      <c r="A15" s="58"/>
      <c r="B15" s="58"/>
      <c r="C15" s="59" t="s">
        <v>33</v>
      </c>
      <c r="D15" s="951"/>
      <c r="E15" s="964"/>
      <c r="F15" s="964"/>
      <c r="G15" s="964"/>
      <c r="H15" s="964"/>
      <c r="I15" s="965"/>
      <c r="J15" s="66"/>
      <c r="K15" s="85"/>
    </row>
    <row r="16" spans="1:15" s="52" customFormat="1" ht="15" customHeight="1" thickTop="1" thickBot="1" x14ac:dyDescent="0.35">
      <c r="A16" s="58"/>
      <c r="B16" s="58"/>
      <c r="C16" s="59" t="s">
        <v>1</v>
      </c>
      <c r="D16" s="951"/>
      <c r="E16" s="952"/>
      <c r="F16" s="952"/>
      <c r="G16" s="952"/>
      <c r="H16" s="952"/>
      <c r="I16" s="953"/>
      <c r="J16" s="66"/>
      <c r="K16" s="85"/>
    </row>
    <row r="17" spans="1:16377" s="52" customFormat="1" ht="15" customHeight="1" thickTop="1" thickBot="1" x14ac:dyDescent="0.35">
      <c r="A17" s="58"/>
      <c r="B17" s="58"/>
      <c r="C17" s="59" t="s">
        <v>2</v>
      </c>
      <c r="D17" s="951"/>
      <c r="E17" s="952"/>
      <c r="F17" s="952"/>
      <c r="G17" s="952"/>
      <c r="H17" s="952"/>
      <c r="I17" s="953"/>
      <c r="J17" s="66"/>
      <c r="K17" s="85"/>
    </row>
    <row r="18" spans="1:16377" s="52" customFormat="1" ht="15" customHeight="1" thickTop="1" thickBot="1" x14ac:dyDescent="0.35">
      <c r="A18" s="58"/>
      <c r="B18" s="58"/>
      <c r="C18" s="59" t="s">
        <v>28</v>
      </c>
      <c r="D18" s="951"/>
      <c r="E18" s="952"/>
      <c r="F18" s="952"/>
      <c r="G18" s="952"/>
      <c r="H18" s="952"/>
      <c r="I18" s="953"/>
      <c r="J18" s="66"/>
      <c r="K18" s="85"/>
    </row>
    <row r="19" spans="1:16377" s="52" customFormat="1" ht="15" customHeight="1" thickTop="1" thickBot="1" x14ac:dyDescent="0.35">
      <c r="A19" s="58"/>
      <c r="B19" s="58"/>
      <c r="C19" s="59" t="s">
        <v>4</v>
      </c>
      <c r="D19" s="957"/>
      <c r="E19" s="952"/>
      <c r="F19" s="952"/>
      <c r="G19" s="952"/>
      <c r="H19" s="952"/>
      <c r="I19" s="953"/>
      <c r="J19" s="66"/>
      <c r="K19" s="85"/>
    </row>
    <row r="20" spans="1:16377" s="52" customFormat="1" ht="15" customHeight="1" thickTop="1" thickBot="1" x14ac:dyDescent="0.35">
      <c r="A20" s="58"/>
      <c r="B20" s="58"/>
      <c r="C20" s="59" t="s">
        <v>3</v>
      </c>
      <c r="D20" s="958"/>
      <c r="E20" s="958"/>
      <c r="F20" s="958"/>
      <c r="G20" s="958"/>
      <c r="H20" s="958"/>
      <c r="I20" s="958"/>
      <c r="J20" s="66"/>
      <c r="K20" s="85"/>
    </row>
    <row r="21" spans="1:16377" s="52" customFormat="1" ht="15" customHeight="1" thickTop="1" thickBot="1" x14ac:dyDescent="0.35">
      <c r="A21" s="58"/>
      <c r="B21" s="64"/>
      <c r="C21" s="42"/>
      <c r="D21" s="46"/>
      <c r="E21" s="46"/>
      <c r="F21" s="47"/>
      <c r="G21" s="47"/>
      <c r="H21" s="47"/>
      <c r="I21" s="47"/>
      <c r="J21" s="66"/>
      <c r="K21" s="85"/>
    </row>
    <row r="22" spans="1:16377" s="61" customFormat="1" ht="15" customHeight="1" thickTop="1" thickBot="1" x14ac:dyDescent="0.4">
      <c r="B22" s="588" t="s">
        <v>162</v>
      </c>
      <c r="C22" s="589"/>
      <c r="D22" s="589"/>
      <c r="E22" s="589"/>
      <c r="F22" s="589"/>
      <c r="G22" s="589"/>
      <c r="H22" s="589"/>
      <c r="I22" s="589"/>
      <c r="K22" s="381"/>
    </row>
    <row r="23" spans="1:16377" s="61" customFormat="1" ht="7.9" customHeight="1" thickTop="1" thickBot="1" x14ac:dyDescent="0.4">
      <c r="K23" s="381"/>
    </row>
    <row r="24" spans="1:16377" s="85" customFormat="1" ht="15" customHeight="1" thickTop="1" thickBot="1" x14ac:dyDescent="0.35">
      <c r="A24" s="74"/>
      <c r="B24" s="712" t="s">
        <v>1</v>
      </c>
      <c r="C24" s="713"/>
      <c r="D24" s="782"/>
      <c r="E24" s="783"/>
      <c r="F24" s="783"/>
      <c r="G24" s="783"/>
      <c r="H24" s="783"/>
      <c r="I24" s="784"/>
      <c r="J24" s="60"/>
    </row>
    <row r="25" spans="1:16377" s="85" customFormat="1" ht="15" customHeight="1" thickTop="1" thickBot="1" x14ac:dyDescent="0.35">
      <c r="A25" s="74"/>
      <c r="B25" s="712" t="s">
        <v>2</v>
      </c>
      <c r="C25" s="713"/>
      <c r="D25" s="782"/>
      <c r="E25" s="783"/>
      <c r="F25" s="783"/>
      <c r="G25" s="783"/>
      <c r="H25" s="783"/>
      <c r="I25" s="784"/>
      <c r="J25" s="60"/>
    </row>
    <row r="26" spans="1:16377" s="85" customFormat="1" ht="15" customHeight="1" thickTop="1" thickBot="1" x14ac:dyDescent="0.35">
      <c r="A26" s="74"/>
      <c r="B26" s="712" t="s">
        <v>4</v>
      </c>
      <c r="C26" s="713"/>
      <c r="D26" s="782"/>
      <c r="E26" s="783"/>
      <c r="F26" s="783"/>
      <c r="G26" s="783"/>
      <c r="H26" s="783"/>
      <c r="I26" s="784"/>
      <c r="J26" s="60"/>
    </row>
    <row r="27" spans="1:16377" s="85" customFormat="1" ht="15" customHeight="1" thickTop="1" thickBot="1" x14ac:dyDescent="0.35">
      <c r="A27" s="74"/>
      <c r="B27" s="714" t="s">
        <v>3</v>
      </c>
      <c r="C27" s="963"/>
      <c r="D27" s="972"/>
      <c r="E27" s="973"/>
      <c r="F27" s="973"/>
      <c r="G27" s="973"/>
      <c r="H27" s="973"/>
      <c r="I27" s="974"/>
      <c r="J27" s="73"/>
    </row>
    <row r="28" spans="1:16377" s="105" customFormat="1" ht="15" customHeight="1" thickTop="1" thickBot="1" x14ac:dyDescent="0.4">
      <c r="A28" s="61"/>
      <c r="B28" s="61"/>
      <c r="C28" s="61"/>
      <c r="D28" s="61"/>
      <c r="E28" s="61"/>
      <c r="F28" s="61"/>
      <c r="G28" s="61"/>
      <c r="H28" s="61"/>
      <c r="I28" s="61"/>
      <c r="J28" s="61"/>
      <c r="K28" s="38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c r="HN28" s="61"/>
      <c r="HO28" s="61"/>
      <c r="HP28" s="61"/>
      <c r="HQ28" s="61"/>
      <c r="HR28" s="61"/>
      <c r="HS28" s="61"/>
      <c r="HT28" s="61"/>
      <c r="HU28" s="61"/>
      <c r="HV28" s="61"/>
      <c r="HW28" s="61"/>
      <c r="HX28" s="61"/>
      <c r="HY28" s="61"/>
      <c r="HZ28" s="61"/>
      <c r="IA28" s="61"/>
      <c r="IB28" s="61"/>
      <c r="IC28" s="61"/>
      <c r="ID28" s="61"/>
      <c r="IE28" s="61"/>
      <c r="IF28" s="61"/>
      <c r="IG28" s="61"/>
      <c r="IH28" s="61"/>
      <c r="II28" s="61"/>
      <c r="IJ28" s="61"/>
      <c r="IK28" s="61"/>
      <c r="IL28" s="61"/>
      <c r="IM28" s="61"/>
      <c r="IN28" s="61"/>
      <c r="IO28" s="61"/>
      <c r="IP28" s="61"/>
      <c r="IQ28" s="61"/>
      <c r="IR28" s="61"/>
      <c r="IS28" s="61"/>
      <c r="IT28" s="61"/>
      <c r="IU28" s="61"/>
      <c r="IV28" s="61"/>
      <c r="IW28" s="61"/>
      <c r="IX28" s="61"/>
      <c r="IY28" s="61"/>
      <c r="IZ28" s="61"/>
      <c r="JA28" s="61"/>
      <c r="JB28" s="61"/>
      <c r="JC28" s="61"/>
      <c r="JD28" s="61"/>
      <c r="JE28" s="61"/>
      <c r="JF28" s="61"/>
      <c r="JG28" s="61"/>
      <c r="JH28" s="61"/>
      <c r="JI28" s="61"/>
      <c r="JJ28" s="61"/>
      <c r="JK28" s="61"/>
      <c r="JL28" s="61"/>
      <c r="JM28" s="61"/>
      <c r="JN28" s="61"/>
      <c r="JO28" s="61"/>
      <c r="JP28" s="61"/>
      <c r="JQ28" s="61"/>
      <c r="JR28" s="61"/>
      <c r="JS28" s="61"/>
      <c r="JT28" s="61"/>
      <c r="JU28" s="61"/>
      <c r="JV28" s="61"/>
      <c r="JW28" s="61"/>
      <c r="JX28" s="61"/>
      <c r="JY28" s="61"/>
      <c r="JZ28" s="61"/>
      <c r="KA28" s="61"/>
      <c r="KB28" s="61"/>
      <c r="KC28" s="61"/>
      <c r="KD28" s="61"/>
      <c r="KE28" s="61"/>
      <c r="KF28" s="61"/>
      <c r="KG28" s="61"/>
      <c r="KH28" s="61"/>
      <c r="KI28" s="61"/>
      <c r="KJ28" s="61"/>
      <c r="KK28" s="61"/>
      <c r="KL28" s="61"/>
      <c r="KM28" s="61"/>
      <c r="KN28" s="61"/>
      <c r="KO28" s="61"/>
      <c r="KP28" s="61"/>
      <c r="KQ28" s="61"/>
      <c r="KR28" s="61"/>
      <c r="KS28" s="61"/>
      <c r="KT28" s="61"/>
      <c r="KU28" s="61"/>
      <c r="KV28" s="61"/>
      <c r="KW28" s="61"/>
      <c r="KX28" s="61"/>
      <c r="KY28" s="61"/>
      <c r="KZ28" s="61"/>
      <c r="LA28" s="61"/>
      <c r="LB28" s="61"/>
      <c r="LC28" s="61"/>
      <c r="LD28" s="61"/>
      <c r="LE28" s="61"/>
      <c r="LF28" s="61"/>
      <c r="LG28" s="61"/>
      <c r="LH28" s="61"/>
      <c r="LI28" s="61"/>
      <c r="LJ28" s="61"/>
      <c r="LK28" s="61"/>
      <c r="LL28" s="61"/>
      <c r="LM28" s="61"/>
      <c r="LN28" s="61"/>
      <c r="LO28" s="61"/>
      <c r="LP28" s="61"/>
      <c r="LQ28" s="61"/>
      <c r="LR28" s="61"/>
      <c r="LS28" s="61"/>
      <c r="LT28" s="61"/>
      <c r="LU28" s="61"/>
      <c r="LV28" s="61"/>
      <c r="LW28" s="61"/>
      <c r="LX28" s="61"/>
      <c r="LY28" s="61"/>
      <c r="LZ28" s="61"/>
      <c r="MA28" s="61"/>
      <c r="MB28" s="61"/>
      <c r="MC28" s="61"/>
      <c r="MD28" s="61"/>
      <c r="ME28" s="61"/>
      <c r="MF28" s="61"/>
      <c r="MG28" s="61"/>
      <c r="MH28" s="61"/>
      <c r="MI28" s="61"/>
      <c r="MJ28" s="61"/>
      <c r="MK28" s="61"/>
      <c r="ML28" s="61"/>
      <c r="MM28" s="61"/>
      <c r="MN28" s="61"/>
      <c r="MO28" s="61"/>
      <c r="MP28" s="61"/>
      <c r="MQ28" s="61"/>
      <c r="MR28" s="61"/>
      <c r="MS28" s="61"/>
      <c r="MT28" s="61"/>
      <c r="MU28" s="61"/>
      <c r="MV28" s="61"/>
      <c r="MW28" s="61"/>
      <c r="MX28" s="61"/>
      <c r="MY28" s="61"/>
      <c r="MZ28" s="61"/>
      <c r="NA28" s="61"/>
      <c r="NB28" s="61"/>
      <c r="NC28" s="61"/>
      <c r="ND28" s="61"/>
      <c r="NE28" s="61"/>
      <c r="NF28" s="61"/>
      <c r="NG28" s="61"/>
      <c r="NH28" s="61"/>
      <c r="NI28" s="61"/>
      <c r="NJ28" s="61"/>
      <c r="NK28" s="61"/>
      <c r="NL28" s="61"/>
      <c r="NM28" s="61"/>
      <c r="NN28" s="61"/>
      <c r="NO28" s="61"/>
      <c r="NP28" s="61"/>
      <c r="NQ28" s="61"/>
      <c r="NR28" s="61"/>
      <c r="NS28" s="61"/>
      <c r="NT28" s="61"/>
      <c r="NU28" s="61"/>
      <c r="NV28" s="61"/>
      <c r="NW28" s="61"/>
      <c r="NX28" s="61"/>
      <c r="NY28" s="61"/>
      <c r="NZ28" s="61"/>
      <c r="OA28" s="61"/>
      <c r="OB28" s="61"/>
      <c r="OC28" s="61"/>
      <c r="OD28" s="61"/>
      <c r="OE28" s="61"/>
      <c r="OF28" s="61"/>
      <c r="OG28" s="61"/>
      <c r="OH28" s="61"/>
      <c r="OI28" s="61"/>
      <c r="OJ28" s="61"/>
      <c r="OK28" s="61"/>
      <c r="OL28" s="61"/>
      <c r="OM28" s="61"/>
      <c r="ON28" s="61"/>
      <c r="OO28" s="61"/>
      <c r="OP28" s="61"/>
      <c r="OQ28" s="61"/>
      <c r="OR28" s="61"/>
      <c r="OS28" s="61"/>
      <c r="OT28" s="61"/>
      <c r="OU28" s="61"/>
      <c r="OV28" s="61"/>
      <c r="OW28" s="61"/>
      <c r="OX28" s="61"/>
      <c r="OY28" s="61"/>
      <c r="OZ28" s="61"/>
      <c r="PA28" s="61"/>
      <c r="PB28" s="61"/>
      <c r="PC28" s="61"/>
      <c r="PD28" s="61"/>
      <c r="PE28" s="61"/>
      <c r="PF28" s="61"/>
      <c r="PG28" s="61"/>
      <c r="PH28" s="61"/>
      <c r="PI28" s="61"/>
      <c r="PJ28" s="61"/>
      <c r="PK28" s="61"/>
      <c r="PL28" s="61"/>
      <c r="PM28" s="61"/>
      <c r="PN28" s="61"/>
      <c r="PO28" s="61"/>
      <c r="PP28" s="61"/>
      <c r="PQ28" s="61"/>
      <c r="PR28" s="61"/>
      <c r="PS28" s="61"/>
      <c r="PT28" s="61"/>
      <c r="PU28" s="61"/>
      <c r="PV28" s="61"/>
      <c r="PW28" s="61"/>
      <c r="PX28" s="61"/>
      <c r="PY28" s="61"/>
      <c r="PZ28" s="61"/>
      <c r="QA28" s="61"/>
      <c r="QB28" s="61"/>
      <c r="QC28" s="61"/>
      <c r="QD28" s="61"/>
      <c r="QE28" s="61"/>
      <c r="QF28" s="61"/>
      <c r="QG28" s="61"/>
      <c r="QH28" s="61"/>
      <c r="QI28" s="61"/>
      <c r="QJ28" s="61"/>
      <c r="QK28" s="61"/>
      <c r="QL28" s="61"/>
      <c r="QM28" s="61"/>
      <c r="QN28" s="61"/>
      <c r="QO28" s="61"/>
      <c r="QP28" s="61"/>
      <c r="QQ28" s="61"/>
      <c r="QR28" s="61"/>
      <c r="QS28" s="61"/>
      <c r="QT28" s="61"/>
      <c r="QU28" s="61"/>
      <c r="QV28" s="61"/>
      <c r="QW28" s="61"/>
      <c r="QX28" s="61"/>
      <c r="QY28" s="61"/>
      <c r="QZ28" s="61"/>
      <c r="RA28" s="61"/>
      <c r="RB28" s="61"/>
      <c r="RC28" s="61"/>
      <c r="RD28" s="61"/>
      <c r="RE28" s="61"/>
      <c r="RF28" s="61"/>
      <c r="RG28" s="61"/>
      <c r="RH28" s="61"/>
      <c r="RI28" s="61"/>
      <c r="RJ28" s="61"/>
      <c r="RK28" s="61"/>
      <c r="RL28" s="61"/>
      <c r="RM28" s="61"/>
      <c r="RN28" s="61"/>
      <c r="RO28" s="61"/>
      <c r="RP28" s="61"/>
      <c r="RQ28" s="61"/>
      <c r="RR28" s="61"/>
      <c r="RS28" s="61"/>
      <c r="RT28" s="61"/>
      <c r="RU28" s="61"/>
      <c r="RV28" s="61"/>
      <c r="RW28" s="61"/>
      <c r="RX28" s="61"/>
      <c r="RY28" s="61"/>
      <c r="RZ28" s="61"/>
      <c r="SA28" s="61"/>
      <c r="SB28" s="61"/>
      <c r="SC28" s="61"/>
      <c r="SD28" s="61"/>
      <c r="SE28" s="61"/>
      <c r="SF28" s="61"/>
      <c r="SG28" s="61"/>
      <c r="SH28" s="61"/>
      <c r="SI28" s="61"/>
      <c r="SJ28" s="61"/>
      <c r="SK28" s="61"/>
      <c r="SL28" s="61"/>
      <c r="SM28" s="61"/>
      <c r="SN28" s="61"/>
      <c r="SO28" s="61"/>
      <c r="SP28" s="61"/>
      <c r="SQ28" s="61"/>
      <c r="SR28" s="61"/>
      <c r="SS28" s="61"/>
      <c r="ST28" s="61"/>
      <c r="SU28" s="61"/>
      <c r="SV28" s="61"/>
      <c r="SW28" s="61"/>
      <c r="SX28" s="61"/>
      <c r="SY28" s="61"/>
      <c r="SZ28" s="61"/>
      <c r="TA28" s="61"/>
      <c r="TB28" s="61"/>
      <c r="TC28" s="61"/>
      <c r="TD28" s="61"/>
      <c r="TE28" s="61"/>
      <c r="TF28" s="61"/>
      <c r="TG28" s="61"/>
      <c r="TH28" s="61"/>
      <c r="TI28" s="61"/>
      <c r="TJ28" s="61"/>
      <c r="TK28" s="61"/>
      <c r="TL28" s="61"/>
      <c r="TM28" s="61"/>
      <c r="TN28" s="61"/>
      <c r="TO28" s="61"/>
      <c r="TP28" s="61"/>
      <c r="TQ28" s="61"/>
      <c r="TR28" s="61"/>
      <c r="TS28" s="61"/>
      <c r="TT28" s="61"/>
      <c r="TU28" s="61"/>
      <c r="TV28" s="61"/>
      <c r="TW28" s="61"/>
      <c r="TX28" s="61"/>
      <c r="TY28" s="61"/>
      <c r="TZ28" s="61"/>
      <c r="UA28" s="61"/>
      <c r="UB28" s="61"/>
      <c r="UC28" s="61"/>
      <c r="UD28" s="61"/>
      <c r="UE28" s="61"/>
      <c r="UF28" s="61"/>
      <c r="UG28" s="61"/>
      <c r="UH28" s="61"/>
      <c r="UI28" s="61"/>
      <c r="UJ28" s="61"/>
      <c r="UK28" s="61"/>
      <c r="UL28" s="61"/>
      <c r="UM28" s="61"/>
      <c r="UN28" s="61"/>
      <c r="UO28" s="61"/>
      <c r="UP28" s="61"/>
      <c r="UQ28" s="61"/>
      <c r="UR28" s="61"/>
      <c r="US28" s="61"/>
      <c r="UT28" s="61"/>
      <c r="UU28" s="61"/>
      <c r="UV28" s="61"/>
      <c r="UW28" s="61"/>
      <c r="UX28" s="61"/>
      <c r="UY28" s="61"/>
      <c r="UZ28" s="61"/>
      <c r="VA28" s="61"/>
      <c r="VB28" s="61"/>
      <c r="VC28" s="61"/>
      <c r="VD28" s="61"/>
      <c r="VE28" s="61"/>
      <c r="VF28" s="61"/>
      <c r="VG28" s="61"/>
      <c r="VH28" s="61"/>
      <c r="VI28" s="61"/>
      <c r="VJ28" s="61"/>
      <c r="VK28" s="61"/>
      <c r="VL28" s="61"/>
      <c r="VM28" s="61"/>
      <c r="VN28" s="61"/>
      <c r="VO28" s="61"/>
      <c r="VP28" s="61"/>
      <c r="VQ28" s="61"/>
      <c r="VR28" s="61"/>
      <c r="VS28" s="61"/>
      <c r="VT28" s="61"/>
      <c r="VU28" s="61"/>
      <c r="VV28" s="61"/>
      <c r="VW28" s="61"/>
      <c r="VX28" s="61"/>
      <c r="VY28" s="61"/>
      <c r="VZ28" s="61"/>
      <c r="WA28" s="61"/>
      <c r="WB28" s="61"/>
      <c r="WC28" s="61"/>
      <c r="WD28" s="61"/>
      <c r="WE28" s="61"/>
      <c r="WF28" s="61"/>
      <c r="WG28" s="61"/>
      <c r="WH28" s="61"/>
      <c r="WI28" s="61"/>
      <c r="WJ28" s="61"/>
      <c r="WK28" s="61"/>
      <c r="WL28" s="61"/>
      <c r="WM28" s="61"/>
      <c r="WN28" s="61"/>
      <c r="WO28" s="61"/>
      <c r="WP28" s="61"/>
      <c r="WQ28" s="61"/>
      <c r="WR28" s="61"/>
      <c r="WS28" s="61"/>
      <c r="WT28" s="61"/>
      <c r="WU28" s="61"/>
      <c r="WV28" s="61"/>
      <c r="WW28" s="61"/>
      <c r="WX28" s="61"/>
      <c r="WY28" s="61"/>
      <c r="WZ28" s="61"/>
      <c r="XA28" s="61"/>
      <c r="XB28" s="61"/>
      <c r="XC28" s="61"/>
      <c r="XD28" s="61"/>
      <c r="XE28" s="61"/>
      <c r="XF28" s="61"/>
      <c r="XG28" s="61"/>
      <c r="XH28" s="61"/>
      <c r="XI28" s="61"/>
      <c r="XJ28" s="61"/>
      <c r="XK28" s="61"/>
      <c r="XL28" s="61"/>
      <c r="XM28" s="61"/>
      <c r="XN28" s="61"/>
      <c r="XO28" s="61"/>
      <c r="XP28" s="61"/>
      <c r="XQ28" s="61"/>
      <c r="XR28" s="61"/>
      <c r="XS28" s="61"/>
      <c r="XT28" s="61"/>
      <c r="XU28" s="61"/>
      <c r="XV28" s="61"/>
      <c r="XW28" s="61"/>
      <c r="XX28" s="61"/>
      <c r="XY28" s="61"/>
      <c r="XZ28" s="61"/>
      <c r="YA28" s="61"/>
      <c r="YB28" s="61"/>
      <c r="YC28" s="61"/>
      <c r="YD28" s="61"/>
      <c r="YE28" s="61"/>
      <c r="YF28" s="61"/>
      <c r="YG28" s="61"/>
      <c r="YH28" s="61"/>
      <c r="YI28" s="61"/>
      <c r="YJ28" s="61"/>
      <c r="YK28" s="61"/>
      <c r="YL28" s="61"/>
      <c r="YM28" s="61"/>
      <c r="YN28" s="61"/>
      <c r="YO28" s="61"/>
      <c r="YP28" s="61"/>
      <c r="YQ28" s="61"/>
      <c r="YR28" s="61"/>
      <c r="YS28" s="61"/>
      <c r="YT28" s="61"/>
      <c r="YU28" s="61"/>
      <c r="YV28" s="61"/>
      <c r="YW28" s="61"/>
      <c r="YX28" s="61"/>
      <c r="YY28" s="61"/>
      <c r="YZ28" s="61"/>
      <c r="ZA28" s="61"/>
      <c r="ZB28" s="61"/>
      <c r="ZC28" s="61"/>
      <c r="ZD28" s="61"/>
      <c r="ZE28" s="61"/>
      <c r="ZF28" s="61"/>
      <c r="ZG28" s="61"/>
      <c r="ZH28" s="61"/>
      <c r="ZI28" s="61"/>
      <c r="ZJ28" s="61"/>
      <c r="ZK28" s="61"/>
      <c r="ZL28" s="61"/>
      <c r="ZM28" s="61"/>
      <c r="ZN28" s="61"/>
      <c r="ZO28" s="61"/>
      <c r="ZP28" s="61"/>
      <c r="ZQ28" s="61"/>
      <c r="ZR28" s="61"/>
      <c r="ZS28" s="61"/>
      <c r="ZT28" s="61"/>
      <c r="ZU28" s="61"/>
      <c r="ZV28" s="61"/>
      <c r="ZW28" s="61"/>
      <c r="ZX28" s="61"/>
      <c r="ZY28" s="61"/>
      <c r="ZZ28" s="61"/>
      <c r="AAA28" s="61"/>
      <c r="AAB28" s="61"/>
      <c r="AAC28" s="61"/>
      <c r="AAD28" s="61"/>
      <c r="AAE28" s="61"/>
      <c r="AAF28" s="61"/>
      <c r="AAG28" s="61"/>
      <c r="AAH28" s="61"/>
      <c r="AAI28" s="61"/>
      <c r="AAJ28" s="61"/>
      <c r="AAK28" s="61"/>
      <c r="AAL28" s="61"/>
      <c r="AAM28" s="61"/>
      <c r="AAN28" s="61"/>
      <c r="AAO28" s="61"/>
      <c r="AAP28" s="61"/>
      <c r="AAQ28" s="61"/>
      <c r="AAR28" s="61"/>
      <c r="AAS28" s="61"/>
      <c r="AAT28" s="61"/>
      <c r="AAU28" s="61"/>
      <c r="AAV28" s="61"/>
      <c r="AAW28" s="61"/>
      <c r="AAX28" s="61"/>
      <c r="AAY28" s="61"/>
      <c r="AAZ28" s="61"/>
      <c r="ABA28" s="61"/>
      <c r="ABB28" s="61"/>
      <c r="ABC28" s="61"/>
      <c r="ABD28" s="61"/>
      <c r="ABE28" s="61"/>
      <c r="ABF28" s="61"/>
      <c r="ABG28" s="61"/>
      <c r="ABH28" s="61"/>
      <c r="ABI28" s="61"/>
      <c r="ABJ28" s="61"/>
      <c r="ABK28" s="61"/>
      <c r="ABL28" s="61"/>
      <c r="ABM28" s="61"/>
      <c r="ABN28" s="61"/>
      <c r="ABO28" s="61"/>
      <c r="ABP28" s="61"/>
      <c r="ABQ28" s="61"/>
      <c r="ABR28" s="61"/>
      <c r="ABS28" s="61"/>
      <c r="ABT28" s="61"/>
      <c r="ABU28" s="61"/>
      <c r="ABV28" s="61"/>
      <c r="ABW28" s="61"/>
      <c r="ABX28" s="61"/>
      <c r="ABY28" s="61"/>
      <c r="ABZ28" s="61"/>
      <c r="ACA28" s="61"/>
      <c r="ACB28" s="61"/>
      <c r="ACC28" s="61"/>
      <c r="ACD28" s="61"/>
      <c r="ACE28" s="61"/>
      <c r="ACF28" s="61"/>
      <c r="ACG28" s="61"/>
      <c r="ACH28" s="61"/>
      <c r="ACI28" s="61"/>
      <c r="ACJ28" s="61"/>
      <c r="ACK28" s="61"/>
      <c r="ACL28" s="61"/>
      <c r="ACM28" s="61"/>
      <c r="ACN28" s="61"/>
      <c r="ACO28" s="61"/>
      <c r="ACP28" s="61"/>
      <c r="ACQ28" s="61"/>
      <c r="ACR28" s="61"/>
      <c r="ACS28" s="61"/>
      <c r="ACT28" s="61"/>
      <c r="ACU28" s="61"/>
      <c r="ACV28" s="61"/>
      <c r="ACW28" s="61"/>
      <c r="ACX28" s="61"/>
      <c r="ACY28" s="61"/>
      <c r="ACZ28" s="61"/>
      <c r="ADA28" s="61"/>
      <c r="ADB28" s="61"/>
      <c r="ADC28" s="61"/>
      <c r="ADD28" s="61"/>
      <c r="ADE28" s="61"/>
      <c r="ADF28" s="61"/>
      <c r="ADG28" s="61"/>
      <c r="ADH28" s="61"/>
      <c r="ADI28" s="61"/>
      <c r="ADJ28" s="61"/>
      <c r="ADK28" s="61"/>
      <c r="ADL28" s="61"/>
      <c r="ADM28" s="61"/>
      <c r="ADN28" s="61"/>
      <c r="ADO28" s="61"/>
      <c r="ADP28" s="61"/>
      <c r="ADQ28" s="61"/>
      <c r="ADR28" s="61"/>
      <c r="ADS28" s="61"/>
      <c r="ADT28" s="61"/>
      <c r="ADU28" s="61"/>
      <c r="ADV28" s="61"/>
      <c r="ADW28" s="61"/>
      <c r="ADX28" s="61"/>
      <c r="ADY28" s="61"/>
      <c r="ADZ28" s="61"/>
      <c r="AEA28" s="61"/>
      <c r="AEB28" s="61"/>
      <c r="AEC28" s="61"/>
      <c r="AED28" s="61"/>
      <c r="AEE28" s="61"/>
      <c r="AEF28" s="61"/>
      <c r="AEG28" s="61"/>
      <c r="AEH28" s="61"/>
      <c r="AEI28" s="61"/>
      <c r="AEJ28" s="61"/>
      <c r="AEK28" s="61"/>
      <c r="AEL28" s="61"/>
      <c r="AEM28" s="61"/>
      <c r="AEN28" s="61"/>
      <c r="AEO28" s="61"/>
      <c r="AEP28" s="61"/>
      <c r="AEQ28" s="61"/>
      <c r="AER28" s="61"/>
      <c r="AES28" s="61"/>
      <c r="AET28" s="61"/>
      <c r="AEU28" s="61"/>
      <c r="AEV28" s="61"/>
      <c r="AEW28" s="61"/>
      <c r="AEX28" s="61"/>
      <c r="AEY28" s="61"/>
      <c r="AEZ28" s="61"/>
      <c r="AFA28" s="61"/>
      <c r="AFB28" s="61"/>
      <c r="AFC28" s="61"/>
      <c r="AFD28" s="61"/>
      <c r="AFE28" s="61"/>
      <c r="AFF28" s="61"/>
      <c r="AFG28" s="61"/>
      <c r="AFH28" s="61"/>
      <c r="AFI28" s="61"/>
      <c r="AFJ28" s="61"/>
      <c r="AFK28" s="61"/>
      <c r="AFL28" s="61"/>
      <c r="AFM28" s="61"/>
      <c r="AFN28" s="61"/>
      <c r="AFO28" s="61"/>
      <c r="AFP28" s="61"/>
      <c r="AFQ28" s="61"/>
      <c r="AFR28" s="61"/>
      <c r="AFS28" s="61"/>
      <c r="AFT28" s="61"/>
      <c r="AFU28" s="61"/>
      <c r="AFV28" s="61"/>
      <c r="AFW28" s="61"/>
      <c r="AFX28" s="61"/>
      <c r="AFY28" s="61"/>
      <c r="AFZ28" s="61"/>
      <c r="AGA28" s="61"/>
      <c r="AGB28" s="61"/>
      <c r="AGC28" s="61"/>
      <c r="AGD28" s="61"/>
      <c r="AGE28" s="61"/>
      <c r="AGF28" s="61"/>
      <c r="AGG28" s="61"/>
      <c r="AGH28" s="61"/>
      <c r="AGI28" s="61"/>
      <c r="AGJ28" s="61"/>
      <c r="AGK28" s="61"/>
      <c r="AGL28" s="61"/>
      <c r="AGM28" s="61"/>
      <c r="AGN28" s="61"/>
      <c r="AGO28" s="61"/>
      <c r="AGP28" s="61"/>
      <c r="AGQ28" s="61"/>
      <c r="AGR28" s="61"/>
      <c r="AGS28" s="61"/>
      <c r="AGT28" s="61"/>
      <c r="AGU28" s="61"/>
      <c r="AGV28" s="61"/>
      <c r="AGW28" s="61"/>
      <c r="AGX28" s="61"/>
      <c r="AGY28" s="61"/>
      <c r="AGZ28" s="61"/>
      <c r="AHA28" s="61"/>
      <c r="AHB28" s="61"/>
      <c r="AHC28" s="61"/>
      <c r="AHD28" s="61"/>
      <c r="AHE28" s="61"/>
      <c r="AHF28" s="61"/>
      <c r="AHG28" s="61"/>
      <c r="AHH28" s="61"/>
      <c r="AHI28" s="61"/>
      <c r="AHJ28" s="61"/>
      <c r="AHK28" s="61"/>
      <c r="AHL28" s="61"/>
      <c r="AHM28" s="61"/>
      <c r="AHN28" s="61"/>
      <c r="AHO28" s="61"/>
      <c r="AHP28" s="61"/>
      <c r="AHQ28" s="61"/>
      <c r="AHR28" s="61"/>
      <c r="AHS28" s="61"/>
      <c r="AHT28" s="61"/>
      <c r="AHU28" s="61"/>
      <c r="AHV28" s="61"/>
      <c r="AHW28" s="61"/>
      <c r="AHX28" s="61"/>
      <c r="AHY28" s="61"/>
      <c r="AHZ28" s="61"/>
      <c r="AIA28" s="61"/>
      <c r="AIB28" s="61"/>
      <c r="AIC28" s="61"/>
      <c r="AID28" s="61"/>
      <c r="AIE28" s="61"/>
      <c r="AIF28" s="61"/>
      <c r="AIG28" s="61"/>
      <c r="AIH28" s="61"/>
      <c r="AII28" s="61"/>
      <c r="AIJ28" s="61"/>
      <c r="AIK28" s="61"/>
      <c r="AIL28" s="61"/>
      <c r="AIM28" s="61"/>
      <c r="AIN28" s="61"/>
      <c r="AIO28" s="61"/>
      <c r="AIP28" s="61"/>
      <c r="AIQ28" s="61"/>
      <c r="AIR28" s="61"/>
      <c r="AIS28" s="61"/>
      <c r="AIT28" s="61"/>
      <c r="AIU28" s="61"/>
      <c r="AIV28" s="61"/>
      <c r="AIW28" s="61"/>
      <c r="AIX28" s="61"/>
      <c r="AIY28" s="61"/>
      <c r="AIZ28" s="61"/>
      <c r="AJA28" s="61"/>
      <c r="AJB28" s="61"/>
      <c r="AJC28" s="61"/>
      <c r="AJD28" s="61"/>
      <c r="AJE28" s="61"/>
      <c r="AJF28" s="61"/>
      <c r="AJG28" s="61"/>
      <c r="AJH28" s="61"/>
      <c r="AJI28" s="61"/>
      <c r="AJJ28" s="61"/>
      <c r="AJK28" s="61"/>
      <c r="AJL28" s="61"/>
      <c r="AJM28" s="61"/>
      <c r="AJN28" s="61"/>
      <c r="AJO28" s="61"/>
      <c r="AJP28" s="61"/>
      <c r="AJQ28" s="61"/>
      <c r="AJR28" s="61"/>
      <c r="AJS28" s="61"/>
      <c r="AJT28" s="61"/>
      <c r="AJU28" s="61"/>
      <c r="AJV28" s="61"/>
      <c r="AJW28" s="61"/>
      <c r="AJX28" s="61"/>
      <c r="AJY28" s="61"/>
      <c r="AJZ28" s="61"/>
      <c r="AKA28" s="61"/>
      <c r="AKB28" s="61"/>
      <c r="AKC28" s="61"/>
      <c r="AKD28" s="61"/>
      <c r="AKE28" s="61"/>
      <c r="AKF28" s="61"/>
      <c r="AKG28" s="61"/>
      <c r="AKH28" s="61"/>
      <c r="AKI28" s="61"/>
      <c r="AKJ28" s="61"/>
      <c r="AKK28" s="61"/>
      <c r="AKL28" s="61"/>
      <c r="AKM28" s="61"/>
      <c r="AKN28" s="61"/>
      <c r="AKO28" s="61"/>
      <c r="AKP28" s="61"/>
      <c r="AKQ28" s="61"/>
      <c r="AKR28" s="61"/>
      <c r="AKS28" s="61"/>
      <c r="AKT28" s="61"/>
      <c r="AKU28" s="61"/>
      <c r="AKV28" s="61"/>
      <c r="AKW28" s="61"/>
      <c r="AKX28" s="61"/>
      <c r="AKY28" s="61"/>
      <c r="AKZ28" s="61"/>
      <c r="ALA28" s="61"/>
      <c r="ALB28" s="61"/>
      <c r="ALC28" s="61"/>
      <c r="ALD28" s="61"/>
      <c r="ALE28" s="61"/>
      <c r="ALF28" s="61"/>
      <c r="ALG28" s="61"/>
      <c r="ALH28" s="61"/>
      <c r="ALI28" s="61"/>
      <c r="ALJ28" s="61"/>
      <c r="ALK28" s="61"/>
      <c r="ALL28" s="61"/>
      <c r="ALM28" s="61"/>
      <c r="ALN28" s="61"/>
      <c r="ALO28" s="61"/>
      <c r="ALP28" s="61"/>
      <c r="ALQ28" s="61"/>
      <c r="ALR28" s="61"/>
      <c r="ALS28" s="61"/>
      <c r="ALT28" s="61"/>
      <c r="ALU28" s="61"/>
      <c r="ALV28" s="61"/>
      <c r="ALW28" s="61"/>
      <c r="ALX28" s="61"/>
      <c r="ALY28" s="61"/>
      <c r="ALZ28" s="61"/>
      <c r="AMA28" s="61"/>
      <c r="AMB28" s="61"/>
      <c r="AMC28" s="61"/>
      <c r="AMD28" s="61"/>
      <c r="AME28" s="61"/>
      <c r="AMF28" s="61"/>
      <c r="AMG28" s="61"/>
      <c r="AMH28" s="61"/>
      <c r="AMI28" s="61"/>
      <c r="AMJ28" s="61"/>
      <c r="AMK28" s="61"/>
      <c r="AML28" s="61"/>
      <c r="AMM28" s="61"/>
      <c r="AMN28" s="61"/>
      <c r="AMO28" s="61"/>
      <c r="AMP28" s="61"/>
      <c r="AMQ28" s="61"/>
      <c r="AMR28" s="61"/>
      <c r="AMS28" s="61"/>
      <c r="AMT28" s="61"/>
      <c r="AMU28" s="61"/>
      <c r="AMV28" s="61"/>
      <c r="AMW28" s="61"/>
      <c r="AMX28" s="61"/>
      <c r="AMY28" s="61"/>
      <c r="AMZ28" s="61"/>
      <c r="ANA28" s="61"/>
      <c r="ANB28" s="61"/>
      <c r="ANC28" s="61"/>
      <c r="AND28" s="61"/>
      <c r="ANE28" s="61"/>
      <c r="ANF28" s="61"/>
      <c r="ANG28" s="61"/>
      <c r="ANH28" s="61"/>
      <c r="ANI28" s="61"/>
      <c r="ANJ28" s="61"/>
      <c r="ANK28" s="61"/>
      <c r="ANL28" s="61"/>
      <c r="ANM28" s="61"/>
      <c r="ANN28" s="61"/>
      <c r="ANO28" s="61"/>
      <c r="ANP28" s="61"/>
      <c r="ANQ28" s="61"/>
      <c r="ANR28" s="61"/>
      <c r="ANS28" s="61"/>
      <c r="ANT28" s="61"/>
      <c r="ANU28" s="61"/>
      <c r="ANV28" s="61"/>
      <c r="ANW28" s="61"/>
      <c r="ANX28" s="61"/>
      <c r="ANY28" s="61"/>
      <c r="ANZ28" s="61"/>
      <c r="AOA28" s="61"/>
      <c r="AOB28" s="61"/>
      <c r="AOC28" s="61"/>
      <c r="AOD28" s="61"/>
      <c r="AOE28" s="61"/>
      <c r="AOF28" s="61"/>
      <c r="AOG28" s="61"/>
      <c r="AOH28" s="61"/>
      <c r="AOI28" s="61"/>
      <c r="AOJ28" s="61"/>
      <c r="AOK28" s="61"/>
      <c r="AOL28" s="61"/>
      <c r="AOM28" s="61"/>
      <c r="AON28" s="61"/>
      <c r="AOO28" s="61"/>
      <c r="AOP28" s="61"/>
      <c r="AOQ28" s="61"/>
      <c r="AOR28" s="61"/>
      <c r="AOS28" s="61"/>
      <c r="AOT28" s="61"/>
      <c r="AOU28" s="61"/>
      <c r="AOV28" s="61"/>
      <c r="AOW28" s="61"/>
      <c r="AOX28" s="61"/>
      <c r="AOY28" s="61"/>
      <c r="AOZ28" s="61"/>
      <c r="APA28" s="61"/>
      <c r="APB28" s="61"/>
      <c r="APC28" s="61"/>
      <c r="APD28" s="61"/>
      <c r="APE28" s="61"/>
      <c r="APF28" s="61"/>
      <c r="APG28" s="61"/>
      <c r="APH28" s="61"/>
      <c r="API28" s="61"/>
      <c r="APJ28" s="61"/>
      <c r="APK28" s="61"/>
      <c r="APL28" s="61"/>
      <c r="APM28" s="61"/>
      <c r="APN28" s="61"/>
      <c r="APO28" s="61"/>
      <c r="APP28" s="61"/>
      <c r="APQ28" s="61"/>
      <c r="APR28" s="61"/>
      <c r="APS28" s="61"/>
      <c r="APT28" s="61"/>
      <c r="APU28" s="61"/>
      <c r="APV28" s="61"/>
      <c r="APW28" s="61"/>
      <c r="APX28" s="61"/>
      <c r="APY28" s="61"/>
      <c r="APZ28" s="61"/>
      <c r="AQA28" s="61"/>
      <c r="AQB28" s="61"/>
      <c r="AQC28" s="61"/>
      <c r="AQD28" s="61"/>
      <c r="AQE28" s="61"/>
      <c r="AQF28" s="61"/>
      <c r="AQG28" s="61"/>
      <c r="AQH28" s="61"/>
      <c r="AQI28" s="61"/>
      <c r="AQJ28" s="61"/>
      <c r="AQK28" s="61"/>
      <c r="AQL28" s="61"/>
      <c r="AQM28" s="61"/>
      <c r="AQN28" s="61"/>
      <c r="AQO28" s="61"/>
      <c r="AQP28" s="61"/>
      <c r="AQQ28" s="61"/>
      <c r="AQR28" s="61"/>
      <c r="AQS28" s="61"/>
      <c r="AQT28" s="61"/>
      <c r="AQU28" s="61"/>
      <c r="AQV28" s="61"/>
      <c r="AQW28" s="61"/>
      <c r="AQX28" s="61"/>
      <c r="AQY28" s="61"/>
      <c r="AQZ28" s="61"/>
      <c r="ARA28" s="61"/>
      <c r="ARB28" s="61"/>
      <c r="ARC28" s="61"/>
      <c r="ARD28" s="61"/>
      <c r="ARE28" s="61"/>
      <c r="ARF28" s="61"/>
      <c r="ARG28" s="61"/>
      <c r="ARH28" s="61"/>
      <c r="ARI28" s="61"/>
      <c r="ARJ28" s="61"/>
      <c r="ARK28" s="61"/>
      <c r="ARL28" s="61"/>
      <c r="ARM28" s="61"/>
      <c r="ARN28" s="61"/>
      <c r="ARO28" s="61"/>
      <c r="ARP28" s="61"/>
      <c r="ARQ28" s="61"/>
      <c r="ARR28" s="61"/>
      <c r="ARS28" s="61"/>
      <c r="ART28" s="61"/>
      <c r="ARU28" s="61"/>
      <c r="ARV28" s="61"/>
      <c r="ARW28" s="61"/>
      <c r="ARX28" s="61"/>
      <c r="ARY28" s="61"/>
      <c r="ARZ28" s="61"/>
      <c r="ASA28" s="61"/>
      <c r="ASB28" s="61"/>
      <c r="ASC28" s="61"/>
      <c r="ASD28" s="61"/>
      <c r="ASE28" s="61"/>
      <c r="ASF28" s="61"/>
      <c r="ASG28" s="61"/>
      <c r="ASH28" s="61"/>
      <c r="ASI28" s="61"/>
      <c r="ASJ28" s="61"/>
      <c r="ASK28" s="61"/>
      <c r="ASL28" s="61"/>
      <c r="ASM28" s="61"/>
      <c r="ASN28" s="61"/>
      <c r="ASO28" s="61"/>
      <c r="ASP28" s="61"/>
      <c r="ASQ28" s="61"/>
      <c r="ASR28" s="61"/>
      <c r="ASS28" s="61"/>
      <c r="AST28" s="61"/>
      <c r="ASU28" s="61"/>
      <c r="ASV28" s="61"/>
      <c r="ASW28" s="61"/>
      <c r="ASX28" s="61"/>
      <c r="ASY28" s="61"/>
      <c r="ASZ28" s="61"/>
      <c r="ATA28" s="61"/>
      <c r="ATB28" s="61"/>
      <c r="ATC28" s="61"/>
      <c r="ATD28" s="61"/>
      <c r="ATE28" s="61"/>
      <c r="ATF28" s="61"/>
      <c r="ATG28" s="61"/>
      <c r="ATH28" s="61"/>
      <c r="ATI28" s="61"/>
      <c r="ATJ28" s="61"/>
      <c r="ATK28" s="61"/>
      <c r="ATL28" s="61"/>
      <c r="ATM28" s="61"/>
      <c r="ATN28" s="61"/>
      <c r="ATO28" s="61"/>
      <c r="ATP28" s="61"/>
      <c r="ATQ28" s="61"/>
      <c r="ATR28" s="61"/>
      <c r="ATS28" s="61"/>
      <c r="ATT28" s="61"/>
      <c r="ATU28" s="61"/>
      <c r="ATV28" s="61"/>
      <c r="ATW28" s="61"/>
      <c r="ATX28" s="61"/>
      <c r="ATY28" s="61"/>
      <c r="ATZ28" s="61"/>
      <c r="AUA28" s="61"/>
      <c r="AUB28" s="61"/>
      <c r="AUC28" s="61"/>
      <c r="AUD28" s="61"/>
      <c r="AUE28" s="61"/>
      <c r="AUF28" s="61"/>
      <c r="AUG28" s="61"/>
      <c r="AUH28" s="61"/>
      <c r="AUI28" s="61"/>
      <c r="AUJ28" s="61"/>
      <c r="AUK28" s="61"/>
      <c r="AUL28" s="61"/>
      <c r="AUM28" s="61"/>
      <c r="AUN28" s="61"/>
      <c r="AUO28" s="61"/>
      <c r="AUP28" s="61"/>
      <c r="AUQ28" s="61"/>
      <c r="AUR28" s="61"/>
      <c r="AUS28" s="61"/>
      <c r="AUT28" s="61"/>
      <c r="AUU28" s="61"/>
      <c r="AUV28" s="61"/>
      <c r="AUW28" s="61"/>
      <c r="AUX28" s="61"/>
      <c r="AUY28" s="61"/>
      <c r="AUZ28" s="61"/>
      <c r="AVA28" s="61"/>
      <c r="AVB28" s="61"/>
      <c r="AVC28" s="61"/>
      <c r="AVD28" s="61"/>
      <c r="AVE28" s="61"/>
      <c r="AVF28" s="61"/>
      <c r="AVG28" s="61"/>
      <c r="AVH28" s="61"/>
      <c r="AVI28" s="61"/>
      <c r="AVJ28" s="61"/>
      <c r="AVK28" s="61"/>
      <c r="AVL28" s="61"/>
      <c r="AVM28" s="61"/>
      <c r="AVN28" s="61"/>
      <c r="AVO28" s="61"/>
      <c r="AVP28" s="61"/>
      <c r="AVQ28" s="61"/>
      <c r="AVR28" s="61"/>
      <c r="AVS28" s="61"/>
      <c r="AVT28" s="61"/>
      <c r="AVU28" s="61"/>
      <c r="AVV28" s="61"/>
      <c r="AVW28" s="61"/>
      <c r="AVX28" s="61"/>
      <c r="AVY28" s="61"/>
      <c r="AVZ28" s="61"/>
      <c r="AWA28" s="61"/>
      <c r="AWB28" s="61"/>
      <c r="AWC28" s="61"/>
      <c r="AWD28" s="61"/>
      <c r="AWE28" s="61"/>
      <c r="AWF28" s="61"/>
      <c r="AWG28" s="61"/>
      <c r="AWH28" s="61"/>
      <c r="AWI28" s="61"/>
      <c r="AWJ28" s="61"/>
      <c r="AWK28" s="61"/>
      <c r="AWL28" s="61"/>
      <c r="AWM28" s="61"/>
      <c r="AWN28" s="61"/>
      <c r="AWO28" s="61"/>
      <c r="AWP28" s="61"/>
      <c r="AWQ28" s="61"/>
      <c r="AWR28" s="61"/>
      <c r="AWS28" s="61"/>
      <c r="AWT28" s="61"/>
      <c r="AWU28" s="61"/>
      <c r="AWV28" s="61"/>
      <c r="AWW28" s="61"/>
      <c r="AWX28" s="61"/>
      <c r="AWY28" s="61"/>
      <c r="AWZ28" s="61"/>
      <c r="AXA28" s="61"/>
      <c r="AXB28" s="61"/>
      <c r="AXC28" s="61"/>
      <c r="AXD28" s="61"/>
      <c r="AXE28" s="61"/>
      <c r="AXF28" s="61"/>
      <c r="AXG28" s="61"/>
      <c r="AXH28" s="61"/>
      <c r="AXI28" s="61"/>
      <c r="AXJ28" s="61"/>
      <c r="AXK28" s="61"/>
      <c r="AXL28" s="61"/>
      <c r="AXM28" s="61"/>
      <c r="AXN28" s="61"/>
      <c r="AXO28" s="61"/>
      <c r="AXP28" s="61"/>
      <c r="AXQ28" s="61"/>
      <c r="AXR28" s="61"/>
      <c r="AXS28" s="61"/>
      <c r="AXT28" s="61"/>
      <c r="AXU28" s="61"/>
      <c r="AXV28" s="61"/>
      <c r="AXW28" s="61"/>
      <c r="AXX28" s="61"/>
      <c r="AXY28" s="61"/>
      <c r="AXZ28" s="61"/>
      <c r="AYA28" s="61"/>
      <c r="AYB28" s="61"/>
      <c r="AYC28" s="61"/>
      <c r="AYD28" s="61"/>
      <c r="AYE28" s="61"/>
      <c r="AYF28" s="61"/>
      <c r="AYG28" s="61"/>
      <c r="AYH28" s="61"/>
      <c r="AYI28" s="61"/>
      <c r="AYJ28" s="61"/>
      <c r="AYK28" s="61"/>
      <c r="AYL28" s="61"/>
      <c r="AYM28" s="61"/>
      <c r="AYN28" s="61"/>
      <c r="AYO28" s="61"/>
      <c r="AYP28" s="61"/>
      <c r="AYQ28" s="61"/>
      <c r="AYR28" s="61"/>
      <c r="AYS28" s="61"/>
      <c r="AYT28" s="61"/>
      <c r="AYU28" s="61"/>
      <c r="AYV28" s="61"/>
      <c r="AYW28" s="61"/>
      <c r="AYX28" s="61"/>
      <c r="AYY28" s="61"/>
      <c r="AYZ28" s="61"/>
      <c r="AZA28" s="61"/>
      <c r="AZB28" s="61"/>
      <c r="AZC28" s="61"/>
      <c r="AZD28" s="61"/>
      <c r="AZE28" s="61"/>
      <c r="AZF28" s="61"/>
      <c r="AZG28" s="61"/>
      <c r="AZH28" s="61"/>
      <c r="AZI28" s="61"/>
      <c r="AZJ28" s="61"/>
      <c r="AZK28" s="61"/>
      <c r="AZL28" s="61"/>
      <c r="AZM28" s="61"/>
      <c r="AZN28" s="61"/>
      <c r="AZO28" s="61"/>
      <c r="AZP28" s="61"/>
      <c r="AZQ28" s="61"/>
      <c r="AZR28" s="61"/>
      <c r="AZS28" s="61"/>
      <c r="AZT28" s="61"/>
      <c r="AZU28" s="61"/>
      <c r="AZV28" s="61"/>
      <c r="AZW28" s="61"/>
      <c r="AZX28" s="61"/>
      <c r="AZY28" s="61"/>
      <c r="AZZ28" s="61"/>
      <c r="BAA28" s="61"/>
      <c r="BAB28" s="61"/>
      <c r="BAC28" s="61"/>
      <c r="BAD28" s="61"/>
      <c r="BAE28" s="61"/>
      <c r="BAF28" s="61"/>
      <c r="BAG28" s="61"/>
      <c r="BAH28" s="61"/>
      <c r="BAI28" s="61"/>
      <c r="BAJ28" s="61"/>
      <c r="BAK28" s="61"/>
      <c r="BAL28" s="61"/>
      <c r="BAM28" s="61"/>
      <c r="BAN28" s="61"/>
      <c r="BAO28" s="61"/>
      <c r="BAP28" s="61"/>
      <c r="BAQ28" s="61"/>
      <c r="BAR28" s="61"/>
      <c r="BAS28" s="61"/>
      <c r="BAT28" s="61"/>
      <c r="BAU28" s="61"/>
      <c r="BAV28" s="61"/>
      <c r="BAW28" s="61"/>
      <c r="BAX28" s="61"/>
      <c r="BAY28" s="61"/>
      <c r="BAZ28" s="61"/>
      <c r="BBA28" s="61"/>
      <c r="BBB28" s="61"/>
      <c r="BBC28" s="61"/>
      <c r="BBD28" s="61"/>
      <c r="BBE28" s="61"/>
      <c r="BBF28" s="61"/>
      <c r="BBG28" s="61"/>
      <c r="BBH28" s="61"/>
      <c r="BBI28" s="61"/>
      <c r="BBJ28" s="61"/>
      <c r="BBK28" s="61"/>
      <c r="BBL28" s="61"/>
      <c r="BBM28" s="61"/>
      <c r="BBN28" s="61"/>
      <c r="BBO28" s="61"/>
      <c r="BBP28" s="61"/>
      <c r="BBQ28" s="61"/>
      <c r="BBR28" s="61"/>
      <c r="BBS28" s="61"/>
      <c r="BBT28" s="61"/>
      <c r="BBU28" s="61"/>
      <c r="BBV28" s="61"/>
      <c r="BBW28" s="61"/>
      <c r="BBX28" s="61"/>
      <c r="BBY28" s="61"/>
      <c r="BBZ28" s="61"/>
      <c r="BCA28" s="61"/>
      <c r="BCB28" s="61"/>
      <c r="BCC28" s="61"/>
      <c r="BCD28" s="61"/>
      <c r="BCE28" s="61"/>
      <c r="BCF28" s="61"/>
      <c r="BCG28" s="61"/>
      <c r="BCH28" s="61"/>
      <c r="BCI28" s="61"/>
      <c r="BCJ28" s="61"/>
      <c r="BCK28" s="61"/>
      <c r="BCL28" s="61"/>
      <c r="BCM28" s="61"/>
      <c r="BCN28" s="61"/>
      <c r="BCO28" s="61"/>
      <c r="BCP28" s="61"/>
      <c r="BCQ28" s="61"/>
      <c r="BCR28" s="61"/>
      <c r="BCS28" s="61"/>
      <c r="BCT28" s="61"/>
      <c r="BCU28" s="61"/>
      <c r="BCV28" s="61"/>
      <c r="BCW28" s="61"/>
      <c r="BCX28" s="61"/>
      <c r="BCY28" s="61"/>
      <c r="BCZ28" s="61"/>
      <c r="BDA28" s="61"/>
      <c r="BDB28" s="61"/>
      <c r="BDC28" s="61"/>
      <c r="BDD28" s="61"/>
      <c r="BDE28" s="61"/>
      <c r="BDF28" s="61"/>
      <c r="BDG28" s="61"/>
      <c r="BDH28" s="61"/>
      <c r="BDI28" s="61"/>
      <c r="BDJ28" s="61"/>
      <c r="BDK28" s="61"/>
      <c r="BDL28" s="61"/>
      <c r="BDM28" s="61"/>
      <c r="BDN28" s="61"/>
      <c r="BDO28" s="61"/>
      <c r="BDP28" s="61"/>
      <c r="BDQ28" s="61"/>
      <c r="BDR28" s="61"/>
      <c r="BDS28" s="61"/>
      <c r="BDT28" s="61"/>
      <c r="BDU28" s="61"/>
      <c r="BDV28" s="61"/>
      <c r="BDW28" s="61"/>
      <c r="BDX28" s="61"/>
      <c r="BDY28" s="61"/>
      <c r="BDZ28" s="61"/>
      <c r="BEA28" s="61"/>
      <c r="BEB28" s="61"/>
      <c r="BEC28" s="61"/>
      <c r="BED28" s="61"/>
      <c r="BEE28" s="61"/>
      <c r="BEF28" s="61"/>
      <c r="BEG28" s="61"/>
      <c r="BEH28" s="61"/>
      <c r="BEI28" s="61"/>
      <c r="BEJ28" s="61"/>
      <c r="BEK28" s="61"/>
      <c r="BEL28" s="61"/>
      <c r="BEM28" s="61"/>
      <c r="BEN28" s="61"/>
      <c r="BEO28" s="61"/>
      <c r="BEP28" s="61"/>
      <c r="BEQ28" s="61"/>
      <c r="BER28" s="61"/>
      <c r="BES28" s="61"/>
      <c r="BET28" s="61"/>
      <c r="BEU28" s="61"/>
      <c r="BEV28" s="61"/>
      <c r="BEW28" s="61"/>
      <c r="BEX28" s="61"/>
      <c r="BEY28" s="61"/>
      <c r="BEZ28" s="61"/>
      <c r="BFA28" s="61"/>
      <c r="BFB28" s="61"/>
      <c r="BFC28" s="61"/>
      <c r="BFD28" s="61"/>
      <c r="BFE28" s="61"/>
      <c r="BFF28" s="61"/>
      <c r="BFG28" s="61"/>
      <c r="BFH28" s="61"/>
      <c r="BFI28" s="61"/>
      <c r="BFJ28" s="61"/>
      <c r="BFK28" s="61"/>
      <c r="BFL28" s="61"/>
      <c r="BFM28" s="61"/>
      <c r="BFN28" s="61"/>
      <c r="BFO28" s="61"/>
      <c r="BFP28" s="61"/>
      <c r="BFQ28" s="61"/>
      <c r="BFR28" s="61"/>
      <c r="BFS28" s="61"/>
      <c r="BFT28" s="61"/>
      <c r="BFU28" s="61"/>
      <c r="BFV28" s="61"/>
      <c r="BFW28" s="61"/>
      <c r="BFX28" s="61"/>
      <c r="BFY28" s="61"/>
      <c r="BFZ28" s="61"/>
      <c r="BGA28" s="61"/>
      <c r="BGB28" s="61"/>
      <c r="BGC28" s="61"/>
      <c r="BGD28" s="61"/>
      <c r="BGE28" s="61"/>
      <c r="BGF28" s="61"/>
      <c r="BGG28" s="61"/>
      <c r="BGH28" s="61"/>
      <c r="BGI28" s="61"/>
      <c r="BGJ28" s="61"/>
      <c r="BGK28" s="61"/>
      <c r="BGL28" s="61"/>
      <c r="BGM28" s="61"/>
      <c r="BGN28" s="61"/>
      <c r="BGO28" s="61"/>
      <c r="BGP28" s="61"/>
      <c r="BGQ28" s="61"/>
      <c r="BGR28" s="61"/>
      <c r="BGS28" s="61"/>
      <c r="BGT28" s="61"/>
      <c r="BGU28" s="61"/>
      <c r="BGV28" s="61"/>
      <c r="BGW28" s="61"/>
      <c r="BGX28" s="61"/>
      <c r="BGY28" s="61"/>
      <c r="BGZ28" s="61"/>
      <c r="BHA28" s="61"/>
      <c r="BHB28" s="61"/>
      <c r="BHC28" s="61"/>
      <c r="BHD28" s="61"/>
      <c r="BHE28" s="61"/>
      <c r="BHF28" s="61"/>
      <c r="BHG28" s="61"/>
      <c r="BHH28" s="61"/>
      <c r="BHI28" s="61"/>
      <c r="BHJ28" s="61"/>
      <c r="BHK28" s="61"/>
      <c r="BHL28" s="61"/>
      <c r="BHM28" s="61"/>
      <c r="BHN28" s="61"/>
      <c r="BHO28" s="61"/>
      <c r="BHP28" s="61"/>
      <c r="BHQ28" s="61"/>
      <c r="BHR28" s="61"/>
      <c r="BHS28" s="61"/>
      <c r="BHT28" s="61"/>
      <c r="BHU28" s="61"/>
      <c r="BHV28" s="61"/>
      <c r="BHW28" s="61"/>
      <c r="BHX28" s="61"/>
      <c r="BHY28" s="61"/>
      <c r="BHZ28" s="61"/>
      <c r="BIA28" s="61"/>
      <c r="BIB28" s="61"/>
      <c r="BIC28" s="61"/>
      <c r="BID28" s="61"/>
      <c r="BIE28" s="61"/>
      <c r="BIF28" s="61"/>
      <c r="BIG28" s="61"/>
      <c r="BIH28" s="61"/>
      <c r="BII28" s="61"/>
      <c r="BIJ28" s="61"/>
      <c r="BIK28" s="61"/>
      <c r="BIL28" s="61"/>
      <c r="BIM28" s="61"/>
      <c r="BIN28" s="61"/>
      <c r="BIO28" s="61"/>
      <c r="BIP28" s="61"/>
      <c r="BIQ28" s="61"/>
      <c r="BIR28" s="61"/>
      <c r="BIS28" s="61"/>
      <c r="BIT28" s="61"/>
      <c r="BIU28" s="61"/>
      <c r="BIV28" s="61"/>
      <c r="BIW28" s="61"/>
      <c r="BIX28" s="61"/>
      <c r="BIY28" s="61"/>
      <c r="BIZ28" s="61"/>
      <c r="BJA28" s="61"/>
      <c r="BJB28" s="61"/>
      <c r="BJC28" s="61"/>
      <c r="BJD28" s="61"/>
      <c r="BJE28" s="61"/>
      <c r="BJF28" s="61"/>
      <c r="BJG28" s="61"/>
      <c r="BJH28" s="61"/>
      <c r="BJI28" s="61"/>
      <c r="BJJ28" s="61"/>
      <c r="BJK28" s="61"/>
      <c r="BJL28" s="61"/>
      <c r="BJM28" s="61"/>
      <c r="BJN28" s="61"/>
      <c r="BJO28" s="61"/>
      <c r="BJP28" s="61"/>
      <c r="BJQ28" s="61"/>
      <c r="BJR28" s="61"/>
      <c r="BJS28" s="61"/>
      <c r="BJT28" s="61"/>
      <c r="BJU28" s="61"/>
      <c r="BJV28" s="61"/>
      <c r="BJW28" s="61"/>
      <c r="BJX28" s="61"/>
      <c r="BJY28" s="61"/>
      <c r="BJZ28" s="61"/>
      <c r="BKA28" s="61"/>
      <c r="BKB28" s="61"/>
      <c r="BKC28" s="61"/>
      <c r="BKD28" s="61"/>
      <c r="BKE28" s="61"/>
      <c r="BKF28" s="61"/>
      <c r="BKG28" s="61"/>
      <c r="BKH28" s="61"/>
      <c r="BKI28" s="61"/>
      <c r="BKJ28" s="61"/>
      <c r="BKK28" s="61"/>
      <c r="BKL28" s="61"/>
      <c r="BKM28" s="61"/>
      <c r="BKN28" s="61"/>
      <c r="BKO28" s="61"/>
      <c r="BKP28" s="61"/>
      <c r="BKQ28" s="61"/>
      <c r="BKR28" s="61"/>
      <c r="BKS28" s="61"/>
      <c r="BKT28" s="61"/>
      <c r="BKU28" s="61"/>
      <c r="BKV28" s="61"/>
      <c r="BKW28" s="61"/>
      <c r="BKX28" s="61"/>
      <c r="BKY28" s="61"/>
      <c r="BKZ28" s="61"/>
      <c r="BLA28" s="61"/>
      <c r="BLB28" s="61"/>
      <c r="BLC28" s="61"/>
      <c r="BLD28" s="61"/>
      <c r="BLE28" s="61"/>
      <c r="BLF28" s="61"/>
      <c r="BLG28" s="61"/>
      <c r="BLH28" s="61"/>
      <c r="BLI28" s="61"/>
      <c r="BLJ28" s="61"/>
      <c r="BLK28" s="61"/>
      <c r="BLL28" s="61"/>
      <c r="BLM28" s="61"/>
      <c r="BLN28" s="61"/>
      <c r="BLO28" s="61"/>
      <c r="BLP28" s="61"/>
      <c r="BLQ28" s="61"/>
      <c r="BLR28" s="61"/>
      <c r="BLS28" s="61"/>
      <c r="BLT28" s="61"/>
      <c r="BLU28" s="61"/>
      <c r="BLV28" s="61"/>
      <c r="BLW28" s="61"/>
      <c r="BLX28" s="61"/>
      <c r="BLY28" s="61"/>
      <c r="BLZ28" s="61"/>
      <c r="BMA28" s="61"/>
      <c r="BMB28" s="61"/>
      <c r="BMC28" s="61"/>
      <c r="BMD28" s="61"/>
      <c r="BME28" s="61"/>
      <c r="BMF28" s="61"/>
      <c r="BMG28" s="61"/>
      <c r="BMH28" s="61"/>
      <c r="BMI28" s="61"/>
      <c r="BMJ28" s="61"/>
      <c r="BMK28" s="61"/>
      <c r="BML28" s="61"/>
      <c r="BMM28" s="61"/>
      <c r="BMN28" s="61"/>
      <c r="BMO28" s="61"/>
      <c r="BMP28" s="61"/>
      <c r="BMQ28" s="61"/>
      <c r="BMR28" s="61"/>
      <c r="BMS28" s="61"/>
      <c r="BMT28" s="61"/>
      <c r="BMU28" s="61"/>
      <c r="BMV28" s="61"/>
      <c r="BMW28" s="61"/>
      <c r="BMX28" s="61"/>
      <c r="BMY28" s="61"/>
      <c r="BMZ28" s="61"/>
      <c r="BNA28" s="61"/>
      <c r="BNB28" s="61"/>
      <c r="BNC28" s="61"/>
      <c r="BND28" s="61"/>
      <c r="BNE28" s="61"/>
      <c r="BNF28" s="61"/>
      <c r="BNG28" s="61"/>
      <c r="BNH28" s="61"/>
      <c r="BNI28" s="61"/>
      <c r="BNJ28" s="61"/>
      <c r="BNK28" s="61"/>
      <c r="BNL28" s="61"/>
      <c r="BNM28" s="61"/>
      <c r="BNN28" s="61"/>
      <c r="BNO28" s="61"/>
      <c r="BNP28" s="61"/>
      <c r="BNQ28" s="61"/>
      <c r="BNR28" s="61"/>
      <c r="BNS28" s="61"/>
      <c r="BNT28" s="61"/>
      <c r="BNU28" s="61"/>
      <c r="BNV28" s="61"/>
      <c r="BNW28" s="61"/>
      <c r="BNX28" s="61"/>
      <c r="BNY28" s="61"/>
      <c r="BNZ28" s="61"/>
      <c r="BOA28" s="61"/>
      <c r="BOB28" s="61"/>
      <c r="BOC28" s="61"/>
      <c r="BOD28" s="61"/>
      <c r="BOE28" s="61"/>
      <c r="BOF28" s="61"/>
      <c r="BOG28" s="61"/>
      <c r="BOH28" s="61"/>
      <c r="BOI28" s="61"/>
      <c r="BOJ28" s="61"/>
      <c r="BOK28" s="61"/>
      <c r="BOL28" s="61"/>
      <c r="BOM28" s="61"/>
      <c r="BON28" s="61"/>
      <c r="BOO28" s="61"/>
      <c r="BOP28" s="61"/>
      <c r="BOQ28" s="61"/>
      <c r="BOR28" s="61"/>
      <c r="BOS28" s="61"/>
      <c r="BOT28" s="61"/>
      <c r="BOU28" s="61"/>
      <c r="BOV28" s="61"/>
      <c r="BOW28" s="61"/>
      <c r="BOX28" s="61"/>
      <c r="BOY28" s="61"/>
      <c r="BOZ28" s="61"/>
      <c r="BPA28" s="61"/>
      <c r="BPB28" s="61"/>
      <c r="BPC28" s="61"/>
      <c r="BPD28" s="61"/>
      <c r="BPE28" s="61"/>
      <c r="BPF28" s="61"/>
      <c r="BPG28" s="61"/>
      <c r="BPH28" s="61"/>
      <c r="BPI28" s="61"/>
      <c r="BPJ28" s="61"/>
      <c r="BPK28" s="61"/>
      <c r="BPL28" s="61"/>
      <c r="BPM28" s="61"/>
      <c r="BPN28" s="61"/>
      <c r="BPO28" s="61"/>
      <c r="BPP28" s="61"/>
      <c r="BPQ28" s="61"/>
      <c r="BPR28" s="61"/>
      <c r="BPS28" s="61"/>
      <c r="BPT28" s="61"/>
      <c r="BPU28" s="61"/>
      <c r="BPV28" s="61"/>
      <c r="BPW28" s="61"/>
      <c r="BPX28" s="61"/>
      <c r="BPY28" s="61"/>
      <c r="BPZ28" s="61"/>
      <c r="BQA28" s="61"/>
      <c r="BQB28" s="61"/>
      <c r="BQC28" s="61"/>
      <c r="BQD28" s="61"/>
      <c r="BQE28" s="61"/>
      <c r="BQF28" s="61"/>
      <c r="BQG28" s="61"/>
      <c r="BQH28" s="61"/>
      <c r="BQI28" s="61"/>
      <c r="BQJ28" s="61"/>
      <c r="BQK28" s="61"/>
      <c r="BQL28" s="61"/>
      <c r="BQM28" s="61"/>
      <c r="BQN28" s="61"/>
      <c r="BQO28" s="61"/>
      <c r="BQP28" s="61"/>
      <c r="BQQ28" s="61"/>
      <c r="BQR28" s="61"/>
      <c r="BQS28" s="61"/>
      <c r="BQT28" s="61"/>
      <c r="BQU28" s="61"/>
      <c r="BQV28" s="61"/>
      <c r="BQW28" s="61"/>
      <c r="BQX28" s="61"/>
      <c r="BQY28" s="61"/>
      <c r="BQZ28" s="61"/>
      <c r="BRA28" s="61"/>
      <c r="BRB28" s="61"/>
      <c r="BRC28" s="61"/>
      <c r="BRD28" s="61"/>
      <c r="BRE28" s="61"/>
      <c r="BRF28" s="61"/>
      <c r="BRG28" s="61"/>
      <c r="BRH28" s="61"/>
      <c r="BRI28" s="61"/>
      <c r="BRJ28" s="61"/>
      <c r="BRK28" s="61"/>
      <c r="BRL28" s="61"/>
      <c r="BRM28" s="61"/>
      <c r="BRN28" s="61"/>
      <c r="BRO28" s="61"/>
      <c r="BRP28" s="61"/>
      <c r="BRQ28" s="61"/>
      <c r="BRR28" s="61"/>
      <c r="BRS28" s="61"/>
      <c r="BRT28" s="61"/>
      <c r="BRU28" s="61"/>
      <c r="BRV28" s="61"/>
      <c r="BRW28" s="61"/>
      <c r="BRX28" s="61"/>
      <c r="BRY28" s="61"/>
      <c r="BRZ28" s="61"/>
      <c r="BSA28" s="61"/>
      <c r="BSB28" s="61"/>
      <c r="BSC28" s="61"/>
      <c r="BSD28" s="61"/>
      <c r="BSE28" s="61"/>
      <c r="BSF28" s="61"/>
      <c r="BSG28" s="61"/>
      <c r="BSH28" s="61"/>
      <c r="BSI28" s="61"/>
      <c r="BSJ28" s="61"/>
      <c r="BSK28" s="61"/>
      <c r="BSL28" s="61"/>
      <c r="BSM28" s="61"/>
      <c r="BSN28" s="61"/>
      <c r="BSO28" s="61"/>
      <c r="BSP28" s="61"/>
      <c r="BSQ28" s="61"/>
      <c r="BSR28" s="61"/>
      <c r="BSS28" s="61"/>
      <c r="BST28" s="61"/>
      <c r="BSU28" s="61"/>
      <c r="BSV28" s="61"/>
      <c r="BSW28" s="61"/>
      <c r="BSX28" s="61"/>
      <c r="BSY28" s="61"/>
      <c r="BSZ28" s="61"/>
      <c r="BTA28" s="61"/>
      <c r="BTB28" s="61"/>
      <c r="BTC28" s="61"/>
      <c r="BTD28" s="61"/>
      <c r="BTE28" s="61"/>
      <c r="BTF28" s="61"/>
      <c r="BTG28" s="61"/>
      <c r="BTH28" s="61"/>
      <c r="BTI28" s="61"/>
      <c r="BTJ28" s="61"/>
      <c r="BTK28" s="61"/>
      <c r="BTL28" s="61"/>
      <c r="BTM28" s="61"/>
      <c r="BTN28" s="61"/>
      <c r="BTO28" s="61"/>
      <c r="BTP28" s="61"/>
      <c r="BTQ28" s="61"/>
      <c r="BTR28" s="61"/>
      <c r="BTS28" s="61"/>
      <c r="BTT28" s="61"/>
      <c r="BTU28" s="61"/>
      <c r="BTV28" s="61"/>
      <c r="BTW28" s="61"/>
      <c r="BTX28" s="61"/>
      <c r="BTY28" s="61"/>
      <c r="BTZ28" s="61"/>
      <c r="BUA28" s="61"/>
      <c r="BUB28" s="61"/>
      <c r="BUC28" s="61"/>
      <c r="BUD28" s="61"/>
      <c r="BUE28" s="61"/>
      <c r="BUF28" s="61"/>
      <c r="BUG28" s="61"/>
      <c r="BUH28" s="61"/>
      <c r="BUI28" s="61"/>
      <c r="BUJ28" s="61"/>
      <c r="BUK28" s="61"/>
      <c r="BUL28" s="61"/>
      <c r="BUM28" s="61"/>
      <c r="BUN28" s="61"/>
      <c r="BUO28" s="61"/>
      <c r="BUP28" s="61"/>
      <c r="BUQ28" s="61"/>
      <c r="BUR28" s="61"/>
      <c r="BUS28" s="61"/>
      <c r="BUT28" s="61"/>
      <c r="BUU28" s="61"/>
      <c r="BUV28" s="61"/>
      <c r="BUW28" s="61"/>
      <c r="BUX28" s="61"/>
      <c r="BUY28" s="61"/>
      <c r="BUZ28" s="61"/>
      <c r="BVA28" s="61"/>
      <c r="BVB28" s="61"/>
      <c r="BVC28" s="61"/>
      <c r="BVD28" s="61"/>
      <c r="BVE28" s="61"/>
      <c r="BVF28" s="61"/>
      <c r="BVG28" s="61"/>
      <c r="BVH28" s="61"/>
      <c r="BVI28" s="61"/>
      <c r="BVJ28" s="61"/>
      <c r="BVK28" s="61"/>
      <c r="BVL28" s="61"/>
      <c r="BVM28" s="61"/>
      <c r="BVN28" s="61"/>
      <c r="BVO28" s="61"/>
      <c r="BVP28" s="61"/>
      <c r="BVQ28" s="61"/>
      <c r="BVR28" s="61"/>
      <c r="BVS28" s="61"/>
      <c r="BVT28" s="61"/>
      <c r="BVU28" s="61"/>
      <c r="BVV28" s="61"/>
      <c r="BVW28" s="61"/>
      <c r="BVX28" s="61"/>
      <c r="BVY28" s="61"/>
      <c r="BVZ28" s="61"/>
      <c r="BWA28" s="61"/>
      <c r="BWB28" s="61"/>
      <c r="BWC28" s="61"/>
      <c r="BWD28" s="61"/>
      <c r="BWE28" s="61"/>
      <c r="BWF28" s="61"/>
      <c r="BWG28" s="61"/>
      <c r="BWH28" s="61"/>
      <c r="BWI28" s="61"/>
      <c r="BWJ28" s="61"/>
      <c r="BWK28" s="61"/>
      <c r="BWL28" s="61"/>
      <c r="BWM28" s="61"/>
      <c r="BWN28" s="61"/>
      <c r="BWO28" s="61"/>
      <c r="BWP28" s="61"/>
      <c r="BWQ28" s="61"/>
      <c r="BWR28" s="61"/>
      <c r="BWS28" s="61"/>
      <c r="BWT28" s="61"/>
      <c r="BWU28" s="61"/>
      <c r="BWV28" s="61"/>
      <c r="BWW28" s="61"/>
      <c r="BWX28" s="61"/>
      <c r="BWY28" s="61"/>
      <c r="BWZ28" s="61"/>
      <c r="BXA28" s="61"/>
      <c r="BXB28" s="61"/>
      <c r="BXC28" s="61"/>
      <c r="BXD28" s="61"/>
      <c r="BXE28" s="61"/>
      <c r="BXF28" s="61"/>
      <c r="BXG28" s="61"/>
      <c r="BXH28" s="61"/>
      <c r="BXI28" s="61"/>
      <c r="BXJ28" s="61"/>
      <c r="BXK28" s="61"/>
      <c r="BXL28" s="61"/>
      <c r="BXM28" s="61"/>
      <c r="BXN28" s="61"/>
      <c r="BXO28" s="61"/>
      <c r="BXP28" s="61"/>
      <c r="BXQ28" s="61"/>
      <c r="BXR28" s="61"/>
      <c r="BXS28" s="61"/>
      <c r="BXT28" s="61"/>
      <c r="BXU28" s="61"/>
      <c r="BXV28" s="61"/>
      <c r="BXW28" s="61"/>
      <c r="BXX28" s="61"/>
      <c r="BXY28" s="61"/>
      <c r="BXZ28" s="61"/>
      <c r="BYA28" s="61"/>
      <c r="BYB28" s="61"/>
      <c r="BYC28" s="61"/>
      <c r="BYD28" s="61"/>
      <c r="BYE28" s="61"/>
      <c r="BYF28" s="61"/>
      <c r="BYG28" s="61"/>
      <c r="BYH28" s="61"/>
      <c r="BYI28" s="61"/>
      <c r="BYJ28" s="61"/>
      <c r="BYK28" s="61"/>
      <c r="BYL28" s="61"/>
      <c r="BYM28" s="61"/>
      <c r="BYN28" s="61"/>
      <c r="BYO28" s="61"/>
      <c r="BYP28" s="61"/>
      <c r="BYQ28" s="61"/>
      <c r="BYR28" s="61"/>
      <c r="BYS28" s="61"/>
      <c r="BYT28" s="61"/>
      <c r="BYU28" s="61"/>
      <c r="BYV28" s="61"/>
      <c r="BYW28" s="61"/>
      <c r="BYX28" s="61"/>
      <c r="BYY28" s="61"/>
      <c r="BYZ28" s="61"/>
      <c r="BZA28" s="61"/>
      <c r="BZB28" s="61"/>
      <c r="BZC28" s="61"/>
      <c r="BZD28" s="61"/>
      <c r="BZE28" s="61"/>
      <c r="BZF28" s="61"/>
      <c r="BZG28" s="61"/>
      <c r="BZH28" s="61"/>
      <c r="BZI28" s="61"/>
      <c r="BZJ28" s="61"/>
      <c r="BZK28" s="61"/>
      <c r="BZL28" s="61"/>
      <c r="BZM28" s="61"/>
      <c r="BZN28" s="61"/>
      <c r="BZO28" s="61"/>
      <c r="BZP28" s="61"/>
      <c r="BZQ28" s="61"/>
      <c r="BZR28" s="61"/>
      <c r="BZS28" s="61"/>
      <c r="BZT28" s="61"/>
      <c r="BZU28" s="61"/>
      <c r="BZV28" s="61"/>
      <c r="BZW28" s="61"/>
      <c r="BZX28" s="61"/>
      <c r="BZY28" s="61"/>
      <c r="BZZ28" s="61"/>
      <c r="CAA28" s="61"/>
      <c r="CAB28" s="61"/>
      <c r="CAC28" s="61"/>
      <c r="CAD28" s="61"/>
      <c r="CAE28" s="61"/>
      <c r="CAF28" s="61"/>
      <c r="CAG28" s="61"/>
      <c r="CAH28" s="61"/>
      <c r="CAI28" s="61"/>
      <c r="CAJ28" s="61"/>
      <c r="CAK28" s="61"/>
      <c r="CAL28" s="61"/>
      <c r="CAM28" s="61"/>
      <c r="CAN28" s="61"/>
      <c r="CAO28" s="61"/>
      <c r="CAP28" s="61"/>
      <c r="CAQ28" s="61"/>
      <c r="CAR28" s="61"/>
      <c r="CAS28" s="61"/>
      <c r="CAT28" s="61"/>
      <c r="CAU28" s="61"/>
      <c r="CAV28" s="61"/>
      <c r="CAW28" s="61"/>
      <c r="CAX28" s="61"/>
      <c r="CAY28" s="61"/>
      <c r="CAZ28" s="61"/>
      <c r="CBA28" s="61"/>
      <c r="CBB28" s="61"/>
      <c r="CBC28" s="61"/>
      <c r="CBD28" s="61"/>
      <c r="CBE28" s="61"/>
      <c r="CBF28" s="61"/>
      <c r="CBG28" s="61"/>
      <c r="CBH28" s="61"/>
      <c r="CBI28" s="61"/>
      <c r="CBJ28" s="61"/>
      <c r="CBK28" s="61"/>
      <c r="CBL28" s="61"/>
      <c r="CBM28" s="61"/>
      <c r="CBN28" s="61"/>
      <c r="CBO28" s="61"/>
      <c r="CBP28" s="61"/>
      <c r="CBQ28" s="61"/>
      <c r="CBR28" s="61"/>
      <c r="CBS28" s="61"/>
      <c r="CBT28" s="61"/>
      <c r="CBU28" s="61"/>
      <c r="CBV28" s="61"/>
      <c r="CBW28" s="61"/>
      <c r="CBX28" s="61"/>
      <c r="CBY28" s="61"/>
      <c r="CBZ28" s="61"/>
      <c r="CCA28" s="61"/>
      <c r="CCB28" s="61"/>
      <c r="CCC28" s="61"/>
      <c r="CCD28" s="61"/>
      <c r="CCE28" s="61"/>
      <c r="CCF28" s="61"/>
      <c r="CCG28" s="61"/>
      <c r="CCH28" s="61"/>
      <c r="CCI28" s="61"/>
      <c r="CCJ28" s="61"/>
      <c r="CCK28" s="61"/>
      <c r="CCL28" s="61"/>
      <c r="CCM28" s="61"/>
      <c r="CCN28" s="61"/>
      <c r="CCO28" s="61"/>
      <c r="CCP28" s="61"/>
      <c r="CCQ28" s="61"/>
      <c r="CCR28" s="61"/>
      <c r="CCS28" s="61"/>
      <c r="CCT28" s="61"/>
      <c r="CCU28" s="61"/>
      <c r="CCV28" s="61"/>
      <c r="CCW28" s="61"/>
      <c r="CCX28" s="61"/>
      <c r="CCY28" s="61"/>
      <c r="CCZ28" s="61"/>
      <c r="CDA28" s="61"/>
      <c r="CDB28" s="61"/>
      <c r="CDC28" s="61"/>
      <c r="CDD28" s="61"/>
      <c r="CDE28" s="61"/>
      <c r="CDF28" s="61"/>
      <c r="CDG28" s="61"/>
      <c r="CDH28" s="61"/>
      <c r="CDI28" s="61"/>
      <c r="CDJ28" s="61"/>
      <c r="CDK28" s="61"/>
      <c r="CDL28" s="61"/>
      <c r="CDM28" s="61"/>
      <c r="CDN28" s="61"/>
      <c r="CDO28" s="61"/>
      <c r="CDP28" s="61"/>
      <c r="CDQ28" s="61"/>
      <c r="CDR28" s="61"/>
      <c r="CDS28" s="61"/>
      <c r="CDT28" s="61"/>
      <c r="CDU28" s="61"/>
      <c r="CDV28" s="61"/>
      <c r="CDW28" s="61"/>
      <c r="CDX28" s="61"/>
      <c r="CDY28" s="61"/>
      <c r="CDZ28" s="61"/>
      <c r="CEA28" s="61"/>
      <c r="CEB28" s="61"/>
      <c r="CEC28" s="61"/>
      <c r="CED28" s="61"/>
      <c r="CEE28" s="61"/>
      <c r="CEF28" s="61"/>
      <c r="CEG28" s="61"/>
      <c r="CEH28" s="61"/>
      <c r="CEI28" s="61"/>
      <c r="CEJ28" s="61"/>
      <c r="CEK28" s="61"/>
      <c r="CEL28" s="61"/>
      <c r="CEM28" s="61"/>
      <c r="CEN28" s="61"/>
      <c r="CEO28" s="61"/>
      <c r="CEP28" s="61"/>
      <c r="CEQ28" s="61"/>
      <c r="CER28" s="61"/>
      <c r="CES28" s="61"/>
      <c r="CET28" s="61"/>
      <c r="CEU28" s="61"/>
      <c r="CEV28" s="61"/>
      <c r="CEW28" s="61"/>
      <c r="CEX28" s="61"/>
      <c r="CEY28" s="61"/>
      <c r="CEZ28" s="61"/>
      <c r="CFA28" s="61"/>
      <c r="CFB28" s="61"/>
      <c r="CFC28" s="61"/>
      <c r="CFD28" s="61"/>
      <c r="CFE28" s="61"/>
      <c r="CFF28" s="61"/>
      <c r="CFG28" s="61"/>
      <c r="CFH28" s="61"/>
      <c r="CFI28" s="61"/>
      <c r="CFJ28" s="61"/>
      <c r="CFK28" s="61"/>
      <c r="CFL28" s="61"/>
      <c r="CFM28" s="61"/>
      <c r="CFN28" s="61"/>
      <c r="CFO28" s="61"/>
      <c r="CFP28" s="61"/>
      <c r="CFQ28" s="61"/>
      <c r="CFR28" s="61"/>
      <c r="CFS28" s="61"/>
      <c r="CFT28" s="61"/>
      <c r="CFU28" s="61"/>
      <c r="CFV28" s="61"/>
      <c r="CFW28" s="61"/>
      <c r="CFX28" s="61"/>
      <c r="CFY28" s="61"/>
      <c r="CFZ28" s="61"/>
      <c r="CGA28" s="61"/>
      <c r="CGB28" s="61"/>
      <c r="CGC28" s="61"/>
      <c r="CGD28" s="61"/>
      <c r="CGE28" s="61"/>
      <c r="CGF28" s="61"/>
      <c r="CGG28" s="61"/>
      <c r="CGH28" s="61"/>
      <c r="CGI28" s="61"/>
      <c r="CGJ28" s="61"/>
      <c r="CGK28" s="61"/>
      <c r="CGL28" s="61"/>
      <c r="CGM28" s="61"/>
      <c r="CGN28" s="61"/>
      <c r="CGO28" s="61"/>
      <c r="CGP28" s="61"/>
      <c r="CGQ28" s="61"/>
      <c r="CGR28" s="61"/>
      <c r="CGS28" s="61"/>
      <c r="CGT28" s="61"/>
      <c r="CGU28" s="61"/>
      <c r="CGV28" s="61"/>
      <c r="CGW28" s="61"/>
      <c r="CGX28" s="61"/>
      <c r="CGY28" s="61"/>
      <c r="CGZ28" s="61"/>
      <c r="CHA28" s="61"/>
      <c r="CHB28" s="61"/>
      <c r="CHC28" s="61"/>
      <c r="CHD28" s="61"/>
      <c r="CHE28" s="61"/>
      <c r="CHF28" s="61"/>
      <c r="CHG28" s="61"/>
      <c r="CHH28" s="61"/>
      <c r="CHI28" s="61"/>
      <c r="CHJ28" s="61"/>
      <c r="CHK28" s="61"/>
      <c r="CHL28" s="61"/>
      <c r="CHM28" s="61"/>
      <c r="CHN28" s="61"/>
      <c r="CHO28" s="61"/>
      <c r="CHP28" s="61"/>
      <c r="CHQ28" s="61"/>
      <c r="CHR28" s="61"/>
      <c r="CHS28" s="61"/>
      <c r="CHT28" s="61"/>
      <c r="CHU28" s="61"/>
      <c r="CHV28" s="61"/>
      <c r="CHW28" s="61"/>
      <c r="CHX28" s="61"/>
      <c r="CHY28" s="61"/>
      <c r="CHZ28" s="61"/>
      <c r="CIA28" s="61"/>
      <c r="CIB28" s="61"/>
      <c r="CIC28" s="61"/>
      <c r="CID28" s="61"/>
      <c r="CIE28" s="61"/>
      <c r="CIF28" s="61"/>
      <c r="CIG28" s="61"/>
      <c r="CIH28" s="61"/>
      <c r="CII28" s="61"/>
      <c r="CIJ28" s="61"/>
      <c r="CIK28" s="61"/>
      <c r="CIL28" s="61"/>
      <c r="CIM28" s="61"/>
      <c r="CIN28" s="61"/>
      <c r="CIO28" s="61"/>
      <c r="CIP28" s="61"/>
      <c r="CIQ28" s="61"/>
      <c r="CIR28" s="61"/>
      <c r="CIS28" s="61"/>
      <c r="CIT28" s="61"/>
      <c r="CIU28" s="61"/>
      <c r="CIV28" s="61"/>
      <c r="CIW28" s="61"/>
      <c r="CIX28" s="61"/>
      <c r="CIY28" s="61"/>
      <c r="CIZ28" s="61"/>
      <c r="CJA28" s="61"/>
      <c r="CJB28" s="61"/>
      <c r="CJC28" s="61"/>
      <c r="CJD28" s="61"/>
      <c r="CJE28" s="61"/>
      <c r="CJF28" s="61"/>
      <c r="CJG28" s="61"/>
      <c r="CJH28" s="61"/>
      <c r="CJI28" s="61"/>
      <c r="CJJ28" s="61"/>
      <c r="CJK28" s="61"/>
      <c r="CJL28" s="61"/>
      <c r="CJM28" s="61"/>
      <c r="CJN28" s="61"/>
      <c r="CJO28" s="61"/>
      <c r="CJP28" s="61"/>
      <c r="CJQ28" s="61"/>
      <c r="CJR28" s="61"/>
      <c r="CJS28" s="61"/>
      <c r="CJT28" s="61"/>
      <c r="CJU28" s="61"/>
      <c r="CJV28" s="61"/>
      <c r="CJW28" s="61"/>
      <c r="CJX28" s="61"/>
      <c r="CJY28" s="61"/>
      <c r="CJZ28" s="61"/>
      <c r="CKA28" s="61"/>
      <c r="CKB28" s="61"/>
      <c r="CKC28" s="61"/>
      <c r="CKD28" s="61"/>
      <c r="CKE28" s="61"/>
      <c r="CKF28" s="61"/>
      <c r="CKG28" s="61"/>
      <c r="CKH28" s="61"/>
      <c r="CKI28" s="61"/>
      <c r="CKJ28" s="61"/>
      <c r="CKK28" s="61"/>
      <c r="CKL28" s="61"/>
      <c r="CKM28" s="61"/>
      <c r="CKN28" s="61"/>
      <c r="CKO28" s="61"/>
      <c r="CKP28" s="61"/>
      <c r="CKQ28" s="61"/>
      <c r="CKR28" s="61"/>
      <c r="CKS28" s="61"/>
      <c r="CKT28" s="61"/>
      <c r="CKU28" s="61"/>
      <c r="CKV28" s="61"/>
      <c r="CKW28" s="61"/>
      <c r="CKX28" s="61"/>
      <c r="CKY28" s="61"/>
      <c r="CKZ28" s="61"/>
      <c r="CLA28" s="61"/>
      <c r="CLB28" s="61"/>
      <c r="CLC28" s="61"/>
      <c r="CLD28" s="61"/>
      <c r="CLE28" s="61"/>
      <c r="CLF28" s="61"/>
      <c r="CLG28" s="61"/>
      <c r="CLH28" s="61"/>
      <c r="CLI28" s="61"/>
      <c r="CLJ28" s="61"/>
      <c r="CLK28" s="61"/>
      <c r="CLL28" s="61"/>
      <c r="CLM28" s="61"/>
      <c r="CLN28" s="61"/>
      <c r="CLO28" s="61"/>
      <c r="CLP28" s="61"/>
      <c r="CLQ28" s="61"/>
      <c r="CLR28" s="61"/>
      <c r="CLS28" s="61"/>
      <c r="CLT28" s="61"/>
      <c r="CLU28" s="61"/>
      <c r="CLV28" s="61"/>
      <c r="CLW28" s="61"/>
      <c r="CLX28" s="61"/>
      <c r="CLY28" s="61"/>
      <c r="CLZ28" s="61"/>
      <c r="CMA28" s="61"/>
      <c r="CMB28" s="61"/>
      <c r="CMC28" s="61"/>
      <c r="CMD28" s="61"/>
      <c r="CME28" s="61"/>
      <c r="CMF28" s="61"/>
      <c r="CMG28" s="61"/>
      <c r="CMH28" s="61"/>
      <c r="CMI28" s="61"/>
      <c r="CMJ28" s="61"/>
      <c r="CMK28" s="61"/>
      <c r="CML28" s="61"/>
      <c r="CMM28" s="61"/>
      <c r="CMN28" s="61"/>
      <c r="CMO28" s="61"/>
      <c r="CMP28" s="61"/>
      <c r="CMQ28" s="61"/>
      <c r="CMR28" s="61"/>
      <c r="CMS28" s="61"/>
      <c r="CMT28" s="61"/>
      <c r="CMU28" s="61"/>
      <c r="CMV28" s="61"/>
      <c r="CMW28" s="61"/>
      <c r="CMX28" s="61"/>
      <c r="CMY28" s="61"/>
      <c r="CMZ28" s="61"/>
      <c r="CNA28" s="61"/>
      <c r="CNB28" s="61"/>
      <c r="CNC28" s="61"/>
      <c r="CND28" s="61"/>
      <c r="CNE28" s="61"/>
      <c r="CNF28" s="61"/>
      <c r="CNG28" s="61"/>
      <c r="CNH28" s="61"/>
      <c r="CNI28" s="61"/>
      <c r="CNJ28" s="61"/>
      <c r="CNK28" s="61"/>
      <c r="CNL28" s="61"/>
      <c r="CNM28" s="61"/>
      <c r="CNN28" s="61"/>
      <c r="CNO28" s="61"/>
      <c r="CNP28" s="61"/>
      <c r="CNQ28" s="61"/>
      <c r="CNR28" s="61"/>
      <c r="CNS28" s="61"/>
      <c r="CNT28" s="61"/>
      <c r="CNU28" s="61"/>
      <c r="CNV28" s="61"/>
      <c r="CNW28" s="61"/>
      <c r="CNX28" s="61"/>
      <c r="CNY28" s="61"/>
      <c r="CNZ28" s="61"/>
      <c r="COA28" s="61"/>
      <c r="COB28" s="61"/>
      <c r="COC28" s="61"/>
      <c r="COD28" s="61"/>
      <c r="COE28" s="61"/>
      <c r="COF28" s="61"/>
      <c r="COG28" s="61"/>
      <c r="COH28" s="61"/>
      <c r="COI28" s="61"/>
      <c r="COJ28" s="61"/>
      <c r="COK28" s="61"/>
      <c r="COL28" s="61"/>
      <c r="COM28" s="61"/>
      <c r="CON28" s="61"/>
      <c r="COO28" s="61"/>
      <c r="COP28" s="61"/>
      <c r="COQ28" s="61"/>
      <c r="COR28" s="61"/>
      <c r="COS28" s="61"/>
      <c r="COT28" s="61"/>
      <c r="COU28" s="61"/>
      <c r="COV28" s="61"/>
      <c r="COW28" s="61"/>
      <c r="COX28" s="61"/>
      <c r="COY28" s="61"/>
      <c r="COZ28" s="61"/>
      <c r="CPA28" s="61"/>
      <c r="CPB28" s="61"/>
      <c r="CPC28" s="61"/>
      <c r="CPD28" s="61"/>
      <c r="CPE28" s="61"/>
      <c r="CPF28" s="61"/>
      <c r="CPG28" s="61"/>
      <c r="CPH28" s="61"/>
      <c r="CPI28" s="61"/>
      <c r="CPJ28" s="61"/>
      <c r="CPK28" s="61"/>
      <c r="CPL28" s="61"/>
      <c r="CPM28" s="61"/>
      <c r="CPN28" s="61"/>
      <c r="CPO28" s="61"/>
      <c r="CPP28" s="61"/>
      <c r="CPQ28" s="61"/>
      <c r="CPR28" s="61"/>
      <c r="CPS28" s="61"/>
      <c r="CPT28" s="61"/>
      <c r="CPU28" s="61"/>
      <c r="CPV28" s="61"/>
      <c r="CPW28" s="61"/>
      <c r="CPX28" s="61"/>
      <c r="CPY28" s="61"/>
      <c r="CPZ28" s="61"/>
      <c r="CQA28" s="61"/>
      <c r="CQB28" s="61"/>
      <c r="CQC28" s="61"/>
      <c r="CQD28" s="61"/>
      <c r="CQE28" s="61"/>
      <c r="CQF28" s="61"/>
      <c r="CQG28" s="61"/>
      <c r="CQH28" s="61"/>
      <c r="CQI28" s="61"/>
      <c r="CQJ28" s="61"/>
      <c r="CQK28" s="61"/>
      <c r="CQL28" s="61"/>
      <c r="CQM28" s="61"/>
      <c r="CQN28" s="61"/>
      <c r="CQO28" s="61"/>
      <c r="CQP28" s="61"/>
      <c r="CQQ28" s="61"/>
      <c r="CQR28" s="61"/>
      <c r="CQS28" s="61"/>
      <c r="CQT28" s="61"/>
      <c r="CQU28" s="61"/>
      <c r="CQV28" s="61"/>
      <c r="CQW28" s="61"/>
      <c r="CQX28" s="61"/>
      <c r="CQY28" s="61"/>
      <c r="CQZ28" s="61"/>
      <c r="CRA28" s="61"/>
      <c r="CRB28" s="61"/>
      <c r="CRC28" s="61"/>
      <c r="CRD28" s="61"/>
      <c r="CRE28" s="61"/>
      <c r="CRF28" s="61"/>
      <c r="CRG28" s="61"/>
      <c r="CRH28" s="61"/>
      <c r="CRI28" s="61"/>
      <c r="CRJ28" s="61"/>
      <c r="CRK28" s="61"/>
      <c r="CRL28" s="61"/>
      <c r="CRM28" s="61"/>
      <c r="CRN28" s="61"/>
      <c r="CRO28" s="61"/>
      <c r="CRP28" s="61"/>
      <c r="CRQ28" s="61"/>
      <c r="CRR28" s="61"/>
      <c r="CRS28" s="61"/>
      <c r="CRT28" s="61"/>
      <c r="CRU28" s="61"/>
      <c r="CRV28" s="61"/>
      <c r="CRW28" s="61"/>
      <c r="CRX28" s="61"/>
      <c r="CRY28" s="61"/>
      <c r="CRZ28" s="61"/>
      <c r="CSA28" s="61"/>
      <c r="CSB28" s="61"/>
      <c r="CSC28" s="61"/>
      <c r="CSD28" s="61"/>
      <c r="CSE28" s="61"/>
      <c r="CSF28" s="61"/>
      <c r="CSG28" s="61"/>
      <c r="CSH28" s="61"/>
      <c r="CSI28" s="61"/>
      <c r="CSJ28" s="61"/>
      <c r="CSK28" s="61"/>
      <c r="CSL28" s="61"/>
      <c r="CSM28" s="61"/>
      <c r="CSN28" s="61"/>
      <c r="CSO28" s="61"/>
      <c r="CSP28" s="61"/>
      <c r="CSQ28" s="61"/>
      <c r="CSR28" s="61"/>
      <c r="CSS28" s="61"/>
      <c r="CST28" s="61"/>
      <c r="CSU28" s="61"/>
      <c r="CSV28" s="61"/>
      <c r="CSW28" s="61"/>
      <c r="CSX28" s="61"/>
      <c r="CSY28" s="61"/>
      <c r="CSZ28" s="61"/>
      <c r="CTA28" s="61"/>
      <c r="CTB28" s="61"/>
      <c r="CTC28" s="61"/>
      <c r="CTD28" s="61"/>
      <c r="CTE28" s="61"/>
      <c r="CTF28" s="61"/>
      <c r="CTG28" s="61"/>
      <c r="CTH28" s="61"/>
      <c r="CTI28" s="61"/>
      <c r="CTJ28" s="61"/>
      <c r="CTK28" s="61"/>
      <c r="CTL28" s="61"/>
      <c r="CTM28" s="61"/>
      <c r="CTN28" s="61"/>
      <c r="CTO28" s="61"/>
      <c r="CTP28" s="61"/>
      <c r="CTQ28" s="61"/>
      <c r="CTR28" s="61"/>
      <c r="CTS28" s="61"/>
      <c r="CTT28" s="61"/>
      <c r="CTU28" s="61"/>
      <c r="CTV28" s="61"/>
      <c r="CTW28" s="61"/>
      <c r="CTX28" s="61"/>
      <c r="CTY28" s="61"/>
      <c r="CTZ28" s="61"/>
      <c r="CUA28" s="61"/>
      <c r="CUB28" s="61"/>
      <c r="CUC28" s="61"/>
      <c r="CUD28" s="61"/>
      <c r="CUE28" s="61"/>
      <c r="CUF28" s="61"/>
      <c r="CUG28" s="61"/>
      <c r="CUH28" s="61"/>
      <c r="CUI28" s="61"/>
      <c r="CUJ28" s="61"/>
      <c r="CUK28" s="61"/>
      <c r="CUL28" s="61"/>
      <c r="CUM28" s="61"/>
      <c r="CUN28" s="61"/>
      <c r="CUO28" s="61"/>
      <c r="CUP28" s="61"/>
      <c r="CUQ28" s="61"/>
      <c r="CUR28" s="61"/>
      <c r="CUS28" s="61"/>
      <c r="CUT28" s="61"/>
      <c r="CUU28" s="61"/>
      <c r="CUV28" s="61"/>
      <c r="CUW28" s="61"/>
      <c r="CUX28" s="61"/>
      <c r="CUY28" s="61"/>
      <c r="CUZ28" s="61"/>
      <c r="CVA28" s="61"/>
      <c r="CVB28" s="61"/>
      <c r="CVC28" s="61"/>
      <c r="CVD28" s="61"/>
      <c r="CVE28" s="61"/>
      <c r="CVF28" s="61"/>
      <c r="CVG28" s="61"/>
      <c r="CVH28" s="61"/>
      <c r="CVI28" s="61"/>
      <c r="CVJ28" s="61"/>
      <c r="CVK28" s="61"/>
      <c r="CVL28" s="61"/>
      <c r="CVM28" s="61"/>
      <c r="CVN28" s="61"/>
      <c r="CVO28" s="61"/>
      <c r="CVP28" s="61"/>
      <c r="CVQ28" s="61"/>
      <c r="CVR28" s="61"/>
      <c r="CVS28" s="61"/>
      <c r="CVT28" s="61"/>
      <c r="CVU28" s="61"/>
      <c r="CVV28" s="61"/>
      <c r="CVW28" s="61"/>
      <c r="CVX28" s="61"/>
      <c r="CVY28" s="61"/>
      <c r="CVZ28" s="61"/>
      <c r="CWA28" s="61"/>
      <c r="CWB28" s="61"/>
      <c r="CWC28" s="61"/>
      <c r="CWD28" s="61"/>
      <c r="CWE28" s="61"/>
      <c r="CWF28" s="61"/>
      <c r="CWG28" s="61"/>
      <c r="CWH28" s="61"/>
      <c r="CWI28" s="61"/>
      <c r="CWJ28" s="61"/>
      <c r="CWK28" s="61"/>
      <c r="CWL28" s="61"/>
      <c r="CWM28" s="61"/>
      <c r="CWN28" s="61"/>
      <c r="CWO28" s="61"/>
      <c r="CWP28" s="61"/>
      <c r="CWQ28" s="61"/>
      <c r="CWR28" s="61"/>
      <c r="CWS28" s="61"/>
      <c r="CWT28" s="61"/>
      <c r="CWU28" s="61"/>
      <c r="CWV28" s="61"/>
      <c r="CWW28" s="61"/>
      <c r="CWX28" s="61"/>
      <c r="CWY28" s="61"/>
      <c r="CWZ28" s="61"/>
      <c r="CXA28" s="61"/>
      <c r="CXB28" s="61"/>
      <c r="CXC28" s="61"/>
      <c r="CXD28" s="61"/>
      <c r="CXE28" s="61"/>
      <c r="CXF28" s="61"/>
      <c r="CXG28" s="61"/>
      <c r="CXH28" s="61"/>
      <c r="CXI28" s="61"/>
      <c r="CXJ28" s="61"/>
      <c r="CXK28" s="61"/>
      <c r="CXL28" s="61"/>
      <c r="CXM28" s="61"/>
      <c r="CXN28" s="61"/>
      <c r="CXO28" s="61"/>
      <c r="CXP28" s="61"/>
      <c r="CXQ28" s="61"/>
      <c r="CXR28" s="61"/>
      <c r="CXS28" s="61"/>
      <c r="CXT28" s="61"/>
      <c r="CXU28" s="61"/>
      <c r="CXV28" s="61"/>
      <c r="CXW28" s="61"/>
      <c r="CXX28" s="61"/>
      <c r="CXY28" s="61"/>
      <c r="CXZ28" s="61"/>
      <c r="CYA28" s="61"/>
      <c r="CYB28" s="61"/>
      <c r="CYC28" s="61"/>
      <c r="CYD28" s="61"/>
      <c r="CYE28" s="61"/>
      <c r="CYF28" s="61"/>
      <c r="CYG28" s="61"/>
      <c r="CYH28" s="61"/>
      <c r="CYI28" s="61"/>
      <c r="CYJ28" s="61"/>
      <c r="CYK28" s="61"/>
      <c r="CYL28" s="61"/>
      <c r="CYM28" s="61"/>
      <c r="CYN28" s="61"/>
      <c r="CYO28" s="61"/>
      <c r="CYP28" s="61"/>
      <c r="CYQ28" s="61"/>
      <c r="CYR28" s="61"/>
      <c r="CYS28" s="61"/>
      <c r="CYT28" s="61"/>
      <c r="CYU28" s="61"/>
      <c r="CYV28" s="61"/>
      <c r="CYW28" s="61"/>
      <c r="CYX28" s="61"/>
      <c r="CYY28" s="61"/>
      <c r="CYZ28" s="61"/>
      <c r="CZA28" s="61"/>
      <c r="CZB28" s="61"/>
      <c r="CZC28" s="61"/>
      <c r="CZD28" s="61"/>
      <c r="CZE28" s="61"/>
      <c r="CZF28" s="61"/>
      <c r="CZG28" s="61"/>
      <c r="CZH28" s="61"/>
      <c r="CZI28" s="61"/>
      <c r="CZJ28" s="61"/>
      <c r="CZK28" s="61"/>
      <c r="CZL28" s="61"/>
      <c r="CZM28" s="61"/>
      <c r="CZN28" s="61"/>
      <c r="CZO28" s="61"/>
      <c r="CZP28" s="61"/>
      <c r="CZQ28" s="61"/>
      <c r="CZR28" s="61"/>
      <c r="CZS28" s="61"/>
      <c r="CZT28" s="61"/>
      <c r="CZU28" s="61"/>
      <c r="CZV28" s="61"/>
      <c r="CZW28" s="61"/>
      <c r="CZX28" s="61"/>
      <c r="CZY28" s="61"/>
      <c r="CZZ28" s="61"/>
      <c r="DAA28" s="61"/>
      <c r="DAB28" s="61"/>
      <c r="DAC28" s="61"/>
      <c r="DAD28" s="61"/>
      <c r="DAE28" s="61"/>
      <c r="DAF28" s="61"/>
      <c r="DAG28" s="61"/>
      <c r="DAH28" s="61"/>
      <c r="DAI28" s="61"/>
      <c r="DAJ28" s="61"/>
      <c r="DAK28" s="61"/>
      <c r="DAL28" s="61"/>
      <c r="DAM28" s="61"/>
      <c r="DAN28" s="61"/>
      <c r="DAO28" s="61"/>
      <c r="DAP28" s="61"/>
      <c r="DAQ28" s="61"/>
      <c r="DAR28" s="61"/>
      <c r="DAS28" s="61"/>
      <c r="DAT28" s="61"/>
      <c r="DAU28" s="61"/>
      <c r="DAV28" s="61"/>
      <c r="DAW28" s="61"/>
      <c r="DAX28" s="61"/>
      <c r="DAY28" s="61"/>
      <c r="DAZ28" s="61"/>
      <c r="DBA28" s="61"/>
      <c r="DBB28" s="61"/>
      <c r="DBC28" s="61"/>
      <c r="DBD28" s="61"/>
      <c r="DBE28" s="61"/>
      <c r="DBF28" s="61"/>
      <c r="DBG28" s="61"/>
      <c r="DBH28" s="61"/>
      <c r="DBI28" s="61"/>
      <c r="DBJ28" s="61"/>
      <c r="DBK28" s="61"/>
      <c r="DBL28" s="61"/>
      <c r="DBM28" s="61"/>
      <c r="DBN28" s="61"/>
      <c r="DBO28" s="61"/>
      <c r="DBP28" s="61"/>
      <c r="DBQ28" s="61"/>
      <c r="DBR28" s="61"/>
      <c r="DBS28" s="61"/>
      <c r="DBT28" s="61"/>
      <c r="DBU28" s="61"/>
      <c r="DBV28" s="61"/>
      <c r="DBW28" s="61"/>
      <c r="DBX28" s="61"/>
      <c r="DBY28" s="61"/>
      <c r="DBZ28" s="61"/>
      <c r="DCA28" s="61"/>
      <c r="DCB28" s="61"/>
      <c r="DCC28" s="61"/>
      <c r="DCD28" s="61"/>
      <c r="DCE28" s="61"/>
      <c r="DCF28" s="61"/>
      <c r="DCG28" s="61"/>
      <c r="DCH28" s="61"/>
      <c r="DCI28" s="61"/>
      <c r="DCJ28" s="61"/>
      <c r="DCK28" s="61"/>
      <c r="DCL28" s="61"/>
      <c r="DCM28" s="61"/>
      <c r="DCN28" s="61"/>
      <c r="DCO28" s="61"/>
      <c r="DCP28" s="61"/>
      <c r="DCQ28" s="61"/>
      <c r="DCR28" s="61"/>
      <c r="DCS28" s="61"/>
      <c r="DCT28" s="61"/>
      <c r="DCU28" s="61"/>
      <c r="DCV28" s="61"/>
      <c r="DCW28" s="61"/>
      <c r="DCX28" s="61"/>
      <c r="DCY28" s="61"/>
      <c r="DCZ28" s="61"/>
      <c r="DDA28" s="61"/>
      <c r="DDB28" s="61"/>
      <c r="DDC28" s="61"/>
      <c r="DDD28" s="61"/>
      <c r="DDE28" s="61"/>
      <c r="DDF28" s="61"/>
      <c r="DDG28" s="61"/>
      <c r="DDH28" s="61"/>
      <c r="DDI28" s="61"/>
      <c r="DDJ28" s="61"/>
      <c r="DDK28" s="61"/>
      <c r="DDL28" s="61"/>
      <c r="DDM28" s="61"/>
      <c r="DDN28" s="61"/>
      <c r="DDO28" s="61"/>
      <c r="DDP28" s="61"/>
      <c r="DDQ28" s="61"/>
      <c r="DDR28" s="61"/>
      <c r="DDS28" s="61"/>
      <c r="DDT28" s="61"/>
      <c r="DDU28" s="61"/>
      <c r="DDV28" s="61"/>
      <c r="DDW28" s="61"/>
      <c r="DDX28" s="61"/>
      <c r="DDY28" s="61"/>
      <c r="DDZ28" s="61"/>
      <c r="DEA28" s="61"/>
      <c r="DEB28" s="61"/>
      <c r="DEC28" s="61"/>
      <c r="DED28" s="61"/>
      <c r="DEE28" s="61"/>
      <c r="DEF28" s="61"/>
      <c r="DEG28" s="61"/>
      <c r="DEH28" s="61"/>
      <c r="DEI28" s="61"/>
      <c r="DEJ28" s="61"/>
      <c r="DEK28" s="61"/>
      <c r="DEL28" s="61"/>
      <c r="DEM28" s="61"/>
      <c r="DEN28" s="61"/>
      <c r="DEO28" s="61"/>
      <c r="DEP28" s="61"/>
      <c r="DEQ28" s="61"/>
      <c r="DER28" s="61"/>
      <c r="DES28" s="61"/>
      <c r="DET28" s="61"/>
      <c r="DEU28" s="61"/>
      <c r="DEV28" s="61"/>
      <c r="DEW28" s="61"/>
      <c r="DEX28" s="61"/>
      <c r="DEY28" s="61"/>
      <c r="DEZ28" s="61"/>
      <c r="DFA28" s="61"/>
      <c r="DFB28" s="61"/>
      <c r="DFC28" s="61"/>
      <c r="DFD28" s="61"/>
      <c r="DFE28" s="61"/>
      <c r="DFF28" s="61"/>
      <c r="DFG28" s="61"/>
      <c r="DFH28" s="61"/>
      <c r="DFI28" s="61"/>
      <c r="DFJ28" s="61"/>
      <c r="DFK28" s="61"/>
      <c r="DFL28" s="61"/>
      <c r="DFM28" s="61"/>
      <c r="DFN28" s="61"/>
      <c r="DFO28" s="61"/>
      <c r="DFP28" s="61"/>
      <c r="DFQ28" s="61"/>
      <c r="DFR28" s="61"/>
      <c r="DFS28" s="61"/>
      <c r="DFT28" s="61"/>
      <c r="DFU28" s="61"/>
      <c r="DFV28" s="61"/>
      <c r="DFW28" s="61"/>
      <c r="DFX28" s="61"/>
      <c r="DFY28" s="61"/>
      <c r="DFZ28" s="61"/>
      <c r="DGA28" s="61"/>
      <c r="DGB28" s="61"/>
      <c r="DGC28" s="61"/>
      <c r="DGD28" s="61"/>
      <c r="DGE28" s="61"/>
      <c r="DGF28" s="61"/>
      <c r="DGG28" s="61"/>
      <c r="DGH28" s="61"/>
      <c r="DGI28" s="61"/>
      <c r="DGJ28" s="61"/>
      <c r="DGK28" s="61"/>
      <c r="DGL28" s="61"/>
      <c r="DGM28" s="61"/>
      <c r="DGN28" s="61"/>
      <c r="DGO28" s="61"/>
      <c r="DGP28" s="61"/>
      <c r="DGQ28" s="61"/>
      <c r="DGR28" s="61"/>
      <c r="DGS28" s="61"/>
      <c r="DGT28" s="61"/>
      <c r="DGU28" s="61"/>
      <c r="DGV28" s="61"/>
      <c r="DGW28" s="61"/>
      <c r="DGX28" s="61"/>
      <c r="DGY28" s="61"/>
      <c r="DGZ28" s="61"/>
      <c r="DHA28" s="61"/>
      <c r="DHB28" s="61"/>
      <c r="DHC28" s="61"/>
      <c r="DHD28" s="61"/>
      <c r="DHE28" s="61"/>
      <c r="DHF28" s="61"/>
      <c r="DHG28" s="61"/>
      <c r="DHH28" s="61"/>
      <c r="DHI28" s="61"/>
      <c r="DHJ28" s="61"/>
      <c r="DHK28" s="61"/>
      <c r="DHL28" s="61"/>
      <c r="DHM28" s="61"/>
      <c r="DHN28" s="61"/>
      <c r="DHO28" s="61"/>
      <c r="DHP28" s="61"/>
      <c r="DHQ28" s="61"/>
      <c r="DHR28" s="61"/>
      <c r="DHS28" s="61"/>
      <c r="DHT28" s="61"/>
      <c r="DHU28" s="61"/>
      <c r="DHV28" s="61"/>
      <c r="DHW28" s="61"/>
      <c r="DHX28" s="61"/>
      <c r="DHY28" s="61"/>
      <c r="DHZ28" s="61"/>
      <c r="DIA28" s="61"/>
      <c r="DIB28" s="61"/>
      <c r="DIC28" s="61"/>
      <c r="DID28" s="61"/>
      <c r="DIE28" s="61"/>
      <c r="DIF28" s="61"/>
      <c r="DIG28" s="61"/>
      <c r="DIH28" s="61"/>
      <c r="DII28" s="61"/>
      <c r="DIJ28" s="61"/>
      <c r="DIK28" s="61"/>
      <c r="DIL28" s="61"/>
      <c r="DIM28" s="61"/>
      <c r="DIN28" s="61"/>
      <c r="DIO28" s="61"/>
      <c r="DIP28" s="61"/>
      <c r="DIQ28" s="61"/>
      <c r="DIR28" s="61"/>
      <c r="DIS28" s="61"/>
      <c r="DIT28" s="61"/>
      <c r="DIU28" s="61"/>
      <c r="DIV28" s="61"/>
      <c r="DIW28" s="61"/>
      <c r="DIX28" s="61"/>
      <c r="DIY28" s="61"/>
      <c r="DIZ28" s="61"/>
      <c r="DJA28" s="61"/>
      <c r="DJB28" s="61"/>
      <c r="DJC28" s="61"/>
      <c r="DJD28" s="61"/>
      <c r="DJE28" s="61"/>
      <c r="DJF28" s="61"/>
      <c r="DJG28" s="61"/>
      <c r="DJH28" s="61"/>
      <c r="DJI28" s="61"/>
      <c r="DJJ28" s="61"/>
      <c r="DJK28" s="61"/>
      <c r="DJL28" s="61"/>
      <c r="DJM28" s="61"/>
      <c r="DJN28" s="61"/>
      <c r="DJO28" s="61"/>
      <c r="DJP28" s="61"/>
      <c r="DJQ28" s="61"/>
      <c r="DJR28" s="61"/>
      <c r="DJS28" s="61"/>
      <c r="DJT28" s="61"/>
      <c r="DJU28" s="61"/>
      <c r="DJV28" s="61"/>
      <c r="DJW28" s="61"/>
      <c r="DJX28" s="61"/>
      <c r="DJY28" s="61"/>
      <c r="DJZ28" s="61"/>
      <c r="DKA28" s="61"/>
      <c r="DKB28" s="61"/>
      <c r="DKC28" s="61"/>
      <c r="DKD28" s="61"/>
      <c r="DKE28" s="61"/>
      <c r="DKF28" s="61"/>
      <c r="DKG28" s="61"/>
      <c r="DKH28" s="61"/>
      <c r="DKI28" s="61"/>
      <c r="DKJ28" s="61"/>
      <c r="DKK28" s="61"/>
      <c r="DKL28" s="61"/>
      <c r="DKM28" s="61"/>
      <c r="DKN28" s="61"/>
      <c r="DKO28" s="61"/>
      <c r="DKP28" s="61"/>
      <c r="DKQ28" s="61"/>
      <c r="DKR28" s="61"/>
      <c r="DKS28" s="61"/>
      <c r="DKT28" s="61"/>
      <c r="DKU28" s="61"/>
      <c r="DKV28" s="61"/>
      <c r="DKW28" s="61"/>
      <c r="DKX28" s="61"/>
      <c r="DKY28" s="61"/>
      <c r="DKZ28" s="61"/>
      <c r="DLA28" s="61"/>
      <c r="DLB28" s="61"/>
      <c r="DLC28" s="61"/>
      <c r="DLD28" s="61"/>
      <c r="DLE28" s="61"/>
      <c r="DLF28" s="61"/>
      <c r="DLG28" s="61"/>
      <c r="DLH28" s="61"/>
      <c r="DLI28" s="61"/>
      <c r="DLJ28" s="61"/>
      <c r="DLK28" s="61"/>
      <c r="DLL28" s="61"/>
      <c r="DLM28" s="61"/>
      <c r="DLN28" s="61"/>
      <c r="DLO28" s="61"/>
      <c r="DLP28" s="61"/>
      <c r="DLQ28" s="61"/>
      <c r="DLR28" s="61"/>
      <c r="DLS28" s="61"/>
      <c r="DLT28" s="61"/>
      <c r="DLU28" s="61"/>
      <c r="DLV28" s="61"/>
      <c r="DLW28" s="61"/>
      <c r="DLX28" s="61"/>
      <c r="DLY28" s="61"/>
      <c r="DLZ28" s="61"/>
      <c r="DMA28" s="61"/>
      <c r="DMB28" s="61"/>
      <c r="DMC28" s="61"/>
      <c r="DMD28" s="61"/>
      <c r="DME28" s="61"/>
      <c r="DMF28" s="61"/>
      <c r="DMG28" s="61"/>
      <c r="DMH28" s="61"/>
      <c r="DMI28" s="61"/>
      <c r="DMJ28" s="61"/>
      <c r="DMK28" s="61"/>
      <c r="DML28" s="61"/>
      <c r="DMM28" s="61"/>
      <c r="DMN28" s="61"/>
      <c r="DMO28" s="61"/>
      <c r="DMP28" s="61"/>
      <c r="DMQ28" s="61"/>
      <c r="DMR28" s="61"/>
      <c r="DMS28" s="61"/>
      <c r="DMT28" s="61"/>
      <c r="DMU28" s="61"/>
      <c r="DMV28" s="61"/>
      <c r="DMW28" s="61"/>
      <c r="DMX28" s="61"/>
      <c r="DMY28" s="61"/>
      <c r="DMZ28" s="61"/>
      <c r="DNA28" s="61"/>
      <c r="DNB28" s="61"/>
      <c r="DNC28" s="61"/>
      <c r="DND28" s="61"/>
      <c r="DNE28" s="61"/>
      <c r="DNF28" s="61"/>
      <c r="DNG28" s="61"/>
      <c r="DNH28" s="61"/>
      <c r="DNI28" s="61"/>
      <c r="DNJ28" s="61"/>
      <c r="DNK28" s="61"/>
      <c r="DNL28" s="61"/>
      <c r="DNM28" s="61"/>
      <c r="DNN28" s="61"/>
      <c r="DNO28" s="61"/>
      <c r="DNP28" s="61"/>
      <c r="DNQ28" s="61"/>
      <c r="DNR28" s="61"/>
      <c r="DNS28" s="61"/>
      <c r="DNT28" s="61"/>
      <c r="DNU28" s="61"/>
      <c r="DNV28" s="61"/>
      <c r="DNW28" s="61"/>
      <c r="DNX28" s="61"/>
      <c r="DNY28" s="61"/>
      <c r="DNZ28" s="61"/>
      <c r="DOA28" s="61"/>
      <c r="DOB28" s="61"/>
      <c r="DOC28" s="61"/>
      <c r="DOD28" s="61"/>
      <c r="DOE28" s="61"/>
      <c r="DOF28" s="61"/>
      <c r="DOG28" s="61"/>
      <c r="DOH28" s="61"/>
      <c r="DOI28" s="61"/>
      <c r="DOJ28" s="61"/>
      <c r="DOK28" s="61"/>
      <c r="DOL28" s="61"/>
      <c r="DOM28" s="61"/>
      <c r="DON28" s="61"/>
      <c r="DOO28" s="61"/>
      <c r="DOP28" s="61"/>
      <c r="DOQ28" s="61"/>
      <c r="DOR28" s="61"/>
      <c r="DOS28" s="61"/>
      <c r="DOT28" s="61"/>
      <c r="DOU28" s="61"/>
      <c r="DOV28" s="61"/>
      <c r="DOW28" s="61"/>
      <c r="DOX28" s="61"/>
      <c r="DOY28" s="61"/>
      <c r="DOZ28" s="61"/>
      <c r="DPA28" s="61"/>
      <c r="DPB28" s="61"/>
      <c r="DPC28" s="61"/>
      <c r="DPD28" s="61"/>
      <c r="DPE28" s="61"/>
      <c r="DPF28" s="61"/>
      <c r="DPG28" s="61"/>
      <c r="DPH28" s="61"/>
      <c r="DPI28" s="61"/>
      <c r="DPJ28" s="61"/>
      <c r="DPK28" s="61"/>
      <c r="DPL28" s="61"/>
      <c r="DPM28" s="61"/>
      <c r="DPN28" s="61"/>
      <c r="DPO28" s="61"/>
      <c r="DPP28" s="61"/>
      <c r="DPQ28" s="61"/>
      <c r="DPR28" s="61"/>
      <c r="DPS28" s="61"/>
      <c r="DPT28" s="61"/>
      <c r="DPU28" s="61"/>
      <c r="DPV28" s="61"/>
      <c r="DPW28" s="61"/>
      <c r="DPX28" s="61"/>
      <c r="DPY28" s="61"/>
      <c r="DPZ28" s="61"/>
      <c r="DQA28" s="61"/>
      <c r="DQB28" s="61"/>
      <c r="DQC28" s="61"/>
      <c r="DQD28" s="61"/>
      <c r="DQE28" s="61"/>
      <c r="DQF28" s="61"/>
      <c r="DQG28" s="61"/>
      <c r="DQH28" s="61"/>
      <c r="DQI28" s="61"/>
      <c r="DQJ28" s="61"/>
      <c r="DQK28" s="61"/>
      <c r="DQL28" s="61"/>
      <c r="DQM28" s="61"/>
      <c r="DQN28" s="61"/>
      <c r="DQO28" s="61"/>
      <c r="DQP28" s="61"/>
      <c r="DQQ28" s="61"/>
      <c r="DQR28" s="61"/>
      <c r="DQS28" s="61"/>
      <c r="DQT28" s="61"/>
      <c r="DQU28" s="61"/>
      <c r="DQV28" s="61"/>
      <c r="DQW28" s="61"/>
      <c r="DQX28" s="61"/>
      <c r="DQY28" s="61"/>
      <c r="DQZ28" s="61"/>
      <c r="DRA28" s="61"/>
      <c r="DRB28" s="61"/>
      <c r="DRC28" s="61"/>
      <c r="DRD28" s="61"/>
      <c r="DRE28" s="61"/>
      <c r="DRF28" s="61"/>
      <c r="DRG28" s="61"/>
      <c r="DRH28" s="61"/>
      <c r="DRI28" s="61"/>
      <c r="DRJ28" s="61"/>
      <c r="DRK28" s="61"/>
      <c r="DRL28" s="61"/>
      <c r="DRM28" s="61"/>
      <c r="DRN28" s="61"/>
      <c r="DRO28" s="61"/>
      <c r="DRP28" s="61"/>
      <c r="DRQ28" s="61"/>
      <c r="DRR28" s="61"/>
      <c r="DRS28" s="61"/>
      <c r="DRT28" s="61"/>
      <c r="DRU28" s="61"/>
      <c r="DRV28" s="61"/>
      <c r="DRW28" s="61"/>
      <c r="DRX28" s="61"/>
      <c r="DRY28" s="61"/>
      <c r="DRZ28" s="61"/>
      <c r="DSA28" s="61"/>
      <c r="DSB28" s="61"/>
      <c r="DSC28" s="61"/>
      <c r="DSD28" s="61"/>
      <c r="DSE28" s="61"/>
      <c r="DSF28" s="61"/>
      <c r="DSG28" s="61"/>
      <c r="DSH28" s="61"/>
      <c r="DSI28" s="61"/>
      <c r="DSJ28" s="61"/>
      <c r="DSK28" s="61"/>
      <c r="DSL28" s="61"/>
      <c r="DSM28" s="61"/>
      <c r="DSN28" s="61"/>
      <c r="DSO28" s="61"/>
      <c r="DSP28" s="61"/>
      <c r="DSQ28" s="61"/>
      <c r="DSR28" s="61"/>
      <c r="DSS28" s="61"/>
      <c r="DST28" s="61"/>
      <c r="DSU28" s="61"/>
      <c r="DSV28" s="61"/>
      <c r="DSW28" s="61"/>
      <c r="DSX28" s="61"/>
      <c r="DSY28" s="61"/>
      <c r="DSZ28" s="61"/>
      <c r="DTA28" s="61"/>
      <c r="DTB28" s="61"/>
      <c r="DTC28" s="61"/>
      <c r="DTD28" s="61"/>
      <c r="DTE28" s="61"/>
      <c r="DTF28" s="61"/>
      <c r="DTG28" s="61"/>
      <c r="DTH28" s="61"/>
      <c r="DTI28" s="61"/>
      <c r="DTJ28" s="61"/>
      <c r="DTK28" s="61"/>
      <c r="DTL28" s="61"/>
      <c r="DTM28" s="61"/>
      <c r="DTN28" s="61"/>
      <c r="DTO28" s="61"/>
      <c r="DTP28" s="61"/>
      <c r="DTQ28" s="61"/>
      <c r="DTR28" s="61"/>
      <c r="DTS28" s="61"/>
      <c r="DTT28" s="61"/>
      <c r="DTU28" s="61"/>
      <c r="DTV28" s="61"/>
      <c r="DTW28" s="61"/>
      <c r="DTX28" s="61"/>
      <c r="DTY28" s="61"/>
      <c r="DTZ28" s="61"/>
      <c r="DUA28" s="61"/>
      <c r="DUB28" s="61"/>
      <c r="DUC28" s="61"/>
      <c r="DUD28" s="61"/>
      <c r="DUE28" s="61"/>
      <c r="DUF28" s="61"/>
      <c r="DUG28" s="61"/>
      <c r="DUH28" s="61"/>
      <c r="DUI28" s="61"/>
      <c r="DUJ28" s="61"/>
      <c r="DUK28" s="61"/>
      <c r="DUL28" s="61"/>
      <c r="DUM28" s="61"/>
      <c r="DUN28" s="61"/>
      <c r="DUO28" s="61"/>
      <c r="DUP28" s="61"/>
      <c r="DUQ28" s="61"/>
      <c r="DUR28" s="61"/>
      <c r="DUS28" s="61"/>
      <c r="DUT28" s="61"/>
      <c r="DUU28" s="61"/>
      <c r="DUV28" s="61"/>
      <c r="DUW28" s="61"/>
      <c r="DUX28" s="61"/>
      <c r="DUY28" s="61"/>
      <c r="DUZ28" s="61"/>
      <c r="DVA28" s="61"/>
      <c r="DVB28" s="61"/>
      <c r="DVC28" s="61"/>
      <c r="DVD28" s="61"/>
      <c r="DVE28" s="61"/>
      <c r="DVF28" s="61"/>
      <c r="DVG28" s="61"/>
      <c r="DVH28" s="61"/>
      <c r="DVI28" s="61"/>
      <c r="DVJ28" s="61"/>
      <c r="DVK28" s="61"/>
      <c r="DVL28" s="61"/>
      <c r="DVM28" s="61"/>
      <c r="DVN28" s="61"/>
      <c r="DVO28" s="61"/>
      <c r="DVP28" s="61"/>
      <c r="DVQ28" s="61"/>
      <c r="DVR28" s="61"/>
      <c r="DVS28" s="61"/>
      <c r="DVT28" s="61"/>
      <c r="DVU28" s="61"/>
      <c r="DVV28" s="61"/>
      <c r="DVW28" s="61"/>
      <c r="DVX28" s="61"/>
      <c r="DVY28" s="61"/>
      <c r="DVZ28" s="61"/>
      <c r="DWA28" s="61"/>
      <c r="DWB28" s="61"/>
      <c r="DWC28" s="61"/>
      <c r="DWD28" s="61"/>
      <c r="DWE28" s="61"/>
      <c r="DWF28" s="61"/>
      <c r="DWG28" s="61"/>
      <c r="DWH28" s="61"/>
      <c r="DWI28" s="61"/>
      <c r="DWJ28" s="61"/>
      <c r="DWK28" s="61"/>
      <c r="DWL28" s="61"/>
      <c r="DWM28" s="61"/>
      <c r="DWN28" s="61"/>
      <c r="DWO28" s="61"/>
      <c r="DWP28" s="61"/>
      <c r="DWQ28" s="61"/>
      <c r="DWR28" s="61"/>
      <c r="DWS28" s="61"/>
      <c r="DWT28" s="61"/>
      <c r="DWU28" s="61"/>
      <c r="DWV28" s="61"/>
      <c r="DWW28" s="61"/>
      <c r="DWX28" s="61"/>
      <c r="DWY28" s="61"/>
      <c r="DWZ28" s="61"/>
      <c r="DXA28" s="61"/>
      <c r="DXB28" s="61"/>
      <c r="DXC28" s="61"/>
      <c r="DXD28" s="61"/>
      <c r="DXE28" s="61"/>
      <c r="DXF28" s="61"/>
      <c r="DXG28" s="61"/>
      <c r="DXH28" s="61"/>
      <c r="DXI28" s="61"/>
      <c r="DXJ28" s="61"/>
      <c r="DXK28" s="61"/>
      <c r="DXL28" s="61"/>
      <c r="DXM28" s="61"/>
      <c r="DXN28" s="61"/>
      <c r="DXO28" s="61"/>
      <c r="DXP28" s="61"/>
      <c r="DXQ28" s="61"/>
      <c r="DXR28" s="61"/>
      <c r="DXS28" s="61"/>
      <c r="DXT28" s="61"/>
      <c r="DXU28" s="61"/>
      <c r="DXV28" s="61"/>
      <c r="DXW28" s="61"/>
      <c r="DXX28" s="61"/>
      <c r="DXY28" s="61"/>
      <c r="DXZ28" s="61"/>
      <c r="DYA28" s="61"/>
      <c r="DYB28" s="61"/>
      <c r="DYC28" s="61"/>
      <c r="DYD28" s="61"/>
      <c r="DYE28" s="61"/>
      <c r="DYF28" s="61"/>
      <c r="DYG28" s="61"/>
      <c r="DYH28" s="61"/>
      <c r="DYI28" s="61"/>
      <c r="DYJ28" s="61"/>
      <c r="DYK28" s="61"/>
      <c r="DYL28" s="61"/>
      <c r="DYM28" s="61"/>
      <c r="DYN28" s="61"/>
      <c r="DYO28" s="61"/>
      <c r="DYP28" s="61"/>
      <c r="DYQ28" s="61"/>
      <c r="DYR28" s="61"/>
      <c r="DYS28" s="61"/>
      <c r="DYT28" s="61"/>
      <c r="DYU28" s="61"/>
      <c r="DYV28" s="61"/>
      <c r="DYW28" s="61"/>
      <c r="DYX28" s="61"/>
      <c r="DYY28" s="61"/>
      <c r="DYZ28" s="61"/>
      <c r="DZA28" s="61"/>
      <c r="DZB28" s="61"/>
      <c r="DZC28" s="61"/>
      <c r="DZD28" s="61"/>
      <c r="DZE28" s="61"/>
      <c r="DZF28" s="61"/>
      <c r="DZG28" s="61"/>
      <c r="DZH28" s="61"/>
      <c r="DZI28" s="61"/>
      <c r="DZJ28" s="61"/>
      <c r="DZK28" s="61"/>
      <c r="DZL28" s="61"/>
      <c r="DZM28" s="61"/>
      <c r="DZN28" s="61"/>
      <c r="DZO28" s="61"/>
      <c r="DZP28" s="61"/>
      <c r="DZQ28" s="61"/>
      <c r="DZR28" s="61"/>
      <c r="DZS28" s="61"/>
      <c r="DZT28" s="61"/>
      <c r="DZU28" s="61"/>
      <c r="DZV28" s="61"/>
      <c r="DZW28" s="61"/>
      <c r="DZX28" s="61"/>
      <c r="DZY28" s="61"/>
      <c r="DZZ28" s="61"/>
      <c r="EAA28" s="61"/>
      <c r="EAB28" s="61"/>
      <c r="EAC28" s="61"/>
      <c r="EAD28" s="61"/>
      <c r="EAE28" s="61"/>
      <c r="EAF28" s="61"/>
      <c r="EAG28" s="61"/>
      <c r="EAH28" s="61"/>
      <c r="EAI28" s="61"/>
      <c r="EAJ28" s="61"/>
      <c r="EAK28" s="61"/>
      <c r="EAL28" s="61"/>
      <c r="EAM28" s="61"/>
      <c r="EAN28" s="61"/>
      <c r="EAO28" s="61"/>
      <c r="EAP28" s="61"/>
      <c r="EAQ28" s="61"/>
      <c r="EAR28" s="61"/>
      <c r="EAS28" s="61"/>
      <c r="EAT28" s="61"/>
      <c r="EAU28" s="61"/>
      <c r="EAV28" s="61"/>
      <c r="EAW28" s="61"/>
      <c r="EAX28" s="61"/>
      <c r="EAY28" s="61"/>
      <c r="EAZ28" s="61"/>
      <c r="EBA28" s="61"/>
      <c r="EBB28" s="61"/>
      <c r="EBC28" s="61"/>
      <c r="EBD28" s="61"/>
      <c r="EBE28" s="61"/>
      <c r="EBF28" s="61"/>
      <c r="EBG28" s="61"/>
      <c r="EBH28" s="61"/>
      <c r="EBI28" s="61"/>
      <c r="EBJ28" s="61"/>
      <c r="EBK28" s="61"/>
      <c r="EBL28" s="61"/>
      <c r="EBM28" s="61"/>
      <c r="EBN28" s="61"/>
      <c r="EBO28" s="61"/>
      <c r="EBP28" s="61"/>
      <c r="EBQ28" s="61"/>
      <c r="EBR28" s="61"/>
      <c r="EBS28" s="61"/>
      <c r="EBT28" s="61"/>
      <c r="EBU28" s="61"/>
      <c r="EBV28" s="61"/>
      <c r="EBW28" s="61"/>
      <c r="EBX28" s="61"/>
      <c r="EBY28" s="61"/>
      <c r="EBZ28" s="61"/>
      <c r="ECA28" s="61"/>
      <c r="ECB28" s="61"/>
      <c r="ECC28" s="61"/>
      <c r="ECD28" s="61"/>
      <c r="ECE28" s="61"/>
      <c r="ECF28" s="61"/>
      <c r="ECG28" s="61"/>
      <c r="ECH28" s="61"/>
      <c r="ECI28" s="61"/>
      <c r="ECJ28" s="61"/>
      <c r="ECK28" s="61"/>
      <c r="ECL28" s="61"/>
      <c r="ECM28" s="61"/>
      <c r="ECN28" s="61"/>
      <c r="ECO28" s="61"/>
      <c r="ECP28" s="61"/>
      <c r="ECQ28" s="61"/>
      <c r="ECR28" s="61"/>
      <c r="ECS28" s="61"/>
      <c r="ECT28" s="61"/>
      <c r="ECU28" s="61"/>
      <c r="ECV28" s="61"/>
      <c r="ECW28" s="61"/>
      <c r="ECX28" s="61"/>
      <c r="ECY28" s="61"/>
      <c r="ECZ28" s="61"/>
      <c r="EDA28" s="61"/>
      <c r="EDB28" s="61"/>
      <c r="EDC28" s="61"/>
      <c r="EDD28" s="61"/>
      <c r="EDE28" s="61"/>
      <c r="EDF28" s="61"/>
      <c r="EDG28" s="61"/>
      <c r="EDH28" s="61"/>
      <c r="EDI28" s="61"/>
      <c r="EDJ28" s="61"/>
      <c r="EDK28" s="61"/>
      <c r="EDL28" s="61"/>
      <c r="EDM28" s="61"/>
      <c r="EDN28" s="61"/>
      <c r="EDO28" s="61"/>
      <c r="EDP28" s="61"/>
      <c r="EDQ28" s="61"/>
      <c r="EDR28" s="61"/>
      <c r="EDS28" s="61"/>
      <c r="EDT28" s="61"/>
      <c r="EDU28" s="61"/>
      <c r="EDV28" s="61"/>
      <c r="EDW28" s="61"/>
      <c r="EDX28" s="61"/>
      <c r="EDY28" s="61"/>
      <c r="EDZ28" s="61"/>
      <c r="EEA28" s="61"/>
      <c r="EEB28" s="61"/>
      <c r="EEC28" s="61"/>
      <c r="EED28" s="61"/>
      <c r="EEE28" s="61"/>
      <c r="EEF28" s="61"/>
      <c r="EEG28" s="61"/>
      <c r="EEH28" s="61"/>
      <c r="EEI28" s="61"/>
      <c r="EEJ28" s="61"/>
      <c r="EEK28" s="61"/>
      <c r="EEL28" s="61"/>
      <c r="EEM28" s="61"/>
      <c r="EEN28" s="61"/>
      <c r="EEO28" s="61"/>
      <c r="EEP28" s="61"/>
      <c r="EEQ28" s="61"/>
      <c r="EER28" s="61"/>
      <c r="EES28" s="61"/>
      <c r="EET28" s="61"/>
      <c r="EEU28" s="61"/>
      <c r="EEV28" s="61"/>
      <c r="EEW28" s="61"/>
      <c r="EEX28" s="61"/>
      <c r="EEY28" s="61"/>
      <c r="EEZ28" s="61"/>
      <c r="EFA28" s="61"/>
      <c r="EFB28" s="61"/>
      <c r="EFC28" s="61"/>
      <c r="EFD28" s="61"/>
      <c r="EFE28" s="61"/>
      <c r="EFF28" s="61"/>
      <c r="EFG28" s="61"/>
      <c r="EFH28" s="61"/>
      <c r="EFI28" s="61"/>
      <c r="EFJ28" s="61"/>
      <c r="EFK28" s="61"/>
      <c r="EFL28" s="61"/>
      <c r="EFM28" s="61"/>
      <c r="EFN28" s="61"/>
      <c r="EFO28" s="61"/>
      <c r="EFP28" s="61"/>
      <c r="EFQ28" s="61"/>
      <c r="EFR28" s="61"/>
      <c r="EFS28" s="61"/>
      <c r="EFT28" s="61"/>
      <c r="EFU28" s="61"/>
      <c r="EFV28" s="61"/>
      <c r="EFW28" s="61"/>
      <c r="EFX28" s="61"/>
      <c r="EFY28" s="61"/>
      <c r="EFZ28" s="61"/>
      <c r="EGA28" s="61"/>
      <c r="EGB28" s="61"/>
      <c r="EGC28" s="61"/>
      <c r="EGD28" s="61"/>
      <c r="EGE28" s="61"/>
      <c r="EGF28" s="61"/>
      <c r="EGG28" s="61"/>
      <c r="EGH28" s="61"/>
      <c r="EGI28" s="61"/>
      <c r="EGJ28" s="61"/>
      <c r="EGK28" s="61"/>
      <c r="EGL28" s="61"/>
      <c r="EGM28" s="61"/>
      <c r="EGN28" s="61"/>
      <c r="EGO28" s="61"/>
      <c r="EGP28" s="61"/>
      <c r="EGQ28" s="61"/>
      <c r="EGR28" s="61"/>
      <c r="EGS28" s="61"/>
      <c r="EGT28" s="61"/>
      <c r="EGU28" s="61"/>
      <c r="EGV28" s="61"/>
      <c r="EGW28" s="61"/>
      <c r="EGX28" s="61"/>
      <c r="EGY28" s="61"/>
      <c r="EGZ28" s="61"/>
      <c r="EHA28" s="61"/>
      <c r="EHB28" s="61"/>
      <c r="EHC28" s="61"/>
      <c r="EHD28" s="61"/>
      <c r="EHE28" s="61"/>
      <c r="EHF28" s="61"/>
      <c r="EHG28" s="61"/>
      <c r="EHH28" s="61"/>
      <c r="EHI28" s="61"/>
      <c r="EHJ28" s="61"/>
      <c r="EHK28" s="61"/>
      <c r="EHL28" s="61"/>
      <c r="EHM28" s="61"/>
      <c r="EHN28" s="61"/>
      <c r="EHO28" s="61"/>
      <c r="EHP28" s="61"/>
      <c r="EHQ28" s="61"/>
      <c r="EHR28" s="61"/>
      <c r="EHS28" s="61"/>
      <c r="EHT28" s="61"/>
      <c r="EHU28" s="61"/>
      <c r="EHV28" s="61"/>
      <c r="EHW28" s="61"/>
      <c r="EHX28" s="61"/>
      <c r="EHY28" s="61"/>
      <c r="EHZ28" s="61"/>
      <c r="EIA28" s="61"/>
      <c r="EIB28" s="61"/>
      <c r="EIC28" s="61"/>
      <c r="EID28" s="61"/>
      <c r="EIE28" s="61"/>
      <c r="EIF28" s="61"/>
      <c r="EIG28" s="61"/>
      <c r="EIH28" s="61"/>
      <c r="EII28" s="61"/>
      <c r="EIJ28" s="61"/>
      <c r="EIK28" s="61"/>
      <c r="EIL28" s="61"/>
      <c r="EIM28" s="61"/>
      <c r="EIN28" s="61"/>
      <c r="EIO28" s="61"/>
      <c r="EIP28" s="61"/>
      <c r="EIQ28" s="61"/>
      <c r="EIR28" s="61"/>
      <c r="EIS28" s="61"/>
      <c r="EIT28" s="61"/>
      <c r="EIU28" s="61"/>
      <c r="EIV28" s="61"/>
      <c r="EIW28" s="61"/>
      <c r="EIX28" s="61"/>
      <c r="EIY28" s="61"/>
      <c r="EIZ28" s="61"/>
      <c r="EJA28" s="61"/>
      <c r="EJB28" s="61"/>
      <c r="EJC28" s="61"/>
      <c r="EJD28" s="61"/>
      <c r="EJE28" s="61"/>
      <c r="EJF28" s="61"/>
      <c r="EJG28" s="61"/>
      <c r="EJH28" s="61"/>
      <c r="EJI28" s="61"/>
      <c r="EJJ28" s="61"/>
      <c r="EJK28" s="61"/>
      <c r="EJL28" s="61"/>
      <c r="EJM28" s="61"/>
      <c r="EJN28" s="61"/>
      <c r="EJO28" s="61"/>
      <c r="EJP28" s="61"/>
      <c r="EJQ28" s="61"/>
      <c r="EJR28" s="61"/>
      <c r="EJS28" s="61"/>
      <c r="EJT28" s="61"/>
      <c r="EJU28" s="61"/>
      <c r="EJV28" s="61"/>
      <c r="EJW28" s="61"/>
      <c r="EJX28" s="61"/>
      <c r="EJY28" s="61"/>
      <c r="EJZ28" s="61"/>
      <c r="EKA28" s="61"/>
      <c r="EKB28" s="61"/>
      <c r="EKC28" s="61"/>
      <c r="EKD28" s="61"/>
      <c r="EKE28" s="61"/>
      <c r="EKF28" s="61"/>
      <c r="EKG28" s="61"/>
      <c r="EKH28" s="61"/>
      <c r="EKI28" s="61"/>
      <c r="EKJ28" s="61"/>
      <c r="EKK28" s="61"/>
      <c r="EKL28" s="61"/>
      <c r="EKM28" s="61"/>
      <c r="EKN28" s="61"/>
      <c r="EKO28" s="61"/>
      <c r="EKP28" s="61"/>
      <c r="EKQ28" s="61"/>
      <c r="EKR28" s="61"/>
      <c r="EKS28" s="61"/>
      <c r="EKT28" s="61"/>
      <c r="EKU28" s="61"/>
      <c r="EKV28" s="61"/>
      <c r="EKW28" s="61"/>
      <c r="EKX28" s="61"/>
      <c r="EKY28" s="61"/>
      <c r="EKZ28" s="61"/>
      <c r="ELA28" s="61"/>
      <c r="ELB28" s="61"/>
      <c r="ELC28" s="61"/>
      <c r="ELD28" s="61"/>
      <c r="ELE28" s="61"/>
      <c r="ELF28" s="61"/>
      <c r="ELG28" s="61"/>
      <c r="ELH28" s="61"/>
      <c r="ELI28" s="61"/>
      <c r="ELJ28" s="61"/>
      <c r="ELK28" s="61"/>
      <c r="ELL28" s="61"/>
      <c r="ELM28" s="61"/>
      <c r="ELN28" s="61"/>
      <c r="ELO28" s="61"/>
      <c r="ELP28" s="61"/>
      <c r="ELQ28" s="61"/>
      <c r="ELR28" s="61"/>
      <c r="ELS28" s="61"/>
      <c r="ELT28" s="61"/>
      <c r="ELU28" s="61"/>
      <c r="ELV28" s="61"/>
      <c r="ELW28" s="61"/>
      <c r="ELX28" s="61"/>
      <c r="ELY28" s="61"/>
      <c r="ELZ28" s="61"/>
      <c r="EMA28" s="61"/>
      <c r="EMB28" s="61"/>
      <c r="EMC28" s="61"/>
      <c r="EMD28" s="61"/>
      <c r="EME28" s="61"/>
      <c r="EMF28" s="61"/>
      <c r="EMG28" s="61"/>
      <c r="EMH28" s="61"/>
      <c r="EMI28" s="61"/>
      <c r="EMJ28" s="61"/>
      <c r="EMK28" s="61"/>
      <c r="EML28" s="61"/>
      <c r="EMM28" s="61"/>
      <c r="EMN28" s="61"/>
      <c r="EMO28" s="61"/>
      <c r="EMP28" s="61"/>
      <c r="EMQ28" s="61"/>
      <c r="EMR28" s="61"/>
      <c r="EMS28" s="61"/>
      <c r="EMT28" s="61"/>
      <c r="EMU28" s="61"/>
      <c r="EMV28" s="61"/>
      <c r="EMW28" s="61"/>
      <c r="EMX28" s="61"/>
      <c r="EMY28" s="61"/>
      <c r="EMZ28" s="61"/>
      <c r="ENA28" s="61"/>
      <c r="ENB28" s="61"/>
      <c r="ENC28" s="61"/>
      <c r="END28" s="61"/>
      <c r="ENE28" s="61"/>
      <c r="ENF28" s="61"/>
      <c r="ENG28" s="61"/>
      <c r="ENH28" s="61"/>
      <c r="ENI28" s="61"/>
      <c r="ENJ28" s="61"/>
      <c r="ENK28" s="61"/>
      <c r="ENL28" s="61"/>
      <c r="ENM28" s="61"/>
      <c r="ENN28" s="61"/>
      <c r="ENO28" s="61"/>
      <c r="ENP28" s="61"/>
      <c r="ENQ28" s="61"/>
      <c r="ENR28" s="61"/>
      <c r="ENS28" s="61"/>
      <c r="ENT28" s="61"/>
      <c r="ENU28" s="61"/>
      <c r="ENV28" s="61"/>
      <c r="ENW28" s="61"/>
      <c r="ENX28" s="61"/>
      <c r="ENY28" s="61"/>
      <c r="ENZ28" s="61"/>
      <c r="EOA28" s="61"/>
      <c r="EOB28" s="61"/>
      <c r="EOC28" s="61"/>
      <c r="EOD28" s="61"/>
      <c r="EOE28" s="61"/>
      <c r="EOF28" s="61"/>
      <c r="EOG28" s="61"/>
      <c r="EOH28" s="61"/>
      <c r="EOI28" s="61"/>
      <c r="EOJ28" s="61"/>
      <c r="EOK28" s="61"/>
      <c r="EOL28" s="61"/>
      <c r="EOM28" s="61"/>
      <c r="EON28" s="61"/>
      <c r="EOO28" s="61"/>
      <c r="EOP28" s="61"/>
      <c r="EOQ28" s="61"/>
      <c r="EOR28" s="61"/>
      <c r="EOS28" s="61"/>
      <c r="EOT28" s="61"/>
      <c r="EOU28" s="61"/>
      <c r="EOV28" s="61"/>
      <c r="EOW28" s="61"/>
      <c r="EOX28" s="61"/>
      <c r="EOY28" s="61"/>
      <c r="EOZ28" s="61"/>
      <c r="EPA28" s="61"/>
      <c r="EPB28" s="61"/>
      <c r="EPC28" s="61"/>
      <c r="EPD28" s="61"/>
      <c r="EPE28" s="61"/>
      <c r="EPF28" s="61"/>
      <c r="EPG28" s="61"/>
      <c r="EPH28" s="61"/>
      <c r="EPI28" s="61"/>
      <c r="EPJ28" s="61"/>
      <c r="EPK28" s="61"/>
      <c r="EPL28" s="61"/>
      <c r="EPM28" s="61"/>
      <c r="EPN28" s="61"/>
      <c r="EPO28" s="61"/>
      <c r="EPP28" s="61"/>
      <c r="EPQ28" s="61"/>
      <c r="EPR28" s="61"/>
      <c r="EPS28" s="61"/>
      <c r="EPT28" s="61"/>
      <c r="EPU28" s="61"/>
      <c r="EPV28" s="61"/>
      <c r="EPW28" s="61"/>
      <c r="EPX28" s="61"/>
      <c r="EPY28" s="61"/>
      <c r="EPZ28" s="61"/>
      <c r="EQA28" s="61"/>
      <c r="EQB28" s="61"/>
      <c r="EQC28" s="61"/>
      <c r="EQD28" s="61"/>
      <c r="EQE28" s="61"/>
      <c r="EQF28" s="61"/>
      <c r="EQG28" s="61"/>
      <c r="EQH28" s="61"/>
      <c r="EQI28" s="61"/>
      <c r="EQJ28" s="61"/>
      <c r="EQK28" s="61"/>
      <c r="EQL28" s="61"/>
      <c r="EQM28" s="61"/>
      <c r="EQN28" s="61"/>
      <c r="EQO28" s="61"/>
      <c r="EQP28" s="61"/>
      <c r="EQQ28" s="61"/>
      <c r="EQR28" s="61"/>
      <c r="EQS28" s="61"/>
      <c r="EQT28" s="61"/>
      <c r="EQU28" s="61"/>
      <c r="EQV28" s="61"/>
      <c r="EQW28" s="61"/>
      <c r="EQX28" s="61"/>
      <c r="EQY28" s="61"/>
      <c r="EQZ28" s="61"/>
      <c r="ERA28" s="61"/>
      <c r="ERB28" s="61"/>
      <c r="ERC28" s="61"/>
      <c r="ERD28" s="61"/>
      <c r="ERE28" s="61"/>
      <c r="ERF28" s="61"/>
      <c r="ERG28" s="61"/>
      <c r="ERH28" s="61"/>
      <c r="ERI28" s="61"/>
      <c r="ERJ28" s="61"/>
      <c r="ERK28" s="61"/>
      <c r="ERL28" s="61"/>
      <c r="ERM28" s="61"/>
      <c r="ERN28" s="61"/>
      <c r="ERO28" s="61"/>
      <c r="ERP28" s="61"/>
      <c r="ERQ28" s="61"/>
      <c r="ERR28" s="61"/>
      <c r="ERS28" s="61"/>
      <c r="ERT28" s="61"/>
      <c r="ERU28" s="61"/>
      <c r="ERV28" s="61"/>
      <c r="ERW28" s="61"/>
      <c r="ERX28" s="61"/>
      <c r="ERY28" s="61"/>
      <c r="ERZ28" s="61"/>
      <c r="ESA28" s="61"/>
      <c r="ESB28" s="61"/>
      <c r="ESC28" s="61"/>
      <c r="ESD28" s="61"/>
      <c r="ESE28" s="61"/>
      <c r="ESF28" s="61"/>
      <c r="ESG28" s="61"/>
      <c r="ESH28" s="61"/>
      <c r="ESI28" s="61"/>
      <c r="ESJ28" s="61"/>
      <c r="ESK28" s="61"/>
      <c r="ESL28" s="61"/>
      <c r="ESM28" s="61"/>
      <c r="ESN28" s="61"/>
      <c r="ESO28" s="61"/>
      <c r="ESP28" s="61"/>
      <c r="ESQ28" s="61"/>
      <c r="ESR28" s="61"/>
      <c r="ESS28" s="61"/>
      <c r="EST28" s="61"/>
      <c r="ESU28" s="61"/>
      <c r="ESV28" s="61"/>
      <c r="ESW28" s="61"/>
      <c r="ESX28" s="61"/>
      <c r="ESY28" s="61"/>
      <c r="ESZ28" s="61"/>
      <c r="ETA28" s="61"/>
      <c r="ETB28" s="61"/>
      <c r="ETC28" s="61"/>
      <c r="ETD28" s="61"/>
      <c r="ETE28" s="61"/>
      <c r="ETF28" s="61"/>
      <c r="ETG28" s="61"/>
      <c r="ETH28" s="61"/>
      <c r="ETI28" s="61"/>
      <c r="ETJ28" s="61"/>
      <c r="ETK28" s="61"/>
      <c r="ETL28" s="61"/>
      <c r="ETM28" s="61"/>
      <c r="ETN28" s="61"/>
      <c r="ETO28" s="61"/>
      <c r="ETP28" s="61"/>
      <c r="ETQ28" s="61"/>
      <c r="ETR28" s="61"/>
      <c r="ETS28" s="61"/>
      <c r="ETT28" s="61"/>
      <c r="ETU28" s="61"/>
      <c r="ETV28" s="61"/>
      <c r="ETW28" s="61"/>
      <c r="ETX28" s="61"/>
      <c r="ETY28" s="61"/>
      <c r="ETZ28" s="61"/>
      <c r="EUA28" s="61"/>
      <c r="EUB28" s="61"/>
      <c r="EUC28" s="61"/>
      <c r="EUD28" s="61"/>
      <c r="EUE28" s="61"/>
      <c r="EUF28" s="61"/>
      <c r="EUG28" s="61"/>
      <c r="EUH28" s="61"/>
      <c r="EUI28" s="61"/>
      <c r="EUJ28" s="61"/>
      <c r="EUK28" s="61"/>
      <c r="EUL28" s="61"/>
      <c r="EUM28" s="61"/>
      <c r="EUN28" s="61"/>
      <c r="EUO28" s="61"/>
      <c r="EUP28" s="61"/>
      <c r="EUQ28" s="61"/>
      <c r="EUR28" s="61"/>
      <c r="EUS28" s="61"/>
      <c r="EUT28" s="61"/>
      <c r="EUU28" s="61"/>
      <c r="EUV28" s="61"/>
      <c r="EUW28" s="61"/>
      <c r="EUX28" s="61"/>
      <c r="EUY28" s="61"/>
      <c r="EUZ28" s="61"/>
      <c r="EVA28" s="61"/>
      <c r="EVB28" s="61"/>
      <c r="EVC28" s="61"/>
      <c r="EVD28" s="61"/>
      <c r="EVE28" s="61"/>
      <c r="EVF28" s="61"/>
      <c r="EVG28" s="61"/>
      <c r="EVH28" s="61"/>
      <c r="EVI28" s="61"/>
      <c r="EVJ28" s="61"/>
      <c r="EVK28" s="61"/>
      <c r="EVL28" s="61"/>
      <c r="EVM28" s="61"/>
      <c r="EVN28" s="61"/>
      <c r="EVO28" s="61"/>
      <c r="EVP28" s="61"/>
      <c r="EVQ28" s="61"/>
      <c r="EVR28" s="61"/>
      <c r="EVS28" s="61"/>
      <c r="EVT28" s="61"/>
      <c r="EVU28" s="61"/>
      <c r="EVV28" s="61"/>
      <c r="EVW28" s="61"/>
      <c r="EVX28" s="61"/>
      <c r="EVY28" s="61"/>
      <c r="EVZ28" s="61"/>
      <c r="EWA28" s="61"/>
      <c r="EWB28" s="61"/>
      <c r="EWC28" s="61"/>
      <c r="EWD28" s="61"/>
      <c r="EWE28" s="61"/>
      <c r="EWF28" s="61"/>
      <c r="EWG28" s="61"/>
      <c r="EWH28" s="61"/>
      <c r="EWI28" s="61"/>
      <c r="EWJ28" s="61"/>
      <c r="EWK28" s="61"/>
      <c r="EWL28" s="61"/>
      <c r="EWM28" s="61"/>
      <c r="EWN28" s="61"/>
      <c r="EWO28" s="61"/>
      <c r="EWP28" s="61"/>
      <c r="EWQ28" s="61"/>
      <c r="EWR28" s="61"/>
      <c r="EWS28" s="61"/>
      <c r="EWT28" s="61"/>
      <c r="EWU28" s="61"/>
      <c r="EWV28" s="61"/>
      <c r="EWW28" s="61"/>
      <c r="EWX28" s="61"/>
      <c r="EWY28" s="61"/>
      <c r="EWZ28" s="61"/>
      <c r="EXA28" s="61"/>
      <c r="EXB28" s="61"/>
      <c r="EXC28" s="61"/>
      <c r="EXD28" s="61"/>
      <c r="EXE28" s="61"/>
      <c r="EXF28" s="61"/>
      <c r="EXG28" s="61"/>
      <c r="EXH28" s="61"/>
      <c r="EXI28" s="61"/>
      <c r="EXJ28" s="61"/>
      <c r="EXK28" s="61"/>
      <c r="EXL28" s="61"/>
      <c r="EXM28" s="61"/>
      <c r="EXN28" s="61"/>
      <c r="EXO28" s="61"/>
      <c r="EXP28" s="61"/>
      <c r="EXQ28" s="61"/>
      <c r="EXR28" s="61"/>
      <c r="EXS28" s="61"/>
      <c r="EXT28" s="61"/>
      <c r="EXU28" s="61"/>
      <c r="EXV28" s="61"/>
      <c r="EXW28" s="61"/>
      <c r="EXX28" s="61"/>
      <c r="EXY28" s="61"/>
      <c r="EXZ28" s="61"/>
      <c r="EYA28" s="61"/>
      <c r="EYB28" s="61"/>
      <c r="EYC28" s="61"/>
      <c r="EYD28" s="61"/>
      <c r="EYE28" s="61"/>
      <c r="EYF28" s="61"/>
      <c r="EYG28" s="61"/>
      <c r="EYH28" s="61"/>
      <c r="EYI28" s="61"/>
      <c r="EYJ28" s="61"/>
      <c r="EYK28" s="61"/>
      <c r="EYL28" s="61"/>
      <c r="EYM28" s="61"/>
      <c r="EYN28" s="61"/>
      <c r="EYO28" s="61"/>
      <c r="EYP28" s="61"/>
      <c r="EYQ28" s="61"/>
      <c r="EYR28" s="61"/>
      <c r="EYS28" s="61"/>
      <c r="EYT28" s="61"/>
      <c r="EYU28" s="61"/>
      <c r="EYV28" s="61"/>
      <c r="EYW28" s="61"/>
      <c r="EYX28" s="61"/>
      <c r="EYY28" s="61"/>
      <c r="EYZ28" s="61"/>
      <c r="EZA28" s="61"/>
      <c r="EZB28" s="61"/>
      <c r="EZC28" s="61"/>
      <c r="EZD28" s="61"/>
      <c r="EZE28" s="61"/>
      <c r="EZF28" s="61"/>
      <c r="EZG28" s="61"/>
      <c r="EZH28" s="61"/>
      <c r="EZI28" s="61"/>
      <c r="EZJ28" s="61"/>
      <c r="EZK28" s="61"/>
      <c r="EZL28" s="61"/>
      <c r="EZM28" s="61"/>
      <c r="EZN28" s="61"/>
      <c r="EZO28" s="61"/>
      <c r="EZP28" s="61"/>
      <c r="EZQ28" s="61"/>
      <c r="EZR28" s="61"/>
      <c r="EZS28" s="61"/>
      <c r="EZT28" s="61"/>
      <c r="EZU28" s="61"/>
      <c r="EZV28" s="61"/>
      <c r="EZW28" s="61"/>
      <c r="EZX28" s="61"/>
      <c r="EZY28" s="61"/>
      <c r="EZZ28" s="61"/>
      <c r="FAA28" s="61"/>
      <c r="FAB28" s="61"/>
      <c r="FAC28" s="61"/>
      <c r="FAD28" s="61"/>
      <c r="FAE28" s="61"/>
      <c r="FAF28" s="61"/>
      <c r="FAG28" s="61"/>
      <c r="FAH28" s="61"/>
      <c r="FAI28" s="61"/>
      <c r="FAJ28" s="61"/>
      <c r="FAK28" s="61"/>
      <c r="FAL28" s="61"/>
      <c r="FAM28" s="61"/>
      <c r="FAN28" s="61"/>
      <c r="FAO28" s="61"/>
      <c r="FAP28" s="61"/>
      <c r="FAQ28" s="61"/>
      <c r="FAR28" s="61"/>
      <c r="FAS28" s="61"/>
      <c r="FAT28" s="61"/>
      <c r="FAU28" s="61"/>
      <c r="FAV28" s="61"/>
      <c r="FAW28" s="61"/>
      <c r="FAX28" s="61"/>
      <c r="FAY28" s="61"/>
      <c r="FAZ28" s="61"/>
      <c r="FBA28" s="61"/>
      <c r="FBB28" s="61"/>
      <c r="FBC28" s="61"/>
      <c r="FBD28" s="61"/>
      <c r="FBE28" s="61"/>
      <c r="FBF28" s="61"/>
      <c r="FBG28" s="61"/>
      <c r="FBH28" s="61"/>
      <c r="FBI28" s="61"/>
      <c r="FBJ28" s="61"/>
      <c r="FBK28" s="61"/>
      <c r="FBL28" s="61"/>
      <c r="FBM28" s="61"/>
      <c r="FBN28" s="61"/>
      <c r="FBO28" s="61"/>
      <c r="FBP28" s="61"/>
      <c r="FBQ28" s="61"/>
      <c r="FBR28" s="61"/>
      <c r="FBS28" s="61"/>
      <c r="FBT28" s="61"/>
      <c r="FBU28" s="61"/>
      <c r="FBV28" s="61"/>
      <c r="FBW28" s="61"/>
      <c r="FBX28" s="61"/>
      <c r="FBY28" s="61"/>
      <c r="FBZ28" s="61"/>
      <c r="FCA28" s="61"/>
      <c r="FCB28" s="61"/>
      <c r="FCC28" s="61"/>
      <c r="FCD28" s="61"/>
      <c r="FCE28" s="61"/>
      <c r="FCF28" s="61"/>
      <c r="FCG28" s="61"/>
      <c r="FCH28" s="61"/>
      <c r="FCI28" s="61"/>
      <c r="FCJ28" s="61"/>
      <c r="FCK28" s="61"/>
      <c r="FCL28" s="61"/>
      <c r="FCM28" s="61"/>
      <c r="FCN28" s="61"/>
      <c r="FCO28" s="61"/>
      <c r="FCP28" s="61"/>
      <c r="FCQ28" s="61"/>
      <c r="FCR28" s="61"/>
      <c r="FCS28" s="61"/>
      <c r="FCT28" s="61"/>
      <c r="FCU28" s="61"/>
      <c r="FCV28" s="61"/>
      <c r="FCW28" s="61"/>
      <c r="FCX28" s="61"/>
      <c r="FCY28" s="61"/>
      <c r="FCZ28" s="61"/>
      <c r="FDA28" s="61"/>
      <c r="FDB28" s="61"/>
      <c r="FDC28" s="61"/>
      <c r="FDD28" s="61"/>
      <c r="FDE28" s="61"/>
      <c r="FDF28" s="61"/>
      <c r="FDG28" s="61"/>
      <c r="FDH28" s="61"/>
      <c r="FDI28" s="61"/>
      <c r="FDJ28" s="61"/>
      <c r="FDK28" s="61"/>
      <c r="FDL28" s="61"/>
      <c r="FDM28" s="61"/>
      <c r="FDN28" s="61"/>
      <c r="FDO28" s="61"/>
      <c r="FDP28" s="61"/>
      <c r="FDQ28" s="61"/>
      <c r="FDR28" s="61"/>
      <c r="FDS28" s="61"/>
      <c r="FDT28" s="61"/>
      <c r="FDU28" s="61"/>
      <c r="FDV28" s="61"/>
      <c r="FDW28" s="61"/>
      <c r="FDX28" s="61"/>
      <c r="FDY28" s="61"/>
      <c r="FDZ28" s="61"/>
      <c r="FEA28" s="61"/>
      <c r="FEB28" s="61"/>
      <c r="FEC28" s="61"/>
      <c r="FED28" s="61"/>
      <c r="FEE28" s="61"/>
      <c r="FEF28" s="61"/>
      <c r="FEG28" s="61"/>
      <c r="FEH28" s="61"/>
      <c r="FEI28" s="61"/>
      <c r="FEJ28" s="61"/>
      <c r="FEK28" s="61"/>
      <c r="FEL28" s="61"/>
      <c r="FEM28" s="61"/>
      <c r="FEN28" s="61"/>
      <c r="FEO28" s="61"/>
      <c r="FEP28" s="61"/>
      <c r="FEQ28" s="61"/>
      <c r="FER28" s="61"/>
      <c r="FES28" s="61"/>
      <c r="FET28" s="61"/>
      <c r="FEU28" s="61"/>
      <c r="FEV28" s="61"/>
      <c r="FEW28" s="61"/>
      <c r="FEX28" s="61"/>
      <c r="FEY28" s="61"/>
      <c r="FEZ28" s="61"/>
      <c r="FFA28" s="61"/>
      <c r="FFB28" s="61"/>
      <c r="FFC28" s="61"/>
      <c r="FFD28" s="61"/>
      <c r="FFE28" s="61"/>
      <c r="FFF28" s="61"/>
      <c r="FFG28" s="61"/>
      <c r="FFH28" s="61"/>
      <c r="FFI28" s="61"/>
      <c r="FFJ28" s="61"/>
      <c r="FFK28" s="61"/>
      <c r="FFL28" s="61"/>
      <c r="FFM28" s="61"/>
      <c r="FFN28" s="61"/>
      <c r="FFO28" s="61"/>
      <c r="FFP28" s="61"/>
      <c r="FFQ28" s="61"/>
      <c r="FFR28" s="61"/>
      <c r="FFS28" s="61"/>
      <c r="FFT28" s="61"/>
      <c r="FFU28" s="61"/>
      <c r="FFV28" s="61"/>
      <c r="FFW28" s="61"/>
      <c r="FFX28" s="61"/>
      <c r="FFY28" s="61"/>
      <c r="FFZ28" s="61"/>
      <c r="FGA28" s="61"/>
      <c r="FGB28" s="61"/>
      <c r="FGC28" s="61"/>
      <c r="FGD28" s="61"/>
      <c r="FGE28" s="61"/>
      <c r="FGF28" s="61"/>
      <c r="FGG28" s="61"/>
      <c r="FGH28" s="61"/>
      <c r="FGI28" s="61"/>
      <c r="FGJ28" s="61"/>
      <c r="FGK28" s="61"/>
      <c r="FGL28" s="61"/>
      <c r="FGM28" s="61"/>
      <c r="FGN28" s="61"/>
      <c r="FGO28" s="61"/>
      <c r="FGP28" s="61"/>
      <c r="FGQ28" s="61"/>
      <c r="FGR28" s="61"/>
      <c r="FGS28" s="61"/>
      <c r="FGT28" s="61"/>
      <c r="FGU28" s="61"/>
      <c r="FGV28" s="61"/>
      <c r="FGW28" s="61"/>
      <c r="FGX28" s="61"/>
      <c r="FGY28" s="61"/>
      <c r="FGZ28" s="61"/>
      <c r="FHA28" s="61"/>
      <c r="FHB28" s="61"/>
      <c r="FHC28" s="61"/>
      <c r="FHD28" s="61"/>
      <c r="FHE28" s="61"/>
      <c r="FHF28" s="61"/>
      <c r="FHG28" s="61"/>
      <c r="FHH28" s="61"/>
      <c r="FHI28" s="61"/>
      <c r="FHJ28" s="61"/>
      <c r="FHK28" s="61"/>
      <c r="FHL28" s="61"/>
      <c r="FHM28" s="61"/>
      <c r="FHN28" s="61"/>
      <c r="FHO28" s="61"/>
      <c r="FHP28" s="61"/>
      <c r="FHQ28" s="61"/>
      <c r="FHR28" s="61"/>
      <c r="FHS28" s="61"/>
      <c r="FHT28" s="61"/>
      <c r="FHU28" s="61"/>
      <c r="FHV28" s="61"/>
      <c r="FHW28" s="61"/>
      <c r="FHX28" s="61"/>
      <c r="FHY28" s="61"/>
      <c r="FHZ28" s="61"/>
      <c r="FIA28" s="61"/>
      <c r="FIB28" s="61"/>
      <c r="FIC28" s="61"/>
      <c r="FID28" s="61"/>
      <c r="FIE28" s="61"/>
      <c r="FIF28" s="61"/>
      <c r="FIG28" s="61"/>
      <c r="FIH28" s="61"/>
      <c r="FII28" s="61"/>
      <c r="FIJ28" s="61"/>
      <c r="FIK28" s="61"/>
      <c r="FIL28" s="61"/>
      <c r="FIM28" s="61"/>
      <c r="FIN28" s="61"/>
      <c r="FIO28" s="61"/>
      <c r="FIP28" s="61"/>
      <c r="FIQ28" s="61"/>
      <c r="FIR28" s="61"/>
      <c r="FIS28" s="61"/>
      <c r="FIT28" s="61"/>
      <c r="FIU28" s="61"/>
      <c r="FIV28" s="61"/>
      <c r="FIW28" s="61"/>
      <c r="FIX28" s="61"/>
      <c r="FIY28" s="61"/>
      <c r="FIZ28" s="61"/>
      <c r="FJA28" s="61"/>
      <c r="FJB28" s="61"/>
      <c r="FJC28" s="61"/>
      <c r="FJD28" s="61"/>
      <c r="FJE28" s="61"/>
      <c r="FJF28" s="61"/>
      <c r="FJG28" s="61"/>
      <c r="FJH28" s="61"/>
      <c r="FJI28" s="61"/>
      <c r="FJJ28" s="61"/>
      <c r="FJK28" s="61"/>
      <c r="FJL28" s="61"/>
      <c r="FJM28" s="61"/>
      <c r="FJN28" s="61"/>
      <c r="FJO28" s="61"/>
      <c r="FJP28" s="61"/>
      <c r="FJQ28" s="61"/>
      <c r="FJR28" s="61"/>
      <c r="FJS28" s="61"/>
      <c r="FJT28" s="61"/>
      <c r="FJU28" s="61"/>
      <c r="FJV28" s="61"/>
      <c r="FJW28" s="61"/>
      <c r="FJX28" s="61"/>
      <c r="FJY28" s="61"/>
      <c r="FJZ28" s="61"/>
      <c r="FKA28" s="61"/>
      <c r="FKB28" s="61"/>
      <c r="FKC28" s="61"/>
      <c r="FKD28" s="61"/>
      <c r="FKE28" s="61"/>
      <c r="FKF28" s="61"/>
      <c r="FKG28" s="61"/>
      <c r="FKH28" s="61"/>
      <c r="FKI28" s="61"/>
      <c r="FKJ28" s="61"/>
      <c r="FKK28" s="61"/>
      <c r="FKL28" s="61"/>
      <c r="FKM28" s="61"/>
      <c r="FKN28" s="61"/>
      <c r="FKO28" s="61"/>
      <c r="FKP28" s="61"/>
      <c r="FKQ28" s="61"/>
      <c r="FKR28" s="61"/>
      <c r="FKS28" s="61"/>
      <c r="FKT28" s="61"/>
      <c r="FKU28" s="61"/>
      <c r="FKV28" s="61"/>
      <c r="FKW28" s="61"/>
      <c r="FKX28" s="61"/>
      <c r="FKY28" s="61"/>
      <c r="FKZ28" s="61"/>
      <c r="FLA28" s="61"/>
      <c r="FLB28" s="61"/>
      <c r="FLC28" s="61"/>
      <c r="FLD28" s="61"/>
      <c r="FLE28" s="61"/>
      <c r="FLF28" s="61"/>
      <c r="FLG28" s="61"/>
      <c r="FLH28" s="61"/>
      <c r="FLI28" s="61"/>
      <c r="FLJ28" s="61"/>
      <c r="FLK28" s="61"/>
      <c r="FLL28" s="61"/>
      <c r="FLM28" s="61"/>
      <c r="FLN28" s="61"/>
      <c r="FLO28" s="61"/>
      <c r="FLP28" s="61"/>
      <c r="FLQ28" s="61"/>
      <c r="FLR28" s="61"/>
      <c r="FLS28" s="61"/>
      <c r="FLT28" s="61"/>
      <c r="FLU28" s="61"/>
      <c r="FLV28" s="61"/>
      <c r="FLW28" s="61"/>
      <c r="FLX28" s="61"/>
      <c r="FLY28" s="61"/>
      <c r="FLZ28" s="61"/>
      <c r="FMA28" s="61"/>
      <c r="FMB28" s="61"/>
      <c r="FMC28" s="61"/>
      <c r="FMD28" s="61"/>
      <c r="FME28" s="61"/>
      <c r="FMF28" s="61"/>
      <c r="FMG28" s="61"/>
      <c r="FMH28" s="61"/>
      <c r="FMI28" s="61"/>
      <c r="FMJ28" s="61"/>
      <c r="FMK28" s="61"/>
      <c r="FML28" s="61"/>
      <c r="FMM28" s="61"/>
      <c r="FMN28" s="61"/>
      <c r="FMO28" s="61"/>
      <c r="FMP28" s="61"/>
      <c r="FMQ28" s="61"/>
      <c r="FMR28" s="61"/>
      <c r="FMS28" s="61"/>
      <c r="FMT28" s="61"/>
      <c r="FMU28" s="61"/>
      <c r="FMV28" s="61"/>
      <c r="FMW28" s="61"/>
      <c r="FMX28" s="61"/>
      <c r="FMY28" s="61"/>
      <c r="FMZ28" s="61"/>
      <c r="FNA28" s="61"/>
      <c r="FNB28" s="61"/>
      <c r="FNC28" s="61"/>
      <c r="FND28" s="61"/>
      <c r="FNE28" s="61"/>
      <c r="FNF28" s="61"/>
      <c r="FNG28" s="61"/>
      <c r="FNH28" s="61"/>
      <c r="FNI28" s="61"/>
      <c r="FNJ28" s="61"/>
      <c r="FNK28" s="61"/>
      <c r="FNL28" s="61"/>
      <c r="FNM28" s="61"/>
      <c r="FNN28" s="61"/>
      <c r="FNO28" s="61"/>
      <c r="FNP28" s="61"/>
      <c r="FNQ28" s="61"/>
      <c r="FNR28" s="61"/>
      <c r="FNS28" s="61"/>
      <c r="FNT28" s="61"/>
      <c r="FNU28" s="61"/>
      <c r="FNV28" s="61"/>
      <c r="FNW28" s="61"/>
      <c r="FNX28" s="61"/>
      <c r="FNY28" s="61"/>
      <c r="FNZ28" s="61"/>
      <c r="FOA28" s="61"/>
      <c r="FOB28" s="61"/>
      <c r="FOC28" s="61"/>
      <c r="FOD28" s="61"/>
      <c r="FOE28" s="61"/>
      <c r="FOF28" s="61"/>
      <c r="FOG28" s="61"/>
      <c r="FOH28" s="61"/>
      <c r="FOI28" s="61"/>
      <c r="FOJ28" s="61"/>
      <c r="FOK28" s="61"/>
      <c r="FOL28" s="61"/>
      <c r="FOM28" s="61"/>
      <c r="FON28" s="61"/>
      <c r="FOO28" s="61"/>
      <c r="FOP28" s="61"/>
      <c r="FOQ28" s="61"/>
      <c r="FOR28" s="61"/>
      <c r="FOS28" s="61"/>
      <c r="FOT28" s="61"/>
      <c r="FOU28" s="61"/>
      <c r="FOV28" s="61"/>
      <c r="FOW28" s="61"/>
      <c r="FOX28" s="61"/>
      <c r="FOY28" s="61"/>
      <c r="FOZ28" s="61"/>
      <c r="FPA28" s="61"/>
      <c r="FPB28" s="61"/>
      <c r="FPC28" s="61"/>
      <c r="FPD28" s="61"/>
      <c r="FPE28" s="61"/>
      <c r="FPF28" s="61"/>
      <c r="FPG28" s="61"/>
      <c r="FPH28" s="61"/>
      <c r="FPI28" s="61"/>
      <c r="FPJ28" s="61"/>
      <c r="FPK28" s="61"/>
      <c r="FPL28" s="61"/>
      <c r="FPM28" s="61"/>
      <c r="FPN28" s="61"/>
      <c r="FPO28" s="61"/>
      <c r="FPP28" s="61"/>
      <c r="FPQ28" s="61"/>
      <c r="FPR28" s="61"/>
      <c r="FPS28" s="61"/>
      <c r="FPT28" s="61"/>
      <c r="FPU28" s="61"/>
      <c r="FPV28" s="61"/>
      <c r="FPW28" s="61"/>
      <c r="FPX28" s="61"/>
      <c r="FPY28" s="61"/>
      <c r="FPZ28" s="61"/>
      <c r="FQA28" s="61"/>
      <c r="FQB28" s="61"/>
      <c r="FQC28" s="61"/>
      <c r="FQD28" s="61"/>
      <c r="FQE28" s="61"/>
      <c r="FQF28" s="61"/>
      <c r="FQG28" s="61"/>
      <c r="FQH28" s="61"/>
      <c r="FQI28" s="61"/>
      <c r="FQJ28" s="61"/>
      <c r="FQK28" s="61"/>
      <c r="FQL28" s="61"/>
      <c r="FQM28" s="61"/>
      <c r="FQN28" s="61"/>
      <c r="FQO28" s="61"/>
      <c r="FQP28" s="61"/>
      <c r="FQQ28" s="61"/>
      <c r="FQR28" s="61"/>
      <c r="FQS28" s="61"/>
      <c r="FQT28" s="61"/>
      <c r="FQU28" s="61"/>
      <c r="FQV28" s="61"/>
      <c r="FQW28" s="61"/>
      <c r="FQX28" s="61"/>
      <c r="FQY28" s="61"/>
      <c r="FQZ28" s="61"/>
      <c r="FRA28" s="61"/>
      <c r="FRB28" s="61"/>
      <c r="FRC28" s="61"/>
      <c r="FRD28" s="61"/>
      <c r="FRE28" s="61"/>
      <c r="FRF28" s="61"/>
      <c r="FRG28" s="61"/>
      <c r="FRH28" s="61"/>
      <c r="FRI28" s="61"/>
      <c r="FRJ28" s="61"/>
      <c r="FRK28" s="61"/>
      <c r="FRL28" s="61"/>
      <c r="FRM28" s="61"/>
      <c r="FRN28" s="61"/>
      <c r="FRO28" s="61"/>
      <c r="FRP28" s="61"/>
      <c r="FRQ28" s="61"/>
      <c r="FRR28" s="61"/>
      <c r="FRS28" s="61"/>
      <c r="FRT28" s="61"/>
      <c r="FRU28" s="61"/>
      <c r="FRV28" s="61"/>
      <c r="FRW28" s="61"/>
      <c r="FRX28" s="61"/>
      <c r="FRY28" s="61"/>
      <c r="FRZ28" s="61"/>
      <c r="FSA28" s="61"/>
      <c r="FSB28" s="61"/>
      <c r="FSC28" s="61"/>
      <c r="FSD28" s="61"/>
      <c r="FSE28" s="61"/>
      <c r="FSF28" s="61"/>
      <c r="FSG28" s="61"/>
      <c r="FSH28" s="61"/>
      <c r="FSI28" s="61"/>
      <c r="FSJ28" s="61"/>
      <c r="FSK28" s="61"/>
      <c r="FSL28" s="61"/>
      <c r="FSM28" s="61"/>
      <c r="FSN28" s="61"/>
      <c r="FSO28" s="61"/>
      <c r="FSP28" s="61"/>
      <c r="FSQ28" s="61"/>
      <c r="FSR28" s="61"/>
      <c r="FSS28" s="61"/>
      <c r="FST28" s="61"/>
      <c r="FSU28" s="61"/>
      <c r="FSV28" s="61"/>
      <c r="FSW28" s="61"/>
      <c r="FSX28" s="61"/>
      <c r="FSY28" s="61"/>
      <c r="FSZ28" s="61"/>
      <c r="FTA28" s="61"/>
      <c r="FTB28" s="61"/>
      <c r="FTC28" s="61"/>
      <c r="FTD28" s="61"/>
      <c r="FTE28" s="61"/>
      <c r="FTF28" s="61"/>
      <c r="FTG28" s="61"/>
      <c r="FTH28" s="61"/>
      <c r="FTI28" s="61"/>
      <c r="FTJ28" s="61"/>
      <c r="FTK28" s="61"/>
      <c r="FTL28" s="61"/>
      <c r="FTM28" s="61"/>
      <c r="FTN28" s="61"/>
      <c r="FTO28" s="61"/>
      <c r="FTP28" s="61"/>
      <c r="FTQ28" s="61"/>
      <c r="FTR28" s="61"/>
      <c r="FTS28" s="61"/>
      <c r="FTT28" s="61"/>
      <c r="FTU28" s="61"/>
      <c r="FTV28" s="61"/>
      <c r="FTW28" s="61"/>
      <c r="FTX28" s="61"/>
      <c r="FTY28" s="61"/>
      <c r="FTZ28" s="61"/>
      <c r="FUA28" s="61"/>
      <c r="FUB28" s="61"/>
      <c r="FUC28" s="61"/>
      <c r="FUD28" s="61"/>
      <c r="FUE28" s="61"/>
      <c r="FUF28" s="61"/>
      <c r="FUG28" s="61"/>
      <c r="FUH28" s="61"/>
      <c r="FUI28" s="61"/>
      <c r="FUJ28" s="61"/>
      <c r="FUK28" s="61"/>
      <c r="FUL28" s="61"/>
      <c r="FUM28" s="61"/>
      <c r="FUN28" s="61"/>
      <c r="FUO28" s="61"/>
      <c r="FUP28" s="61"/>
      <c r="FUQ28" s="61"/>
      <c r="FUR28" s="61"/>
      <c r="FUS28" s="61"/>
      <c r="FUT28" s="61"/>
      <c r="FUU28" s="61"/>
      <c r="FUV28" s="61"/>
      <c r="FUW28" s="61"/>
      <c r="FUX28" s="61"/>
      <c r="FUY28" s="61"/>
      <c r="FUZ28" s="61"/>
      <c r="FVA28" s="61"/>
      <c r="FVB28" s="61"/>
      <c r="FVC28" s="61"/>
      <c r="FVD28" s="61"/>
      <c r="FVE28" s="61"/>
      <c r="FVF28" s="61"/>
      <c r="FVG28" s="61"/>
      <c r="FVH28" s="61"/>
      <c r="FVI28" s="61"/>
      <c r="FVJ28" s="61"/>
      <c r="FVK28" s="61"/>
      <c r="FVL28" s="61"/>
      <c r="FVM28" s="61"/>
      <c r="FVN28" s="61"/>
      <c r="FVO28" s="61"/>
      <c r="FVP28" s="61"/>
      <c r="FVQ28" s="61"/>
      <c r="FVR28" s="61"/>
      <c r="FVS28" s="61"/>
      <c r="FVT28" s="61"/>
      <c r="FVU28" s="61"/>
      <c r="FVV28" s="61"/>
      <c r="FVW28" s="61"/>
      <c r="FVX28" s="61"/>
      <c r="FVY28" s="61"/>
      <c r="FVZ28" s="61"/>
      <c r="FWA28" s="61"/>
      <c r="FWB28" s="61"/>
      <c r="FWC28" s="61"/>
      <c r="FWD28" s="61"/>
      <c r="FWE28" s="61"/>
      <c r="FWF28" s="61"/>
      <c r="FWG28" s="61"/>
      <c r="FWH28" s="61"/>
      <c r="FWI28" s="61"/>
      <c r="FWJ28" s="61"/>
      <c r="FWK28" s="61"/>
      <c r="FWL28" s="61"/>
      <c r="FWM28" s="61"/>
      <c r="FWN28" s="61"/>
      <c r="FWO28" s="61"/>
      <c r="FWP28" s="61"/>
      <c r="FWQ28" s="61"/>
      <c r="FWR28" s="61"/>
      <c r="FWS28" s="61"/>
      <c r="FWT28" s="61"/>
      <c r="FWU28" s="61"/>
      <c r="FWV28" s="61"/>
      <c r="FWW28" s="61"/>
      <c r="FWX28" s="61"/>
      <c r="FWY28" s="61"/>
      <c r="FWZ28" s="61"/>
      <c r="FXA28" s="61"/>
      <c r="FXB28" s="61"/>
      <c r="FXC28" s="61"/>
      <c r="FXD28" s="61"/>
      <c r="FXE28" s="61"/>
      <c r="FXF28" s="61"/>
      <c r="FXG28" s="61"/>
      <c r="FXH28" s="61"/>
      <c r="FXI28" s="61"/>
      <c r="FXJ28" s="61"/>
      <c r="FXK28" s="61"/>
      <c r="FXL28" s="61"/>
      <c r="FXM28" s="61"/>
      <c r="FXN28" s="61"/>
      <c r="FXO28" s="61"/>
      <c r="FXP28" s="61"/>
      <c r="FXQ28" s="61"/>
      <c r="FXR28" s="61"/>
      <c r="FXS28" s="61"/>
      <c r="FXT28" s="61"/>
      <c r="FXU28" s="61"/>
      <c r="FXV28" s="61"/>
      <c r="FXW28" s="61"/>
      <c r="FXX28" s="61"/>
      <c r="FXY28" s="61"/>
      <c r="FXZ28" s="61"/>
      <c r="FYA28" s="61"/>
      <c r="FYB28" s="61"/>
      <c r="FYC28" s="61"/>
      <c r="FYD28" s="61"/>
      <c r="FYE28" s="61"/>
      <c r="FYF28" s="61"/>
      <c r="FYG28" s="61"/>
      <c r="FYH28" s="61"/>
      <c r="FYI28" s="61"/>
      <c r="FYJ28" s="61"/>
      <c r="FYK28" s="61"/>
      <c r="FYL28" s="61"/>
      <c r="FYM28" s="61"/>
      <c r="FYN28" s="61"/>
      <c r="FYO28" s="61"/>
      <c r="FYP28" s="61"/>
      <c r="FYQ28" s="61"/>
      <c r="FYR28" s="61"/>
      <c r="FYS28" s="61"/>
      <c r="FYT28" s="61"/>
      <c r="FYU28" s="61"/>
      <c r="FYV28" s="61"/>
      <c r="FYW28" s="61"/>
      <c r="FYX28" s="61"/>
      <c r="FYY28" s="61"/>
      <c r="FYZ28" s="61"/>
      <c r="FZA28" s="61"/>
      <c r="FZB28" s="61"/>
      <c r="FZC28" s="61"/>
      <c r="FZD28" s="61"/>
      <c r="FZE28" s="61"/>
      <c r="FZF28" s="61"/>
      <c r="FZG28" s="61"/>
      <c r="FZH28" s="61"/>
      <c r="FZI28" s="61"/>
      <c r="FZJ28" s="61"/>
      <c r="FZK28" s="61"/>
      <c r="FZL28" s="61"/>
      <c r="FZM28" s="61"/>
      <c r="FZN28" s="61"/>
      <c r="FZO28" s="61"/>
      <c r="FZP28" s="61"/>
      <c r="FZQ28" s="61"/>
      <c r="FZR28" s="61"/>
      <c r="FZS28" s="61"/>
      <c r="FZT28" s="61"/>
      <c r="FZU28" s="61"/>
      <c r="FZV28" s="61"/>
      <c r="FZW28" s="61"/>
      <c r="FZX28" s="61"/>
      <c r="FZY28" s="61"/>
      <c r="FZZ28" s="61"/>
      <c r="GAA28" s="61"/>
      <c r="GAB28" s="61"/>
      <c r="GAC28" s="61"/>
      <c r="GAD28" s="61"/>
      <c r="GAE28" s="61"/>
      <c r="GAF28" s="61"/>
      <c r="GAG28" s="61"/>
      <c r="GAH28" s="61"/>
      <c r="GAI28" s="61"/>
      <c r="GAJ28" s="61"/>
      <c r="GAK28" s="61"/>
      <c r="GAL28" s="61"/>
      <c r="GAM28" s="61"/>
      <c r="GAN28" s="61"/>
      <c r="GAO28" s="61"/>
      <c r="GAP28" s="61"/>
      <c r="GAQ28" s="61"/>
      <c r="GAR28" s="61"/>
      <c r="GAS28" s="61"/>
      <c r="GAT28" s="61"/>
      <c r="GAU28" s="61"/>
      <c r="GAV28" s="61"/>
      <c r="GAW28" s="61"/>
      <c r="GAX28" s="61"/>
      <c r="GAY28" s="61"/>
      <c r="GAZ28" s="61"/>
      <c r="GBA28" s="61"/>
      <c r="GBB28" s="61"/>
      <c r="GBC28" s="61"/>
      <c r="GBD28" s="61"/>
      <c r="GBE28" s="61"/>
      <c r="GBF28" s="61"/>
      <c r="GBG28" s="61"/>
      <c r="GBH28" s="61"/>
      <c r="GBI28" s="61"/>
      <c r="GBJ28" s="61"/>
      <c r="GBK28" s="61"/>
      <c r="GBL28" s="61"/>
      <c r="GBM28" s="61"/>
      <c r="GBN28" s="61"/>
      <c r="GBO28" s="61"/>
      <c r="GBP28" s="61"/>
      <c r="GBQ28" s="61"/>
      <c r="GBR28" s="61"/>
      <c r="GBS28" s="61"/>
      <c r="GBT28" s="61"/>
      <c r="GBU28" s="61"/>
      <c r="GBV28" s="61"/>
      <c r="GBW28" s="61"/>
      <c r="GBX28" s="61"/>
      <c r="GBY28" s="61"/>
      <c r="GBZ28" s="61"/>
      <c r="GCA28" s="61"/>
      <c r="GCB28" s="61"/>
      <c r="GCC28" s="61"/>
      <c r="GCD28" s="61"/>
      <c r="GCE28" s="61"/>
      <c r="GCF28" s="61"/>
      <c r="GCG28" s="61"/>
      <c r="GCH28" s="61"/>
      <c r="GCI28" s="61"/>
      <c r="GCJ28" s="61"/>
      <c r="GCK28" s="61"/>
      <c r="GCL28" s="61"/>
      <c r="GCM28" s="61"/>
      <c r="GCN28" s="61"/>
      <c r="GCO28" s="61"/>
      <c r="GCP28" s="61"/>
      <c r="GCQ28" s="61"/>
      <c r="GCR28" s="61"/>
      <c r="GCS28" s="61"/>
      <c r="GCT28" s="61"/>
      <c r="GCU28" s="61"/>
      <c r="GCV28" s="61"/>
      <c r="GCW28" s="61"/>
      <c r="GCX28" s="61"/>
      <c r="GCY28" s="61"/>
      <c r="GCZ28" s="61"/>
      <c r="GDA28" s="61"/>
      <c r="GDB28" s="61"/>
      <c r="GDC28" s="61"/>
      <c r="GDD28" s="61"/>
      <c r="GDE28" s="61"/>
      <c r="GDF28" s="61"/>
      <c r="GDG28" s="61"/>
      <c r="GDH28" s="61"/>
      <c r="GDI28" s="61"/>
      <c r="GDJ28" s="61"/>
      <c r="GDK28" s="61"/>
      <c r="GDL28" s="61"/>
      <c r="GDM28" s="61"/>
      <c r="GDN28" s="61"/>
      <c r="GDO28" s="61"/>
      <c r="GDP28" s="61"/>
      <c r="GDQ28" s="61"/>
      <c r="GDR28" s="61"/>
      <c r="GDS28" s="61"/>
      <c r="GDT28" s="61"/>
      <c r="GDU28" s="61"/>
      <c r="GDV28" s="61"/>
      <c r="GDW28" s="61"/>
      <c r="GDX28" s="61"/>
      <c r="GDY28" s="61"/>
      <c r="GDZ28" s="61"/>
      <c r="GEA28" s="61"/>
      <c r="GEB28" s="61"/>
      <c r="GEC28" s="61"/>
      <c r="GED28" s="61"/>
      <c r="GEE28" s="61"/>
      <c r="GEF28" s="61"/>
      <c r="GEG28" s="61"/>
      <c r="GEH28" s="61"/>
      <c r="GEI28" s="61"/>
      <c r="GEJ28" s="61"/>
      <c r="GEK28" s="61"/>
      <c r="GEL28" s="61"/>
      <c r="GEM28" s="61"/>
      <c r="GEN28" s="61"/>
      <c r="GEO28" s="61"/>
      <c r="GEP28" s="61"/>
      <c r="GEQ28" s="61"/>
      <c r="GER28" s="61"/>
      <c r="GES28" s="61"/>
      <c r="GET28" s="61"/>
      <c r="GEU28" s="61"/>
      <c r="GEV28" s="61"/>
      <c r="GEW28" s="61"/>
      <c r="GEX28" s="61"/>
      <c r="GEY28" s="61"/>
      <c r="GEZ28" s="61"/>
      <c r="GFA28" s="61"/>
      <c r="GFB28" s="61"/>
      <c r="GFC28" s="61"/>
      <c r="GFD28" s="61"/>
      <c r="GFE28" s="61"/>
      <c r="GFF28" s="61"/>
      <c r="GFG28" s="61"/>
      <c r="GFH28" s="61"/>
      <c r="GFI28" s="61"/>
      <c r="GFJ28" s="61"/>
      <c r="GFK28" s="61"/>
      <c r="GFL28" s="61"/>
      <c r="GFM28" s="61"/>
      <c r="GFN28" s="61"/>
      <c r="GFO28" s="61"/>
      <c r="GFP28" s="61"/>
      <c r="GFQ28" s="61"/>
      <c r="GFR28" s="61"/>
      <c r="GFS28" s="61"/>
      <c r="GFT28" s="61"/>
      <c r="GFU28" s="61"/>
      <c r="GFV28" s="61"/>
      <c r="GFW28" s="61"/>
      <c r="GFX28" s="61"/>
      <c r="GFY28" s="61"/>
      <c r="GFZ28" s="61"/>
      <c r="GGA28" s="61"/>
      <c r="GGB28" s="61"/>
      <c r="GGC28" s="61"/>
      <c r="GGD28" s="61"/>
      <c r="GGE28" s="61"/>
      <c r="GGF28" s="61"/>
      <c r="GGG28" s="61"/>
      <c r="GGH28" s="61"/>
      <c r="GGI28" s="61"/>
      <c r="GGJ28" s="61"/>
      <c r="GGK28" s="61"/>
      <c r="GGL28" s="61"/>
      <c r="GGM28" s="61"/>
      <c r="GGN28" s="61"/>
      <c r="GGO28" s="61"/>
      <c r="GGP28" s="61"/>
      <c r="GGQ28" s="61"/>
      <c r="GGR28" s="61"/>
      <c r="GGS28" s="61"/>
      <c r="GGT28" s="61"/>
      <c r="GGU28" s="61"/>
      <c r="GGV28" s="61"/>
      <c r="GGW28" s="61"/>
      <c r="GGX28" s="61"/>
      <c r="GGY28" s="61"/>
      <c r="GGZ28" s="61"/>
      <c r="GHA28" s="61"/>
      <c r="GHB28" s="61"/>
      <c r="GHC28" s="61"/>
      <c r="GHD28" s="61"/>
      <c r="GHE28" s="61"/>
      <c r="GHF28" s="61"/>
      <c r="GHG28" s="61"/>
      <c r="GHH28" s="61"/>
      <c r="GHI28" s="61"/>
      <c r="GHJ28" s="61"/>
      <c r="GHK28" s="61"/>
      <c r="GHL28" s="61"/>
      <c r="GHM28" s="61"/>
      <c r="GHN28" s="61"/>
      <c r="GHO28" s="61"/>
      <c r="GHP28" s="61"/>
      <c r="GHQ28" s="61"/>
      <c r="GHR28" s="61"/>
      <c r="GHS28" s="61"/>
      <c r="GHT28" s="61"/>
      <c r="GHU28" s="61"/>
      <c r="GHV28" s="61"/>
      <c r="GHW28" s="61"/>
      <c r="GHX28" s="61"/>
      <c r="GHY28" s="61"/>
      <c r="GHZ28" s="61"/>
      <c r="GIA28" s="61"/>
      <c r="GIB28" s="61"/>
      <c r="GIC28" s="61"/>
      <c r="GID28" s="61"/>
      <c r="GIE28" s="61"/>
      <c r="GIF28" s="61"/>
      <c r="GIG28" s="61"/>
      <c r="GIH28" s="61"/>
      <c r="GII28" s="61"/>
      <c r="GIJ28" s="61"/>
      <c r="GIK28" s="61"/>
      <c r="GIL28" s="61"/>
      <c r="GIM28" s="61"/>
      <c r="GIN28" s="61"/>
      <c r="GIO28" s="61"/>
      <c r="GIP28" s="61"/>
      <c r="GIQ28" s="61"/>
      <c r="GIR28" s="61"/>
      <c r="GIS28" s="61"/>
      <c r="GIT28" s="61"/>
      <c r="GIU28" s="61"/>
      <c r="GIV28" s="61"/>
      <c r="GIW28" s="61"/>
      <c r="GIX28" s="61"/>
      <c r="GIY28" s="61"/>
      <c r="GIZ28" s="61"/>
      <c r="GJA28" s="61"/>
      <c r="GJB28" s="61"/>
      <c r="GJC28" s="61"/>
      <c r="GJD28" s="61"/>
      <c r="GJE28" s="61"/>
      <c r="GJF28" s="61"/>
      <c r="GJG28" s="61"/>
      <c r="GJH28" s="61"/>
      <c r="GJI28" s="61"/>
      <c r="GJJ28" s="61"/>
      <c r="GJK28" s="61"/>
      <c r="GJL28" s="61"/>
      <c r="GJM28" s="61"/>
      <c r="GJN28" s="61"/>
      <c r="GJO28" s="61"/>
      <c r="GJP28" s="61"/>
      <c r="GJQ28" s="61"/>
      <c r="GJR28" s="61"/>
      <c r="GJS28" s="61"/>
      <c r="GJT28" s="61"/>
      <c r="GJU28" s="61"/>
      <c r="GJV28" s="61"/>
      <c r="GJW28" s="61"/>
      <c r="GJX28" s="61"/>
      <c r="GJY28" s="61"/>
      <c r="GJZ28" s="61"/>
      <c r="GKA28" s="61"/>
      <c r="GKB28" s="61"/>
      <c r="GKC28" s="61"/>
      <c r="GKD28" s="61"/>
      <c r="GKE28" s="61"/>
      <c r="GKF28" s="61"/>
      <c r="GKG28" s="61"/>
      <c r="GKH28" s="61"/>
      <c r="GKI28" s="61"/>
      <c r="GKJ28" s="61"/>
      <c r="GKK28" s="61"/>
      <c r="GKL28" s="61"/>
      <c r="GKM28" s="61"/>
      <c r="GKN28" s="61"/>
      <c r="GKO28" s="61"/>
      <c r="GKP28" s="61"/>
      <c r="GKQ28" s="61"/>
      <c r="GKR28" s="61"/>
      <c r="GKS28" s="61"/>
      <c r="GKT28" s="61"/>
      <c r="GKU28" s="61"/>
      <c r="GKV28" s="61"/>
      <c r="GKW28" s="61"/>
      <c r="GKX28" s="61"/>
      <c r="GKY28" s="61"/>
      <c r="GKZ28" s="61"/>
      <c r="GLA28" s="61"/>
      <c r="GLB28" s="61"/>
      <c r="GLC28" s="61"/>
      <c r="GLD28" s="61"/>
      <c r="GLE28" s="61"/>
      <c r="GLF28" s="61"/>
      <c r="GLG28" s="61"/>
      <c r="GLH28" s="61"/>
      <c r="GLI28" s="61"/>
      <c r="GLJ28" s="61"/>
      <c r="GLK28" s="61"/>
      <c r="GLL28" s="61"/>
      <c r="GLM28" s="61"/>
      <c r="GLN28" s="61"/>
      <c r="GLO28" s="61"/>
      <c r="GLP28" s="61"/>
      <c r="GLQ28" s="61"/>
      <c r="GLR28" s="61"/>
      <c r="GLS28" s="61"/>
      <c r="GLT28" s="61"/>
      <c r="GLU28" s="61"/>
      <c r="GLV28" s="61"/>
      <c r="GLW28" s="61"/>
      <c r="GLX28" s="61"/>
      <c r="GLY28" s="61"/>
      <c r="GLZ28" s="61"/>
      <c r="GMA28" s="61"/>
      <c r="GMB28" s="61"/>
      <c r="GMC28" s="61"/>
      <c r="GMD28" s="61"/>
      <c r="GME28" s="61"/>
      <c r="GMF28" s="61"/>
      <c r="GMG28" s="61"/>
      <c r="GMH28" s="61"/>
      <c r="GMI28" s="61"/>
      <c r="GMJ28" s="61"/>
      <c r="GMK28" s="61"/>
      <c r="GML28" s="61"/>
      <c r="GMM28" s="61"/>
      <c r="GMN28" s="61"/>
      <c r="GMO28" s="61"/>
      <c r="GMP28" s="61"/>
      <c r="GMQ28" s="61"/>
      <c r="GMR28" s="61"/>
      <c r="GMS28" s="61"/>
      <c r="GMT28" s="61"/>
      <c r="GMU28" s="61"/>
      <c r="GMV28" s="61"/>
      <c r="GMW28" s="61"/>
      <c r="GMX28" s="61"/>
      <c r="GMY28" s="61"/>
      <c r="GMZ28" s="61"/>
      <c r="GNA28" s="61"/>
      <c r="GNB28" s="61"/>
      <c r="GNC28" s="61"/>
      <c r="GND28" s="61"/>
      <c r="GNE28" s="61"/>
      <c r="GNF28" s="61"/>
      <c r="GNG28" s="61"/>
      <c r="GNH28" s="61"/>
      <c r="GNI28" s="61"/>
      <c r="GNJ28" s="61"/>
      <c r="GNK28" s="61"/>
      <c r="GNL28" s="61"/>
      <c r="GNM28" s="61"/>
      <c r="GNN28" s="61"/>
      <c r="GNO28" s="61"/>
      <c r="GNP28" s="61"/>
      <c r="GNQ28" s="61"/>
      <c r="GNR28" s="61"/>
      <c r="GNS28" s="61"/>
      <c r="GNT28" s="61"/>
      <c r="GNU28" s="61"/>
      <c r="GNV28" s="61"/>
      <c r="GNW28" s="61"/>
      <c r="GNX28" s="61"/>
      <c r="GNY28" s="61"/>
      <c r="GNZ28" s="61"/>
      <c r="GOA28" s="61"/>
      <c r="GOB28" s="61"/>
      <c r="GOC28" s="61"/>
      <c r="GOD28" s="61"/>
      <c r="GOE28" s="61"/>
      <c r="GOF28" s="61"/>
      <c r="GOG28" s="61"/>
      <c r="GOH28" s="61"/>
      <c r="GOI28" s="61"/>
      <c r="GOJ28" s="61"/>
      <c r="GOK28" s="61"/>
      <c r="GOL28" s="61"/>
      <c r="GOM28" s="61"/>
      <c r="GON28" s="61"/>
      <c r="GOO28" s="61"/>
      <c r="GOP28" s="61"/>
      <c r="GOQ28" s="61"/>
      <c r="GOR28" s="61"/>
      <c r="GOS28" s="61"/>
      <c r="GOT28" s="61"/>
      <c r="GOU28" s="61"/>
      <c r="GOV28" s="61"/>
      <c r="GOW28" s="61"/>
      <c r="GOX28" s="61"/>
      <c r="GOY28" s="61"/>
      <c r="GOZ28" s="61"/>
      <c r="GPA28" s="61"/>
      <c r="GPB28" s="61"/>
      <c r="GPC28" s="61"/>
      <c r="GPD28" s="61"/>
      <c r="GPE28" s="61"/>
      <c r="GPF28" s="61"/>
      <c r="GPG28" s="61"/>
      <c r="GPH28" s="61"/>
      <c r="GPI28" s="61"/>
      <c r="GPJ28" s="61"/>
      <c r="GPK28" s="61"/>
      <c r="GPL28" s="61"/>
      <c r="GPM28" s="61"/>
      <c r="GPN28" s="61"/>
      <c r="GPO28" s="61"/>
      <c r="GPP28" s="61"/>
      <c r="GPQ28" s="61"/>
      <c r="GPR28" s="61"/>
      <c r="GPS28" s="61"/>
      <c r="GPT28" s="61"/>
      <c r="GPU28" s="61"/>
      <c r="GPV28" s="61"/>
      <c r="GPW28" s="61"/>
      <c r="GPX28" s="61"/>
      <c r="GPY28" s="61"/>
      <c r="GPZ28" s="61"/>
      <c r="GQA28" s="61"/>
      <c r="GQB28" s="61"/>
      <c r="GQC28" s="61"/>
      <c r="GQD28" s="61"/>
      <c r="GQE28" s="61"/>
      <c r="GQF28" s="61"/>
      <c r="GQG28" s="61"/>
      <c r="GQH28" s="61"/>
      <c r="GQI28" s="61"/>
      <c r="GQJ28" s="61"/>
      <c r="GQK28" s="61"/>
      <c r="GQL28" s="61"/>
      <c r="GQM28" s="61"/>
      <c r="GQN28" s="61"/>
      <c r="GQO28" s="61"/>
      <c r="GQP28" s="61"/>
      <c r="GQQ28" s="61"/>
      <c r="GQR28" s="61"/>
      <c r="GQS28" s="61"/>
      <c r="GQT28" s="61"/>
      <c r="GQU28" s="61"/>
      <c r="GQV28" s="61"/>
      <c r="GQW28" s="61"/>
      <c r="GQX28" s="61"/>
      <c r="GQY28" s="61"/>
      <c r="GQZ28" s="61"/>
      <c r="GRA28" s="61"/>
      <c r="GRB28" s="61"/>
      <c r="GRC28" s="61"/>
      <c r="GRD28" s="61"/>
      <c r="GRE28" s="61"/>
      <c r="GRF28" s="61"/>
      <c r="GRG28" s="61"/>
      <c r="GRH28" s="61"/>
      <c r="GRI28" s="61"/>
      <c r="GRJ28" s="61"/>
      <c r="GRK28" s="61"/>
      <c r="GRL28" s="61"/>
      <c r="GRM28" s="61"/>
      <c r="GRN28" s="61"/>
      <c r="GRO28" s="61"/>
      <c r="GRP28" s="61"/>
      <c r="GRQ28" s="61"/>
      <c r="GRR28" s="61"/>
      <c r="GRS28" s="61"/>
      <c r="GRT28" s="61"/>
      <c r="GRU28" s="61"/>
      <c r="GRV28" s="61"/>
      <c r="GRW28" s="61"/>
      <c r="GRX28" s="61"/>
      <c r="GRY28" s="61"/>
      <c r="GRZ28" s="61"/>
      <c r="GSA28" s="61"/>
      <c r="GSB28" s="61"/>
      <c r="GSC28" s="61"/>
      <c r="GSD28" s="61"/>
      <c r="GSE28" s="61"/>
      <c r="GSF28" s="61"/>
      <c r="GSG28" s="61"/>
      <c r="GSH28" s="61"/>
      <c r="GSI28" s="61"/>
      <c r="GSJ28" s="61"/>
      <c r="GSK28" s="61"/>
      <c r="GSL28" s="61"/>
      <c r="GSM28" s="61"/>
      <c r="GSN28" s="61"/>
      <c r="GSO28" s="61"/>
      <c r="GSP28" s="61"/>
      <c r="GSQ28" s="61"/>
      <c r="GSR28" s="61"/>
      <c r="GSS28" s="61"/>
      <c r="GST28" s="61"/>
      <c r="GSU28" s="61"/>
      <c r="GSV28" s="61"/>
      <c r="GSW28" s="61"/>
      <c r="GSX28" s="61"/>
      <c r="GSY28" s="61"/>
      <c r="GSZ28" s="61"/>
      <c r="GTA28" s="61"/>
      <c r="GTB28" s="61"/>
      <c r="GTC28" s="61"/>
      <c r="GTD28" s="61"/>
      <c r="GTE28" s="61"/>
      <c r="GTF28" s="61"/>
      <c r="GTG28" s="61"/>
      <c r="GTH28" s="61"/>
      <c r="GTI28" s="61"/>
      <c r="GTJ28" s="61"/>
      <c r="GTK28" s="61"/>
      <c r="GTL28" s="61"/>
      <c r="GTM28" s="61"/>
      <c r="GTN28" s="61"/>
      <c r="GTO28" s="61"/>
      <c r="GTP28" s="61"/>
      <c r="GTQ28" s="61"/>
      <c r="GTR28" s="61"/>
      <c r="GTS28" s="61"/>
      <c r="GTT28" s="61"/>
      <c r="GTU28" s="61"/>
      <c r="GTV28" s="61"/>
      <c r="GTW28" s="61"/>
      <c r="GTX28" s="61"/>
      <c r="GTY28" s="61"/>
      <c r="GTZ28" s="61"/>
      <c r="GUA28" s="61"/>
      <c r="GUB28" s="61"/>
      <c r="GUC28" s="61"/>
      <c r="GUD28" s="61"/>
      <c r="GUE28" s="61"/>
      <c r="GUF28" s="61"/>
      <c r="GUG28" s="61"/>
      <c r="GUH28" s="61"/>
      <c r="GUI28" s="61"/>
      <c r="GUJ28" s="61"/>
      <c r="GUK28" s="61"/>
      <c r="GUL28" s="61"/>
      <c r="GUM28" s="61"/>
      <c r="GUN28" s="61"/>
      <c r="GUO28" s="61"/>
      <c r="GUP28" s="61"/>
      <c r="GUQ28" s="61"/>
      <c r="GUR28" s="61"/>
      <c r="GUS28" s="61"/>
      <c r="GUT28" s="61"/>
      <c r="GUU28" s="61"/>
      <c r="GUV28" s="61"/>
      <c r="GUW28" s="61"/>
      <c r="GUX28" s="61"/>
      <c r="GUY28" s="61"/>
      <c r="GUZ28" s="61"/>
      <c r="GVA28" s="61"/>
      <c r="GVB28" s="61"/>
      <c r="GVC28" s="61"/>
      <c r="GVD28" s="61"/>
      <c r="GVE28" s="61"/>
      <c r="GVF28" s="61"/>
      <c r="GVG28" s="61"/>
      <c r="GVH28" s="61"/>
      <c r="GVI28" s="61"/>
      <c r="GVJ28" s="61"/>
      <c r="GVK28" s="61"/>
      <c r="GVL28" s="61"/>
      <c r="GVM28" s="61"/>
      <c r="GVN28" s="61"/>
      <c r="GVO28" s="61"/>
      <c r="GVP28" s="61"/>
      <c r="GVQ28" s="61"/>
      <c r="GVR28" s="61"/>
      <c r="GVS28" s="61"/>
      <c r="GVT28" s="61"/>
      <c r="GVU28" s="61"/>
      <c r="GVV28" s="61"/>
      <c r="GVW28" s="61"/>
      <c r="GVX28" s="61"/>
      <c r="GVY28" s="61"/>
      <c r="GVZ28" s="61"/>
      <c r="GWA28" s="61"/>
      <c r="GWB28" s="61"/>
      <c r="GWC28" s="61"/>
      <c r="GWD28" s="61"/>
      <c r="GWE28" s="61"/>
      <c r="GWF28" s="61"/>
      <c r="GWG28" s="61"/>
      <c r="GWH28" s="61"/>
      <c r="GWI28" s="61"/>
      <c r="GWJ28" s="61"/>
      <c r="GWK28" s="61"/>
      <c r="GWL28" s="61"/>
      <c r="GWM28" s="61"/>
      <c r="GWN28" s="61"/>
      <c r="GWO28" s="61"/>
      <c r="GWP28" s="61"/>
      <c r="GWQ28" s="61"/>
      <c r="GWR28" s="61"/>
      <c r="GWS28" s="61"/>
      <c r="GWT28" s="61"/>
      <c r="GWU28" s="61"/>
      <c r="GWV28" s="61"/>
      <c r="GWW28" s="61"/>
      <c r="GWX28" s="61"/>
      <c r="GWY28" s="61"/>
      <c r="GWZ28" s="61"/>
      <c r="GXA28" s="61"/>
      <c r="GXB28" s="61"/>
      <c r="GXC28" s="61"/>
      <c r="GXD28" s="61"/>
      <c r="GXE28" s="61"/>
      <c r="GXF28" s="61"/>
      <c r="GXG28" s="61"/>
      <c r="GXH28" s="61"/>
      <c r="GXI28" s="61"/>
      <c r="GXJ28" s="61"/>
      <c r="GXK28" s="61"/>
      <c r="GXL28" s="61"/>
      <c r="GXM28" s="61"/>
      <c r="GXN28" s="61"/>
      <c r="GXO28" s="61"/>
      <c r="GXP28" s="61"/>
      <c r="GXQ28" s="61"/>
      <c r="GXR28" s="61"/>
      <c r="GXS28" s="61"/>
      <c r="GXT28" s="61"/>
      <c r="GXU28" s="61"/>
      <c r="GXV28" s="61"/>
      <c r="GXW28" s="61"/>
      <c r="GXX28" s="61"/>
      <c r="GXY28" s="61"/>
      <c r="GXZ28" s="61"/>
      <c r="GYA28" s="61"/>
      <c r="GYB28" s="61"/>
      <c r="GYC28" s="61"/>
      <c r="GYD28" s="61"/>
      <c r="GYE28" s="61"/>
      <c r="GYF28" s="61"/>
      <c r="GYG28" s="61"/>
      <c r="GYH28" s="61"/>
      <c r="GYI28" s="61"/>
      <c r="GYJ28" s="61"/>
      <c r="GYK28" s="61"/>
      <c r="GYL28" s="61"/>
      <c r="GYM28" s="61"/>
      <c r="GYN28" s="61"/>
      <c r="GYO28" s="61"/>
      <c r="GYP28" s="61"/>
      <c r="GYQ28" s="61"/>
      <c r="GYR28" s="61"/>
      <c r="GYS28" s="61"/>
      <c r="GYT28" s="61"/>
      <c r="GYU28" s="61"/>
      <c r="GYV28" s="61"/>
      <c r="GYW28" s="61"/>
      <c r="GYX28" s="61"/>
      <c r="GYY28" s="61"/>
      <c r="GYZ28" s="61"/>
      <c r="GZA28" s="61"/>
      <c r="GZB28" s="61"/>
      <c r="GZC28" s="61"/>
      <c r="GZD28" s="61"/>
      <c r="GZE28" s="61"/>
      <c r="GZF28" s="61"/>
      <c r="GZG28" s="61"/>
      <c r="GZH28" s="61"/>
      <c r="GZI28" s="61"/>
      <c r="GZJ28" s="61"/>
      <c r="GZK28" s="61"/>
      <c r="GZL28" s="61"/>
      <c r="GZM28" s="61"/>
      <c r="GZN28" s="61"/>
      <c r="GZO28" s="61"/>
      <c r="GZP28" s="61"/>
      <c r="GZQ28" s="61"/>
      <c r="GZR28" s="61"/>
      <c r="GZS28" s="61"/>
      <c r="GZT28" s="61"/>
      <c r="GZU28" s="61"/>
      <c r="GZV28" s="61"/>
      <c r="GZW28" s="61"/>
      <c r="GZX28" s="61"/>
      <c r="GZY28" s="61"/>
      <c r="GZZ28" s="61"/>
      <c r="HAA28" s="61"/>
      <c r="HAB28" s="61"/>
      <c r="HAC28" s="61"/>
      <c r="HAD28" s="61"/>
      <c r="HAE28" s="61"/>
      <c r="HAF28" s="61"/>
      <c r="HAG28" s="61"/>
      <c r="HAH28" s="61"/>
      <c r="HAI28" s="61"/>
      <c r="HAJ28" s="61"/>
      <c r="HAK28" s="61"/>
      <c r="HAL28" s="61"/>
      <c r="HAM28" s="61"/>
      <c r="HAN28" s="61"/>
      <c r="HAO28" s="61"/>
      <c r="HAP28" s="61"/>
      <c r="HAQ28" s="61"/>
      <c r="HAR28" s="61"/>
      <c r="HAS28" s="61"/>
      <c r="HAT28" s="61"/>
      <c r="HAU28" s="61"/>
      <c r="HAV28" s="61"/>
      <c r="HAW28" s="61"/>
      <c r="HAX28" s="61"/>
      <c r="HAY28" s="61"/>
      <c r="HAZ28" s="61"/>
      <c r="HBA28" s="61"/>
      <c r="HBB28" s="61"/>
      <c r="HBC28" s="61"/>
      <c r="HBD28" s="61"/>
      <c r="HBE28" s="61"/>
      <c r="HBF28" s="61"/>
      <c r="HBG28" s="61"/>
      <c r="HBH28" s="61"/>
      <c r="HBI28" s="61"/>
      <c r="HBJ28" s="61"/>
      <c r="HBK28" s="61"/>
      <c r="HBL28" s="61"/>
      <c r="HBM28" s="61"/>
      <c r="HBN28" s="61"/>
      <c r="HBO28" s="61"/>
      <c r="HBP28" s="61"/>
      <c r="HBQ28" s="61"/>
      <c r="HBR28" s="61"/>
      <c r="HBS28" s="61"/>
      <c r="HBT28" s="61"/>
      <c r="HBU28" s="61"/>
      <c r="HBV28" s="61"/>
      <c r="HBW28" s="61"/>
      <c r="HBX28" s="61"/>
      <c r="HBY28" s="61"/>
      <c r="HBZ28" s="61"/>
      <c r="HCA28" s="61"/>
      <c r="HCB28" s="61"/>
      <c r="HCC28" s="61"/>
      <c r="HCD28" s="61"/>
      <c r="HCE28" s="61"/>
      <c r="HCF28" s="61"/>
      <c r="HCG28" s="61"/>
      <c r="HCH28" s="61"/>
      <c r="HCI28" s="61"/>
      <c r="HCJ28" s="61"/>
      <c r="HCK28" s="61"/>
      <c r="HCL28" s="61"/>
      <c r="HCM28" s="61"/>
      <c r="HCN28" s="61"/>
      <c r="HCO28" s="61"/>
      <c r="HCP28" s="61"/>
      <c r="HCQ28" s="61"/>
      <c r="HCR28" s="61"/>
      <c r="HCS28" s="61"/>
      <c r="HCT28" s="61"/>
      <c r="HCU28" s="61"/>
      <c r="HCV28" s="61"/>
      <c r="HCW28" s="61"/>
      <c r="HCX28" s="61"/>
      <c r="HCY28" s="61"/>
      <c r="HCZ28" s="61"/>
      <c r="HDA28" s="61"/>
      <c r="HDB28" s="61"/>
      <c r="HDC28" s="61"/>
      <c r="HDD28" s="61"/>
      <c r="HDE28" s="61"/>
      <c r="HDF28" s="61"/>
      <c r="HDG28" s="61"/>
      <c r="HDH28" s="61"/>
      <c r="HDI28" s="61"/>
      <c r="HDJ28" s="61"/>
      <c r="HDK28" s="61"/>
      <c r="HDL28" s="61"/>
      <c r="HDM28" s="61"/>
      <c r="HDN28" s="61"/>
      <c r="HDO28" s="61"/>
      <c r="HDP28" s="61"/>
      <c r="HDQ28" s="61"/>
      <c r="HDR28" s="61"/>
      <c r="HDS28" s="61"/>
      <c r="HDT28" s="61"/>
      <c r="HDU28" s="61"/>
      <c r="HDV28" s="61"/>
      <c r="HDW28" s="61"/>
      <c r="HDX28" s="61"/>
      <c r="HDY28" s="61"/>
      <c r="HDZ28" s="61"/>
      <c r="HEA28" s="61"/>
      <c r="HEB28" s="61"/>
      <c r="HEC28" s="61"/>
      <c r="HED28" s="61"/>
      <c r="HEE28" s="61"/>
      <c r="HEF28" s="61"/>
      <c r="HEG28" s="61"/>
      <c r="HEH28" s="61"/>
      <c r="HEI28" s="61"/>
      <c r="HEJ28" s="61"/>
      <c r="HEK28" s="61"/>
      <c r="HEL28" s="61"/>
      <c r="HEM28" s="61"/>
      <c r="HEN28" s="61"/>
      <c r="HEO28" s="61"/>
      <c r="HEP28" s="61"/>
      <c r="HEQ28" s="61"/>
      <c r="HER28" s="61"/>
      <c r="HES28" s="61"/>
      <c r="HET28" s="61"/>
      <c r="HEU28" s="61"/>
      <c r="HEV28" s="61"/>
      <c r="HEW28" s="61"/>
      <c r="HEX28" s="61"/>
      <c r="HEY28" s="61"/>
      <c r="HEZ28" s="61"/>
      <c r="HFA28" s="61"/>
      <c r="HFB28" s="61"/>
      <c r="HFC28" s="61"/>
      <c r="HFD28" s="61"/>
      <c r="HFE28" s="61"/>
      <c r="HFF28" s="61"/>
      <c r="HFG28" s="61"/>
      <c r="HFH28" s="61"/>
      <c r="HFI28" s="61"/>
      <c r="HFJ28" s="61"/>
      <c r="HFK28" s="61"/>
      <c r="HFL28" s="61"/>
      <c r="HFM28" s="61"/>
      <c r="HFN28" s="61"/>
      <c r="HFO28" s="61"/>
      <c r="HFP28" s="61"/>
      <c r="HFQ28" s="61"/>
      <c r="HFR28" s="61"/>
      <c r="HFS28" s="61"/>
      <c r="HFT28" s="61"/>
      <c r="HFU28" s="61"/>
      <c r="HFV28" s="61"/>
      <c r="HFW28" s="61"/>
      <c r="HFX28" s="61"/>
      <c r="HFY28" s="61"/>
      <c r="HFZ28" s="61"/>
      <c r="HGA28" s="61"/>
      <c r="HGB28" s="61"/>
      <c r="HGC28" s="61"/>
      <c r="HGD28" s="61"/>
      <c r="HGE28" s="61"/>
      <c r="HGF28" s="61"/>
      <c r="HGG28" s="61"/>
      <c r="HGH28" s="61"/>
      <c r="HGI28" s="61"/>
      <c r="HGJ28" s="61"/>
      <c r="HGK28" s="61"/>
      <c r="HGL28" s="61"/>
      <c r="HGM28" s="61"/>
      <c r="HGN28" s="61"/>
      <c r="HGO28" s="61"/>
      <c r="HGP28" s="61"/>
      <c r="HGQ28" s="61"/>
      <c r="HGR28" s="61"/>
      <c r="HGS28" s="61"/>
      <c r="HGT28" s="61"/>
      <c r="HGU28" s="61"/>
      <c r="HGV28" s="61"/>
      <c r="HGW28" s="61"/>
      <c r="HGX28" s="61"/>
      <c r="HGY28" s="61"/>
      <c r="HGZ28" s="61"/>
      <c r="HHA28" s="61"/>
      <c r="HHB28" s="61"/>
      <c r="HHC28" s="61"/>
      <c r="HHD28" s="61"/>
      <c r="HHE28" s="61"/>
      <c r="HHF28" s="61"/>
      <c r="HHG28" s="61"/>
      <c r="HHH28" s="61"/>
      <c r="HHI28" s="61"/>
      <c r="HHJ28" s="61"/>
      <c r="HHK28" s="61"/>
      <c r="HHL28" s="61"/>
      <c r="HHM28" s="61"/>
      <c r="HHN28" s="61"/>
      <c r="HHO28" s="61"/>
      <c r="HHP28" s="61"/>
      <c r="HHQ28" s="61"/>
      <c r="HHR28" s="61"/>
      <c r="HHS28" s="61"/>
      <c r="HHT28" s="61"/>
      <c r="HHU28" s="61"/>
      <c r="HHV28" s="61"/>
      <c r="HHW28" s="61"/>
      <c r="HHX28" s="61"/>
      <c r="HHY28" s="61"/>
      <c r="HHZ28" s="61"/>
      <c r="HIA28" s="61"/>
      <c r="HIB28" s="61"/>
      <c r="HIC28" s="61"/>
      <c r="HID28" s="61"/>
      <c r="HIE28" s="61"/>
      <c r="HIF28" s="61"/>
      <c r="HIG28" s="61"/>
      <c r="HIH28" s="61"/>
      <c r="HII28" s="61"/>
      <c r="HIJ28" s="61"/>
      <c r="HIK28" s="61"/>
      <c r="HIL28" s="61"/>
      <c r="HIM28" s="61"/>
      <c r="HIN28" s="61"/>
      <c r="HIO28" s="61"/>
      <c r="HIP28" s="61"/>
      <c r="HIQ28" s="61"/>
      <c r="HIR28" s="61"/>
      <c r="HIS28" s="61"/>
      <c r="HIT28" s="61"/>
      <c r="HIU28" s="61"/>
      <c r="HIV28" s="61"/>
      <c r="HIW28" s="61"/>
      <c r="HIX28" s="61"/>
      <c r="HIY28" s="61"/>
      <c r="HIZ28" s="61"/>
      <c r="HJA28" s="61"/>
      <c r="HJB28" s="61"/>
      <c r="HJC28" s="61"/>
      <c r="HJD28" s="61"/>
      <c r="HJE28" s="61"/>
      <c r="HJF28" s="61"/>
      <c r="HJG28" s="61"/>
      <c r="HJH28" s="61"/>
      <c r="HJI28" s="61"/>
      <c r="HJJ28" s="61"/>
      <c r="HJK28" s="61"/>
      <c r="HJL28" s="61"/>
      <c r="HJM28" s="61"/>
      <c r="HJN28" s="61"/>
      <c r="HJO28" s="61"/>
      <c r="HJP28" s="61"/>
      <c r="HJQ28" s="61"/>
      <c r="HJR28" s="61"/>
      <c r="HJS28" s="61"/>
      <c r="HJT28" s="61"/>
      <c r="HJU28" s="61"/>
      <c r="HJV28" s="61"/>
      <c r="HJW28" s="61"/>
      <c r="HJX28" s="61"/>
      <c r="HJY28" s="61"/>
      <c r="HJZ28" s="61"/>
      <c r="HKA28" s="61"/>
      <c r="HKB28" s="61"/>
      <c r="HKC28" s="61"/>
      <c r="HKD28" s="61"/>
      <c r="HKE28" s="61"/>
      <c r="HKF28" s="61"/>
      <c r="HKG28" s="61"/>
      <c r="HKH28" s="61"/>
      <c r="HKI28" s="61"/>
      <c r="HKJ28" s="61"/>
      <c r="HKK28" s="61"/>
      <c r="HKL28" s="61"/>
      <c r="HKM28" s="61"/>
      <c r="HKN28" s="61"/>
      <c r="HKO28" s="61"/>
      <c r="HKP28" s="61"/>
      <c r="HKQ28" s="61"/>
      <c r="HKR28" s="61"/>
      <c r="HKS28" s="61"/>
      <c r="HKT28" s="61"/>
      <c r="HKU28" s="61"/>
      <c r="HKV28" s="61"/>
      <c r="HKW28" s="61"/>
      <c r="HKX28" s="61"/>
      <c r="HKY28" s="61"/>
      <c r="HKZ28" s="61"/>
      <c r="HLA28" s="61"/>
      <c r="HLB28" s="61"/>
      <c r="HLC28" s="61"/>
      <c r="HLD28" s="61"/>
      <c r="HLE28" s="61"/>
      <c r="HLF28" s="61"/>
      <c r="HLG28" s="61"/>
      <c r="HLH28" s="61"/>
      <c r="HLI28" s="61"/>
      <c r="HLJ28" s="61"/>
      <c r="HLK28" s="61"/>
      <c r="HLL28" s="61"/>
      <c r="HLM28" s="61"/>
      <c r="HLN28" s="61"/>
      <c r="HLO28" s="61"/>
      <c r="HLP28" s="61"/>
      <c r="HLQ28" s="61"/>
      <c r="HLR28" s="61"/>
      <c r="HLS28" s="61"/>
      <c r="HLT28" s="61"/>
      <c r="HLU28" s="61"/>
      <c r="HLV28" s="61"/>
      <c r="HLW28" s="61"/>
      <c r="HLX28" s="61"/>
      <c r="HLY28" s="61"/>
      <c r="HLZ28" s="61"/>
      <c r="HMA28" s="61"/>
      <c r="HMB28" s="61"/>
      <c r="HMC28" s="61"/>
      <c r="HMD28" s="61"/>
      <c r="HME28" s="61"/>
      <c r="HMF28" s="61"/>
      <c r="HMG28" s="61"/>
      <c r="HMH28" s="61"/>
      <c r="HMI28" s="61"/>
      <c r="HMJ28" s="61"/>
      <c r="HMK28" s="61"/>
      <c r="HML28" s="61"/>
      <c r="HMM28" s="61"/>
      <c r="HMN28" s="61"/>
      <c r="HMO28" s="61"/>
      <c r="HMP28" s="61"/>
      <c r="HMQ28" s="61"/>
      <c r="HMR28" s="61"/>
      <c r="HMS28" s="61"/>
      <c r="HMT28" s="61"/>
      <c r="HMU28" s="61"/>
      <c r="HMV28" s="61"/>
      <c r="HMW28" s="61"/>
      <c r="HMX28" s="61"/>
      <c r="HMY28" s="61"/>
      <c r="HMZ28" s="61"/>
      <c r="HNA28" s="61"/>
      <c r="HNB28" s="61"/>
      <c r="HNC28" s="61"/>
      <c r="HND28" s="61"/>
      <c r="HNE28" s="61"/>
      <c r="HNF28" s="61"/>
      <c r="HNG28" s="61"/>
      <c r="HNH28" s="61"/>
      <c r="HNI28" s="61"/>
      <c r="HNJ28" s="61"/>
      <c r="HNK28" s="61"/>
      <c r="HNL28" s="61"/>
      <c r="HNM28" s="61"/>
      <c r="HNN28" s="61"/>
      <c r="HNO28" s="61"/>
      <c r="HNP28" s="61"/>
      <c r="HNQ28" s="61"/>
      <c r="HNR28" s="61"/>
      <c r="HNS28" s="61"/>
      <c r="HNT28" s="61"/>
      <c r="HNU28" s="61"/>
      <c r="HNV28" s="61"/>
      <c r="HNW28" s="61"/>
      <c r="HNX28" s="61"/>
      <c r="HNY28" s="61"/>
      <c r="HNZ28" s="61"/>
      <c r="HOA28" s="61"/>
      <c r="HOB28" s="61"/>
      <c r="HOC28" s="61"/>
      <c r="HOD28" s="61"/>
      <c r="HOE28" s="61"/>
      <c r="HOF28" s="61"/>
      <c r="HOG28" s="61"/>
      <c r="HOH28" s="61"/>
      <c r="HOI28" s="61"/>
      <c r="HOJ28" s="61"/>
      <c r="HOK28" s="61"/>
      <c r="HOL28" s="61"/>
      <c r="HOM28" s="61"/>
      <c r="HON28" s="61"/>
      <c r="HOO28" s="61"/>
      <c r="HOP28" s="61"/>
      <c r="HOQ28" s="61"/>
      <c r="HOR28" s="61"/>
      <c r="HOS28" s="61"/>
      <c r="HOT28" s="61"/>
      <c r="HOU28" s="61"/>
      <c r="HOV28" s="61"/>
      <c r="HOW28" s="61"/>
      <c r="HOX28" s="61"/>
      <c r="HOY28" s="61"/>
      <c r="HOZ28" s="61"/>
      <c r="HPA28" s="61"/>
      <c r="HPB28" s="61"/>
      <c r="HPC28" s="61"/>
      <c r="HPD28" s="61"/>
      <c r="HPE28" s="61"/>
      <c r="HPF28" s="61"/>
      <c r="HPG28" s="61"/>
      <c r="HPH28" s="61"/>
      <c r="HPI28" s="61"/>
      <c r="HPJ28" s="61"/>
      <c r="HPK28" s="61"/>
      <c r="HPL28" s="61"/>
      <c r="HPM28" s="61"/>
      <c r="HPN28" s="61"/>
      <c r="HPO28" s="61"/>
      <c r="HPP28" s="61"/>
      <c r="HPQ28" s="61"/>
      <c r="HPR28" s="61"/>
      <c r="HPS28" s="61"/>
      <c r="HPT28" s="61"/>
      <c r="HPU28" s="61"/>
      <c r="HPV28" s="61"/>
      <c r="HPW28" s="61"/>
      <c r="HPX28" s="61"/>
      <c r="HPY28" s="61"/>
      <c r="HPZ28" s="61"/>
      <c r="HQA28" s="61"/>
      <c r="HQB28" s="61"/>
      <c r="HQC28" s="61"/>
      <c r="HQD28" s="61"/>
      <c r="HQE28" s="61"/>
      <c r="HQF28" s="61"/>
      <c r="HQG28" s="61"/>
      <c r="HQH28" s="61"/>
      <c r="HQI28" s="61"/>
      <c r="HQJ28" s="61"/>
      <c r="HQK28" s="61"/>
      <c r="HQL28" s="61"/>
      <c r="HQM28" s="61"/>
      <c r="HQN28" s="61"/>
      <c r="HQO28" s="61"/>
      <c r="HQP28" s="61"/>
      <c r="HQQ28" s="61"/>
      <c r="HQR28" s="61"/>
      <c r="HQS28" s="61"/>
      <c r="HQT28" s="61"/>
      <c r="HQU28" s="61"/>
      <c r="HQV28" s="61"/>
      <c r="HQW28" s="61"/>
      <c r="HQX28" s="61"/>
      <c r="HQY28" s="61"/>
      <c r="HQZ28" s="61"/>
      <c r="HRA28" s="61"/>
      <c r="HRB28" s="61"/>
      <c r="HRC28" s="61"/>
      <c r="HRD28" s="61"/>
      <c r="HRE28" s="61"/>
      <c r="HRF28" s="61"/>
      <c r="HRG28" s="61"/>
      <c r="HRH28" s="61"/>
      <c r="HRI28" s="61"/>
      <c r="HRJ28" s="61"/>
      <c r="HRK28" s="61"/>
      <c r="HRL28" s="61"/>
      <c r="HRM28" s="61"/>
      <c r="HRN28" s="61"/>
      <c r="HRO28" s="61"/>
      <c r="HRP28" s="61"/>
      <c r="HRQ28" s="61"/>
      <c r="HRR28" s="61"/>
      <c r="HRS28" s="61"/>
      <c r="HRT28" s="61"/>
      <c r="HRU28" s="61"/>
      <c r="HRV28" s="61"/>
      <c r="HRW28" s="61"/>
      <c r="HRX28" s="61"/>
      <c r="HRY28" s="61"/>
      <c r="HRZ28" s="61"/>
      <c r="HSA28" s="61"/>
      <c r="HSB28" s="61"/>
      <c r="HSC28" s="61"/>
      <c r="HSD28" s="61"/>
      <c r="HSE28" s="61"/>
      <c r="HSF28" s="61"/>
      <c r="HSG28" s="61"/>
      <c r="HSH28" s="61"/>
      <c r="HSI28" s="61"/>
      <c r="HSJ28" s="61"/>
      <c r="HSK28" s="61"/>
      <c r="HSL28" s="61"/>
      <c r="HSM28" s="61"/>
      <c r="HSN28" s="61"/>
      <c r="HSO28" s="61"/>
      <c r="HSP28" s="61"/>
      <c r="HSQ28" s="61"/>
      <c r="HSR28" s="61"/>
      <c r="HSS28" s="61"/>
      <c r="HST28" s="61"/>
      <c r="HSU28" s="61"/>
      <c r="HSV28" s="61"/>
      <c r="HSW28" s="61"/>
      <c r="HSX28" s="61"/>
      <c r="HSY28" s="61"/>
      <c r="HSZ28" s="61"/>
      <c r="HTA28" s="61"/>
      <c r="HTB28" s="61"/>
      <c r="HTC28" s="61"/>
      <c r="HTD28" s="61"/>
      <c r="HTE28" s="61"/>
      <c r="HTF28" s="61"/>
      <c r="HTG28" s="61"/>
      <c r="HTH28" s="61"/>
      <c r="HTI28" s="61"/>
      <c r="HTJ28" s="61"/>
      <c r="HTK28" s="61"/>
      <c r="HTL28" s="61"/>
      <c r="HTM28" s="61"/>
      <c r="HTN28" s="61"/>
      <c r="HTO28" s="61"/>
      <c r="HTP28" s="61"/>
      <c r="HTQ28" s="61"/>
      <c r="HTR28" s="61"/>
      <c r="HTS28" s="61"/>
      <c r="HTT28" s="61"/>
      <c r="HTU28" s="61"/>
      <c r="HTV28" s="61"/>
      <c r="HTW28" s="61"/>
      <c r="HTX28" s="61"/>
      <c r="HTY28" s="61"/>
      <c r="HTZ28" s="61"/>
      <c r="HUA28" s="61"/>
      <c r="HUB28" s="61"/>
      <c r="HUC28" s="61"/>
      <c r="HUD28" s="61"/>
      <c r="HUE28" s="61"/>
      <c r="HUF28" s="61"/>
      <c r="HUG28" s="61"/>
      <c r="HUH28" s="61"/>
      <c r="HUI28" s="61"/>
      <c r="HUJ28" s="61"/>
      <c r="HUK28" s="61"/>
      <c r="HUL28" s="61"/>
      <c r="HUM28" s="61"/>
      <c r="HUN28" s="61"/>
      <c r="HUO28" s="61"/>
      <c r="HUP28" s="61"/>
      <c r="HUQ28" s="61"/>
      <c r="HUR28" s="61"/>
      <c r="HUS28" s="61"/>
      <c r="HUT28" s="61"/>
      <c r="HUU28" s="61"/>
      <c r="HUV28" s="61"/>
      <c r="HUW28" s="61"/>
      <c r="HUX28" s="61"/>
      <c r="HUY28" s="61"/>
      <c r="HUZ28" s="61"/>
      <c r="HVA28" s="61"/>
      <c r="HVB28" s="61"/>
      <c r="HVC28" s="61"/>
      <c r="HVD28" s="61"/>
      <c r="HVE28" s="61"/>
      <c r="HVF28" s="61"/>
      <c r="HVG28" s="61"/>
      <c r="HVH28" s="61"/>
      <c r="HVI28" s="61"/>
      <c r="HVJ28" s="61"/>
      <c r="HVK28" s="61"/>
      <c r="HVL28" s="61"/>
      <c r="HVM28" s="61"/>
      <c r="HVN28" s="61"/>
      <c r="HVO28" s="61"/>
      <c r="HVP28" s="61"/>
      <c r="HVQ28" s="61"/>
      <c r="HVR28" s="61"/>
      <c r="HVS28" s="61"/>
      <c r="HVT28" s="61"/>
      <c r="HVU28" s="61"/>
      <c r="HVV28" s="61"/>
      <c r="HVW28" s="61"/>
      <c r="HVX28" s="61"/>
      <c r="HVY28" s="61"/>
      <c r="HVZ28" s="61"/>
      <c r="HWA28" s="61"/>
      <c r="HWB28" s="61"/>
      <c r="HWC28" s="61"/>
      <c r="HWD28" s="61"/>
      <c r="HWE28" s="61"/>
      <c r="HWF28" s="61"/>
      <c r="HWG28" s="61"/>
      <c r="HWH28" s="61"/>
      <c r="HWI28" s="61"/>
      <c r="HWJ28" s="61"/>
      <c r="HWK28" s="61"/>
      <c r="HWL28" s="61"/>
      <c r="HWM28" s="61"/>
      <c r="HWN28" s="61"/>
      <c r="HWO28" s="61"/>
      <c r="HWP28" s="61"/>
      <c r="HWQ28" s="61"/>
      <c r="HWR28" s="61"/>
      <c r="HWS28" s="61"/>
      <c r="HWT28" s="61"/>
      <c r="HWU28" s="61"/>
      <c r="HWV28" s="61"/>
      <c r="HWW28" s="61"/>
      <c r="HWX28" s="61"/>
      <c r="HWY28" s="61"/>
      <c r="HWZ28" s="61"/>
      <c r="HXA28" s="61"/>
      <c r="HXB28" s="61"/>
      <c r="HXC28" s="61"/>
      <c r="HXD28" s="61"/>
      <c r="HXE28" s="61"/>
      <c r="HXF28" s="61"/>
      <c r="HXG28" s="61"/>
      <c r="HXH28" s="61"/>
      <c r="HXI28" s="61"/>
      <c r="HXJ28" s="61"/>
      <c r="HXK28" s="61"/>
      <c r="HXL28" s="61"/>
      <c r="HXM28" s="61"/>
      <c r="HXN28" s="61"/>
      <c r="HXO28" s="61"/>
      <c r="HXP28" s="61"/>
      <c r="HXQ28" s="61"/>
      <c r="HXR28" s="61"/>
      <c r="HXS28" s="61"/>
      <c r="HXT28" s="61"/>
      <c r="HXU28" s="61"/>
      <c r="HXV28" s="61"/>
      <c r="HXW28" s="61"/>
      <c r="HXX28" s="61"/>
      <c r="HXY28" s="61"/>
      <c r="HXZ28" s="61"/>
      <c r="HYA28" s="61"/>
      <c r="HYB28" s="61"/>
      <c r="HYC28" s="61"/>
      <c r="HYD28" s="61"/>
      <c r="HYE28" s="61"/>
      <c r="HYF28" s="61"/>
      <c r="HYG28" s="61"/>
      <c r="HYH28" s="61"/>
      <c r="HYI28" s="61"/>
      <c r="HYJ28" s="61"/>
      <c r="HYK28" s="61"/>
      <c r="HYL28" s="61"/>
      <c r="HYM28" s="61"/>
      <c r="HYN28" s="61"/>
      <c r="HYO28" s="61"/>
      <c r="HYP28" s="61"/>
      <c r="HYQ28" s="61"/>
      <c r="HYR28" s="61"/>
      <c r="HYS28" s="61"/>
      <c r="HYT28" s="61"/>
      <c r="HYU28" s="61"/>
      <c r="HYV28" s="61"/>
      <c r="HYW28" s="61"/>
      <c r="HYX28" s="61"/>
      <c r="HYY28" s="61"/>
      <c r="HYZ28" s="61"/>
      <c r="HZA28" s="61"/>
      <c r="HZB28" s="61"/>
      <c r="HZC28" s="61"/>
      <c r="HZD28" s="61"/>
      <c r="HZE28" s="61"/>
      <c r="HZF28" s="61"/>
      <c r="HZG28" s="61"/>
      <c r="HZH28" s="61"/>
      <c r="HZI28" s="61"/>
      <c r="HZJ28" s="61"/>
      <c r="HZK28" s="61"/>
      <c r="HZL28" s="61"/>
      <c r="HZM28" s="61"/>
      <c r="HZN28" s="61"/>
      <c r="HZO28" s="61"/>
      <c r="HZP28" s="61"/>
      <c r="HZQ28" s="61"/>
      <c r="HZR28" s="61"/>
      <c r="HZS28" s="61"/>
      <c r="HZT28" s="61"/>
      <c r="HZU28" s="61"/>
      <c r="HZV28" s="61"/>
      <c r="HZW28" s="61"/>
      <c r="HZX28" s="61"/>
      <c r="HZY28" s="61"/>
      <c r="HZZ28" s="61"/>
      <c r="IAA28" s="61"/>
      <c r="IAB28" s="61"/>
      <c r="IAC28" s="61"/>
      <c r="IAD28" s="61"/>
      <c r="IAE28" s="61"/>
      <c r="IAF28" s="61"/>
      <c r="IAG28" s="61"/>
      <c r="IAH28" s="61"/>
      <c r="IAI28" s="61"/>
      <c r="IAJ28" s="61"/>
      <c r="IAK28" s="61"/>
      <c r="IAL28" s="61"/>
      <c r="IAM28" s="61"/>
      <c r="IAN28" s="61"/>
      <c r="IAO28" s="61"/>
      <c r="IAP28" s="61"/>
      <c r="IAQ28" s="61"/>
      <c r="IAR28" s="61"/>
      <c r="IAS28" s="61"/>
      <c r="IAT28" s="61"/>
      <c r="IAU28" s="61"/>
      <c r="IAV28" s="61"/>
      <c r="IAW28" s="61"/>
      <c r="IAX28" s="61"/>
      <c r="IAY28" s="61"/>
      <c r="IAZ28" s="61"/>
      <c r="IBA28" s="61"/>
      <c r="IBB28" s="61"/>
      <c r="IBC28" s="61"/>
      <c r="IBD28" s="61"/>
      <c r="IBE28" s="61"/>
      <c r="IBF28" s="61"/>
      <c r="IBG28" s="61"/>
      <c r="IBH28" s="61"/>
      <c r="IBI28" s="61"/>
      <c r="IBJ28" s="61"/>
      <c r="IBK28" s="61"/>
      <c r="IBL28" s="61"/>
      <c r="IBM28" s="61"/>
      <c r="IBN28" s="61"/>
      <c r="IBO28" s="61"/>
      <c r="IBP28" s="61"/>
      <c r="IBQ28" s="61"/>
      <c r="IBR28" s="61"/>
      <c r="IBS28" s="61"/>
      <c r="IBT28" s="61"/>
      <c r="IBU28" s="61"/>
      <c r="IBV28" s="61"/>
      <c r="IBW28" s="61"/>
      <c r="IBX28" s="61"/>
      <c r="IBY28" s="61"/>
      <c r="IBZ28" s="61"/>
      <c r="ICA28" s="61"/>
      <c r="ICB28" s="61"/>
      <c r="ICC28" s="61"/>
      <c r="ICD28" s="61"/>
      <c r="ICE28" s="61"/>
      <c r="ICF28" s="61"/>
      <c r="ICG28" s="61"/>
      <c r="ICH28" s="61"/>
      <c r="ICI28" s="61"/>
      <c r="ICJ28" s="61"/>
      <c r="ICK28" s="61"/>
      <c r="ICL28" s="61"/>
      <c r="ICM28" s="61"/>
      <c r="ICN28" s="61"/>
      <c r="ICO28" s="61"/>
      <c r="ICP28" s="61"/>
      <c r="ICQ28" s="61"/>
      <c r="ICR28" s="61"/>
      <c r="ICS28" s="61"/>
      <c r="ICT28" s="61"/>
      <c r="ICU28" s="61"/>
      <c r="ICV28" s="61"/>
      <c r="ICW28" s="61"/>
      <c r="ICX28" s="61"/>
      <c r="ICY28" s="61"/>
      <c r="ICZ28" s="61"/>
      <c r="IDA28" s="61"/>
      <c r="IDB28" s="61"/>
      <c r="IDC28" s="61"/>
      <c r="IDD28" s="61"/>
      <c r="IDE28" s="61"/>
      <c r="IDF28" s="61"/>
      <c r="IDG28" s="61"/>
      <c r="IDH28" s="61"/>
      <c r="IDI28" s="61"/>
      <c r="IDJ28" s="61"/>
      <c r="IDK28" s="61"/>
      <c r="IDL28" s="61"/>
      <c r="IDM28" s="61"/>
      <c r="IDN28" s="61"/>
      <c r="IDO28" s="61"/>
      <c r="IDP28" s="61"/>
      <c r="IDQ28" s="61"/>
      <c r="IDR28" s="61"/>
      <c r="IDS28" s="61"/>
      <c r="IDT28" s="61"/>
      <c r="IDU28" s="61"/>
      <c r="IDV28" s="61"/>
      <c r="IDW28" s="61"/>
      <c r="IDX28" s="61"/>
      <c r="IDY28" s="61"/>
      <c r="IDZ28" s="61"/>
      <c r="IEA28" s="61"/>
      <c r="IEB28" s="61"/>
      <c r="IEC28" s="61"/>
      <c r="IED28" s="61"/>
      <c r="IEE28" s="61"/>
      <c r="IEF28" s="61"/>
      <c r="IEG28" s="61"/>
      <c r="IEH28" s="61"/>
      <c r="IEI28" s="61"/>
      <c r="IEJ28" s="61"/>
      <c r="IEK28" s="61"/>
      <c r="IEL28" s="61"/>
      <c r="IEM28" s="61"/>
      <c r="IEN28" s="61"/>
      <c r="IEO28" s="61"/>
      <c r="IEP28" s="61"/>
      <c r="IEQ28" s="61"/>
      <c r="IER28" s="61"/>
      <c r="IES28" s="61"/>
      <c r="IET28" s="61"/>
      <c r="IEU28" s="61"/>
      <c r="IEV28" s="61"/>
      <c r="IEW28" s="61"/>
      <c r="IEX28" s="61"/>
      <c r="IEY28" s="61"/>
      <c r="IEZ28" s="61"/>
      <c r="IFA28" s="61"/>
      <c r="IFB28" s="61"/>
      <c r="IFC28" s="61"/>
      <c r="IFD28" s="61"/>
      <c r="IFE28" s="61"/>
      <c r="IFF28" s="61"/>
      <c r="IFG28" s="61"/>
      <c r="IFH28" s="61"/>
      <c r="IFI28" s="61"/>
      <c r="IFJ28" s="61"/>
      <c r="IFK28" s="61"/>
      <c r="IFL28" s="61"/>
      <c r="IFM28" s="61"/>
      <c r="IFN28" s="61"/>
      <c r="IFO28" s="61"/>
      <c r="IFP28" s="61"/>
      <c r="IFQ28" s="61"/>
      <c r="IFR28" s="61"/>
      <c r="IFS28" s="61"/>
      <c r="IFT28" s="61"/>
      <c r="IFU28" s="61"/>
      <c r="IFV28" s="61"/>
      <c r="IFW28" s="61"/>
      <c r="IFX28" s="61"/>
      <c r="IFY28" s="61"/>
      <c r="IFZ28" s="61"/>
      <c r="IGA28" s="61"/>
      <c r="IGB28" s="61"/>
      <c r="IGC28" s="61"/>
      <c r="IGD28" s="61"/>
      <c r="IGE28" s="61"/>
      <c r="IGF28" s="61"/>
      <c r="IGG28" s="61"/>
      <c r="IGH28" s="61"/>
      <c r="IGI28" s="61"/>
      <c r="IGJ28" s="61"/>
      <c r="IGK28" s="61"/>
      <c r="IGL28" s="61"/>
      <c r="IGM28" s="61"/>
      <c r="IGN28" s="61"/>
      <c r="IGO28" s="61"/>
      <c r="IGP28" s="61"/>
      <c r="IGQ28" s="61"/>
      <c r="IGR28" s="61"/>
      <c r="IGS28" s="61"/>
      <c r="IGT28" s="61"/>
      <c r="IGU28" s="61"/>
      <c r="IGV28" s="61"/>
      <c r="IGW28" s="61"/>
      <c r="IGX28" s="61"/>
      <c r="IGY28" s="61"/>
      <c r="IGZ28" s="61"/>
      <c r="IHA28" s="61"/>
      <c r="IHB28" s="61"/>
      <c r="IHC28" s="61"/>
      <c r="IHD28" s="61"/>
      <c r="IHE28" s="61"/>
      <c r="IHF28" s="61"/>
      <c r="IHG28" s="61"/>
      <c r="IHH28" s="61"/>
      <c r="IHI28" s="61"/>
      <c r="IHJ28" s="61"/>
      <c r="IHK28" s="61"/>
      <c r="IHL28" s="61"/>
      <c r="IHM28" s="61"/>
      <c r="IHN28" s="61"/>
      <c r="IHO28" s="61"/>
      <c r="IHP28" s="61"/>
      <c r="IHQ28" s="61"/>
      <c r="IHR28" s="61"/>
      <c r="IHS28" s="61"/>
      <c r="IHT28" s="61"/>
      <c r="IHU28" s="61"/>
      <c r="IHV28" s="61"/>
      <c r="IHW28" s="61"/>
      <c r="IHX28" s="61"/>
      <c r="IHY28" s="61"/>
      <c r="IHZ28" s="61"/>
      <c r="IIA28" s="61"/>
      <c r="IIB28" s="61"/>
      <c r="IIC28" s="61"/>
      <c r="IID28" s="61"/>
      <c r="IIE28" s="61"/>
      <c r="IIF28" s="61"/>
      <c r="IIG28" s="61"/>
      <c r="IIH28" s="61"/>
      <c r="III28" s="61"/>
      <c r="IIJ28" s="61"/>
      <c r="IIK28" s="61"/>
      <c r="IIL28" s="61"/>
      <c r="IIM28" s="61"/>
      <c r="IIN28" s="61"/>
      <c r="IIO28" s="61"/>
      <c r="IIP28" s="61"/>
      <c r="IIQ28" s="61"/>
      <c r="IIR28" s="61"/>
      <c r="IIS28" s="61"/>
      <c r="IIT28" s="61"/>
      <c r="IIU28" s="61"/>
      <c r="IIV28" s="61"/>
      <c r="IIW28" s="61"/>
      <c r="IIX28" s="61"/>
      <c r="IIY28" s="61"/>
      <c r="IIZ28" s="61"/>
      <c r="IJA28" s="61"/>
      <c r="IJB28" s="61"/>
      <c r="IJC28" s="61"/>
      <c r="IJD28" s="61"/>
      <c r="IJE28" s="61"/>
      <c r="IJF28" s="61"/>
      <c r="IJG28" s="61"/>
      <c r="IJH28" s="61"/>
      <c r="IJI28" s="61"/>
      <c r="IJJ28" s="61"/>
      <c r="IJK28" s="61"/>
      <c r="IJL28" s="61"/>
      <c r="IJM28" s="61"/>
      <c r="IJN28" s="61"/>
      <c r="IJO28" s="61"/>
      <c r="IJP28" s="61"/>
      <c r="IJQ28" s="61"/>
      <c r="IJR28" s="61"/>
      <c r="IJS28" s="61"/>
      <c r="IJT28" s="61"/>
      <c r="IJU28" s="61"/>
      <c r="IJV28" s="61"/>
      <c r="IJW28" s="61"/>
      <c r="IJX28" s="61"/>
      <c r="IJY28" s="61"/>
      <c r="IJZ28" s="61"/>
      <c r="IKA28" s="61"/>
      <c r="IKB28" s="61"/>
      <c r="IKC28" s="61"/>
      <c r="IKD28" s="61"/>
      <c r="IKE28" s="61"/>
      <c r="IKF28" s="61"/>
      <c r="IKG28" s="61"/>
      <c r="IKH28" s="61"/>
      <c r="IKI28" s="61"/>
      <c r="IKJ28" s="61"/>
      <c r="IKK28" s="61"/>
      <c r="IKL28" s="61"/>
      <c r="IKM28" s="61"/>
      <c r="IKN28" s="61"/>
      <c r="IKO28" s="61"/>
      <c r="IKP28" s="61"/>
      <c r="IKQ28" s="61"/>
      <c r="IKR28" s="61"/>
      <c r="IKS28" s="61"/>
      <c r="IKT28" s="61"/>
      <c r="IKU28" s="61"/>
      <c r="IKV28" s="61"/>
      <c r="IKW28" s="61"/>
      <c r="IKX28" s="61"/>
      <c r="IKY28" s="61"/>
      <c r="IKZ28" s="61"/>
      <c r="ILA28" s="61"/>
      <c r="ILB28" s="61"/>
      <c r="ILC28" s="61"/>
      <c r="ILD28" s="61"/>
      <c r="ILE28" s="61"/>
      <c r="ILF28" s="61"/>
      <c r="ILG28" s="61"/>
      <c r="ILH28" s="61"/>
      <c r="ILI28" s="61"/>
      <c r="ILJ28" s="61"/>
      <c r="ILK28" s="61"/>
      <c r="ILL28" s="61"/>
      <c r="ILM28" s="61"/>
      <c r="ILN28" s="61"/>
      <c r="ILO28" s="61"/>
      <c r="ILP28" s="61"/>
      <c r="ILQ28" s="61"/>
      <c r="ILR28" s="61"/>
      <c r="ILS28" s="61"/>
      <c r="ILT28" s="61"/>
      <c r="ILU28" s="61"/>
      <c r="ILV28" s="61"/>
      <c r="ILW28" s="61"/>
      <c r="ILX28" s="61"/>
      <c r="ILY28" s="61"/>
      <c r="ILZ28" s="61"/>
      <c r="IMA28" s="61"/>
      <c r="IMB28" s="61"/>
      <c r="IMC28" s="61"/>
      <c r="IMD28" s="61"/>
      <c r="IME28" s="61"/>
      <c r="IMF28" s="61"/>
      <c r="IMG28" s="61"/>
      <c r="IMH28" s="61"/>
      <c r="IMI28" s="61"/>
      <c r="IMJ28" s="61"/>
      <c r="IMK28" s="61"/>
      <c r="IML28" s="61"/>
      <c r="IMM28" s="61"/>
      <c r="IMN28" s="61"/>
      <c r="IMO28" s="61"/>
      <c r="IMP28" s="61"/>
      <c r="IMQ28" s="61"/>
      <c r="IMR28" s="61"/>
      <c r="IMS28" s="61"/>
      <c r="IMT28" s="61"/>
      <c r="IMU28" s="61"/>
      <c r="IMV28" s="61"/>
      <c r="IMW28" s="61"/>
      <c r="IMX28" s="61"/>
      <c r="IMY28" s="61"/>
      <c r="IMZ28" s="61"/>
      <c r="INA28" s="61"/>
      <c r="INB28" s="61"/>
      <c r="INC28" s="61"/>
      <c r="IND28" s="61"/>
      <c r="INE28" s="61"/>
      <c r="INF28" s="61"/>
      <c r="ING28" s="61"/>
      <c r="INH28" s="61"/>
      <c r="INI28" s="61"/>
      <c r="INJ28" s="61"/>
      <c r="INK28" s="61"/>
      <c r="INL28" s="61"/>
      <c r="INM28" s="61"/>
      <c r="INN28" s="61"/>
      <c r="INO28" s="61"/>
      <c r="INP28" s="61"/>
      <c r="INQ28" s="61"/>
      <c r="INR28" s="61"/>
      <c r="INS28" s="61"/>
      <c r="INT28" s="61"/>
      <c r="INU28" s="61"/>
      <c r="INV28" s="61"/>
      <c r="INW28" s="61"/>
      <c r="INX28" s="61"/>
      <c r="INY28" s="61"/>
      <c r="INZ28" s="61"/>
      <c r="IOA28" s="61"/>
      <c r="IOB28" s="61"/>
      <c r="IOC28" s="61"/>
      <c r="IOD28" s="61"/>
      <c r="IOE28" s="61"/>
      <c r="IOF28" s="61"/>
      <c r="IOG28" s="61"/>
      <c r="IOH28" s="61"/>
      <c r="IOI28" s="61"/>
      <c r="IOJ28" s="61"/>
      <c r="IOK28" s="61"/>
      <c r="IOL28" s="61"/>
      <c r="IOM28" s="61"/>
      <c r="ION28" s="61"/>
      <c r="IOO28" s="61"/>
      <c r="IOP28" s="61"/>
      <c r="IOQ28" s="61"/>
      <c r="IOR28" s="61"/>
      <c r="IOS28" s="61"/>
      <c r="IOT28" s="61"/>
      <c r="IOU28" s="61"/>
      <c r="IOV28" s="61"/>
      <c r="IOW28" s="61"/>
      <c r="IOX28" s="61"/>
      <c r="IOY28" s="61"/>
      <c r="IOZ28" s="61"/>
      <c r="IPA28" s="61"/>
      <c r="IPB28" s="61"/>
      <c r="IPC28" s="61"/>
      <c r="IPD28" s="61"/>
      <c r="IPE28" s="61"/>
      <c r="IPF28" s="61"/>
      <c r="IPG28" s="61"/>
      <c r="IPH28" s="61"/>
      <c r="IPI28" s="61"/>
      <c r="IPJ28" s="61"/>
      <c r="IPK28" s="61"/>
      <c r="IPL28" s="61"/>
      <c r="IPM28" s="61"/>
      <c r="IPN28" s="61"/>
      <c r="IPO28" s="61"/>
      <c r="IPP28" s="61"/>
      <c r="IPQ28" s="61"/>
      <c r="IPR28" s="61"/>
      <c r="IPS28" s="61"/>
      <c r="IPT28" s="61"/>
      <c r="IPU28" s="61"/>
      <c r="IPV28" s="61"/>
      <c r="IPW28" s="61"/>
      <c r="IPX28" s="61"/>
      <c r="IPY28" s="61"/>
      <c r="IPZ28" s="61"/>
      <c r="IQA28" s="61"/>
      <c r="IQB28" s="61"/>
      <c r="IQC28" s="61"/>
      <c r="IQD28" s="61"/>
      <c r="IQE28" s="61"/>
      <c r="IQF28" s="61"/>
      <c r="IQG28" s="61"/>
      <c r="IQH28" s="61"/>
      <c r="IQI28" s="61"/>
      <c r="IQJ28" s="61"/>
      <c r="IQK28" s="61"/>
      <c r="IQL28" s="61"/>
      <c r="IQM28" s="61"/>
      <c r="IQN28" s="61"/>
      <c r="IQO28" s="61"/>
      <c r="IQP28" s="61"/>
      <c r="IQQ28" s="61"/>
      <c r="IQR28" s="61"/>
      <c r="IQS28" s="61"/>
      <c r="IQT28" s="61"/>
      <c r="IQU28" s="61"/>
      <c r="IQV28" s="61"/>
      <c r="IQW28" s="61"/>
      <c r="IQX28" s="61"/>
      <c r="IQY28" s="61"/>
      <c r="IQZ28" s="61"/>
      <c r="IRA28" s="61"/>
      <c r="IRB28" s="61"/>
      <c r="IRC28" s="61"/>
      <c r="IRD28" s="61"/>
      <c r="IRE28" s="61"/>
      <c r="IRF28" s="61"/>
      <c r="IRG28" s="61"/>
      <c r="IRH28" s="61"/>
      <c r="IRI28" s="61"/>
      <c r="IRJ28" s="61"/>
      <c r="IRK28" s="61"/>
      <c r="IRL28" s="61"/>
      <c r="IRM28" s="61"/>
      <c r="IRN28" s="61"/>
      <c r="IRO28" s="61"/>
      <c r="IRP28" s="61"/>
      <c r="IRQ28" s="61"/>
      <c r="IRR28" s="61"/>
      <c r="IRS28" s="61"/>
      <c r="IRT28" s="61"/>
      <c r="IRU28" s="61"/>
      <c r="IRV28" s="61"/>
      <c r="IRW28" s="61"/>
      <c r="IRX28" s="61"/>
      <c r="IRY28" s="61"/>
      <c r="IRZ28" s="61"/>
      <c r="ISA28" s="61"/>
      <c r="ISB28" s="61"/>
      <c r="ISC28" s="61"/>
      <c r="ISD28" s="61"/>
      <c r="ISE28" s="61"/>
      <c r="ISF28" s="61"/>
      <c r="ISG28" s="61"/>
      <c r="ISH28" s="61"/>
      <c r="ISI28" s="61"/>
      <c r="ISJ28" s="61"/>
      <c r="ISK28" s="61"/>
      <c r="ISL28" s="61"/>
      <c r="ISM28" s="61"/>
      <c r="ISN28" s="61"/>
      <c r="ISO28" s="61"/>
      <c r="ISP28" s="61"/>
      <c r="ISQ28" s="61"/>
      <c r="ISR28" s="61"/>
      <c r="ISS28" s="61"/>
      <c r="IST28" s="61"/>
      <c r="ISU28" s="61"/>
      <c r="ISV28" s="61"/>
      <c r="ISW28" s="61"/>
      <c r="ISX28" s="61"/>
      <c r="ISY28" s="61"/>
      <c r="ISZ28" s="61"/>
      <c r="ITA28" s="61"/>
      <c r="ITB28" s="61"/>
      <c r="ITC28" s="61"/>
      <c r="ITD28" s="61"/>
      <c r="ITE28" s="61"/>
      <c r="ITF28" s="61"/>
      <c r="ITG28" s="61"/>
      <c r="ITH28" s="61"/>
      <c r="ITI28" s="61"/>
      <c r="ITJ28" s="61"/>
      <c r="ITK28" s="61"/>
      <c r="ITL28" s="61"/>
      <c r="ITM28" s="61"/>
      <c r="ITN28" s="61"/>
      <c r="ITO28" s="61"/>
      <c r="ITP28" s="61"/>
      <c r="ITQ28" s="61"/>
      <c r="ITR28" s="61"/>
      <c r="ITS28" s="61"/>
      <c r="ITT28" s="61"/>
      <c r="ITU28" s="61"/>
      <c r="ITV28" s="61"/>
      <c r="ITW28" s="61"/>
      <c r="ITX28" s="61"/>
      <c r="ITY28" s="61"/>
      <c r="ITZ28" s="61"/>
      <c r="IUA28" s="61"/>
      <c r="IUB28" s="61"/>
      <c r="IUC28" s="61"/>
      <c r="IUD28" s="61"/>
      <c r="IUE28" s="61"/>
      <c r="IUF28" s="61"/>
      <c r="IUG28" s="61"/>
      <c r="IUH28" s="61"/>
      <c r="IUI28" s="61"/>
      <c r="IUJ28" s="61"/>
      <c r="IUK28" s="61"/>
      <c r="IUL28" s="61"/>
      <c r="IUM28" s="61"/>
      <c r="IUN28" s="61"/>
      <c r="IUO28" s="61"/>
      <c r="IUP28" s="61"/>
      <c r="IUQ28" s="61"/>
      <c r="IUR28" s="61"/>
      <c r="IUS28" s="61"/>
      <c r="IUT28" s="61"/>
      <c r="IUU28" s="61"/>
      <c r="IUV28" s="61"/>
      <c r="IUW28" s="61"/>
      <c r="IUX28" s="61"/>
      <c r="IUY28" s="61"/>
      <c r="IUZ28" s="61"/>
      <c r="IVA28" s="61"/>
      <c r="IVB28" s="61"/>
      <c r="IVC28" s="61"/>
      <c r="IVD28" s="61"/>
      <c r="IVE28" s="61"/>
      <c r="IVF28" s="61"/>
      <c r="IVG28" s="61"/>
      <c r="IVH28" s="61"/>
      <c r="IVI28" s="61"/>
      <c r="IVJ28" s="61"/>
      <c r="IVK28" s="61"/>
      <c r="IVL28" s="61"/>
      <c r="IVM28" s="61"/>
      <c r="IVN28" s="61"/>
      <c r="IVO28" s="61"/>
      <c r="IVP28" s="61"/>
      <c r="IVQ28" s="61"/>
      <c r="IVR28" s="61"/>
      <c r="IVS28" s="61"/>
      <c r="IVT28" s="61"/>
      <c r="IVU28" s="61"/>
      <c r="IVV28" s="61"/>
      <c r="IVW28" s="61"/>
      <c r="IVX28" s="61"/>
      <c r="IVY28" s="61"/>
      <c r="IVZ28" s="61"/>
      <c r="IWA28" s="61"/>
      <c r="IWB28" s="61"/>
      <c r="IWC28" s="61"/>
      <c r="IWD28" s="61"/>
      <c r="IWE28" s="61"/>
      <c r="IWF28" s="61"/>
      <c r="IWG28" s="61"/>
      <c r="IWH28" s="61"/>
      <c r="IWI28" s="61"/>
      <c r="IWJ28" s="61"/>
      <c r="IWK28" s="61"/>
      <c r="IWL28" s="61"/>
      <c r="IWM28" s="61"/>
      <c r="IWN28" s="61"/>
      <c r="IWO28" s="61"/>
      <c r="IWP28" s="61"/>
      <c r="IWQ28" s="61"/>
      <c r="IWR28" s="61"/>
      <c r="IWS28" s="61"/>
      <c r="IWT28" s="61"/>
      <c r="IWU28" s="61"/>
      <c r="IWV28" s="61"/>
      <c r="IWW28" s="61"/>
      <c r="IWX28" s="61"/>
      <c r="IWY28" s="61"/>
      <c r="IWZ28" s="61"/>
      <c r="IXA28" s="61"/>
      <c r="IXB28" s="61"/>
      <c r="IXC28" s="61"/>
      <c r="IXD28" s="61"/>
      <c r="IXE28" s="61"/>
      <c r="IXF28" s="61"/>
      <c r="IXG28" s="61"/>
      <c r="IXH28" s="61"/>
      <c r="IXI28" s="61"/>
      <c r="IXJ28" s="61"/>
      <c r="IXK28" s="61"/>
      <c r="IXL28" s="61"/>
      <c r="IXM28" s="61"/>
      <c r="IXN28" s="61"/>
      <c r="IXO28" s="61"/>
      <c r="IXP28" s="61"/>
      <c r="IXQ28" s="61"/>
      <c r="IXR28" s="61"/>
      <c r="IXS28" s="61"/>
      <c r="IXT28" s="61"/>
      <c r="IXU28" s="61"/>
      <c r="IXV28" s="61"/>
      <c r="IXW28" s="61"/>
      <c r="IXX28" s="61"/>
      <c r="IXY28" s="61"/>
      <c r="IXZ28" s="61"/>
      <c r="IYA28" s="61"/>
      <c r="IYB28" s="61"/>
      <c r="IYC28" s="61"/>
      <c r="IYD28" s="61"/>
      <c r="IYE28" s="61"/>
      <c r="IYF28" s="61"/>
      <c r="IYG28" s="61"/>
      <c r="IYH28" s="61"/>
      <c r="IYI28" s="61"/>
      <c r="IYJ28" s="61"/>
      <c r="IYK28" s="61"/>
      <c r="IYL28" s="61"/>
      <c r="IYM28" s="61"/>
      <c r="IYN28" s="61"/>
      <c r="IYO28" s="61"/>
      <c r="IYP28" s="61"/>
      <c r="IYQ28" s="61"/>
      <c r="IYR28" s="61"/>
      <c r="IYS28" s="61"/>
      <c r="IYT28" s="61"/>
      <c r="IYU28" s="61"/>
      <c r="IYV28" s="61"/>
      <c r="IYW28" s="61"/>
      <c r="IYX28" s="61"/>
      <c r="IYY28" s="61"/>
      <c r="IYZ28" s="61"/>
      <c r="IZA28" s="61"/>
      <c r="IZB28" s="61"/>
      <c r="IZC28" s="61"/>
      <c r="IZD28" s="61"/>
      <c r="IZE28" s="61"/>
      <c r="IZF28" s="61"/>
      <c r="IZG28" s="61"/>
      <c r="IZH28" s="61"/>
      <c r="IZI28" s="61"/>
      <c r="IZJ28" s="61"/>
      <c r="IZK28" s="61"/>
      <c r="IZL28" s="61"/>
      <c r="IZM28" s="61"/>
      <c r="IZN28" s="61"/>
      <c r="IZO28" s="61"/>
      <c r="IZP28" s="61"/>
      <c r="IZQ28" s="61"/>
      <c r="IZR28" s="61"/>
      <c r="IZS28" s="61"/>
      <c r="IZT28" s="61"/>
      <c r="IZU28" s="61"/>
      <c r="IZV28" s="61"/>
      <c r="IZW28" s="61"/>
      <c r="IZX28" s="61"/>
      <c r="IZY28" s="61"/>
      <c r="IZZ28" s="61"/>
      <c r="JAA28" s="61"/>
      <c r="JAB28" s="61"/>
      <c r="JAC28" s="61"/>
      <c r="JAD28" s="61"/>
      <c r="JAE28" s="61"/>
      <c r="JAF28" s="61"/>
      <c r="JAG28" s="61"/>
      <c r="JAH28" s="61"/>
      <c r="JAI28" s="61"/>
      <c r="JAJ28" s="61"/>
      <c r="JAK28" s="61"/>
      <c r="JAL28" s="61"/>
      <c r="JAM28" s="61"/>
      <c r="JAN28" s="61"/>
      <c r="JAO28" s="61"/>
      <c r="JAP28" s="61"/>
      <c r="JAQ28" s="61"/>
      <c r="JAR28" s="61"/>
      <c r="JAS28" s="61"/>
      <c r="JAT28" s="61"/>
      <c r="JAU28" s="61"/>
      <c r="JAV28" s="61"/>
      <c r="JAW28" s="61"/>
      <c r="JAX28" s="61"/>
      <c r="JAY28" s="61"/>
      <c r="JAZ28" s="61"/>
      <c r="JBA28" s="61"/>
      <c r="JBB28" s="61"/>
      <c r="JBC28" s="61"/>
      <c r="JBD28" s="61"/>
      <c r="JBE28" s="61"/>
      <c r="JBF28" s="61"/>
      <c r="JBG28" s="61"/>
      <c r="JBH28" s="61"/>
      <c r="JBI28" s="61"/>
      <c r="JBJ28" s="61"/>
      <c r="JBK28" s="61"/>
      <c r="JBL28" s="61"/>
      <c r="JBM28" s="61"/>
      <c r="JBN28" s="61"/>
      <c r="JBO28" s="61"/>
      <c r="JBP28" s="61"/>
      <c r="JBQ28" s="61"/>
      <c r="JBR28" s="61"/>
      <c r="JBS28" s="61"/>
      <c r="JBT28" s="61"/>
      <c r="JBU28" s="61"/>
      <c r="JBV28" s="61"/>
      <c r="JBW28" s="61"/>
      <c r="JBX28" s="61"/>
      <c r="JBY28" s="61"/>
      <c r="JBZ28" s="61"/>
      <c r="JCA28" s="61"/>
      <c r="JCB28" s="61"/>
      <c r="JCC28" s="61"/>
      <c r="JCD28" s="61"/>
      <c r="JCE28" s="61"/>
      <c r="JCF28" s="61"/>
      <c r="JCG28" s="61"/>
      <c r="JCH28" s="61"/>
      <c r="JCI28" s="61"/>
      <c r="JCJ28" s="61"/>
      <c r="JCK28" s="61"/>
      <c r="JCL28" s="61"/>
      <c r="JCM28" s="61"/>
      <c r="JCN28" s="61"/>
      <c r="JCO28" s="61"/>
      <c r="JCP28" s="61"/>
      <c r="JCQ28" s="61"/>
      <c r="JCR28" s="61"/>
      <c r="JCS28" s="61"/>
      <c r="JCT28" s="61"/>
      <c r="JCU28" s="61"/>
      <c r="JCV28" s="61"/>
      <c r="JCW28" s="61"/>
      <c r="JCX28" s="61"/>
      <c r="JCY28" s="61"/>
      <c r="JCZ28" s="61"/>
      <c r="JDA28" s="61"/>
      <c r="JDB28" s="61"/>
      <c r="JDC28" s="61"/>
      <c r="JDD28" s="61"/>
      <c r="JDE28" s="61"/>
      <c r="JDF28" s="61"/>
      <c r="JDG28" s="61"/>
      <c r="JDH28" s="61"/>
      <c r="JDI28" s="61"/>
      <c r="JDJ28" s="61"/>
      <c r="JDK28" s="61"/>
      <c r="JDL28" s="61"/>
      <c r="JDM28" s="61"/>
      <c r="JDN28" s="61"/>
      <c r="JDO28" s="61"/>
      <c r="JDP28" s="61"/>
      <c r="JDQ28" s="61"/>
      <c r="JDR28" s="61"/>
      <c r="JDS28" s="61"/>
      <c r="JDT28" s="61"/>
      <c r="JDU28" s="61"/>
      <c r="JDV28" s="61"/>
      <c r="JDW28" s="61"/>
      <c r="JDX28" s="61"/>
      <c r="JDY28" s="61"/>
      <c r="JDZ28" s="61"/>
      <c r="JEA28" s="61"/>
      <c r="JEB28" s="61"/>
      <c r="JEC28" s="61"/>
      <c r="JED28" s="61"/>
      <c r="JEE28" s="61"/>
      <c r="JEF28" s="61"/>
      <c r="JEG28" s="61"/>
      <c r="JEH28" s="61"/>
      <c r="JEI28" s="61"/>
      <c r="JEJ28" s="61"/>
      <c r="JEK28" s="61"/>
      <c r="JEL28" s="61"/>
      <c r="JEM28" s="61"/>
      <c r="JEN28" s="61"/>
      <c r="JEO28" s="61"/>
      <c r="JEP28" s="61"/>
      <c r="JEQ28" s="61"/>
      <c r="JER28" s="61"/>
      <c r="JES28" s="61"/>
      <c r="JET28" s="61"/>
      <c r="JEU28" s="61"/>
      <c r="JEV28" s="61"/>
      <c r="JEW28" s="61"/>
      <c r="JEX28" s="61"/>
      <c r="JEY28" s="61"/>
      <c r="JEZ28" s="61"/>
      <c r="JFA28" s="61"/>
      <c r="JFB28" s="61"/>
      <c r="JFC28" s="61"/>
      <c r="JFD28" s="61"/>
      <c r="JFE28" s="61"/>
      <c r="JFF28" s="61"/>
      <c r="JFG28" s="61"/>
      <c r="JFH28" s="61"/>
      <c r="JFI28" s="61"/>
      <c r="JFJ28" s="61"/>
      <c r="JFK28" s="61"/>
      <c r="JFL28" s="61"/>
      <c r="JFM28" s="61"/>
      <c r="JFN28" s="61"/>
      <c r="JFO28" s="61"/>
      <c r="JFP28" s="61"/>
      <c r="JFQ28" s="61"/>
      <c r="JFR28" s="61"/>
      <c r="JFS28" s="61"/>
      <c r="JFT28" s="61"/>
      <c r="JFU28" s="61"/>
      <c r="JFV28" s="61"/>
      <c r="JFW28" s="61"/>
      <c r="JFX28" s="61"/>
      <c r="JFY28" s="61"/>
      <c r="JFZ28" s="61"/>
      <c r="JGA28" s="61"/>
      <c r="JGB28" s="61"/>
      <c r="JGC28" s="61"/>
      <c r="JGD28" s="61"/>
      <c r="JGE28" s="61"/>
      <c r="JGF28" s="61"/>
      <c r="JGG28" s="61"/>
      <c r="JGH28" s="61"/>
      <c r="JGI28" s="61"/>
      <c r="JGJ28" s="61"/>
      <c r="JGK28" s="61"/>
      <c r="JGL28" s="61"/>
      <c r="JGM28" s="61"/>
      <c r="JGN28" s="61"/>
      <c r="JGO28" s="61"/>
      <c r="JGP28" s="61"/>
      <c r="JGQ28" s="61"/>
      <c r="JGR28" s="61"/>
      <c r="JGS28" s="61"/>
      <c r="JGT28" s="61"/>
      <c r="JGU28" s="61"/>
      <c r="JGV28" s="61"/>
      <c r="JGW28" s="61"/>
      <c r="JGX28" s="61"/>
      <c r="JGY28" s="61"/>
      <c r="JGZ28" s="61"/>
      <c r="JHA28" s="61"/>
      <c r="JHB28" s="61"/>
      <c r="JHC28" s="61"/>
      <c r="JHD28" s="61"/>
      <c r="JHE28" s="61"/>
      <c r="JHF28" s="61"/>
      <c r="JHG28" s="61"/>
      <c r="JHH28" s="61"/>
      <c r="JHI28" s="61"/>
      <c r="JHJ28" s="61"/>
      <c r="JHK28" s="61"/>
      <c r="JHL28" s="61"/>
      <c r="JHM28" s="61"/>
      <c r="JHN28" s="61"/>
      <c r="JHO28" s="61"/>
      <c r="JHP28" s="61"/>
      <c r="JHQ28" s="61"/>
      <c r="JHR28" s="61"/>
      <c r="JHS28" s="61"/>
      <c r="JHT28" s="61"/>
      <c r="JHU28" s="61"/>
      <c r="JHV28" s="61"/>
      <c r="JHW28" s="61"/>
      <c r="JHX28" s="61"/>
      <c r="JHY28" s="61"/>
      <c r="JHZ28" s="61"/>
      <c r="JIA28" s="61"/>
      <c r="JIB28" s="61"/>
      <c r="JIC28" s="61"/>
      <c r="JID28" s="61"/>
      <c r="JIE28" s="61"/>
      <c r="JIF28" s="61"/>
      <c r="JIG28" s="61"/>
      <c r="JIH28" s="61"/>
      <c r="JII28" s="61"/>
      <c r="JIJ28" s="61"/>
      <c r="JIK28" s="61"/>
      <c r="JIL28" s="61"/>
      <c r="JIM28" s="61"/>
      <c r="JIN28" s="61"/>
      <c r="JIO28" s="61"/>
      <c r="JIP28" s="61"/>
      <c r="JIQ28" s="61"/>
      <c r="JIR28" s="61"/>
      <c r="JIS28" s="61"/>
      <c r="JIT28" s="61"/>
      <c r="JIU28" s="61"/>
      <c r="JIV28" s="61"/>
      <c r="JIW28" s="61"/>
      <c r="JIX28" s="61"/>
      <c r="JIY28" s="61"/>
      <c r="JIZ28" s="61"/>
      <c r="JJA28" s="61"/>
      <c r="JJB28" s="61"/>
      <c r="JJC28" s="61"/>
      <c r="JJD28" s="61"/>
      <c r="JJE28" s="61"/>
      <c r="JJF28" s="61"/>
      <c r="JJG28" s="61"/>
      <c r="JJH28" s="61"/>
      <c r="JJI28" s="61"/>
      <c r="JJJ28" s="61"/>
      <c r="JJK28" s="61"/>
      <c r="JJL28" s="61"/>
      <c r="JJM28" s="61"/>
      <c r="JJN28" s="61"/>
      <c r="JJO28" s="61"/>
      <c r="JJP28" s="61"/>
      <c r="JJQ28" s="61"/>
      <c r="JJR28" s="61"/>
      <c r="JJS28" s="61"/>
      <c r="JJT28" s="61"/>
      <c r="JJU28" s="61"/>
      <c r="JJV28" s="61"/>
      <c r="JJW28" s="61"/>
      <c r="JJX28" s="61"/>
      <c r="JJY28" s="61"/>
      <c r="JJZ28" s="61"/>
      <c r="JKA28" s="61"/>
      <c r="JKB28" s="61"/>
      <c r="JKC28" s="61"/>
      <c r="JKD28" s="61"/>
      <c r="JKE28" s="61"/>
      <c r="JKF28" s="61"/>
      <c r="JKG28" s="61"/>
      <c r="JKH28" s="61"/>
      <c r="JKI28" s="61"/>
      <c r="JKJ28" s="61"/>
      <c r="JKK28" s="61"/>
      <c r="JKL28" s="61"/>
      <c r="JKM28" s="61"/>
      <c r="JKN28" s="61"/>
      <c r="JKO28" s="61"/>
      <c r="JKP28" s="61"/>
      <c r="JKQ28" s="61"/>
      <c r="JKR28" s="61"/>
      <c r="JKS28" s="61"/>
      <c r="JKT28" s="61"/>
      <c r="JKU28" s="61"/>
      <c r="JKV28" s="61"/>
      <c r="JKW28" s="61"/>
      <c r="JKX28" s="61"/>
      <c r="JKY28" s="61"/>
      <c r="JKZ28" s="61"/>
      <c r="JLA28" s="61"/>
      <c r="JLB28" s="61"/>
      <c r="JLC28" s="61"/>
      <c r="JLD28" s="61"/>
      <c r="JLE28" s="61"/>
      <c r="JLF28" s="61"/>
      <c r="JLG28" s="61"/>
      <c r="JLH28" s="61"/>
      <c r="JLI28" s="61"/>
      <c r="JLJ28" s="61"/>
      <c r="JLK28" s="61"/>
      <c r="JLL28" s="61"/>
      <c r="JLM28" s="61"/>
      <c r="JLN28" s="61"/>
      <c r="JLO28" s="61"/>
      <c r="JLP28" s="61"/>
      <c r="JLQ28" s="61"/>
      <c r="JLR28" s="61"/>
      <c r="JLS28" s="61"/>
      <c r="JLT28" s="61"/>
      <c r="JLU28" s="61"/>
      <c r="JLV28" s="61"/>
      <c r="JLW28" s="61"/>
      <c r="JLX28" s="61"/>
      <c r="JLY28" s="61"/>
      <c r="JLZ28" s="61"/>
      <c r="JMA28" s="61"/>
      <c r="JMB28" s="61"/>
      <c r="JMC28" s="61"/>
      <c r="JMD28" s="61"/>
      <c r="JME28" s="61"/>
      <c r="JMF28" s="61"/>
      <c r="JMG28" s="61"/>
      <c r="JMH28" s="61"/>
      <c r="JMI28" s="61"/>
      <c r="JMJ28" s="61"/>
      <c r="JMK28" s="61"/>
      <c r="JML28" s="61"/>
      <c r="JMM28" s="61"/>
      <c r="JMN28" s="61"/>
      <c r="JMO28" s="61"/>
      <c r="JMP28" s="61"/>
      <c r="JMQ28" s="61"/>
      <c r="JMR28" s="61"/>
      <c r="JMS28" s="61"/>
      <c r="JMT28" s="61"/>
      <c r="JMU28" s="61"/>
      <c r="JMV28" s="61"/>
      <c r="JMW28" s="61"/>
      <c r="JMX28" s="61"/>
      <c r="JMY28" s="61"/>
      <c r="JMZ28" s="61"/>
      <c r="JNA28" s="61"/>
      <c r="JNB28" s="61"/>
      <c r="JNC28" s="61"/>
      <c r="JND28" s="61"/>
      <c r="JNE28" s="61"/>
      <c r="JNF28" s="61"/>
      <c r="JNG28" s="61"/>
      <c r="JNH28" s="61"/>
      <c r="JNI28" s="61"/>
      <c r="JNJ28" s="61"/>
      <c r="JNK28" s="61"/>
      <c r="JNL28" s="61"/>
      <c r="JNM28" s="61"/>
      <c r="JNN28" s="61"/>
      <c r="JNO28" s="61"/>
      <c r="JNP28" s="61"/>
      <c r="JNQ28" s="61"/>
      <c r="JNR28" s="61"/>
      <c r="JNS28" s="61"/>
      <c r="JNT28" s="61"/>
      <c r="JNU28" s="61"/>
      <c r="JNV28" s="61"/>
      <c r="JNW28" s="61"/>
      <c r="JNX28" s="61"/>
      <c r="JNY28" s="61"/>
      <c r="JNZ28" s="61"/>
      <c r="JOA28" s="61"/>
      <c r="JOB28" s="61"/>
      <c r="JOC28" s="61"/>
      <c r="JOD28" s="61"/>
      <c r="JOE28" s="61"/>
      <c r="JOF28" s="61"/>
      <c r="JOG28" s="61"/>
      <c r="JOH28" s="61"/>
      <c r="JOI28" s="61"/>
      <c r="JOJ28" s="61"/>
      <c r="JOK28" s="61"/>
      <c r="JOL28" s="61"/>
      <c r="JOM28" s="61"/>
      <c r="JON28" s="61"/>
      <c r="JOO28" s="61"/>
      <c r="JOP28" s="61"/>
      <c r="JOQ28" s="61"/>
      <c r="JOR28" s="61"/>
      <c r="JOS28" s="61"/>
      <c r="JOT28" s="61"/>
      <c r="JOU28" s="61"/>
      <c r="JOV28" s="61"/>
      <c r="JOW28" s="61"/>
      <c r="JOX28" s="61"/>
      <c r="JOY28" s="61"/>
      <c r="JOZ28" s="61"/>
      <c r="JPA28" s="61"/>
      <c r="JPB28" s="61"/>
      <c r="JPC28" s="61"/>
      <c r="JPD28" s="61"/>
      <c r="JPE28" s="61"/>
      <c r="JPF28" s="61"/>
      <c r="JPG28" s="61"/>
      <c r="JPH28" s="61"/>
      <c r="JPI28" s="61"/>
      <c r="JPJ28" s="61"/>
      <c r="JPK28" s="61"/>
      <c r="JPL28" s="61"/>
      <c r="JPM28" s="61"/>
      <c r="JPN28" s="61"/>
      <c r="JPO28" s="61"/>
      <c r="JPP28" s="61"/>
      <c r="JPQ28" s="61"/>
      <c r="JPR28" s="61"/>
      <c r="JPS28" s="61"/>
      <c r="JPT28" s="61"/>
      <c r="JPU28" s="61"/>
      <c r="JPV28" s="61"/>
      <c r="JPW28" s="61"/>
      <c r="JPX28" s="61"/>
      <c r="JPY28" s="61"/>
      <c r="JPZ28" s="61"/>
      <c r="JQA28" s="61"/>
      <c r="JQB28" s="61"/>
      <c r="JQC28" s="61"/>
      <c r="JQD28" s="61"/>
      <c r="JQE28" s="61"/>
      <c r="JQF28" s="61"/>
      <c r="JQG28" s="61"/>
      <c r="JQH28" s="61"/>
      <c r="JQI28" s="61"/>
      <c r="JQJ28" s="61"/>
      <c r="JQK28" s="61"/>
      <c r="JQL28" s="61"/>
      <c r="JQM28" s="61"/>
      <c r="JQN28" s="61"/>
      <c r="JQO28" s="61"/>
      <c r="JQP28" s="61"/>
      <c r="JQQ28" s="61"/>
      <c r="JQR28" s="61"/>
      <c r="JQS28" s="61"/>
      <c r="JQT28" s="61"/>
      <c r="JQU28" s="61"/>
      <c r="JQV28" s="61"/>
      <c r="JQW28" s="61"/>
      <c r="JQX28" s="61"/>
      <c r="JQY28" s="61"/>
      <c r="JQZ28" s="61"/>
      <c r="JRA28" s="61"/>
      <c r="JRB28" s="61"/>
      <c r="JRC28" s="61"/>
      <c r="JRD28" s="61"/>
      <c r="JRE28" s="61"/>
      <c r="JRF28" s="61"/>
      <c r="JRG28" s="61"/>
      <c r="JRH28" s="61"/>
      <c r="JRI28" s="61"/>
      <c r="JRJ28" s="61"/>
      <c r="JRK28" s="61"/>
      <c r="JRL28" s="61"/>
      <c r="JRM28" s="61"/>
      <c r="JRN28" s="61"/>
      <c r="JRO28" s="61"/>
      <c r="JRP28" s="61"/>
      <c r="JRQ28" s="61"/>
      <c r="JRR28" s="61"/>
      <c r="JRS28" s="61"/>
      <c r="JRT28" s="61"/>
      <c r="JRU28" s="61"/>
      <c r="JRV28" s="61"/>
      <c r="JRW28" s="61"/>
      <c r="JRX28" s="61"/>
      <c r="JRY28" s="61"/>
      <c r="JRZ28" s="61"/>
      <c r="JSA28" s="61"/>
      <c r="JSB28" s="61"/>
      <c r="JSC28" s="61"/>
      <c r="JSD28" s="61"/>
      <c r="JSE28" s="61"/>
      <c r="JSF28" s="61"/>
      <c r="JSG28" s="61"/>
      <c r="JSH28" s="61"/>
      <c r="JSI28" s="61"/>
      <c r="JSJ28" s="61"/>
      <c r="JSK28" s="61"/>
      <c r="JSL28" s="61"/>
      <c r="JSM28" s="61"/>
      <c r="JSN28" s="61"/>
      <c r="JSO28" s="61"/>
      <c r="JSP28" s="61"/>
      <c r="JSQ28" s="61"/>
      <c r="JSR28" s="61"/>
      <c r="JSS28" s="61"/>
      <c r="JST28" s="61"/>
      <c r="JSU28" s="61"/>
      <c r="JSV28" s="61"/>
      <c r="JSW28" s="61"/>
      <c r="JSX28" s="61"/>
      <c r="JSY28" s="61"/>
      <c r="JSZ28" s="61"/>
      <c r="JTA28" s="61"/>
      <c r="JTB28" s="61"/>
      <c r="JTC28" s="61"/>
      <c r="JTD28" s="61"/>
      <c r="JTE28" s="61"/>
      <c r="JTF28" s="61"/>
      <c r="JTG28" s="61"/>
      <c r="JTH28" s="61"/>
      <c r="JTI28" s="61"/>
      <c r="JTJ28" s="61"/>
      <c r="JTK28" s="61"/>
      <c r="JTL28" s="61"/>
      <c r="JTM28" s="61"/>
      <c r="JTN28" s="61"/>
      <c r="JTO28" s="61"/>
      <c r="JTP28" s="61"/>
      <c r="JTQ28" s="61"/>
      <c r="JTR28" s="61"/>
      <c r="JTS28" s="61"/>
      <c r="JTT28" s="61"/>
      <c r="JTU28" s="61"/>
      <c r="JTV28" s="61"/>
      <c r="JTW28" s="61"/>
      <c r="JTX28" s="61"/>
      <c r="JTY28" s="61"/>
      <c r="JTZ28" s="61"/>
      <c r="JUA28" s="61"/>
      <c r="JUB28" s="61"/>
      <c r="JUC28" s="61"/>
      <c r="JUD28" s="61"/>
      <c r="JUE28" s="61"/>
      <c r="JUF28" s="61"/>
      <c r="JUG28" s="61"/>
      <c r="JUH28" s="61"/>
      <c r="JUI28" s="61"/>
      <c r="JUJ28" s="61"/>
      <c r="JUK28" s="61"/>
      <c r="JUL28" s="61"/>
      <c r="JUM28" s="61"/>
      <c r="JUN28" s="61"/>
      <c r="JUO28" s="61"/>
      <c r="JUP28" s="61"/>
      <c r="JUQ28" s="61"/>
      <c r="JUR28" s="61"/>
      <c r="JUS28" s="61"/>
      <c r="JUT28" s="61"/>
      <c r="JUU28" s="61"/>
      <c r="JUV28" s="61"/>
      <c r="JUW28" s="61"/>
      <c r="JUX28" s="61"/>
      <c r="JUY28" s="61"/>
      <c r="JUZ28" s="61"/>
      <c r="JVA28" s="61"/>
      <c r="JVB28" s="61"/>
      <c r="JVC28" s="61"/>
      <c r="JVD28" s="61"/>
      <c r="JVE28" s="61"/>
      <c r="JVF28" s="61"/>
      <c r="JVG28" s="61"/>
      <c r="JVH28" s="61"/>
      <c r="JVI28" s="61"/>
      <c r="JVJ28" s="61"/>
      <c r="JVK28" s="61"/>
      <c r="JVL28" s="61"/>
      <c r="JVM28" s="61"/>
      <c r="JVN28" s="61"/>
      <c r="JVO28" s="61"/>
      <c r="JVP28" s="61"/>
      <c r="JVQ28" s="61"/>
      <c r="JVR28" s="61"/>
      <c r="JVS28" s="61"/>
      <c r="JVT28" s="61"/>
      <c r="JVU28" s="61"/>
      <c r="JVV28" s="61"/>
      <c r="JVW28" s="61"/>
      <c r="JVX28" s="61"/>
      <c r="JVY28" s="61"/>
      <c r="JVZ28" s="61"/>
      <c r="JWA28" s="61"/>
      <c r="JWB28" s="61"/>
      <c r="JWC28" s="61"/>
      <c r="JWD28" s="61"/>
      <c r="JWE28" s="61"/>
      <c r="JWF28" s="61"/>
      <c r="JWG28" s="61"/>
      <c r="JWH28" s="61"/>
      <c r="JWI28" s="61"/>
      <c r="JWJ28" s="61"/>
      <c r="JWK28" s="61"/>
      <c r="JWL28" s="61"/>
      <c r="JWM28" s="61"/>
      <c r="JWN28" s="61"/>
      <c r="JWO28" s="61"/>
      <c r="JWP28" s="61"/>
      <c r="JWQ28" s="61"/>
      <c r="JWR28" s="61"/>
      <c r="JWS28" s="61"/>
      <c r="JWT28" s="61"/>
      <c r="JWU28" s="61"/>
      <c r="JWV28" s="61"/>
      <c r="JWW28" s="61"/>
      <c r="JWX28" s="61"/>
      <c r="JWY28" s="61"/>
      <c r="JWZ28" s="61"/>
      <c r="JXA28" s="61"/>
      <c r="JXB28" s="61"/>
      <c r="JXC28" s="61"/>
      <c r="JXD28" s="61"/>
      <c r="JXE28" s="61"/>
      <c r="JXF28" s="61"/>
      <c r="JXG28" s="61"/>
      <c r="JXH28" s="61"/>
      <c r="JXI28" s="61"/>
      <c r="JXJ28" s="61"/>
      <c r="JXK28" s="61"/>
      <c r="JXL28" s="61"/>
      <c r="JXM28" s="61"/>
      <c r="JXN28" s="61"/>
      <c r="JXO28" s="61"/>
      <c r="JXP28" s="61"/>
      <c r="JXQ28" s="61"/>
      <c r="JXR28" s="61"/>
      <c r="JXS28" s="61"/>
      <c r="JXT28" s="61"/>
      <c r="JXU28" s="61"/>
      <c r="JXV28" s="61"/>
      <c r="JXW28" s="61"/>
      <c r="JXX28" s="61"/>
      <c r="JXY28" s="61"/>
      <c r="JXZ28" s="61"/>
      <c r="JYA28" s="61"/>
      <c r="JYB28" s="61"/>
      <c r="JYC28" s="61"/>
      <c r="JYD28" s="61"/>
      <c r="JYE28" s="61"/>
      <c r="JYF28" s="61"/>
      <c r="JYG28" s="61"/>
      <c r="JYH28" s="61"/>
      <c r="JYI28" s="61"/>
      <c r="JYJ28" s="61"/>
      <c r="JYK28" s="61"/>
      <c r="JYL28" s="61"/>
      <c r="JYM28" s="61"/>
      <c r="JYN28" s="61"/>
      <c r="JYO28" s="61"/>
      <c r="JYP28" s="61"/>
      <c r="JYQ28" s="61"/>
      <c r="JYR28" s="61"/>
      <c r="JYS28" s="61"/>
      <c r="JYT28" s="61"/>
      <c r="JYU28" s="61"/>
      <c r="JYV28" s="61"/>
      <c r="JYW28" s="61"/>
      <c r="JYX28" s="61"/>
      <c r="JYY28" s="61"/>
      <c r="JYZ28" s="61"/>
      <c r="JZA28" s="61"/>
      <c r="JZB28" s="61"/>
      <c r="JZC28" s="61"/>
      <c r="JZD28" s="61"/>
      <c r="JZE28" s="61"/>
      <c r="JZF28" s="61"/>
      <c r="JZG28" s="61"/>
      <c r="JZH28" s="61"/>
      <c r="JZI28" s="61"/>
      <c r="JZJ28" s="61"/>
      <c r="JZK28" s="61"/>
      <c r="JZL28" s="61"/>
      <c r="JZM28" s="61"/>
      <c r="JZN28" s="61"/>
      <c r="JZO28" s="61"/>
      <c r="JZP28" s="61"/>
      <c r="JZQ28" s="61"/>
      <c r="JZR28" s="61"/>
      <c r="JZS28" s="61"/>
      <c r="JZT28" s="61"/>
      <c r="JZU28" s="61"/>
      <c r="JZV28" s="61"/>
      <c r="JZW28" s="61"/>
      <c r="JZX28" s="61"/>
      <c r="JZY28" s="61"/>
      <c r="JZZ28" s="61"/>
      <c r="KAA28" s="61"/>
      <c r="KAB28" s="61"/>
      <c r="KAC28" s="61"/>
      <c r="KAD28" s="61"/>
      <c r="KAE28" s="61"/>
      <c r="KAF28" s="61"/>
      <c r="KAG28" s="61"/>
      <c r="KAH28" s="61"/>
      <c r="KAI28" s="61"/>
      <c r="KAJ28" s="61"/>
      <c r="KAK28" s="61"/>
      <c r="KAL28" s="61"/>
      <c r="KAM28" s="61"/>
      <c r="KAN28" s="61"/>
      <c r="KAO28" s="61"/>
      <c r="KAP28" s="61"/>
      <c r="KAQ28" s="61"/>
      <c r="KAR28" s="61"/>
      <c r="KAS28" s="61"/>
      <c r="KAT28" s="61"/>
      <c r="KAU28" s="61"/>
      <c r="KAV28" s="61"/>
      <c r="KAW28" s="61"/>
      <c r="KAX28" s="61"/>
      <c r="KAY28" s="61"/>
      <c r="KAZ28" s="61"/>
      <c r="KBA28" s="61"/>
      <c r="KBB28" s="61"/>
      <c r="KBC28" s="61"/>
      <c r="KBD28" s="61"/>
      <c r="KBE28" s="61"/>
      <c r="KBF28" s="61"/>
      <c r="KBG28" s="61"/>
      <c r="KBH28" s="61"/>
      <c r="KBI28" s="61"/>
      <c r="KBJ28" s="61"/>
      <c r="KBK28" s="61"/>
      <c r="KBL28" s="61"/>
      <c r="KBM28" s="61"/>
      <c r="KBN28" s="61"/>
      <c r="KBO28" s="61"/>
      <c r="KBP28" s="61"/>
      <c r="KBQ28" s="61"/>
      <c r="KBR28" s="61"/>
      <c r="KBS28" s="61"/>
      <c r="KBT28" s="61"/>
      <c r="KBU28" s="61"/>
      <c r="KBV28" s="61"/>
      <c r="KBW28" s="61"/>
      <c r="KBX28" s="61"/>
      <c r="KBY28" s="61"/>
      <c r="KBZ28" s="61"/>
      <c r="KCA28" s="61"/>
      <c r="KCB28" s="61"/>
      <c r="KCC28" s="61"/>
      <c r="KCD28" s="61"/>
      <c r="KCE28" s="61"/>
      <c r="KCF28" s="61"/>
      <c r="KCG28" s="61"/>
      <c r="KCH28" s="61"/>
      <c r="KCI28" s="61"/>
      <c r="KCJ28" s="61"/>
      <c r="KCK28" s="61"/>
      <c r="KCL28" s="61"/>
      <c r="KCM28" s="61"/>
      <c r="KCN28" s="61"/>
      <c r="KCO28" s="61"/>
      <c r="KCP28" s="61"/>
      <c r="KCQ28" s="61"/>
      <c r="KCR28" s="61"/>
      <c r="KCS28" s="61"/>
      <c r="KCT28" s="61"/>
      <c r="KCU28" s="61"/>
      <c r="KCV28" s="61"/>
      <c r="KCW28" s="61"/>
      <c r="KCX28" s="61"/>
      <c r="KCY28" s="61"/>
      <c r="KCZ28" s="61"/>
      <c r="KDA28" s="61"/>
      <c r="KDB28" s="61"/>
      <c r="KDC28" s="61"/>
      <c r="KDD28" s="61"/>
      <c r="KDE28" s="61"/>
      <c r="KDF28" s="61"/>
      <c r="KDG28" s="61"/>
      <c r="KDH28" s="61"/>
      <c r="KDI28" s="61"/>
      <c r="KDJ28" s="61"/>
      <c r="KDK28" s="61"/>
      <c r="KDL28" s="61"/>
      <c r="KDM28" s="61"/>
      <c r="KDN28" s="61"/>
      <c r="KDO28" s="61"/>
      <c r="KDP28" s="61"/>
      <c r="KDQ28" s="61"/>
      <c r="KDR28" s="61"/>
      <c r="KDS28" s="61"/>
      <c r="KDT28" s="61"/>
      <c r="KDU28" s="61"/>
      <c r="KDV28" s="61"/>
      <c r="KDW28" s="61"/>
      <c r="KDX28" s="61"/>
      <c r="KDY28" s="61"/>
      <c r="KDZ28" s="61"/>
      <c r="KEA28" s="61"/>
      <c r="KEB28" s="61"/>
      <c r="KEC28" s="61"/>
      <c r="KED28" s="61"/>
      <c r="KEE28" s="61"/>
      <c r="KEF28" s="61"/>
      <c r="KEG28" s="61"/>
      <c r="KEH28" s="61"/>
      <c r="KEI28" s="61"/>
      <c r="KEJ28" s="61"/>
      <c r="KEK28" s="61"/>
      <c r="KEL28" s="61"/>
      <c r="KEM28" s="61"/>
      <c r="KEN28" s="61"/>
      <c r="KEO28" s="61"/>
      <c r="KEP28" s="61"/>
      <c r="KEQ28" s="61"/>
      <c r="KER28" s="61"/>
      <c r="KES28" s="61"/>
      <c r="KET28" s="61"/>
      <c r="KEU28" s="61"/>
      <c r="KEV28" s="61"/>
      <c r="KEW28" s="61"/>
      <c r="KEX28" s="61"/>
      <c r="KEY28" s="61"/>
      <c r="KEZ28" s="61"/>
      <c r="KFA28" s="61"/>
      <c r="KFB28" s="61"/>
      <c r="KFC28" s="61"/>
      <c r="KFD28" s="61"/>
      <c r="KFE28" s="61"/>
      <c r="KFF28" s="61"/>
      <c r="KFG28" s="61"/>
      <c r="KFH28" s="61"/>
      <c r="KFI28" s="61"/>
      <c r="KFJ28" s="61"/>
      <c r="KFK28" s="61"/>
      <c r="KFL28" s="61"/>
      <c r="KFM28" s="61"/>
      <c r="KFN28" s="61"/>
      <c r="KFO28" s="61"/>
      <c r="KFP28" s="61"/>
      <c r="KFQ28" s="61"/>
      <c r="KFR28" s="61"/>
      <c r="KFS28" s="61"/>
      <c r="KFT28" s="61"/>
      <c r="KFU28" s="61"/>
      <c r="KFV28" s="61"/>
      <c r="KFW28" s="61"/>
      <c r="KFX28" s="61"/>
      <c r="KFY28" s="61"/>
      <c r="KFZ28" s="61"/>
      <c r="KGA28" s="61"/>
      <c r="KGB28" s="61"/>
      <c r="KGC28" s="61"/>
      <c r="KGD28" s="61"/>
      <c r="KGE28" s="61"/>
      <c r="KGF28" s="61"/>
      <c r="KGG28" s="61"/>
      <c r="KGH28" s="61"/>
      <c r="KGI28" s="61"/>
      <c r="KGJ28" s="61"/>
      <c r="KGK28" s="61"/>
      <c r="KGL28" s="61"/>
      <c r="KGM28" s="61"/>
      <c r="KGN28" s="61"/>
      <c r="KGO28" s="61"/>
      <c r="KGP28" s="61"/>
      <c r="KGQ28" s="61"/>
      <c r="KGR28" s="61"/>
      <c r="KGS28" s="61"/>
      <c r="KGT28" s="61"/>
      <c r="KGU28" s="61"/>
      <c r="KGV28" s="61"/>
      <c r="KGW28" s="61"/>
      <c r="KGX28" s="61"/>
      <c r="KGY28" s="61"/>
      <c r="KGZ28" s="61"/>
      <c r="KHA28" s="61"/>
      <c r="KHB28" s="61"/>
      <c r="KHC28" s="61"/>
      <c r="KHD28" s="61"/>
      <c r="KHE28" s="61"/>
      <c r="KHF28" s="61"/>
      <c r="KHG28" s="61"/>
      <c r="KHH28" s="61"/>
      <c r="KHI28" s="61"/>
      <c r="KHJ28" s="61"/>
      <c r="KHK28" s="61"/>
      <c r="KHL28" s="61"/>
      <c r="KHM28" s="61"/>
      <c r="KHN28" s="61"/>
      <c r="KHO28" s="61"/>
      <c r="KHP28" s="61"/>
      <c r="KHQ28" s="61"/>
      <c r="KHR28" s="61"/>
      <c r="KHS28" s="61"/>
      <c r="KHT28" s="61"/>
      <c r="KHU28" s="61"/>
      <c r="KHV28" s="61"/>
      <c r="KHW28" s="61"/>
      <c r="KHX28" s="61"/>
      <c r="KHY28" s="61"/>
      <c r="KHZ28" s="61"/>
      <c r="KIA28" s="61"/>
      <c r="KIB28" s="61"/>
      <c r="KIC28" s="61"/>
      <c r="KID28" s="61"/>
      <c r="KIE28" s="61"/>
      <c r="KIF28" s="61"/>
      <c r="KIG28" s="61"/>
      <c r="KIH28" s="61"/>
      <c r="KII28" s="61"/>
      <c r="KIJ28" s="61"/>
      <c r="KIK28" s="61"/>
      <c r="KIL28" s="61"/>
      <c r="KIM28" s="61"/>
      <c r="KIN28" s="61"/>
      <c r="KIO28" s="61"/>
      <c r="KIP28" s="61"/>
      <c r="KIQ28" s="61"/>
      <c r="KIR28" s="61"/>
      <c r="KIS28" s="61"/>
      <c r="KIT28" s="61"/>
      <c r="KIU28" s="61"/>
      <c r="KIV28" s="61"/>
      <c r="KIW28" s="61"/>
      <c r="KIX28" s="61"/>
      <c r="KIY28" s="61"/>
      <c r="KIZ28" s="61"/>
      <c r="KJA28" s="61"/>
      <c r="KJB28" s="61"/>
      <c r="KJC28" s="61"/>
      <c r="KJD28" s="61"/>
      <c r="KJE28" s="61"/>
      <c r="KJF28" s="61"/>
      <c r="KJG28" s="61"/>
      <c r="KJH28" s="61"/>
      <c r="KJI28" s="61"/>
      <c r="KJJ28" s="61"/>
      <c r="KJK28" s="61"/>
      <c r="KJL28" s="61"/>
      <c r="KJM28" s="61"/>
      <c r="KJN28" s="61"/>
      <c r="KJO28" s="61"/>
      <c r="KJP28" s="61"/>
      <c r="KJQ28" s="61"/>
      <c r="KJR28" s="61"/>
      <c r="KJS28" s="61"/>
      <c r="KJT28" s="61"/>
      <c r="KJU28" s="61"/>
      <c r="KJV28" s="61"/>
      <c r="KJW28" s="61"/>
      <c r="KJX28" s="61"/>
      <c r="KJY28" s="61"/>
      <c r="KJZ28" s="61"/>
      <c r="KKA28" s="61"/>
      <c r="KKB28" s="61"/>
      <c r="KKC28" s="61"/>
      <c r="KKD28" s="61"/>
      <c r="KKE28" s="61"/>
      <c r="KKF28" s="61"/>
      <c r="KKG28" s="61"/>
      <c r="KKH28" s="61"/>
      <c r="KKI28" s="61"/>
      <c r="KKJ28" s="61"/>
      <c r="KKK28" s="61"/>
      <c r="KKL28" s="61"/>
      <c r="KKM28" s="61"/>
      <c r="KKN28" s="61"/>
      <c r="KKO28" s="61"/>
      <c r="KKP28" s="61"/>
      <c r="KKQ28" s="61"/>
      <c r="KKR28" s="61"/>
      <c r="KKS28" s="61"/>
      <c r="KKT28" s="61"/>
      <c r="KKU28" s="61"/>
      <c r="KKV28" s="61"/>
      <c r="KKW28" s="61"/>
      <c r="KKX28" s="61"/>
      <c r="KKY28" s="61"/>
      <c r="KKZ28" s="61"/>
      <c r="KLA28" s="61"/>
      <c r="KLB28" s="61"/>
      <c r="KLC28" s="61"/>
      <c r="KLD28" s="61"/>
      <c r="KLE28" s="61"/>
      <c r="KLF28" s="61"/>
      <c r="KLG28" s="61"/>
      <c r="KLH28" s="61"/>
      <c r="KLI28" s="61"/>
      <c r="KLJ28" s="61"/>
      <c r="KLK28" s="61"/>
      <c r="KLL28" s="61"/>
      <c r="KLM28" s="61"/>
      <c r="KLN28" s="61"/>
      <c r="KLO28" s="61"/>
      <c r="KLP28" s="61"/>
      <c r="KLQ28" s="61"/>
      <c r="KLR28" s="61"/>
      <c r="KLS28" s="61"/>
      <c r="KLT28" s="61"/>
      <c r="KLU28" s="61"/>
      <c r="KLV28" s="61"/>
      <c r="KLW28" s="61"/>
      <c r="KLX28" s="61"/>
      <c r="KLY28" s="61"/>
      <c r="KLZ28" s="61"/>
      <c r="KMA28" s="61"/>
      <c r="KMB28" s="61"/>
      <c r="KMC28" s="61"/>
      <c r="KMD28" s="61"/>
      <c r="KME28" s="61"/>
      <c r="KMF28" s="61"/>
      <c r="KMG28" s="61"/>
      <c r="KMH28" s="61"/>
      <c r="KMI28" s="61"/>
      <c r="KMJ28" s="61"/>
      <c r="KMK28" s="61"/>
      <c r="KML28" s="61"/>
      <c r="KMM28" s="61"/>
      <c r="KMN28" s="61"/>
      <c r="KMO28" s="61"/>
      <c r="KMP28" s="61"/>
      <c r="KMQ28" s="61"/>
      <c r="KMR28" s="61"/>
      <c r="KMS28" s="61"/>
      <c r="KMT28" s="61"/>
      <c r="KMU28" s="61"/>
      <c r="KMV28" s="61"/>
      <c r="KMW28" s="61"/>
      <c r="KMX28" s="61"/>
      <c r="KMY28" s="61"/>
      <c r="KMZ28" s="61"/>
      <c r="KNA28" s="61"/>
      <c r="KNB28" s="61"/>
      <c r="KNC28" s="61"/>
      <c r="KND28" s="61"/>
      <c r="KNE28" s="61"/>
      <c r="KNF28" s="61"/>
      <c r="KNG28" s="61"/>
      <c r="KNH28" s="61"/>
      <c r="KNI28" s="61"/>
      <c r="KNJ28" s="61"/>
      <c r="KNK28" s="61"/>
      <c r="KNL28" s="61"/>
      <c r="KNM28" s="61"/>
      <c r="KNN28" s="61"/>
      <c r="KNO28" s="61"/>
      <c r="KNP28" s="61"/>
      <c r="KNQ28" s="61"/>
      <c r="KNR28" s="61"/>
      <c r="KNS28" s="61"/>
      <c r="KNT28" s="61"/>
      <c r="KNU28" s="61"/>
      <c r="KNV28" s="61"/>
      <c r="KNW28" s="61"/>
      <c r="KNX28" s="61"/>
      <c r="KNY28" s="61"/>
      <c r="KNZ28" s="61"/>
      <c r="KOA28" s="61"/>
      <c r="KOB28" s="61"/>
      <c r="KOC28" s="61"/>
      <c r="KOD28" s="61"/>
      <c r="KOE28" s="61"/>
      <c r="KOF28" s="61"/>
      <c r="KOG28" s="61"/>
      <c r="KOH28" s="61"/>
      <c r="KOI28" s="61"/>
      <c r="KOJ28" s="61"/>
      <c r="KOK28" s="61"/>
      <c r="KOL28" s="61"/>
      <c r="KOM28" s="61"/>
      <c r="KON28" s="61"/>
      <c r="KOO28" s="61"/>
      <c r="KOP28" s="61"/>
      <c r="KOQ28" s="61"/>
      <c r="KOR28" s="61"/>
      <c r="KOS28" s="61"/>
      <c r="KOT28" s="61"/>
      <c r="KOU28" s="61"/>
      <c r="KOV28" s="61"/>
      <c r="KOW28" s="61"/>
      <c r="KOX28" s="61"/>
      <c r="KOY28" s="61"/>
      <c r="KOZ28" s="61"/>
      <c r="KPA28" s="61"/>
      <c r="KPB28" s="61"/>
      <c r="KPC28" s="61"/>
      <c r="KPD28" s="61"/>
      <c r="KPE28" s="61"/>
      <c r="KPF28" s="61"/>
      <c r="KPG28" s="61"/>
      <c r="KPH28" s="61"/>
      <c r="KPI28" s="61"/>
      <c r="KPJ28" s="61"/>
      <c r="KPK28" s="61"/>
      <c r="KPL28" s="61"/>
      <c r="KPM28" s="61"/>
      <c r="KPN28" s="61"/>
      <c r="KPO28" s="61"/>
      <c r="KPP28" s="61"/>
      <c r="KPQ28" s="61"/>
      <c r="KPR28" s="61"/>
      <c r="KPS28" s="61"/>
      <c r="KPT28" s="61"/>
      <c r="KPU28" s="61"/>
      <c r="KPV28" s="61"/>
      <c r="KPW28" s="61"/>
      <c r="KPX28" s="61"/>
      <c r="KPY28" s="61"/>
      <c r="KPZ28" s="61"/>
      <c r="KQA28" s="61"/>
      <c r="KQB28" s="61"/>
      <c r="KQC28" s="61"/>
      <c r="KQD28" s="61"/>
      <c r="KQE28" s="61"/>
      <c r="KQF28" s="61"/>
      <c r="KQG28" s="61"/>
      <c r="KQH28" s="61"/>
      <c r="KQI28" s="61"/>
      <c r="KQJ28" s="61"/>
      <c r="KQK28" s="61"/>
      <c r="KQL28" s="61"/>
      <c r="KQM28" s="61"/>
      <c r="KQN28" s="61"/>
      <c r="KQO28" s="61"/>
      <c r="KQP28" s="61"/>
      <c r="KQQ28" s="61"/>
      <c r="KQR28" s="61"/>
      <c r="KQS28" s="61"/>
      <c r="KQT28" s="61"/>
      <c r="KQU28" s="61"/>
      <c r="KQV28" s="61"/>
      <c r="KQW28" s="61"/>
      <c r="KQX28" s="61"/>
      <c r="KQY28" s="61"/>
      <c r="KQZ28" s="61"/>
      <c r="KRA28" s="61"/>
      <c r="KRB28" s="61"/>
      <c r="KRC28" s="61"/>
      <c r="KRD28" s="61"/>
      <c r="KRE28" s="61"/>
      <c r="KRF28" s="61"/>
      <c r="KRG28" s="61"/>
      <c r="KRH28" s="61"/>
      <c r="KRI28" s="61"/>
      <c r="KRJ28" s="61"/>
      <c r="KRK28" s="61"/>
      <c r="KRL28" s="61"/>
      <c r="KRM28" s="61"/>
      <c r="KRN28" s="61"/>
      <c r="KRO28" s="61"/>
      <c r="KRP28" s="61"/>
      <c r="KRQ28" s="61"/>
      <c r="KRR28" s="61"/>
      <c r="KRS28" s="61"/>
      <c r="KRT28" s="61"/>
      <c r="KRU28" s="61"/>
      <c r="KRV28" s="61"/>
      <c r="KRW28" s="61"/>
      <c r="KRX28" s="61"/>
      <c r="KRY28" s="61"/>
      <c r="KRZ28" s="61"/>
      <c r="KSA28" s="61"/>
      <c r="KSB28" s="61"/>
      <c r="KSC28" s="61"/>
      <c r="KSD28" s="61"/>
      <c r="KSE28" s="61"/>
      <c r="KSF28" s="61"/>
      <c r="KSG28" s="61"/>
      <c r="KSH28" s="61"/>
      <c r="KSI28" s="61"/>
      <c r="KSJ28" s="61"/>
      <c r="KSK28" s="61"/>
      <c r="KSL28" s="61"/>
      <c r="KSM28" s="61"/>
      <c r="KSN28" s="61"/>
      <c r="KSO28" s="61"/>
      <c r="KSP28" s="61"/>
      <c r="KSQ28" s="61"/>
      <c r="KSR28" s="61"/>
      <c r="KSS28" s="61"/>
      <c r="KST28" s="61"/>
      <c r="KSU28" s="61"/>
      <c r="KSV28" s="61"/>
      <c r="KSW28" s="61"/>
      <c r="KSX28" s="61"/>
      <c r="KSY28" s="61"/>
      <c r="KSZ28" s="61"/>
      <c r="KTA28" s="61"/>
      <c r="KTB28" s="61"/>
      <c r="KTC28" s="61"/>
      <c r="KTD28" s="61"/>
      <c r="KTE28" s="61"/>
      <c r="KTF28" s="61"/>
      <c r="KTG28" s="61"/>
      <c r="KTH28" s="61"/>
      <c r="KTI28" s="61"/>
      <c r="KTJ28" s="61"/>
      <c r="KTK28" s="61"/>
      <c r="KTL28" s="61"/>
      <c r="KTM28" s="61"/>
      <c r="KTN28" s="61"/>
      <c r="KTO28" s="61"/>
      <c r="KTP28" s="61"/>
      <c r="KTQ28" s="61"/>
      <c r="KTR28" s="61"/>
      <c r="KTS28" s="61"/>
      <c r="KTT28" s="61"/>
      <c r="KTU28" s="61"/>
      <c r="KTV28" s="61"/>
      <c r="KTW28" s="61"/>
      <c r="KTX28" s="61"/>
      <c r="KTY28" s="61"/>
      <c r="KTZ28" s="61"/>
      <c r="KUA28" s="61"/>
      <c r="KUB28" s="61"/>
      <c r="KUC28" s="61"/>
      <c r="KUD28" s="61"/>
      <c r="KUE28" s="61"/>
      <c r="KUF28" s="61"/>
      <c r="KUG28" s="61"/>
      <c r="KUH28" s="61"/>
      <c r="KUI28" s="61"/>
      <c r="KUJ28" s="61"/>
      <c r="KUK28" s="61"/>
      <c r="KUL28" s="61"/>
      <c r="KUM28" s="61"/>
      <c r="KUN28" s="61"/>
      <c r="KUO28" s="61"/>
      <c r="KUP28" s="61"/>
      <c r="KUQ28" s="61"/>
      <c r="KUR28" s="61"/>
      <c r="KUS28" s="61"/>
      <c r="KUT28" s="61"/>
      <c r="KUU28" s="61"/>
      <c r="KUV28" s="61"/>
      <c r="KUW28" s="61"/>
      <c r="KUX28" s="61"/>
      <c r="KUY28" s="61"/>
      <c r="KUZ28" s="61"/>
      <c r="KVA28" s="61"/>
      <c r="KVB28" s="61"/>
      <c r="KVC28" s="61"/>
      <c r="KVD28" s="61"/>
      <c r="KVE28" s="61"/>
      <c r="KVF28" s="61"/>
      <c r="KVG28" s="61"/>
      <c r="KVH28" s="61"/>
      <c r="KVI28" s="61"/>
      <c r="KVJ28" s="61"/>
      <c r="KVK28" s="61"/>
      <c r="KVL28" s="61"/>
      <c r="KVM28" s="61"/>
      <c r="KVN28" s="61"/>
      <c r="KVO28" s="61"/>
      <c r="KVP28" s="61"/>
      <c r="KVQ28" s="61"/>
      <c r="KVR28" s="61"/>
      <c r="KVS28" s="61"/>
      <c r="KVT28" s="61"/>
      <c r="KVU28" s="61"/>
      <c r="KVV28" s="61"/>
      <c r="KVW28" s="61"/>
      <c r="KVX28" s="61"/>
      <c r="KVY28" s="61"/>
      <c r="KVZ28" s="61"/>
      <c r="KWA28" s="61"/>
      <c r="KWB28" s="61"/>
      <c r="KWC28" s="61"/>
      <c r="KWD28" s="61"/>
      <c r="KWE28" s="61"/>
      <c r="KWF28" s="61"/>
      <c r="KWG28" s="61"/>
      <c r="KWH28" s="61"/>
      <c r="KWI28" s="61"/>
      <c r="KWJ28" s="61"/>
      <c r="KWK28" s="61"/>
      <c r="KWL28" s="61"/>
      <c r="KWM28" s="61"/>
      <c r="KWN28" s="61"/>
      <c r="KWO28" s="61"/>
      <c r="KWP28" s="61"/>
      <c r="KWQ28" s="61"/>
      <c r="KWR28" s="61"/>
      <c r="KWS28" s="61"/>
      <c r="KWT28" s="61"/>
      <c r="KWU28" s="61"/>
      <c r="KWV28" s="61"/>
      <c r="KWW28" s="61"/>
      <c r="KWX28" s="61"/>
      <c r="KWY28" s="61"/>
      <c r="KWZ28" s="61"/>
      <c r="KXA28" s="61"/>
      <c r="KXB28" s="61"/>
      <c r="KXC28" s="61"/>
      <c r="KXD28" s="61"/>
      <c r="KXE28" s="61"/>
      <c r="KXF28" s="61"/>
      <c r="KXG28" s="61"/>
      <c r="KXH28" s="61"/>
      <c r="KXI28" s="61"/>
      <c r="KXJ28" s="61"/>
      <c r="KXK28" s="61"/>
      <c r="KXL28" s="61"/>
      <c r="KXM28" s="61"/>
      <c r="KXN28" s="61"/>
      <c r="KXO28" s="61"/>
      <c r="KXP28" s="61"/>
      <c r="KXQ28" s="61"/>
      <c r="KXR28" s="61"/>
      <c r="KXS28" s="61"/>
      <c r="KXT28" s="61"/>
      <c r="KXU28" s="61"/>
      <c r="KXV28" s="61"/>
      <c r="KXW28" s="61"/>
      <c r="KXX28" s="61"/>
      <c r="KXY28" s="61"/>
      <c r="KXZ28" s="61"/>
      <c r="KYA28" s="61"/>
      <c r="KYB28" s="61"/>
      <c r="KYC28" s="61"/>
      <c r="KYD28" s="61"/>
      <c r="KYE28" s="61"/>
      <c r="KYF28" s="61"/>
      <c r="KYG28" s="61"/>
      <c r="KYH28" s="61"/>
      <c r="KYI28" s="61"/>
      <c r="KYJ28" s="61"/>
      <c r="KYK28" s="61"/>
      <c r="KYL28" s="61"/>
      <c r="KYM28" s="61"/>
      <c r="KYN28" s="61"/>
      <c r="KYO28" s="61"/>
      <c r="KYP28" s="61"/>
      <c r="KYQ28" s="61"/>
      <c r="KYR28" s="61"/>
      <c r="KYS28" s="61"/>
      <c r="KYT28" s="61"/>
      <c r="KYU28" s="61"/>
      <c r="KYV28" s="61"/>
      <c r="KYW28" s="61"/>
      <c r="KYX28" s="61"/>
      <c r="KYY28" s="61"/>
      <c r="KYZ28" s="61"/>
      <c r="KZA28" s="61"/>
      <c r="KZB28" s="61"/>
      <c r="KZC28" s="61"/>
      <c r="KZD28" s="61"/>
      <c r="KZE28" s="61"/>
      <c r="KZF28" s="61"/>
      <c r="KZG28" s="61"/>
      <c r="KZH28" s="61"/>
      <c r="KZI28" s="61"/>
      <c r="KZJ28" s="61"/>
      <c r="KZK28" s="61"/>
      <c r="KZL28" s="61"/>
      <c r="KZM28" s="61"/>
      <c r="KZN28" s="61"/>
      <c r="KZO28" s="61"/>
      <c r="KZP28" s="61"/>
      <c r="KZQ28" s="61"/>
      <c r="KZR28" s="61"/>
      <c r="KZS28" s="61"/>
      <c r="KZT28" s="61"/>
      <c r="KZU28" s="61"/>
      <c r="KZV28" s="61"/>
      <c r="KZW28" s="61"/>
      <c r="KZX28" s="61"/>
      <c r="KZY28" s="61"/>
      <c r="KZZ28" s="61"/>
      <c r="LAA28" s="61"/>
      <c r="LAB28" s="61"/>
      <c r="LAC28" s="61"/>
      <c r="LAD28" s="61"/>
      <c r="LAE28" s="61"/>
      <c r="LAF28" s="61"/>
      <c r="LAG28" s="61"/>
      <c r="LAH28" s="61"/>
      <c r="LAI28" s="61"/>
      <c r="LAJ28" s="61"/>
      <c r="LAK28" s="61"/>
      <c r="LAL28" s="61"/>
      <c r="LAM28" s="61"/>
      <c r="LAN28" s="61"/>
      <c r="LAO28" s="61"/>
      <c r="LAP28" s="61"/>
      <c r="LAQ28" s="61"/>
      <c r="LAR28" s="61"/>
      <c r="LAS28" s="61"/>
      <c r="LAT28" s="61"/>
      <c r="LAU28" s="61"/>
      <c r="LAV28" s="61"/>
      <c r="LAW28" s="61"/>
      <c r="LAX28" s="61"/>
      <c r="LAY28" s="61"/>
      <c r="LAZ28" s="61"/>
      <c r="LBA28" s="61"/>
      <c r="LBB28" s="61"/>
      <c r="LBC28" s="61"/>
      <c r="LBD28" s="61"/>
      <c r="LBE28" s="61"/>
      <c r="LBF28" s="61"/>
      <c r="LBG28" s="61"/>
      <c r="LBH28" s="61"/>
      <c r="LBI28" s="61"/>
      <c r="LBJ28" s="61"/>
      <c r="LBK28" s="61"/>
      <c r="LBL28" s="61"/>
      <c r="LBM28" s="61"/>
      <c r="LBN28" s="61"/>
      <c r="LBO28" s="61"/>
      <c r="LBP28" s="61"/>
      <c r="LBQ28" s="61"/>
      <c r="LBR28" s="61"/>
      <c r="LBS28" s="61"/>
      <c r="LBT28" s="61"/>
      <c r="LBU28" s="61"/>
      <c r="LBV28" s="61"/>
      <c r="LBW28" s="61"/>
      <c r="LBX28" s="61"/>
      <c r="LBY28" s="61"/>
      <c r="LBZ28" s="61"/>
      <c r="LCA28" s="61"/>
      <c r="LCB28" s="61"/>
      <c r="LCC28" s="61"/>
      <c r="LCD28" s="61"/>
      <c r="LCE28" s="61"/>
      <c r="LCF28" s="61"/>
      <c r="LCG28" s="61"/>
      <c r="LCH28" s="61"/>
      <c r="LCI28" s="61"/>
      <c r="LCJ28" s="61"/>
      <c r="LCK28" s="61"/>
      <c r="LCL28" s="61"/>
      <c r="LCM28" s="61"/>
      <c r="LCN28" s="61"/>
      <c r="LCO28" s="61"/>
      <c r="LCP28" s="61"/>
      <c r="LCQ28" s="61"/>
      <c r="LCR28" s="61"/>
      <c r="LCS28" s="61"/>
      <c r="LCT28" s="61"/>
      <c r="LCU28" s="61"/>
      <c r="LCV28" s="61"/>
      <c r="LCW28" s="61"/>
      <c r="LCX28" s="61"/>
      <c r="LCY28" s="61"/>
      <c r="LCZ28" s="61"/>
      <c r="LDA28" s="61"/>
      <c r="LDB28" s="61"/>
      <c r="LDC28" s="61"/>
      <c r="LDD28" s="61"/>
      <c r="LDE28" s="61"/>
      <c r="LDF28" s="61"/>
      <c r="LDG28" s="61"/>
      <c r="LDH28" s="61"/>
      <c r="LDI28" s="61"/>
      <c r="LDJ28" s="61"/>
      <c r="LDK28" s="61"/>
      <c r="LDL28" s="61"/>
      <c r="LDM28" s="61"/>
      <c r="LDN28" s="61"/>
      <c r="LDO28" s="61"/>
      <c r="LDP28" s="61"/>
      <c r="LDQ28" s="61"/>
      <c r="LDR28" s="61"/>
      <c r="LDS28" s="61"/>
      <c r="LDT28" s="61"/>
      <c r="LDU28" s="61"/>
      <c r="LDV28" s="61"/>
      <c r="LDW28" s="61"/>
      <c r="LDX28" s="61"/>
      <c r="LDY28" s="61"/>
      <c r="LDZ28" s="61"/>
      <c r="LEA28" s="61"/>
      <c r="LEB28" s="61"/>
      <c r="LEC28" s="61"/>
      <c r="LED28" s="61"/>
      <c r="LEE28" s="61"/>
      <c r="LEF28" s="61"/>
      <c r="LEG28" s="61"/>
      <c r="LEH28" s="61"/>
      <c r="LEI28" s="61"/>
      <c r="LEJ28" s="61"/>
      <c r="LEK28" s="61"/>
      <c r="LEL28" s="61"/>
      <c r="LEM28" s="61"/>
      <c r="LEN28" s="61"/>
      <c r="LEO28" s="61"/>
      <c r="LEP28" s="61"/>
      <c r="LEQ28" s="61"/>
      <c r="LER28" s="61"/>
      <c r="LES28" s="61"/>
      <c r="LET28" s="61"/>
      <c r="LEU28" s="61"/>
      <c r="LEV28" s="61"/>
      <c r="LEW28" s="61"/>
      <c r="LEX28" s="61"/>
      <c r="LEY28" s="61"/>
      <c r="LEZ28" s="61"/>
      <c r="LFA28" s="61"/>
      <c r="LFB28" s="61"/>
      <c r="LFC28" s="61"/>
      <c r="LFD28" s="61"/>
      <c r="LFE28" s="61"/>
      <c r="LFF28" s="61"/>
      <c r="LFG28" s="61"/>
      <c r="LFH28" s="61"/>
      <c r="LFI28" s="61"/>
      <c r="LFJ28" s="61"/>
      <c r="LFK28" s="61"/>
      <c r="LFL28" s="61"/>
      <c r="LFM28" s="61"/>
      <c r="LFN28" s="61"/>
      <c r="LFO28" s="61"/>
      <c r="LFP28" s="61"/>
      <c r="LFQ28" s="61"/>
      <c r="LFR28" s="61"/>
      <c r="LFS28" s="61"/>
      <c r="LFT28" s="61"/>
      <c r="LFU28" s="61"/>
      <c r="LFV28" s="61"/>
      <c r="LFW28" s="61"/>
      <c r="LFX28" s="61"/>
      <c r="LFY28" s="61"/>
      <c r="LFZ28" s="61"/>
      <c r="LGA28" s="61"/>
      <c r="LGB28" s="61"/>
      <c r="LGC28" s="61"/>
      <c r="LGD28" s="61"/>
      <c r="LGE28" s="61"/>
      <c r="LGF28" s="61"/>
      <c r="LGG28" s="61"/>
      <c r="LGH28" s="61"/>
      <c r="LGI28" s="61"/>
      <c r="LGJ28" s="61"/>
      <c r="LGK28" s="61"/>
      <c r="LGL28" s="61"/>
      <c r="LGM28" s="61"/>
      <c r="LGN28" s="61"/>
      <c r="LGO28" s="61"/>
      <c r="LGP28" s="61"/>
      <c r="LGQ28" s="61"/>
      <c r="LGR28" s="61"/>
      <c r="LGS28" s="61"/>
      <c r="LGT28" s="61"/>
      <c r="LGU28" s="61"/>
      <c r="LGV28" s="61"/>
      <c r="LGW28" s="61"/>
      <c r="LGX28" s="61"/>
      <c r="LGY28" s="61"/>
      <c r="LGZ28" s="61"/>
      <c r="LHA28" s="61"/>
      <c r="LHB28" s="61"/>
      <c r="LHC28" s="61"/>
      <c r="LHD28" s="61"/>
      <c r="LHE28" s="61"/>
      <c r="LHF28" s="61"/>
      <c r="LHG28" s="61"/>
      <c r="LHH28" s="61"/>
      <c r="LHI28" s="61"/>
      <c r="LHJ28" s="61"/>
      <c r="LHK28" s="61"/>
      <c r="LHL28" s="61"/>
      <c r="LHM28" s="61"/>
      <c r="LHN28" s="61"/>
      <c r="LHO28" s="61"/>
      <c r="LHP28" s="61"/>
      <c r="LHQ28" s="61"/>
      <c r="LHR28" s="61"/>
      <c r="LHS28" s="61"/>
      <c r="LHT28" s="61"/>
      <c r="LHU28" s="61"/>
      <c r="LHV28" s="61"/>
      <c r="LHW28" s="61"/>
      <c r="LHX28" s="61"/>
      <c r="LHY28" s="61"/>
      <c r="LHZ28" s="61"/>
      <c r="LIA28" s="61"/>
      <c r="LIB28" s="61"/>
      <c r="LIC28" s="61"/>
      <c r="LID28" s="61"/>
      <c r="LIE28" s="61"/>
      <c r="LIF28" s="61"/>
      <c r="LIG28" s="61"/>
      <c r="LIH28" s="61"/>
      <c r="LII28" s="61"/>
      <c r="LIJ28" s="61"/>
      <c r="LIK28" s="61"/>
      <c r="LIL28" s="61"/>
      <c r="LIM28" s="61"/>
      <c r="LIN28" s="61"/>
      <c r="LIO28" s="61"/>
      <c r="LIP28" s="61"/>
      <c r="LIQ28" s="61"/>
      <c r="LIR28" s="61"/>
      <c r="LIS28" s="61"/>
      <c r="LIT28" s="61"/>
      <c r="LIU28" s="61"/>
      <c r="LIV28" s="61"/>
      <c r="LIW28" s="61"/>
      <c r="LIX28" s="61"/>
      <c r="LIY28" s="61"/>
      <c r="LIZ28" s="61"/>
      <c r="LJA28" s="61"/>
      <c r="LJB28" s="61"/>
      <c r="LJC28" s="61"/>
      <c r="LJD28" s="61"/>
      <c r="LJE28" s="61"/>
      <c r="LJF28" s="61"/>
      <c r="LJG28" s="61"/>
      <c r="LJH28" s="61"/>
      <c r="LJI28" s="61"/>
      <c r="LJJ28" s="61"/>
      <c r="LJK28" s="61"/>
      <c r="LJL28" s="61"/>
      <c r="LJM28" s="61"/>
      <c r="LJN28" s="61"/>
      <c r="LJO28" s="61"/>
      <c r="LJP28" s="61"/>
      <c r="LJQ28" s="61"/>
      <c r="LJR28" s="61"/>
      <c r="LJS28" s="61"/>
      <c r="LJT28" s="61"/>
      <c r="LJU28" s="61"/>
      <c r="LJV28" s="61"/>
      <c r="LJW28" s="61"/>
      <c r="LJX28" s="61"/>
      <c r="LJY28" s="61"/>
      <c r="LJZ28" s="61"/>
      <c r="LKA28" s="61"/>
      <c r="LKB28" s="61"/>
      <c r="LKC28" s="61"/>
      <c r="LKD28" s="61"/>
      <c r="LKE28" s="61"/>
      <c r="LKF28" s="61"/>
      <c r="LKG28" s="61"/>
      <c r="LKH28" s="61"/>
      <c r="LKI28" s="61"/>
      <c r="LKJ28" s="61"/>
      <c r="LKK28" s="61"/>
      <c r="LKL28" s="61"/>
      <c r="LKM28" s="61"/>
      <c r="LKN28" s="61"/>
      <c r="LKO28" s="61"/>
      <c r="LKP28" s="61"/>
      <c r="LKQ28" s="61"/>
      <c r="LKR28" s="61"/>
      <c r="LKS28" s="61"/>
      <c r="LKT28" s="61"/>
      <c r="LKU28" s="61"/>
      <c r="LKV28" s="61"/>
      <c r="LKW28" s="61"/>
      <c r="LKX28" s="61"/>
      <c r="LKY28" s="61"/>
      <c r="LKZ28" s="61"/>
      <c r="LLA28" s="61"/>
      <c r="LLB28" s="61"/>
      <c r="LLC28" s="61"/>
      <c r="LLD28" s="61"/>
      <c r="LLE28" s="61"/>
      <c r="LLF28" s="61"/>
      <c r="LLG28" s="61"/>
      <c r="LLH28" s="61"/>
      <c r="LLI28" s="61"/>
      <c r="LLJ28" s="61"/>
      <c r="LLK28" s="61"/>
      <c r="LLL28" s="61"/>
      <c r="LLM28" s="61"/>
      <c r="LLN28" s="61"/>
      <c r="LLO28" s="61"/>
      <c r="LLP28" s="61"/>
      <c r="LLQ28" s="61"/>
      <c r="LLR28" s="61"/>
      <c r="LLS28" s="61"/>
      <c r="LLT28" s="61"/>
      <c r="LLU28" s="61"/>
      <c r="LLV28" s="61"/>
      <c r="LLW28" s="61"/>
      <c r="LLX28" s="61"/>
      <c r="LLY28" s="61"/>
      <c r="LLZ28" s="61"/>
      <c r="LMA28" s="61"/>
      <c r="LMB28" s="61"/>
      <c r="LMC28" s="61"/>
      <c r="LMD28" s="61"/>
      <c r="LME28" s="61"/>
      <c r="LMF28" s="61"/>
      <c r="LMG28" s="61"/>
      <c r="LMH28" s="61"/>
      <c r="LMI28" s="61"/>
      <c r="LMJ28" s="61"/>
      <c r="LMK28" s="61"/>
      <c r="LML28" s="61"/>
      <c r="LMM28" s="61"/>
      <c r="LMN28" s="61"/>
      <c r="LMO28" s="61"/>
      <c r="LMP28" s="61"/>
      <c r="LMQ28" s="61"/>
      <c r="LMR28" s="61"/>
      <c r="LMS28" s="61"/>
      <c r="LMT28" s="61"/>
      <c r="LMU28" s="61"/>
      <c r="LMV28" s="61"/>
      <c r="LMW28" s="61"/>
      <c r="LMX28" s="61"/>
      <c r="LMY28" s="61"/>
      <c r="LMZ28" s="61"/>
      <c r="LNA28" s="61"/>
      <c r="LNB28" s="61"/>
      <c r="LNC28" s="61"/>
      <c r="LND28" s="61"/>
      <c r="LNE28" s="61"/>
      <c r="LNF28" s="61"/>
      <c r="LNG28" s="61"/>
      <c r="LNH28" s="61"/>
      <c r="LNI28" s="61"/>
      <c r="LNJ28" s="61"/>
      <c r="LNK28" s="61"/>
      <c r="LNL28" s="61"/>
      <c r="LNM28" s="61"/>
      <c r="LNN28" s="61"/>
      <c r="LNO28" s="61"/>
      <c r="LNP28" s="61"/>
      <c r="LNQ28" s="61"/>
      <c r="LNR28" s="61"/>
      <c r="LNS28" s="61"/>
      <c r="LNT28" s="61"/>
      <c r="LNU28" s="61"/>
      <c r="LNV28" s="61"/>
      <c r="LNW28" s="61"/>
      <c r="LNX28" s="61"/>
      <c r="LNY28" s="61"/>
      <c r="LNZ28" s="61"/>
      <c r="LOA28" s="61"/>
      <c r="LOB28" s="61"/>
      <c r="LOC28" s="61"/>
      <c r="LOD28" s="61"/>
      <c r="LOE28" s="61"/>
      <c r="LOF28" s="61"/>
      <c r="LOG28" s="61"/>
      <c r="LOH28" s="61"/>
      <c r="LOI28" s="61"/>
      <c r="LOJ28" s="61"/>
      <c r="LOK28" s="61"/>
      <c r="LOL28" s="61"/>
      <c r="LOM28" s="61"/>
      <c r="LON28" s="61"/>
      <c r="LOO28" s="61"/>
      <c r="LOP28" s="61"/>
      <c r="LOQ28" s="61"/>
      <c r="LOR28" s="61"/>
      <c r="LOS28" s="61"/>
      <c r="LOT28" s="61"/>
      <c r="LOU28" s="61"/>
      <c r="LOV28" s="61"/>
      <c r="LOW28" s="61"/>
      <c r="LOX28" s="61"/>
      <c r="LOY28" s="61"/>
      <c r="LOZ28" s="61"/>
      <c r="LPA28" s="61"/>
      <c r="LPB28" s="61"/>
      <c r="LPC28" s="61"/>
      <c r="LPD28" s="61"/>
      <c r="LPE28" s="61"/>
      <c r="LPF28" s="61"/>
      <c r="LPG28" s="61"/>
      <c r="LPH28" s="61"/>
      <c r="LPI28" s="61"/>
      <c r="LPJ28" s="61"/>
      <c r="LPK28" s="61"/>
      <c r="LPL28" s="61"/>
      <c r="LPM28" s="61"/>
      <c r="LPN28" s="61"/>
      <c r="LPO28" s="61"/>
      <c r="LPP28" s="61"/>
      <c r="LPQ28" s="61"/>
      <c r="LPR28" s="61"/>
      <c r="LPS28" s="61"/>
      <c r="LPT28" s="61"/>
      <c r="LPU28" s="61"/>
      <c r="LPV28" s="61"/>
      <c r="LPW28" s="61"/>
      <c r="LPX28" s="61"/>
      <c r="LPY28" s="61"/>
      <c r="LPZ28" s="61"/>
      <c r="LQA28" s="61"/>
      <c r="LQB28" s="61"/>
      <c r="LQC28" s="61"/>
      <c r="LQD28" s="61"/>
      <c r="LQE28" s="61"/>
      <c r="LQF28" s="61"/>
      <c r="LQG28" s="61"/>
      <c r="LQH28" s="61"/>
      <c r="LQI28" s="61"/>
      <c r="LQJ28" s="61"/>
      <c r="LQK28" s="61"/>
      <c r="LQL28" s="61"/>
      <c r="LQM28" s="61"/>
      <c r="LQN28" s="61"/>
      <c r="LQO28" s="61"/>
      <c r="LQP28" s="61"/>
      <c r="LQQ28" s="61"/>
      <c r="LQR28" s="61"/>
      <c r="LQS28" s="61"/>
      <c r="LQT28" s="61"/>
      <c r="LQU28" s="61"/>
      <c r="LQV28" s="61"/>
      <c r="LQW28" s="61"/>
      <c r="LQX28" s="61"/>
      <c r="LQY28" s="61"/>
      <c r="LQZ28" s="61"/>
      <c r="LRA28" s="61"/>
      <c r="LRB28" s="61"/>
      <c r="LRC28" s="61"/>
      <c r="LRD28" s="61"/>
      <c r="LRE28" s="61"/>
      <c r="LRF28" s="61"/>
      <c r="LRG28" s="61"/>
      <c r="LRH28" s="61"/>
      <c r="LRI28" s="61"/>
      <c r="LRJ28" s="61"/>
      <c r="LRK28" s="61"/>
      <c r="LRL28" s="61"/>
      <c r="LRM28" s="61"/>
      <c r="LRN28" s="61"/>
      <c r="LRO28" s="61"/>
      <c r="LRP28" s="61"/>
      <c r="LRQ28" s="61"/>
      <c r="LRR28" s="61"/>
      <c r="LRS28" s="61"/>
      <c r="LRT28" s="61"/>
      <c r="LRU28" s="61"/>
      <c r="LRV28" s="61"/>
      <c r="LRW28" s="61"/>
      <c r="LRX28" s="61"/>
      <c r="LRY28" s="61"/>
      <c r="LRZ28" s="61"/>
      <c r="LSA28" s="61"/>
      <c r="LSB28" s="61"/>
      <c r="LSC28" s="61"/>
      <c r="LSD28" s="61"/>
      <c r="LSE28" s="61"/>
      <c r="LSF28" s="61"/>
      <c r="LSG28" s="61"/>
      <c r="LSH28" s="61"/>
      <c r="LSI28" s="61"/>
      <c r="LSJ28" s="61"/>
      <c r="LSK28" s="61"/>
      <c r="LSL28" s="61"/>
      <c r="LSM28" s="61"/>
      <c r="LSN28" s="61"/>
      <c r="LSO28" s="61"/>
      <c r="LSP28" s="61"/>
      <c r="LSQ28" s="61"/>
      <c r="LSR28" s="61"/>
      <c r="LSS28" s="61"/>
      <c r="LST28" s="61"/>
      <c r="LSU28" s="61"/>
      <c r="LSV28" s="61"/>
      <c r="LSW28" s="61"/>
      <c r="LSX28" s="61"/>
      <c r="LSY28" s="61"/>
      <c r="LSZ28" s="61"/>
      <c r="LTA28" s="61"/>
      <c r="LTB28" s="61"/>
      <c r="LTC28" s="61"/>
      <c r="LTD28" s="61"/>
      <c r="LTE28" s="61"/>
      <c r="LTF28" s="61"/>
      <c r="LTG28" s="61"/>
      <c r="LTH28" s="61"/>
      <c r="LTI28" s="61"/>
      <c r="LTJ28" s="61"/>
      <c r="LTK28" s="61"/>
      <c r="LTL28" s="61"/>
      <c r="LTM28" s="61"/>
      <c r="LTN28" s="61"/>
      <c r="LTO28" s="61"/>
      <c r="LTP28" s="61"/>
      <c r="LTQ28" s="61"/>
      <c r="LTR28" s="61"/>
      <c r="LTS28" s="61"/>
      <c r="LTT28" s="61"/>
      <c r="LTU28" s="61"/>
      <c r="LTV28" s="61"/>
      <c r="LTW28" s="61"/>
      <c r="LTX28" s="61"/>
      <c r="LTY28" s="61"/>
      <c r="LTZ28" s="61"/>
      <c r="LUA28" s="61"/>
      <c r="LUB28" s="61"/>
      <c r="LUC28" s="61"/>
      <c r="LUD28" s="61"/>
      <c r="LUE28" s="61"/>
      <c r="LUF28" s="61"/>
      <c r="LUG28" s="61"/>
      <c r="LUH28" s="61"/>
      <c r="LUI28" s="61"/>
      <c r="LUJ28" s="61"/>
      <c r="LUK28" s="61"/>
      <c r="LUL28" s="61"/>
      <c r="LUM28" s="61"/>
      <c r="LUN28" s="61"/>
      <c r="LUO28" s="61"/>
      <c r="LUP28" s="61"/>
      <c r="LUQ28" s="61"/>
      <c r="LUR28" s="61"/>
      <c r="LUS28" s="61"/>
      <c r="LUT28" s="61"/>
      <c r="LUU28" s="61"/>
      <c r="LUV28" s="61"/>
      <c r="LUW28" s="61"/>
      <c r="LUX28" s="61"/>
      <c r="LUY28" s="61"/>
      <c r="LUZ28" s="61"/>
      <c r="LVA28" s="61"/>
      <c r="LVB28" s="61"/>
      <c r="LVC28" s="61"/>
      <c r="LVD28" s="61"/>
      <c r="LVE28" s="61"/>
      <c r="LVF28" s="61"/>
      <c r="LVG28" s="61"/>
      <c r="LVH28" s="61"/>
      <c r="LVI28" s="61"/>
      <c r="LVJ28" s="61"/>
      <c r="LVK28" s="61"/>
      <c r="LVL28" s="61"/>
      <c r="LVM28" s="61"/>
      <c r="LVN28" s="61"/>
      <c r="LVO28" s="61"/>
      <c r="LVP28" s="61"/>
      <c r="LVQ28" s="61"/>
      <c r="LVR28" s="61"/>
      <c r="LVS28" s="61"/>
      <c r="LVT28" s="61"/>
      <c r="LVU28" s="61"/>
      <c r="LVV28" s="61"/>
      <c r="LVW28" s="61"/>
      <c r="LVX28" s="61"/>
      <c r="LVY28" s="61"/>
      <c r="LVZ28" s="61"/>
      <c r="LWA28" s="61"/>
      <c r="LWB28" s="61"/>
      <c r="LWC28" s="61"/>
      <c r="LWD28" s="61"/>
      <c r="LWE28" s="61"/>
      <c r="LWF28" s="61"/>
      <c r="LWG28" s="61"/>
      <c r="LWH28" s="61"/>
      <c r="LWI28" s="61"/>
      <c r="LWJ28" s="61"/>
      <c r="LWK28" s="61"/>
      <c r="LWL28" s="61"/>
      <c r="LWM28" s="61"/>
      <c r="LWN28" s="61"/>
      <c r="LWO28" s="61"/>
      <c r="LWP28" s="61"/>
      <c r="LWQ28" s="61"/>
      <c r="LWR28" s="61"/>
      <c r="LWS28" s="61"/>
      <c r="LWT28" s="61"/>
      <c r="LWU28" s="61"/>
      <c r="LWV28" s="61"/>
      <c r="LWW28" s="61"/>
      <c r="LWX28" s="61"/>
      <c r="LWY28" s="61"/>
      <c r="LWZ28" s="61"/>
      <c r="LXA28" s="61"/>
      <c r="LXB28" s="61"/>
      <c r="LXC28" s="61"/>
      <c r="LXD28" s="61"/>
      <c r="LXE28" s="61"/>
      <c r="LXF28" s="61"/>
      <c r="LXG28" s="61"/>
      <c r="LXH28" s="61"/>
      <c r="LXI28" s="61"/>
      <c r="LXJ28" s="61"/>
      <c r="LXK28" s="61"/>
      <c r="LXL28" s="61"/>
      <c r="LXM28" s="61"/>
      <c r="LXN28" s="61"/>
      <c r="LXO28" s="61"/>
      <c r="LXP28" s="61"/>
      <c r="LXQ28" s="61"/>
      <c r="LXR28" s="61"/>
      <c r="LXS28" s="61"/>
      <c r="LXT28" s="61"/>
      <c r="LXU28" s="61"/>
      <c r="LXV28" s="61"/>
      <c r="LXW28" s="61"/>
      <c r="LXX28" s="61"/>
      <c r="LXY28" s="61"/>
      <c r="LXZ28" s="61"/>
      <c r="LYA28" s="61"/>
      <c r="LYB28" s="61"/>
      <c r="LYC28" s="61"/>
      <c r="LYD28" s="61"/>
      <c r="LYE28" s="61"/>
      <c r="LYF28" s="61"/>
      <c r="LYG28" s="61"/>
      <c r="LYH28" s="61"/>
      <c r="LYI28" s="61"/>
      <c r="LYJ28" s="61"/>
      <c r="LYK28" s="61"/>
      <c r="LYL28" s="61"/>
      <c r="LYM28" s="61"/>
      <c r="LYN28" s="61"/>
      <c r="LYO28" s="61"/>
      <c r="LYP28" s="61"/>
      <c r="LYQ28" s="61"/>
      <c r="LYR28" s="61"/>
      <c r="LYS28" s="61"/>
      <c r="LYT28" s="61"/>
      <c r="LYU28" s="61"/>
      <c r="LYV28" s="61"/>
      <c r="LYW28" s="61"/>
      <c r="LYX28" s="61"/>
      <c r="LYY28" s="61"/>
      <c r="LYZ28" s="61"/>
      <c r="LZA28" s="61"/>
      <c r="LZB28" s="61"/>
      <c r="LZC28" s="61"/>
      <c r="LZD28" s="61"/>
      <c r="LZE28" s="61"/>
      <c r="LZF28" s="61"/>
      <c r="LZG28" s="61"/>
      <c r="LZH28" s="61"/>
      <c r="LZI28" s="61"/>
      <c r="LZJ28" s="61"/>
      <c r="LZK28" s="61"/>
      <c r="LZL28" s="61"/>
      <c r="LZM28" s="61"/>
      <c r="LZN28" s="61"/>
      <c r="LZO28" s="61"/>
      <c r="LZP28" s="61"/>
      <c r="LZQ28" s="61"/>
      <c r="LZR28" s="61"/>
      <c r="LZS28" s="61"/>
      <c r="LZT28" s="61"/>
      <c r="LZU28" s="61"/>
      <c r="LZV28" s="61"/>
      <c r="LZW28" s="61"/>
      <c r="LZX28" s="61"/>
      <c r="LZY28" s="61"/>
      <c r="LZZ28" s="61"/>
      <c r="MAA28" s="61"/>
      <c r="MAB28" s="61"/>
      <c r="MAC28" s="61"/>
      <c r="MAD28" s="61"/>
      <c r="MAE28" s="61"/>
      <c r="MAF28" s="61"/>
      <c r="MAG28" s="61"/>
      <c r="MAH28" s="61"/>
      <c r="MAI28" s="61"/>
      <c r="MAJ28" s="61"/>
      <c r="MAK28" s="61"/>
      <c r="MAL28" s="61"/>
      <c r="MAM28" s="61"/>
      <c r="MAN28" s="61"/>
      <c r="MAO28" s="61"/>
      <c r="MAP28" s="61"/>
      <c r="MAQ28" s="61"/>
      <c r="MAR28" s="61"/>
      <c r="MAS28" s="61"/>
      <c r="MAT28" s="61"/>
      <c r="MAU28" s="61"/>
      <c r="MAV28" s="61"/>
      <c r="MAW28" s="61"/>
      <c r="MAX28" s="61"/>
      <c r="MAY28" s="61"/>
      <c r="MAZ28" s="61"/>
      <c r="MBA28" s="61"/>
      <c r="MBB28" s="61"/>
      <c r="MBC28" s="61"/>
      <c r="MBD28" s="61"/>
      <c r="MBE28" s="61"/>
      <c r="MBF28" s="61"/>
      <c r="MBG28" s="61"/>
      <c r="MBH28" s="61"/>
      <c r="MBI28" s="61"/>
      <c r="MBJ28" s="61"/>
      <c r="MBK28" s="61"/>
      <c r="MBL28" s="61"/>
      <c r="MBM28" s="61"/>
      <c r="MBN28" s="61"/>
      <c r="MBO28" s="61"/>
      <c r="MBP28" s="61"/>
      <c r="MBQ28" s="61"/>
      <c r="MBR28" s="61"/>
      <c r="MBS28" s="61"/>
      <c r="MBT28" s="61"/>
      <c r="MBU28" s="61"/>
      <c r="MBV28" s="61"/>
      <c r="MBW28" s="61"/>
      <c r="MBX28" s="61"/>
      <c r="MBY28" s="61"/>
      <c r="MBZ28" s="61"/>
      <c r="MCA28" s="61"/>
      <c r="MCB28" s="61"/>
      <c r="MCC28" s="61"/>
      <c r="MCD28" s="61"/>
      <c r="MCE28" s="61"/>
      <c r="MCF28" s="61"/>
      <c r="MCG28" s="61"/>
      <c r="MCH28" s="61"/>
      <c r="MCI28" s="61"/>
      <c r="MCJ28" s="61"/>
      <c r="MCK28" s="61"/>
      <c r="MCL28" s="61"/>
      <c r="MCM28" s="61"/>
      <c r="MCN28" s="61"/>
      <c r="MCO28" s="61"/>
      <c r="MCP28" s="61"/>
      <c r="MCQ28" s="61"/>
      <c r="MCR28" s="61"/>
      <c r="MCS28" s="61"/>
      <c r="MCT28" s="61"/>
      <c r="MCU28" s="61"/>
      <c r="MCV28" s="61"/>
      <c r="MCW28" s="61"/>
      <c r="MCX28" s="61"/>
      <c r="MCY28" s="61"/>
      <c r="MCZ28" s="61"/>
      <c r="MDA28" s="61"/>
      <c r="MDB28" s="61"/>
      <c r="MDC28" s="61"/>
      <c r="MDD28" s="61"/>
      <c r="MDE28" s="61"/>
      <c r="MDF28" s="61"/>
      <c r="MDG28" s="61"/>
      <c r="MDH28" s="61"/>
      <c r="MDI28" s="61"/>
      <c r="MDJ28" s="61"/>
      <c r="MDK28" s="61"/>
      <c r="MDL28" s="61"/>
      <c r="MDM28" s="61"/>
      <c r="MDN28" s="61"/>
      <c r="MDO28" s="61"/>
      <c r="MDP28" s="61"/>
      <c r="MDQ28" s="61"/>
      <c r="MDR28" s="61"/>
      <c r="MDS28" s="61"/>
      <c r="MDT28" s="61"/>
      <c r="MDU28" s="61"/>
      <c r="MDV28" s="61"/>
      <c r="MDW28" s="61"/>
      <c r="MDX28" s="61"/>
      <c r="MDY28" s="61"/>
      <c r="MDZ28" s="61"/>
      <c r="MEA28" s="61"/>
      <c r="MEB28" s="61"/>
      <c r="MEC28" s="61"/>
      <c r="MED28" s="61"/>
      <c r="MEE28" s="61"/>
      <c r="MEF28" s="61"/>
      <c r="MEG28" s="61"/>
      <c r="MEH28" s="61"/>
      <c r="MEI28" s="61"/>
      <c r="MEJ28" s="61"/>
      <c r="MEK28" s="61"/>
      <c r="MEL28" s="61"/>
      <c r="MEM28" s="61"/>
      <c r="MEN28" s="61"/>
      <c r="MEO28" s="61"/>
      <c r="MEP28" s="61"/>
      <c r="MEQ28" s="61"/>
      <c r="MER28" s="61"/>
      <c r="MES28" s="61"/>
      <c r="MET28" s="61"/>
      <c r="MEU28" s="61"/>
      <c r="MEV28" s="61"/>
      <c r="MEW28" s="61"/>
      <c r="MEX28" s="61"/>
      <c r="MEY28" s="61"/>
      <c r="MEZ28" s="61"/>
      <c r="MFA28" s="61"/>
      <c r="MFB28" s="61"/>
      <c r="MFC28" s="61"/>
      <c r="MFD28" s="61"/>
      <c r="MFE28" s="61"/>
      <c r="MFF28" s="61"/>
      <c r="MFG28" s="61"/>
      <c r="MFH28" s="61"/>
      <c r="MFI28" s="61"/>
      <c r="MFJ28" s="61"/>
      <c r="MFK28" s="61"/>
      <c r="MFL28" s="61"/>
      <c r="MFM28" s="61"/>
      <c r="MFN28" s="61"/>
      <c r="MFO28" s="61"/>
      <c r="MFP28" s="61"/>
      <c r="MFQ28" s="61"/>
      <c r="MFR28" s="61"/>
      <c r="MFS28" s="61"/>
      <c r="MFT28" s="61"/>
      <c r="MFU28" s="61"/>
      <c r="MFV28" s="61"/>
      <c r="MFW28" s="61"/>
      <c r="MFX28" s="61"/>
      <c r="MFY28" s="61"/>
      <c r="MFZ28" s="61"/>
      <c r="MGA28" s="61"/>
      <c r="MGB28" s="61"/>
      <c r="MGC28" s="61"/>
      <c r="MGD28" s="61"/>
      <c r="MGE28" s="61"/>
      <c r="MGF28" s="61"/>
      <c r="MGG28" s="61"/>
      <c r="MGH28" s="61"/>
      <c r="MGI28" s="61"/>
      <c r="MGJ28" s="61"/>
      <c r="MGK28" s="61"/>
      <c r="MGL28" s="61"/>
      <c r="MGM28" s="61"/>
      <c r="MGN28" s="61"/>
      <c r="MGO28" s="61"/>
      <c r="MGP28" s="61"/>
      <c r="MGQ28" s="61"/>
      <c r="MGR28" s="61"/>
      <c r="MGS28" s="61"/>
      <c r="MGT28" s="61"/>
      <c r="MGU28" s="61"/>
      <c r="MGV28" s="61"/>
      <c r="MGW28" s="61"/>
      <c r="MGX28" s="61"/>
      <c r="MGY28" s="61"/>
      <c r="MGZ28" s="61"/>
      <c r="MHA28" s="61"/>
      <c r="MHB28" s="61"/>
      <c r="MHC28" s="61"/>
      <c r="MHD28" s="61"/>
      <c r="MHE28" s="61"/>
      <c r="MHF28" s="61"/>
      <c r="MHG28" s="61"/>
      <c r="MHH28" s="61"/>
      <c r="MHI28" s="61"/>
      <c r="MHJ28" s="61"/>
      <c r="MHK28" s="61"/>
      <c r="MHL28" s="61"/>
      <c r="MHM28" s="61"/>
      <c r="MHN28" s="61"/>
      <c r="MHO28" s="61"/>
      <c r="MHP28" s="61"/>
      <c r="MHQ28" s="61"/>
      <c r="MHR28" s="61"/>
      <c r="MHS28" s="61"/>
      <c r="MHT28" s="61"/>
      <c r="MHU28" s="61"/>
      <c r="MHV28" s="61"/>
      <c r="MHW28" s="61"/>
      <c r="MHX28" s="61"/>
      <c r="MHY28" s="61"/>
      <c r="MHZ28" s="61"/>
      <c r="MIA28" s="61"/>
      <c r="MIB28" s="61"/>
      <c r="MIC28" s="61"/>
      <c r="MID28" s="61"/>
      <c r="MIE28" s="61"/>
      <c r="MIF28" s="61"/>
      <c r="MIG28" s="61"/>
      <c r="MIH28" s="61"/>
      <c r="MII28" s="61"/>
      <c r="MIJ28" s="61"/>
      <c r="MIK28" s="61"/>
      <c r="MIL28" s="61"/>
      <c r="MIM28" s="61"/>
      <c r="MIN28" s="61"/>
      <c r="MIO28" s="61"/>
      <c r="MIP28" s="61"/>
      <c r="MIQ28" s="61"/>
      <c r="MIR28" s="61"/>
      <c r="MIS28" s="61"/>
      <c r="MIT28" s="61"/>
      <c r="MIU28" s="61"/>
      <c r="MIV28" s="61"/>
      <c r="MIW28" s="61"/>
      <c r="MIX28" s="61"/>
      <c r="MIY28" s="61"/>
      <c r="MIZ28" s="61"/>
      <c r="MJA28" s="61"/>
      <c r="MJB28" s="61"/>
      <c r="MJC28" s="61"/>
      <c r="MJD28" s="61"/>
      <c r="MJE28" s="61"/>
      <c r="MJF28" s="61"/>
      <c r="MJG28" s="61"/>
      <c r="MJH28" s="61"/>
      <c r="MJI28" s="61"/>
      <c r="MJJ28" s="61"/>
      <c r="MJK28" s="61"/>
      <c r="MJL28" s="61"/>
      <c r="MJM28" s="61"/>
      <c r="MJN28" s="61"/>
      <c r="MJO28" s="61"/>
      <c r="MJP28" s="61"/>
      <c r="MJQ28" s="61"/>
      <c r="MJR28" s="61"/>
      <c r="MJS28" s="61"/>
      <c r="MJT28" s="61"/>
      <c r="MJU28" s="61"/>
      <c r="MJV28" s="61"/>
      <c r="MJW28" s="61"/>
      <c r="MJX28" s="61"/>
      <c r="MJY28" s="61"/>
      <c r="MJZ28" s="61"/>
      <c r="MKA28" s="61"/>
      <c r="MKB28" s="61"/>
      <c r="MKC28" s="61"/>
      <c r="MKD28" s="61"/>
      <c r="MKE28" s="61"/>
      <c r="MKF28" s="61"/>
      <c r="MKG28" s="61"/>
      <c r="MKH28" s="61"/>
      <c r="MKI28" s="61"/>
      <c r="MKJ28" s="61"/>
      <c r="MKK28" s="61"/>
      <c r="MKL28" s="61"/>
      <c r="MKM28" s="61"/>
      <c r="MKN28" s="61"/>
      <c r="MKO28" s="61"/>
      <c r="MKP28" s="61"/>
      <c r="MKQ28" s="61"/>
      <c r="MKR28" s="61"/>
      <c r="MKS28" s="61"/>
      <c r="MKT28" s="61"/>
      <c r="MKU28" s="61"/>
      <c r="MKV28" s="61"/>
      <c r="MKW28" s="61"/>
      <c r="MKX28" s="61"/>
      <c r="MKY28" s="61"/>
      <c r="MKZ28" s="61"/>
      <c r="MLA28" s="61"/>
      <c r="MLB28" s="61"/>
      <c r="MLC28" s="61"/>
      <c r="MLD28" s="61"/>
      <c r="MLE28" s="61"/>
      <c r="MLF28" s="61"/>
      <c r="MLG28" s="61"/>
      <c r="MLH28" s="61"/>
      <c r="MLI28" s="61"/>
      <c r="MLJ28" s="61"/>
      <c r="MLK28" s="61"/>
      <c r="MLL28" s="61"/>
      <c r="MLM28" s="61"/>
      <c r="MLN28" s="61"/>
      <c r="MLO28" s="61"/>
      <c r="MLP28" s="61"/>
      <c r="MLQ28" s="61"/>
      <c r="MLR28" s="61"/>
      <c r="MLS28" s="61"/>
      <c r="MLT28" s="61"/>
      <c r="MLU28" s="61"/>
      <c r="MLV28" s="61"/>
      <c r="MLW28" s="61"/>
      <c r="MLX28" s="61"/>
      <c r="MLY28" s="61"/>
      <c r="MLZ28" s="61"/>
      <c r="MMA28" s="61"/>
      <c r="MMB28" s="61"/>
      <c r="MMC28" s="61"/>
      <c r="MMD28" s="61"/>
      <c r="MME28" s="61"/>
      <c r="MMF28" s="61"/>
      <c r="MMG28" s="61"/>
      <c r="MMH28" s="61"/>
      <c r="MMI28" s="61"/>
      <c r="MMJ28" s="61"/>
      <c r="MMK28" s="61"/>
      <c r="MML28" s="61"/>
      <c r="MMM28" s="61"/>
      <c r="MMN28" s="61"/>
      <c r="MMO28" s="61"/>
      <c r="MMP28" s="61"/>
      <c r="MMQ28" s="61"/>
      <c r="MMR28" s="61"/>
      <c r="MMS28" s="61"/>
      <c r="MMT28" s="61"/>
      <c r="MMU28" s="61"/>
      <c r="MMV28" s="61"/>
      <c r="MMW28" s="61"/>
      <c r="MMX28" s="61"/>
      <c r="MMY28" s="61"/>
      <c r="MMZ28" s="61"/>
      <c r="MNA28" s="61"/>
      <c r="MNB28" s="61"/>
      <c r="MNC28" s="61"/>
      <c r="MND28" s="61"/>
      <c r="MNE28" s="61"/>
      <c r="MNF28" s="61"/>
      <c r="MNG28" s="61"/>
      <c r="MNH28" s="61"/>
      <c r="MNI28" s="61"/>
      <c r="MNJ28" s="61"/>
      <c r="MNK28" s="61"/>
      <c r="MNL28" s="61"/>
      <c r="MNM28" s="61"/>
      <c r="MNN28" s="61"/>
      <c r="MNO28" s="61"/>
      <c r="MNP28" s="61"/>
      <c r="MNQ28" s="61"/>
      <c r="MNR28" s="61"/>
      <c r="MNS28" s="61"/>
      <c r="MNT28" s="61"/>
      <c r="MNU28" s="61"/>
      <c r="MNV28" s="61"/>
      <c r="MNW28" s="61"/>
      <c r="MNX28" s="61"/>
      <c r="MNY28" s="61"/>
      <c r="MNZ28" s="61"/>
      <c r="MOA28" s="61"/>
      <c r="MOB28" s="61"/>
      <c r="MOC28" s="61"/>
      <c r="MOD28" s="61"/>
      <c r="MOE28" s="61"/>
      <c r="MOF28" s="61"/>
      <c r="MOG28" s="61"/>
      <c r="MOH28" s="61"/>
      <c r="MOI28" s="61"/>
      <c r="MOJ28" s="61"/>
      <c r="MOK28" s="61"/>
      <c r="MOL28" s="61"/>
      <c r="MOM28" s="61"/>
      <c r="MON28" s="61"/>
      <c r="MOO28" s="61"/>
      <c r="MOP28" s="61"/>
      <c r="MOQ28" s="61"/>
      <c r="MOR28" s="61"/>
      <c r="MOS28" s="61"/>
      <c r="MOT28" s="61"/>
      <c r="MOU28" s="61"/>
      <c r="MOV28" s="61"/>
      <c r="MOW28" s="61"/>
      <c r="MOX28" s="61"/>
      <c r="MOY28" s="61"/>
      <c r="MOZ28" s="61"/>
      <c r="MPA28" s="61"/>
      <c r="MPB28" s="61"/>
      <c r="MPC28" s="61"/>
      <c r="MPD28" s="61"/>
      <c r="MPE28" s="61"/>
      <c r="MPF28" s="61"/>
      <c r="MPG28" s="61"/>
      <c r="MPH28" s="61"/>
      <c r="MPI28" s="61"/>
      <c r="MPJ28" s="61"/>
      <c r="MPK28" s="61"/>
      <c r="MPL28" s="61"/>
      <c r="MPM28" s="61"/>
      <c r="MPN28" s="61"/>
      <c r="MPO28" s="61"/>
      <c r="MPP28" s="61"/>
      <c r="MPQ28" s="61"/>
      <c r="MPR28" s="61"/>
      <c r="MPS28" s="61"/>
      <c r="MPT28" s="61"/>
      <c r="MPU28" s="61"/>
      <c r="MPV28" s="61"/>
      <c r="MPW28" s="61"/>
      <c r="MPX28" s="61"/>
      <c r="MPY28" s="61"/>
      <c r="MPZ28" s="61"/>
      <c r="MQA28" s="61"/>
      <c r="MQB28" s="61"/>
      <c r="MQC28" s="61"/>
      <c r="MQD28" s="61"/>
      <c r="MQE28" s="61"/>
      <c r="MQF28" s="61"/>
      <c r="MQG28" s="61"/>
      <c r="MQH28" s="61"/>
      <c r="MQI28" s="61"/>
      <c r="MQJ28" s="61"/>
      <c r="MQK28" s="61"/>
      <c r="MQL28" s="61"/>
      <c r="MQM28" s="61"/>
      <c r="MQN28" s="61"/>
      <c r="MQO28" s="61"/>
      <c r="MQP28" s="61"/>
      <c r="MQQ28" s="61"/>
      <c r="MQR28" s="61"/>
      <c r="MQS28" s="61"/>
      <c r="MQT28" s="61"/>
      <c r="MQU28" s="61"/>
      <c r="MQV28" s="61"/>
      <c r="MQW28" s="61"/>
      <c r="MQX28" s="61"/>
      <c r="MQY28" s="61"/>
      <c r="MQZ28" s="61"/>
      <c r="MRA28" s="61"/>
      <c r="MRB28" s="61"/>
      <c r="MRC28" s="61"/>
      <c r="MRD28" s="61"/>
      <c r="MRE28" s="61"/>
      <c r="MRF28" s="61"/>
      <c r="MRG28" s="61"/>
      <c r="MRH28" s="61"/>
      <c r="MRI28" s="61"/>
      <c r="MRJ28" s="61"/>
      <c r="MRK28" s="61"/>
      <c r="MRL28" s="61"/>
      <c r="MRM28" s="61"/>
      <c r="MRN28" s="61"/>
      <c r="MRO28" s="61"/>
      <c r="MRP28" s="61"/>
      <c r="MRQ28" s="61"/>
      <c r="MRR28" s="61"/>
      <c r="MRS28" s="61"/>
      <c r="MRT28" s="61"/>
      <c r="MRU28" s="61"/>
      <c r="MRV28" s="61"/>
      <c r="MRW28" s="61"/>
      <c r="MRX28" s="61"/>
      <c r="MRY28" s="61"/>
      <c r="MRZ28" s="61"/>
      <c r="MSA28" s="61"/>
      <c r="MSB28" s="61"/>
      <c r="MSC28" s="61"/>
      <c r="MSD28" s="61"/>
      <c r="MSE28" s="61"/>
      <c r="MSF28" s="61"/>
      <c r="MSG28" s="61"/>
      <c r="MSH28" s="61"/>
      <c r="MSI28" s="61"/>
      <c r="MSJ28" s="61"/>
      <c r="MSK28" s="61"/>
      <c r="MSL28" s="61"/>
      <c r="MSM28" s="61"/>
      <c r="MSN28" s="61"/>
      <c r="MSO28" s="61"/>
      <c r="MSP28" s="61"/>
      <c r="MSQ28" s="61"/>
      <c r="MSR28" s="61"/>
      <c r="MSS28" s="61"/>
      <c r="MST28" s="61"/>
      <c r="MSU28" s="61"/>
      <c r="MSV28" s="61"/>
      <c r="MSW28" s="61"/>
      <c r="MSX28" s="61"/>
      <c r="MSY28" s="61"/>
      <c r="MSZ28" s="61"/>
      <c r="MTA28" s="61"/>
      <c r="MTB28" s="61"/>
      <c r="MTC28" s="61"/>
      <c r="MTD28" s="61"/>
      <c r="MTE28" s="61"/>
      <c r="MTF28" s="61"/>
      <c r="MTG28" s="61"/>
      <c r="MTH28" s="61"/>
      <c r="MTI28" s="61"/>
      <c r="MTJ28" s="61"/>
      <c r="MTK28" s="61"/>
      <c r="MTL28" s="61"/>
      <c r="MTM28" s="61"/>
      <c r="MTN28" s="61"/>
      <c r="MTO28" s="61"/>
      <c r="MTP28" s="61"/>
      <c r="MTQ28" s="61"/>
      <c r="MTR28" s="61"/>
      <c r="MTS28" s="61"/>
      <c r="MTT28" s="61"/>
      <c r="MTU28" s="61"/>
      <c r="MTV28" s="61"/>
      <c r="MTW28" s="61"/>
      <c r="MTX28" s="61"/>
      <c r="MTY28" s="61"/>
      <c r="MTZ28" s="61"/>
      <c r="MUA28" s="61"/>
      <c r="MUB28" s="61"/>
      <c r="MUC28" s="61"/>
      <c r="MUD28" s="61"/>
      <c r="MUE28" s="61"/>
      <c r="MUF28" s="61"/>
      <c r="MUG28" s="61"/>
      <c r="MUH28" s="61"/>
      <c r="MUI28" s="61"/>
      <c r="MUJ28" s="61"/>
      <c r="MUK28" s="61"/>
      <c r="MUL28" s="61"/>
      <c r="MUM28" s="61"/>
      <c r="MUN28" s="61"/>
      <c r="MUO28" s="61"/>
      <c r="MUP28" s="61"/>
      <c r="MUQ28" s="61"/>
      <c r="MUR28" s="61"/>
      <c r="MUS28" s="61"/>
      <c r="MUT28" s="61"/>
      <c r="MUU28" s="61"/>
      <c r="MUV28" s="61"/>
      <c r="MUW28" s="61"/>
      <c r="MUX28" s="61"/>
      <c r="MUY28" s="61"/>
      <c r="MUZ28" s="61"/>
      <c r="MVA28" s="61"/>
      <c r="MVB28" s="61"/>
      <c r="MVC28" s="61"/>
      <c r="MVD28" s="61"/>
      <c r="MVE28" s="61"/>
      <c r="MVF28" s="61"/>
      <c r="MVG28" s="61"/>
      <c r="MVH28" s="61"/>
      <c r="MVI28" s="61"/>
      <c r="MVJ28" s="61"/>
      <c r="MVK28" s="61"/>
      <c r="MVL28" s="61"/>
      <c r="MVM28" s="61"/>
      <c r="MVN28" s="61"/>
      <c r="MVO28" s="61"/>
      <c r="MVP28" s="61"/>
      <c r="MVQ28" s="61"/>
      <c r="MVR28" s="61"/>
      <c r="MVS28" s="61"/>
      <c r="MVT28" s="61"/>
      <c r="MVU28" s="61"/>
      <c r="MVV28" s="61"/>
      <c r="MVW28" s="61"/>
      <c r="MVX28" s="61"/>
      <c r="MVY28" s="61"/>
      <c r="MVZ28" s="61"/>
      <c r="MWA28" s="61"/>
      <c r="MWB28" s="61"/>
      <c r="MWC28" s="61"/>
      <c r="MWD28" s="61"/>
      <c r="MWE28" s="61"/>
      <c r="MWF28" s="61"/>
      <c r="MWG28" s="61"/>
      <c r="MWH28" s="61"/>
      <c r="MWI28" s="61"/>
      <c r="MWJ28" s="61"/>
      <c r="MWK28" s="61"/>
      <c r="MWL28" s="61"/>
      <c r="MWM28" s="61"/>
      <c r="MWN28" s="61"/>
      <c r="MWO28" s="61"/>
      <c r="MWP28" s="61"/>
      <c r="MWQ28" s="61"/>
      <c r="MWR28" s="61"/>
      <c r="MWS28" s="61"/>
      <c r="MWT28" s="61"/>
      <c r="MWU28" s="61"/>
      <c r="MWV28" s="61"/>
      <c r="MWW28" s="61"/>
      <c r="MWX28" s="61"/>
      <c r="MWY28" s="61"/>
      <c r="MWZ28" s="61"/>
      <c r="MXA28" s="61"/>
      <c r="MXB28" s="61"/>
      <c r="MXC28" s="61"/>
      <c r="MXD28" s="61"/>
      <c r="MXE28" s="61"/>
      <c r="MXF28" s="61"/>
      <c r="MXG28" s="61"/>
      <c r="MXH28" s="61"/>
      <c r="MXI28" s="61"/>
      <c r="MXJ28" s="61"/>
      <c r="MXK28" s="61"/>
      <c r="MXL28" s="61"/>
      <c r="MXM28" s="61"/>
      <c r="MXN28" s="61"/>
      <c r="MXO28" s="61"/>
      <c r="MXP28" s="61"/>
      <c r="MXQ28" s="61"/>
      <c r="MXR28" s="61"/>
      <c r="MXS28" s="61"/>
      <c r="MXT28" s="61"/>
      <c r="MXU28" s="61"/>
      <c r="MXV28" s="61"/>
      <c r="MXW28" s="61"/>
      <c r="MXX28" s="61"/>
      <c r="MXY28" s="61"/>
      <c r="MXZ28" s="61"/>
      <c r="MYA28" s="61"/>
      <c r="MYB28" s="61"/>
      <c r="MYC28" s="61"/>
      <c r="MYD28" s="61"/>
      <c r="MYE28" s="61"/>
      <c r="MYF28" s="61"/>
      <c r="MYG28" s="61"/>
      <c r="MYH28" s="61"/>
      <c r="MYI28" s="61"/>
      <c r="MYJ28" s="61"/>
      <c r="MYK28" s="61"/>
      <c r="MYL28" s="61"/>
      <c r="MYM28" s="61"/>
      <c r="MYN28" s="61"/>
      <c r="MYO28" s="61"/>
      <c r="MYP28" s="61"/>
      <c r="MYQ28" s="61"/>
      <c r="MYR28" s="61"/>
      <c r="MYS28" s="61"/>
      <c r="MYT28" s="61"/>
      <c r="MYU28" s="61"/>
      <c r="MYV28" s="61"/>
      <c r="MYW28" s="61"/>
      <c r="MYX28" s="61"/>
      <c r="MYY28" s="61"/>
      <c r="MYZ28" s="61"/>
      <c r="MZA28" s="61"/>
      <c r="MZB28" s="61"/>
      <c r="MZC28" s="61"/>
      <c r="MZD28" s="61"/>
      <c r="MZE28" s="61"/>
      <c r="MZF28" s="61"/>
      <c r="MZG28" s="61"/>
      <c r="MZH28" s="61"/>
      <c r="MZI28" s="61"/>
      <c r="MZJ28" s="61"/>
      <c r="MZK28" s="61"/>
      <c r="MZL28" s="61"/>
      <c r="MZM28" s="61"/>
      <c r="MZN28" s="61"/>
      <c r="MZO28" s="61"/>
      <c r="MZP28" s="61"/>
      <c r="MZQ28" s="61"/>
      <c r="MZR28" s="61"/>
      <c r="MZS28" s="61"/>
      <c r="MZT28" s="61"/>
      <c r="MZU28" s="61"/>
      <c r="MZV28" s="61"/>
      <c r="MZW28" s="61"/>
      <c r="MZX28" s="61"/>
      <c r="MZY28" s="61"/>
      <c r="MZZ28" s="61"/>
      <c r="NAA28" s="61"/>
      <c r="NAB28" s="61"/>
      <c r="NAC28" s="61"/>
      <c r="NAD28" s="61"/>
      <c r="NAE28" s="61"/>
      <c r="NAF28" s="61"/>
      <c r="NAG28" s="61"/>
      <c r="NAH28" s="61"/>
      <c r="NAI28" s="61"/>
      <c r="NAJ28" s="61"/>
      <c r="NAK28" s="61"/>
      <c r="NAL28" s="61"/>
      <c r="NAM28" s="61"/>
      <c r="NAN28" s="61"/>
      <c r="NAO28" s="61"/>
      <c r="NAP28" s="61"/>
      <c r="NAQ28" s="61"/>
      <c r="NAR28" s="61"/>
      <c r="NAS28" s="61"/>
      <c r="NAT28" s="61"/>
      <c r="NAU28" s="61"/>
      <c r="NAV28" s="61"/>
      <c r="NAW28" s="61"/>
      <c r="NAX28" s="61"/>
      <c r="NAY28" s="61"/>
      <c r="NAZ28" s="61"/>
      <c r="NBA28" s="61"/>
      <c r="NBB28" s="61"/>
      <c r="NBC28" s="61"/>
      <c r="NBD28" s="61"/>
      <c r="NBE28" s="61"/>
      <c r="NBF28" s="61"/>
      <c r="NBG28" s="61"/>
      <c r="NBH28" s="61"/>
      <c r="NBI28" s="61"/>
      <c r="NBJ28" s="61"/>
      <c r="NBK28" s="61"/>
      <c r="NBL28" s="61"/>
      <c r="NBM28" s="61"/>
      <c r="NBN28" s="61"/>
      <c r="NBO28" s="61"/>
      <c r="NBP28" s="61"/>
      <c r="NBQ28" s="61"/>
      <c r="NBR28" s="61"/>
      <c r="NBS28" s="61"/>
      <c r="NBT28" s="61"/>
      <c r="NBU28" s="61"/>
      <c r="NBV28" s="61"/>
      <c r="NBW28" s="61"/>
      <c r="NBX28" s="61"/>
      <c r="NBY28" s="61"/>
      <c r="NBZ28" s="61"/>
      <c r="NCA28" s="61"/>
      <c r="NCB28" s="61"/>
      <c r="NCC28" s="61"/>
      <c r="NCD28" s="61"/>
      <c r="NCE28" s="61"/>
      <c r="NCF28" s="61"/>
      <c r="NCG28" s="61"/>
      <c r="NCH28" s="61"/>
      <c r="NCI28" s="61"/>
      <c r="NCJ28" s="61"/>
      <c r="NCK28" s="61"/>
      <c r="NCL28" s="61"/>
      <c r="NCM28" s="61"/>
      <c r="NCN28" s="61"/>
      <c r="NCO28" s="61"/>
      <c r="NCP28" s="61"/>
      <c r="NCQ28" s="61"/>
      <c r="NCR28" s="61"/>
      <c r="NCS28" s="61"/>
      <c r="NCT28" s="61"/>
      <c r="NCU28" s="61"/>
      <c r="NCV28" s="61"/>
      <c r="NCW28" s="61"/>
      <c r="NCX28" s="61"/>
      <c r="NCY28" s="61"/>
      <c r="NCZ28" s="61"/>
      <c r="NDA28" s="61"/>
      <c r="NDB28" s="61"/>
      <c r="NDC28" s="61"/>
      <c r="NDD28" s="61"/>
      <c r="NDE28" s="61"/>
      <c r="NDF28" s="61"/>
      <c r="NDG28" s="61"/>
      <c r="NDH28" s="61"/>
      <c r="NDI28" s="61"/>
      <c r="NDJ28" s="61"/>
      <c r="NDK28" s="61"/>
      <c r="NDL28" s="61"/>
      <c r="NDM28" s="61"/>
      <c r="NDN28" s="61"/>
      <c r="NDO28" s="61"/>
      <c r="NDP28" s="61"/>
      <c r="NDQ28" s="61"/>
      <c r="NDR28" s="61"/>
      <c r="NDS28" s="61"/>
      <c r="NDT28" s="61"/>
      <c r="NDU28" s="61"/>
      <c r="NDV28" s="61"/>
      <c r="NDW28" s="61"/>
      <c r="NDX28" s="61"/>
      <c r="NDY28" s="61"/>
      <c r="NDZ28" s="61"/>
      <c r="NEA28" s="61"/>
      <c r="NEB28" s="61"/>
      <c r="NEC28" s="61"/>
      <c r="NED28" s="61"/>
      <c r="NEE28" s="61"/>
      <c r="NEF28" s="61"/>
      <c r="NEG28" s="61"/>
      <c r="NEH28" s="61"/>
      <c r="NEI28" s="61"/>
      <c r="NEJ28" s="61"/>
      <c r="NEK28" s="61"/>
      <c r="NEL28" s="61"/>
      <c r="NEM28" s="61"/>
      <c r="NEN28" s="61"/>
      <c r="NEO28" s="61"/>
      <c r="NEP28" s="61"/>
      <c r="NEQ28" s="61"/>
      <c r="NER28" s="61"/>
      <c r="NES28" s="61"/>
      <c r="NET28" s="61"/>
      <c r="NEU28" s="61"/>
      <c r="NEV28" s="61"/>
      <c r="NEW28" s="61"/>
      <c r="NEX28" s="61"/>
      <c r="NEY28" s="61"/>
      <c r="NEZ28" s="61"/>
      <c r="NFA28" s="61"/>
      <c r="NFB28" s="61"/>
      <c r="NFC28" s="61"/>
      <c r="NFD28" s="61"/>
      <c r="NFE28" s="61"/>
      <c r="NFF28" s="61"/>
      <c r="NFG28" s="61"/>
      <c r="NFH28" s="61"/>
      <c r="NFI28" s="61"/>
      <c r="NFJ28" s="61"/>
      <c r="NFK28" s="61"/>
      <c r="NFL28" s="61"/>
      <c r="NFM28" s="61"/>
      <c r="NFN28" s="61"/>
      <c r="NFO28" s="61"/>
      <c r="NFP28" s="61"/>
      <c r="NFQ28" s="61"/>
      <c r="NFR28" s="61"/>
      <c r="NFS28" s="61"/>
      <c r="NFT28" s="61"/>
      <c r="NFU28" s="61"/>
      <c r="NFV28" s="61"/>
      <c r="NFW28" s="61"/>
      <c r="NFX28" s="61"/>
      <c r="NFY28" s="61"/>
      <c r="NFZ28" s="61"/>
      <c r="NGA28" s="61"/>
      <c r="NGB28" s="61"/>
      <c r="NGC28" s="61"/>
      <c r="NGD28" s="61"/>
      <c r="NGE28" s="61"/>
      <c r="NGF28" s="61"/>
      <c r="NGG28" s="61"/>
      <c r="NGH28" s="61"/>
      <c r="NGI28" s="61"/>
      <c r="NGJ28" s="61"/>
      <c r="NGK28" s="61"/>
      <c r="NGL28" s="61"/>
      <c r="NGM28" s="61"/>
      <c r="NGN28" s="61"/>
      <c r="NGO28" s="61"/>
      <c r="NGP28" s="61"/>
      <c r="NGQ28" s="61"/>
      <c r="NGR28" s="61"/>
      <c r="NGS28" s="61"/>
      <c r="NGT28" s="61"/>
      <c r="NGU28" s="61"/>
      <c r="NGV28" s="61"/>
      <c r="NGW28" s="61"/>
      <c r="NGX28" s="61"/>
      <c r="NGY28" s="61"/>
      <c r="NGZ28" s="61"/>
      <c r="NHA28" s="61"/>
      <c r="NHB28" s="61"/>
      <c r="NHC28" s="61"/>
      <c r="NHD28" s="61"/>
      <c r="NHE28" s="61"/>
      <c r="NHF28" s="61"/>
      <c r="NHG28" s="61"/>
      <c r="NHH28" s="61"/>
      <c r="NHI28" s="61"/>
      <c r="NHJ28" s="61"/>
      <c r="NHK28" s="61"/>
      <c r="NHL28" s="61"/>
      <c r="NHM28" s="61"/>
      <c r="NHN28" s="61"/>
      <c r="NHO28" s="61"/>
      <c r="NHP28" s="61"/>
      <c r="NHQ28" s="61"/>
      <c r="NHR28" s="61"/>
      <c r="NHS28" s="61"/>
      <c r="NHT28" s="61"/>
      <c r="NHU28" s="61"/>
      <c r="NHV28" s="61"/>
      <c r="NHW28" s="61"/>
      <c r="NHX28" s="61"/>
      <c r="NHY28" s="61"/>
      <c r="NHZ28" s="61"/>
      <c r="NIA28" s="61"/>
      <c r="NIB28" s="61"/>
      <c r="NIC28" s="61"/>
      <c r="NID28" s="61"/>
      <c r="NIE28" s="61"/>
      <c r="NIF28" s="61"/>
      <c r="NIG28" s="61"/>
      <c r="NIH28" s="61"/>
      <c r="NII28" s="61"/>
      <c r="NIJ28" s="61"/>
      <c r="NIK28" s="61"/>
      <c r="NIL28" s="61"/>
      <c r="NIM28" s="61"/>
      <c r="NIN28" s="61"/>
      <c r="NIO28" s="61"/>
      <c r="NIP28" s="61"/>
      <c r="NIQ28" s="61"/>
      <c r="NIR28" s="61"/>
      <c r="NIS28" s="61"/>
      <c r="NIT28" s="61"/>
      <c r="NIU28" s="61"/>
      <c r="NIV28" s="61"/>
      <c r="NIW28" s="61"/>
      <c r="NIX28" s="61"/>
      <c r="NIY28" s="61"/>
      <c r="NIZ28" s="61"/>
      <c r="NJA28" s="61"/>
      <c r="NJB28" s="61"/>
      <c r="NJC28" s="61"/>
      <c r="NJD28" s="61"/>
      <c r="NJE28" s="61"/>
      <c r="NJF28" s="61"/>
      <c r="NJG28" s="61"/>
      <c r="NJH28" s="61"/>
      <c r="NJI28" s="61"/>
      <c r="NJJ28" s="61"/>
      <c r="NJK28" s="61"/>
      <c r="NJL28" s="61"/>
      <c r="NJM28" s="61"/>
      <c r="NJN28" s="61"/>
      <c r="NJO28" s="61"/>
      <c r="NJP28" s="61"/>
      <c r="NJQ28" s="61"/>
      <c r="NJR28" s="61"/>
      <c r="NJS28" s="61"/>
      <c r="NJT28" s="61"/>
      <c r="NJU28" s="61"/>
      <c r="NJV28" s="61"/>
      <c r="NJW28" s="61"/>
      <c r="NJX28" s="61"/>
      <c r="NJY28" s="61"/>
      <c r="NJZ28" s="61"/>
      <c r="NKA28" s="61"/>
      <c r="NKB28" s="61"/>
      <c r="NKC28" s="61"/>
      <c r="NKD28" s="61"/>
      <c r="NKE28" s="61"/>
      <c r="NKF28" s="61"/>
      <c r="NKG28" s="61"/>
      <c r="NKH28" s="61"/>
      <c r="NKI28" s="61"/>
      <c r="NKJ28" s="61"/>
      <c r="NKK28" s="61"/>
      <c r="NKL28" s="61"/>
      <c r="NKM28" s="61"/>
      <c r="NKN28" s="61"/>
      <c r="NKO28" s="61"/>
      <c r="NKP28" s="61"/>
      <c r="NKQ28" s="61"/>
      <c r="NKR28" s="61"/>
      <c r="NKS28" s="61"/>
      <c r="NKT28" s="61"/>
      <c r="NKU28" s="61"/>
      <c r="NKV28" s="61"/>
      <c r="NKW28" s="61"/>
      <c r="NKX28" s="61"/>
      <c r="NKY28" s="61"/>
      <c r="NKZ28" s="61"/>
      <c r="NLA28" s="61"/>
      <c r="NLB28" s="61"/>
      <c r="NLC28" s="61"/>
      <c r="NLD28" s="61"/>
      <c r="NLE28" s="61"/>
      <c r="NLF28" s="61"/>
      <c r="NLG28" s="61"/>
      <c r="NLH28" s="61"/>
      <c r="NLI28" s="61"/>
      <c r="NLJ28" s="61"/>
      <c r="NLK28" s="61"/>
      <c r="NLL28" s="61"/>
      <c r="NLM28" s="61"/>
      <c r="NLN28" s="61"/>
      <c r="NLO28" s="61"/>
      <c r="NLP28" s="61"/>
      <c r="NLQ28" s="61"/>
      <c r="NLR28" s="61"/>
      <c r="NLS28" s="61"/>
      <c r="NLT28" s="61"/>
      <c r="NLU28" s="61"/>
      <c r="NLV28" s="61"/>
      <c r="NLW28" s="61"/>
      <c r="NLX28" s="61"/>
      <c r="NLY28" s="61"/>
      <c r="NLZ28" s="61"/>
      <c r="NMA28" s="61"/>
      <c r="NMB28" s="61"/>
      <c r="NMC28" s="61"/>
      <c r="NMD28" s="61"/>
      <c r="NME28" s="61"/>
      <c r="NMF28" s="61"/>
      <c r="NMG28" s="61"/>
      <c r="NMH28" s="61"/>
      <c r="NMI28" s="61"/>
      <c r="NMJ28" s="61"/>
      <c r="NMK28" s="61"/>
      <c r="NML28" s="61"/>
      <c r="NMM28" s="61"/>
      <c r="NMN28" s="61"/>
      <c r="NMO28" s="61"/>
      <c r="NMP28" s="61"/>
      <c r="NMQ28" s="61"/>
      <c r="NMR28" s="61"/>
      <c r="NMS28" s="61"/>
      <c r="NMT28" s="61"/>
      <c r="NMU28" s="61"/>
      <c r="NMV28" s="61"/>
      <c r="NMW28" s="61"/>
      <c r="NMX28" s="61"/>
      <c r="NMY28" s="61"/>
      <c r="NMZ28" s="61"/>
      <c r="NNA28" s="61"/>
      <c r="NNB28" s="61"/>
      <c r="NNC28" s="61"/>
      <c r="NND28" s="61"/>
      <c r="NNE28" s="61"/>
      <c r="NNF28" s="61"/>
      <c r="NNG28" s="61"/>
      <c r="NNH28" s="61"/>
      <c r="NNI28" s="61"/>
      <c r="NNJ28" s="61"/>
      <c r="NNK28" s="61"/>
      <c r="NNL28" s="61"/>
      <c r="NNM28" s="61"/>
      <c r="NNN28" s="61"/>
      <c r="NNO28" s="61"/>
      <c r="NNP28" s="61"/>
      <c r="NNQ28" s="61"/>
      <c r="NNR28" s="61"/>
      <c r="NNS28" s="61"/>
      <c r="NNT28" s="61"/>
      <c r="NNU28" s="61"/>
      <c r="NNV28" s="61"/>
      <c r="NNW28" s="61"/>
      <c r="NNX28" s="61"/>
      <c r="NNY28" s="61"/>
      <c r="NNZ28" s="61"/>
      <c r="NOA28" s="61"/>
      <c r="NOB28" s="61"/>
      <c r="NOC28" s="61"/>
      <c r="NOD28" s="61"/>
      <c r="NOE28" s="61"/>
      <c r="NOF28" s="61"/>
      <c r="NOG28" s="61"/>
      <c r="NOH28" s="61"/>
      <c r="NOI28" s="61"/>
      <c r="NOJ28" s="61"/>
      <c r="NOK28" s="61"/>
      <c r="NOL28" s="61"/>
      <c r="NOM28" s="61"/>
      <c r="NON28" s="61"/>
      <c r="NOO28" s="61"/>
      <c r="NOP28" s="61"/>
      <c r="NOQ28" s="61"/>
      <c r="NOR28" s="61"/>
      <c r="NOS28" s="61"/>
      <c r="NOT28" s="61"/>
      <c r="NOU28" s="61"/>
      <c r="NOV28" s="61"/>
      <c r="NOW28" s="61"/>
      <c r="NOX28" s="61"/>
      <c r="NOY28" s="61"/>
      <c r="NOZ28" s="61"/>
      <c r="NPA28" s="61"/>
      <c r="NPB28" s="61"/>
      <c r="NPC28" s="61"/>
      <c r="NPD28" s="61"/>
      <c r="NPE28" s="61"/>
      <c r="NPF28" s="61"/>
      <c r="NPG28" s="61"/>
      <c r="NPH28" s="61"/>
      <c r="NPI28" s="61"/>
      <c r="NPJ28" s="61"/>
      <c r="NPK28" s="61"/>
      <c r="NPL28" s="61"/>
      <c r="NPM28" s="61"/>
      <c r="NPN28" s="61"/>
      <c r="NPO28" s="61"/>
      <c r="NPP28" s="61"/>
      <c r="NPQ28" s="61"/>
      <c r="NPR28" s="61"/>
      <c r="NPS28" s="61"/>
      <c r="NPT28" s="61"/>
      <c r="NPU28" s="61"/>
      <c r="NPV28" s="61"/>
      <c r="NPW28" s="61"/>
      <c r="NPX28" s="61"/>
      <c r="NPY28" s="61"/>
      <c r="NPZ28" s="61"/>
      <c r="NQA28" s="61"/>
      <c r="NQB28" s="61"/>
      <c r="NQC28" s="61"/>
      <c r="NQD28" s="61"/>
      <c r="NQE28" s="61"/>
      <c r="NQF28" s="61"/>
      <c r="NQG28" s="61"/>
      <c r="NQH28" s="61"/>
      <c r="NQI28" s="61"/>
      <c r="NQJ28" s="61"/>
      <c r="NQK28" s="61"/>
      <c r="NQL28" s="61"/>
      <c r="NQM28" s="61"/>
      <c r="NQN28" s="61"/>
      <c r="NQO28" s="61"/>
      <c r="NQP28" s="61"/>
      <c r="NQQ28" s="61"/>
      <c r="NQR28" s="61"/>
      <c r="NQS28" s="61"/>
      <c r="NQT28" s="61"/>
      <c r="NQU28" s="61"/>
      <c r="NQV28" s="61"/>
      <c r="NQW28" s="61"/>
      <c r="NQX28" s="61"/>
      <c r="NQY28" s="61"/>
      <c r="NQZ28" s="61"/>
      <c r="NRA28" s="61"/>
      <c r="NRB28" s="61"/>
      <c r="NRC28" s="61"/>
      <c r="NRD28" s="61"/>
      <c r="NRE28" s="61"/>
      <c r="NRF28" s="61"/>
      <c r="NRG28" s="61"/>
      <c r="NRH28" s="61"/>
      <c r="NRI28" s="61"/>
      <c r="NRJ28" s="61"/>
      <c r="NRK28" s="61"/>
      <c r="NRL28" s="61"/>
      <c r="NRM28" s="61"/>
      <c r="NRN28" s="61"/>
      <c r="NRO28" s="61"/>
      <c r="NRP28" s="61"/>
      <c r="NRQ28" s="61"/>
      <c r="NRR28" s="61"/>
      <c r="NRS28" s="61"/>
      <c r="NRT28" s="61"/>
      <c r="NRU28" s="61"/>
      <c r="NRV28" s="61"/>
      <c r="NRW28" s="61"/>
      <c r="NRX28" s="61"/>
      <c r="NRY28" s="61"/>
      <c r="NRZ28" s="61"/>
      <c r="NSA28" s="61"/>
      <c r="NSB28" s="61"/>
      <c r="NSC28" s="61"/>
      <c r="NSD28" s="61"/>
      <c r="NSE28" s="61"/>
      <c r="NSF28" s="61"/>
      <c r="NSG28" s="61"/>
      <c r="NSH28" s="61"/>
      <c r="NSI28" s="61"/>
      <c r="NSJ28" s="61"/>
      <c r="NSK28" s="61"/>
      <c r="NSL28" s="61"/>
      <c r="NSM28" s="61"/>
      <c r="NSN28" s="61"/>
      <c r="NSO28" s="61"/>
      <c r="NSP28" s="61"/>
      <c r="NSQ28" s="61"/>
      <c r="NSR28" s="61"/>
      <c r="NSS28" s="61"/>
      <c r="NST28" s="61"/>
      <c r="NSU28" s="61"/>
      <c r="NSV28" s="61"/>
      <c r="NSW28" s="61"/>
      <c r="NSX28" s="61"/>
      <c r="NSY28" s="61"/>
      <c r="NSZ28" s="61"/>
      <c r="NTA28" s="61"/>
      <c r="NTB28" s="61"/>
      <c r="NTC28" s="61"/>
      <c r="NTD28" s="61"/>
      <c r="NTE28" s="61"/>
      <c r="NTF28" s="61"/>
      <c r="NTG28" s="61"/>
      <c r="NTH28" s="61"/>
      <c r="NTI28" s="61"/>
      <c r="NTJ28" s="61"/>
      <c r="NTK28" s="61"/>
      <c r="NTL28" s="61"/>
      <c r="NTM28" s="61"/>
      <c r="NTN28" s="61"/>
      <c r="NTO28" s="61"/>
      <c r="NTP28" s="61"/>
      <c r="NTQ28" s="61"/>
      <c r="NTR28" s="61"/>
      <c r="NTS28" s="61"/>
      <c r="NTT28" s="61"/>
      <c r="NTU28" s="61"/>
      <c r="NTV28" s="61"/>
      <c r="NTW28" s="61"/>
      <c r="NTX28" s="61"/>
      <c r="NTY28" s="61"/>
      <c r="NTZ28" s="61"/>
      <c r="NUA28" s="61"/>
      <c r="NUB28" s="61"/>
      <c r="NUC28" s="61"/>
      <c r="NUD28" s="61"/>
      <c r="NUE28" s="61"/>
      <c r="NUF28" s="61"/>
      <c r="NUG28" s="61"/>
      <c r="NUH28" s="61"/>
      <c r="NUI28" s="61"/>
      <c r="NUJ28" s="61"/>
      <c r="NUK28" s="61"/>
      <c r="NUL28" s="61"/>
      <c r="NUM28" s="61"/>
      <c r="NUN28" s="61"/>
      <c r="NUO28" s="61"/>
      <c r="NUP28" s="61"/>
      <c r="NUQ28" s="61"/>
      <c r="NUR28" s="61"/>
      <c r="NUS28" s="61"/>
      <c r="NUT28" s="61"/>
      <c r="NUU28" s="61"/>
      <c r="NUV28" s="61"/>
      <c r="NUW28" s="61"/>
      <c r="NUX28" s="61"/>
      <c r="NUY28" s="61"/>
      <c r="NUZ28" s="61"/>
      <c r="NVA28" s="61"/>
      <c r="NVB28" s="61"/>
      <c r="NVC28" s="61"/>
      <c r="NVD28" s="61"/>
      <c r="NVE28" s="61"/>
      <c r="NVF28" s="61"/>
      <c r="NVG28" s="61"/>
      <c r="NVH28" s="61"/>
      <c r="NVI28" s="61"/>
      <c r="NVJ28" s="61"/>
      <c r="NVK28" s="61"/>
      <c r="NVL28" s="61"/>
      <c r="NVM28" s="61"/>
      <c r="NVN28" s="61"/>
      <c r="NVO28" s="61"/>
      <c r="NVP28" s="61"/>
      <c r="NVQ28" s="61"/>
      <c r="NVR28" s="61"/>
      <c r="NVS28" s="61"/>
      <c r="NVT28" s="61"/>
      <c r="NVU28" s="61"/>
      <c r="NVV28" s="61"/>
      <c r="NVW28" s="61"/>
      <c r="NVX28" s="61"/>
      <c r="NVY28" s="61"/>
      <c r="NVZ28" s="61"/>
      <c r="NWA28" s="61"/>
      <c r="NWB28" s="61"/>
      <c r="NWC28" s="61"/>
      <c r="NWD28" s="61"/>
      <c r="NWE28" s="61"/>
      <c r="NWF28" s="61"/>
      <c r="NWG28" s="61"/>
      <c r="NWH28" s="61"/>
      <c r="NWI28" s="61"/>
      <c r="NWJ28" s="61"/>
      <c r="NWK28" s="61"/>
      <c r="NWL28" s="61"/>
      <c r="NWM28" s="61"/>
      <c r="NWN28" s="61"/>
      <c r="NWO28" s="61"/>
      <c r="NWP28" s="61"/>
      <c r="NWQ28" s="61"/>
      <c r="NWR28" s="61"/>
      <c r="NWS28" s="61"/>
      <c r="NWT28" s="61"/>
      <c r="NWU28" s="61"/>
      <c r="NWV28" s="61"/>
      <c r="NWW28" s="61"/>
      <c r="NWX28" s="61"/>
      <c r="NWY28" s="61"/>
      <c r="NWZ28" s="61"/>
      <c r="NXA28" s="61"/>
      <c r="NXB28" s="61"/>
      <c r="NXC28" s="61"/>
      <c r="NXD28" s="61"/>
      <c r="NXE28" s="61"/>
      <c r="NXF28" s="61"/>
      <c r="NXG28" s="61"/>
      <c r="NXH28" s="61"/>
      <c r="NXI28" s="61"/>
      <c r="NXJ28" s="61"/>
      <c r="NXK28" s="61"/>
      <c r="NXL28" s="61"/>
      <c r="NXM28" s="61"/>
      <c r="NXN28" s="61"/>
      <c r="NXO28" s="61"/>
      <c r="NXP28" s="61"/>
      <c r="NXQ28" s="61"/>
      <c r="NXR28" s="61"/>
      <c r="NXS28" s="61"/>
      <c r="NXT28" s="61"/>
      <c r="NXU28" s="61"/>
      <c r="NXV28" s="61"/>
      <c r="NXW28" s="61"/>
      <c r="NXX28" s="61"/>
      <c r="NXY28" s="61"/>
      <c r="NXZ28" s="61"/>
      <c r="NYA28" s="61"/>
      <c r="NYB28" s="61"/>
      <c r="NYC28" s="61"/>
      <c r="NYD28" s="61"/>
      <c r="NYE28" s="61"/>
      <c r="NYF28" s="61"/>
      <c r="NYG28" s="61"/>
      <c r="NYH28" s="61"/>
      <c r="NYI28" s="61"/>
      <c r="NYJ28" s="61"/>
      <c r="NYK28" s="61"/>
      <c r="NYL28" s="61"/>
      <c r="NYM28" s="61"/>
      <c r="NYN28" s="61"/>
      <c r="NYO28" s="61"/>
      <c r="NYP28" s="61"/>
      <c r="NYQ28" s="61"/>
      <c r="NYR28" s="61"/>
      <c r="NYS28" s="61"/>
      <c r="NYT28" s="61"/>
      <c r="NYU28" s="61"/>
      <c r="NYV28" s="61"/>
      <c r="NYW28" s="61"/>
      <c r="NYX28" s="61"/>
      <c r="NYY28" s="61"/>
      <c r="NYZ28" s="61"/>
      <c r="NZA28" s="61"/>
      <c r="NZB28" s="61"/>
      <c r="NZC28" s="61"/>
      <c r="NZD28" s="61"/>
      <c r="NZE28" s="61"/>
      <c r="NZF28" s="61"/>
      <c r="NZG28" s="61"/>
      <c r="NZH28" s="61"/>
      <c r="NZI28" s="61"/>
      <c r="NZJ28" s="61"/>
      <c r="NZK28" s="61"/>
      <c r="NZL28" s="61"/>
      <c r="NZM28" s="61"/>
      <c r="NZN28" s="61"/>
      <c r="NZO28" s="61"/>
      <c r="NZP28" s="61"/>
      <c r="NZQ28" s="61"/>
      <c r="NZR28" s="61"/>
      <c r="NZS28" s="61"/>
      <c r="NZT28" s="61"/>
      <c r="NZU28" s="61"/>
      <c r="NZV28" s="61"/>
      <c r="NZW28" s="61"/>
      <c r="NZX28" s="61"/>
      <c r="NZY28" s="61"/>
      <c r="NZZ28" s="61"/>
      <c r="OAA28" s="61"/>
      <c r="OAB28" s="61"/>
      <c r="OAC28" s="61"/>
      <c r="OAD28" s="61"/>
      <c r="OAE28" s="61"/>
      <c r="OAF28" s="61"/>
      <c r="OAG28" s="61"/>
      <c r="OAH28" s="61"/>
      <c r="OAI28" s="61"/>
      <c r="OAJ28" s="61"/>
      <c r="OAK28" s="61"/>
      <c r="OAL28" s="61"/>
      <c r="OAM28" s="61"/>
      <c r="OAN28" s="61"/>
      <c r="OAO28" s="61"/>
      <c r="OAP28" s="61"/>
      <c r="OAQ28" s="61"/>
      <c r="OAR28" s="61"/>
      <c r="OAS28" s="61"/>
      <c r="OAT28" s="61"/>
      <c r="OAU28" s="61"/>
      <c r="OAV28" s="61"/>
      <c r="OAW28" s="61"/>
      <c r="OAX28" s="61"/>
      <c r="OAY28" s="61"/>
      <c r="OAZ28" s="61"/>
      <c r="OBA28" s="61"/>
      <c r="OBB28" s="61"/>
      <c r="OBC28" s="61"/>
      <c r="OBD28" s="61"/>
      <c r="OBE28" s="61"/>
      <c r="OBF28" s="61"/>
      <c r="OBG28" s="61"/>
      <c r="OBH28" s="61"/>
      <c r="OBI28" s="61"/>
      <c r="OBJ28" s="61"/>
      <c r="OBK28" s="61"/>
      <c r="OBL28" s="61"/>
      <c r="OBM28" s="61"/>
      <c r="OBN28" s="61"/>
      <c r="OBO28" s="61"/>
      <c r="OBP28" s="61"/>
      <c r="OBQ28" s="61"/>
      <c r="OBR28" s="61"/>
      <c r="OBS28" s="61"/>
      <c r="OBT28" s="61"/>
      <c r="OBU28" s="61"/>
      <c r="OBV28" s="61"/>
      <c r="OBW28" s="61"/>
      <c r="OBX28" s="61"/>
      <c r="OBY28" s="61"/>
      <c r="OBZ28" s="61"/>
      <c r="OCA28" s="61"/>
      <c r="OCB28" s="61"/>
      <c r="OCC28" s="61"/>
      <c r="OCD28" s="61"/>
      <c r="OCE28" s="61"/>
      <c r="OCF28" s="61"/>
      <c r="OCG28" s="61"/>
      <c r="OCH28" s="61"/>
      <c r="OCI28" s="61"/>
      <c r="OCJ28" s="61"/>
      <c r="OCK28" s="61"/>
      <c r="OCL28" s="61"/>
      <c r="OCM28" s="61"/>
      <c r="OCN28" s="61"/>
      <c r="OCO28" s="61"/>
      <c r="OCP28" s="61"/>
      <c r="OCQ28" s="61"/>
      <c r="OCR28" s="61"/>
      <c r="OCS28" s="61"/>
      <c r="OCT28" s="61"/>
      <c r="OCU28" s="61"/>
      <c r="OCV28" s="61"/>
      <c r="OCW28" s="61"/>
      <c r="OCX28" s="61"/>
      <c r="OCY28" s="61"/>
      <c r="OCZ28" s="61"/>
      <c r="ODA28" s="61"/>
      <c r="ODB28" s="61"/>
      <c r="ODC28" s="61"/>
      <c r="ODD28" s="61"/>
      <c r="ODE28" s="61"/>
      <c r="ODF28" s="61"/>
      <c r="ODG28" s="61"/>
      <c r="ODH28" s="61"/>
      <c r="ODI28" s="61"/>
      <c r="ODJ28" s="61"/>
      <c r="ODK28" s="61"/>
      <c r="ODL28" s="61"/>
      <c r="ODM28" s="61"/>
      <c r="ODN28" s="61"/>
      <c r="ODO28" s="61"/>
      <c r="ODP28" s="61"/>
      <c r="ODQ28" s="61"/>
      <c r="ODR28" s="61"/>
      <c r="ODS28" s="61"/>
      <c r="ODT28" s="61"/>
      <c r="ODU28" s="61"/>
      <c r="ODV28" s="61"/>
      <c r="ODW28" s="61"/>
      <c r="ODX28" s="61"/>
      <c r="ODY28" s="61"/>
      <c r="ODZ28" s="61"/>
      <c r="OEA28" s="61"/>
      <c r="OEB28" s="61"/>
      <c r="OEC28" s="61"/>
      <c r="OED28" s="61"/>
      <c r="OEE28" s="61"/>
      <c r="OEF28" s="61"/>
      <c r="OEG28" s="61"/>
      <c r="OEH28" s="61"/>
      <c r="OEI28" s="61"/>
      <c r="OEJ28" s="61"/>
      <c r="OEK28" s="61"/>
      <c r="OEL28" s="61"/>
      <c r="OEM28" s="61"/>
      <c r="OEN28" s="61"/>
      <c r="OEO28" s="61"/>
      <c r="OEP28" s="61"/>
      <c r="OEQ28" s="61"/>
      <c r="OER28" s="61"/>
      <c r="OES28" s="61"/>
      <c r="OET28" s="61"/>
      <c r="OEU28" s="61"/>
      <c r="OEV28" s="61"/>
      <c r="OEW28" s="61"/>
      <c r="OEX28" s="61"/>
      <c r="OEY28" s="61"/>
      <c r="OEZ28" s="61"/>
      <c r="OFA28" s="61"/>
      <c r="OFB28" s="61"/>
      <c r="OFC28" s="61"/>
      <c r="OFD28" s="61"/>
      <c r="OFE28" s="61"/>
      <c r="OFF28" s="61"/>
      <c r="OFG28" s="61"/>
      <c r="OFH28" s="61"/>
      <c r="OFI28" s="61"/>
      <c r="OFJ28" s="61"/>
      <c r="OFK28" s="61"/>
      <c r="OFL28" s="61"/>
      <c r="OFM28" s="61"/>
      <c r="OFN28" s="61"/>
      <c r="OFO28" s="61"/>
      <c r="OFP28" s="61"/>
      <c r="OFQ28" s="61"/>
      <c r="OFR28" s="61"/>
      <c r="OFS28" s="61"/>
      <c r="OFT28" s="61"/>
      <c r="OFU28" s="61"/>
      <c r="OFV28" s="61"/>
      <c r="OFW28" s="61"/>
      <c r="OFX28" s="61"/>
      <c r="OFY28" s="61"/>
      <c r="OFZ28" s="61"/>
      <c r="OGA28" s="61"/>
      <c r="OGB28" s="61"/>
      <c r="OGC28" s="61"/>
      <c r="OGD28" s="61"/>
      <c r="OGE28" s="61"/>
      <c r="OGF28" s="61"/>
      <c r="OGG28" s="61"/>
      <c r="OGH28" s="61"/>
      <c r="OGI28" s="61"/>
      <c r="OGJ28" s="61"/>
      <c r="OGK28" s="61"/>
      <c r="OGL28" s="61"/>
      <c r="OGM28" s="61"/>
      <c r="OGN28" s="61"/>
      <c r="OGO28" s="61"/>
      <c r="OGP28" s="61"/>
      <c r="OGQ28" s="61"/>
      <c r="OGR28" s="61"/>
      <c r="OGS28" s="61"/>
      <c r="OGT28" s="61"/>
      <c r="OGU28" s="61"/>
      <c r="OGV28" s="61"/>
      <c r="OGW28" s="61"/>
      <c r="OGX28" s="61"/>
      <c r="OGY28" s="61"/>
      <c r="OGZ28" s="61"/>
      <c r="OHA28" s="61"/>
      <c r="OHB28" s="61"/>
      <c r="OHC28" s="61"/>
      <c r="OHD28" s="61"/>
      <c r="OHE28" s="61"/>
      <c r="OHF28" s="61"/>
      <c r="OHG28" s="61"/>
      <c r="OHH28" s="61"/>
      <c r="OHI28" s="61"/>
      <c r="OHJ28" s="61"/>
      <c r="OHK28" s="61"/>
      <c r="OHL28" s="61"/>
      <c r="OHM28" s="61"/>
      <c r="OHN28" s="61"/>
      <c r="OHO28" s="61"/>
      <c r="OHP28" s="61"/>
      <c r="OHQ28" s="61"/>
      <c r="OHR28" s="61"/>
      <c r="OHS28" s="61"/>
      <c r="OHT28" s="61"/>
      <c r="OHU28" s="61"/>
      <c r="OHV28" s="61"/>
      <c r="OHW28" s="61"/>
      <c r="OHX28" s="61"/>
      <c r="OHY28" s="61"/>
      <c r="OHZ28" s="61"/>
      <c r="OIA28" s="61"/>
      <c r="OIB28" s="61"/>
      <c r="OIC28" s="61"/>
      <c r="OID28" s="61"/>
      <c r="OIE28" s="61"/>
      <c r="OIF28" s="61"/>
      <c r="OIG28" s="61"/>
      <c r="OIH28" s="61"/>
      <c r="OII28" s="61"/>
      <c r="OIJ28" s="61"/>
      <c r="OIK28" s="61"/>
      <c r="OIL28" s="61"/>
      <c r="OIM28" s="61"/>
      <c r="OIN28" s="61"/>
      <c r="OIO28" s="61"/>
      <c r="OIP28" s="61"/>
      <c r="OIQ28" s="61"/>
      <c r="OIR28" s="61"/>
      <c r="OIS28" s="61"/>
      <c r="OIT28" s="61"/>
      <c r="OIU28" s="61"/>
      <c r="OIV28" s="61"/>
      <c r="OIW28" s="61"/>
      <c r="OIX28" s="61"/>
      <c r="OIY28" s="61"/>
      <c r="OIZ28" s="61"/>
      <c r="OJA28" s="61"/>
      <c r="OJB28" s="61"/>
      <c r="OJC28" s="61"/>
      <c r="OJD28" s="61"/>
      <c r="OJE28" s="61"/>
      <c r="OJF28" s="61"/>
      <c r="OJG28" s="61"/>
      <c r="OJH28" s="61"/>
      <c r="OJI28" s="61"/>
      <c r="OJJ28" s="61"/>
      <c r="OJK28" s="61"/>
      <c r="OJL28" s="61"/>
      <c r="OJM28" s="61"/>
      <c r="OJN28" s="61"/>
      <c r="OJO28" s="61"/>
      <c r="OJP28" s="61"/>
      <c r="OJQ28" s="61"/>
      <c r="OJR28" s="61"/>
      <c r="OJS28" s="61"/>
      <c r="OJT28" s="61"/>
      <c r="OJU28" s="61"/>
      <c r="OJV28" s="61"/>
      <c r="OJW28" s="61"/>
      <c r="OJX28" s="61"/>
      <c r="OJY28" s="61"/>
      <c r="OJZ28" s="61"/>
      <c r="OKA28" s="61"/>
      <c r="OKB28" s="61"/>
      <c r="OKC28" s="61"/>
      <c r="OKD28" s="61"/>
      <c r="OKE28" s="61"/>
      <c r="OKF28" s="61"/>
      <c r="OKG28" s="61"/>
      <c r="OKH28" s="61"/>
      <c r="OKI28" s="61"/>
      <c r="OKJ28" s="61"/>
      <c r="OKK28" s="61"/>
      <c r="OKL28" s="61"/>
      <c r="OKM28" s="61"/>
      <c r="OKN28" s="61"/>
      <c r="OKO28" s="61"/>
      <c r="OKP28" s="61"/>
      <c r="OKQ28" s="61"/>
      <c r="OKR28" s="61"/>
      <c r="OKS28" s="61"/>
      <c r="OKT28" s="61"/>
      <c r="OKU28" s="61"/>
      <c r="OKV28" s="61"/>
      <c r="OKW28" s="61"/>
      <c r="OKX28" s="61"/>
      <c r="OKY28" s="61"/>
      <c r="OKZ28" s="61"/>
      <c r="OLA28" s="61"/>
      <c r="OLB28" s="61"/>
      <c r="OLC28" s="61"/>
      <c r="OLD28" s="61"/>
      <c r="OLE28" s="61"/>
      <c r="OLF28" s="61"/>
      <c r="OLG28" s="61"/>
      <c r="OLH28" s="61"/>
      <c r="OLI28" s="61"/>
      <c r="OLJ28" s="61"/>
      <c r="OLK28" s="61"/>
      <c r="OLL28" s="61"/>
      <c r="OLM28" s="61"/>
      <c r="OLN28" s="61"/>
      <c r="OLO28" s="61"/>
      <c r="OLP28" s="61"/>
      <c r="OLQ28" s="61"/>
      <c r="OLR28" s="61"/>
      <c r="OLS28" s="61"/>
      <c r="OLT28" s="61"/>
      <c r="OLU28" s="61"/>
      <c r="OLV28" s="61"/>
      <c r="OLW28" s="61"/>
      <c r="OLX28" s="61"/>
      <c r="OLY28" s="61"/>
      <c r="OLZ28" s="61"/>
      <c r="OMA28" s="61"/>
      <c r="OMB28" s="61"/>
      <c r="OMC28" s="61"/>
      <c r="OMD28" s="61"/>
      <c r="OME28" s="61"/>
      <c r="OMF28" s="61"/>
      <c r="OMG28" s="61"/>
      <c r="OMH28" s="61"/>
      <c r="OMI28" s="61"/>
      <c r="OMJ28" s="61"/>
      <c r="OMK28" s="61"/>
      <c r="OML28" s="61"/>
      <c r="OMM28" s="61"/>
      <c r="OMN28" s="61"/>
      <c r="OMO28" s="61"/>
      <c r="OMP28" s="61"/>
      <c r="OMQ28" s="61"/>
      <c r="OMR28" s="61"/>
      <c r="OMS28" s="61"/>
      <c r="OMT28" s="61"/>
      <c r="OMU28" s="61"/>
      <c r="OMV28" s="61"/>
      <c r="OMW28" s="61"/>
      <c r="OMX28" s="61"/>
      <c r="OMY28" s="61"/>
      <c r="OMZ28" s="61"/>
      <c r="ONA28" s="61"/>
      <c r="ONB28" s="61"/>
      <c r="ONC28" s="61"/>
      <c r="OND28" s="61"/>
      <c r="ONE28" s="61"/>
      <c r="ONF28" s="61"/>
      <c r="ONG28" s="61"/>
      <c r="ONH28" s="61"/>
      <c r="ONI28" s="61"/>
      <c r="ONJ28" s="61"/>
      <c r="ONK28" s="61"/>
      <c r="ONL28" s="61"/>
      <c r="ONM28" s="61"/>
      <c r="ONN28" s="61"/>
      <c r="ONO28" s="61"/>
      <c r="ONP28" s="61"/>
      <c r="ONQ28" s="61"/>
      <c r="ONR28" s="61"/>
      <c r="ONS28" s="61"/>
      <c r="ONT28" s="61"/>
      <c r="ONU28" s="61"/>
      <c r="ONV28" s="61"/>
      <c r="ONW28" s="61"/>
      <c r="ONX28" s="61"/>
      <c r="ONY28" s="61"/>
      <c r="ONZ28" s="61"/>
      <c r="OOA28" s="61"/>
      <c r="OOB28" s="61"/>
      <c r="OOC28" s="61"/>
      <c r="OOD28" s="61"/>
      <c r="OOE28" s="61"/>
      <c r="OOF28" s="61"/>
      <c r="OOG28" s="61"/>
      <c r="OOH28" s="61"/>
      <c r="OOI28" s="61"/>
      <c r="OOJ28" s="61"/>
      <c r="OOK28" s="61"/>
      <c r="OOL28" s="61"/>
      <c r="OOM28" s="61"/>
      <c r="OON28" s="61"/>
      <c r="OOO28" s="61"/>
      <c r="OOP28" s="61"/>
      <c r="OOQ28" s="61"/>
      <c r="OOR28" s="61"/>
      <c r="OOS28" s="61"/>
      <c r="OOT28" s="61"/>
      <c r="OOU28" s="61"/>
      <c r="OOV28" s="61"/>
      <c r="OOW28" s="61"/>
      <c r="OOX28" s="61"/>
      <c r="OOY28" s="61"/>
      <c r="OOZ28" s="61"/>
      <c r="OPA28" s="61"/>
      <c r="OPB28" s="61"/>
      <c r="OPC28" s="61"/>
      <c r="OPD28" s="61"/>
      <c r="OPE28" s="61"/>
      <c r="OPF28" s="61"/>
      <c r="OPG28" s="61"/>
      <c r="OPH28" s="61"/>
      <c r="OPI28" s="61"/>
      <c r="OPJ28" s="61"/>
      <c r="OPK28" s="61"/>
      <c r="OPL28" s="61"/>
      <c r="OPM28" s="61"/>
      <c r="OPN28" s="61"/>
      <c r="OPO28" s="61"/>
      <c r="OPP28" s="61"/>
      <c r="OPQ28" s="61"/>
      <c r="OPR28" s="61"/>
      <c r="OPS28" s="61"/>
      <c r="OPT28" s="61"/>
      <c r="OPU28" s="61"/>
      <c r="OPV28" s="61"/>
      <c r="OPW28" s="61"/>
      <c r="OPX28" s="61"/>
      <c r="OPY28" s="61"/>
      <c r="OPZ28" s="61"/>
      <c r="OQA28" s="61"/>
      <c r="OQB28" s="61"/>
      <c r="OQC28" s="61"/>
      <c r="OQD28" s="61"/>
      <c r="OQE28" s="61"/>
      <c r="OQF28" s="61"/>
      <c r="OQG28" s="61"/>
      <c r="OQH28" s="61"/>
      <c r="OQI28" s="61"/>
      <c r="OQJ28" s="61"/>
      <c r="OQK28" s="61"/>
      <c r="OQL28" s="61"/>
      <c r="OQM28" s="61"/>
      <c r="OQN28" s="61"/>
      <c r="OQO28" s="61"/>
      <c r="OQP28" s="61"/>
      <c r="OQQ28" s="61"/>
      <c r="OQR28" s="61"/>
      <c r="OQS28" s="61"/>
      <c r="OQT28" s="61"/>
      <c r="OQU28" s="61"/>
      <c r="OQV28" s="61"/>
      <c r="OQW28" s="61"/>
      <c r="OQX28" s="61"/>
      <c r="OQY28" s="61"/>
      <c r="OQZ28" s="61"/>
      <c r="ORA28" s="61"/>
      <c r="ORB28" s="61"/>
      <c r="ORC28" s="61"/>
      <c r="ORD28" s="61"/>
      <c r="ORE28" s="61"/>
      <c r="ORF28" s="61"/>
      <c r="ORG28" s="61"/>
      <c r="ORH28" s="61"/>
      <c r="ORI28" s="61"/>
      <c r="ORJ28" s="61"/>
      <c r="ORK28" s="61"/>
      <c r="ORL28" s="61"/>
      <c r="ORM28" s="61"/>
      <c r="ORN28" s="61"/>
      <c r="ORO28" s="61"/>
      <c r="ORP28" s="61"/>
      <c r="ORQ28" s="61"/>
      <c r="ORR28" s="61"/>
      <c r="ORS28" s="61"/>
      <c r="ORT28" s="61"/>
      <c r="ORU28" s="61"/>
      <c r="ORV28" s="61"/>
      <c r="ORW28" s="61"/>
      <c r="ORX28" s="61"/>
      <c r="ORY28" s="61"/>
      <c r="ORZ28" s="61"/>
      <c r="OSA28" s="61"/>
      <c r="OSB28" s="61"/>
      <c r="OSC28" s="61"/>
      <c r="OSD28" s="61"/>
      <c r="OSE28" s="61"/>
      <c r="OSF28" s="61"/>
      <c r="OSG28" s="61"/>
      <c r="OSH28" s="61"/>
      <c r="OSI28" s="61"/>
      <c r="OSJ28" s="61"/>
      <c r="OSK28" s="61"/>
      <c r="OSL28" s="61"/>
      <c r="OSM28" s="61"/>
      <c r="OSN28" s="61"/>
      <c r="OSO28" s="61"/>
      <c r="OSP28" s="61"/>
      <c r="OSQ28" s="61"/>
      <c r="OSR28" s="61"/>
      <c r="OSS28" s="61"/>
      <c r="OST28" s="61"/>
      <c r="OSU28" s="61"/>
      <c r="OSV28" s="61"/>
      <c r="OSW28" s="61"/>
      <c r="OSX28" s="61"/>
      <c r="OSY28" s="61"/>
      <c r="OSZ28" s="61"/>
      <c r="OTA28" s="61"/>
      <c r="OTB28" s="61"/>
      <c r="OTC28" s="61"/>
      <c r="OTD28" s="61"/>
      <c r="OTE28" s="61"/>
      <c r="OTF28" s="61"/>
      <c r="OTG28" s="61"/>
      <c r="OTH28" s="61"/>
      <c r="OTI28" s="61"/>
      <c r="OTJ28" s="61"/>
      <c r="OTK28" s="61"/>
      <c r="OTL28" s="61"/>
      <c r="OTM28" s="61"/>
      <c r="OTN28" s="61"/>
      <c r="OTO28" s="61"/>
      <c r="OTP28" s="61"/>
      <c r="OTQ28" s="61"/>
      <c r="OTR28" s="61"/>
      <c r="OTS28" s="61"/>
      <c r="OTT28" s="61"/>
      <c r="OTU28" s="61"/>
      <c r="OTV28" s="61"/>
      <c r="OTW28" s="61"/>
      <c r="OTX28" s="61"/>
      <c r="OTY28" s="61"/>
      <c r="OTZ28" s="61"/>
      <c r="OUA28" s="61"/>
      <c r="OUB28" s="61"/>
      <c r="OUC28" s="61"/>
      <c r="OUD28" s="61"/>
      <c r="OUE28" s="61"/>
      <c r="OUF28" s="61"/>
      <c r="OUG28" s="61"/>
      <c r="OUH28" s="61"/>
      <c r="OUI28" s="61"/>
      <c r="OUJ28" s="61"/>
      <c r="OUK28" s="61"/>
      <c r="OUL28" s="61"/>
      <c r="OUM28" s="61"/>
      <c r="OUN28" s="61"/>
      <c r="OUO28" s="61"/>
      <c r="OUP28" s="61"/>
      <c r="OUQ28" s="61"/>
      <c r="OUR28" s="61"/>
      <c r="OUS28" s="61"/>
      <c r="OUT28" s="61"/>
      <c r="OUU28" s="61"/>
      <c r="OUV28" s="61"/>
      <c r="OUW28" s="61"/>
      <c r="OUX28" s="61"/>
      <c r="OUY28" s="61"/>
      <c r="OUZ28" s="61"/>
      <c r="OVA28" s="61"/>
      <c r="OVB28" s="61"/>
      <c r="OVC28" s="61"/>
      <c r="OVD28" s="61"/>
      <c r="OVE28" s="61"/>
      <c r="OVF28" s="61"/>
      <c r="OVG28" s="61"/>
      <c r="OVH28" s="61"/>
      <c r="OVI28" s="61"/>
      <c r="OVJ28" s="61"/>
      <c r="OVK28" s="61"/>
      <c r="OVL28" s="61"/>
      <c r="OVM28" s="61"/>
      <c r="OVN28" s="61"/>
      <c r="OVO28" s="61"/>
      <c r="OVP28" s="61"/>
      <c r="OVQ28" s="61"/>
      <c r="OVR28" s="61"/>
      <c r="OVS28" s="61"/>
      <c r="OVT28" s="61"/>
      <c r="OVU28" s="61"/>
      <c r="OVV28" s="61"/>
      <c r="OVW28" s="61"/>
      <c r="OVX28" s="61"/>
      <c r="OVY28" s="61"/>
      <c r="OVZ28" s="61"/>
      <c r="OWA28" s="61"/>
      <c r="OWB28" s="61"/>
      <c r="OWC28" s="61"/>
      <c r="OWD28" s="61"/>
      <c r="OWE28" s="61"/>
      <c r="OWF28" s="61"/>
      <c r="OWG28" s="61"/>
      <c r="OWH28" s="61"/>
      <c r="OWI28" s="61"/>
      <c r="OWJ28" s="61"/>
      <c r="OWK28" s="61"/>
      <c r="OWL28" s="61"/>
      <c r="OWM28" s="61"/>
      <c r="OWN28" s="61"/>
      <c r="OWO28" s="61"/>
      <c r="OWP28" s="61"/>
      <c r="OWQ28" s="61"/>
      <c r="OWR28" s="61"/>
      <c r="OWS28" s="61"/>
      <c r="OWT28" s="61"/>
      <c r="OWU28" s="61"/>
      <c r="OWV28" s="61"/>
      <c r="OWW28" s="61"/>
      <c r="OWX28" s="61"/>
      <c r="OWY28" s="61"/>
      <c r="OWZ28" s="61"/>
      <c r="OXA28" s="61"/>
      <c r="OXB28" s="61"/>
      <c r="OXC28" s="61"/>
      <c r="OXD28" s="61"/>
      <c r="OXE28" s="61"/>
      <c r="OXF28" s="61"/>
      <c r="OXG28" s="61"/>
      <c r="OXH28" s="61"/>
      <c r="OXI28" s="61"/>
      <c r="OXJ28" s="61"/>
      <c r="OXK28" s="61"/>
      <c r="OXL28" s="61"/>
      <c r="OXM28" s="61"/>
      <c r="OXN28" s="61"/>
      <c r="OXO28" s="61"/>
      <c r="OXP28" s="61"/>
      <c r="OXQ28" s="61"/>
      <c r="OXR28" s="61"/>
      <c r="OXS28" s="61"/>
      <c r="OXT28" s="61"/>
      <c r="OXU28" s="61"/>
      <c r="OXV28" s="61"/>
      <c r="OXW28" s="61"/>
      <c r="OXX28" s="61"/>
      <c r="OXY28" s="61"/>
      <c r="OXZ28" s="61"/>
      <c r="OYA28" s="61"/>
      <c r="OYB28" s="61"/>
      <c r="OYC28" s="61"/>
      <c r="OYD28" s="61"/>
      <c r="OYE28" s="61"/>
      <c r="OYF28" s="61"/>
      <c r="OYG28" s="61"/>
      <c r="OYH28" s="61"/>
      <c r="OYI28" s="61"/>
      <c r="OYJ28" s="61"/>
      <c r="OYK28" s="61"/>
      <c r="OYL28" s="61"/>
      <c r="OYM28" s="61"/>
      <c r="OYN28" s="61"/>
      <c r="OYO28" s="61"/>
      <c r="OYP28" s="61"/>
      <c r="OYQ28" s="61"/>
      <c r="OYR28" s="61"/>
      <c r="OYS28" s="61"/>
      <c r="OYT28" s="61"/>
      <c r="OYU28" s="61"/>
      <c r="OYV28" s="61"/>
      <c r="OYW28" s="61"/>
      <c r="OYX28" s="61"/>
      <c r="OYY28" s="61"/>
      <c r="OYZ28" s="61"/>
      <c r="OZA28" s="61"/>
      <c r="OZB28" s="61"/>
      <c r="OZC28" s="61"/>
      <c r="OZD28" s="61"/>
      <c r="OZE28" s="61"/>
      <c r="OZF28" s="61"/>
      <c r="OZG28" s="61"/>
      <c r="OZH28" s="61"/>
      <c r="OZI28" s="61"/>
      <c r="OZJ28" s="61"/>
      <c r="OZK28" s="61"/>
      <c r="OZL28" s="61"/>
      <c r="OZM28" s="61"/>
      <c r="OZN28" s="61"/>
      <c r="OZO28" s="61"/>
      <c r="OZP28" s="61"/>
      <c r="OZQ28" s="61"/>
      <c r="OZR28" s="61"/>
      <c r="OZS28" s="61"/>
      <c r="OZT28" s="61"/>
      <c r="OZU28" s="61"/>
      <c r="OZV28" s="61"/>
      <c r="OZW28" s="61"/>
      <c r="OZX28" s="61"/>
      <c r="OZY28" s="61"/>
      <c r="OZZ28" s="61"/>
      <c r="PAA28" s="61"/>
      <c r="PAB28" s="61"/>
      <c r="PAC28" s="61"/>
      <c r="PAD28" s="61"/>
      <c r="PAE28" s="61"/>
      <c r="PAF28" s="61"/>
      <c r="PAG28" s="61"/>
      <c r="PAH28" s="61"/>
      <c r="PAI28" s="61"/>
      <c r="PAJ28" s="61"/>
      <c r="PAK28" s="61"/>
      <c r="PAL28" s="61"/>
      <c r="PAM28" s="61"/>
      <c r="PAN28" s="61"/>
      <c r="PAO28" s="61"/>
      <c r="PAP28" s="61"/>
      <c r="PAQ28" s="61"/>
      <c r="PAR28" s="61"/>
      <c r="PAS28" s="61"/>
      <c r="PAT28" s="61"/>
      <c r="PAU28" s="61"/>
      <c r="PAV28" s="61"/>
      <c r="PAW28" s="61"/>
      <c r="PAX28" s="61"/>
      <c r="PAY28" s="61"/>
      <c r="PAZ28" s="61"/>
      <c r="PBA28" s="61"/>
      <c r="PBB28" s="61"/>
      <c r="PBC28" s="61"/>
      <c r="PBD28" s="61"/>
      <c r="PBE28" s="61"/>
      <c r="PBF28" s="61"/>
      <c r="PBG28" s="61"/>
      <c r="PBH28" s="61"/>
      <c r="PBI28" s="61"/>
      <c r="PBJ28" s="61"/>
      <c r="PBK28" s="61"/>
      <c r="PBL28" s="61"/>
      <c r="PBM28" s="61"/>
      <c r="PBN28" s="61"/>
      <c r="PBO28" s="61"/>
      <c r="PBP28" s="61"/>
      <c r="PBQ28" s="61"/>
      <c r="PBR28" s="61"/>
      <c r="PBS28" s="61"/>
      <c r="PBT28" s="61"/>
      <c r="PBU28" s="61"/>
      <c r="PBV28" s="61"/>
      <c r="PBW28" s="61"/>
      <c r="PBX28" s="61"/>
      <c r="PBY28" s="61"/>
      <c r="PBZ28" s="61"/>
      <c r="PCA28" s="61"/>
      <c r="PCB28" s="61"/>
      <c r="PCC28" s="61"/>
      <c r="PCD28" s="61"/>
      <c r="PCE28" s="61"/>
      <c r="PCF28" s="61"/>
      <c r="PCG28" s="61"/>
      <c r="PCH28" s="61"/>
      <c r="PCI28" s="61"/>
      <c r="PCJ28" s="61"/>
      <c r="PCK28" s="61"/>
      <c r="PCL28" s="61"/>
      <c r="PCM28" s="61"/>
      <c r="PCN28" s="61"/>
      <c r="PCO28" s="61"/>
      <c r="PCP28" s="61"/>
      <c r="PCQ28" s="61"/>
      <c r="PCR28" s="61"/>
      <c r="PCS28" s="61"/>
      <c r="PCT28" s="61"/>
      <c r="PCU28" s="61"/>
      <c r="PCV28" s="61"/>
      <c r="PCW28" s="61"/>
      <c r="PCX28" s="61"/>
      <c r="PCY28" s="61"/>
      <c r="PCZ28" s="61"/>
      <c r="PDA28" s="61"/>
      <c r="PDB28" s="61"/>
      <c r="PDC28" s="61"/>
      <c r="PDD28" s="61"/>
      <c r="PDE28" s="61"/>
      <c r="PDF28" s="61"/>
      <c r="PDG28" s="61"/>
      <c r="PDH28" s="61"/>
      <c r="PDI28" s="61"/>
      <c r="PDJ28" s="61"/>
      <c r="PDK28" s="61"/>
      <c r="PDL28" s="61"/>
      <c r="PDM28" s="61"/>
      <c r="PDN28" s="61"/>
      <c r="PDO28" s="61"/>
      <c r="PDP28" s="61"/>
      <c r="PDQ28" s="61"/>
      <c r="PDR28" s="61"/>
      <c r="PDS28" s="61"/>
      <c r="PDT28" s="61"/>
      <c r="PDU28" s="61"/>
      <c r="PDV28" s="61"/>
      <c r="PDW28" s="61"/>
      <c r="PDX28" s="61"/>
      <c r="PDY28" s="61"/>
      <c r="PDZ28" s="61"/>
      <c r="PEA28" s="61"/>
      <c r="PEB28" s="61"/>
      <c r="PEC28" s="61"/>
      <c r="PED28" s="61"/>
      <c r="PEE28" s="61"/>
      <c r="PEF28" s="61"/>
      <c r="PEG28" s="61"/>
      <c r="PEH28" s="61"/>
      <c r="PEI28" s="61"/>
      <c r="PEJ28" s="61"/>
      <c r="PEK28" s="61"/>
      <c r="PEL28" s="61"/>
      <c r="PEM28" s="61"/>
      <c r="PEN28" s="61"/>
      <c r="PEO28" s="61"/>
      <c r="PEP28" s="61"/>
      <c r="PEQ28" s="61"/>
      <c r="PER28" s="61"/>
      <c r="PES28" s="61"/>
      <c r="PET28" s="61"/>
      <c r="PEU28" s="61"/>
      <c r="PEV28" s="61"/>
      <c r="PEW28" s="61"/>
      <c r="PEX28" s="61"/>
      <c r="PEY28" s="61"/>
      <c r="PEZ28" s="61"/>
      <c r="PFA28" s="61"/>
      <c r="PFB28" s="61"/>
      <c r="PFC28" s="61"/>
      <c r="PFD28" s="61"/>
      <c r="PFE28" s="61"/>
      <c r="PFF28" s="61"/>
      <c r="PFG28" s="61"/>
      <c r="PFH28" s="61"/>
      <c r="PFI28" s="61"/>
      <c r="PFJ28" s="61"/>
      <c r="PFK28" s="61"/>
      <c r="PFL28" s="61"/>
      <c r="PFM28" s="61"/>
      <c r="PFN28" s="61"/>
      <c r="PFO28" s="61"/>
      <c r="PFP28" s="61"/>
      <c r="PFQ28" s="61"/>
      <c r="PFR28" s="61"/>
      <c r="PFS28" s="61"/>
      <c r="PFT28" s="61"/>
      <c r="PFU28" s="61"/>
      <c r="PFV28" s="61"/>
      <c r="PFW28" s="61"/>
      <c r="PFX28" s="61"/>
      <c r="PFY28" s="61"/>
      <c r="PFZ28" s="61"/>
      <c r="PGA28" s="61"/>
      <c r="PGB28" s="61"/>
      <c r="PGC28" s="61"/>
      <c r="PGD28" s="61"/>
      <c r="PGE28" s="61"/>
      <c r="PGF28" s="61"/>
      <c r="PGG28" s="61"/>
      <c r="PGH28" s="61"/>
      <c r="PGI28" s="61"/>
      <c r="PGJ28" s="61"/>
      <c r="PGK28" s="61"/>
      <c r="PGL28" s="61"/>
      <c r="PGM28" s="61"/>
      <c r="PGN28" s="61"/>
      <c r="PGO28" s="61"/>
      <c r="PGP28" s="61"/>
      <c r="PGQ28" s="61"/>
      <c r="PGR28" s="61"/>
      <c r="PGS28" s="61"/>
      <c r="PGT28" s="61"/>
      <c r="PGU28" s="61"/>
      <c r="PGV28" s="61"/>
      <c r="PGW28" s="61"/>
      <c r="PGX28" s="61"/>
      <c r="PGY28" s="61"/>
      <c r="PGZ28" s="61"/>
      <c r="PHA28" s="61"/>
      <c r="PHB28" s="61"/>
      <c r="PHC28" s="61"/>
      <c r="PHD28" s="61"/>
      <c r="PHE28" s="61"/>
      <c r="PHF28" s="61"/>
      <c r="PHG28" s="61"/>
      <c r="PHH28" s="61"/>
      <c r="PHI28" s="61"/>
      <c r="PHJ28" s="61"/>
      <c r="PHK28" s="61"/>
      <c r="PHL28" s="61"/>
      <c r="PHM28" s="61"/>
      <c r="PHN28" s="61"/>
      <c r="PHO28" s="61"/>
      <c r="PHP28" s="61"/>
      <c r="PHQ28" s="61"/>
      <c r="PHR28" s="61"/>
      <c r="PHS28" s="61"/>
      <c r="PHT28" s="61"/>
      <c r="PHU28" s="61"/>
      <c r="PHV28" s="61"/>
      <c r="PHW28" s="61"/>
      <c r="PHX28" s="61"/>
      <c r="PHY28" s="61"/>
      <c r="PHZ28" s="61"/>
      <c r="PIA28" s="61"/>
      <c r="PIB28" s="61"/>
      <c r="PIC28" s="61"/>
      <c r="PID28" s="61"/>
      <c r="PIE28" s="61"/>
      <c r="PIF28" s="61"/>
      <c r="PIG28" s="61"/>
      <c r="PIH28" s="61"/>
      <c r="PII28" s="61"/>
      <c r="PIJ28" s="61"/>
      <c r="PIK28" s="61"/>
      <c r="PIL28" s="61"/>
      <c r="PIM28" s="61"/>
      <c r="PIN28" s="61"/>
      <c r="PIO28" s="61"/>
      <c r="PIP28" s="61"/>
      <c r="PIQ28" s="61"/>
      <c r="PIR28" s="61"/>
      <c r="PIS28" s="61"/>
      <c r="PIT28" s="61"/>
      <c r="PIU28" s="61"/>
      <c r="PIV28" s="61"/>
      <c r="PIW28" s="61"/>
      <c r="PIX28" s="61"/>
      <c r="PIY28" s="61"/>
      <c r="PIZ28" s="61"/>
      <c r="PJA28" s="61"/>
      <c r="PJB28" s="61"/>
      <c r="PJC28" s="61"/>
      <c r="PJD28" s="61"/>
      <c r="PJE28" s="61"/>
      <c r="PJF28" s="61"/>
      <c r="PJG28" s="61"/>
      <c r="PJH28" s="61"/>
      <c r="PJI28" s="61"/>
      <c r="PJJ28" s="61"/>
      <c r="PJK28" s="61"/>
      <c r="PJL28" s="61"/>
      <c r="PJM28" s="61"/>
      <c r="PJN28" s="61"/>
      <c r="PJO28" s="61"/>
      <c r="PJP28" s="61"/>
      <c r="PJQ28" s="61"/>
      <c r="PJR28" s="61"/>
      <c r="PJS28" s="61"/>
      <c r="PJT28" s="61"/>
      <c r="PJU28" s="61"/>
      <c r="PJV28" s="61"/>
      <c r="PJW28" s="61"/>
      <c r="PJX28" s="61"/>
      <c r="PJY28" s="61"/>
      <c r="PJZ28" s="61"/>
      <c r="PKA28" s="61"/>
      <c r="PKB28" s="61"/>
      <c r="PKC28" s="61"/>
      <c r="PKD28" s="61"/>
      <c r="PKE28" s="61"/>
      <c r="PKF28" s="61"/>
      <c r="PKG28" s="61"/>
      <c r="PKH28" s="61"/>
      <c r="PKI28" s="61"/>
      <c r="PKJ28" s="61"/>
      <c r="PKK28" s="61"/>
      <c r="PKL28" s="61"/>
      <c r="PKM28" s="61"/>
      <c r="PKN28" s="61"/>
      <c r="PKO28" s="61"/>
      <c r="PKP28" s="61"/>
      <c r="PKQ28" s="61"/>
      <c r="PKR28" s="61"/>
      <c r="PKS28" s="61"/>
      <c r="PKT28" s="61"/>
      <c r="PKU28" s="61"/>
      <c r="PKV28" s="61"/>
      <c r="PKW28" s="61"/>
      <c r="PKX28" s="61"/>
      <c r="PKY28" s="61"/>
      <c r="PKZ28" s="61"/>
      <c r="PLA28" s="61"/>
      <c r="PLB28" s="61"/>
      <c r="PLC28" s="61"/>
      <c r="PLD28" s="61"/>
      <c r="PLE28" s="61"/>
      <c r="PLF28" s="61"/>
      <c r="PLG28" s="61"/>
      <c r="PLH28" s="61"/>
      <c r="PLI28" s="61"/>
      <c r="PLJ28" s="61"/>
      <c r="PLK28" s="61"/>
      <c r="PLL28" s="61"/>
      <c r="PLM28" s="61"/>
      <c r="PLN28" s="61"/>
      <c r="PLO28" s="61"/>
      <c r="PLP28" s="61"/>
      <c r="PLQ28" s="61"/>
      <c r="PLR28" s="61"/>
      <c r="PLS28" s="61"/>
      <c r="PLT28" s="61"/>
      <c r="PLU28" s="61"/>
      <c r="PLV28" s="61"/>
      <c r="PLW28" s="61"/>
      <c r="PLX28" s="61"/>
      <c r="PLY28" s="61"/>
      <c r="PLZ28" s="61"/>
      <c r="PMA28" s="61"/>
      <c r="PMB28" s="61"/>
      <c r="PMC28" s="61"/>
      <c r="PMD28" s="61"/>
      <c r="PME28" s="61"/>
      <c r="PMF28" s="61"/>
      <c r="PMG28" s="61"/>
      <c r="PMH28" s="61"/>
      <c r="PMI28" s="61"/>
      <c r="PMJ28" s="61"/>
      <c r="PMK28" s="61"/>
      <c r="PML28" s="61"/>
      <c r="PMM28" s="61"/>
      <c r="PMN28" s="61"/>
      <c r="PMO28" s="61"/>
      <c r="PMP28" s="61"/>
      <c r="PMQ28" s="61"/>
      <c r="PMR28" s="61"/>
      <c r="PMS28" s="61"/>
      <c r="PMT28" s="61"/>
      <c r="PMU28" s="61"/>
      <c r="PMV28" s="61"/>
      <c r="PMW28" s="61"/>
      <c r="PMX28" s="61"/>
      <c r="PMY28" s="61"/>
      <c r="PMZ28" s="61"/>
      <c r="PNA28" s="61"/>
      <c r="PNB28" s="61"/>
      <c r="PNC28" s="61"/>
      <c r="PND28" s="61"/>
      <c r="PNE28" s="61"/>
      <c r="PNF28" s="61"/>
      <c r="PNG28" s="61"/>
      <c r="PNH28" s="61"/>
      <c r="PNI28" s="61"/>
      <c r="PNJ28" s="61"/>
      <c r="PNK28" s="61"/>
      <c r="PNL28" s="61"/>
      <c r="PNM28" s="61"/>
      <c r="PNN28" s="61"/>
      <c r="PNO28" s="61"/>
      <c r="PNP28" s="61"/>
      <c r="PNQ28" s="61"/>
      <c r="PNR28" s="61"/>
      <c r="PNS28" s="61"/>
      <c r="PNT28" s="61"/>
      <c r="PNU28" s="61"/>
      <c r="PNV28" s="61"/>
      <c r="PNW28" s="61"/>
      <c r="PNX28" s="61"/>
      <c r="PNY28" s="61"/>
      <c r="PNZ28" s="61"/>
      <c r="POA28" s="61"/>
      <c r="POB28" s="61"/>
      <c r="POC28" s="61"/>
      <c r="POD28" s="61"/>
      <c r="POE28" s="61"/>
      <c r="POF28" s="61"/>
      <c r="POG28" s="61"/>
      <c r="POH28" s="61"/>
      <c r="POI28" s="61"/>
      <c r="POJ28" s="61"/>
      <c r="POK28" s="61"/>
      <c r="POL28" s="61"/>
      <c r="POM28" s="61"/>
      <c r="PON28" s="61"/>
      <c r="POO28" s="61"/>
      <c r="POP28" s="61"/>
      <c r="POQ28" s="61"/>
      <c r="POR28" s="61"/>
      <c r="POS28" s="61"/>
      <c r="POT28" s="61"/>
      <c r="POU28" s="61"/>
      <c r="POV28" s="61"/>
      <c r="POW28" s="61"/>
      <c r="POX28" s="61"/>
      <c r="POY28" s="61"/>
      <c r="POZ28" s="61"/>
      <c r="PPA28" s="61"/>
      <c r="PPB28" s="61"/>
      <c r="PPC28" s="61"/>
      <c r="PPD28" s="61"/>
      <c r="PPE28" s="61"/>
      <c r="PPF28" s="61"/>
      <c r="PPG28" s="61"/>
      <c r="PPH28" s="61"/>
      <c r="PPI28" s="61"/>
      <c r="PPJ28" s="61"/>
      <c r="PPK28" s="61"/>
      <c r="PPL28" s="61"/>
      <c r="PPM28" s="61"/>
      <c r="PPN28" s="61"/>
      <c r="PPO28" s="61"/>
      <c r="PPP28" s="61"/>
      <c r="PPQ28" s="61"/>
      <c r="PPR28" s="61"/>
      <c r="PPS28" s="61"/>
      <c r="PPT28" s="61"/>
      <c r="PPU28" s="61"/>
      <c r="PPV28" s="61"/>
      <c r="PPW28" s="61"/>
      <c r="PPX28" s="61"/>
      <c r="PPY28" s="61"/>
      <c r="PPZ28" s="61"/>
      <c r="PQA28" s="61"/>
      <c r="PQB28" s="61"/>
      <c r="PQC28" s="61"/>
      <c r="PQD28" s="61"/>
      <c r="PQE28" s="61"/>
      <c r="PQF28" s="61"/>
      <c r="PQG28" s="61"/>
      <c r="PQH28" s="61"/>
      <c r="PQI28" s="61"/>
      <c r="PQJ28" s="61"/>
      <c r="PQK28" s="61"/>
      <c r="PQL28" s="61"/>
      <c r="PQM28" s="61"/>
      <c r="PQN28" s="61"/>
      <c r="PQO28" s="61"/>
      <c r="PQP28" s="61"/>
      <c r="PQQ28" s="61"/>
      <c r="PQR28" s="61"/>
      <c r="PQS28" s="61"/>
      <c r="PQT28" s="61"/>
      <c r="PQU28" s="61"/>
      <c r="PQV28" s="61"/>
      <c r="PQW28" s="61"/>
      <c r="PQX28" s="61"/>
      <c r="PQY28" s="61"/>
      <c r="PQZ28" s="61"/>
      <c r="PRA28" s="61"/>
      <c r="PRB28" s="61"/>
      <c r="PRC28" s="61"/>
      <c r="PRD28" s="61"/>
      <c r="PRE28" s="61"/>
      <c r="PRF28" s="61"/>
      <c r="PRG28" s="61"/>
      <c r="PRH28" s="61"/>
      <c r="PRI28" s="61"/>
      <c r="PRJ28" s="61"/>
      <c r="PRK28" s="61"/>
      <c r="PRL28" s="61"/>
      <c r="PRM28" s="61"/>
      <c r="PRN28" s="61"/>
      <c r="PRO28" s="61"/>
      <c r="PRP28" s="61"/>
      <c r="PRQ28" s="61"/>
      <c r="PRR28" s="61"/>
      <c r="PRS28" s="61"/>
      <c r="PRT28" s="61"/>
      <c r="PRU28" s="61"/>
      <c r="PRV28" s="61"/>
      <c r="PRW28" s="61"/>
      <c r="PRX28" s="61"/>
      <c r="PRY28" s="61"/>
      <c r="PRZ28" s="61"/>
      <c r="PSA28" s="61"/>
      <c r="PSB28" s="61"/>
      <c r="PSC28" s="61"/>
      <c r="PSD28" s="61"/>
      <c r="PSE28" s="61"/>
      <c r="PSF28" s="61"/>
      <c r="PSG28" s="61"/>
      <c r="PSH28" s="61"/>
      <c r="PSI28" s="61"/>
      <c r="PSJ28" s="61"/>
      <c r="PSK28" s="61"/>
      <c r="PSL28" s="61"/>
      <c r="PSM28" s="61"/>
      <c r="PSN28" s="61"/>
      <c r="PSO28" s="61"/>
      <c r="PSP28" s="61"/>
      <c r="PSQ28" s="61"/>
      <c r="PSR28" s="61"/>
      <c r="PSS28" s="61"/>
      <c r="PST28" s="61"/>
      <c r="PSU28" s="61"/>
      <c r="PSV28" s="61"/>
      <c r="PSW28" s="61"/>
      <c r="PSX28" s="61"/>
      <c r="PSY28" s="61"/>
      <c r="PSZ28" s="61"/>
      <c r="PTA28" s="61"/>
      <c r="PTB28" s="61"/>
      <c r="PTC28" s="61"/>
      <c r="PTD28" s="61"/>
      <c r="PTE28" s="61"/>
      <c r="PTF28" s="61"/>
      <c r="PTG28" s="61"/>
      <c r="PTH28" s="61"/>
      <c r="PTI28" s="61"/>
      <c r="PTJ28" s="61"/>
      <c r="PTK28" s="61"/>
      <c r="PTL28" s="61"/>
      <c r="PTM28" s="61"/>
      <c r="PTN28" s="61"/>
      <c r="PTO28" s="61"/>
      <c r="PTP28" s="61"/>
      <c r="PTQ28" s="61"/>
      <c r="PTR28" s="61"/>
      <c r="PTS28" s="61"/>
      <c r="PTT28" s="61"/>
      <c r="PTU28" s="61"/>
      <c r="PTV28" s="61"/>
      <c r="PTW28" s="61"/>
      <c r="PTX28" s="61"/>
      <c r="PTY28" s="61"/>
      <c r="PTZ28" s="61"/>
      <c r="PUA28" s="61"/>
      <c r="PUB28" s="61"/>
      <c r="PUC28" s="61"/>
      <c r="PUD28" s="61"/>
      <c r="PUE28" s="61"/>
      <c r="PUF28" s="61"/>
      <c r="PUG28" s="61"/>
      <c r="PUH28" s="61"/>
      <c r="PUI28" s="61"/>
      <c r="PUJ28" s="61"/>
      <c r="PUK28" s="61"/>
      <c r="PUL28" s="61"/>
      <c r="PUM28" s="61"/>
      <c r="PUN28" s="61"/>
      <c r="PUO28" s="61"/>
      <c r="PUP28" s="61"/>
      <c r="PUQ28" s="61"/>
      <c r="PUR28" s="61"/>
      <c r="PUS28" s="61"/>
      <c r="PUT28" s="61"/>
      <c r="PUU28" s="61"/>
      <c r="PUV28" s="61"/>
      <c r="PUW28" s="61"/>
      <c r="PUX28" s="61"/>
      <c r="PUY28" s="61"/>
      <c r="PUZ28" s="61"/>
      <c r="PVA28" s="61"/>
      <c r="PVB28" s="61"/>
      <c r="PVC28" s="61"/>
      <c r="PVD28" s="61"/>
      <c r="PVE28" s="61"/>
      <c r="PVF28" s="61"/>
      <c r="PVG28" s="61"/>
      <c r="PVH28" s="61"/>
      <c r="PVI28" s="61"/>
      <c r="PVJ28" s="61"/>
      <c r="PVK28" s="61"/>
      <c r="PVL28" s="61"/>
      <c r="PVM28" s="61"/>
      <c r="PVN28" s="61"/>
      <c r="PVO28" s="61"/>
      <c r="PVP28" s="61"/>
      <c r="PVQ28" s="61"/>
      <c r="PVR28" s="61"/>
      <c r="PVS28" s="61"/>
      <c r="PVT28" s="61"/>
      <c r="PVU28" s="61"/>
      <c r="PVV28" s="61"/>
      <c r="PVW28" s="61"/>
      <c r="PVX28" s="61"/>
      <c r="PVY28" s="61"/>
      <c r="PVZ28" s="61"/>
      <c r="PWA28" s="61"/>
      <c r="PWB28" s="61"/>
      <c r="PWC28" s="61"/>
      <c r="PWD28" s="61"/>
      <c r="PWE28" s="61"/>
      <c r="PWF28" s="61"/>
      <c r="PWG28" s="61"/>
      <c r="PWH28" s="61"/>
      <c r="PWI28" s="61"/>
      <c r="PWJ28" s="61"/>
      <c r="PWK28" s="61"/>
      <c r="PWL28" s="61"/>
      <c r="PWM28" s="61"/>
      <c r="PWN28" s="61"/>
      <c r="PWO28" s="61"/>
      <c r="PWP28" s="61"/>
      <c r="PWQ28" s="61"/>
      <c r="PWR28" s="61"/>
      <c r="PWS28" s="61"/>
      <c r="PWT28" s="61"/>
      <c r="PWU28" s="61"/>
      <c r="PWV28" s="61"/>
      <c r="PWW28" s="61"/>
      <c r="PWX28" s="61"/>
      <c r="PWY28" s="61"/>
      <c r="PWZ28" s="61"/>
      <c r="PXA28" s="61"/>
      <c r="PXB28" s="61"/>
      <c r="PXC28" s="61"/>
      <c r="PXD28" s="61"/>
      <c r="PXE28" s="61"/>
      <c r="PXF28" s="61"/>
      <c r="PXG28" s="61"/>
      <c r="PXH28" s="61"/>
      <c r="PXI28" s="61"/>
      <c r="PXJ28" s="61"/>
      <c r="PXK28" s="61"/>
      <c r="PXL28" s="61"/>
      <c r="PXM28" s="61"/>
      <c r="PXN28" s="61"/>
      <c r="PXO28" s="61"/>
      <c r="PXP28" s="61"/>
      <c r="PXQ28" s="61"/>
      <c r="PXR28" s="61"/>
      <c r="PXS28" s="61"/>
      <c r="PXT28" s="61"/>
      <c r="PXU28" s="61"/>
      <c r="PXV28" s="61"/>
      <c r="PXW28" s="61"/>
      <c r="PXX28" s="61"/>
      <c r="PXY28" s="61"/>
      <c r="PXZ28" s="61"/>
      <c r="PYA28" s="61"/>
      <c r="PYB28" s="61"/>
      <c r="PYC28" s="61"/>
      <c r="PYD28" s="61"/>
      <c r="PYE28" s="61"/>
      <c r="PYF28" s="61"/>
      <c r="PYG28" s="61"/>
      <c r="PYH28" s="61"/>
      <c r="PYI28" s="61"/>
      <c r="PYJ28" s="61"/>
      <c r="PYK28" s="61"/>
      <c r="PYL28" s="61"/>
      <c r="PYM28" s="61"/>
      <c r="PYN28" s="61"/>
      <c r="PYO28" s="61"/>
      <c r="PYP28" s="61"/>
      <c r="PYQ28" s="61"/>
      <c r="PYR28" s="61"/>
      <c r="PYS28" s="61"/>
      <c r="PYT28" s="61"/>
      <c r="PYU28" s="61"/>
      <c r="PYV28" s="61"/>
      <c r="PYW28" s="61"/>
      <c r="PYX28" s="61"/>
      <c r="PYY28" s="61"/>
      <c r="PYZ28" s="61"/>
      <c r="PZA28" s="61"/>
      <c r="PZB28" s="61"/>
      <c r="PZC28" s="61"/>
      <c r="PZD28" s="61"/>
      <c r="PZE28" s="61"/>
      <c r="PZF28" s="61"/>
      <c r="PZG28" s="61"/>
      <c r="PZH28" s="61"/>
      <c r="PZI28" s="61"/>
      <c r="PZJ28" s="61"/>
      <c r="PZK28" s="61"/>
      <c r="PZL28" s="61"/>
      <c r="PZM28" s="61"/>
      <c r="PZN28" s="61"/>
      <c r="PZO28" s="61"/>
      <c r="PZP28" s="61"/>
      <c r="PZQ28" s="61"/>
      <c r="PZR28" s="61"/>
      <c r="PZS28" s="61"/>
      <c r="PZT28" s="61"/>
      <c r="PZU28" s="61"/>
      <c r="PZV28" s="61"/>
      <c r="PZW28" s="61"/>
      <c r="PZX28" s="61"/>
      <c r="PZY28" s="61"/>
      <c r="PZZ28" s="61"/>
      <c r="QAA28" s="61"/>
      <c r="QAB28" s="61"/>
      <c r="QAC28" s="61"/>
      <c r="QAD28" s="61"/>
      <c r="QAE28" s="61"/>
      <c r="QAF28" s="61"/>
      <c r="QAG28" s="61"/>
      <c r="QAH28" s="61"/>
      <c r="QAI28" s="61"/>
      <c r="QAJ28" s="61"/>
      <c r="QAK28" s="61"/>
      <c r="QAL28" s="61"/>
      <c r="QAM28" s="61"/>
      <c r="QAN28" s="61"/>
      <c r="QAO28" s="61"/>
      <c r="QAP28" s="61"/>
      <c r="QAQ28" s="61"/>
      <c r="QAR28" s="61"/>
      <c r="QAS28" s="61"/>
      <c r="QAT28" s="61"/>
      <c r="QAU28" s="61"/>
      <c r="QAV28" s="61"/>
      <c r="QAW28" s="61"/>
      <c r="QAX28" s="61"/>
      <c r="QAY28" s="61"/>
      <c r="QAZ28" s="61"/>
      <c r="QBA28" s="61"/>
      <c r="QBB28" s="61"/>
      <c r="QBC28" s="61"/>
      <c r="QBD28" s="61"/>
      <c r="QBE28" s="61"/>
      <c r="QBF28" s="61"/>
      <c r="QBG28" s="61"/>
      <c r="QBH28" s="61"/>
      <c r="QBI28" s="61"/>
      <c r="QBJ28" s="61"/>
      <c r="QBK28" s="61"/>
      <c r="QBL28" s="61"/>
      <c r="QBM28" s="61"/>
      <c r="QBN28" s="61"/>
      <c r="QBO28" s="61"/>
      <c r="QBP28" s="61"/>
      <c r="QBQ28" s="61"/>
      <c r="QBR28" s="61"/>
      <c r="QBS28" s="61"/>
      <c r="QBT28" s="61"/>
      <c r="QBU28" s="61"/>
      <c r="QBV28" s="61"/>
      <c r="QBW28" s="61"/>
      <c r="QBX28" s="61"/>
      <c r="QBY28" s="61"/>
      <c r="QBZ28" s="61"/>
      <c r="QCA28" s="61"/>
      <c r="QCB28" s="61"/>
      <c r="QCC28" s="61"/>
      <c r="QCD28" s="61"/>
      <c r="QCE28" s="61"/>
      <c r="QCF28" s="61"/>
      <c r="QCG28" s="61"/>
      <c r="QCH28" s="61"/>
      <c r="QCI28" s="61"/>
      <c r="QCJ28" s="61"/>
      <c r="QCK28" s="61"/>
      <c r="QCL28" s="61"/>
      <c r="QCM28" s="61"/>
      <c r="QCN28" s="61"/>
      <c r="QCO28" s="61"/>
      <c r="QCP28" s="61"/>
      <c r="QCQ28" s="61"/>
      <c r="QCR28" s="61"/>
      <c r="QCS28" s="61"/>
      <c r="QCT28" s="61"/>
      <c r="QCU28" s="61"/>
      <c r="QCV28" s="61"/>
      <c r="QCW28" s="61"/>
      <c r="QCX28" s="61"/>
      <c r="QCY28" s="61"/>
      <c r="QCZ28" s="61"/>
      <c r="QDA28" s="61"/>
      <c r="QDB28" s="61"/>
      <c r="QDC28" s="61"/>
      <c r="QDD28" s="61"/>
      <c r="QDE28" s="61"/>
      <c r="QDF28" s="61"/>
      <c r="QDG28" s="61"/>
      <c r="QDH28" s="61"/>
      <c r="QDI28" s="61"/>
      <c r="QDJ28" s="61"/>
      <c r="QDK28" s="61"/>
      <c r="QDL28" s="61"/>
      <c r="QDM28" s="61"/>
      <c r="QDN28" s="61"/>
      <c r="QDO28" s="61"/>
      <c r="QDP28" s="61"/>
      <c r="QDQ28" s="61"/>
      <c r="QDR28" s="61"/>
      <c r="QDS28" s="61"/>
      <c r="QDT28" s="61"/>
      <c r="QDU28" s="61"/>
      <c r="QDV28" s="61"/>
      <c r="QDW28" s="61"/>
      <c r="QDX28" s="61"/>
      <c r="QDY28" s="61"/>
      <c r="QDZ28" s="61"/>
      <c r="QEA28" s="61"/>
      <c r="QEB28" s="61"/>
      <c r="QEC28" s="61"/>
      <c r="QED28" s="61"/>
      <c r="QEE28" s="61"/>
      <c r="QEF28" s="61"/>
      <c r="QEG28" s="61"/>
      <c r="QEH28" s="61"/>
      <c r="QEI28" s="61"/>
      <c r="QEJ28" s="61"/>
      <c r="QEK28" s="61"/>
      <c r="QEL28" s="61"/>
      <c r="QEM28" s="61"/>
      <c r="QEN28" s="61"/>
      <c r="QEO28" s="61"/>
      <c r="QEP28" s="61"/>
      <c r="QEQ28" s="61"/>
      <c r="QER28" s="61"/>
      <c r="QES28" s="61"/>
      <c r="QET28" s="61"/>
      <c r="QEU28" s="61"/>
      <c r="QEV28" s="61"/>
      <c r="QEW28" s="61"/>
      <c r="QEX28" s="61"/>
      <c r="QEY28" s="61"/>
      <c r="QEZ28" s="61"/>
      <c r="QFA28" s="61"/>
      <c r="QFB28" s="61"/>
      <c r="QFC28" s="61"/>
      <c r="QFD28" s="61"/>
      <c r="QFE28" s="61"/>
      <c r="QFF28" s="61"/>
      <c r="QFG28" s="61"/>
      <c r="QFH28" s="61"/>
      <c r="QFI28" s="61"/>
      <c r="QFJ28" s="61"/>
      <c r="QFK28" s="61"/>
      <c r="QFL28" s="61"/>
      <c r="QFM28" s="61"/>
      <c r="QFN28" s="61"/>
      <c r="QFO28" s="61"/>
      <c r="QFP28" s="61"/>
      <c r="QFQ28" s="61"/>
      <c r="QFR28" s="61"/>
      <c r="QFS28" s="61"/>
      <c r="QFT28" s="61"/>
      <c r="QFU28" s="61"/>
      <c r="QFV28" s="61"/>
      <c r="QFW28" s="61"/>
      <c r="QFX28" s="61"/>
      <c r="QFY28" s="61"/>
      <c r="QFZ28" s="61"/>
      <c r="QGA28" s="61"/>
      <c r="QGB28" s="61"/>
      <c r="QGC28" s="61"/>
      <c r="QGD28" s="61"/>
      <c r="QGE28" s="61"/>
      <c r="QGF28" s="61"/>
      <c r="QGG28" s="61"/>
      <c r="QGH28" s="61"/>
      <c r="QGI28" s="61"/>
      <c r="QGJ28" s="61"/>
      <c r="QGK28" s="61"/>
      <c r="QGL28" s="61"/>
      <c r="QGM28" s="61"/>
      <c r="QGN28" s="61"/>
      <c r="QGO28" s="61"/>
      <c r="QGP28" s="61"/>
      <c r="QGQ28" s="61"/>
      <c r="QGR28" s="61"/>
      <c r="QGS28" s="61"/>
      <c r="QGT28" s="61"/>
      <c r="QGU28" s="61"/>
      <c r="QGV28" s="61"/>
      <c r="QGW28" s="61"/>
      <c r="QGX28" s="61"/>
      <c r="QGY28" s="61"/>
      <c r="QGZ28" s="61"/>
      <c r="QHA28" s="61"/>
      <c r="QHB28" s="61"/>
      <c r="QHC28" s="61"/>
      <c r="QHD28" s="61"/>
      <c r="QHE28" s="61"/>
      <c r="QHF28" s="61"/>
      <c r="QHG28" s="61"/>
      <c r="QHH28" s="61"/>
      <c r="QHI28" s="61"/>
      <c r="QHJ28" s="61"/>
      <c r="QHK28" s="61"/>
      <c r="QHL28" s="61"/>
      <c r="QHM28" s="61"/>
      <c r="QHN28" s="61"/>
      <c r="QHO28" s="61"/>
      <c r="QHP28" s="61"/>
      <c r="QHQ28" s="61"/>
      <c r="QHR28" s="61"/>
      <c r="QHS28" s="61"/>
      <c r="QHT28" s="61"/>
      <c r="QHU28" s="61"/>
      <c r="QHV28" s="61"/>
      <c r="QHW28" s="61"/>
      <c r="QHX28" s="61"/>
      <c r="QHY28" s="61"/>
      <c r="QHZ28" s="61"/>
      <c r="QIA28" s="61"/>
      <c r="QIB28" s="61"/>
      <c r="QIC28" s="61"/>
      <c r="QID28" s="61"/>
      <c r="QIE28" s="61"/>
      <c r="QIF28" s="61"/>
      <c r="QIG28" s="61"/>
      <c r="QIH28" s="61"/>
      <c r="QII28" s="61"/>
      <c r="QIJ28" s="61"/>
      <c r="QIK28" s="61"/>
      <c r="QIL28" s="61"/>
      <c r="QIM28" s="61"/>
      <c r="QIN28" s="61"/>
      <c r="QIO28" s="61"/>
      <c r="QIP28" s="61"/>
      <c r="QIQ28" s="61"/>
      <c r="QIR28" s="61"/>
      <c r="QIS28" s="61"/>
      <c r="QIT28" s="61"/>
      <c r="QIU28" s="61"/>
      <c r="QIV28" s="61"/>
      <c r="QIW28" s="61"/>
      <c r="QIX28" s="61"/>
      <c r="QIY28" s="61"/>
      <c r="QIZ28" s="61"/>
      <c r="QJA28" s="61"/>
      <c r="QJB28" s="61"/>
      <c r="QJC28" s="61"/>
      <c r="QJD28" s="61"/>
      <c r="QJE28" s="61"/>
      <c r="QJF28" s="61"/>
      <c r="QJG28" s="61"/>
      <c r="QJH28" s="61"/>
      <c r="QJI28" s="61"/>
      <c r="QJJ28" s="61"/>
      <c r="QJK28" s="61"/>
      <c r="QJL28" s="61"/>
      <c r="QJM28" s="61"/>
      <c r="QJN28" s="61"/>
      <c r="QJO28" s="61"/>
      <c r="QJP28" s="61"/>
      <c r="QJQ28" s="61"/>
      <c r="QJR28" s="61"/>
      <c r="QJS28" s="61"/>
      <c r="QJT28" s="61"/>
      <c r="QJU28" s="61"/>
      <c r="QJV28" s="61"/>
      <c r="QJW28" s="61"/>
      <c r="QJX28" s="61"/>
      <c r="QJY28" s="61"/>
      <c r="QJZ28" s="61"/>
      <c r="QKA28" s="61"/>
      <c r="QKB28" s="61"/>
      <c r="QKC28" s="61"/>
      <c r="QKD28" s="61"/>
      <c r="QKE28" s="61"/>
      <c r="QKF28" s="61"/>
      <c r="QKG28" s="61"/>
      <c r="QKH28" s="61"/>
      <c r="QKI28" s="61"/>
      <c r="QKJ28" s="61"/>
      <c r="QKK28" s="61"/>
      <c r="QKL28" s="61"/>
      <c r="QKM28" s="61"/>
      <c r="QKN28" s="61"/>
      <c r="QKO28" s="61"/>
      <c r="QKP28" s="61"/>
      <c r="QKQ28" s="61"/>
      <c r="QKR28" s="61"/>
      <c r="QKS28" s="61"/>
      <c r="QKT28" s="61"/>
      <c r="QKU28" s="61"/>
      <c r="QKV28" s="61"/>
      <c r="QKW28" s="61"/>
      <c r="QKX28" s="61"/>
      <c r="QKY28" s="61"/>
      <c r="QKZ28" s="61"/>
      <c r="QLA28" s="61"/>
      <c r="QLB28" s="61"/>
      <c r="QLC28" s="61"/>
      <c r="QLD28" s="61"/>
      <c r="QLE28" s="61"/>
      <c r="QLF28" s="61"/>
      <c r="QLG28" s="61"/>
      <c r="QLH28" s="61"/>
      <c r="QLI28" s="61"/>
      <c r="QLJ28" s="61"/>
      <c r="QLK28" s="61"/>
      <c r="QLL28" s="61"/>
      <c r="QLM28" s="61"/>
      <c r="QLN28" s="61"/>
      <c r="QLO28" s="61"/>
      <c r="QLP28" s="61"/>
      <c r="QLQ28" s="61"/>
      <c r="QLR28" s="61"/>
      <c r="QLS28" s="61"/>
      <c r="QLT28" s="61"/>
      <c r="QLU28" s="61"/>
      <c r="QLV28" s="61"/>
      <c r="QLW28" s="61"/>
      <c r="QLX28" s="61"/>
      <c r="QLY28" s="61"/>
      <c r="QLZ28" s="61"/>
      <c r="QMA28" s="61"/>
      <c r="QMB28" s="61"/>
      <c r="QMC28" s="61"/>
      <c r="QMD28" s="61"/>
      <c r="QME28" s="61"/>
      <c r="QMF28" s="61"/>
      <c r="QMG28" s="61"/>
      <c r="QMH28" s="61"/>
      <c r="QMI28" s="61"/>
      <c r="QMJ28" s="61"/>
      <c r="QMK28" s="61"/>
      <c r="QML28" s="61"/>
      <c r="QMM28" s="61"/>
      <c r="QMN28" s="61"/>
      <c r="QMO28" s="61"/>
      <c r="QMP28" s="61"/>
      <c r="QMQ28" s="61"/>
      <c r="QMR28" s="61"/>
      <c r="QMS28" s="61"/>
      <c r="QMT28" s="61"/>
      <c r="QMU28" s="61"/>
      <c r="QMV28" s="61"/>
      <c r="QMW28" s="61"/>
      <c r="QMX28" s="61"/>
      <c r="QMY28" s="61"/>
      <c r="QMZ28" s="61"/>
      <c r="QNA28" s="61"/>
      <c r="QNB28" s="61"/>
      <c r="QNC28" s="61"/>
      <c r="QND28" s="61"/>
      <c r="QNE28" s="61"/>
      <c r="QNF28" s="61"/>
      <c r="QNG28" s="61"/>
      <c r="QNH28" s="61"/>
      <c r="QNI28" s="61"/>
      <c r="QNJ28" s="61"/>
      <c r="QNK28" s="61"/>
      <c r="QNL28" s="61"/>
      <c r="QNM28" s="61"/>
      <c r="QNN28" s="61"/>
      <c r="QNO28" s="61"/>
      <c r="QNP28" s="61"/>
      <c r="QNQ28" s="61"/>
      <c r="QNR28" s="61"/>
      <c r="QNS28" s="61"/>
      <c r="QNT28" s="61"/>
      <c r="QNU28" s="61"/>
      <c r="QNV28" s="61"/>
      <c r="QNW28" s="61"/>
      <c r="QNX28" s="61"/>
      <c r="QNY28" s="61"/>
      <c r="QNZ28" s="61"/>
      <c r="QOA28" s="61"/>
      <c r="QOB28" s="61"/>
      <c r="QOC28" s="61"/>
      <c r="QOD28" s="61"/>
      <c r="QOE28" s="61"/>
      <c r="QOF28" s="61"/>
      <c r="QOG28" s="61"/>
      <c r="QOH28" s="61"/>
      <c r="QOI28" s="61"/>
      <c r="QOJ28" s="61"/>
      <c r="QOK28" s="61"/>
      <c r="QOL28" s="61"/>
      <c r="QOM28" s="61"/>
      <c r="QON28" s="61"/>
      <c r="QOO28" s="61"/>
      <c r="QOP28" s="61"/>
      <c r="QOQ28" s="61"/>
      <c r="QOR28" s="61"/>
      <c r="QOS28" s="61"/>
      <c r="QOT28" s="61"/>
      <c r="QOU28" s="61"/>
      <c r="QOV28" s="61"/>
      <c r="QOW28" s="61"/>
      <c r="QOX28" s="61"/>
      <c r="QOY28" s="61"/>
      <c r="QOZ28" s="61"/>
      <c r="QPA28" s="61"/>
      <c r="QPB28" s="61"/>
      <c r="QPC28" s="61"/>
      <c r="QPD28" s="61"/>
      <c r="QPE28" s="61"/>
      <c r="QPF28" s="61"/>
      <c r="QPG28" s="61"/>
      <c r="QPH28" s="61"/>
      <c r="QPI28" s="61"/>
      <c r="QPJ28" s="61"/>
      <c r="QPK28" s="61"/>
      <c r="QPL28" s="61"/>
      <c r="QPM28" s="61"/>
      <c r="QPN28" s="61"/>
      <c r="QPO28" s="61"/>
      <c r="QPP28" s="61"/>
      <c r="QPQ28" s="61"/>
      <c r="QPR28" s="61"/>
      <c r="QPS28" s="61"/>
      <c r="QPT28" s="61"/>
      <c r="QPU28" s="61"/>
      <c r="QPV28" s="61"/>
      <c r="QPW28" s="61"/>
      <c r="QPX28" s="61"/>
      <c r="QPY28" s="61"/>
      <c r="QPZ28" s="61"/>
      <c r="QQA28" s="61"/>
      <c r="QQB28" s="61"/>
      <c r="QQC28" s="61"/>
      <c r="QQD28" s="61"/>
      <c r="QQE28" s="61"/>
      <c r="QQF28" s="61"/>
      <c r="QQG28" s="61"/>
      <c r="QQH28" s="61"/>
      <c r="QQI28" s="61"/>
      <c r="QQJ28" s="61"/>
      <c r="QQK28" s="61"/>
      <c r="QQL28" s="61"/>
      <c r="QQM28" s="61"/>
      <c r="QQN28" s="61"/>
      <c r="QQO28" s="61"/>
      <c r="QQP28" s="61"/>
      <c r="QQQ28" s="61"/>
      <c r="QQR28" s="61"/>
      <c r="QQS28" s="61"/>
      <c r="QQT28" s="61"/>
      <c r="QQU28" s="61"/>
      <c r="QQV28" s="61"/>
      <c r="QQW28" s="61"/>
      <c r="QQX28" s="61"/>
      <c r="QQY28" s="61"/>
      <c r="QQZ28" s="61"/>
      <c r="QRA28" s="61"/>
      <c r="QRB28" s="61"/>
      <c r="QRC28" s="61"/>
      <c r="QRD28" s="61"/>
      <c r="QRE28" s="61"/>
      <c r="QRF28" s="61"/>
      <c r="QRG28" s="61"/>
      <c r="QRH28" s="61"/>
      <c r="QRI28" s="61"/>
      <c r="QRJ28" s="61"/>
      <c r="QRK28" s="61"/>
      <c r="QRL28" s="61"/>
      <c r="QRM28" s="61"/>
      <c r="QRN28" s="61"/>
      <c r="QRO28" s="61"/>
      <c r="QRP28" s="61"/>
      <c r="QRQ28" s="61"/>
      <c r="QRR28" s="61"/>
      <c r="QRS28" s="61"/>
      <c r="QRT28" s="61"/>
      <c r="QRU28" s="61"/>
      <c r="QRV28" s="61"/>
      <c r="QRW28" s="61"/>
      <c r="QRX28" s="61"/>
      <c r="QRY28" s="61"/>
      <c r="QRZ28" s="61"/>
      <c r="QSA28" s="61"/>
      <c r="QSB28" s="61"/>
      <c r="QSC28" s="61"/>
      <c r="QSD28" s="61"/>
      <c r="QSE28" s="61"/>
      <c r="QSF28" s="61"/>
      <c r="QSG28" s="61"/>
      <c r="QSH28" s="61"/>
      <c r="QSI28" s="61"/>
      <c r="QSJ28" s="61"/>
      <c r="QSK28" s="61"/>
      <c r="QSL28" s="61"/>
      <c r="QSM28" s="61"/>
      <c r="QSN28" s="61"/>
      <c r="QSO28" s="61"/>
      <c r="QSP28" s="61"/>
      <c r="QSQ28" s="61"/>
      <c r="QSR28" s="61"/>
      <c r="QSS28" s="61"/>
      <c r="QST28" s="61"/>
      <c r="QSU28" s="61"/>
      <c r="QSV28" s="61"/>
      <c r="QSW28" s="61"/>
      <c r="QSX28" s="61"/>
      <c r="QSY28" s="61"/>
      <c r="QSZ28" s="61"/>
      <c r="QTA28" s="61"/>
      <c r="QTB28" s="61"/>
      <c r="QTC28" s="61"/>
      <c r="QTD28" s="61"/>
      <c r="QTE28" s="61"/>
      <c r="QTF28" s="61"/>
      <c r="QTG28" s="61"/>
      <c r="QTH28" s="61"/>
      <c r="QTI28" s="61"/>
      <c r="QTJ28" s="61"/>
      <c r="QTK28" s="61"/>
      <c r="QTL28" s="61"/>
      <c r="QTM28" s="61"/>
      <c r="QTN28" s="61"/>
      <c r="QTO28" s="61"/>
      <c r="QTP28" s="61"/>
      <c r="QTQ28" s="61"/>
      <c r="QTR28" s="61"/>
      <c r="QTS28" s="61"/>
      <c r="QTT28" s="61"/>
      <c r="QTU28" s="61"/>
      <c r="QTV28" s="61"/>
      <c r="QTW28" s="61"/>
      <c r="QTX28" s="61"/>
      <c r="QTY28" s="61"/>
      <c r="QTZ28" s="61"/>
      <c r="QUA28" s="61"/>
      <c r="QUB28" s="61"/>
      <c r="QUC28" s="61"/>
      <c r="QUD28" s="61"/>
      <c r="QUE28" s="61"/>
      <c r="QUF28" s="61"/>
      <c r="QUG28" s="61"/>
      <c r="QUH28" s="61"/>
      <c r="QUI28" s="61"/>
      <c r="QUJ28" s="61"/>
      <c r="QUK28" s="61"/>
      <c r="QUL28" s="61"/>
      <c r="QUM28" s="61"/>
      <c r="QUN28" s="61"/>
      <c r="QUO28" s="61"/>
      <c r="QUP28" s="61"/>
      <c r="QUQ28" s="61"/>
      <c r="QUR28" s="61"/>
      <c r="QUS28" s="61"/>
      <c r="QUT28" s="61"/>
      <c r="QUU28" s="61"/>
      <c r="QUV28" s="61"/>
      <c r="QUW28" s="61"/>
      <c r="QUX28" s="61"/>
      <c r="QUY28" s="61"/>
      <c r="QUZ28" s="61"/>
      <c r="QVA28" s="61"/>
      <c r="QVB28" s="61"/>
      <c r="QVC28" s="61"/>
      <c r="QVD28" s="61"/>
      <c r="QVE28" s="61"/>
      <c r="QVF28" s="61"/>
      <c r="QVG28" s="61"/>
      <c r="QVH28" s="61"/>
      <c r="QVI28" s="61"/>
      <c r="QVJ28" s="61"/>
      <c r="QVK28" s="61"/>
      <c r="QVL28" s="61"/>
      <c r="QVM28" s="61"/>
      <c r="QVN28" s="61"/>
      <c r="QVO28" s="61"/>
      <c r="QVP28" s="61"/>
      <c r="QVQ28" s="61"/>
      <c r="QVR28" s="61"/>
      <c r="QVS28" s="61"/>
      <c r="QVT28" s="61"/>
      <c r="QVU28" s="61"/>
      <c r="QVV28" s="61"/>
      <c r="QVW28" s="61"/>
      <c r="QVX28" s="61"/>
      <c r="QVY28" s="61"/>
      <c r="QVZ28" s="61"/>
      <c r="QWA28" s="61"/>
      <c r="QWB28" s="61"/>
      <c r="QWC28" s="61"/>
      <c r="QWD28" s="61"/>
      <c r="QWE28" s="61"/>
      <c r="QWF28" s="61"/>
      <c r="QWG28" s="61"/>
      <c r="QWH28" s="61"/>
      <c r="QWI28" s="61"/>
      <c r="QWJ28" s="61"/>
      <c r="QWK28" s="61"/>
      <c r="QWL28" s="61"/>
      <c r="QWM28" s="61"/>
      <c r="QWN28" s="61"/>
      <c r="QWO28" s="61"/>
      <c r="QWP28" s="61"/>
      <c r="QWQ28" s="61"/>
      <c r="QWR28" s="61"/>
      <c r="QWS28" s="61"/>
      <c r="QWT28" s="61"/>
      <c r="QWU28" s="61"/>
      <c r="QWV28" s="61"/>
      <c r="QWW28" s="61"/>
      <c r="QWX28" s="61"/>
      <c r="QWY28" s="61"/>
      <c r="QWZ28" s="61"/>
      <c r="QXA28" s="61"/>
      <c r="QXB28" s="61"/>
      <c r="QXC28" s="61"/>
      <c r="QXD28" s="61"/>
      <c r="QXE28" s="61"/>
      <c r="QXF28" s="61"/>
      <c r="QXG28" s="61"/>
      <c r="QXH28" s="61"/>
      <c r="QXI28" s="61"/>
      <c r="QXJ28" s="61"/>
      <c r="QXK28" s="61"/>
      <c r="QXL28" s="61"/>
      <c r="QXM28" s="61"/>
      <c r="QXN28" s="61"/>
      <c r="QXO28" s="61"/>
      <c r="QXP28" s="61"/>
      <c r="QXQ28" s="61"/>
      <c r="QXR28" s="61"/>
      <c r="QXS28" s="61"/>
      <c r="QXT28" s="61"/>
      <c r="QXU28" s="61"/>
      <c r="QXV28" s="61"/>
      <c r="QXW28" s="61"/>
      <c r="QXX28" s="61"/>
      <c r="QXY28" s="61"/>
      <c r="QXZ28" s="61"/>
      <c r="QYA28" s="61"/>
      <c r="QYB28" s="61"/>
      <c r="QYC28" s="61"/>
      <c r="QYD28" s="61"/>
      <c r="QYE28" s="61"/>
      <c r="QYF28" s="61"/>
      <c r="QYG28" s="61"/>
      <c r="QYH28" s="61"/>
      <c r="QYI28" s="61"/>
      <c r="QYJ28" s="61"/>
      <c r="QYK28" s="61"/>
      <c r="QYL28" s="61"/>
      <c r="QYM28" s="61"/>
      <c r="QYN28" s="61"/>
      <c r="QYO28" s="61"/>
      <c r="QYP28" s="61"/>
      <c r="QYQ28" s="61"/>
      <c r="QYR28" s="61"/>
      <c r="QYS28" s="61"/>
      <c r="QYT28" s="61"/>
      <c r="QYU28" s="61"/>
      <c r="QYV28" s="61"/>
      <c r="QYW28" s="61"/>
      <c r="QYX28" s="61"/>
      <c r="QYY28" s="61"/>
      <c r="QYZ28" s="61"/>
      <c r="QZA28" s="61"/>
      <c r="QZB28" s="61"/>
      <c r="QZC28" s="61"/>
      <c r="QZD28" s="61"/>
      <c r="QZE28" s="61"/>
      <c r="QZF28" s="61"/>
      <c r="QZG28" s="61"/>
      <c r="QZH28" s="61"/>
      <c r="QZI28" s="61"/>
      <c r="QZJ28" s="61"/>
      <c r="QZK28" s="61"/>
      <c r="QZL28" s="61"/>
      <c r="QZM28" s="61"/>
      <c r="QZN28" s="61"/>
      <c r="QZO28" s="61"/>
      <c r="QZP28" s="61"/>
      <c r="QZQ28" s="61"/>
      <c r="QZR28" s="61"/>
      <c r="QZS28" s="61"/>
      <c r="QZT28" s="61"/>
      <c r="QZU28" s="61"/>
      <c r="QZV28" s="61"/>
      <c r="QZW28" s="61"/>
      <c r="QZX28" s="61"/>
      <c r="QZY28" s="61"/>
      <c r="QZZ28" s="61"/>
      <c r="RAA28" s="61"/>
      <c r="RAB28" s="61"/>
      <c r="RAC28" s="61"/>
      <c r="RAD28" s="61"/>
      <c r="RAE28" s="61"/>
      <c r="RAF28" s="61"/>
      <c r="RAG28" s="61"/>
      <c r="RAH28" s="61"/>
      <c r="RAI28" s="61"/>
      <c r="RAJ28" s="61"/>
      <c r="RAK28" s="61"/>
      <c r="RAL28" s="61"/>
      <c r="RAM28" s="61"/>
      <c r="RAN28" s="61"/>
      <c r="RAO28" s="61"/>
      <c r="RAP28" s="61"/>
      <c r="RAQ28" s="61"/>
      <c r="RAR28" s="61"/>
      <c r="RAS28" s="61"/>
      <c r="RAT28" s="61"/>
      <c r="RAU28" s="61"/>
      <c r="RAV28" s="61"/>
      <c r="RAW28" s="61"/>
      <c r="RAX28" s="61"/>
      <c r="RAY28" s="61"/>
      <c r="RAZ28" s="61"/>
      <c r="RBA28" s="61"/>
      <c r="RBB28" s="61"/>
      <c r="RBC28" s="61"/>
      <c r="RBD28" s="61"/>
      <c r="RBE28" s="61"/>
      <c r="RBF28" s="61"/>
      <c r="RBG28" s="61"/>
      <c r="RBH28" s="61"/>
      <c r="RBI28" s="61"/>
      <c r="RBJ28" s="61"/>
      <c r="RBK28" s="61"/>
      <c r="RBL28" s="61"/>
      <c r="RBM28" s="61"/>
      <c r="RBN28" s="61"/>
      <c r="RBO28" s="61"/>
      <c r="RBP28" s="61"/>
      <c r="RBQ28" s="61"/>
      <c r="RBR28" s="61"/>
      <c r="RBS28" s="61"/>
      <c r="RBT28" s="61"/>
      <c r="RBU28" s="61"/>
      <c r="RBV28" s="61"/>
      <c r="RBW28" s="61"/>
      <c r="RBX28" s="61"/>
      <c r="RBY28" s="61"/>
      <c r="RBZ28" s="61"/>
      <c r="RCA28" s="61"/>
      <c r="RCB28" s="61"/>
      <c r="RCC28" s="61"/>
      <c r="RCD28" s="61"/>
      <c r="RCE28" s="61"/>
      <c r="RCF28" s="61"/>
      <c r="RCG28" s="61"/>
      <c r="RCH28" s="61"/>
      <c r="RCI28" s="61"/>
      <c r="RCJ28" s="61"/>
      <c r="RCK28" s="61"/>
      <c r="RCL28" s="61"/>
      <c r="RCM28" s="61"/>
      <c r="RCN28" s="61"/>
      <c r="RCO28" s="61"/>
      <c r="RCP28" s="61"/>
      <c r="RCQ28" s="61"/>
      <c r="RCR28" s="61"/>
      <c r="RCS28" s="61"/>
      <c r="RCT28" s="61"/>
      <c r="RCU28" s="61"/>
      <c r="RCV28" s="61"/>
      <c r="RCW28" s="61"/>
      <c r="RCX28" s="61"/>
      <c r="RCY28" s="61"/>
      <c r="RCZ28" s="61"/>
      <c r="RDA28" s="61"/>
      <c r="RDB28" s="61"/>
      <c r="RDC28" s="61"/>
      <c r="RDD28" s="61"/>
      <c r="RDE28" s="61"/>
      <c r="RDF28" s="61"/>
      <c r="RDG28" s="61"/>
      <c r="RDH28" s="61"/>
      <c r="RDI28" s="61"/>
      <c r="RDJ28" s="61"/>
      <c r="RDK28" s="61"/>
      <c r="RDL28" s="61"/>
      <c r="RDM28" s="61"/>
      <c r="RDN28" s="61"/>
      <c r="RDO28" s="61"/>
      <c r="RDP28" s="61"/>
      <c r="RDQ28" s="61"/>
      <c r="RDR28" s="61"/>
      <c r="RDS28" s="61"/>
      <c r="RDT28" s="61"/>
      <c r="RDU28" s="61"/>
      <c r="RDV28" s="61"/>
      <c r="RDW28" s="61"/>
      <c r="RDX28" s="61"/>
      <c r="RDY28" s="61"/>
      <c r="RDZ28" s="61"/>
      <c r="REA28" s="61"/>
      <c r="REB28" s="61"/>
      <c r="REC28" s="61"/>
      <c r="RED28" s="61"/>
      <c r="REE28" s="61"/>
      <c r="REF28" s="61"/>
      <c r="REG28" s="61"/>
      <c r="REH28" s="61"/>
      <c r="REI28" s="61"/>
      <c r="REJ28" s="61"/>
      <c r="REK28" s="61"/>
      <c r="REL28" s="61"/>
      <c r="REM28" s="61"/>
      <c r="REN28" s="61"/>
      <c r="REO28" s="61"/>
      <c r="REP28" s="61"/>
      <c r="REQ28" s="61"/>
      <c r="RER28" s="61"/>
      <c r="RES28" s="61"/>
      <c r="RET28" s="61"/>
      <c r="REU28" s="61"/>
      <c r="REV28" s="61"/>
      <c r="REW28" s="61"/>
      <c r="REX28" s="61"/>
      <c r="REY28" s="61"/>
      <c r="REZ28" s="61"/>
      <c r="RFA28" s="61"/>
      <c r="RFB28" s="61"/>
      <c r="RFC28" s="61"/>
      <c r="RFD28" s="61"/>
      <c r="RFE28" s="61"/>
      <c r="RFF28" s="61"/>
      <c r="RFG28" s="61"/>
      <c r="RFH28" s="61"/>
      <c r="RFI28" s="61"/>
      <c r="RFJ28" s="61"/>
      <c r="RFK28" s="61"/>
      <c r="RFL28" s="61"/>
      <c r="RFM28" s="61"/>
      <c r="RFN28" s="61"/>
      <c r="RFO28" s="61"/>
      <c r="RFP28" s="61"/>
      <c r="RFQ28" s="61"/>
      <c r="RFR28" s="61"/>
      <c r="RFS28" s="61"/>
      <c r="RFT28" s="61"/>
      <c r="RFU28" s="61"/>
      <c r="RFV28" s="61"/>
      <c r="RFW28" s="61"/>
      <c r="RFX28" s="61"/>
      <c r="RFY28" s="61"/>
      <c r="RFZ28" s="61"/>
      <c r="RGA28" s="61"/>
      <c r="RGB28" s="61"/>
      <c r="RGC28" s="61"/>
      <c r="RGD28" s="61"/>
      <c r="RGE28" s="61"/>
      <c r="RGF28" s="61"/>
      <c r="RGG28" s="61"/>
      <c r="RGH28" s="61"/>
      <c r="RGI28" s="61"/>
      <c r="RGJ28" s="61"/>
      <c r="RGK28" s="61"/>
      <c r="RGL28" s="61"/>
      <c r="RGM28" s="61"/>
      <c r="RGN28" s="61"/>
      <c r="RGO28" s="61"/>
      <c r="RGP28" s="61"/>
      <c r="RGQ28" s="61"/>
      <c r="RGR28" s="61"/>
      <c r="RGS28" s="61"/>
      <c r="RGT28" s="61"/>
      <c r="RGU28" s="61"/>
      <c r="RGV28" s="61"/>
      <c r="RGW28" s="61"/>
      <c r="RGX28" s="61"/>
      <c r="RGY28" s="61"/>
      <c r="RGZ28" s="61"/>
      <c r="RHA28" s="61"/>
      <c r="RHB28" s="61"/>
      <c r="RHC28" s="61"/>
      <c r="RHD28" s="61"/>
      <c r="RHE28" s="61"/>
      <c r="RHF28" s="61"/>
      <c r="RHG28" s="61"/>
      <c r="RHH28" s="61"/>
      <c r="RHI28" s="61"/>
      <c r="RHJ28" s="61"/>
      <c r="RHK28" s="61"/>
      <c r="RHL28" s="61"/>
      <c r="RHM28" s="61"/>
      <c r="RHN28" s="61"/>
      <c r="RHO28" s="61"/>
      <c r="RHP28" s="61"/>
      <c r="RHQ28" s="61"/>
      <c r="RHR28" s="61"/>
      <c r="RHS28" s="61"/>
      <c r="RHT28" s="61"/>
      <c r="RHU28" s="61"/>
      <c r="RHV28" s="61"/>
      <c r="RHW28" s="61"/>
      <c r="RHX28" s="61"/>
      <c r="RHY28" s="61"/>
      <c r="RHZ28" s="61"/>
      <c r="RIA28" s="61"/>
      <c r="RIB28" s="61"/>
      <c r="RIC28" s="61"/>
      <c r="RID28" s="61"/>
      <c r="RIE28" s="61"/>
      <c r="RIF28" s="61"/>
      <c r="RIG28" s="61"/>
      <c r="RIH28" s="61"/>
      <c r="RII28" s="61"/>
      <c r="RIJ28" s="61"/>
      <c r="RIK28" s="61"/>
      <c r="RIL28" s="61"/>
      <c r="RIM28" s="61"/>
      <c r="RIN28" s="61"/>
      <c r="RIO28" s="61"/>
      <c r="RIP28" s="61"/>
      <c r="RIQ28" s="61"/>
      <c r="RIR28" s="61"/>
      <c r="RIS28" s="61"/>
      <c r="RIT28" s="61"/>
      <c r="RIU28" s="61"/>
      <c r="RIV28" s="61"/>
      <c r="RIW28" s="61"/>
      <c r="RIX28" s="61"/>
      <c r="RIY28" s="61"/>
      <c r="RIZ28" s="61"/>
      <c r="RJA28" s="61"/>
      <c r="RJB28" s="61"/>
      <c r="RJC28" s="61"/>
      <c r="RJD28" s="61"/>
      <c r="RJE28" s="61"/>
      <c r="RJF28" s="61"/>
      <c r="RJG28" s="61"/>
      <c r="RJH28" s="61"/>
      <c r="RJI28" s="61"/>
      <c r="RJJ28" s="61"/>
      <c r="RJK28" s="61"/>
      <c r="RJL28" s="61"/>
      <c r="RJM28" s="61"/>
      <c r="RJN28" s="61"/>
      <c r="RJO28" s="61"/>
      <c r="RJP28" s="61"/>
      <c r="RJQ28" s="61"/>
      <c r="RJR28" s="61"/>
      <c r="RJS28" s="61"/>
      <c r="RJT28" s="61"/>
      <c r="RJU28" s="61"/>
      <c r="RJV28" s="61"/>
      <c r="RJW28" s="61"/>
      <c r="RJX28" s="61"/>
      <c r="RJY28" s="61"/>
      <c r="RJZ28" s="61"/>
      <c r="RKA28" s="61"/>
      <c r="RKB28" s="61"/>
      <c r="RKC28" s="61"/>
      <c r="RKD28" s="61"/>
      <c r="RKE28" s="61"/>
      <c r="RKF28" s="61"/>
      <c r="RKG28" s="61"/>
      <c r="RKH28" s="61"/>
      <c r="RKI28" s="61"/>
      <c r="RKJ28" s="61"/>
      <c r="RKK28" s="61"/>
      <c r="RKL28" s="61"/>
      <c r="RKM28" s="61"/>
      <c r="RKN28" s="61"/>
      <c r="RKO28" s="61"/>
      <c r="RKP28" s="61"/>
      <c r="RKQ28" s="61"/>
      <c r="RKR28" s="61"/>
      <c r="RKS28" s="61"/>
      <c r="RKT28" s="61"/>
      <c r="RKU28" s="61"/>
      <c r="RKV28" s="61"/>
      <c r="RKW28" s="61"/>
      <c r="RKX28" s="61"/>
      <c r="RKY28" s="61"/>
      <c r="RKZ28" s="61"/>
      <c r="RLA28" s="61"/>
      <c r="RLB28" s="61"/>
      <c r="RLC28" s="61"/>
      <c r="RLD28" s="61"/>
      <c r="RLE28" s="61"/>
      <c r="RLF28" s="61"/>
      <c r="RLG28" s="61"/>
      <c r="RLH28" s="61"/>
      <c r="RLI28" s="61"/>
      <c r="RLJ28" s="61"/>
      <c r="RLK28" s="61"/>
      <c r="RLL28" s="61"/>
      <c r="RLM28" s="61"/>
      <c r="RLN28" s="61"/>
      <c r="RLO28" s="61"/>
      <c r="RLP28" s="61"/>
      <c r="RLQ28" s="61"/>
      <c r="RLR28" s="61"/>
      <c r="RLS28" s="61"/>
      <c r="RLT28" s="61"/>
      <c r="RLU28" s="61"/>
      <c r="RLV28" s="61"/>
      <c r="RLW28" s="61"/>
      <c r="RLX28" s="61"/>
      <c r="RLY28" s="61"/>
      <c r="RLZ28" s="61"/>
      <c r="RMA28" s="61"/>
      <c r="RMB28" s="61"/>
      <c r="RMC28" s="61"/>
      <c r="RMD28" s="61"/>
      <c r="RME28" s="61"/>
      <c r="RMF28" s="61"/>
      <c r="RMG28" s="61"/>
      <c r="RMH28" s="61"/>
      <c r="RMI28" s="61"/>
      <c r="RMJ28" s="61"/>
      <c r="RMK28" s="61"/>
      <c r="RML28" s="61"/>
      <c r="RMM28" s="61"/>
      <c r="RMN28" s="61"/>
      <c r="RMO28" s="61"/>
      <c r="RMP28" s="61"/>
      <c r="RMQ28" s="61"/>
      <c r="RMR28" s="61"/>
      <c r="RMS28" s="61"/>
      <c r="RMT28" s="61"/>
      <c r="RMU28" s="61"/>
      <c r="RMV28" s="61"/>
      <c r="RMW28" s="61"/>
      <c r="RMX28" s="61"/>
      <c r="RMY28" s="61"/>
      <c r="RMZ28" s="61"/>
      <c r="RNA28" s="61"/>
      <c r="RNB28" s="61"/>
      <c r="RNC28" s="61"/>
      <c r="RND28" s="61"/>
      <c r="RNE28" s="61"/>
      <c r="RNF28" s="61"/>
      <c r="RNG28" s="61"/>
      <c r="RNH28" s="61"/>
      <c r="RNI28" s="61"/>
      <c r="RNJ28" s="61"/>
      <c r="RNK28" s="61"/>
      <c r="RNL28" s="61"/>
      <c r="RNM28" s="61"/>
      <c r="RNN28" s="61"/>
      <c r="RNO28" s="61"/>
      <c r="RNP28" s="61"/>
      <c r="RNQ28" s="61"/>
      <c r="RNR28" s="61"/>
      <c r="RNS28" s="61"/>
      <c r="RNT28" s="61"/>
      <c r="RNU28" s="61"/>
      <c r="RNV28" s="61"/>
      <c r="RNW28" s="61"/>
      <c r="RNX28" s="61"/>
      <c r="RNY28" s="61"/>
      <c r="RNZ28" s="61"/>
      <c r="ROA28" s="61"/>
      <c r="ROB28" s="61"/>
      <c r="ROC28" s="61"/>
      <c r="ROD28" s="61"/>
      <c r="ROE28" s="61"/>
      <c r="ROF28" s="61"/>
      <c r="ROG28" s="61"/>
      <c r="ROH28" s="61"/>
      <c r="ROI28" s="61"/>
      <c r="ROJ28" s="61"/>
      <c r="ROK28" s="61"/>
      <c r="ROL28" s="61"/>
      <c r="ROM28" s="61"/>
      <c r="RON28" s="61"/>
      <c r="ROO28" s="61"/>
      <c r="ROP28" s="61"/>
      <c r="ROQ28" s="61"/>
      <c r="ROR28" s="61"/>
      <c r="ROS28" s="61"/>
      <c r="ROT28" s="61"/>
      <c r="ROU28" s="61"/>
      <c r="ROV28" s="61"/>
      <c r="ROW28" s="61"/>
      <c r="ROX28" s="61"/>
      <c r="ROY28" s="61"/>
      <c r="ROZ28" s="61"/>
      <c r="RPA28" s="61"/>
      <c r="RPB28" s="61"/>
      <c r="RPC28" s="61"/>
      <c r="RPD28" s="61"/>
      <c r="RPE28" s="61"/>
      <c r="RPF28" s="61"/>
      <c r="RPG28" s="61"/>
      <c r="RPH28" s="61"/>
      <c r="RPI28" s="61"/>
      <c r="RPJ28" s="61"/>
      <c r="RPK28" s="61"/>
      <c r="RPL28" s="61"/>
      <c r="RPM28" s="61"/>
      <c r="RPN28" s="61"/>
      <c r="RPO28" s="61"/>
      <c r="RPP28" s="61"/>
      <c r="RPQ28" s="61"/>
      <c r="RPR28" s="61"/>
      <c r="RPS28" s="61"/>
      <c r="RPT28" s="61"/>
      <c r="RPU28" s="61"/>
      <c r="RPV28" s="61"/>
      <c r="RPW28" s="61"/>
      <c r="RPX28" s="61"/>
      <c r="RPY28" s="61"/>
      <c r="RPZ28" s="61"/>
      <c r="RQA28" s="61"/>
      <c r="RQB28" s="61"/>
      <c r="RQC28" s="61"/>
      <c r="RQD28" s="61"/>
      <c r="RQE28" s="61"/>
      <c r="RQF28" s="61"/>
      <c r="RQG28" s="61"/>
      <c r="RQH28" s="61"/>
      <c r="RQI28" s="61"/>
      <c r="RQJ28" s="61"/>
      <c r="RQK28" s="61"/>
      <c r="RQL28" s="61"/>
      <c r="RQM28" s="61"/>
      <c r="RQN28" s="61"/>
      <c r="RQO28" s="61"/>
      <c r="RQP28" s="61"/>
      <c r="RQQ28" s="61"/>
      <c r="RQR28" s="61"/>
      <c r="RQS28" s="61"/>
      <c r="RQT28" s="61"/>
      <c r="RQU28" s="61"/>
      <c r="RQV28" s="61"/>
      <c r="RQW28" s="61"/>
      <c r="RQX28" s="61"/>
      <c r="RQY28" s="61"/>
      <c r="RQZ28" s="61"/>
      <c r="RRA28" s="61"/>
      <c r="RRB28" s="61"/>
      <c r="RRC28" s="61"/>
      <c r="RRD28" s="61"/>
      <c r="RRE28" s="61"/>
      <c r="RRF28" s="61"/>
      <c r="RRG28" s="61"/>
      <c r="RRH28" s="61"/>
      <c r="RRI28" s="61"/>
      <c r="RRJ28" s="61"/>
      <c r="RRK28" s="61"/>
      <c r="RRL28" s="61"/>
      <c r="RRM28" s="61"/>
      <c r="RRN28" s="61"/>
      <c r="RRO28" s="61"/>
      <c r="RRP28" s="61"/>
      <c r="RRQ28" s="61"/>
      <c r="RRR28" s="61"/>
      <c r="RRS28" s="61"/>
      <c r="RRT28" s="61"/>
      <c r="RRU28" s="61"/>
      <c r="RRV28" s="61"/>
      <c r="RRW28" s="61"/>
      <c r="RRX28" s="61"/>
      <c r="RRY28" s="61"/>
      <c r="RRZ28" s="61"/>
      <c r="RSA28" s="61"/>
      <c r="RSB28" s="61"/>
      <c r="RSC28" s="61"/>
      <c r="RSD28" s="61"/>
      <c r="RSE28" s="61"/>
      <c r="RSF28" s="61"/>
      <c r="RSG28" s="61"/>
      <c r="RSH28" s="61"/>
      <c r="RSI28" s="61"/>
      <c r="RSJ28" s="61"/>
      <c r="RSK28" s="61"/>
      <c r="RSL28" s="61"/>
      <c r="RSM28" s="61"/>
      <c r="RSN28" s="61"/>
      <c r="RSO28" s="61"/>
      <c r="RSP28" s="61"/>
      <c r="RSQ28" s="61"/>
      <c r="RSR28" s="61"/>
      <c r="RSS28" s="61"/>
      <c r="RST28" s="61"/>
      <c r="RSU28" s="61"/>
      <c r="RSV28" s="61"/>
      <c r="RSW28" s="61"/>
      <c r="RSX28" s="61"/>
      <c r="RSY28" s="61"/>
      <c r="RSZ28" s="61"/>
      <c r="RTA28" s="61"/>
      <c r="RTB28" s="61"/>
      <c r="RTC28" s="61"/>
      <c r="RTD28" s="61"/>
      <c r="RTE28" s="61"/>
      <c r="RTF28" s="61"/>
      <c r="RTG28" s="61"/>
      <c r="RTH28" s="61"/>
      <c r="RTI28" s="61"/>
      <c r="RTJ28" s="61"/>
      <c r="RTK28" s="61"/>
      <c r="RTL28" s="61"/>
      <c r="RTM28" s="61"/>
      <c r="RTN28" s="61"/>
      <c r="RTO28" s="61"/>
      <c r="RTP28" s="61"/>
      <c r="RTQ28" s="61"/>
      <c r="RTR28" s="61"/>
      <c r="RTS28" s="61"/>
      <c r="RTT28" s="61"/>
      <c r="RTU28" s="61"/>
      <c r="RTV28" s="61"/>
      <c r="RTW28" s="61"/>
      <c r="RTX28" s="61"/>
      <c r="RTY28" s="61"/>
      <c r="RTZ28" s="61"/>
      <c r="RUA28" s="61"/>
      <c r="RUB28" s="61"/>
      <c r="RUC28" s="61"/>
      <c r="RUD28" s="61"/>
      <c r="RUE28" s="61"/>
      <c r="RUF28" s="61"/>
      <c r="RUG28" s="61"/>
      <c r="RUH28" s="61"/>
      <c r="RUI28" s="61"/>
      <c r="RUJ28" s="61"/>
      <c r="RUK28" s="61"/>
      <c r="RUL28" s="61"/>
      <c r="RUM28" s="61"/>
      <c r="RUN28" s="61"/>
      <c r="RUO28" s="61"/>
      <c r="RUP28" s="61"/>
      <c r="RUQ28" s="61"/>
      <c r="RUR28" s="61"/>
      <c r="RUS28" s="61"/>
      <c r="RUT28" s="61"/>
      <c r="RUU28" s="61"/>
      <c r="RUV28" s="61"/>
      <c r="RUW28" s="61"/>
      <c r="RUX28" s="61"/>
      <c r="RUY28" s="61"/>
      <c r="RUZ28" s="61"/>
      <c r="RVA28" s="61"/>
      <c r="RVB28" s="61"/>
      <c r="RVC28" s="61"/>
      <c r="RVD28" s="61"/>
      <c r="RVE28" s="61"/>
      <c r="RVF28" s="61"/>
      <c r="RVG28" s="61"/>
      <c r="RVH28" s="61"/>
      <c r="RVI28" s="61"/>
      <c r="RVJ28" s="61"/>
      <c r="RVK28" s="61"/>
      <c r="RVL28" s="61"/>
      <c r="RVM28" s="61"/>
      <c r="RVN28" s="61"/>
      <c r="RVO28" s="61"/>
      <c r="RVP28" s="61"/>
      <c r="RVQ28" s="61"/>
      <c r="RVR28" s="61"/>
      <c r="RVS28" s="61"/>
      <c r="RVT28" s="61"/>
      <c r="RVU28" s="61"/>
      <c r="RVV28" s="61"/>
      <c r="RVW28" s="61"/>
      <c r="RVX28" s="61"/>
      <c r="RVY28" s="61"/>
      <c r="RVZ28" s="61"/>
      <c r="RWA28" s="61"/>
      <c r="RWB28" s="61"/>
      <c r="RWC28" s="61"/>
      <c r="RWD28" s="61"/>
      <c r="RWE28" s="61"/>
      <c r="RWF28" s="61"/>
      <c r="RWG28" s="61"/>
      <c r="RWH28" s="61"/>
      <c r="RWI28" s="61"/>
      <c r="RWJ28" s="61"/>
      <c r="RWK28" s="61"/>
      <c r="RWL28" s="61"/>
      <c r="RWM28" s="61"/>
      <c r="RWN28" s="61"/>
      <c r="RWO28" s="61"/>
      <c r="RWP28" s="61"/>
      <c r="RWQ28" s="61"/>
      <c r="RWR28" s="61"/>
      <c r="RWS28" s="61"/>
      <c r="RWT28" s="61"/>
      <c r="RWU28" s="61"/>
      <c r="RWV28" s="61"/>
      <c r="RWW28" s="61"/>
      <c r="RWX28" s="61"/>
      <c r="RWY28" s="61"/>
      <c r="RWZ28" s="61"/>
      <c r="RXA28" s="61"/>
      <c r="RXB28" s="61"/>
      <c r="RXC28" s="61"/>
      <c r="RXD28" s="61"/>
      <c r="RXE28" s="61"/>
      <c r="RXF28" s="61"/>
      <c r="RXG28" s="61"/>
      <c r="RXH28" s="61"/>
      <c r="RXI28" s="61"/>
      <c r="RXJ28" s="61"/>
      <c r="RXK28" s="61"/>
      <c r="RXL28" s="61"/>
      <c r="RXM28" s="61"/>
      <c r="RXN28" s="61"/>
      <c r="RXO28" s="61"/>
      <c r="RXP28" s="61"/>
      <c r="RXQ28" s="61"/>
      <c r="RXR28" s="61"/>
      <c r="RXS28" s="61"/>
      <c r="RXT28" s="61"/>
      <c r="RXU28" s="61"/>
      <c r="RXV28" s="61"/>
      <c r="RXW28" s="61"/>
      <c r="RXX28" s="61"/>
      <c r="RXY28" s="61"/>
      <c r="RXZ28" s="61"/>
      <c r="RYA28" s="61"/>
      <c r="RYB28" s="61"/>
      <c r="RYC28" s="61"/>
      <c r="RYD28" s="61"/>
      <c r="RYE28" s="61"/>
      <c r="RYF28" s="61"/>
      <c r="RYG28" s="61"/>
      <c r="RYH28" s="61"/>
      <c r="RYI28" s="61"/>
      <c r="RYJ28" s="61"/>
      <c r="RYK28" s="61"/>
      <c r="RYL28" s="61"/>
      <c r="RYM28" s="61"/>
      <c r="RYN28" s="61"/>
      <c r="RYO28" s="61"/>
      <c r="RYP28" s="61"/>
      <c r="RYQ28" s="61"/>
      <c r="RYR28" s="61"/>
      <c r="RYS28" s="61"/>
      <c r="RYT28" s="61"/>
      <c r="RYU28" s="61"/>
      <c r="RYV28" s="61"/>
      <c r="RYW28" s="61"/>
      <c r="RYX28" s="61"/>
      <c r="RYY28" s="61"/>
      <c r="RYZ28" s="61"/>
      <c r="RZA28" s="61"/>
      <c r="RZB28" s="61"/>
      <c r="RZC28" s="61"/>
      <c r="RZD28" s="61"/>
      <c r="RZE28" s="61"/>
      <c r="RZF28" s="61"/>
      <c r="RZG28" s="61"/>
      <c r="RZH28" s="61"/>
      <c r="RZI28" s="61"/>
      <c r="RZJ28" s="61"/>
      <c r="RZK28" s="61"/>
      <c r="RZL28" s="61"/>
      <c r="RZM28" s="61"/>
      <c r="RZN28" s="61"/>
      <c r="RZO28" s="61"/>
      <c r="RZP28" s="61"/>
      <c r="RZQ28" s="61"/>
      <c r="RZR28" s="61"/>
      <c r="RZS28" s="61"/>
      <c r="RZT28" s="61"/>
      <c r="RZU28" s="61"/>
      <c r="RZV28" s="61"/>
      <c r="RZW28" s="61"/>
      <c r="RZX28" s="61"/>
      <c r="RZY28" s="61"/>
      <c r="RZZ28" s="61"/>
      <c r="SAA28" s="61"/>
      <c r="SAB28" s="61"/>
      <c r="SAC28" s="61"/>
      <c r="SAD28" s="61"/>
      <c r="SAE28" s="61"/>
      <c r="SAF28" s="61"/>
      <c r="SAG28" s="61"/>
      <c r="SAH28" s="61"/>
      <c r="SAI28" s="61"/>
      <c r="SAJ28" s="61"/>
      <c r="SAK28" s="61"/>
      <c r="SAL28" s="61"/>
      <c r="SAM28" s="61"/>
      <c r="SAN28" s="61"/>
      <c r="SAO28" s="61"/>
      <c r="SAP28" s="61"/>
      <c r="SAQ28" s="61"/>
      <c r="SAR28" s="61"/>
      <c r="SAS28" s="61"/>
      <c r="SAT28" s="61"/>
      <c r="SAU28" s="61"/>
      <c r="SAV28" s="61"/>
      <c r="SAW28" s="61"/>
      <c r="SAX28" s="61"/>
      <c r="SAY28" s="61"/>
      <c r="SAZ28" s="61"/>
      <c r="SBA28" s="61"/>
      <c r="SBB28" s="61"/>
      <c r="SBC28" s="61"/>
      <c r="SBD28" s="61"/>
      <c r="SBE28" s="61"/>
      <c r="SBF28" s="61"/>
      <c r="SBG28" s="61"/>
      <c r="SBH28" s="61"/>
      <c r="SBI28" s="61"/>
      <c r="SBJ28" s="61"/>
      <c r="SBK28" s="61"/>
      <c r="SBL28" s="61"/>
      <c r="SBM28" s="61"/>
      <c r="SBN28" s="61"/>
      <c r="SBO28" s="61"/>
      <c r="SBP28" s="61"/>
      <c r="SBQ28" s="61"/>
      <c r="SBR28" s="61"/>
      <c r="SBS28" s="61"/>
      <c r="SBT28" s="61"/>
      <c r="SBU28" s="61"/>
      <c r="SBV28" s="61"/>
      <c r="SBW28" s="61"/>
      <c r="SBX28" s="61"/>
      <c r="SBY28" s="61"/>
      <c r="SBZ28" s="61"/>
      <c r="SCA28" s="61"/>
      <c r="SCB28" s="61"/>
      <c r="SCC28" s="61"/>
      <c r="SCD28" s="61"/>
      <c r="SCE28" s="61"/>
      <c r="SCF28" s="61"/>
      <c r="SCG28" s="61"/>
      <c r="SCH28" s="61"/>
      <c r="SCI28" s="61"/>
      <c r="SCJ28" s="61"/>
      <c r="SCK28" s="61"/>
      <c r="SCL28" s="61"/>
      <c r="SCM28" s="61"/>
      <c r="SCN28" s="61"/>
      <c r="SCO28" s="61"/>
      <c r="SCP28" s="61"/>
      <c r="SCQ28" s="61"/>
      <c r="SCR28" s="61"/>
      <c r="SCS28" s="61"/>
      <c r="SCT28" s="61"/>
      <c r="SCU28" s="61"/>
      <c r="SCV28" s="61"/>
      <c r="SCW28" s="61"/>
      <c r="SCX28" s="61"/>
      <c r="SCY28" s="61"/>
      <c r="SCZ28" s="61"/>
      <c r="SDA28" s="61"/>
      <c r="SDB28" s="61"/>
      <c r="SDC28" s="61"/>
      <c r="SDD28" s="61"/>
      <c r="SDE28" s="61"/>
      <c r="SDF28" s="61"/>
      <c r="SDG28" s="61"/>
      <c r="SDH28" s="61"/>
      <c r="SDI28" s="61"/>
      <c r="SDJ28" s="61"/>
      <c r="SDK28" s="61"/>
      <c r="SDL28" s="61"/>
      <c r="SDM28" s="61"/>
      <c r="SDN28" s="61"/>
      <c r="SDO28" s="61"/>
      <c r="SDP28" s="61"/>
      <c r="SDQ28" s="61"/>
      <c r="SDR28" s="61"/>
      <c r="SDS28" s="61"/>
      <c r="SDT28" s="61"/>
      <c r="SDU28" s="61"/>
      <c r="SDV28" s="61"/>
      <c r="SDW28" s="61"/>
      <c r="SDX28" s="61"/>
      <c r="SDY28" s="61"/>
      <c r="SDZ28" s="61"/>
      <c r="SEA28" s="61"/>
      <c r="SEB28" s="61"/>
      <c r="SEC28" s="61"/>
      <c r="SED28" s="61"/>
      <c r="SEE28" s="61"/>
      <c r="SEF28" s="61"/>
      <c r="SEG28" s="61"/>
      <c r="SEH28" s="61"/>
      <c r="SEI28" s="61"/>
      <c r="SEJ28" s="61"/>
      <c r="SEK28" s="61"/>
      <c r="SEL28" s="61"/>
      <c r="SEM28" s="61"/>
      <c r="SEN28" s="61"/>
      <c r="SEO28" s="61"/>
      <c r="SEP28" s="61"/>
      <c r="SEQ28" s="61"/>
      <c r="SER28" s="61"/>
      <c r="SES28" s="61"/>
      <c r="SET28" s="61"/>
      <c r="SEU28" s="61"/>
      <c r="SEV28" s="61"/>
      <c r="SEW28" s="61"/>
      <c r="SEX28" s="61"/>
      <c r="SEY28" s="61"/>
      <c r="SEZ28" s="61"/>
      <c r="SFA28" s="61"/>
      <c r="SFB28" s="61"/>
      <c r="SFC28" s="61"/>
      <c r="SFD28" s="61"/>
      <c r="SFE28" s="61"/>
      <c r="SFF28" s="61"/>
      <c r="SFG28" s="61"/>
      <c r="SFH28" s="61"/>
      <c r="SFI28" s="61"/>
      <c r="SFJ28" s="61"/>
      <c r="SFK28" s="61"/>
      <c r="SFL28" s="61"/>
      <c r="SFM28" s="61"/>
      <c r="SFN28" s="61"/>
      <c r="SFO28" s="61"/>
      <c r="SFP28" s="61"/>
      <c r="SFQ28" s="61"/>
      <c r="SFR28" s="61"/>
      <c r="SFS28" s="61"/>
      <c r="SFT28" s="61"/>
      <c r="SFU28" s="61"/>
      <c r="SFV28" s="61"/>
      <c r="SFW28" s="61"/>
      <c r="SFX28" s="61"/>
      <c r="SFY28" s="61"/>
      <c r="SFZ28" s="61"/>
      <c r="SGA28" s="61"/>
      <c r="SGB28" s="61"/>
      <c r="SGC28" s="61"/>
      <c r="SGD28" s="61"/>
      <c r="SGE28" s="61"/>
      <c r="SGF28" s="61"/>
      <c r="SGG28" s="61"/>
      <c r="SGH28" s="61"/>
      <c r="SGI28" s="61"/>
      <c r="SGJ28" s="61"/>
      <c r="SGK28" s="61"/>
      <c r="SGL28" s="61"/>
      <c r="SGM28" s="61"/>
      <c r="SGN28" s="61"/>
      <c r="SGO28" s="61"/>
      <c r="SGP28" s="61"/>
      <c r="SGQ28" s="61"/>
      <c r="SGR28" s="61"/>
      <c r="SGS28" s="61"/>
      <c r="SGT28" s="61"/>
      <c r="SGU28" s="61"/>
      <c r="SGV28" s="61"/>
      <c r="SGW28" s="61"/>
      <c r="SGX28" s="61"/>
      <c r="SGY28" s="61"/>
      <c r="SGZ28" s="61"/>
      <c r="SHA28" s="61"/>
      <c r="SHB28" s="61"/>
      <c r="SHC28" s="61"/>
      <c r="SHD28" s="61"/>
      <c r="SHE28" s="61"/>
      <c r="SHF28" s="61"/>
      <c r="SHG28" s="61"/>
      <c r="SHH28" s="61"/>
      <c r="SHI28" s="61"/>
      <c r="SHJ28" s="61"/>
      <c r="SHK28" s="61"/>
      <c r="SHL28" s="61"/>
      <c r="SHM28" s="61"/>
      <c r="SHN28" s="61"/>
      <c r="SHO28" s="61"/>
      <c r="SHP28" s="61"/>
      <c r="SHQ28" s="61"/>
      <c r="SHR28" s="61"/>
      <c r="SHS28" s="61"/>
      <c r="SHT28" s="61"/>
      <c r="SHU28" s="61"/>
      <c r="SHV28" s="61"/>
      <c r="SHW28" s="61"/>
      <c r="SHX28" s="61"/>
      <c r="SHY28" s="61"/>
      <c r="SHZ28" s="61"/>
      <c r="SIA28" s="61"/>
      <c r="SIB28" s="61"/>
      <c r="SIC28" s="61"/>
      <c r="SID28" s="61"/>
      <c r="SIE28" s="61"/>
      <c r="SIF28" s="61"/>
      <c r="SIG28" s="61"/>
      <c r="SIH28" s="61"/>
      <c r="SII28" s="61"/>
      <c r="SIJ28" s="61"/>
      <c r="SIK28" s="61"/>
      <c r="SIL28" s="61"/>
      <c r="SIM28" s="61"/>
      <c r="SIN28" s="61"/>
      <c r="SIO28" s="61"/>
      <c r="SIP28" s="61"/>
      <c r="SIQ28" s="61"/>
      <c r="SIR28" s="61"/>
      <c r="SIS28" s="61"/>
      <c r="SIT28" s="61"/>
      <c r="SIU28" s="61"/>
      <c r="SIV28" s="61"/>
      <c r="SIW28" s="61"/>
      <c r="SIX28" s="61"/>
      <c r="SIY28" s="61"/>
      <c r="SIZ28" s="61"/>
      <c r="SJA28" s="61"/>
      <c r="SJB28" s="61"/>
      <c r="SJC28" s="61"/>
      <c r="SJD28" s="61"/>
      <c r="SJE28" s="61"/>
      <c r="SJF28" s="61"/>
      <c r="SJG28" s="61"/>
      <c r="SJH28" s="61"/>
      <c r="SJI28" s="61"/>
      <c r="SJJ28" s="61"/>
      <c r="SJK28" s="61"/>
      <c r="SJL28" s="61"/>
      <c r="SJM28" s="61"/>
      <c r="SJN28" s="61"/>
      <c r="SJO28" s="61"/>
      <c r="SJP28" s="61"/>
      <c r="SJQ28" s="61"/>
      <c r="SJR28" s="61"/>
      <c r="SJS28" s="61"/>
      <c r="SJT28" s="61"/>
      <c r="SJU28" s="61"/>
      <c r="SJV28" s="61"/>
      <c r="SJW28" s="61"/>
      <c r="SJX28" s="61"/>
      <c r="SJY28" s="61"/>
      <c r="SJZ28" s="61"/>
      <c r="SKA28" s="61"/>
      <c r="SKB28" s="61"/>
      <c r="SKC28" s="61"/>
      <c r="SKD28" s="61"/>
      <c r="SKE28" s="61"/>
      <c r="SKF28" s="61"/>
      <c r="SKG28" s="61"/>
      <c r="SKH28" s="61"/>
      <c r="SKI28" s="61"/>
      <c r="SKJ28" s="61"/>
      <c r="SKK28" s="61"/>
      <c r="SKL28" s="61"/>
      <c r="SKM28" s="61"/>
      <c r="SKN28" s="61"/>
      <c r="SKO28" s="61"/>
      <c r="SKP28" s="61"/>
      <c r="SKQ28" s="61"/>
      <c r="SKR28" s="61"/>
      <c r="SKS28" s="61"/>
      <c r="SKT28" s="61"/>
      <c r="SKU28" s="61"/>
      <c r="SKV28" s="61"/>
      <c r="SKW28" s="61"/>
      <c r="SKX28" s="61"/>
      <c r="SKY28" s="61"/>
      <c r="SKZ28" s="61"/>
      <c r="SLA28" s="61"/>
      <c r="SLB28" s="61"/>
      <c r="SLC28" s="61"/>
      <c r="SLD28" s="61"/>
      <c r="SLE28" s="61"/>
      <c r="SLF28" s="61"/>
      <c r="SLG28" s="61"/>
      <c r="SLH28" s="61"/>
      <c r="SLI28" s="61"/>
      <c r="SLJ28" s="61"/>
      <c r="SLK28" s="61"/>
      <c r="SLL28" s="61"/>
      <c r="SLM28" s="61"/>
      <c r="SLN28" s="61"/>
      <c r="SLO28" s="61"/>
      <c r="SLP28" s="61"/>
      <c r="SLQ28" s="61"/>
      <c r="SLR28" s="61"/>
      <c r="SLS28" s="61"/>
      <c r="SLT28" s="61"/>
      <c r="SLU28" s="61"/>
      <c r="SLV28" s="61"/>
      <c r="SLW28" s="61"/>
      <c r="SLX28" s="61"/>
      <c r="SLY28" s="61"/>
      <c r="SLZ28" s="61"/>
      <c r="SMA28" s="61"/>
      <c r="SMB28" s="61"/>
      <c r="SMC28" s="61"/>
      <c r="SMD28" s="61"/>
      <c r="SME28" s="61"/>
      <c r="SMF28" s="61"/>
      <c r="SMG28" s="61"/>
      <c r="SMH28" s="61"/>
      <c r="SMI28" s="61"/>
      <c r="SMJ28" s="61"/>
      <c r="SMK28" s="61"/>
      <c r="SML28" s="61"/>
      <c r="SMM28" s="61"/>
      <c r="SMN28" s="61"/>
      <c r="SMO28" s="61"/>
      <c r="SMP28" s="61"/>
      <c r="SMQ28" s="61"/>
      <c r="SMR28" s="61"/>
      <c r="SMS28" s="61"/>
      <c r="SMT28" s="61"/>
      <c r="SMU28" s="61"/>
      <c r="SMV28" s="61"/>
      <c r="SMW28" s="61"/>
      <c r="SMX28" s="61"/>
      <c r="SMY28" s="61"/>
      <c r="SMZ28" s="61"/>
      <c r="SNA28" s="61"/>
      <c r="SNB28" s="61"/>
      <c r="SNC28" s="61"/>
      <c r="SND28" s="61"/>
      <c r="SNE28" s="61"/>
      <c r="SNF28" s="61"/>
      <c r="SNG28" s="61"/>
      <c r="SNH28" s="61"/>
      <c r="SNI28" s="61"/>
      <c r="SNJ28" s="61"/>
      <c r="SNK28" s="61"/>
      <c r="SNL28" s="61"/>
      <c r="SNM28" s="61"/>
      <c r="SNN28" s="61"/>
      <c r="SNO28" s="61"/>
      <c r="SNP28" s="61"/>
      <c r="SNQ28" s="61"/>
      <c r="SNR28" s="61"/>
      <c r="SNS28" s="61"/>
      <c r="SNT28" s="61"/>
      <c r="SNU28" s="61"/>
      <c r="SNV28" s="61"/>
      <c r="SNW28" s="61"/>
      <c r="SNX28" s="61"/>
      <c r="SNY28" s="61"/>
      <c r="SNZ28" s="61"/>
      <c r="SOA28" s="61"/>
      <c r="SOB28" s="61"/>
      <c r="SOC28" s="61"/>
      <c r="SOD28" s="61"/>
      <c r="SOE28" s="61"/>
      <c r="SOF28" s="61"/>
      <c r="SOG28" s="61"/>
      <c r="SOH28" s="61"/>
      <c r="SOI28" s="61"/>
      <c r="SOJ28" s="61"/>
      <c r="SOK28" s="61"/>
      <c r="SOL28" s="61"/>
      <c r="SOM28" s="61"/>
      <c r="SON28" s="61"/>
      <c r="SOO28" s="61"/>
      <c r="SOP28" s="61"/>
      <c r="SOQ28" s="61"/>
      <c r="SOR28" s="61"/>
      <c r="SOS28" s="61"/>
      <c r="SOT28" s="61"/>
      <c r="SOU28" s="61"/>
      <c r="SOV28" s="61"/>
      <c r="SOW28" s="61"/>
      <c r="SOX28" s="61"/>
      <c r="SOY28" s="61"/>
      <c r="SOZ28" s="61"/>
      <c r="SPA28" s="61"/>
      <c r="SPB28" s="61"/>
      <c r="SPC28" s="61"/>
      <c r="SPD28" s="61"/>
      <c r="SPE28" s="61"/>
      <c r="SPF28" s="61"/>
      <c r="SPG28" s="61"/>
      <c r="SPH28" s="61"/>
      <c r="SPI28" s="61"/>
      <c r="SPJ28" s="61"/>
      <c r="SPK28" s="61"/>
      <c r="SPL28" s="61"/>
      <c r="SPM28" s="61"/>
      <c r="SPN28" s="61"/>
      <c r="SPO28" s="61"/>
      <c r="SPP28" s="61"/>
      <c r="SPQ28" s="61"/>
      <c r="SPR28" s="61"/>
      <c r="SPS28" s="61"/>
      <c r="SPT28" s="61"/>
      <c r="SPU28" s="61"/>
      <c r="SPV28" s="61"/>
      <c r="SPW28" s="61"/>
      <c r="SPX28" s="61"/>
      <c r="SPY28" s="61"/>
      <c r="SPZ28" s="61"/>
      <c r="SQA28" s="61"/>
      <c r="SQB28" s="61"/>
      <c r="SQC28" s="61"/>
      <c r="SQD28" s="61"/>
      <c r="SQE28" s="61"/>
      <c r="SQF28" s="61"/>
      <c r="SQG28" s="61"/>
      <c r="SQH28" s="61"/>
      <c r="SQI28" s="61"/>
      <c r="SQJ28" s="61"/>
      <c r="SQK28" s="61"/>
      <c r="SQL28" s="61"/>
      <c r="SQM28" s="61"/>
      <c r="SQN28" s="61"/>
      <c r="SQO28" s="61"/>
      <c r="SQP28" s="61"/>
      <c r="SQQ28" s="61"/>
      <c r="SQR28" s="61"/>
      <c r="SQS28" s="61"/>
      <c r="SQT28" s="61"/>
      <c r="SQU28" s="61"/>
      <c r="SQV28" s="61"/>
      <c r="SQW28" s="61"/>
      <c r="SQX28" s="61"/>
      <c r="SQY28" s="61"/>
      <c r="SQZ28" s="61"/>
      <c r="SRA28" s="61"/>
      <c r="SRB28" s="61"/>
      <c r="SRC28" s="61"/>
      <c r="SRD28" s="61"/>
      <c r="SRE28" s="61"/>
      <c r="SRF28" s="61"/>
      <c r="SRG28" s="61"/>
      <c r="SRH28" s="61"/>
      <c r="SRI28" s="61"/>
      <c r="SRJ28" s="61"/>
      <c r="SRK28" s="61"/>
      <c r="SRL28" s="61"/>
      <c r="SRM28" s="61"/>
      <c r="SRN28" s="61"/>
      <c r="SRO28" s="61"/>
      <c r="SRP28" s="61"/>
      <c r="SRQ28" s="61"/>
      <c r="SRR28" s="61"/>
      <c r="SRS28" s="61"/>
      <c r="SRT28" s="61"/>
      <c r="SRU28" s="61"/>
      <c r="SRV28" s="61"/>
      <c r="SRW28" s="61"/>
      <c r="SRX28" s="61"/>
      <c r="SRY28" s="61"/>
      <c r="SRZ28" s="61"/>
      <c r="SSA28" s="61"/>
      <c r="SSB28" s="61"/>
      <c r="SSC28" s="61"/>
      <c r="SSD28" s="61"/>
      <c r="SSE28" s="61"/>
      <c r="SSF28" s="61"/>
      <c r="SSG28" s="61"/>
      <c r="SSH28" s="61"/>
      <c r="SSI28" s="61"/>
      <c r="SSJ28" s="61"/>
      <c r="SSK28" s="61"/>
      <c r="SSL28" s="61"/>
      <c r="SSM28" s="61"/>
      <c r="SSN28" s="61"/>
      <c r="SSO28" s="61"/>
      <c r="SSP28" s="61"/>
      <c r="SSQ28" s="61"/>
      <c r="SSR28" s="61"/>
      <c r="SSS28" s="61"/>
      <c r="SST28" s="61"/>
      <c r="SSU28" s="61"/>
      <c r="SSV28" s="61"/>
      <c r="SSW28" s="61"/>
      <c r="SSX28" s="61"/>
      <c r="SSY28" s="61"/>
      <c r="SSZ28" s="61"/>
      <c r="STA28" s="61"/>
      <c r="STB28" s="61"/>
      <c r="STC28" s="61"/>
      <c r="STD28" s="61"/>
      <c r="STE28" s="61"/>
      <c r="STF28" s="61"/>
      <c r="STG28" s="61"/>
      <c r="STH28" s="61"/>
      <c r="STI28" s="61"/>
      <c r="STJ28" s="61"/>
      <c r="STK28" s="61"/>
      <c r="STL28" s="61"/>
      <c r="STM28" s="61"/>
      <c r="STN28" s="61"/>
      <c r="STO28" s="61"/>
      <c r="STP28" s="61"/>
      <c r="STQ28" s="61"/>
      <c r="STR28" s="61"/>
      <c r="STS28" s="61"/>
      <c r="STT28" s="61"/>
      <c r="STU28" s="61"/>
      <c r="STV28" s="61"/>
      <c r="STW28" s="61"/>
      <c r="STX28" s="61"/>
      <c r="STY28" s="61"/>
      <c r="STZ28" s="61"/>
      <c r="SUA28" s="61"/>
      <c r="SUB28" s="61"/>
      <c r="SUC28" s="61"/>
      <c r="SUD28" s="61"/>
      <c r="SUE28" s="61"/>
      <c r="SUF28" s="61"/>
      <c r="SUG28" s="61"/>
      <c r="SUH28" s="61"/>
      <c r="SUI28" s="61"/>
      <c r="SUJ28" s="61"/>
      <c r="SUK28" s="61"/>
      <c r="SUL28" s="61"/>
      <c r="SUM28" s="61"/>
      <c r="SUN28" s="61"/>
      <c r="SUO28" s="61"/>
      <c r="SUP28" s="61"/>
      <c r="SUQ28" s="61"/>
      <c r="SUR28" s="61"/>
      <c r="SUS28" s="61"/>
      <c r="SUT28" s="61"/>
      <c r="SUU28" s="61"/>
      <c r="SUV28" s="61"/>
      <c r="SUW28" s="61"/>
      <c r="SUX28" s="61"/>
      <c r="SUY28" s="61"/>
      <c r="SUZ28" s="61"/>
      <c r="SVA28" s="61"/>
      <c r="SVB28" s="61"/>
      <c r="SVC28" s="61"/>
      <c r="SVD28" s="61"/>
      <c r="SVE28" s="61"/>
      <c r="SVF28" s="61"/>
      <c r="SVG28" s="61"/>
      <c r="SVH28" s="61"/>
      <c r="SVI28" s="61"/>
      <c r="SVJ28" s="61"/>
      <c r="SVK28" s="61"/>
      <c r="SVL28" s="61"/>
      <c r="SVM28" s="61"/>
      <c r="SVN28" s="61"/>
      <c r="SVO28" s="61"/>
      <c r="SVP28" s="61"/>
      <c r="SVQ28" s="61"/>
      <c r="SVR28" s="61"/>
      <c r="SVS28" s="61"/>
      <c r="SVT28" s="61"/>
      <c r="SVU28" s="61"/>
      <c r="SVV28" s="61"/>
      <c r="SVW28" s="61"/>
      <c r="SVX28" s="61"/>
      <c r="SVY28" s="61"/>
      <c r="SVZ28" s="61"/>
      <c r="SWA28" s="61"/>
      <c r="SWB28" s="61"/>
      <c r="SWC28" s="61"/>
      <c r="SWD28" s="61"/>
      <c r="SWE28" s="61"/>
      <c r="SWF28" s="61"/>
      <c r="SWG28" s="61"/>
      <c r="SWH28" s="61"/>
      <c r="SWI28" s="61"/>
      <c r="SWJ28" s="61"/>
      <c r="SWK28" s="61"/>
      <c r="SWL28" s="61"/>
      <c r="SWM28" s="61"/>
      <c r="SWN28" s="61"/>
      <c r="SWO28" s="61"/>
      <c r="SWP28" s="61"/>
      <c r="SWQ28" s="61"/>
      <c r="SWR28" s="61"/>
      <c r="SWS28" s="61"/>
      <c r="SWT28" s="61"/>
      <c r="SWU28" s="61"/>
      <c r="SWV28" s="61"/>
      <c r="SWW28" s="61"/>
      <c r="SWX28" s="61"/>
      <c r="SWY28" s="61"/>
      <c r="SWZ28" s="61"/>
      <c r="SXA28" s="61"/>
      <c r="SXB28" s="61"/>
      <c r="SXC28" s="61"/>
      <c r="SXD28" s="61"/>
      <c r="SXE28" s="61"/>
      <c r="SXF28" s="61"/>
      <c r="SXG28" s="61"/>
      <c r="SXH28" s="61"/>
      <c r="SXI28" s="61"/>
      <c r="SXJ28" s="61"/>
      <c r="SXK28" s="61"/>
      <c r="SXL28" s="61"/>
      <c r="SXM28" s="61"/>
      <c r="SXN28" s="61"/>
      <c r="SXO28" s="61"/>
      <c r="SXP28" s="61"/>
      <c r="SXQ28" s="61"/>
      <c r="SXR28" s="61"/>
      <c r="SXS28" s="61"/>
      <c r="SXT28" s="61"/>
      <c r="SXU28" s="61"/>
      <c r="SXV28" s="61"/>
      <c r="SXW28" s="61"/>
      <c r="SXX28" s="61"/>
      <c r="SXY28" s="61"/>
      <c r="SXZ28" s="61"/>
      <c r="SYA28" s="61"/>
      <c r="SYB28" s="61"/>
      <c r="SYC28" s="61"/>
      <c r="SYD28" s="61"/>
      <c r="SYE28" s="61"/>
      <c r="SYF28" s="61"/>
      <c r="SYG28" s="61"/>
      <c r="SYH28" s="61"/>
      <c r="SYI28" s="61"/>
      <c r="SYJ28" s="61"/>
      <c r="SYK28" s="61"/>
      <c r="SYL28" s="61"/>
      <c r="SYM28" s="61"/>
      <c r="SYN28" s="61"/>
      <c r="SYO28" s="61"/>
      <c r="SYP28" s="61"/>
      <c r="SYQ28" s="61"/>
      <c r="SYR28" s="61"/>
      <c r="SYS28" s="61"/>
      <c r="SYT28" s="61"/>
      <c r="SYU28" s="61"/>
      <c r="SYV28" s="61"/>
      <c r="SYW28" s="61"/>
      <c r="SYX28" s="61"/>
      <c r="SYY28" s="61"/>
      <c r="SYZ28" s="61"/>
      <c r="SZA28" s="61"/>
      <c r="SZB28" s="61"/>
      <c r="SZC28" s="61"/>
      <c r="SZD28" s="61"/>
      <c r="SZE28" s="61"/>
      <c r="SZF28" s="61"/>
      <c r="SZG28" s="61"/>
      <c r="SZH28" s="61"/>
      <c r="SZI28" s="61"/>
      <c r="SZJ28" s="61"/>
      <c r="SZK28" s="61"/>
      <c r="SZL28" s="61"/>
      <c r="SZM28" s="61"/>
      <c r="SZN28" s="61"/>
      <c r="SZO28" s="61"/>
      <c r="SZP28" s="61"/>
      <c r="SZQ28" s="61"/>
      <c r="SZR28" s="61"/>
      <c r="SZS28" s="61"/>
      <c r="SZT28" s="61"/>
      <c r="SZU28" s="61"/>
      <c r="SZV28" s="61"/>
      <c r="SZW28" s="61"/>
      <c r="SZX28" s="61"/>
      <c r="SZY28" s="61"/>
      <c r="SZZ28" s="61"/>
      <c r="TAA28" s="61"/>
      <c r="TAB28" s="61"/>
      <c r="TAC28" s="61"/>
      <c r="TAD28" s="61"/>
      <c r="TAE28" s="61"/>
      <c r="TAF28" s="61"/>
      <c r="TAG28" s="61"/>
      <c r="TAH28" s="61"/>
      <c r="TAI28" s="61"/>
      <c r="TAJ28" s="61"/>
      <c r="TAK28" s="61"/>
      <c r="TAL28" s="61"/>
      <c r="TAM28" s="61"/>
      <c r="TAN28" s="61"/>
      <c r="TAO28" s="61"/>
      <c r="TAP28" s="61"/>
      <c r="TAQ28" s="61"/>
      <c r="TAR28" s="61"/>
      <c r="TAS28" s="61"/>
      <c r="TAT28" s="61"/>
      <c r="TAU28" s="61"/>
      <c r="TAV28" s="61"/>
      <c r="TAW28" s="61"/>
      <c r="TAX28" s="61"/>
      <c r="TAY28" s="61"/>
      <c r="TAZ28" s="61"/>
      <c r="TBA28" s="61"/>
      <c r="TBB28" s="61"/>
      <c r="TBC28" s="61"/>
      <c r="TBD28" s="61"/>
      <c r="TBE28" s="61"/>
      <c r="TBF28" s="61"/>
      <c r="TBG28" s="61"/>
      <c r="TBH28" s="61"/>
      <c r="TBI28" s="61"/>
      <c r="TBJ28" s="61"/>
      <c r="TBK28" s="61"/>
      <c r="TBL28" s="61"/>
      <c r="TBM28" s="61"/>
      <c r="TBN28" s="61"/>
      <c r="TBO28" s="61"/>
      <c r="TBP28" s="61"/>
      <c r="TBQ28" s="61"/>
      <c r="TBR28" s="61"/>
      <c r="TBS28" s="61"/>
      <c r="TBT28" s="61"/>
      <c r="TBU28" s="61"/>
      <c r="TBV28" s="61"/>
      <c r="TBW28" s="61"/>
      <c r="TBX28" s="61"/>
      <c r="TBY28" s="61"/>
      <c r="TBZ28" s="61"/>
      <c r="TCA28" s="61"/>
      <c r="TCB28" s="61"/>
      <c r="TCC28" s="61"/>
      <c r="TCD28" s="61"/>
      <c r="TCE28" s="61"/>
      <c r="TCF28" s="61"/>
      <c r="TCG28" s="61"/>
      <c r="TCH28" s="61"/>
      <c r="TCI28" s="61"/>
      <c r="TCJ28" s="61"/>
      <c r="TCK28" s="61"/>
      <c r="TCL28" s="61"/>
      <c r="TCM28" s="61"/>
      <c r="TCN28" s="61"/>
      <c r="TCO28" s="61"/>
      <c r="TCP28" s="61"/>
      <c r="TCQ28" s="61"/>
      <c r="TCR28" s="61"/>
      <c r="TCS28" s="61"/>
      <c r="TCT28" s="61"/>
      <c r="TCU28" s="61"/>
      <c r="TCV28" s="61"/>
      <c r="TCW28" s="61"/>
      <c r="TCX28" s="61"/>
      <c r="TCY28" s="61"/>
      <c r="TCZ28" s="61"/>
      <c r="TDA28" s="61"/>
      <c r="TDB28" s="61"/>
      <c r="TDC28" s="61"/>
      <c r="TDD28" s="61"/>
      <c r="TDE28" s="61"/>
      <c r="TDF28" s="61"/>
      <c r="TDG28" s="61"/>
      <c r="TDH28" s="61"/>
      <c r="TDI28" s="61"/>
      <c r="TDJ28" s="61"/>
      <c r="TDK28" s="61"/>
      <c r="TDL28" s="61"/>
      <c r="TDM28" s="61"/>
      <c r="TDN28" s="61"/>
      <c r="TDO28" s="61"/>
      <c r="TDP28" s="61"/>
      <c r="TDQ28" s="61"/>
      <c r="TDR28" s="61"/>
      <c r="TDS28" s="61"/>
      <c r="TDT28" s="61"/>
      <c r="TDU28" s="61"/>
      <c r="TDV28" s="61"/>
      <c r="TDW28" s="61"/>
      <c r="TDX28" s="61"/>
      <c r="TDY28" s="61"/>
      <c r="TDZ28" s="61"/>
      <c r="TEA28" s="61"/>
      <c r="TEB28" s="61"/>
      <c r="TEC28" s="61"/>
      <c r="TED28" s="61"/>
      <c r="TEE28" s="61"/>
      <c r="TEF28" s="61"/>
      <c r="TEG28" s="61"/>
      <c r="TEH28" s="61"/>
      <c r="TEI28" s="61"/>
      <c r="TEJ28" s="61"/>
      <c r="TEK28" s="61"/>
      <c r="TEL28" s="61"/>
      <c r="TEM28" s="61"/>
      <c r="TEN28" s="61"/>
      <c r="TEO28" s="61"/>
      <c r="TEP28" s="61"/>
      <c r="TEQ28" s="61"/>
      <c r="TER28" s="61"/>
      <c r="TES28" s="61"/>
      <c r="TET28" s="61"/>
      <c r="TEU28" s="61"/>
      <c r="TEV28" s="61"/>
      <c r="TEW28" s="61"/>
      <c r="TEX28" s="61"/>
      <c r="TEY28" s="61"/>
      <c r="TEZ28" s="61"/>
      <c r="TFA28" s="61"/>
      <c r="TFB28" s="61"/>
      <c r="TFC28" s="61"/>
      <c r="TFD28" s="61"/>
      <c r="TFE28" s="61"/>
      <c r="TFF28" s="61"/>
      <c r="TFG28" s="61"/>
      <c r="TFH28" s="61"/>
      <c r="TFI28" s="61"/>
      <c r="TFJ28" s="61"/>
      <c r="TFK28" s="61"/>
      <c r="TFL28" s="61"/>
      <c r="TFM28" s="61"/>
      <c r="TFN28" s="61"/>
      <c r="TFO28" s="61"/>
      <c r="TFP28" s="61"/>
      <c r="TFQ28" s="61"/>
      <c r="TFR28" s="61"/>
      <c r="TFS28" s="61"/>
      <c r="TFT28" s="61"/>
      <c r="TFU28" s="61"/>
      <c r="TFV28" s="61"/>
      <c r="TFW28" s="61"/>
      <c r="TFX28" s="61"/>
      <c r="TFY28" s="61"/>
      <c r="TFZ28" s="61"/>
      <c r="TGA28" s="61"/>
      <c r="TGB28" s="61"/>
      <c r="TGC28" s="61"/>
      <c r="TGD28" s="61"/>
      <c r="TGE28" s="61"/>
      <c r="TGF28" s="61"/>
      <c r="TGG28" s="61"/>
      <c r="TGH28" s="61"/>
      <c r="TGI28" s="61"/>
      <c r="TGJ28" s="61"/>
      <c r="TGK28" s="61"/>
      <c r="TGL28" s="61"/>
      <c r="TGM28" s="61"/>
      <c r="TGN28" s="61"/>
      <c r="TGO28" s="61"/>
      <c r="TGP28" s="61"/>
      <c r="TGQ28" s="61"/>
      <c r="TGR28" s="61"/>
      <c r="TGS28" s="61"/>
      <c r="TGT28" s="61"/>
      <c r="TGU28" s="61"/>
      <c r="TGV28" s="61"/>
      <c r="TGW28" s="61"/>
      <c r="TGX28" s="61"/>
      <c r="TGY28" s="61"/>
      <c r="TGZ28" s="61"/>
      <c r="THA28" s="61"/>
      <c r="THB28" s="61"/>
      <c r="THC28" s="61"/>
      <c r="THD28" s="61"/>
      <c r="THE28" s="61"/>
      <c r="THF28" s="61"/>
      <c r="THG28" s="61"/>
      <c r="THH28" s="61"/>
      <c r="THI28" s="61"/>
      <c r="THJ28" s="61"/>
      <c r="THK28" s="61"/>
      <c r="THL28" s="61"/>
      <c r="THM28" s="61"/>
      <c r="THN28" s="61"/>
      <c r="THO28" s="61"/>
      <c r="THP28" s="61"/>
      <c r="THQ28" s="61"/>
      <c r="THR28" s="61"/>
      <c r="THS28" s="61"/>
      <c r="THT28" s="61"/>
      <c r="THU28" s="61"/>
      <c r="THV28" s="61"/>
      <c r="THW28" s="61"/>
      <c r="THX28" s="61"/>
      <c r="THY28" s="61"/>
      <c r="THZ28" s="61"/>
      <c r="TIA28" s="61"/>
      <c r="TIB28" s="61"/>
      <c r="TIC28" s="61"/>
      <c r="TID28" s="61"/>
      <c r="TIE28" s="61"/>
      <c r="TIF28" s="61"/>
      <c r="TIG28" s="61"/>
      <c r="TIH28" s="61"/>
      <c r="TII28" s="61"/>
      <c r="TIJ28" s="61"/>
      <c r="TIK28" s="61"/>
      <c r="TIL28" s="61"/>
      <c r="TIM28" s="61"/>
      <c r="TIN28" s="61"/>
      <c r="TIO28" s="61"/>
      <c r="TIP28" s="61"/>
      <c r="TIQ28" s="61"/>
      <c r="TIR28" s="61"/>
      <c r="TIS28" s="61"/>
      <c r="TIT28" s="61"/>
      <c r="TIU28" s="61"/>
      <c r="TIV28" s="61"/>
      <c r="TIW28" s="61"/>
      <c r="TIX28" s="61"/>
      <c r="TIY28" s="61"/>
      <c r="TIZ28" s="61"/>
      <c r="TJA28" s="61"/>
      <c r="TJB28" s="61"/>
      <c r="TJC28" s="61"/>
      <c r="TJD28" s="61"/>
      <c r="TJE28" s="61"/>
      <c r="TJF28" s="61"/>
      <c r="TJG28" s="61"/>
      <c r="TJH28" s="61"/>
      <c r="TJI28" s="61"/>
      <c r="TJJ28" s="61"/>
      <c r="TJK28" s="61"/>
      <c r="TJL28" s="61"/>
      <c r="TJM28" s="61"/>
      <c r="TJN28" s="61"/>
      <c r="TJO28" s="61"/>
      <c r="TJP28" s="61"/>
      <c r="TJQ28" s="61"/>
      <c r="TJR28" s="61"/>
      <c r="TJS28" s="61"/>
      <c r="TJT28" s="61"/>
      <c r="TJU28" s="61"/>
      <c r="TJV28" s="61"/>
      <c r="TJW28" s="61"/>
      <c r="TJX28" s="61"/>
      <c r="TJY28" s="61"/>
      <c r="TJZ28" s="61"/>
      <c r="TKA28" s="61"/>
      <c r="TKB28" s="61"/>
      <c r="TKC28" s="61"/>
      <c r="TKD28" s="61"/>
      <c r="TKE28" s="61"/>
      <c r="TKF28" s="61"/>
      <c r="TKG28" s="61"/>
      <c r="TKH28" s="61"/>
      <c r="TKI28" s="61"/>
      <c r="TKJ28" s="61"/>
      <c r="TKK28" s="61"/>
      <c r="TKL28" s="61"/>
      <c r="TKM28" s="61"/>
      <c r="TKN28" s="61"/>
      <c r="TKO28" s="61"/>
      <c r="TKP28" s="61"/>
      <c r="TKQ28" s="61"/>
      <c r="TKR28" s="61"/>
      <c r="TKS28" s="61"/>
      <c r="TKT28" s="61"/>
      <c r="TKU28" s="61"/>
      <c r="TKV28" s="61"/>
      <c r="TKW28" s="61"/>
      <c r="TKX28" s="61"/>
      <c r="TKY28" s="61"/>
      <c r="TKZ28" s="61"/>
      <c r="TLA28" s="61"/>
      <c r="TLB28" s="61"/>
      <c r="TLC28" s="61"/>
      <c r="TLD28" s="61"/>
      <c r="TLE28" s="61"/>
      <c r="TLF28" s="61"/>
      <c r="TLG28" s="61"/>
      <c r="TLH28" s="61"/>
      <c r="TLI28" s="61"/>
      <c r="TLJ28" s="61"/>
      <c r="TLK28" s="61"/>
      <c r="TLL28" s="61"/>
      <c r="TLM28" s="61"/>
      <c r="TLN28" s="61"/>
      <c r="TLO28" s="61"/>
      <c r="TLP28" s="61"/>
      <c r="TLQ28" s="61"/>
      <c r="TLR28" s="61"/>
      <c r="TLS28" s="61"/>
      <c r="TLT28" s="61"/>
      <c r="TLU28" s="61"/>
      <c r="TLV28" s="61"/>
      <c r="TLW28" s="61"/>
      <c r="TLX28" s="61"/>
      <c r="TLY28" s="61"/>
      <c r="TLZ28" s="61"/>
      <c r="TMA28" s="61"/>
      <c r="TMB28" s="61"/>
      <c r="TMC28" s="61"/>
      <c r="TMD28" s="61"/>
      <c r="TME28" s="61"/>
      <c r="TMF28" s="61"/>
      <c r="TMG28" s="61"/>
      <c r="TMH28" s="61"/>
      <c r="TMI28" s="61"/>
      <c r="TMJ28" s="61"/>
      <c r="TMK28" s="61"/>
      <c r="TML28" s="61"/>
      <c r="TMM28" s="61"/>
      <c r="TMN28" s="61"/>
      <c r="TMO28" s="61"/>
      <c r="TMP28" s="61"/>
      <c r="TMQ28" s="61"/>
      <c r="TMR28" s="61"/>
      <c r="TMS28" s="61"/>
      <c r="TMT28" s="61"/>
      <c r="TMU28" s="61"/>
      <c r="TMV28" s="61"/>
      <c r="TMW28" s="61"/>
      <c r="TMX28" s="61"/>
      <c r="TMY28" s="61"/>
      <c r="TMZ28" s="61"/>
      <c r="TNA28" s="61"/>
      <c r="TNB28" s="61"/>
      <c r="TNC28" s="61"/>
      <c r="TND28" s="61"/>
      <c r="TNE28" s="61"/>
      <c r="TNF28" s="61"/>
      <c r="TNG28" s="61"/>
      <c r="TNH28" s="61"/>
      <c r="TNI28" s="61"/>
      <c r="TNJ28" s="61"/>
      <c r="TNK28" s="61"/>
      <c r="TNL28" s="61"/>
      <c r="TNM28" s="61"/>
      <c r="TNN28" s="61"/>
      <c r="TNO28" s="61"/>
      <c r="TNP28" s="61"/>
      <c r="TNQ28" s="61"/>
      <c r="TNR28" s="61"/>
      <c r="TNS28" s="61"/>
      <c r="TNT28" s="61"/>
      <c r="TNU28" s="61"/>
      <c r="TNV28" s="61"/>
      <c r="TNW28" s="61"/>
      <c r="TNX28" s="61"/>
      <c r="TNY28" s="61"/>
      <c r="TNZ28" s="61"/>
      <c r="TOA28" s="61"/>
      <c r="TOB28" s="61"/>
      <c r="TOC28" s="61"/>
      <c r="TOD28" s="61"/>
      <c r="TOE28" s="61"/>
      <c r="TOF28" s="61"/>
      <c r="TOG28" s="61"/>
      <c r="TOH28" s="61"/>
      <c r="TOI28" s="61"/>
      <c r="TOJ28" s="61"/>
      <c r="TOK28" s="61"/>
      <c r="TOL28" s="61"/>
      <c r="TOM28" s="61"/>
      <c r="TON28" s="61"/>
      <c r="TOO28" s="61"/>
      <c r="TOP28" s="61"/>
      <c r="TOQ28" s="61"/>
      <c r="TOR28" s="61"/>
      <c r="TOS28" s="61"/>
      <c r="TOT28" s="61"/>
      <c r="TOU28" s="61"/>
      <c r="TOV28" s="61"/>
      <c r="TOW28" s="61"/>
      <c r="TOX28" s="61"/>
      <c r="TOY28" s="61"/>
      <c r="TOZ28" s="61"/>
      <c r="TPA28" s="61"/>
      <c r="TPB28" s="61"/>
      <c r="TPC28" s="61"/>
      <c r="TPD28" s="61"/>
      <c r="TPE28" s="61"/>
      <c r="TPF28" s="61"/>
      <c r="TPG28" s="61"/>
      <c r="TPH28" s="61"/>
      <c r="TPI28" s="61"/>
      <c r="TPJ28" s="61"/>
      <c r="TPK28" s="61"/>
      <c r="TPL28" s="61"/>
      <c r="TPM28" s="61"/>
      <c r="TPN28" s="61"/>
      <c r="TPO28" s="61"/>
      <c r="TPP28" s="61"/>
      <c r="TPQ28" s="61"/>
      <c r="TPR28" s="61"/>
      <c r="TPS28" s="61"/>
      <c r="TPT28" s="61"/>
      <c r="TPU28" s="61"/>
      <c r="TPV28" s="61"/>
      <c r="TPW28" s="61"/>
      <c r="TPX28" s="61"/>
      <c r="TPY28" s="61"/>
      <c r="TPZ28" s="61"/>
      <c r="TQA28" s="61"/>
      <c r="TQB28" s="61"/>
      <c r="TQC28" s="61"/>
      <c r="TQD28" s="61"/>
      <c r="TQE28" s="61"/>
      <c r="TQF28" s="61"/>
      <c r="TQG28" s="61"/>
      <c r="TQH28" s="61"/>
      <c r="TQI28" s="61"/>
      <c r="TQJ28" s="61"/>
      <c r="TQK28" s="61"/>
      <c r="TQL28" s="61"/>
      <c r="TQM28" s="61"/>
      <c r="TQN28" s="61"/>
      <c r="TQO28" s="61"/>
      <c r="TQP28" s="61"/>
      <c r="TQQ28" s="61"/>
      <c r="TQR28" s="61"/>
      <c r="TQS28" s="61"/>
      <c r="TQT28" s="61"/>
      <c r="TQU28" s="61"/>
      <c r="TQV28" s="61"/>
      <c r="TQW28" s="61"/>
      <c r="TQX28" s="61"/>
      <c r="TQY28" s="61"/>
      <c r="TQZ28" s="61"/>
      <c r="TRA28" s="61"/>
      <c r="TRB28" s="61"/>
      <c r="TRC28" s="61"/>
      <c r="TRD28" s="61"/>
      <c r="TRE28" s="61"/>
      <c r="TRF28" s="61"/>
      <c r="TRG28" s="61"/>
      <c r="TRH28" s="61"/>
      <c r="TRI28" s="61"/>
      <c r="TRJ28" s="61"/>
      <c r="TRK28" s="61"/>
      <c r="TRL28" s="61"/>
      <c r="TRM28" s="61"/>
      <c r="TRN28" s="61"/>
      <c r="TRO28" s="61"/>
      <c r="TRP28" s="61"/>
      <c r="TRQ28" s="61"/>
      <c r="TRR28" s="61"/>
      <c r="TRS28" s="61"/>
      <c r="TRT28" s="61"/>
      <c r="TRU28" s="61"/>
      <c r="TRV28" s="61"/>
      <c r="TRW28" s="61"/>
      <c r="TRX28" s="61"/>
      <c r="TRY28" s="61"/>
      <c r="TRZ28" s="61"/>
      <c r="TSA28" s="61"/>
      <c r="TSB28" s="61"/>
      <c r="TSC28" s="61"/>
      <c r="TSD28" s="61"/>
      <c r="TSE28" s="61"/>
      <c r="TSF28" s="61"/>
      <c r="TSG28" s="61"/>
      <c r="TSH28" s="61"/>
      <c r="TSI28" s="61"/>
      <c r="TSJ28" s="61"/>
      <c r="TSK28" s="61"/>
      <c r="TSL28" s="61"/>
      <c r="TSM28" s="61"/>
      <c r="TSN28" s="61"/>
      <c r="TSO28" s="61"/>
      <c r="TSP28" s="61"/>
      <c r="TSQ28" s="61"/>
      <c r="TSR28" s="61"/>
      <c r="TSS28" s="61"/>
      <c r="TST28" s="61"/>
      <c r="TSU28" s="61"/>
      <c r="TSV28" s="61"/>
      <c r="TSW28" s="61"/>
      <c r="TSX28" s="61"/>
      <c r="TSY28" s="61"/>
      <c r="TSZ28" s="61"/>
      <c r="TTA28" s="61"/>
      <c r="TTB28" s="61"/>
      <c r="TTC28" s="61"/>
      <c r="TTD28" s="61"/>
      <c r="TTE28" s="61"/>
      <c r="TTF28" s="61"/>
      <c r="TTG28" s="61"/>
      <c r="TTH28" s="61"/>
      <c r="TTI28" s="61"/>
      <c r="TTJ28" s="61"/>
      <c r="TTK28" s="61"/>
      <c r="TTL28" s="61"/>
      <c r="TTM28" s="61"/>
      <c r="TTN28" s="61"/>
      <c r="TTO28" s="61"/>
      <c r="TTP28" s="61"/>
      <c r="TTQ28" s="61"/>
      <c r="TTR28" s="61"/>
      <c r="TTS28" s="61"/>
      <c r="TTT28" s="61"/>
      <c r="TTU28" s="61"/>
      <c r="TTV28" s="61"/>
      <c r="TTW28" s="61"/>
      <c r="TTX28" s="61"/>
      <c r="TTY28" s="61"/>
      <c r="TTZ28" s="61"/>
      <c r="TUA28" s="61"/>
      <c r="TUB28" s="61"/>
      <c r="TUC28" s="61"/>
      <c r="TUD28" s="61"/>
      <c r="TUE28" s="61"/>
      <c r="TUF28" s="61"/>
      <c r="TUG28" s="61"/>
      <c r="TUH28" s="61"/>
      <c r="TUI28" s="61"/>
      <c r="TUJ28" s="61"/>
      <c r="TUK28" s="61"/>
      <c r="TUL28" s="61"/>
      <c r="TUM28" s="61"/>
      <c r="TUN28" s="61"/>
      <c r="TUO28" s="61"/>
      <c r="TUP28" s="61"/>
      <c r="TUQ28" s="61"/>
      <c r="TUR28" s="61"/>
      <c r="TUS28" s="61"/>
      <c r="TUT28" s="61"/>
      <c r="TUU28" s="61"/>
      <c r="TUV28" s="61"/>
      <c r="TUW28" s="61"/>
      <c r="TUX28" s="61"/>
      <c r="TUY28" s="61"/>
      <c r="TUZ28" s="61"/>
      <c r="TVA28" s="61"/>
      <c r="TVB28" s="61"/>
      <c r="TVC28" s="61"/>
      <c r="TVD28" s="61"/>
      <c r="TVE28" s="61"/>
      <c r="TVF28" s="61"/>
      <c r="TVG28" s="61"/>
      <c r="TVH28" s="61"/>
      <c r="TVI28" s="61"/>
      <c r="TVJ28" s="61"/>
      <c r="TVK28" s="61"/>
      <c r="TVL28" s="61"/>
      <c r="TVM28" s="61"/>
      <c r="TVN28" s="61"/>
      <c r="TVO28" s="61"/>
      <c r="TVP28" s="61"/>
      <c r="TVQ28" s="61"/>
      <c r="TVR28" s="61"/>
      <c r="TVS28" s="61"/>
      <c r="TVT28" s="61"/>
      <c r="TVU28" s="61"/>
      <c r="TVV28" s="61"/>
      <c r="TVW28" s="61"/>
      <c r="TVX28" s="61"/>
      <c r="TVY28" s="61"/>
      <c r="TVZ28" s="61"/>
      <c r="TWA28" s="61"/>
      <c r="TWB28" s="61"/>
      <c r="TWC28" s="61"/>
      <c r="TWD28" s="61"/>
      <c r="TWE28" s="61"/>
      <c r="TWF28" s="61"/>
      <c r="TWG28" s="61"/>
      <c r="TWH28" s="61"/>
      <c r="TWI28" s="61"/>
      <c r="TWJ28" s="61"/>
      <c r="TWK28" s="61"/>
      <c r="TWL28" s="61"/>
      <c r="TWM28" s="61"/>
      <c r="TWN28" s="61"/>
      <c r="TWO28" s="61"/>
      <c r="TWP28" s="61"/>
      <c r="TWQ28" s="61"/>
      <c r="TWR28" s="61"/>
      <c r="TWS28" s="61"/>
      <c r="TWT28" s="61"/>
      <c r="TWU28" s="61"/>
      <c r="TWV28" s="61"/>
      <c r="TWW28" s="61"/>
      <c r="TWX28" s="61"/>
      <c r="TWY28" s="61"/>
      <c r="TWZ28" s="61"/>
      <c r="TXA28" s="61"/>
      <c r="TXB28" s="61"/>
      <c r="TXC28" s="61"/>
      <c r="TXD28" s="61"/>
      <c r="TXE28" s="61"/>
      <c r="TXF28" s="61"/>
      <c r="TXG28" s="61"/>
      <c r="TXH28" s="61"/>
      <c r="TXI28" s="61"/>
      <c r="TXJ28" s="61"/>
      <c r="TXK28" s="61"/>
      <c r="TXL28" s="61"/>
      <c r="TXM28" s="61"/>
      <c r="TXN28" s="61"/>
      <c r="TXO28" s="61"/>
      <c r="TXP28" s="61"/>
      <c r="TXQ28" s="61"/>
      <c r="TXR28" s="61"/>
      <c r="TXS28" s="61"/>
      <c r="TXT28" s="61"/>
      <c r="TXU28" s="61"/>
      <c r="TXV28" s="61"/>
      <c r="TXW28" s="61"/>
      <c r="TXX28" s="61"/>
      <c r="TXY28" s="61"/>
      <c r="TXZ28" s="61"/>
      <c r="TYA28" s="61"/>
      <c r="TYB28" s="61"/>
      <c r="TYC28" s="61"/>
      <c r="TYD28" s="61"/>
      <c r="TYE28" s="61"/>
      <c r="TYF28" s="61"/>
      <c r="TYG28" s="61"/>
      <c r="TYH28" s="61"/>
      <c r="TYI28" s="61"/>
      <c r="TYJ28" s="61"/>
      <c r="TYK28" s="61"/>
      <c r="TYL28" s="61"/>
      <c r="TYM28" s="61"/>
      <c r="TYN28" s="61"/>
      <c r="TYO28" s="61"/>
      <c r="TYP28" s="61"/>
      <c r="TYQ28" s="61"/>
      <c r="TYR28" s="61"/>
      <c r="TYS28" s="61"/>
      <c r="TYT28" s="61"/>
      <c r="TYU28" s="61"/>
      <c r="TYV28" s="61"/>
      <c r="TYW28" s="61"/>
      <c r="TYX28" s="61"/>
      <c r="TYY28" s="61"/>
      <c r="TYZ28" s="61"/>
      <c r="TZA28" s="61"/>
      <c r="TZB28" s="61"/>
      <c r="TZC28" s="61"/>
      <c r="TZD28" s="61"/>
      <c r="TZE28" s="61"/>
      <c r="TZF28" s="61"/>
      <c r="TZG28" s="61"/>
      <c r="TZH28" s="61"/>
      <c r="TZI28" s="61"/>
      <c r="TZJ28" s="61"/>
      <c r="TZK28" s="61"/>
      <c r="TZL28" s="61"/>
      <c r="TZM28" s="61"/>
      <c r="TZN28" s="61"/>
      <c r="TZO28" s="61"/>
      <c r="TZP28" s="61"/>
      <c r="TZQ28" s="61"/>
      <c r="TZR28" s="61"/>
      <c r="TZS28" s="61"/>
      <c r="TZT28" s="61"/>
      <c r="TZU28" s="61"/>
      <c r="TZV28" s="61"/>
      <c r="TZW28" s="61"/>
      <c r="TZX28" s="61"/>
      <c r="TZY28" s="61"/>
      <c r="TZZ28" s="61"/>
      <c r="UAA28" s="61"/>
      <c r="UAB28" s="61"/>
      <c r="UAC28" s="61"/>
      <c r="UAD28" s="61"/>
      <c r="UAE28" s="61"/>
      <c r="UAF28" s="61"/>
      <c r="UAG28" s="61"/>
      <c r="UAH28" s="61"/>
      <c r="UAI28" s="61"/>
      <c r="UAJ28" s="61"/>
      <c r="UAK28" s="61"/>
      <c r="UAL28" s="61"/>
      <c r="UAM28" s="61"/>
      <c r="UAN28" s="61"/>
      <c r="UAO28" s="61"/>
      <c r="UAP28" s="61"/>
      <c r="UAQ28" s="61"/>
      <c r="UAR28" s="61"/>
      <c r="UAS28" s="61"/>
      <c r="UAT28" s="61"/>
      <c r="UAU28" s="61"/>
      <c r="UAV28" s="61"/>
      <c r="UAW28" s="61"/>
      <c r="UAX28" s="61"/>
      <c r="UAY28" s="61"/>
      <c r="UAZ28" s="61"/>
      <c r="UBA28" s="61"/>
      <c r="UBB28" s="61"/>
      <c r="UBC28" s="61"/>
      <c r="UBD28" s="61"/>
      <c r="UBE28" s="61"/>
      <c r="UBF28" s="61"/>
      <c r="UBG28" s="61"/>
      <c r="UBH28" s="61"/>
      <c r="UBI28" s="61"/>
      <c r="UBJ28" s="61"/>
      <c r="UBK28" s="61"/>
      <c r="UBL28" s="61"/>
      <c r="UBM28" s="61"/>
      <c r="UBN28" s="61"/>
      <c r="UBO28" s="61"/>
      <c r="UBP28" s="61"/>
      <c r="UBQ28" s="61"/>
      <c r="UBR28" s="61"/>
      <c r="UBS28" s="61"/>
      <c r="UBT28" s="61"/>
      <c r="UBU28" s="61"/>
      <c r="UBV28" s="61"/>
      <c r="UBW28" s="61"/>
      <c r="UBX28" s="61"/>
      <c r="UBY28" s="61"/>
      <c r="UBZ28" s="61"/>
      <c r="UCA28" s="61"/>
      <c r="UCB28" s="61"/>
      <c r="UCC28" s="61"/>
      <c r="UCD28" s="61"/>
      <c r="UCE28" s="61"/>
      <c r="UCF28" s="61"/>
      <c r="UCG28" s="61"/>
      <c r="UCH28" s="61"/>
      <c r="UCI28" s="61"/>
      <c r="UCJ28" s="61"/>
      <c r="UCK28" s="61"/>
      <c r="UCL28" s="61"/>
      <c r="UCM28" s="61"/>
      <c r="UCN28" s="61"/>
      <c r="UCO28" s="61"/>
      <c r="UCP28" s="61"/>
      <c r="UCQ28" s="61"/>
      <c r="UCR28" s="61"/>
      <c r="UCS28" s="61"/>
      <c r="UCT28" s="61"/>
      <c r="UCU28" s="61"/>
      <c r="UCV28" s="61"/>
      <c r="UCW28" s="61"/>
      <c r="UCX28" s="61"/>
      <c r="UCY28" s="61"/>
      <c r="UCZ28" s="61"/>
      <c r="UDA28" s="61"/>
      <c r="UDB28" s="61"/>
      <c r="UDC28" s="61"/>
      <c r="UDD28" s="61"/>
      <c r="UDE28" s="61"/>
      <c r="UDF28" s="61"/>
      <c r="UDG28" s="61"/>
      <c r="UDH28" s="61"/>
      <c r="UDI28" s="61"/>
      <c r="UDJ28" s="61"/>
      <c r="UDK28" s="61"/>
      <c r="UDL28" s="61"/>
      <c r="UDM28" s="61"/>
      <c r="UDN28" s="61"/>
      <c r="UDO28" s="61"/>
      <c r="UDP28" s="61"/>
      <c r="UDQ28" s="61"/>
      <c r="UDR28" s="61"/>
      <c r="UDS28" s="61"/>
      <c r="UDT28" s="61"/>
      <c r="UDU28" s="61"/>
      <c r="UDV28" s="61"/>
      <c r="UDW28" s="61"/>
      <c r="UDX28" s="61"/>
      <c r="UDY28" s="61"/>
      <c r="UDZ28" s="61"/>
      <c r="UEA28" s="61"/>
      <c r="UEB28" s="61"/>
      <c r="UEC28" s="61"/>
      <c r="UED28" s="61"/>
      <c r="UEE28" s="61"/>
      <c r="UEF28" s="61"/>
      <c r="UEG28" s="61"/>
      <c r="UEH28" s="61"/>
      <c r="UEI28" s="61"/>
      <c r="UEJ28" s="61"/>
      <c r="UEK28" s="61"/>
      <c r="UEL28" s="61"/>
      <c r="UEM28" s="61"/>
      <c r="UEN28" s="61"/>
      <c r="UEO28" s="61"/>
      <c r="UEP28" s="61"/>
      <c r="UEQ28" s="61"/>
      <c r="UER28" s="61"/>
      <c r="UES28" s="61"/>
      <c r="UET28" s="61"/>
      <c r="UEU28" s="61"/>
      <c r="UEV28" s="61"/>
      <c r="UEW28" s="61"/>
      <c r="UEX28" s="61"/>
      <c r="UEY28" s="61"/>
      <c r="UEZ28" s="61"/>
      <c r="UFA28" s="61"/>
      <c r="UFB28" s="61"/>
      <c r="UFC28" s="61"/>
      <c r="UFD28" s="61"/>
      <c r="UFE28" s="61"/>
      <c r="UFF28" s="61"/>
      <c r="UFG28" s="61"/>
      <c r="UFH28" s="61"/>
      <c r="UFI28" s="61"/>
      <c r="UFJ28" s="61"/>
      <c r="UFK28" s="61"/>
      <c r="UFL28" s="61"/>
      <c r="UFM28" s="61"/>
      <c r="UFN28" s="61"/>
      <c r="UFO28" s="61"/>
      <c r="UFP28" s="61"/>
      <c r="UFQ28" s="61"/>
      <c r="UFR28" s="61"/>
      <c r="UFS28" s="61"/>
      <c r="UFT28" s="61"/>
      <c r="UFU28" s="61"/>
      <c r="UFV28" s="61"/>
      <c r="UFW28" s="61"/>
      <c r="UFX28" s="61"/>
      <c r="UFY28" s="61"/>
      <c r="UFZ28" s="61"/>
      <c r="UGA28" s="61"/>
      <c r="UGB28" s="61"/>
      <c r="UGC28" s="61"/>
      <c r="UGD28" s="61"/>
      <c r="UGE28" s="61"/>
      <c r="UGF28" s="61"/>
      <c r="UGG28" s="61"/>
      <c r="UGH28" s="61"/>
      <c r="UGI28" s="61"/>
      <c r="UGJ28" s="61"/>
      <c r="UGK28" s="61"/>
      <c r="UGL28" s="61"/>
      <c r="UGM28" s="61"/>
      <c r="UGN28" s="61"/>
      <c r="UGO28" s="61"/>
      <c r="UGP28" s="61"/>
      <c r="UGQ28" s="61"/>
      <c r="UGR28" s="61"/>
      <c r="UGS28" s="61"/>
      <c r="UGT28" s="61"/>
      <c r="UGU28" s="61"/>
      <c r="UGV28" s="61"/>
      <c r="UGW28" s="61"/>
      <c r="UGX28" s="61"/>
      <c r="UGY28" s="61"/>
      <c r="UGZ28" s="61"/>
      <c r="UHA28" s="61"/>
      <c r="UHB28" s="61"/>
      <c r="UHC28" s="61"/>
      <c r="UHD28" s="61"/>
      <c r="UHE28" s="61"/>
      <c r="UHF28" s="61"/>
      <c r="UHG28" s="61"/>
      <c r="UHH28" s="61"/>
      <c r="UHI28" s="61"/>
      <c r="UHJ28" s="61"/>
      <c r="UHK28" s="61"/>
      <c r="UHL28" s="61"/>
      <c r="UHM28" s="61"/>
      <c r="UHN28" s="61"/>
      <c r="UHO28" s="61"/>
      <c r="UHP28" s="61"/>
      <c r="UHQ28" s="61"/>
      <c r="UHR28" s="61"/>
      <c r="UHS28" s="61"/>
      <c r="UHT28" s="61"/>
      <c r="UHU28" s="61"/>
      <c r="UHV28" s="61"/>
      <c r="UHW28" s="61"/>
      <c r="UHX28" s="61"/>
      <c r="UHY28" s="61"/>
      <c r="UHZ28" s="61"/>
      <c r="UIA28" s="61"/>
      <c r="UIB28" s="61"/>
      <c r="UIC28" s="61"/>
      <c r="UID28" s="61"/>
      <c r="UIE28" s="61"/>
      <c r="UIF28" s="61"/>
      <c r="UIG28" s="61"/>
      <c r="UIH28" s="61"/>
      <c r="UII28" s="61"/>
      <c r="UIJ28" s="61"/>
      <c r="UIK28" s="61"/>
      <c r="UIL28" s="61"/>
      <c r="UIM28" s="61"/>
      <c r="UIN28" s="61"/>
      <c r="UIO28" s="61"/>
      <c r="UIP28" s="61"/>
      <c r="UIQ28" s="61"/>
      <c r="UIR28" s="61"/>
      <c r="UIS28" s="61"/>
      <c r="UIT28" s="61"/>
      <c r="UIU28" s="61"/>
      <c r="UIV28" s="61"/>
      <c r="UIW28" s="61"/>
      <c r="UIX28" s="61"/>
      <c r="UIY28" s="61"/>
      <c r="UIZ28" s="61"/>
      <c r="UJA28" s="61"/>
      <c r="UJB28" s="61"/>
      <c r="UJC28" s="61"/>
      <c r="UJD28" s="61"/>
      <c r="UJE28" s="61"/>
      <c r="UJF28" s="61"/>
      <c r="UJG28" s="61"/>
      <c r="UJH28" s="61"/>
      <c r="UJI28" s="61"/>
      <c r="UJJ28" s="61"/>
      <c r="UJK28" s="61"/>
      <c r="UJL28" s="61"/>
      <c r="UJM28" s="61"/>
      <c r="UJN28" s="61"/>
      <c r="UJO28" s="61"/>
      <c r="UJP28" s="61"/>
      <c r="UJQ28" s="61"/>
      <c r="UJR28" s="61"/>
      <c r="UJS28" s="61"/>
      <c r="UJT28" s="61"/>
      <c r="UJU28" s="61"/>
      <c r="UJV28" s="61"/>
      <c r="UJW28" s="61"/>
      <c r="UJX28" s="61"/>
      <c r="UJY28" s="61"/>
      <c r="UJZ28" s="61"/>
      <c r="UKA28" s="61"/>
      <c r="UKB28" s="61"/>
      <c r="UKC28" s="61"/>
      <c r="UKD28" s="61"/>
      <c r="UKE28" s="61"/>
      <c r="UKF28" s="61"/>
      <c r="UKG28" s="61"/>
      <c r="UKH28" s="61"/>
      <c r="UKI28" s="61"/>
      <c r="UKJ28" s="61"/>
      <c r="UKK28" s="61"/>
      <c r="UKL28" s="61"/>
      <c r="UKM28" s="61"/>
      <c r="UKN28" s="61"/>
      <c r="UKO28" s="61"/>
      <c r="UKP28" s="61"/>
      <c r="UKQ28" s="61"/>
      <c r="UKR28" s="61"/>
      <c r="UKS28" s="61"/>
      <c r="UKT28" s="61"/>
      <c r="UKU28" s="61"/>
      <c r="UKV28" s="61"/>
      <c r="UKW28" s="61"/>
      <c r="UKX28" s="61"/>
      <c r="UKY28" s="61"/>
      <c r="UKZ28" s="61"/>
      <c r="ULA28" s="61"/>
      <c r="ULB28" s="61"/>
      <c r="ULC28" s="61"/>
      <c r="ULD28" s="61"/>
      <c r="ULE28" s="61"/>
      <c r="ULF28" s="61"/>
      <c r="ULG28" s="61"/>
      <c r="ULH28" s="61"/>
      <c r="ULI28" s="61"/>
      <c r="ULJ28" s="61"/>
      <c r="ULK28" s="61"/>
      <c r="ULL28" s="61"/>
      <c r="ULM28" s="61"/>
      <c r="ULN28" s="61"/>
      <c r="ULO28" s="61"/>
      <c r="ULP28" s="61"/>
      <c r="ULQ28" s="61"/>
      <c r="ULR28" s="61"/>
      <c r="ULS28" s="61"/>
      <c r="ULT28" s="61"/>
      <c r="ULU28" s="61"/>
      <c r="ULV28" s="61"/>
      <c r="ULW28" s="61"/>
      <c r="ULX28" s="61"/>
      <c r="ULY28" s="61"/>
      <c r="ULZ28" s="61"/>
      <c r="UMA28" s="61"/>
      <c r="UMB28" s="61"/>
      <c r="UMC28" s="61"/>
      <c r="UMD28" s="61"/>
      <c r="UME28" s="61"/>
      <c r="UMF28" s="61"/>
      <c r="UMG28" s="61"/>
      <c r="UMH28" s="61"/>
      <c r="UMI28" s="61"/>
      <c r="UMJ28" s="61"/>
      <c r="UMK28" s="61"/>
      <c r="UML28" s="61"/>
      <c r="UMM28" s="61"/>
      <c r="UMN28" s="61"/>
      <c r="UMO28" s="61"/>
      <c r="UMP28" s="61"/>
      <c r="UMQ28" s="61"/>
      <c r="UMR28" s="61"/>
      <c r="UMS28" s="61"/>
      <c r="UMT28" s="61"/>
      <c r="UMU28" s="61"/>
      <c r="UMV28" s="61"/>
      <c r="UMW28" s="61"/>
      <c r="UMX28" s="61"/>
      <c r="UMY28" s="61"/>
      <c r="UMZ28" s="61"/>
      <c r="UNA28" s="61"/>
      <c r="UNB28" s="61"/>
      <c r="UNC28" s="61"/>
      <c r="UND28" s="61"/>
      <c r="UNE28" s="61"/>
      <c r="UNF28" s="61"/>
      <c r="UNG28" s="61"/>
      <c r="UNH28" s="61"/>
      <c r="UNI28" s="61"/>
      <c r="UNJ28" s="61"/>
      <c r="UNK28" s="61"/>
      <c r="UNL28" s="61"/>
      <c r="UNM28" s="61"/>
      <c r="UNN28" s="61"/>
      <c r="UNO28" s="61"/>
      <c r="UNP28" s="61"/>
      <c r="UNQ28" s="61"/>
      <c r="UNR28" s="61"/>
      <c r="UNS28" s="61"/>
      <c r="UNT28" s="61"/>
      <c r="UNU28" s="61"/>
      <c r="UNV28" s="61"/>
      <c r="UNW28" s="61"/>
      <c r="UNX28" s="61"/>
      <c r="UNY28" s="61"/>
      <c r="UNZ28" s="61"/>
      <c r="UOA28" s="61"/>
      <c r="UOB28" s="61"/>
      <c r="UOC28" s="61"/>
      <c r="UOD28" s="61"/>
      <c r="UOE28" s="61"/>
      <c r="UOF28" s="61"/>
      <c r="UOG28" s="61"/>
      <c r="UOH28" s="61"/>
      <c r="UOI28" s="61"/>
      <c r="UOJ28" s="61"/>
      <c r="UOK28" s="61"/>
      <c r="UOL28" s="61"/>
      <c r="UOM28" s="61"/>
      <c r="UON28" s="61"/>
      <c r="UOO28" s="61"/>
      <c r="UOP28" s="61"/>
      <c r="UOQ28" s="61"/>
      <c r="UOR28" s="61"/>
      <c r="UOS28" s="61"/>
      <c r="UOT28" s="61"/>
      <c r="UOU28" s="61"/>
      <c r="UOV28" s="61"/>
      <c r="UOW28" s="61"/>
      <c r="UOX28" s="61"/>
      <c r="UOY28" s="61"/>
      <c r="UOZ28" s="61"/>
      <c r="UPA28" s="61"/>
      <c r="UPB28" s="61"/>
      <c r="UPC28" s="61"/>
      <c r="UPD28" s="61"/>
      <c r="UPE28" s="61"/>
      <c r="UPF28" s="61"/>
      <c r="UPG28" s="61"/>
      <c r="UPH28" s="61"/>
      <c r="UPI28" s="61"/>
      <c r="UPJ28" s="61"/>
      <c r="UPK28" s="61"/>
      <c r="UPL28" s="61"/>
      <c r="UPM28" s="61"/>
      <c r="UPN28" s="61"/>
      <c r="UPO28" s="61"/>
      <c r="UPP28" s="61"/>
      <c r="UPQ28" s="61"/>
      <c r="UPR28" s="61"/>
      <c r="UPS28" s="61"/>
      <c r="UPT28" s="61"/>
      <c r="UPU28" s="61"/>
      <c r="UPV28" s="61"/>
      <c r="UPW28" s="61"/>
      <c r="UPX28" s="61"/>
      <c r="UPY28" s="61"/>
      <c r="UPZ28" s="61"/>
      <c r="UQA28" s="61"/>
      <c r="UQB28" s="61"/>
      <c r="UQC28" s="61"/>
      <c r="UQD28" s="61"/>
      <c r="UQE28" s="61"/>
      <c r="UQF28" s="61"/>
      <c r="UQG28" s="61"/>
      <c r="UQH28" s="61"/>
      <c r="UQI28" s="61"/>
      <c r="UQJ28" s="61"/>
      <c r="UQK28" s="61"/>
      <c r="UQL28" s="61"/>
      <c r="UQM28" s="61"/>
      <c r="UQN28" s="61"/>
      <c r="UQO28" s="61"/>
      <c r="UQP28" s="61"/>
      <c r="UQQ28" s="61"/>
      <c r="UQR28" s="61"/>
      <c r="UQS28" s="61"/>
      <c r="UQT28" s="61"/>
      <c r="UQU28" s="61"/>
      <c r="UQV28" s="61"/>
      <c r="UQW28" s="61"/>
      <c r="UQX28" s="61"/>
      <c r="UQY28" s="61"/>
      <c r="UQZ28" s="61"/>
      <c r="URA28" s="61"/>
      <c r="URB28" s="61"/>
      <c r="URC28" s="61"/>
      <c r="URD28" s="61"/>
      <c r="URE28" s="61"/>
      <c r="URF28" s="61"/>
      <c r="URG28" s="61"/>
      <c r="URH28" s="61"/>
      <c r="URI28" s="61"/>
      <c r="URJ28" s="61"/>
      <c r="URK28" s="61"/>
      <c r="URL28" s="61"/>
      <c r="URM28" s="61"/>
      <c r="URN28" s="61"/>
      <c r="URO28" s="61"/>
      <c r="URP28" s="61"/>
      <c r="URQ28" s="61"/>
      <c r="URR28" s="61"/>
      <c r="URS28" s="61"/>
      <c r="URT28" s="61"/>
      <c r="URU28" s="61"/>
      <c r="URV28" s="61"/>
      <c r="URW28" s="61"/>
      <c r="URX28" s="61"/>
      <c r="URY28" s="61"/>
      <c r="URZ28" s="61"/>
      <c r="USA28" s="61"/>
      <c r="USB28" s="61"/>
      <c r="USC28" s="61"/>
      <c r="USD28" s="61"/>
      <c r="USE28" s="61"/>
      <c r="USF28" s="61"/>
      <c r="USG28" s="61"/>
      <c r="USH28" s="61"/>
      <c r="USI28" s="61"/>
      <c r="USJ28" s="61"/>
      <c r="USK28" s="61"/>
      <c r="USL28" s="61"/>
      <c r="USM28" s="61"/>
      <c r="USN28" s="61"/>
      <c r="USO28" s="61"/>
      <c r="USP28" s="61"/>
      <c r="USQ28" s="61"/>
      <c r="USR28" s="61"/>
      <c r="USS28" s="61"/>
      <c r="UST28" s="61"/>
      <c r="USU28" s="61"/>
      <c r="USV28" s="61"/>
      <c r="USW28" s="61"/>
      <c r="USX28" s="61"/>
      <c r="USY28" s="61"/>
      <c r="USZ28" s="61"/>
      <c r="UTA28" s="61"/>
      <c r="UTB28" s="61"/>
      <c r="UTC28" s="61"/>
      <c r="UTD28" s="61"/>
      <c r="UTE28" s="61"/>
      <c r="UTF28" s="61"/>
      <c r="UTG28" s="61"/>
      <c r="UTH28" s="61"/>
      <c r="UTI28" s="61"/>
      <c r="UTJ28" s="61"/>
      <c r="UTK28" s="61"/>
      <c r="UTL28" s="61"/>
      <c r="UTM28" s="61"/>
      <c r="UTN28" s="61"/>
      <c r="UTO28" s="61"/>
      <c r="UTP28" s="61"/>
      <c r="UTQ28" s="61"/>
      <c r="UTR28" s="61"/>
      <c r="UTS28" s="61"/>
      <c r="UTT28" s="61"/>
      <c r="UTU28" s="61"/>
      <c r="UTV28" s="61"/>
      <c r="UTW28" s="61"/>
      <c r="UTX28" s="61"/>
      <c r="UTY28" s="61"/>
      <c r="UTZ28" s="61"/>
      <c r="UUA28" s="61"/>
      <c r="UUB28" s="61"/>
      <c r="UUC28" s="61"/>
      <c r="UUD28" s="61"/>
      <c r="UUE28" s="61"/>
      <c r="UUF28" s="61"/>
      <c r="UUG28" s="61"/>
      <c r="UUH28" s="61"/>
      <c r="UUI28" s="61"/>
      <c r="UUJ28" s="61"/>
      <c r="UUK28" s="61"/>
      <c r="UUL28" s="61"/>
      <c r="UUM28" s="61"/>
      <c r="UUN28" s="61"/>
      <c r="UUO28" s="61"/>
      <c r="UUP28" s="61"/>
      <c r="UUQ28" s="61"/>
      <c r="UUR28" s="61"/>
      <c r="UUS28" s="61"/>
      <c r="UUT28" s="61"/>
      <c r="UUU28" s="61"/>
      <c r="UUV28" s="61"/>
      <c r="UUW28" s="61"/>
      <c r="UUX28" s="61"/>
      <c r="UUY28" s="61"/>
      <c r="UUZ28" s="61"/>
      <c r="UVA28" s="61"/>
      <c r="UVB28" s="61"/>
      <c r="UVC28" s="61"/>
      <c r="UVD28" s="61"/>
      <c r="UVE28" s="61"/>
      <c r="UVF28" s="61"/>
      <c r="UVG28" s="61"/>
      <c r="UVH28" s="61"/>
      <c r="UVI28" s="61"/>
      <c r="UVJ28" s="61"/>
      <c r="UVK28" s="61"/>
      <c r="UVL28" s="61"/>
      <c r="UVM28" s="61"/>
      <c r="UVN28" s="61"/>
      <c r="UVO28" s="61"/>
      <c r="UVP28" s="61"/>
      <c r="UVQ28" s="61"/>
      <c r="UVR28" s="61"/>
      <c r="UVS28" s="61"/>
      <c r="UVT28" s="61"/>
      <c r="UVU28" s="61"/>
      <c r="UVV28" s="61"/>
      <c r="UVW28" s="61"/>
      <c r="UVX28" s="61"/>
      <c r="UVY28" s="61"/>
      <c r="UVZ28" s="61"/>
      <c r="UWA28" s="61"/>
      <c r="UWB28" s="61"/>
      <c r="UWC28" s="61"/>
      <c r="UWD28" s="61"/>
      <c r="UWE28" s="61"/>
      <c r="UWF28" s="61"/>
      <c r="UWG28" s="61"/>
      <c r="UWH28" s="61"/>
      <c r="UWI28" s="61"/>
      <c r="UWJ28" s="61"/>
      <c r="UWK28" s="61"/>
      <c r="UWL28" s="61"/>
      <c r="UWM28" s="61"/>
      <c r="UWN28" s="61"/>
      <c r="UWO28" s="61"/>
      <c r="UWP28" s="61"/>
      <c r="UWQ28" s="61"/>
      <c r="UWR28" s="61"/>
      <c r="UWS28" s="61"/>
      <c r="UWT28" s="61"/>
      <c r="UWU28" s="61"/>
      <c r="UWV28" s="61"/>
      <c r="UWW28" s="61"/>
      <c r="UWX28" s="61"/>
      <c r="UWY28" s="61"/>
      <c r="UWZ28" s="61"/>
      <c r="UXA28" s="61"/>
      <c r="UXB28" s="61"/>
      <c r="UXC28" s="61"/>
      <c r="UXD28" s="61"/>
      <c r="UXE28" s="61"/>
      <c r="UXF28" s="61"/>
      <c r="UXG28" s="61"/>
      <c r="UXH28" s="61"/>
      <c r="UXI28" s="61"/>
      <c r="UXJ28" s="61"/>
      <c r="UXK28" s="61"/>
      <c r="UXL28" s="61"/>
      <c r="UXM28" s="61"/>
      <c r="UXN28" s="61"/>
      <c r="UXO28" s="61"/>
      <c r="UXP28" s="61"/>
      <c r="UXQ28" s="61"/>
      <c r="UXR28" s="61"/>
      <c r="UXS28" s="61"/>
      <c r="UXT28" s="61"/>
      <c r="UXU28" s="61"/>
      <c r="UXV28" s="61"/>
      <c r="UXW28" s="61"/>
      <c r="UXX28" s="61"/>
      <c r="UXY28" s="61"/>
      <c r="UXZ28" s="61"/>
      <c r="UYA28" s="61"/>
      <c r="UYB28" s="61"/>
      <c r="UYC28" s="61"/>
      <c r="UYD28" s="61"/>
      <c r="UYE28" s="61"/>
      <c r="UYF28" s="61"/>
      <c r="UYG28" s="61"/>
      <c r="UYH28" s="61"/>
      <c r="UYI28" s="61"/>
      <c r="UYJ28" s="61"/>
      <c r="UYK28" s="61"/>
      <c r="UYL28" s="61"/>
      <c r="UYM28" s="61"/>
      <c r="UYN28" s="61"/>
      <c r="UYO28" s="61"/>
      <c r="UYP28" s="61"/>
      <c r="UYQ28" s="61"/>
      <c r="UYR28" s="61"/>
      <c r="UYS28" s="61"/>
      <c r="UYT28" s="61"/>
      <c r="UYU28" s="61"/>
      <c r="UYV28" s="61"/>
      <c r="UYW28" s="61"/>
      <c r="UYX28" s="61"/>
      <c r="UYY28" s="61"/>
      <c r="UYZ28" s="61"/>
      <c r="UZA28" s="61"/>
      <c r="UZB28" s="61"/>
      <c r="UZC28" s="61"/>
      <c r="UZD28" s="61"/>
      <c r="UZE28" s="61"/>
      <c r="UZF28" s="61"/>
      <c r="UZG28" s="61"/>
      <c r="UZH28" s="61"/>
      <c r="UZI28" s="61"/>
      <c r="UZJ28" s="61"/>
      <c r="UZK28" s="61"/>
      <c r="UZL28" s="61"/>
      <c r="UZM28" s="61"/>
      <c r="UZN28" s="61"/>
      <c r="UZO28" s="61"/>
      <c r="UZP28" s="61"/>
      <c r="UZQ28" s="61"/>
      <c r="UZR28" s="61"/>
      <c r="UZS28" s="61"/>
      <c r="UZT28" s="61"/>
      <c r="UZU28" s="61"/>
      <c r="UZV28" s="61"/>
      <c r="UZW28" s="61"/>
      <c r="UZX28" s="61"/>
      <c r="UZY28" s="61"/>
      <c r="UZZ28" s="61"/>
      <c r="VAA28" s="61"/>
      <c r="VAB28" s="61"/>
      <c r="VAC28" s="61"/>
      <c r="VAD28" s="61"/>
      <c r="VAE28" s="61"/>
      <c r="VAF28" s="61"/>
      <c r="VAG28" s="61"/>
      <c r="VAH28" s="61"/>
      <c r="VAI28" s="61"/>
      <c r="VAJ28" s="61"/>
      <c r="VAK28" s="61"/>
      <c r="VAL28" s="61"/>
      <c r="VAM28" s="61"/>
      <c r="VAN28" s="61"/>
      <c r="VAO28" s="61"/>
      <c r="VAP28" s="61"/>
      <c r="VAQ28" s="61"/>
      <c r="VAR28" s="61"/>
      <c r="VAS28" s="61"/>
      <c r="VAT28" s="61"/>
      <c r="VAU28" s="61"/>
      <c r="VAV28" s="61"/>
      <c r="VAW28" s="61"/>
      <c r="VAX28" s="61"/>
      <c r="VAY28" s="61"/>
      <c r="VAZ28" s="61"/>
      <c r="VBA28" s="61"/>
      <c r="VBB28" s="61"/>
      <c r="VBC28" s="61"/>
      <c r="VBD28" s="61"/>
      <c r="VBE28" s="61"/>
      <c r="VBF28" s="61"/>
      <c r="VBG28" s="61"/>
      <c r="VBH28" s="61"/>
      <c r="VBI28" s="61"/>
      <c r="VBJ28" s="61"/>
      <c r="VBK28" s="61"/>
      <c r="VBL28" s="61"/>
      <c r="VBM28" s="61"/>
      <c r="VBN28" s="61"/>
      <c r="VBO28" s="61"/>
      <c r="VBP28" s="61"/>
      <c r="VBQ28" s="61"/>
      <c r="VBR28" s="61"/>
      <c r="VBS28" s="61"/>
      <c r="VBT28" s="61"/>
      <c r="VBU28" s="61"/>
      <c r="VBV28" s="61"/>
      <c r="VBW28" s="61"/>
      <c r="VBX28" s="61"/>
      <c r="VBY28" s="61"/>
      <c r="VBZ28" s="61"/>
      <c r="VCA28" s="61"/>
      <c r="VCB28" s="61"/>
      <c r="VCC28" s="61"/>
      <c r="VCD28" s="61"/>
      <c r="VCE28" s="61"/>
      <c r="VCF28" s="61"/>
      <c r="VCG28" s="61"/>
      <c r="VCH28" s="61"/>
      <c r="VCI28" s="61"/>
      <c r="VCJ28" s="61"/>
      <c r="VCK28" s="61"/>
      <c r="VCL28" s="61"/>
      <c r="VCM28" s="61"/>
      <c r="VCN28" s="61"/>
      <c r="VCO28" s="61"/>
      <c r="VCP28" s="61"/>
      <c r="VCQ28" s="61"/>
      <c r="VCR28" s="61"/>
      <c r="VCS28" s="61"/>
      <c r="VCT28" s="61"/>
      <c r="VCU28" s="61"/>
      <c r="VCV28" s="61"/>
      <c r="VCW28" s="61"/>
      <c r="VCX28" s="61"/>
      <c r="VCY28" s="61"/>
      <c r="VCZ28" s="61"/>
      <c r="VDA28" s="61"/>
      <c r="VDB28" s="61"/>
      <c r="VDC28" s="61"/>
      <c r="VDD28" s="61"/>
      <c r="VDE28" s="61"/>
      <c r="VDF28" s="61"/>
      <c r="VDG28" s="61"/>
      <c r="VDH28" s="61"/>
      <c r="VDI28" s="61"/>
      <c r="VDJ28" s="61"/>
      <c r="VDK28" s="61"/>
      <c r="VDL28" s="61"/>
      <c r="VDM28" s="61"/>
      <c r="VDN28" s="61"/>
      <c r="VDO28" s="61"/>
      <c r="VDP28" s="61"/>
      <c r="VDQ28" s="61"/>
      <c r="VDR28" s="61"/>
      <c r="VDS28" s="61"/>
      <c r="VDT28" s="61"/>
      <c r="VDU28" s="61"/>
      <c r="VDV28" s="61"/>
      <c r="VDW28" s="61"/>
      <c r="VDX28" s="61"/>
      <c r="VDY28" s="61"/>
      <c r="VDZ28" s="61"/>
      <c r="VEA28" s="61"/>
      <c r="VEB28" s="61"/>
      <c r="VEC28" s="61"/>
      <c r="VED28" s="61"/>
      <c r="VEE28" s="61"/>
      <c r="VEF28" s="61"/>
      <c r="VEG28" s="61"/>
      <c r="VEH28" s="61"/>
      <c r="VEI28" s="61"/>
      <c r="VEJ28" s="61"/>
      <c r="VEK28" s="61"/>
      <c r="VEL28" s="61"/>
      <c r="VEM28" s="61"/>
      <c r="VEN28" s="61"/>
      <c r="VEO28" s="61"/>
      <c r="VEP28" s="61"/>
      <c r="VEQ28" s="61"/>
      <c r="VER28" s="61"/>
      <c r="VES28" s="61"/>
      <c r="VET28" s="61"/>
      <c r="VEU28" s="61"/>
      <c r="VEV28" s="61"/>
      <c r="VEW28" s="61"/>
      <c r="VEX28" s="61"/>
      <c r="VEY28" s="61"/>
      <c r="VEZ28" s="61"/>
      <c r="VFA28" s="61"/>
      <c r="VFB28" s="61"/>
      <c r="VFC28" s="61"/>
      <c r="VFD28" s="61"/>
      <c r="VFE28" s="61"/>
      <c r="VFF28" s="61"/>
      <c r="VFG28" s="61"/>
      <c r="VFH28" s="61"/>
      <c r="VFI28" s="61"/>
      <c r="VFJ28" s="61"/>
      <c r="VFK28" s="61"/>
      <c r="VFL28" s="61"/>
      <c r="VFM28" s="61"/>
      <c r="VFN28" s="61"/>
      <c r="VFO28" s="61"/>
      <c r="VFP28" s="61"/>
      <c r="VFQ28" s="61"/>
      <c r="VFR28" s="61"/>
      <c r="VFS28" s="61"/>
      <c r="VFT28" s="61"/>
      <c r="VFU28" s="61"/>
      <c r="VFV28" s="61"/>
      <c r="VFW28" s="61"/>
      <c r="VFX28" s="61"/>
      <c r="VFY28" s="61"/>
      <c r="VFZ28" s="61"/>
      <c r="VGA28" s="61"/>
      <c r="VGB28" s="61"/>
      <c r="VGC28" s="61"/>
      <c r="VGD28" s="61"/>
      <c r="VGE28" s="61"/>
      <c r="VGF28" s="61"/>
      <c r="VGG28" s="61"/>
      <c r="VGH28" s="61"/>
      <c r="VGI28" s="61"/>
      <c r="VGJ28" s="61"/>
      <c r="VGK28" s="61"/>
      <c r="VGL28" s="61"/>
      <c r="VGM28" s="61"/>
      <c r="VGN28" s="61"/>
      <c r="VGO28" s="61"/>
      <c r="VGP28" s="61"/>
      <c r="VGQ28" s="61"/>
      <c r="VGR28" s="61"/>
      <c r="VGS28" s="61"/>
      <c r="VGT28" s="61"/>
      <c r="VGU28" s="61"/>
      <c r="VGV28" s="61"/>
      <c r="VGW28" s="61"/>
      <c r="VGX28" s="61"/>
      <c r="VGY28" s="61"/>
      <c r="VGZ28" s="61"/>
      <c r="VHA28" s="61"/>
      <c r="VHB28" s="61"/>
      <c r="VHC28" s="61"/>
      <c r="VHD28" s="61"/>
      <c r="VHE28" s="61"/>
      <c r="VHF28" s="61"/>
      <c r="VHG28" s="61"/>
      <c r="VHH28" s="61"/>
      <c r="VHI28" s="61"/>
      <c r="VHJ28" s="61"/>
      <c r="VHK28" s="61"/>
      <c r="VHL28" s="61"/>
      <c r="VHM28" s="61"/>
      <c r="VHN28" s="61"/>
      <c r="VHO28" s="61"/>
      <c r="VHP28" s="61"/>
      <c r="VHQ28" s="61"/>
      <c r="VHR28" s="61"/>
      <c r="VHS28" s="61"/>
      <c r="VHT28" s="61"/>
      <c r="VHU28" s="61"/>
      <c r="VHV28" s="61"/>
      <c r="VHW28" s="61"/>
      <c r="VHX28" s="61"/>
      <c r="VHY28" s="61"/>
      <c r="VHZ28" s="61"/>
      <c r="VIA28" s="61"/>
      <c r="VIB28" s="61"/>
      <c r="VIC28" s="61"/>
      <c r="VID28" s="61"/>
      <c r="VIE28" s="61"/>
      <c r="VIF28" s="61"/>
      <c r="VIG28" s="61"/>
      <c r="VIH28" s="61"/>
      <c r="VII28" s="61"/>
      <c r="VIJ28" s="61"/>
      <c r="VIK28" s="61"/>
      <c r="VIL28" s="61"/>
      <c r="VIM28" s="61"/>
      <c r="VIN28" s="61"/>
      <c r="VIO28" s="61"/>
      <c r="VIP28" s="61"/>
      <c r="VIQ28" s="61"/>
      <c r="VIR28" s="61"/>
      <c r="VIS28" s="61"/>
      <c r="VIT28" s="61"/>
      <c r="VIU28" s="61"/>
      <c r="VIV28" s="61"/>
      <c r="VIW28" s="61"/>
      <c r="VIX28" s="61"/>
      <c r="VIY28" s="61"/>
      <c r="VIZ28" s="61"/>
      <c r="VJA28" s="61"/>
      <c r="VJB28" s="61"/>
      <c r="VJC28" s="61"/>
      <c r="VJD28" s="61"/>
      <c r="VJE28" s="61"/>
      <c r="VJF28" s="61"/>
      <c r="VJG28" s="61"/>
      <c r="VJH28" s="61"/>
      <c r="VJI28" s="61"/>
      <c r="VJJ28" s="61"/>
      <c r="VJK28" s="61"/>
      <c r="VJL28" s="61"/>
      <c r="VJM28" s="61"/>
      <c r="VJN28" s="61"/>
      <c r="VJO28" s="61"/>
      <c r="VJP28" s="61"/>
      <c r="VJQ28" s="61"/>
      <c r="VJR28" s="61"/>
      <c r="VJS28" s="61"/>
      <c r="VJT28" s="61"/>
      <c r="VJU28" s="61"/>
      <c r="VJV28" s="61"/>
      <c r="VJW28" s="61"/>
      <c r="VJX28" s="61"/>
      <c r="VJY28" s="61"/>
      <c r="VJZ28" s="61"/>
      <c r="VKA28" s="61"/>
      <c r="VKB28" s="61"/>
      <c r="VKC28" s="61"/>
      <c r="VKD28" s="61"/>
      <c r="VKE28" s="61"/>
      <c r="VKF28" s="61"/>
      <c r="VKG28" s="61"/>
      <c r="VKH28" s="61"/>
      <c r="VKI28" s="61"/>
      <c r="VKJ28" s="61"/>
      <c r="VKK28" s="61"/>
      <c r="VKL28" s="61"/>
      <c r="VKM28" s="61"/>
      <c r="VKN28" s="61"/>
      <c r="VKO28" s="61"/>
      <c r="VKP28" s="61"/>
      <c r="VKQ28" s="61"/>
      <c r="VKR28" s="61"/>
      <c r="VKS28" s="61"/>
      <c r="VKT28" s="61"/>
      <c r="VKU28" s="61"/>
      <c r="VKV28" s="61"/>
      <c r="VKW28" s="61"/>
      <c r="VKX28" s="61"/>
      <c r="VKY28" s="61"/>
      <c r="VKZ28" s="61"/>
      <c r="VLA28" s="61"/>
      <c r="VLB28" s="61"/>
      <c r="VLC28" s="61"/>
      <c r="VLD28" s="61"/>
      <c r="VLE28" s="61"/>
      <c r="VLF28" s="61"/>
      <c r="VLG28" s="61"/>
      <c r="VLH28" s="61"/>
      <c r="VLI28" s="61"/>
      <c r="VLJ28" s="61"/>
      <c r="VLK28" s="61"/>
      <c r="VLL28" s="61"/>
      <c r="VLM28" s="61"/>
      <c r="VLN28" s="61"/>
      <c r="VLO28" s="61"/>
      <c r="VLP28" s="61"/>
      <c r="VLQ28" s="61"/>
      <c r="VLR28" s="61"/>
      <c r="VLS28" s="61"/>
      <c r="VLT28" s="61"/>
      <c r="VLU28" s="61"/>
      <c r="VLV28" s="61"/>
      <c r="VLW28" s="61"/>
      <c r="VLX28" s="61"/>
      <c r="VLY28" s="61"/>
      <c r="VLZ28" s="61"/>
      <c r="VMA28" s="61"/>
      <c r="VMB28" s="61"/>
      <c r="VMC28" s="61"/>
      <c r="VMD28" s="61"/>
      <c r="VME28" s="61"/>
      <c r="VMF28" s="61"/>
      <c r="VMG28" s="61"/>
      <c r="VMH28" s="61"/>
      <c r="VMI28" s="61"/>
      <c r="VMJ28" s="61"/>
      <c r="VMK28" s="61"/>
      <c r="VML28" s="61"/>
      <c r="VMM28" s="61"/>
      <c r="VMN28" s="61"/>
      <c r="VMO28" s="61"/>
      <c r="VMP28" s="61"/>
      <c r="VMQ28" s="61"/>
      <c r="VMR28" s="61"/>
      <c r="VMS28" s="61"/>
      <c r="VMT28" s="61"/>
      <c r="VMU28" s="61"/>
      <c r="VMV28" s="61"/>
      <c r="VMW28" s="61"/>
      <c r="VMX28" s="61"/>
      <c r="VMY28" s="61"/>
      <c r="VMZ28" s="61"/>
      <c r="VNA28" s="61"/>
      <c r="VNB28" s="61"/>
      <c r="VNC28" s="61"/>
      <c r="VND28" s="61"/>
      <c r="VNE28" s="61"/>
      <c r="VNF28" s="61"/>
      <c r="VNG28" s="61"/>
      <c r="VNH28" s="61"/>
      <c r="VNI28" s="61"/>
      <c r="VNJ28" s="61"/>
      <c r="VNK28" s="61"/>
      <c r="VNL28" s="61"/>
      <c r="VNM28" s="61"/>
      <c r="VNN28" s="61"/>
      <c r="VNO28" s="61"/>
      <c r="VNP28" s="61"/>
      <c r="VNQ28" s="61"/>
      <c r="VNR28" s="61"/>
      <c r="VNS28" s="61"/>
      <c r="VNT28" s="61"/>
      <c r="VNU28" s="61"/>
      <c r="VNV28" s="61"/>
      <c r="VNW28" s="61"/>
      <c r="VNX28" s="61"/>
      <c r="VNY28" s="61"/>
      <c r="VNZ28" s="61"/>
      <c r="VOA28" s="61"/>
      <c r="VOB28" s="61"/>
      <c r="VOC28" s="61"/>
      <c r="VOD28" s="61"/>
      <c r="VOE28" s="61"/>
      <c r="VOF28" s="61"/>
      <c r="VOG28" s="61"/>
      <c r="VOH28" s="61"/>
      <c r="VOI28" s="61"/>
      <c r="VOJ28" s="61"/>
      <c r="VOK28" s="61"/>
      <c r="VOL28" s="61"/>
      <c r="VOM28" s="61"/>
      <c r="VON28" s="61"/>
      <c r="VOO28" s="61"/>
      <c r="VOP28" s="61"/>
      <c r="VOQ28" s="61"/>
      <c r="VOR28" s="61"/>
      <c r="VOS28" s="61"/>
      <c r="VOT28" s="61"/>
      <c r="VOU28" s="61"/>
      <c r="VOV28" s="61"/>
      <c r="VOW28" s="61"/>
      <c r="VOX28" s="61"/>
      <c r="VOY28" s="61"/>
      <c r="VOZ28" s="61"/>
      <c r="VPA28" s="61"/>
      <c r="VPB28" s="61"/>
      <c r="VPC28" s="61"/>
      <c r="VPD28" s="61"/>
      <c r="VPE28" s="61"/>
      <c r="VPF28" s="61"/>
      <c r="VPG28" s="61"/>
      <c r="VPH28" s="61"/>
      <c r="VPI28" s="61"/>
      <c r="VPJ28" s="61"/>
      <c r="VPK28" s="61"/>
      <c r="VPL28" s="61"/>
      <c r="VPM28" s="61"/>
      <c r="VPN28" s="61"/>
      <c r="VPO28" s="61"/>
      <c r="VPP28" s="61"/>
      <c r="VPQ28" s="61"/>
      <c r="VPR28" s="61"/>
      <c r="VPS28" s="61"/>
      <c r="VPT28" s="61"/>
      <c r="VPU28" s="61"/>
      <c r="VPV28" s="61"/>
      <c r="VPW28" s="61"/>
      <c r="VPX28" s="61"/>
      <c r="VPY28" s="61"/>
      <c r="VPZ28" s="61"/>
      <c r="VQA28" s="61"/>
      <c r="VQB28" s="61"/>
      <c r="VQC28" s="61"/>
      <c r="VQD28" s="61"/>
      <c r="VQE28" s="61"/>
      <c r="VQF28" s="61"/>
      <c r="VQG28" s="61"/>
      <c r="VQH28" s="61"/>
      <c r="VQI28" s="61"/>
      <c r="VQJ28" s="61"/>
      <c r="VQK28" s="61"/>
      <c r="VQL28" s="61"/>
      <c r="VQM28" s="61"/>
      <c r="VQN28" s="61"/>
      <c r="VQO28" s="61"/>
      <c r="VQP28" s="61"/>
      <c r="VQQ28" s="61"/>
      <c r="VQR28" s="61"/>
      <c r="VQS28" s="61"/>
      <c r="VQT28" s="61"/>
      <c r="VQU28" s="61"/>
      <c r="VQV28" s="61"/>
      <c r="VQW28" s="61"/>
      <c r="VQX28" s="61"/>
      <c r="VQY28" s="61"/>
      <c r="VQZ28" s="61"/>
      <c r="VRA28" s="61"/>
      <c r="VRB28" s="61"/>
      <c r="VRC28" s="61"/>
      <c r="VRD28" s="61"/>
      <c r="VRE28" s="61"/>
      <c r="VRF28" s="61"/>
      <c r="VRG28" s="61"/>
      <c r="VRH28" s="61"/>
      <c r="VRI28" s="61"/>
      <c r="VRJ28" s="61"/>
      <c r="VRK28" s="61"/>
      <c r="VRL28" s="61"/>
      <c r="VRM28" s="61"/>
      <c r="VRN28" s="61"/>
      <c r="VRO28" s="61"/>
      <c r="VRP28" s="61"/>
      <c r="VRQ28" s="61"/>
      <c r="VRR28" s="61"/>
      <c r="VRS28" s="61"/>
      <c r="VRT28" s="61"/>
      <c r="VRU28" s="61"/>
      <c r="VRV28" s="61"/>
      <c r="VRW28" s="61"/>
      <c r="VRX28" s="61"/>
      <c r="VRY28" s="61"/>
      <c r="VRZ28" s="61"/>
      <c r="VSA28" s="61"/>
      <c r="VSB28" s="61"/>
      <c r="VSC28" s="61"/>
      <c r="VSD28" s="61"/>
      <c r="VSE28" s="61"/>
      <c r="VSF28" s="61"/>
      <c r="VSG28" s="61"/>
      <c r="VSH28" s="61"/>
      <c r="VSI28" s="61"/>
      <c r="VSJ28" s="61"/>
      <c r="VSK28" s="61"/>
      <c r="VSL28" s="61"/>
      <c r="VSM28" s="61"/>
      <c r="VSN28" s="61"/>
      <c r="VSO28" s="61"/>
      <c r="VSP28" s="61"/>
      <c r="VSQ28" s="61"/>
      <c r="VSR28" s="61"/>
      <c r="VSS28" s="61"/>
      <c r="VST28" s="61"/>
      <c r="VSU28" s="61"/>
      <c r="VSV28" s="61"/>
      <c r="VSW28" s="61"/>
      <c r="VSX28" s="61"/>
      <c r="VSY28" s="61"/>
      <c r="VSZ28" s="61"/>
      <c r="VTA28" s="61"/>
      <c r="VTB28" s="61"/>
      <c r="VTC28" s="61"/>
      <c r="VTD28" s="61"/>
      <c r="VTE28" s="61"/>
      <c r="VTF28" s="61"/>
      <c r="VTG28" s="61"/>
      <c r="VTH28" s="61"/>
      <c r="VTI28" s="61"/>
      <c r="VTJ28" s="61"/>
      <c r="VTK28" s="61"/>
      <c r="VTL28" s="61"/>
      <c r="VTM28" s="61"/>
      <c r="VTN28" s="61"/>
      <c r="VTO28" s="61"/>
      <c r="VTP28" s="61"/>
      <c r="VTQ28" s="61"/>
      <c r="VTR28" s="61"/>
      <c r="VTS28" s="61"/>
      <c r="VTT28" s="61"/>
      <c r="VTU28" s="61"/>
      <c r="VTV28" s="61"/>
      <c r="VTW28" s="61"/>
      <c r="VTX28" s="61"/>
      <c r="VTY28" s="61"/>
      <c r="VTZ28" s="61"/>
      <c r="VUA28" s="61"/>
      <c r="VUB28" s="61"/>
      <c r="VUC28" s="61"/>
      <c r="VUD28" s="61"/>
      <c r="VUE28" s="61"/>
      <c r="VUF28" s="61"/>
      <c r="VUG28" s="61"/>
      <c r="VUH28" s="61"/>
      <c r="VUI28" s="61"/>
      <c r="VUJ28" s="61"/>
      <c r="VUK28" s="61"/>
      <c r="VUL28" s="61"/>
      <c r="VUM28" s="61"/>
      <c r="VUN28" s="61"/>
      <c r="VUO28" s="61"/>
      <c r="VUP28" s="61"/>
      <c r="VUQ28" s="61"/>
      <c r="VUR28" s="61"/>
      <c r="VUS28" s="61"/>
      <c r="VUT28" s="61"/>
      <c r="VUU28" s="61"/>
      <c r="VUV28" s="61"/>
      <c r="VUW28" s="61"/>
      <c r="VUX28" s="61"/>
      <c r="VUY28" s="61"/>
      <c r="VUZ28" s="61"/>
      <c r="VVA28" s="61"/>
      <c r="VVB28" s="61"/>
      <c r="VVC28" s="61"/>
      <c r="VVD28" s="61"/>
      <c r="VVE28" s="61"/>
      <c r="VVF28" s="61"/>
      <c r="VVG28" s="61"/>
      <c r="VVH28" s="61"/>
      <c r="VVI28" s="61"/>
      <c r="VVJ28" s="61"/>
      <c r="VVK28" s="61"/>
      <c r="VVL28" s="61"/>
      <c r="VVM28" s="61"/>
      <c r="VVN28" s="61"/>
      <c r="VVO28" s="61"/>
      <c r="VVP28" s="61"/>
      <c r="VVQ28" s="61"/>
      <c r="VVR28" s="61"/>
      <c r="VVS28" s="61"/>
      <c r="VVT28" s="61"/>
      <c r="VVU28" s="61"/>
      <c r="VVV28" s="61"/>
      <c r="VVW28" s="61"/>
      <c r="VVX28" s="61"/>
      <c r="VVY28" s="61"/>
      <c r="VVZ28" s="61"/>
      <c r="VWA28" s="61"/>
      <c r="VWB28" s="61"/>
      <c r="VWC28" s="61"/>
      <c r="VWD28" s="61"/>
      <c r="VWE28" s="61"/>
      <c r="VWF28" s="61"/>
      <c r="VWG28" s="61"/>
      <c r="VWH28" s="61"/>
      <c r="VWI28" s="61"/>
      <c r="VWJ28" s="61"/>
      <c r="VWK28" s="61"/>
      <c r="VWL28" s="61"/>
      <c r="VWM28" s="61"/>
      <c r="VWN28" s="61"/>
      <c r="VWO28" s="61"/>
      <c r="VWP28" s="61"/>
      <c r="VWQ28" s="61"/>
      <c r="VWR28" s="61"/>
      <c r="VWS28" s="61"/>
      <c r="VWT28" s="61"/>
      <c r="VWU28" s="61"/>
      <c r="VWV28" s="61"/>
      <c r="VWW28" s="61"/>
      <c r="VWX28" s="61"/>
      <c r="VWY28" s="61"/>
      <c r="VWZ28" s="61"/>
      <c r="VXA28" s="61"/>
      <c r="VXB28" s="61"/>
      <c r="VXC28" s="61"/>
      <c r="VXD28" s="61"/>
      <c r="VXE28" s="61"/>
      <c r="VXF28" s="61"/>
      <c r="VXG28" s="61"/>
      <c r="VXH28" s="61"/>
      <c r="VXI28" s="61"/>
      <c r="VXJ28" s="61"/>
      <c r="VXK28" s="61"/>
      <c r="VXL28" s="61"/>
      <c r="VXM28" s="61"/>
      <c r="VXN28" s="61"/>
      <c r="VXO28" s="61"/>
      <c r="VXP28" s="61"/>
      <c r="VXQ28" s="61"/>
      <c r="VXR28" s="61"/>
      <c r="VXS28" s="61"/>
      <c r="VXT28" s="61"/>
      <c r="VXU28" s="61"/>
      <c r="VXV28" s="61"/>
      <c r="VXW28" s="61"/>
      <c r="VXX28" s="61"/>
      <c r="VXY28" s="61"/>
      <c r="VXZ28" s="61"/>
      <c r="VYA28" s="61"/>
      <c r="VYB28" s="61"/>
      <c r="VYC28" s="61"/>
      <c r="VYD28" s="61"/>
      <c r="VYE28" s="61"/>
      <c r="VYF28" s="61"/>
      <c r="VYG28" s="61"/>
      <c r="VYH28" s="61"/>
      <c r="VYI28" s="61"/>
      <c r="VYJ28" s="61"/>
      <c r="VYK28" s="61"/>
      <c r="VYL28" s="61"/>
      <c r="VYM28" s="61"/>
      <c r="VYN28" s="61"/>
      <c r="VYO28" s="61"/>
      <c r="VYP28" s="61"/>
      <c r="VYQ28" s="61"/>
      <c r="VYR28" s="61"/>
      <c r="VYS28" s="61"/>
      <c r="VYT28" s="61"/>
      <c r="VYU28" s="61"/>
      <c r="VYV28" s="61"/>
      <c r="VYW28" s="61"/>
      <c r="VYX28" s="61"/>
      <c r="VYY28" s="61"/>
      <c r="VYZ28" s="61"/>
      <c r="VZA28" s="61"/>
      <c r="VZB28" s="61"/>
      <c r="VZC28" s="61"/>
      <c r="VZD28" s="61"/>
      <c r="VZE28" s="61"/>
      <c r="VZF28" s="61"/>
      <c r="VZG28" s="61"/>
      <c r="VZH28" s="61"/>
      <c r="VZI28" s="61"/>
      <c r="VZJ28" s="61"/>
      <c r="VZK28" s="61"/>
      <c r="VZL28" s="61"/>
      <c r="VZM28" s="61"/>
      <c r="VZN28" s="61"/>
      <c r="VZO28" s="61"/>
      <c r="VZP28" s="61"/>
      <c r="VZQ28" s="61"/>
      <c r="VZR28" s="61"/>
      <c r="VZS28" s="61"/>
      <c r="VZT28" s="61"/>
      <c r="VZU28" s="61"/>
      <c r="VZV28" s="61"/>
      <c r="VZW28" s="61"/>
      <c r="VZX28" s="61"/>
      <c r="VZY28" s="61"/>
      <c r="VZZ28" s="61"/>
      <c r="WAA28" s="61"/>
      <c r="WAB28" s="61"/>
      <c r="WAC28" s="61"/>
      <c r="WAD28" s="61"/>
      <c r="WAE28" s="61"/>
      <c r="WAF28" s="61"/>
      <c r="WAG28" s="61"/>
      <c r="WAH28" s="61"/>
      <c r="WAI28" s="61"/>
      <c r="WAJ28" s="61"/>
      <c r="WAK28" s="61"/>
      <c r="WAL28" s="61"/>
      <c r="WAM28" s="61"/>
      <c r="WAN28" s="61"/>
      <c r="WAO28" s="61"/>
      <c r="WAP28" s="61"/>
      <c r="WAQ28" s="61"/>
      <c r="WAR28" s="61"/>
      <c r="WAS28" s="61"/>
      <c r="WAT28" s="61"/>
      <c r="WAU28" s="61"/>
      <c r="WAV28" s="61"/>
      <c r="WAW28" s="61"/>
      <c r="WAX28" s="61"/>
      <c r="WAY28" s="61"/>
      <c r="WAZ28" s="61"/>
      <c r="WBA28" s="61"/>
      <c r="WBB28" s="61"/>
      <c r="WBC28" s="61"/>
      <c r="WBD28" s="61"/>
      <c r="WBE28" s="61"/>
      <c r="WBF28" s="61"/>
      <c r="WBG28" s="61"/>
      <c r="WBH28" s="61"/>
      <c r="WBI28" s="61"/>
      <c r="WBJ28" s="61"/>
      <c r="WBK28" s="61"/>
      <c r="WBL28" s="61"/>
      <c r="WBM28" s="61"/>
      <c r="WBN28" s="61"/>
      <c r="WBO28" s="61"/>
      <c r="WBP28" s="61"/>
      <c r="WBQ28" s="61"/>
      <c r="WBR28" s="61"/>
      <c r="WBS28" s="61"/>
      <c r="WBT28" s="61"/>
      <c r="WBU28" s="61"/>
      <c r="WBV28" s="61"/>
      <c r="WBW28" s="61"/>
      <c r="WBX28" s="61"/>
      <c r="WBY28" s="61"/>
      <c r="WBZ28" s="61"/>
      <c r="WCA28" s="61"/>
      <c r="WCB28" s="61"/>
      <c r="WCC28" s="61"/>
      <c r="WCD28" s="61"/>
      <c r="WCE28" s="61"/>
      <c r="WCF28" s="61"/>
      <c r="WCG28" s="61"/>
      <c r="WCH28" s="61"/>
      <c r="WCI28" s="61"/>
      <c r="WCJ28" s="61"/>
      <c r="WCK28" s="61"/>
      <c r="WCL28" s="61"/>
      <c r="WCM28" s="61"/>
      <c r="WCN28" s="61"/>
      <c r="WCO28" s="61"/>
      <c r="WCP28" s="61"/>
      <c r="WCQ28" s="61"/>
      <c r="WCR28" s="61"/>
      <c r="WCS28" s="61"/>
      <c r="WCT28" s="61"/>
      <c r="WCU28" s="61"/>
      <c r="WCV28" s="61"/>
      <c r="WCW28" s="61"/>
      <c r="WCX28" s="61"/>
      <c r="WCY28" s="61"/>
      <c r="WCZ28" s="61"/>
      <c r="WDA28" s="61"/>
      <c r="WDB28" s="61"/>
      <c r="WDC28" s="61"/>
      <c r="WDD28" s="61"/>
      <c r="WDE28" s="61"/>
      <c r="WDF28" s="61"/>
      <c r="WDG28" s="61"/>
      <c r="WDH28" s="61"/>
      <c r="WDI28" s="61"/>
      <c r="WDJ28" s="61"/>
      <c r="WDK28" s="61"/>
      <c r="WDL28" s="61"/>
      <c r="WDM28" s="61"/>
      <c r="WDN28" s="61"/>
      <c r="WDO28" s="61"/>
      <c r="WDP28" s="61"/>
      <c r="WDQ28" s="61"/>
      <c r="WDR28" s="61"/>
      <c r="WDS28" s="61"/>
      <c r="WDT28" s="61"/>
      <c r="WDU28" s="61"/>
      <c r="WDV28" s="61"/>
      <c r="WDW28" s="61"/>
      <c r="WDX28" s="61"/>
      <c r="WDY28" s="61"/>
      <c r="WDZ28" s="61"/>
      <c r="WEA28" s="61"/>
      <c r="WEB28" s="61"/>
      <c r="WEC28" s="61"/>
      <c r="WED28" s="61"/>
      <c r="WEE28" s="61"/>
      <c r="WEF28" s="61"/>
      <c r="WEG28" s="61"/>
      <c r="WEH28" s="61"/>
      <c r="WEI28" s="61"/>
      <c r="WEJ28" s="61"/>
      <c r="WEK28" s="61"/>
      <c r="WEL28" s="61"/>
      <c r="WEM28" s="61"/>
      <c r="WEN28" s="61"/>
      <c r="WEO28" s="61"/>
      <c r="WEP28" s="61"/>
      <c r="WEQ28" s="61"/>
      <c r="WER28" s="61"/>
      <c r="WES28" s="61"/>
      <c r="WET28" s="61"/>
      <c r="WEU28" s="61"/>
      <c r="WEV28" s="61"/>
      <c r="WEW28" s="61"/>
      <c r="WEX28" s="61"/>
      <c r="WEY28" s="61"/>
      <c r="WEZ28" s="61"/>
      <c r="WFA28" s="61"/>
      <c r="WFB28" s="61"/>
      <c r="WFC28" s="61"/>
      <c r="WFD28" s="61"/>
      <c r="WFE28" s="61"/>
      <c r="WFF28" s="61"/>
      <c r="WFG28" s="61"/>
      <c r="WFH28" s="61"/>
      <c r="WFI28" s="61"/>
      <c r="WFJ28" s="61"/>
      <c r="WFK28" s="61"/>
      <c r="WFL28" s="61"/>
      <c r="WFM28" s="61"/>
      <c r="WFN28" s="61"/>
      <c r="WFO28" s="61"/>
      <c r="WFP28" s="61"/>
      <c r="WFQ28" s="61"/>
      <c r="WFR28" s="61"/>
      <c r="WFS28" s="61"/>
      <c r="WFT28" s="61"/>
      <c r="WFU28" s="61"/>
      <c r="WFV28" s="61"/>
      <c r="WFW28" s="61"/>
      <c r="WFX28" s="61"/>
      <c r="WFY28" s="61"/>
      <c r="WFZ28" s="61"/>
      <c r="WGA28" s="61"/>
      <c r="WGB28" s="61"/>
      <c r="WGC28" s="61"/>
      <c r="WGD28" s="61"/>
      <c r="WGE28" s="61"/>
      <c r="WGF28" s="61"/>
      <c r="WGG28" s="61"/>
      <c r="WGH28" s="61"/>
      <c r="WGI28" s="61"/>
      <c r="WGJ28" s="61"/>
      <c r="WGK28" s="61"/>
      <c r="WGL28" s="61"/>
      <c r="WGM28" s="61"/>
      <c r="WGN28" s="61"/>
      <c r="WGO28" s="61"/>
      <c r="WGP28" s="61"/>
      <c r="WGQ28" s="61"/>
      <c r="WGR28" s="61"/>
      <c r="WGS28" s="61"/>
      <c r="WGT28" s="61"/>
      <c r="WGU28" s="61"/>
      <c r="WGV28" s="61"/>
      <c r="WGW28" s="61"/>
      <c r="WGX28" s="61"/>
      <c r="WGY28" s="61"/>
      <c r="WGZ28" s="61"/>
      <c r="WHA28" s="61"/>
      <c r="WHB28" s="61"/>
      <c r="WHC28" s="61"/>
      <c r="WHD28" s="61"/>
      <c r="WHE28" s="61"/>
      <c r="WHF28" s="61"/>
      <c r="WHG28" s="61"/>
      <c r="WHH28" s="61"/>
      <c r="WHI28" s="61"/>
      <c r="WHJ28" s="61"/>
      <c r="WHK28" s="61"/>
      <c r="WHL28" s="61"/>
      <c r="WHM28" s="61"/>
      <c r="WHN28" s="61"/>
      <c r="WHO28" s="61"/>
      <c r="WHP28" s="61"/>
      <c r="WHQ28" s="61"/>
      <c r="WHR28" s="61"/>
      <c r="WHS28" s="61"/>
      <c r="WHT28" s="61"/>
      <c r="WHU28" s="61"/>
      <c r="WHV28" s="61"/>
      <c r="WHW28" s="61"/>
      <c r="WHX28" s="61"/>
      <c r="WHY28" s="61"/>
      <c r="WHZ28" s="61"/>
      <c r="WIA28" s="61"/>
      <c r="WIB28" s="61"/>
      <c r="WIC28" s="61"/>
      <c r="WID28" s="61"/>
      <c r="WIE28" s="61"/>
      <c r="WIF28" s="61"/>
      <c r="WIG28" s="61"/>
      <c r="WIH28" s="61"/>
      <c r="WII28" s="61"/>
      <c r="WIJ28" s="61"/>
      <c r="WIK28" s="61"/>
      <c r="WIL28" s="61"/>
      <c r="WIM28" s="61"/>
      <c r="WIN28" s="61"/>
      <c r="WIO28" s="61"/>
      <c r="WIP28" s="61"/>
      <c r="WIQ28" s="61"/>
      <c r="WIR28" s="61"/>
      <c r="WIS28" s="61"/>
      <c r="WIT28" s="61"/>
      <c r="WIU28" s="61"/>
      <c r="WIV28" s="61"/>
      <c r="WIW28" s="61"/>
      <c r="WIX28" s="61"/>
      <c r="WIY28" s="61"/>
      <c r="WIZ28" s="61"/>
      <c r="WJA28" s="61"/>
      <c r="WJB28" s="61"/>
      <c r="WJC28" s="61"/>
      <c r="WJD28" s="61"/>
      <c r="WJE28" s="61"/>
      <c r="WJF28" s="61"/>
      <c r="WJG28" s="61"/>
      <c r="WJH28" s="61"/>
      <c r="WJI28" s="61"/>
      <c r="WJJ28" s="61"/>
      <c r="WJK28" s="61"/>
      <c r="WJL28" s="61"/>
      <c r="WJM28" s="61"/>
      <c r="WJN28" s="61"/>
      <c r="WJO28" s="61"/>
      <c r="WJP28" s="61"/>
      <c r="WJQ28" s="61"/>
      <c r="WJR28" s="61"/>
      <c r="WJS28" s="61"/>
      <c r="WJT28" s="61"/>
      <c r="WJU28" s="61"/>
      <c r="WJV28" s="61"/>
      <c r="WJW28" s="61"/>
      <c r="WJX28" s="61"/>
      <c r="WJY28" s="61"/>
      <c r="WJZ28" s="61"/>
      <c r="WKA28" s="61"/>
      <c r="WKB28" s="61"/>
      <c r="WKC28" s="61"/>
      <c r="WKD28" s="61"/>
      <c r="WKE28" s="61"/>
      <c r="WKF28" s="61"/>
      <c r="WKG28" s="61"/>
      <c r="WKH28" s="61"/>
      <c r="WKI28" s="61"/>
      <c r="WKJ28" s="61"/>
      <c r="WKK28" s="61"/>
      <c r="WKL28" s="61"/>
      <c r="WKM28" s="61"/>
      <c r="WKN28" s="61"/>
      <c r="WKO28" s="61"/>
      <c r="WKP28" s="61"/>
      <c r="WKQ28" s="61"/>
      <c r="WKR28" s="61"/>
      <c r="WKS28" s="61"/>
      <c r="WKT28" s="61"/>
      <c r="WKU28" s="61"/>
      <c r="WKV28" s="61"/>
      <c r="WKW28" s="61"/>
      <c r="WKX28" s="61"/>
      <c r="WKY28" s="61"/>
      <c r="WKZ28" s="61"/>
      <c r="WLA28" s="61"/>
      <c r="WLB28" s="61"/>
      <c r="WLC28" s="61"/>
      <c r="WLD28" s="61"/>
      <c r="WLE28" s="61"/>
      <c r="WLF28" s="61"/>
      <c r="WLG28" s="61"/>
      <c r="WLH28" s="61"/>
      <c r="WLI28" s="61"/>
      <c r="WLJ28" s="61"/>
      <c r="WLK28" s="61"/>
      <c r="WLL28" s="61"/>
      <c r="WLM28" s="61"/>
      <c r="WLN28" s="61"/>
      <c r="WLO28" s="61"/>
      <c r="WLP28" s="61"/>
      <c r="WLQ28" s="61"/>
      <c r="WLR28" s="61"/>
      <c r="WLS28" s="61"/>
      <c r="WLT28" s="61"/>
      <c r="WLU28" s="61"/>
      <c r="WLV28" s="61"/>
      <c r="WLW28" s="61"/>
      <c r="WLX28" s="61"/>
      <c r="WLY28" s="61"/>
      <c r="WLZ28" s="61"/>
      <c r="WMA28" s="61"/>
      <c r="WMB28" s="61"/>
      <c r="WMC28" s="61"/>
      <c r="WMD28" s="61"/>
      <c r="WME28" s="61"/>
      <c r="WMF28" s="61"/>
      <c r="WMG28" s="61"/>
      <c r="WMH28" s="61"/>
      <c r="WMI28" s="61"/>
      <c r="WMJ28" s="61"/>
      <c r="WMK28" s="61"/>
      <c r="WML28" s="61"/>
      <c r="WMM28" s="61"/>
      <c r="WMN28" s="61"/>
      <c r="WMO28" s="61"/>
      <c r="WMP28" s="61"/>
      <c r="WMQ28" s="61"/>
      <c r="WMR28" s="61"/>
      <c r="WMS28" s="61"/>
      <c r="WMT28" s="61"/>
      <c r="WMU28" s="61"/>
      <c r="WMV28" s="61"/>
      <c r="WMW28" s="61"/>
      <c r="WMX28" s="61"/>
      <c r="WMY28" s="61"/>
      <c r="WMZ28" s="61"/>
      <c r="WNA28" s="61"/>
      <c r="WNB28" s="61"/>
      <c r="WNC28" s="61"/>
      <c r="WND28" s="61"/>
      <c r="WNE28" s="61"/>
      <c r="WNF28" s="61"/>
      <c r="WNG28" s="61"/>
      <c r="WNH28" s="61"/>
      <c r="WNI28" s="61"/>
      <c r="WNJ28" s="61"/>
      <c r="WNK28" s="61"/>
      <c r="WNL28" s="61"/>
      <c r="WNM28" s="61"/>
      <c r="WNN28" s="61"/>
      <c r="WNO28" s="61"/>
      <c r="WNP28" s="61"/>
      <c r="WNQ28" s="61"/>
      <c r="WNR28" s="61"/>
      <c r="WNS28" s="61"/>
      <c r="WNT28" s="61"/>
      <c r="WNU28" s="61"/>
      <c r="WNV28" s="61"/>
      <c r="WNW28" s="61"/>
      <c r="WNX28" s="61"/>
      <c r="WNY28" s="61"/>
      <c r="WNZ28" s="61"/>
      <c r="WOA28" s="61"/>
      <c r="WOB28" s="61"/>
      <c r="WOC28" s="61"/>
      <c r="WOD28" s="61"/>
      <c r="WOE28" s="61"/>
      <c r="WOF28" s="61"/>
      <c r="WOG28" s="61"/>
      <c r="WOH28" s="61"/>
      <c r="WOI28" s="61"/>
      <c r="WOJ28" s="61"/>
      <c r="WOK28" s="61"/>
      <c r="WOL28" s="61"/>
      <c r="WOM28" s="61"/>
      <c r="WON28" s="61"/>
      <c r="WOO28" s="61"/>
      <c r="WOP28" s="61"/>
      <c r="WOQ28" s="61"/>
      <c r="WOR28" s="61"/>
      <c r="WOS28" s="61"/>
      <c r="WOT28" s="61"/>
      <c r="WOU28" s="61"/>
      <c r="WOV28" s="61"/>
      <c r="WOW28" s="61"/>
      <c r="WOX28" s="61"/>
      <c r="WOY28" s="61"/>
      <c r="WOZ28" s="61"/>
      <c r="WPA28" s="61"/>
      <c r="WPB28" s="61"/>
      <c r="WPC28" s="61"/>
      <c r="WPD28" s="61"/>
      <c r="WPE28" s="61"/>
      <c r="WPF28" s="61"/>
      <c r="WPG28" s="61"/>
      <c r="WPH28" s="61"/>
      <c r="WPI28" s="61"/>
      <c r="WPJ28" s="61"/>
      <c r="WPK28" s="61"/>
      <c r="WPL28" s="61"/>
      <c r="WPM28" s="61"/>
      <c r="WPN28" s="61"/>
      <c r="WPO28" s="61"/>
      <c r="WPP28" s="61"/>
      <c r="WPQ28" s="61"/>
      <c r="WPR28" s="61"/>
      <c r="WPS28" s="61"/>
      <c r="WPT28" s="61"/>
      <c r="WPU28" s="61"/>
      <c r="WPV28" s="61"/>
      <c r="WPW28" s="61"/>
      <c r="WPX28" s="61"/>
      <c r="WPY28" s="61"/>
      <c r="WPZ28" s="61"/>
      <c r="WQA28" s="61"/>
      <c r="WQB28" s="61"/>
      <c r="WQC28" s="61"/>
      <c r="WQD28" s="61"/>
      <c r="WQE28" s="61"/>
      <c r="WQF28" s="61"/>
      <c r="WQG28" s="61"/>
      <c r="WQH28" s="61"/>
      <c r="WQI28" s="61"/>
      <c r="WQJ28" s="61"/>
      <c r="WQK28" s="61"/>
      <c r="WQL28" s="61"/>
      <c r="WQM28" s="61"/>
      <c r="WQN28" s="61"/>
      <c r="WQO28" s="61"/>
      <c r="WQP28" s="61"/>
      <c r="WQQ28" s="61"/>
      <c r="WQR28" s="61"/>
      <c r="WQS28" s="61"/>
      <c r="WQT28" s="61"/>
      <c r="WQU28" s="61"/>
      <c r="WQV28" s="61"/>
      <c r="WQW28" s="61"/>
      <c r="WQX28" s="61"/>
      <c r="WQY28" s="61"/>
      <c r="WQZ28" s="61"/>
      <c r="WRA28" s="61"/>
      <c r="WRB28" s="61"/>
      <c r="WRC28" s="61"/>
      <c r="WRD28" s="61"/>
      <c r="WRE28" s="61"/>
      <c r="WRF28" s="61"/>
      <c r="WRG28" s="61"/>
      <c r="WRH28" s="61"/>
      <c r="WRI28" s="61"/>
      <c r="WRJ28" s="61"/>
      <c r="WRK28" s="61"/>
      <c r="WRL28" s="61"/>
      <c r="WRM28" s="61"/>
      <c r="WRN28" s="61"/>
      <c r="WRO28" s="61"/>
      <c r="WRP28" s="61"/>
      <c r="WRQ28" s="61"/>
      <c r="WRR28" s="61"/>
      <c r="WRS28" s="61"/>
      <c r="WRT28" s="61"/>
      <c r="WRU28" s="61"/>
      <c r="WRV28" s="61"/>
      <c r="WRW28" s="61"/>
      <c r="WRX28" s="61"/>
      <c r="WRY28" s="61"/>
      <c r="WRZ28" s="61"/>
      <c r="WSA28" s="61"/>
      <c r="WSB28" s="61"/>
      <c r="WSC28" s="61"/>
      <c r="WSD28" s="61"/>
      <c r="WSE28" s="61"/>
      <c r="WSF28" s="61"/>
      <c r="WSG28" s="61"/>
      <c r="WSH28" s="61"/>
      <c r="WSI28" s="61"/>
      <c r="WSJ28" s="61"/>
      <c r="WSK28" s="61"/>
      <c r="WSL28" s="61"/>
      <c r="WSM28" s="61"/>
      <c r="WSN28" s="61"/>
      <c r="WSO28" s="61"/>
      <c r="WSP28" s="61"/>
      <c r="WSQ28" s="61"/>
      <c r="WSR28" s="61"/>
      <c r="WSS28" s="61"/>
      <c r="WST28" s="61"/>
      <c r="WSU28" s="61"/>
      <c r="WSV28" s="61"/>
      <c r="WSW28" s="61"/>
      <c r="WSX28" s="61"/>
      <c r="WSY28" s="61"/>
      <c r="WSZ28" s="61"/>
      <c r="WTA28" s="61"/>
      <c r="WTB28" s="61"/>
      <c r="WTC28" s="61"/>
      <c r="WTD28" s="61"/>
      <c r="WTE28" s="61"/>
      <c r="WTF28" s="61"/>
      <c r="WTG28" s="61"/>
      <c r="WTH28" s="61"/>
      <c r="WTI28" s="61"/>
      <c r="WTJ28" s="61"/>
      <c r="WTK28" s="61"/>
      <c r="WTL28" s="61"/>
      <c r="WTM28" s="61"/>
      <c r="WTN28" s="61"/>
      <c r="WTO28" s="61"/>
      <c r="WTP28" s="61"/>
      <c r="WTQ28" s="61"/>
      <c r="WTR28" s="61"/>
      <c r="WTS28" s="61"/>
      <c r="WTT28" s="61"/>
      <c r="WTU28" s="61"/>
      <c r="WTV28" s="61"/>
      <c r="WTW28" s="61"/>
      <c r="WTX28" s="61"/>
      <c r="WTY28" s="61"/>
      <c r="WTZ28" s="61"/>
      <c r="WUA28" s="61"/>
      <c r="WUB28" s="61"/>
      <c r="WUC28" s="61"/>
      <c r="WUD28" s="61"/>
      <c r="WUE28" s="61"/>
      <c r="WUF28" s="61"/>
      <c r="WUG28" s="61"/>
      <c r="WUH28" s="61"/>
      <c r="WUI28" s="61"/>
      <c r="WUJ28" s="61"/>
      <c r="WUK28" s="61"/>
      <c r="WUL28" s="61"/>
      <c r="WUM28" s="61"/>
      <c r="WUN28" s="61"/>
      <c r="WUO28" s="61"/>
      <c r="WUP28" s="61"/>
      <c r="WUQ28" s="61"/>
      <c r="WUR28" s="61"/>
      <c r="WUS28" s="61"/>
      <c r="WUT28" s="61"/>
      <c r="WUU28" s="61"/>
      <c r="WUV28" s="61"/>
      <c r="WUW28" s="61"/>
      <c r="WUX28" s="61"/>
      <c r="WUY28" s="61"/>
      <c r="WUZ28" s="61"/>
      <c r="WVA28" s="61"/>
      <c r="WVB28" s="61"/>
      <c r="WVC28" s="61"/>
      <c r="WVD28" s="61"/>
      <c r="WVE28" s="61"/>
      <c r="WVF28" s="61"/>
      <c r="WVG28" s="61"/>
      <c r="WVH28" s="61"/>
      <c r="WVI28" s="61"/>
      <c r="WVJ28" s="61"/>
      <c r="WVK28" s="61"/>
      <c r="WVL28" s="61"/>
      <c r="WVM28" s="61"/>
      <c r="WVN28" s="61"/>
      <c r="WVO28" s="61"/>
      <c r="WVP28" s="61"/>
      <c r="WVQ28" s="61"/>
      <c r="WVR28" s="61"/>
      <c r="WVS28" s="61"/>
      <c r="WVT28" s="61"/>
      <c r="WVU28" s="61"/>
      <c r="WVV28" s="61"/>
      <c r="WVW28" s="61"/>
      <c r="WVX28" s="61"/>
      <c r="WVY28" s="61"/>
      <c r="WVZ28" s="61"/>
      <c r="WWA28" s="61"/>
      <c r="WWB28" s="61"/>
      <c r="WWC28" s="61"/>
      <c r="WWD28" s="61"/>
      <c r="WWE28" s="61"/>
      <c r="WWF28" s="61"/>
      <c r="WWG28" s="61"/>
      <c r="WWH28" s="61"/>
      <c r="WWI28" s="61"/>
      <c r="WWJ28" s="61"/>
      <c r="WWK28" s="61"/>
      <c r="WWL28" s="61"/>
      <c r="WWM28" s="61"/>
      <c r="WWN28" s="61"/>
      <c r="WWO28" s="61"/>
      <c r="WWP28" s="61"/>
      <c r="WWQ28" s="61"/>
      <c r="WWR28" s="61"/>
      <c r="WWS28" s="61"/>
      <c r="WWT28" s="61"/>
      <c r="WWU28" s="61"/>
      <c r="WWV28" s="61"/>
      <c r="WWW28" s="61"/>
      <c r="WWX28" s="61"/>
      <c r="WWY28" s="61"/>
      <c r="WWZ28" s="61"/>
      <c r="WXA28" s="61"/>
      <c r="WXB28" s="61"/>
      <c r="WXC28" s="61"/>
      <c r="WXD28" s="61"/>
      <c r="WXE28" s="61"/>
      <c r="WXF28" s="61"/>
      <c r="WXG28" s="61"/>
      <c r="WXH28" s="61"/>
      <c r="WXI28" s="61"/>
      <c r="WXJ28" s="61"/>
      <c r="WXK28" s="61"/>
      <c r="WXL28" s="61"/>
      <c r="WXM28" s="61"/>
      <c r="WXN28" s="61"/>
      <c r="WXO28" s="61"/>
      <c r="WXP28" s="61"/>
      <c r="WXQ28" s="61"/>
      <c r="WXR28" s="61"/>
      <c r="WXS28" s="61"/>
      <c r="WXT28" s="61"/>
      <c r="WXU28" s="61"/>
      <c r="WXV28" s="61"/>
      <c r="WXW28" s="61"/>
      <c r="WXX28" s="61"/>
      <c r="WXY28" s="61"/>
      <c r="WXZ28" s="61"/>
      <c r="WYA28" s="61"/>
      <c r="WYB28" s="61"/>
      <c r="WYC28" s="61"/>
      <c r="WYD28" s="61"/>
      <c r="WYE28" s="61"/>
      <c r="WYF28" s="61"/>
      <c r="WYG28" s="61"/>
      <c r="WYH28" s="61"/>
      <c r="WYI28" s="61"/>
      <c r="WYJ28" s="61"/>
      <c r="WYK28" s="61"/>
      <c r="WYL28" s="61"/>
      <c r="WYM28" s="61"/>
      <c r="WYN28" s="61"/>
      <c r="WYO28" s="61"/>
      <c r="WYP28" s="61"/>
      <c r="WYQ28" s="61"/>
      <c r="WYR28" s="61"/>
      <c r="WYS28" s="61"/>
      <c r="WYT28" s="61"/>
      <c r="WYU28" s="61"/>
      <c r="WYV28" s="61"/>
      <c r="WYW28" s="61"/>
      <c r="WYX28" s="61"/>
      <c r="WYY28" s="61"/>
      <c r="WYZ28" s="61"/>
      <c r="WZA28" s="61"/>
      <c r="WZB28" s="61"/>
      <c r="WZC28" s="61"/>
      <c r="WZD28" s="61"/>
      <c r="WZE28" s="61"/>
      <c r="WZF28" s="61"/>
      <c r="WZG28" s="61"/>
      <c r="WZH28" s="61"/>
      <c r="WZI28" s="61"/>
      <c r="WZJ28" s="61"/>
      <c r="WZK28" s="61"/>
      <c r="WZL28" s="61"/>
      <c r="WZM28" s="61"/>
      <c r="WZN28" s="61"/>
      <c r="WZO28" s="61"/>
      <c r="WZP28" s="61"/>
      <c r="WZQ28" s="61"/>
      <c r="WZR28" s="61"/>
      <c r="WZS28" s="61"/>
      <c r="WZT28" s="61"/>
      <c r="WZU28" s="61"/>
      <c r="WZV28" s="61"/>
      <c r="WZW28" s="61"/>
      <c r="WZX28" s="61"/>
      <c r="WZY28" s="61"/>
      <c r="WZZ28" s="61"/>
      <c r="XAA28" s="61"/>
      <c r="XAB28" s="61"/>
      <c r="XAC28" s="61"/>
      <c r="XAD28" s="61"/>
      <c r="XAE28" s="61"/>
      <c r="XAF28" s="61"/>
      <c r="XAG28" s="61"/>
      <c r="XAH28" s="61"/>
      <c r="XAI28" s="61"/>
      <c r="XAJ28" s="61"/>
      <c r="XAK28" s="61"/>
      <c r="XAL28" s="61"/>
      <c r="XAM28" s="61"/>
      <c r="XAN28" s="61"/>
      <c r="XAO28" s="61"/>
      <c r="XAP28" s="61"/>
      <c r="XAQ28" s="61"/>
      <c r="XAR28" s="61"/>
      <c r="XAS28" s="61"/>
      <c r="XAT28" s="61"/>
      <c r="XAU28" s="61"/>
      <c r="XAV28" s="61"/>
      <c r="XAW28" s="61"/>
      <c r="XAX28" s="61"/>
      <c r="XAY28" s="61"/>
      <c r="XAZ28" s="61"/>
      <c r="XBA28" s="61"/>
      <c r="XBB28" s="61"/>
      <c r="XBC28" s="61"/>
      <c r="XBD28" s="61"/>
      <c r="XBE28" s="61"/>
      <c r="XBF28" s="61"/>
      <c r="XBG28" s="61"/>
      <c r="XBH28" s="61"/>
      <c r="XBI28" s="61"/>
      <c r="XBJ28" s="61"/>
      <c r="XBK28" s="61"/>
      <c r="XBL28" s="61"/>
      <c r="XBM28" s="61"/>
      <c r="XBN28" s="61"/>
      <c r="XBO28" s="61"/>
      <c r="XBP28" s="61"/>
      <c r="XBQ28" s="61"/>
      <c r="XBR28" s="61"/>
      <c r="XBS28" s="61"/>
      <c r="XBT28" s="61"/>
      <c r="XBU28" s="61"/>
      <c r="XBV28" s="61"/>
      <c r="XBW28" s="61"/>
      <c r="XBX28" s="61"/>
      <c r="XBY28" s="61"/>
      <c r="XBZ28" s="61"/>
      <c r="XCA28" s="61"/>
      <c r="XCB28" s="61"/>
      <c r="XCC28" s="61"/>
      <c r="XCD28" s="61"/>
      <c r="XCE28" s="61"/>
      <c r="XCF28" s="61"/>
      <c r="XCG28" s="61"/>
      <c r="XCH28" s="61"/>
      <c r="XCI28" s="61"/>
      <c r="XCJ28" s="61"/>
      <c r="XCK28" s="61"/>
      <c r="XCL28" s="61"/>
      <c r="XCM28" s="61"/>
      <c r="XCN28" s="61"/>
      <c r="XCO28" s="61"/>
      <c r="XCP28" s="61"/>
      <c r="XCQ28" s="61"/>
      <c r="XCR28" s="61"/>
      <c r="XCS28" s="61"/>
      <c r="XCT28" s="61"/>
      <c r="XCU28" s="61"/>
      <c r="XCV28" s="61"/>
      <c r="XCW28" s="61"/>
      <c r="XCX28" s="61"/>
      <c r="XCY28" s="61"/>
      <c r="XCZ28" s="61"/>
      <c r="XDA28" s="61"/>
      <c r="XDB28" s="61"/>
      <c r="XDC28" s="61"/>
      <c r="XDD28" s="61"/>
      <c r="XDE28" s="61"/>
      <c r="XDF28" s="61"/>
      <c r="XDG28" s="61"/>
      <c r="XDH28" s="61"/>
      <c r="XDI28" s="61"/>
      <c r="XDJ28" s="61"/>
      <c r="XDK28" s="61"/>
      <c r="XDL28" s="61"/>
      <c r="XDM28" s="61"/>
      <c r="XDN28" s="61"/>
      <c r="XDO28" s="61"/>
      <c r="XDP28" s="61"/>
      <c r="XDQ28" s="61"/>
      <c r="XDR28" s="61"/>
      <c r="XDS28" s="61"/>
      <c r="XDT28" s="61"/>
      <c r="XDU28" s="61"/>
      <c r="XDV28" s="61"/>
      <c r="XDW28" s="61"/>
      <c r="XDX28" s="61"/>
      <c r="XDY28" s="61"/>
      <c r="XDZ28" s="61"/>
      <c r="XEA28" s="61"/>
      <c r="XEB28" s="61"/>
      <c r="XEC28" s="61"/>
      <c r="XED28" s="61"/>
      <c r="XEE28" s="61"/>
      <c r="XEF28" s="61"/>
      <c r="XEG28" s="61"/>
      <c r="XEH28" s="61"/>
      <c r="XEI28" s="61"/>
      <c r="XEJ28" s="61"/>
      <c r="XEK28" s="61"/>
      <c r="XEL28" s="61"/>
      <c r="XEM28" s="61"/>
      <c r="XEN28" s="61"/>
      <c r="XEO28" s="61"/>
      <c r="XEP28" s="61"/>
      <c r="XEQ28" s="61"/>
      <c r="XER28" s="61"/>
      <c r="XES28" s="61"/>
      <c r="XET28" s="61"/>
      <c r="XEU28" s="61"/>
      <c r="XEV28" s="61"/>
      <c r="XEW28" s="61"/>
    </row>
    <row r="29" spans="1:16377" s="52" customFormat="1" ht="15" customHeight="1" thickTop="1" thickBot="1" x14ac:dyDescent="0.35">
      <c r="A29" s="50"/>
      <c r="B29" s="975" t="s">
        <v>258</v>
      </c>
      <c r="C29" s="976"/>
      <c r="D29" s="976"/>
      <c r="E29" s="976"/>
      <c r="F29" s="976"/>
      <c r="G29" s="976"/>
      <c r="H29" s="976"/>
      <c r="I29" s="977"/>
      <c r="J29" s="66"/>
      <c r="K29" s="85"/>
    </row>
    <row r="30" spans="1:16377" s="108" customFormat="1" ht="30" customHeight="1" thickTop="1" thickBot="1" x14ac:dyDescent="0.4">
      <c r="A30" s="107"/>
      <c r="B30" s="978" t="s">
        <v>34</v>
      </c>
      <c r="C30" s="978"/>
      <c r="D30" s="978"/>
      <c r="E30" s="978"/>
      <c r="F30" s="978"/>
      <c r="G30" s="978"/>
      <c r="H30" s="978"/>
      <c r="I30" s="978"/>
      <c r="J30" s="107"/>
      <c r="K30" s="377"/>
    </row>
    <row r="31" spans="1:16377" s="52" customFormat="1" ht="24" customHeight="1" thickTop="1" thickBot="1" x14ac:dyDescent="0.35">
      <c r="A31" s="69"/>
      <c r="B31" s="900" t="s">
        <v>261</v>
      </c>
      <c r="C31" s="901"/>
      <c r="D31" s="979"/>
      <c r="E31" s="420" t="s">
        <v>406</v>
      </c>
      <c r="F31" s="420" t="s">
        <v>72</v>
      </c>
      <c r="G31" s="420" t="s">
        <v>5</v>
      </c>
      <c r="H31" s="420" t="s">
        <v>6</v>
      </c>
      <c r="I31" s="421" t="s">
        <v>7</v>
      </c>
      <c r="J31" s="66"/>
      <c r="K31" s="85"/>
    </row>
    <row r="32" spans="1:16377" s="387" customFormat="1" ht="24" customHeight="1" thickTop="1" thickBot="1" x14ac:dyDescent="0.4">
      <c r="A32" s="383"/>
      <c r="B32" s="873" t="s">
        <v>414</v>
      </c>
      <c r="C32" s="874"/>
      <c r="D32" s="875"/>
      <c r="E32" s="447" t="str">
        <f>IF(AND(ISNUMBER(F32),ISNUMBER(G32)),G32/F32," ")</f>
        <v xml:space="preserve"> </v>
      </c>
      <c r="F32" s="404"/>
      <c r="G32" s="448"/>
      <c r="H32" s="403"/>
      <c r="I32" s="385" t="str">
        <f>IF(OR(ISNUMBER(G32),ISNUMBER(H32)),ROUND(IF(ISNUMBER(G32),G32,0)-IF(ISNUMBER(H32),H32,0),2)," ")</f>
        <v xml:space="preserve"> </v>
      </c>
      <c r="J32" s="384"/>
      <c r="K32" s="386"/>
    </row>
    <row r="33" spans="1:11" s="387" customFormat="1" ht="24" customHeight="1" thickTop="1" thickBot="1" x14ac:dyDescent="0.4">
      <c r="A33" s="383"/>
      <c r="B33" s="873" t="s">
        <v>410</v>
      </c>
      <c r="C33" s="874"/>
      <c r="D33" s="875"/>
      <c r="E33" s="447" t="str">
        <f t="shared" ref="E33:E36" si="0">IF(AND(ISNUMBER(F33),ISNUMBER(G33)),G33/F33," ")</f>
        <v xml:space="preserve"> </v>
      </c>
      <c r="F33" s="404"/>
      <c r="G33" s="448"/>
      <c r="H33" s="403"/>
      <c r="I33" s="385" t="str">
        <f t="shared" ref="I33:I36" si="1">IF(OR(ISNUMBER(G33),ISNUMBER(H33)),ROUND(IF(ISNUMBER(G33),G33,0)-IF(ISNUMBER(H33),H33,0),2)," ")</f>
        <v xml:space="preserve"> </v>
      </c>
      <c r="J33" s="384"/>
      <c r="K33" s="386"/>
    </row>
    <row r="34" spans="1:11" s="387" customFormat="1" ht="24" customHeight="1" thickTop="1" thickBot="1" x14ac:dyDescent="0.4">
      <c r="A34" s="383"/>
      <c r="B34" s="897" t="s">
        <v>265</v>
      </c>
      <c r="C34" s="898"/>
      <c r="D34" s="899"/>
      <c r="E34" s="452" t="str">
        <f t="shared" si="0"/>
        <v xml:space="preserve"> </v>
      </c>
      <c r="F34" s="404"/>
      <c r="G34" s="448"/>
      <c r="H34" s="403"/>
      <c r="I34" s="455" t="str">
        <f t="shared" si="1"/>
        <v xml:space="preserve"> </v>
      </c>
      <c r="J34" s="384"/>
      <c r="K34" s="386"/>
    </row>
    <row r="35" spans="1:11" s="387" customFormat="1" ht="24" customHeight="1" thickTop="1" thickBot="1" x14ac:dyDescent="0.4">
      <c r="A35" s="383"/>
      <c r="B35" s="873" t="s">
        <v>411</v>
      </c>
      <c r="C35" s="874"/>
      <c r="D35" s="875"/>
      <c r="E35" s="447" t="str">
        <f t="shared" si="0"/>
        <v xml:space="preserve"> </v>
      </c>
      <c r="F35" s="404"/>
      <c r="G35" s="448"/>
      <c r="H35" s="403"/>
      <c r="I35" s="465" t="str">
        <f t="shared" si="1"/>
        <v xml:space="preserve"> </v>
      </c>
      <c r="J35" s="384"/>
      <c r="K35" s="386"/>
    </row>
    <row r="36" spans="1:11" s="387" customFormat="1" ht="24" customHeight="1" thickTop="1" thickBot="1" x14ac:dyDescent="0.4">
      <c r="A36" s="383"/>
      <c r="B36" s="873" t="s">
        <v>408</v>
      </c>
      <c r="C36" s="874"/>
      <c r="D36" s="875"/>
      <c r="E36" s="447" t="str">
        <f t="shared" si="0"/>
        <v xml:space="preserve"> </v>
      </c>
      <c r="F36" s="453"/>
      <c r="G36" s="448"/>
      <c r="H36" s="454"/>
      <c r="I36" s="465" t="str">
        <f t="shared" si="1"/>
        <v xml:space="preserve"> </v>
      </c>
      <c r="J36" s="384"/>
      <c r="K36" s="386"/>
    </row>
    <row r="37" spans="1:11" s="52" customFormat="1" ht="24" customHeight="1" thickTop="1" thickBot="1" x14ac:dyDescent="0.35">
      <c r="A37" s="69"/>
      <c r="B37" s="969" t="s">
        <v>296</v>
      </c>
      <c r="C37" s="970"/>
      <c r="D37" s="970"/>
      <c r="E37" s="970"/>
      <c r="F37" s="971"/>
      <c r="G37" s="448"/>
      <c r="H37" s="403"/>
      <c r="I37" s="466" t="str">
        <f>IF(OR(ISNUMBER(G37),ISNUMBER(H37)),ROUND(IF(ISNUMBER(G37),G37,0)-IF(ISNUMBER(H37),H37,0),2),"")</f>
        <v/>
      </c>
      <c r="J37" s="66"/>
      <c r="K37" s="85"/>
    </row>
    <row r="38" spans="1:11" s="52" customFormat="1" ht="24" customHeight="1" thickTop="1" thickBot="1" x14ac:dyDescent="0.35">
      <c r="A38" s="69"/>
      <c r="B38" s="969" t="s">
        <v>297</v>
      </c>
      <c r="C38" s="970"/>
      <c r="D38" s="970"/>
      <c r="E38" s="970"/>
      <c r="F38" s="971"/>
      <c r="G38" s="448"/>
      <c r="H38" s="403"/>
      <c r="I38" s="466" t="str">
        <f>IF(OR(ISNUMBER(G38),ISNUMBER(H38)),ROUND(IF(ISNUMBER(G38),G38,0)-IF(ISNUMBER(H38),H38,0),2),"")</f>
        <v/>
      </c>
      <c r="J38" s="66"/>
      <c r="K38" s="85"/>
    </row>
    <row r="39" spans="1:11" s="52" customFormat="1" ht="24" customHeight="1" thickTop="1" thickBot="1" x14ac:dyDescent="0.35">
      <c r="A39" s="69"/>
      <c r="B39" s="943" t="s">
        <v>196</v>
      </c>
      <c r="C39" s="944"/>
      <c r="D39" s="944"/>
      <c r="E39" s="944"/>
      <c r="F39" s="945"/>
      <c r="G39" s="448"/>
      <c r="H39" s="457"/>
      <c r="I39" s="464" t="str">
        <f>IF(OR(ISNUMBER(G39),ISNUMBER(H39)),ROUND(IF(ISNUMBER(G39),G39,0)-IF(ISNUMBER(H39),H39,0),2),"")</f>
        <v/>
      </c>
      <c r="J39" s="66"/>
      <c r="K39" s="85"/>
    </row>
    <row r="40" spans="1:11" s="387" customFormat="1" ht="24" customHeight="1" thickTop="1" thickBot="1" x14ac:dyDescent="0.4">
      <c r="A40" s="383"/>
      <c r="B40" s="900" t="s">
        <v>262</v>
      </c>
      <c r="C40" s="901"/>
      <c r="D40" s="979"/>
      <c r="E40" s="420" t="s">
        <v>406</v>
      </c>
      <c r="F40" s="420" t="s">
        <v>72</v>
      </c>
      <c r="G40" s="420" t="s">
        <v>5</v>
      </c>
      <c r="H40" s="420" t="s">
        <v>6</v>
      </c>
      <c r="I40" s="421" t="s">
        <v>7</v>
      </c>
      <c r="J40" s="384"/>
      <c r="K40" s="386"/>
    </row>
    <row r="41" spans="1:11" s="387" customFormat="1" ht="27.65" customHeight="1" thickTop="1" thickBot="1" x14ac:dyDescent="0.4">
      <c r="A41" s="383"/>
      <c r="B41" s="880" t="s">
        <v>412</v>
      </c>
      <c r="C41" s="881"/>
      <c r="D41" s="450" t="s">
        <v>413</v>
      </c>
      <c r="E41" s="447" t="str">
        <f t="shared" ref="E41:E46" si="2">IF(AND(ISNUMBER(F41),ISNUMBER(G41)),G41/F41," ")</f>
        <v xml:space="preserve"> </v>
      </c>
      <c r="F41" s="404"/>
      <c r="G41" s="448"/>
      <c r="H41" s="419"/>
      <c r="I41" s="405" t="str">
        <f t="shared" ref="I41:I46" si="3">IF(OR(ISNUMBER(G41),ISNUMBER(H41)),ROUND(IF(ISNUMBER(G41),G41,0)-IF(ISNUMBER(H41),H41,0),2)," ")</f>
        <v xml:space="preserve"> </v>
      </c>
      <c r="J41" s="384"/>
      <c r="K41" s="386"/>
    </row>
    <row r="42" spans="1:11" s="387" customFormat="1" ht="27.65" customHeight="1" thickTop="1" thickBot="1" x14ac:dyDescent="0.4">
      <c r="A42" s="383"/>
      <c r="B42" s="882"/>
      <c r="C42" s="883"/>
      <c r="D42" s="450" t="s">
        <v>409</v>
      </c>
      <c r="E42" s="447" t="str">
        <f t="shared" si="2"/>
        <v xml:space="preserve"> </v>
      </c>
      <c r="F42" s="404"/>
      <c r="G42" s="448"/>
      <c r="H42" s="419"/>
      <c r="I42" s="405" t="str">
        <f t="shared" si="3"/>
        <v xml:space="preserve"> </v>
      </c>
      <c r="J42" s="384"/>
      <c r="K42" s="386"/>
    </row>
    <row r="43" spans="1:11" s="387" customFormat="1" ht="24" customHeight="1" thickTop="1" thickBot="1" x14ac:dyDescent="0.4">
      <c r="A43" s="383"/>
      <c r="B43" s="873" t="s">
        <v>410</v>
      </c>
      <c r="C43" s="874"/>
      <c r="D43" s="875"/>
      <c r="E43" s="447" t="str">
        <f t="shared" si="2"/>
        <v xml:space="preserve"> </v>
      </c>
      <c r="F43" s="404"/>
      <c r="G43" s="448"/>
      <c r="H43" s="419"/>
      <c r="I43" s="405" t="str">
        <f t="shared" si="3"/>
        <v xml:space="preserve"> </v>
      </c>
      <c r="J43" s="384"/>
      <c r="K43" s="386"/>
    </row>
    <row r="44" spans="1:11" s="387" customFormat="1" ht="24" customHeight="1" thickTop="1" thickBot="1" x14ac:dyDescent="0.4">
      <c r="A44" s="383"/>
      <c r="B44" s="873" t="s">
        <v>265</v>
      </c>
      <c r="C44" s="874"/>
      <c r="D44" s="875"/>
      <c r="E44" s="447" t="str">
        <f>IF(AND(ISNUMBER(F44),ISNUMBER(G44)),G44/F44," ")</f>
        <v xml:space="preserve"> </v>
      </c>
      <c r="F44" s="404"/>
      <c r="G44" s="448"/>
      <c r="H44" s="419"/>
      <c r="I44" s="405" t="str">
        <f t="shared" si="3"/>
        <v xml:space="preserve"> </v>
      </c>
      <c r="J44" s="384"/>
      <c r="K44" s="386"/>
    </row>
    <row r="45" spans="1:11" s="387" customFormat="1" ht="24" customHeight="1" thickTop="1" thickBot="1" x14ac:dyDescent="0.4">
      <c r="A45" s="383"/>
      <c r="B45" s="873" t="s">
        <v>411</v>
      </c>
      <c r="C45" s="874"/>
      <c r="D45" s="875"/>
      <c r="E45" s="447" t="str">
        <f t="shared" si="2"/>
        <v xml:space="preserve"> </v>
      </c>
      <c r="F45" s="404"/>
      <c r="G45" s="448"/>
      <c r="H45" s="419"/>
      <c r="I45" s="405" t="str">
        <f t="shared" si="3"/>
        <v xml:space="preserve"> </v>
      </c>
      <c r="J45" s="384"/>
      <c r="K45" s="386"/>
    </row>
    <row r="46" spans="1:11" s="387" customFormat="1" ht="24" customHeight="1" thickTop="1" thickBot="1" x14ac:dyDescent="0.4">
      <c r="A46" s="383"/>
      <c r="B46" s="897" t="s">
        <v>408</v>
      </c>
      <c r="C46" s="898"/>
      <c r="D46" s="899"/>
      <c r="E46" s="452" t="str">
        <f t="shared" si="2"/>
        <v xml:space="preserve"> </v>
      </c>
      <c r="F46" s="453"/>
      <c r="G46" s="448"/>
      <c r="H46" s="459"/>
      <c r="I46" s="460" t="str">
        <f t="shared" si="3"/>
        <v xml:space="preserve"> </v>
      </c>
      <c r="J46" s="384"/>
      <c r="K46" s="386"/>
    </row>
    <row r="47" spans="1:11" s="52" customFormat="1" ht="24" customHeight="1" thickTop="1" thickBot="1" x14ac:dyDescent="0.35">
      <c r="A47" s="69"/>
      <c r="B47" s="862" t="s">
        <v>42</v>
      </c>
      <c r="C47" s="863"/>
      <c r="D47" s="863"/>
      <c r="E47" s="864"/>
      <c r="F47" s="461">
        <f>SUM(F32:F46)</f>
        <v>0</v>
      </c>
      <c r="G47" s="462">
        <f>SUM(G32:G36,G41:G46,G37:G39)</f>
        <v>0</v>
      </c>
      <c r="H47" s="462">
        <f>SUM(H32:H36,H37:H39)</f>
        <v>0</v>
      </c>
      <c r="I47" s="463">
        <f>SUM(I32:I36,I41:I46,I37:I39)</f>
        <v>0</v>
      </c>
      <c r="J47" s="66"/>
      <c r="K47" s="85"/>
    </row>
    <row r="48" spans="1:11" s="52" customFormat="1" ht="7.9" customHeight="1" thickTop="1" thickBot="1" x14ac:dyDescent="0.35">
      <c r="A48" s="323"/>
      <c r="B48" s="451"/>
      <c r="C48" s="451"/>
      <c r="D48" s="451"/>
      <c r="E48" s="451"/>
      <c r="F48" s="467"/>
      <c r="G48" s="468"/>
      <c r="H48" s="468"/>
      <c r="I48" s="468"/>
      <c r="J48" s="66"/>
      <c r="K48" s="85"/>
    </row>
    <row r="49" spans="1:17" s="52" customFormat="1" ht="30" customHeight="1" thickTop="1" thickBot="1" x14ac:dyDescent="0.35">
      <c r="A49" s="69"/>
      <c r="B49" s="968" t="s">
        <v>268</v>
      </c>
      <c r="C49" s="968"/>
      <c r="D49" s="968"/>
      <c r="E49" s="968"/>
      <c r="F49" s="968"/>
      <c r="G49" s="968"/>
      <c r="H49" s="968"/>
      <c r="I49" s="968"/>
      <c r="J49" s="66"/>
      <c r="K49" s="71"/>
      <c r="L49" s="131"/>
      <c r="M49" s="205"/>
      <c r="N49" s="205"/>
      <c r="O49" s="205"/>
      <c r="P49" s="205"/>
      <c r="Q49" s="205"/>
    </row>
    <row r="50" spans="1:17" s="52" customFormat="1" ht="24" customHeight="1" thickTop="1" thickBot="1" x14ac:dyDescent="0.35">
      <c r="A50" s="69"/>
      <c r="B50" s="870" t="s">
        <v>404</v>
      </c>
      <c r="C50" s="871"/>
      <c r="D50" s="871"/>
      <c r="E50" s="871"/>
      <c r="F50" s="872"/>
      <c r="G50" s="422" t="s">
        <v>5</v>
      </c>
      <c r="H50" s="420" t="s">
        <v>6</v>
      </c>
      <c r="I50" s="421" t="s">
        <v>7</v>
      </c>
      <c r="J50" s="66"/>
      <c r="K50" s="85"/>
    </row>
    <row r="51" spans="1:17" s="52" customFormat="1" ht="24" customHeight="1" thickTop="1" thickBot="1" x14ac:dyDescent="0.35">
      <c r="A51" s="69"/>
      <c r="B51" s="400"/>
      <c r="C51" s="414" t="s">
        <v>260</v>
      </c>
      <c r="D51" s="401"/>
      <c r="E51" s="865" t="s">
        <v>12</v>
      </c>
      <c r="F51" s="866"/>
      <c r="G51" s="415"/>
      <c r="H51" s="406"/>
      <c r="I51" s="407" t="str">
        <f>IF(OR(ISNUMBER(G51),ISNUMBER(H51)),ROUND(IF(ISNUMBER(G51),G51,0)-IF(ISNUMBER(H51),H51,0),2)," ")</f>
        <v xml:space="preserve"> </v>
      </c>
      <c r="J51" s="66"/>
      <c r="K51" s="71"/>
      <c r="L51" s="131"/>
      <c r="M51" s="205"/>
      <c r="N51" s="205"/>
      <c r="O51" s="205"/>
      <c r="P51" s="205"/>
      <c r="Q51" s="205"/>
    </row>
    <row r="52" spans="1:17" s="52" customFormat="1" ht="7.9" customHeight="1" thickTop="1" thickBot="1" x14ac:dyDescent="0.35">
      <c r="A52" s="69"/>
      <c r="B52" s="399"/>
      <c r="C52" s="398"/>
      <c r="D52" s="393"/>
      <c r="E52" s="85"/>
      <c r="F52" s="85"/>
      <c r="G52" s="393"/>
      <c r="H52" s="394"/>
      <c r="I52" s="394"/>
      <c r="J52" s="66"/>
      <c r="K52" s="71"/>
      <c r="L52" s="131"/>
      <c r="M52" s="205"/>
      <c r="N52" s="205"/>
      <c r="O52" s="205"/>
      <c r="P52" s="205"/>
      <c r="Q52" s="205"/>
    </row>
    <row r="53" spans="1:17" s="52" customFormat="1" ht="30" customHeight="1" thickTop="1" thickBot="1" x14ac:dyDescent="0.35">
      <c r="A53" s="69"/>
      <c r="B53" s="968" t="s">
        <v>43</v>
      </c>
      <c r="C53" s="968"/>
      <c r="D53" s="968"/>
      <c r="E53" s="968"/>
      <c r="F53" s="968"/>
      <c r="G53" s="968"/>
      <c r="H53" s="968"/>
      <c r="I53" s="968"/>
      <c r="J53" s="66"/>
      <c r="K53" s="71"/>
      <c r="L53" s="131"/>
      <c r="M53" s="205"/>
      <c r="N53" s="205"/>
      <c r="O53" s="205"/>
      <c r="P53" s="205"/>
      <c r="Q53" s="205"/>
    </row>
    <row r="54" spans="1:17" s="52" customFormat="1" ht="24" customHeight="1" thickTop="1" thickBot="1" x14ac:dyDescent="0.35">
      <c r="A54" s="69"/>
      <c r="B54" s="909"/>
      <c r="C54" s="910"/>
      <c r="D54" s="408"/>
      <c r="E54" s="408"/>
      <c r="F54" s="402"/>
      <c r="G54" s="422" t="s">
        <v>5</v>
      </c>
      <c r="H54" s="420" t="s">
        <v>6</v>
      </c>
      <c r="I54" s="421" t="s">
        <v>7</v>
      </c>
      <c r="J54" s="66"/>
      <c r="K54" s="85"/>
    </row>
    <row r="55" spans="1:17" s="52" customFormat="1" ht="24" customHeight="1" thickTop="1" thickBot="1" x14ac:dyDescent="0.35">
      <c r="A55" s="69"/>
      <c r="B55" s="989" t="s">
        <v>160</v>
      </c>
      <c r="C55" s="990"/>
      <c r="D55" s="990"/>
      <c r="E55" s="990"/>
      <c r="F55" s="991"/>
      <c r="G55" s="409"/>
      <c r="H55" s="412"/>
      <c r="I55" s="32" t="str">
        <f>IF(OR(ISNUMBER(G55),ISNUMBER(H55)),ROUND(IF(ISNUMBER(G55),G55,0)-IF(ISNUMBER(H55),H55,0),2)," ")</f>
        <v xml:space="preserve"> </v>
      </c>
      <c r="J55" s="66"/>
      <c r="K55" s="71"/>
      <c r="L55" s="131"/>
      <c r="M55" s="205"/>
      <c r="N55" s="205"/>
      <c r="O55" s="205"/>
      <c r="P55" s="205"/>
      <c r="Q55" s="205"/>
    </row>
    <row r="56" spans="1:17" s="52" customFormat="1" ht="24" customHeight="1" thickTop="1" thickBot="1" x14ac:dyDescent="0.35">
      <c r="A56" s="69"/>
      <c r="B56" s="981" t="s">
        <v>44</v>
      </c>
      <c r="C56" s="982"/>
      <c r="D56" s="982"/>
      <c r="E56" s="982"/>
      <c r="F56" s="983"/>
      <c r="G56" s="410"/>
      <c r="H56" s="413"/>
      <c r="I56" s="32" t="str">
        <f>IF(OR(ISNUMBER(G56),ISNUMBER(H56)),ROUND(IF(ISNUMBER(G56),G56,0)-IF(ISNUMBER(H56),H56,0),2)," ")</f>
        <v xml:space="preserve"> </v>
      </c>
      <c r="J56" s="66"/>
      <c r="K56" s="71"/>
      <c r="L56" s="131"/>
      <c r="M56" s="205"/>
      <c r="N56" s="205"/>
      <c r="O56" s="205"/>
      <c r="P56" s="205"/>
      <c r="Q56" s="205"/>
    </row>
    <row r="57" spans="1:17" s="52" customFormat="1" ht="24" customHeight="1" thickTop="1" thickBot="1" x14ac:dyDescent="0.35">
      <c r="A57" s="69"/>
      <c r="B57" s="885" t="s">
        <v>161</v>
      </c>
      <c r="C57" s="886"/>
      <c r="D57" s="886"/>
      <c r="E57" s="886"/>
      <c r="F57" s="887"/>
      <c r="G57" s="411"/>
      <c r="H57" s="411"/>
      <c r="I57" s="32" t="str">
        <f>IF(OR(ISNUMBER(G57),ISNUMBER(H57)),ROUND(IF(ISNUMBER(G57),G57,0)-IF(ISNUMBER(H57),H57,0),2)," ")</f>
        <v xml:space="preserve"> </v>
      </c>
      <c r="J57" s="66"/>
      <c r="K57" s="71"/>
      <c r="L57" s="131"/>
      <c r="M57" s="205"/>
      <c r="N57" s="205"/>
      <c r="O57" s="205"/>
      <c r="P57" s="205"/>
      <c r="Q57" s="205"/>
    </row>
    <row r="58" spans="1:17" s="52" customFormat="1" ht="24" customHeight="1" thickTop="1" thickBot="1" x14ac:dyDescent="0.35">
      <c r="A58" s="69"/>
      <c r="B58" s="865" t="s">
        <v>264</v>
      </c>
      <c r="C58" s="888"/>
      <c r="D58" s="888"/>
      <c r="E58" s="888"/>
      <c r="F58" s="888"/>
      <c r="G58" s="423">
        <f>SUM(G55:G57)</f>
        <v>0</v>
      </c>
      <c r="H58" s="423">
        <f>SUM(H55:H57)</f>
        <v>0</v>
      </c>
      <c r="I58" s="424">
        <f>SUM(I55:I57)</f>
        <v>0</v>
      </c>
      <c r="J58" s="66"/>
      <c r="K58" s="71"/>
      <c r="L58" s="131"/>
      <c r="M58" s="205"/>
      <c r="N58" s="205"/>
      <c r="O58" s="205"/>
      <c r="P58" s="205"/>
      <c r="Q58" s="205"/>
    </row>
    <row r="59" spans="1:17" s="85" customFormat="1" ht="7.9" customHeight="1" thickTop="1" thickBot="1" x14ac:dyDescent="0.35">
      <c r="A59" s="323"/>
      <c r="B59" s="389"/>
      <c r="C59" s="389"/>
      <c r="D59" s="389"/>
      <c r="E59" s="389"/>
      <c r="F59" s="389"/>
      <c r="G59" s="394"/>
      <c r="H59" s="394"/>
      <c r="I59" s="394"/>
      <c r="J59" s="301"/>
      <c r="K59" s="71"/>
      <c r="L59" s="227"/>
      <c r="M59" s="228"/>
      <c r="N59" s="228"/>
      <c r="O59" s="228"/>
      <c r="P59" s="228"/>
      <c r="Q59" s="228"/>
    </row>
    <row r="60" spans="1:17" s="52" customFormat="1" ht="30" customHeight="1" thickTop="1" thickBot="1" x14ac:dyDescent="0.35">
      <c r="A60" s="69"/>
      <c r="B60" s="980" t="s">
        <v>259</v>
      </c>
      <c r="C60" s="980"/>
      <c r="D60" s="980"/>
      <c r="E60" s="980"/>
      <c r="F60" s="980"/>
      <c r="G60" s="980"/>
      <c r="H60" s="980"/>
      <c r="I60" s="980"/>
      <c r="J60" s="66"/>
      <c r="K60" s="71"/>
      <c r="L60" s="131"/>
      <c r="M60" s="205"/>
      <c r="N60" s="205"/>
      <c r="O60" s="205"/>
      <c r="P60" s="205"/>
      <c r="Q60" s="205"/>
    </row>
    <row r="61" spans="1:17" s="52" customFormat="1" ht="24" customHeight="1" thickTop="1" thickBot="1" x14ac:dyDescent="0.35">
      <c r="A61" s="69"/>
      <c r="B61" s="984"/>
      <c r="C61" s="985"/>
      <c r="D61" s="391"/>
      <c r="E61" s="391"/>
      <c r="F61" s="392"/>
      <c r="G61" s="422" t="s">
        <v>5</v>
      </c>
      <c r="H61" s="425" t="s">
        <v>6</v>
      </c>
      <c r="I61" s="421" t="s">
        <v>7</v>
      </c>
      <c r="J61" s="66"/>
      <c r="K61" s="85"/>
    </row>
    <row r="62" spans="1:17" s="52" customFormat="1" ht="24" customHeight="1" thickTop="1" thickBot="1" x14ac:dyDescent="0.35">
      <c r="A62" s="69"/>
      <c r="B62" s="865" t="s">
        <v>259</v>
      </c>
      <c r="C62" s="888"/>
      <c r="D62" s="888"/>
      <c r="E62" s="888"/>
      <c r="F62" s="866"/>
      <c r="G62" s="415"/>
      <c r="H62" s="401"/>
      <c r="I62" s="407" t="str">
        <f>IF(OR(ISNUMBER(G62),ISNUMBER(H62)),ROUND(IF(ISNUMBER(G62),G62,0)-IF(ISNUMBER(H62),H62,0),2)," ")</f>
        <v xml:space="preserve"> </v>
      </c>
      <c r="J62" s="66"/>
      <c r="K62" s="71"/>
      <c r="L62" s="131"/>
      <c r="M62" s="205"/>
      <c r="N62" s="205"/>
      <c r="O62" s="205"/>
      <c r="P62" s="205"/>
      <c r="Q62" s="205"/>
    </row>
    <row r="63" spans="1:17" s="52" customFormat="1" ht="7.9" customHeight="1" thickTop="1" thickBot="1" x14ac:dyDescent="0.35">
      <c r="A63" s="69"/>
      <c r="B63" s="389"/>
      <c r="C63" s="389"/>
      <c r="D63" s="389"/>
      <c r="E63" s="389"/>
      <c r="F63" s="389"/>
      <c r="G63" s="394"/>
      <c r="H63" s="394"/>
      <c r="I63" s="394"/>
      <c r="J63" s="301"/>
      <c r="K63" s="71"/>
      <c r="L63" s="227"/>
      <c r="M63" s="205"/>
      <c r="N63" s="205"/>
      <c r="O63" s="205"/>
      <c r="P63" s="205"/>
      <c r="Q63" s="205"/>
    </row>
    <row r="64" spans="1:17" s="52" customFormat="1" ht="29.5" customHeight="1" thickTop="1" thickBot="1" x14ac:dyDescent="0.35">
      <c r="A64" s="69"/>
      <c r="B64" s="980" t="s">
        <v>14</v>
      </c>
      <c r="C64" s="980"/>
      <c r="D64" s="980"/>
      <c r="E64" s="980"/>
      <c r="F64" s="980"/>
      <c r="G64" s="980"/>
      <c r="H64" s="980"/>
      <c r="I64" s="980"/>
      <c r="J64" s="66"/>
      <c r="K64" s="71"/>
      <c r="L64" s="131"/>
      <c r="M64" s="205"/>
      <c r="N64" s="205"/>
      <c r="O64" s="205"/>
      <c r="P64" s="205"/>
      <c r="Q64" s="205"/>
    </row>
    <row r="65" spans="1:17" s="52" customFormat="1" ht="24" customHeight="1" thickTop="1" thickBot="1" x14ac:dyDescent="0.35">
      <c r="A65" s="69"/>
      <c r="B65" s="984"/>
      <c r="C65" s="985"/>
      <c r="D65" s="391"/>
      <c r="E65" s="391"/>
      <c r="F65" s="392"/>
      <c r="G65" s="422" t="s">
        <v>5</v>
      </c>
      <c r="H65" s="425" t="s">
        <v>6</v>
      </c>
      <c r="I65" s="421" t="s">
        <v>7</v>
      </c>
      <c r="J65" s="66"/>
      <c r="K65" s="85"/>
    </row>
    <row r="66" spans="1:17" s="52" customFormat="1" ht="24" customHeight="1" thickTop="1" thickBot="1" x14ac:dyDescent="0.35">
      <c r="A66" s="69"/>
      <c r="B66" s="865" t="s">
        <v>14</v>
      </c>
      <c r="C66" s="888"/>
      <c r="D66" s="888"/>
      <c r="E66" s="888"/>
      <c r="F66" s="866"/>
      <c r="G66" s="415"/>
      <c r="H66" s="401"/>
      <c r="I66" s="407" t="str">
        <f t="shared" ref="I66" si="4">IF(OR(ISNUMBER(G66),ISNUMBER(H66)),ROUND(IF(ISNUMBER(G66),G66,0)-IF(ISNUMBER(H66),H66,0),2)," ")</f>
        <v xml:space="preserve"> </v>
      </c>
      <c r="J66" s="66"/>
      <c r="K66" s="71"/>
      <c r="L66" s="131"/>
      <c r="M66" s="205"/>
      <c r="N66" s="205"/>
      <c r="O66" s="205"/>
      <c r="P66" s="205"/>
      <c r="Q66" s="205"/>
    </row>
    <row r="67" spans="1:17" s="52" customFormat="1" ht="24" customHeight="1" thickTop="1" thickBot="1" x14ac:dyDescent="0.35">
      <c r="A67" s="388"/>
      <c r="B67" s="389"/>
      <c r="C67" s="389"/>
      <c r="D67" s="389"/>
      <c r="E67" s="389"/>
      <c r="F67" s="389"/>
      <c r="G67" s="382"/>
      <c r="H67" s="382"/>
      <c r="I67" s="382"/>
      <c r="J67" s="66"/>
      <c r="K67" s="390"/>
      <c r="L67" s="131"/>
      <c r="M67" s="205"/>
      <c r="N67" s="205"/>
      <c r="O67" s="205"/>
      <c r="P67" s="205"/>
      <c r="Q67" s="205"/>
    </row>
    <row r="68" spans="1:17" s="52" customFormat="1" ht="15" customHeight="1" thickTop="1" thickBot="1" x14ac:dyDescent="0.35">
      <c r="A68" s="50"/>
      <c r="B68" s="588" t="s">
        <v>45</v>
      </c>
      <c r="C68" s="589"/>
      <c r="D68" s="589"/>
      <c r="E68" s="589"/>
      <c r="F68" s="589"/>
      <c r="G68" s="589"/>
      <c r="H68" s="589"/>
      <c r="I68" s="590"/>
      <c r="J68" s="66"/>
      <c r="K68" s="85"/>
    </row>
    <row r="69" spans="1:17" s="52" customFormat="1" ht="15" customHeight="1" thickTop="1" thickBot="1" x14ac:dyDescent="0.35">
      <c r="A69" s="53"/>
      <c r="B69" s="992"/>
      <c r="C69" s="993"/>
      <c r="D69" s="993"/>
      <c r="E69" s="993"/>
      <c r="F69" s="993"/>
      <c r="G69" s="993"/>
      <c r="H69" s="993"/>
      <c r="I69" s="994"/>
      <c r="J69" s="62"/>
      <c r="K69" s="85"/>
    </row>
    <row r="70" spans="1:17" s="52" customFormat="1" ht="24" customHeight="1" thickTop="1" thickBot="1" x14ac:dyDescent="0.35">
      <c r="A70" s="69"/>
      <c r="B70" s="924"/>
      <c r="C70" s="925"/>
      <c r="D70" s="925"/>
      <c r="E70" s="925"/>
      <c r="F70" s="926"/>
      <c r="G70" s="426" t="s">
        <v>46</v>
      </c>
      <c r="H70" s="425" t="s">
        <v>6</v>
      </c>
      <c r="I70" s="427" t="s">
        <v>7</v>
      </c>
      <c r="J70" s="66"/>
      <c r="K70" s="85"/>
    </row>
    <row r="71" spans="1:17" s="52" customFormat="1" ht="24" customHeight="1" thickTop="1" thickBot="1" x14ac:dyDescent="0.35">
      <c r="A71" s="69"/>
      <c r="B71" s="918" t="s">
        <v>164</v>
      </c>
      <c r="C71" s="988"/>
      <c r="D71" s="988"/>
      <c r="E71" s="995"/>
      <c r="F71" s="996"/>
      <c r="G71" s="35">
        <f>SUM(G47,G51,G58,G62,G66)</f>
        <v>0</v>
      </c>
      <c r="H71" s="35">
        <f>SUM(H47,H51,H58,H62,H66)</f>
        <v>0</v>
      </c>
      <c r="I71" s="37">
        <f>SUM(I47,I51,I58,I62,I66)</f>
        <v>0</v>
      </c>
      <c r="J71" s="66"/>
      <c r="K71" s="85"/>
    </row>
    <row r="72" spans="1:17" s="52" customFormat="1" ht="24" customHeight="1" thickTop="1" thickBot="1" x14ac:dyDescent="0.35">
      <c r="A72" s="69"/>
      <c r="B72" s="911" t="str">
        <f xml:space="preserve"> "Frais généraux (max : "&amp;Réglages!I16&amp;"% pour l’ensemble du projet)"</f>
        <v>Frais généraux (max : 20% pour l’ensemble du projet)</v>
      </c>
      <c r="C72" s="988"/>
      <c r="D72" s="988"/>
      <c r="E72" s="443"/>
      <c r="F72" s="469" t="s">
        <v>84</v>
      </c>
      <c r="G72" s="36">
        <f>H72</f>
        <v>0</v>
      </c>
      <c r="H72" s="36">
        <f>IF($M$7,(H71)*E72/100,0)</f>
        <v>0</v>
      </c>
      <c r="I72" s="429"/>
      <c r="J72" s="66"/>
      <c r="K72" s="85"/>
    </row>
    <row r="73" spans="1:17" s="52" customFormat="1" ht="24" customHeight="1" thickTop="1" thickBot="1" x14ac:dyDescent="0.35">
      <c r="A73" s="69"/>
      <c r="B73" s="918" t="s">
        <v>53</v>
      </c>
      <c r="C73" s="988"/>
      <c r="D73" s="988"/>
      <c r="E73" s="444"/>
      <c r="F73" s="95" t="s">
        <v>84</v>
      </c>
      <c r="G73" s="35">
        <f>IF($M$8,(G47-G37)*E73/100,0)</f>
        <v>0</v>
      </c>
      <c r="H73" s="428"/>
      <c r="I73" s="33">
        <f>G73</f>
        <v>0</v>
      </c>
      <c r="J73" s="66"/>
      <c r="K73" s="85"/>
    </row>
    <row r="74" spans="1:17" s="52" customFormat="1" ht="24" customHeight="1" thickTop="1" thickBot="1" x14ac:dyDescent="0.35">
      <c r="A74" s="69"/>
      <c r="B74" s="816" t="s">
        <v>8</v>
      </c>
      <c r="C74" s="817"/>
      <c r="D74" s="817"/>
      <c r="E74" s="817"/>
      <c r="F74" s="818"/>
      <c r="G74" s="81">
        <f>G71+G72+G73</f>
        <v>0</v>
      </c>
      <c r="H74" s="81">
        <f>IF($M$7,H71+H72,0)</f>
        <v>0</v>
      </c>
      <c r="I74" s="82">
        <f>I71+I73</f>
        <v>0</v>
      </c>
      <c r="J74" s="66"/>
      <c r="K74" s="85"/>
    </row>
    <row r="75" spans="1:17" s="85" customFormat="1" ht="15" hidden="1" customHeight="1" thickTop="1" thickBot="1" x14ac:dyDescent="0.35">
      <c r="A75" s="234"/>
      <c r="B75" s="235"/>
      <c r="C75" s="236"/>
      <c r="D75" s="116"/>
      <c r="E75" s="116"/>
      <c r="F75" s="117"/>
      <c r="G75" s="117"/>
      <c r="H75" s="237"/>
      <c r="I75" s="117"/>
      <c r="J75" s="238"/>
      <c r="K75" s="239"/>
      <c r="L75" s="227"/>
      <c r="M75" s="228"/>
      <c r="N75" s="228"/>
      <c r="O75" s="228"/>
      <c r="P75" s="228"/>
      <c r="Q75" s="228"/>
    </row>
    <row r="76" spans="1:17" s="85" customFormat="1" ht="21" hidden="1" customHeight="1" thickTop="1" thickBot="1" x14ac:dyDescent="0.35">
      <c r="B76" s="930" t="s">
        <v>417</v>
      </c>
      <c r="C76" s="930"/>
      <c r="D76" s="930"/>
      <c r="E76" s="930"/>
      <c r="F76" s="930"/>
      <c r="G76" s="480"/>
      <c r="H76" s="241">
        <f>SUM(H32)</f>
        <v>0</v>
      </c>
      <c r="I76" s="233" t="s">
        <v>136</v>
      </c>
      <c r="J76" s="231"/>
      <c r="K76" s="231"/>
      <c r="L76" s="231"/>
      <c r="M76" s="231"/>
      <c r="N76" s="228"/>
      <c r="O76" s="228"/>
      <c r="P76" s="228"/>
      <c r="Q76" s="228"/>
    </row>
    <row r="77" spans="1:17" s="85" customFormat="1" ht="21" hidden="1" customHeight="1" thickTop="1" thickBot="1" x14ac:dyDescent="0.35">
      <c r="B77" s="930" t="str">
        <f>"Aide demandée personnels fonctionnaires de recherche / Aide demandée hors frais généraux (max "&amp;Réglages!$I$19&amp;"%) : "</f>
        <v xml:space="preserve">Aide demandée personnels fonctionnaires de recherche / Aide demandée hors frais généraux (max 40%) : </v>
      </c>
      <c r="C77" s="930"/>
      <c r="D77" s="930"/>
      <c r="E77" s="930"/>
      <c r="F77" s="930"/>
      <c r="G77" s="480"/>
      <c r="H77" s="241">
        <f>H76/(H71+0.0001)*100</f>
        <v>0</v>
      </c>
      <c r="I77" s="233" t="s">
        <v>98</v>
      </c>
      <c r="J77" s="232"/>
      <c r="K77" s="231"/>
      <c r="L77" s="231"/>
      <c r="M77" s="231"/>
      <c r="N77" s="228"/>
      <c r="O77" s="228"/>
      <c r="P77" s="228"/>
      <c r="Q77" s="228"/>
    </row>
    <row r="78" spans="1:17" s="85" customFormat="1" ht="13.15" hidden="1" customHeight="1" thickTop="1" x14ac:dyDescent="0.3">
      <c r="B78" s="804" t="s">
        <v>420</v>
      </c>
      <c r="C78" s="804"/>
      <c r="D78" s="804"/>
      <c r="E78" s="804"/>
      <c r="F78" s="804"/>
      <c r="G78" s="481"/>
      <c r="H78" s="475"/>
      <c r="I78" s="477" t="str">
        <f>I32</f>
        <v xml:space="preserve"> </v>
      </c>
      <c r="J78" s="232"/>
      <c r="K78" s="231"/>
      <c r="L78" s="231"/>
      <c r="M78" s="231"/>
      <c r="N78" s="228"/>
      <c r="O78" s="228"/>
      <c r="P78" s="228"/>
      <c r="Q78" s="228"/>
    </row>
    <row r="79" spans="1:17" s="85" customFormat="1" ht="13.15" hidden="1" customHeight="1" x14ac:dyDescent="0.3">
      <c r="B79" s="805" t="s">
        <v>419</v>
      </c>
      <c r="C79" s="805"/>
      <c r="D79" s="805"/>
      <c r="E79" s="805"/>
      <c r="F79" s="805"/>
      <c r="G79" s="482"/>
      <c r="H79" s="476"/>
      <c r="I79" s="478">
        <f>SUM(I41:I42)</f>
        <v>0</v>
      </c>
      <c r="J79" s="232"/>
      <c r="K79" s="231"/>
      <c r="L79" s="472" t="s">
        <v>416</v>
      </c>
      <c r="M79" s="231"/>
      <c r="N79" s="228"/>
      <c r="O79" s="228"/>
      <c r="P79" s="228"/>
      <c r="Q79" s="228"/>
    </row>
    <row r="80" spans="1:17" s="85" customFormat="1" ht="21" hidden="1" customHeight="1" thickBot="1" x14ac:dyDescent="0.35">
      <c r="B80" s="933" t="s">
        <v>415</v>
      </c>
      <c r="C80" s="933"/>
      <c r="D80" s="933"/>
      <c r="E80" s="933"/>
      <c r="F80" s="933"/>
      <c r="G80" s="483"/>
      <c r="H80" s="473"/>
      <c r="I80" s="479">
        <f>SUM(I78:I79)</f>
        <v>0</v>
      </c>
      <c r="J80" s="231"/>
      <c r="K80" s="231"/>
      <c r="L80" s="474" t="str">
        <f>IF(H76+I80=SUM(G32,G41:G42),"ok","erreur")</f>
        <v>ok</v>
      </c>
      <c r="M80" s="231"/>
      <c r="N80" s="228"/>
      <c r="O80" s="228"/>
      <c r="P80" s="228"/>
      <c r="Q80" s="228"/>
    </row>
    <row r="81" spans="1:17" s="85" customFormat="1" ht="29.5" customHeight="1" thickTop="1" thickBot="1" x14ac:dyDescent="0.35">
      <c r="A81" s="225"/>
      <c r="B81" s="226"/>
      <c r="C81" s="39"/>
      <c r="D81" s="40"/>
      <c r="E81" s="40"/>
      <c r="F81" s="41"/>
      <c r="G81" s="240" t="str">
        <f>IF(G77&gt;Réglages!$I$19,"Attention : taux d’aide des personnels fonctionnaires dépassé","")</f>
        <v/>
      </c>
      <c r="H81" s="815" t="str">
        <f>IF(I74&lt;0.1, "Attention : apport obligatoire pour chaque partenaire", "")</f>
        <v>Attention : apport obligatoire pour chaque partenaire</v>
      </c>
      <c r="I81" s="815"/>
      <c r="J81" s="229"/>
      <c r="K81" s="230"/>
      <c r="L81" s="227"/>
      <c r="M81" s="228"/>
      <c r="N81" s="228"/>
      <c r="O81" s="228"/>
      <c r="P81" s="228"/>
      <c r="Q81" s="228"/>
    </row>
    <row r="82" spans="1:17" s="52" customFormat="1" ht="5.5" customHeight="1" thickTop="1" thickBot="1" x14ac:dyDescent="0.35">
      <c r="A82" s="58"/>
      <c r="B82" s="44"/>
      <c r="C82" s="45"/>
      <c r="D82" s="46"/>
      <c r="E82" s="46"/>
      <c r="F82" s="47"/>
      <c r="G82" s="47"/>
      <c r="H82" s="48"/>
      <c r="I82" s="47"/>
      <c r="J82" s="66"/>
      <c r="K82" s="85"/>
    </row>
    <row r="83" spans="1:17" s="52" customFormat="1" ht="15" customHeight="1" thickTop="1" thickBot="1" x14ac:dyDescent="0.35">
      <c r="A83" s="50"/>
      <c r="B83" s="588" t="s">
        <v>95</v>
      </c>
      <c r="C83" s="589"/>
      <c r="D83" s="589"/>
      <c r="E83" s="589"/>
      <c r="F83" s="589"/>
      <c r="G83" s="589"/>
      <c r="H83" s="589"/>
      <c r="I83" s="590"/>
      <c r="J83" s="66"/>
      <c r="K83" s="71"/>
      <c r="L83" s="131"/>
      <c r="M83" s="205"/>
      <c r="N83" s="205"/>
      <c r="O83" s="205"/>
      <c r="P83" s="205"/>
      <c r="Q83" s="205"/>
    </row>
    <row r="84" spans="1:17" s="52" customFormat="1" ht="6.65" customHeight="1" thickTop="1" thickBot="1" x14ac:dyDescent="0.35">
      <c r="A84" s="53"/>
      <c r="B84" s="109"/>
      <c r="C84" s="216"/>
      <c r="D84" s="217"/>
      <c r="E84" s="217"/>
      <c r="F84" s="218"/>
      <c r="G84" s="218"/>
      <c r="H84" s="218"/>
      <c r="I84" s="218"/>
      <c r="J84" s="66"/>
      <c r="K84" s="71"/>
      <c r="L84" s="131"/>
      <c r="M84" s="205"/>
      <c r="N84" s="205"/>
      <c r="O84" s="205"/>
      <c r="P84" s="205"/>
      <c r="Q84" s="205"/>
    </row>
    <row r="85" spans="1:17" s="52" customFormat="1" ht="15" customHeight="1" thickTop="1" thickBot="1" x14ac:dyDescent="0.35">
      <c r="A85" s="72"/>
      <c r="B85" s="889" t="s">
        <v>47</v>
      </c>
      <c r="C85" s="934"/>
      <c r="D85" s="986" t="s">
        <v>48</v>
      </c>
      <c r="E85" s="987"/>
      <c r="F85" s="987"/>
      <c r="G85" s="987"/>
      <c r="H85" s="31" t="s">
        <v>49</v>
      </c>
      <c r="I85" s="83" t="s">
        <v>35</v>
      </c>
      <c r="J85" s="66"/>
      <c r="K85" s="71"/>
      <c r="L85" s="131"/>
      <c r="M85" s="205"/>
      <c r="N85" s="205"/>
      <c r="O85" s="205"/>
      <c r="P85" s="205"/>
      <c r="Q85" s="205"/>
    </row>
    <row r="86" spans="1:17" s="52" customFormat="1" ht="14.65" customHeight="1" thickTop="1" thickBot="1" x14ac:dyDescent="0.35">
      <c r="A86" s="75"/>
      <c r="B86" s="914" t="s">
        <v>149</v>
      </c>
      <c r="C86" s="915"/>
      <c r="D86" s="915"/>
      <c r="E86" s="915"/>
      <c r="F86" s="915"/>
      <c r="G86" s="915"/>
      <c r="H86" s="915"/>
      <c r="I86" s="916"/>
      <c r="J86" s="76"/>
      <c r="K86" s="85"/>
      <c r="L86" s="131"/>
      <c r="M86" s="141"/>
      <c r="N86" s="141"/>
      <c r="O86" s="141"/>
      <c r="P86" s="141"/>
      <c r="Q86" s="141"/>
    </row>
    <row r="87" spans="1:17" s="52" customFormat="1" ht="15" customHeight="1" thickTop="1" thickBot="1" x14ac:dyDescent="0.35">
      <c r="A87" s="69"/>
      <c r="B87" s="199">
        <v>1</v>
      </c>
      <c r="C87" s="193"/>
      <c r="D87" s="935"/>
      <c r="E87" s="936"/>
      <c r="F87" s="936"/>
      <c r="G87" s="936"/>
      <c r="H87" s="114"/>
      <c r="I87" s="115"/>
      <c r="J87" s="66"/>
      <c r="K87" s="71"/>
      <c r="L87" s="131"/>
      <c r="M87" s="205"/>
      <c r="N87" s="205"/>
      <c r="O87" s="205"/>
      <c r="P87" s="205"/>
      <c r="Q87" s="205"/>
    </row>
    <row r="88" spans="1:17" s="52" customFormat="1" ht="15" customHeight="1" thickTop="1" thickBot="1" x14ac:dyDescent="0.35">
      <c r="A88" s="69"/>
      <c r="B88" s="199">
        <v>2</v>
      </c>
      <c r="C88" s="193"/>
      <c r="D88" s="935"/>
      <c r="E88" s="936"/>
      <c r="F88" s="936"/>
      <c r="G88" s="936"/>
      <c r="H88" s="114"/>
      <c r="I88" s="115"/>
      <c r="J88" s="66"/>
      <c r="K88" s="71"/>
      <c r="L88" s="131"/>
      <c r="M88" s="205"/>
      <c r="N88" s="205"/>
      <c r="O88" s="205"/>
      <c r="P88" s="205"/>
      <c r="Q88" s="205"/>
    </row>
    <row r="89" spans="1:17" s="52" customFormat="1" ht="15" customHeight="1" thickTop="1" thickBot="1" x14ac:dyDescent="0.35">
      <c r="A89" s="69"/>
      <c r="B89" s="199">
        <v>3</v>
      </c>
      <c r="C89" s="193" t="s">
        <v>37</v>
      </c>
      <c r="D89" s="935" t="s">
        <v>37</v>
      </c>
      <c r="E89" s="935"/>
      <c r="F89" s="935"/>
      <c r="G89" s="935"/>
      <c r="H89" s="114"/>
      <c r="I89" s="115" t="s">
        <v>37</v>
      </c>
      <c r="J89" s="66"/>
      <c r="K89" s="71"/>
      <c r="L89" s="131"/>
      <c r="M89" s="205"/>
      <c r="N89" s="205"/>
      <c r="O89" s="205"/>
      <c r="P89" s="205"/>
      <c r="Q89" s="205"/>
    </row>
    <row r="90" spans="1:17" s="52" customFormat="1" ht="15" customHeight="1" thickTop="1" thickBot="1" x14ac:dyDescent="0.35">
      <c r="A90" s="69"/>
      <c r="B90" s="199">
        <v>4</v>
      </c>
      <c r="C90" s="193" t="s">
        <v>37</v>
      </c>
      <c r="D90" s="935" t="s">
        <v>37</v>
      </c>
      <c r="E90" s="935"/>
      <c r="F90" s="935"/>
      <c r="G90" s="935"/>
      <c r="H90" s="114" t="s">
        <v>37</v>
      </c>
      <c r="I90" s="115" t="s">
        <v>37</v>
      </c>
      <c r="J90" s="66"/>
      <c r="K90" s="71"/>
      <c r="L90" s="131"/>
      <c r="M90" s="205"/>
      <c r="N90" s="205"/>
      <c r="O90" s="205"/>
      <c r="P90" s="205"/>
      <c r="Q90" s="205"/>
    </row>
    <row r="91" spans="1:17" s="52" customFormat="1" ht="15" customHeight="1" thickTop="1" thickBot="1" x14ac:dyDescent="0.35">
      <c r="A91" s="69"/>
      <c r="B91" s="199">
        <v>5</v>
      </c>
      <c r="C91" s="193" t="s">
        <v>37</v>
      </c>
      <c r="D91" s="935" t="s">
        <v>37</v>
      </c>
      <c r="E91" s="935"/>
      <c r="F91" s="935"/>
      <c r="G91" s="935"/>
      <c r="H91" s="114" t="s">
        <v>37</v>
      </c>
      <c r="I91" s="115" t="s">
        <v>37</v>
      </c>
      <c r="J91" s="66"/>
      <c r="K91" s="71"/>
      <c r="L91" s="131"/>
      <c r="M91" s="205"/>
      <c r="N91" s="205"/>
      <c r="O91" s="205"/>
      <c r="P91" s="205"/>
      <c r="Q91" s="205"/>
    </row>
    <row r="92" spans="1:17" s="52" customFormat="1" ht="15" customHeight="1" thickTop="1" thickBot="1" x14ac:dyDescent="0.35">
      <c r="A92" s="69"/>
      <c r="B92" s="816" t="s">
        <v>151</v>
      </c>
      <c r="C92" s="817"/>
      <c r="D92" s="817"/>
      <c r="E92" s="817"/>
      <c r="F92" s="817"/>
      <c r="G92" s="818"/>
      <c r="H92" s="70">
        <f>SUM(H87:H91)</f>
        <v>0</v>
      </c>
      <c r="I92" s="84">
        <f>SUM(I87:I91)</f>
        <v>0</v>
      </c>
      <c r="J92" s="66"/>
      <c r="K92" s="71"/>
      <c r="L92" s="131"/>
      <c r="M92" s="205"/>
      <c r="N92" s="205"/>
      <c r="O92" s="205"/>
      <c r="P92" s="205"/>
      <c r="Q92" s="205"/>
    </row>
    <row r="93" spans="1:17" s="52" customFormat="1" ht="15.4" customHeight="1" thickTop="1" thickBot="1" x14ac:dyDescent="0.35">
      <c r="A93" s="75"/>
      <c r="B93" s="914" t="s">
        <v>150</v>
      </c>
      <c r="C93" s="915"/>
      <c r="D93" s="915"/>
      <c r="E93" s="915"/>
      <c r="F93" s="915"/>
      <c r="G93" s="915"/>
      <c r="H93" s="915"/>
      <c r="I93" s="916"/>
      <c r="J93" s="76"/>
      <c r="K93" s="85"/>
      <c r="L93" s="131"/>
      <c r="M93" s="141"/>
      <c r="N93" s="141"/>
      <c r="O93" s="141"/>
      <c r="P93" s="141"/>
      <c r="Q93" s="141"/>
    </row>
    <row r="94" spans="1:17" s="52" customFormat="1" ht="15" customHeight="1" thickTop="1" thickBot="1" x14ac:dyDescent="0.35">
      <c r="A94" s="69"/>
      <c r="B94" s="199">
        <v>1</v>
      </c>
      <c r="C94" s="193"/>
      <c r="D94" s="935"/>
      <c r="E94" s="936"/>
      <c r="F94" s="936"/>
      <c r="G94" s="936"/>
      <c r="H94" s="114"/>
      <c r="I94" s="115"/>
      <c r="J94" s="66"/>
      <c r="K94" s="71"/>
      <c r="L94" s="131"/>
      <c r="M94" s="205"/>
      <c r="N94" s="205"/>
      <c r="O94" s="205"/>
      <c r="P94" s="205"/>
      <c r="Q94" s="205"/>
    </row>
    <row r="95" spans="1:17" s="52" customFormat="1" ht="15" customHeight="1" thickTop="1" thickBot="1" x14ac:dyDescent="0.35">
      <c r="A95" s="69"/>
      <c r="B95" s="199">
        <v>2</v>
      </c>
      <c r="C95" s="193"/>
      <c r="D95" s="935"/>
      <c r="E95" s="936"/>
      <c r="F95" s="936"/>
      <c r="G95" s="936"/>
      <c r="H95" s="114"/>
      <c r="I95" s="115"/>
      <c r="J95" s="66"/>
      <c r="K95" s="71"/>
      <c r="L95" s="131"/>
      <c r="M95" s="205"/>
      <c r="N95" s="205"/>
      <c r="O95" s="205"/>
      <c r="P95" s="205"/>
      <c r="Q95" s="205"/>
    </row>
    <row r="96" spans="1:17" s="52" customFormat="1" ht="15" customHeight="1" thickTop="1" thickBot="1" x14ac:dyDescent="0.35">
      <c r="A96" s="69"/>
      <c r="B96" s="199">
        <v>3</v>
      </c>
      <c r="C96" s="193" t="s">
        <v>37</v>
      </c>
      <c r="D96" s="935" t="s">
        <v>37</v>
      </c>
      <c r="E96" s="935"/>
      <c r="F96" s="935"/>
      <c r="G96" s="935"/>
      <c r="H96" s="114"/>
      <c r="I96" s="115" t="s">
        <v>37</v>
      </c>
      <c r="J96" s="66"/>
      <c r="K96" s="71"/>
      <c r="L96" s="131"/>
      <c r="M96" s="205"/>
      <c r="N96" s="205"/>
      <c r="O96" s="205"/>
      <c r="P96" s="205"/>
      <c r="Q96" s="205"/>
    </row>
    <row r="97" spans="1:17" s="52" customFormat="1" ht="15" customHeight="1" thickTop="1" thickBot="1" x14ac:dyDescent="0.35">
      <c r="A97" s="69"/>
      <c r="B97" s="816" t="s">
        <v>152</v>
      </c>
      <c r="C97" s="817"/>
      <c r="D97" s="817"/>
      <c r="E97" s="817"/>
      <c r="F97" s="817"/>
      <c r="G97" s="818"/>
      <c r="H97" s="70">
        <f>SUM(H94:H96)</f>
        <v>0</v>
      </c>
      <c r="I97" s="84">
        <f>SUM(I94:I96)</f>
        <v>0</v>
      </c>
      <c r="J97" s="66"/>
      <c r="K97" s="71"/>
      <c r="L97" s="131"/>
      <c r="M97" s="205"/>
      <c r="N97" s="205"/>
      <c r="O97" s="205"/>
      <c r="P97" s="205"/>
      <c r="Q97" s="205"/>
    </row>
    <row r="98" spans="1:17" s="52" customFormat="1" ht="15" customHeight="1" thickTop="1" thickBot="1" x14ac:dyDescent="0.35">
      <c r="A98" s="69"/>
      <c r="B98" s="816" t="s">
        <v>177</v>
      </c>
      <c r="C98" s="817"/>
      <c r="D98" s="817"/>
      <c r="E98" s="817"/>
      <c r="F98" s="817"/>
      <c r="G98" s="818"/>
      <c r="H98" s="70">
        <f>H92+H97</f>
        <v>0</v>
      </c>
      <c r="I98" s="84">
        <f>I92+I97</f>
        <v>0</v>
      </c>
      <c r="J98" s="66"/>
      <c r="K98" s="71"/>
      <c r="L98" s="131"/>
      <c r="M98" s="205"/>
      <c r="N98" s="205"/>
      <c r="O98" s="205"/>
      <c r="P98" s="205"/>
      <c r="Q98" s="205"/>
    </row>
    <row r="99" spans="1:17" s="52" customFormat="1" ht="15" customHeight="1" thickTop="1" thickBot="1" x14ac:dyDescent="0.35">
      <c r="A99" s="58"/>
      <c r="B99" s="49"/>
      <c r="C99" s="47"/>
      <c r="D99" s="47"/>
      <c r="E99" s="47"/>
      <c r="F99" s="47"/>
      <c r="G99" s="47"/>
      <c r="H99" s="47"/>
      <c r="I99" s="47"/>
      <c r="J99" s="62"/>
      <c r="K99" s="85"/>
    </row>
    <row r="100" spans="1:17" s="52" customFormat="1" ht="15" customHeight="1" thickTop="1" thickBot="1" x14ac:dyDescent="0.35">
      <c r="A100" s="50"/>
      <c r="B100" s="588" t="s">
        <v>50</v>
      </c>
      <c r="C100" s="589"/>
      <c r="D100" s="589"/>
      <c r="E100" s="589"/>
      <c r="F100" s="589"/>
      <c r="G100" s="589"/>
      <c r="H100" s="589"/>
      <c r="I100" s="590"/>
      <c r="J100" s="66"/>
      <c r="K100" s="85"/>
    </row>
    <row r="101" spans="1:17" s="52" customFormat="1" ht="15" customHeight="1" thickTop="1" thickBot="1" x14ac:dyDescent="0.35">
      <c r="A101" s="53"/>
      <c r="B101" s="57"/>
      <c r="C101" s="57"/>
      <c r="D101" s="57"/>
      <c r="E101" s="57"/>
      <c r="F101" s="57"/>
      <c r="G101" s="57"/>
      <c r="H101" s="57"/>
      <c r="I101" s="57"/>
      <c r="J101" s="62"/>
      <c r="K101" s="85"/>
    </row>
    <row r="102" spans="1:17" s="52" customFormat="1" ht="15" customHeight="1" thickTop="1" thickBot="1" x14ac:dyDescent="0.35">
      <c r="A102" s="74"/>
      <c r="B102" s="734"/>
      <c r="C102" s="735"/>
      <c r="D102" s="735"/>
      <c r="E102" s="735"/>
      <c r="F102" s="735"/>
      <c r="G102" s="735"/>
      <c r="H102" s="735"/>
      <c r="I102" s="736"/>
      <c r="J102" s="66"/>
      <c r="K102" s="85"/>
    </row>
    <row r="103" spans="1:17" s="52" customFormat="1" ht="15" customHeight="1" thickTop="1" thickBot="1" x14ac:dyDescent="0.35">
      <c r="A103" s="74"/>
      <c r="B103" s="835"/>
      <c r="C103" s="836"/>
      <c r="D103" s="836"/>
      <c r="E103" s="836"/>
      <c r="F103" s="836"/>
      <c r="G103" s="836"/>
      <c r="H103" s="836"/>
      <c r="I103" s="837"/>
      <c r="J103" s="66"/>
      <c r="K103" s="85"/>
    </row>
    <row r="104" spans="1:17" s="52" customFormat="1" ht="15" customHeight="1" thickTop="1" thickBot="1" x14ac:dyDescent="0.35">
      <c r="A104" s="74"/>
      <c r="B104" s="835"/>
      <c r="C104" s="836"/>
      <c r="D104" s="836"/>
      <c r="E104" s="836"/>
      <c r="F104" s="836"/>
      <c r="G104" s="836"/>
      <c r="H104" s="836"/>
      <c r="I104" s="837"/>
      <c r="J104" s="66"/>
      <c r="K104" s="85"/>
    </row>
    <row r="105" spans="1:17" s="52" customFormat="1" ht="15" customHeight="1" thickTop="1" thickBot="1" x14ac:dyDescent="0.35">
      <c r="A105" s="74"/>
      <c r="B105" s="835"/>
      <c r="C105" s="836"/>
      <c r="D105" s="836"/>
      <c r="E105" s="836"/>
      <c r="F105" s="836"/>
      <c r="G105" s="836"/>
      <c r="H105" s="836"/>
      <c r="I105" s="837"/>
      <c r="J105" s="66"/>
      <c r="K105" s="85"/>
    </row>
    <row r="106" spans="1:17" s="52" customFormat="1" ht="15" customHeight="1" thickTop="1" thickBot="1" x14ac:dyDescent="0.35">
      <c r="A106" s="74"/>
      <c r="B106" s="835"/>
      <c r="C106" s="836"/>
      <c r="D106" s="836"/>
      <c r="E106" s="836"/>
      <c r="F106" s="836"/>
      <c r="G106" s="836"/>
      <c r="H106" s="836"/>
      <c r="I106" s="837"/>
      <c r="J106" s="66"/>
      <c r="K106" s="85"/>
    </row>
    <row r="107" spans="1:17" s="52" customFormat="1" ht="15" customHeight="1" thickTop="1" thickBot="1" x14ac:dyDescent="0.35">
      <c r="A107" s="74"/>
      <c r="B107" s="835"/>
      <c r="C107" s="836"/>
      <c r="D107" s="836"/>
      <c r="E107" s="836"/>
      <c r="F107" s="836"/>
      <c r="G107" s="836"/>
      <c r="H107" s="836"/>
      <c r="I107" s="837"/>
      <c r="J107" s="66"/>
      <c r="K107" s="85"/>
    </row>
    <row r="108" spans="1:17" s="52" customFormat="1" ht="15" customHeight="1" thickTop="1" thickBot="1" x14ac:dyDescent="0.35">
      <c r="A108" s="74"/>
      <c r="B108" s="838"/>
      <c r="C108" s="839"/>
      <c r="D108" s="839"/>
      <c r="E108" s="839"/>
      <c r="F108" s="839"/>
      <c r="G108" s="839"/>
      <c r="H108" s="839"/>
      <c r="I108" s="840"/>
      <c r="J108" s="66"/>
      <c r="K108" s="85"/>
    </row>
    <row r="109" spans="1:17" ht="15" customHeight="1" thickTop="1" thickBot="1" x14ac:dyDescent="0.3">
      <c r="A109" s="77"/>
      <c r="B109" s="844" t="s">
        <v>51</v>
      </c>
      <c r="C109" s="937"/>
      <c r="D109" s="937"/>
      <c r="E109" s="937"/>
      <c r="F109" s="937"/>
      <c r="G109" s="937"/>
      <c r="H109" s="937"/>
      <c r="I109" s="937"/>
      <c r="J109" s="78"/>
    </row>
    <row r="110" spans="1:17" ht="15" customHeight="1" thickTop="1" thickBot="1" x14ac:dyDescent="0.3">
      <c r="A110" s="77"/>
      <c r="B110" s="938"/>
      <c r="C110" s="939"/>
      <c r="D110" s="939"/>
      <c r="E110" s="939"/>
      <c r="F110" s="939"/>
      <c r="G110" s="939"/>
      <c r="H110" s="939"/>
      <c r="I110" s="939"/>
      <c r="J110" s="78"/>
    </row>
    <row r="111" spans="1:17" ht="15" customHeight="1" thickTop="1" thickBot="1" x14ac:dyDescent="0.3">
      <c r="A111" s="79"/>
      <c r="B111" s="938"/>
      <c r="C111" s="937"/>
      <c r="D111" s="937"/>
      <c r="E111" s="937"/>
      <c r="F111" s="937"/>
      <c r="G111" s="937"/>
      <c r="H111" s="937"/>
      <c r="I111" s="937"/>
      <c r="J111" s="78"/>
    </row>
    <row r="112" spans="1:17" customFormat="1" ht="15" customHeight="1" thickTop="1" x14ac:dyDescent="0.35">
      <c r="A112" s="17"/>
      <c r="B112" s="848" t="s">
        <v>237</v>
      </c>
      <c r="C112" s="848"/>
      <c r="D112" s="848"/>
      <c r="E112" s="848"/>
      <c r="F112" s="848"/>
      <c r="G112" s="848"/>
      <c r="H112" s="848"/>
      <c r="I112" s="848"/>
      <c r="J112" s="848"/>
      <c r="K112" s="88"/>
      <c r="L112" s="18"/>
      <c r="M112" s="18"/>
      <c r="N112" s="18"/>
      <c r="O112" s="271"/>
    </row>
    <row r="113" spans="1:15" customFormat="1" ht="14.5" x14ac:dyDescent="0.35">
      <c r="A113" s="17"/>
      <c r="B113" s="848"/>
      <c r="C113" s="848"/>
      <c r="D113" s="848"/>
      <c r="E113" s="848"/>
      <c r="F113" s="848"/>
      <c r="G113" s="848"/>
      <c r="H113" s="848"/>
      <c r="I113" s="848"/>
      <c r="J113" s="848"/>
      <c r="K113" s="88"/>
      <c r="L113" s="18"/>
      <c r="M113" s="18"/>
      <c r="N113" s="18"/>
      <c r="O113" s="271"/>
    </row>
    <row r="114" spans="1:15" customFormat="1" ht="10.9" customHeight="1" x14ac:dyDescent="0.35">
      <c r="A114" s="17"/>
      <c r="B114" s="17"/>
      <c r="C114" s="17"/>
      <c r="D114" s="17"/>
      <c r="E114" s="17"/>
      <c r="F114" s="17"/>
      <c r="G114" s="17"/>
      <c r="H114" s="17"/>
      <c r="I114" s="17"/>
      <c r="J114" s="17"/>
      <c r="K114" s="17"/>
      <c r="L114" s="17"/>
      <c r="M114" s="17"/>
      <c r="N114" s="17"/>
      <c r="O114" s="271"/>
    </row>
    <row r="115" spans="1:15" customFormat="1" ht="31.15" customHeight="1" x14ac:dyDescent="0.35">
      <c r="A115" s="17"/>
      <c r="B115" s="851" t="s">
        <v>266</v>
      </c>
      <c r="C115" s="851"/>
      <c r="D115" s="851"/>
      <c r="E115" s="851"/>
      <c r="F115" s="851"/>
      <c r="G115" s="851"/>
      <c r="H115" s="851"/>
      <c r="I115" s="851"/>
      <c r="J115" s="371"/>
      <c r="K115" s="371"/>
      <c r="L115" s="371"/>
      <c r="M115" s="371"/>
      <c r="N115" s="371"/>
      <c r="O115" s="271"/>
    </row>
    <row r="116" spans="1:15" customFormat="1" ht="9.65" customHeight="1" x14ac:dyDescent="0.35">
      <c r="A116" s="17"/>
      <c r="B116" s="375"/>
      <c r="C116" s="376"/>
      <c r="D116" s="376"/>
      <c r="E116" s="376"/>
      <c r="F116" s="376"/>
      <c r="G116" s="376"/>
      <c r="H116" s="376"/>
      <c r="I116" s="376"/>
      <c r="J116" s="376"/>
      <c r="K116" s="376"/>
      <c r="L116" s="376"/>
      <c r="M116" s="376"/>
      <c r="N116" s="376"/>
      <c r="O116" s="271"/>
    </row>
    <row r="117" spans="1:15" customFormat="1" ht="33" customHeight="1" x14ac:dyDescent="0.35">
      <c r="A117" s="17"/>
      <c r="B117" s="811" t="s">
        <v>267</v>
      </c>
      <c r="C117" s="811"/>
      <c r="D117" s="811"/>
      <c r="E117" s="811"/>
      <c r="F117" s="811"/>
      <c r="G117" s="811"/>
      <c r="H117" s="811"/>
      <c r="I117" s="811"/>
      <c r="J117" s="371"/>
      <c r="K117" s="371"/>
      <c r="L117" s="371"/>
      <c r="M117" s="371"/>
      <c r="N117" s="371"/>
      <c r="O117" s="271"/>
    </row>
    <row r="118" spans="1:15" customFormat="1" ht="33" customHeight="1" x14ac:dyDescent="0.35">
      <c r="A118" s="17"/>
      <c r="B118" s="850" t="s">
        <v>263</v>
      </c>
      <c r="C118" s="850"/>
      <c r="D118" s="850"/>
      <c r="E118" s="850"/>
      <c r="F118" s="850"/>
      <c r="G118" s="850"/>
      <c r="H118" s="850"/>
      <c r="I118" s="850"/>
      <c r="J118" s="371"/>
      <c r="K118" s="371"/>
      <c r="L118" s="371"/>
      <c r="M118" s="371"/>
      <c r="N118" s="371"/>
      <c r="O118" s="271"/>
    </row>
    <row r="119" spans="1:15" customFormat="1" ht="33" customHeight="1" x14ac:dyDescent="0.35">
      <c r="A119" s="17"/>
      <c r="B119" s="811" t="s">
        <v>250</v>
      </c>
      <c r="C119" s="811"/>
      <c r="D119" s="811"/>
      <c r="E119" s="811"/>
      <c r="F119" s="811"/>
      <c r="G119" s="811"/>
      <c r="H119" s="811"/>
      <c r="I119" s="811"/>
      <c r="J119" s="371"/>
      <c r="K119" s="371"/>
      <c r="L119" s="371"/>
      <c r="M119" s="371"/>
      <c r="N119" s="371"/>
      <c r="O119" s="271"/>
    </row>
    <row r="120" spans="1:15" customFormat="1" ht="21.4" customHeight="1" x14ac:dyDescent="0.35">
      <c r="A120" s="17"/>
      <c r="B120" s="811" t="s">
        <v>251</v>
      </c>
      <c r="C120" s="811"/>
      <c r="D120" s="811"/>
      <c r="E120" s="811"/>
      <c r="F120" s="811"/>
      <c r="G120" s="811"/>
      <c r="H120" s="811"/>
      <c r="I120" s="811"/>
      <c r="J120" s="372"/>
      <c r="K120" s="372"/>
      <c r="L120" s="372"/>
      <c r="M120" s="372"/>
      <c r="N120" s="372"/>
      <c r="O120" s="271"/>
    </row>
    <row r="121" spans="1:15" customFormat="1" ht="45.4" customHeight="1" x14ac:dyDescent="0.35">
      <c r="A121" s="17"/>
      <c r="B121" s="811" t="s">
        <v>235</v>
      </c>
      <c r="C121" s="811"/>
      <c r="D121" s="811"/>
      <c r="E121" s="811"/>
      <c r="F121" s="811"/>
      <c r="G121" s="811"/>
      <c r="H121" s="811"/>
      <c r="I121" s="811"/>
      <c r="J121" s="371"/>
      <c r="K121" s="371"/>
      <c r="L121" s="371"/>
      <c r="M121" s="371"/>
      <c r="N121" s="371"/>
      <c r="O121" s="271"/>
    </row>
    <row r="122" spans="1:15" s="374" customFormat="1" ht="19.899999999999999" customHeight="1" thickBot="1" x14ac:dyDescent="0.4">
      <c r="A122" s="372"/>
      <c r="B122" s="852" t="s">
        <v>236</v>
      </c>
      <c r="C122" s="852"/>
      <c r="D122" s="852"/>
      <c r="E122" s="852"/>
      <c r="F122" s="852"/>
      <c r="G122" s="852"/>
      <c r="H122" s="852"/>
      <c r="I122" s="852"/>
      <c r="J122" s="372"/>
      <c r="K122" s="372"/>
      <c r="L122" s="372"/>
      <c r="M122" s="372"/>
      <c r="N122" s="372"/>
      <c r="O122" s="373"/>
    </row>
    <row r="123" spans="1:15" ht="12" customHeight="1" thickTop="1" thickBot="1" x14ac:dyDescent="0.3">
      <c r="A123" s="58"/>
      <c r="B123" s="58"/>
      <c r="C123" s="64"/>
      <c r="D123" s="64"/>
      <c r="E123" s="58"/>
      <c r="F123" s="58"/>
      <c r="G123" s="58"/>
      <c r="H123" s="58"/>
      <c r="I123" s="58"/>
      <c r="J123" s="58"/>
    </row>
    <row r="124" spans="1:15" ht="13.5" customHeight="1" thickTop="1" thickBot="1" x14ac:dyDescent="0.3">
      <c r="A124" s="58"/>
      <c r="B124" s="110"/>
      <c r="C124" s="38"/>
      <c r="D124" s="672" t="s">
        <v>182</v>
      </c>
      <c r="E124" s="673"/>
      <c r="F124" s="673"/>
      <c r="G124" s="674"/>
      <c r="H124" s="38"/>
      <c r="I124" s="38"/>
      <c r="J124" s="58"/>
    </row>
    <row r="125" spans="1:15" ht="13" thickTop="1" thickBot="1" x14ac:dyDescent="0.3">
      <c r="A125" s="58"/>
      <c r="B125" s="110"/>
      <c r="C125" s="38"/>
      <c r="D125" s="612" t="s">
        <v>2</v>
      </c>
      <c r="E125" s="613"/>
      <c r="F125" s="620" t="s">
        <v>1</v>
      </c>
      <c r="G125" s="621"/>
      <c r="H125" s="38"/>
      <c r="I125" s="38"/>
      <c r="J125" s="58"/>
    </row>
    <row r="126" spans="1:15" ht="21" customHeight="1" thickTop="1" thickBot="1" x14ac:dyDescent="0.3">
      <c r="A126" s="58"/>
      <c r="B126" s="110"/>
      <c r="C126" s="38"/>
      <c r="D126" s="626" t="str">
        <f>IF(D$17="","",D$17)</f>
        <v/>
      </c>
      <c r="E126" s="627"/>
      <c r="F126" s="628" t="str">
        <f>IF(D$16="","",D$16)</f>
        <v/>
      </c>
      <c r="G126" s="629"/>
      <c r="H126" s="38"/>
      <c r="I126" s="38"/>
      <c r="J126" s="111"/>
    </row>
    <row r="127" spans="1:15" ht="13" thickTop="1" thickBot="1" x14ac:dyDescent="0.3">
      <c r="A127" s="58"/>
      <c r="B127" s="110"/>
      <c r="C127" s="38"/>
      <c r="D127" s="607" t="s">
        <v>28</v>
      </c>
      <c r="E127" s="608"/>
      <c r="F127" s="608"/>
      <c r="G127" s="611"/>
      <c r="H127" s="38"/>
      <c r="I127" s="38"/>
      <c r="J127" s="111"/>
    </row>
    <row r="128" spans="1:15" ht="13" thickTop="1" thickBot="1" x14ac:dyDescent="0.3">
      <c r="A128" s="58"/>
      <c r="B128" s="110"/>
      <c r="C128" s="38"/>
      <c r="D128" s="622" t="str">
        <f>IF(D$18="","",D$18)</f>
        <v/>
      </c>
      <c r="E128" s="623"/>
      <c r="F128" s="623"/>
      <c r="G128" s="625"/>
      <c r="H128" s="38"/>
      <c r="I128" s="38"/>
      <c r="J128" s="111"/>
    </row>
    <row r="129" spans="1:13" ht="16.5" customHeight="1" thickTop="1" thickBot="1" x14ac:dyDescent="0.3">
      <c r="A129" s="58"/>
      <c r="B129" s="110"/>
      <c r="C129" s="38"/>
      <c r="D129" s="49"/>
      <c r="E129" s="49"/>
      <c r="F129" s="49"/>
      <c r="G129" s="49"/>
      <c r="H129" s="38"/>
      <c r="I129" s="38"/>
      <c r="J129" s="111"/>
    </row>
    <row r="130" spans="1:13" ht="13.5" customHeight="1" thickTop="1" thickBot="1" x14ac:dyDescent="0.3">
      <c r="A130" s="58"/>
      <c r="B130" s="110"/>
      <c r="C130" s="38"/>
      <c r="D130" s="630" t="s">
        <v>233</v>
      </c>
      <c r="E130" s="631"/>
      <c r="F130" s="631"/>
      <c r="G130" s="632"/>
      <c r="H130" s="38"/>
      <c r="I130" s="38"/>
      <c r="J130" s="58"/>
    </row>
    <row r="131" spans="1:13" ht="16.5" customHeight="1" thickTop="1" thickBot="1" x14ac:dyDescent="0.3">
      <c r="A131" s="58"/>
      <c r="B131" s="110"/>
      <c r="C131" s="38"/>
      <c r="D131" s="340"/>
      <c r="E131" s="341"/>
      <c r="F131" s="341"/>
      <c r="G131" s="342"/>
      <c r="H131" s="38"/>
      <c r="I131" s="38"/>
      <c r="J131" s="58"/>
    </row>
    <row r="132" spans="1:13" ht="16.5" customHeight="1" thickTop="1" thickBot="1" x14ac:dyDescent="0.3">
      <c r="A132" s="58"/>
      <c r="B132" s="110"/>
      <c r="C132" s="38"/>
      <c r="D132" s="343"/>
      <c r="E132" s="344"/>
      <c r="F132" s="344"/>
      <c r="G132" s="345"/>
      <c r="H132" s="38"/>
      <c r="I132" s="38"/>
      <c r="J132" s="58"/>
    </row>
    <row r="133" spans="1:13" ht="16.5" customHeight="1" thickTop="1" thickBot="1" x14ac:dyDescent="0.3">
      <c r="A133" s="58"/>
      <c r="B133" s="110"/>
      <c r="C133" s="38"/>
      <c r="D133" s="343"/>
      <c r="E133" s="344"/>
      <c r="F133" s="344"/>
      <c r="G133" s="345"/>
      <c r="H133" s="38"/>
      <c r="I133" s="38"/>
      <c r="J133" s="58"/>
    </row>
    <row r="134" spans="1:13" ht="16.5" customHeight="1" thickTop="1" thickBot="1" x14ac:dyDescent="0.3">
      <c r="A134" s="58"/>
      <c r="B134" s="110"/>
      <c r="C134" s="38"/>
      <c r="D134" s="343"/>
      <c r="E134" s="344"/>
      <c r="F134" s="344"/>
      <c r="G134" s="345"/>
      <c r="H134" s="38"/>
      <c r="I134" s="38"/>
      <c r="J134" s="58"/>
    </row>
    <row r="135" spans="1:13" ht="16.5" customHeight="1" thickTop="1" thickBot="1" x14ac:dyDescent="0.3">
      <c r="A135" s="58"/>
      <c r="B135" s="110"/>
      <c r="C135" s="38"/>
      <c r="D135" s="343"/>
      <c r="E135" s="344"/>
      <c r="F135" s="344"/>
      <c r="G135" s="345"/>
      <c r="H135" s="38"/>
      <c r="I135" s="38"/>
      <c r="J135" s="58"/>
    </row>
    <row r="136" spans="1:13" ht="16.5" customHeight="1" thickTop="1" thickBot="1" x14ac:dyDescent="0.3">
      <c r="A136" s="64"/>
      <c r="B136" s="110"/>
      <c r="C136" s="38"/>
      <c r="D136" s="346"/>
      <c r="E136" s="347"/>
      <c r="F136" s="347"/>
      <c r="G136" s="348"/>
      <c r="H136" s="38"/>
      <c r="I136" s="38"/>
      <c r="J136" s="58"/>
    </row>
    <row r="137" spans="1:13" ht="12.5" thickTop="1" x14ac:dyDescent="0.25">
      <c r="A137" s="68"/>
      <c r="B137" s="470"/>
      <c r="C137" s="853" t="str">
        <f xml:space="preserve"> "Projet : "&amp;H2</f>
        <v xml:space="preserve">Projet : </v>
      </c>
      <c r="D137" s="854"/>
      <c r="E137" s="854"/>
      <c r="F137" s="854"/>
      <c r="G137" s="854"/>
      <c r="H137" s="854"/>
      <c r="I137" s="855"/>
      <c r="J137" s="68"/>
    </row>
    <row r="138" spans="1:13" s="88" customFormat="1" ht="12" x14ac:dyDescent="0.25">
      <c r="C138" s="854" t="str">
        <f>H3&amp; " - Nom établissement : "&amp;D7</f>
        <v xml:space="preserve">Part2 - Nom établissement : </v>
      </c>
      <c r="D138" s="854"/>
      <c r="E138" s="854"/>
      <c r="F138" s="854"/>
      <c r="G138" s="854"/>
      <c r="H138" s="854"/>
      <c r="I138" s="854"/>
      <c r="J138" s="89"/>
      <c r="L138" s="18"/>
    </row>
    <row r="139" spans="1:13" ht="15" customHeight="1" x14ac:dyDescent="0.25">
      <c r="A139" s="471"/>
      <c r="B139" s="88"/>
      <c r="C139" s="848" t="s">
        <v>231</v>
      </c>
      <c r="D139" s="848"/>
      <c r="E139" s="848"/>
      <c r="F139" s="848"/>
      <c r="G139" s="848"/>
      <c r="H139" s="848"/>
      <c r="I139" s="848"/>
      <c r="J139" s="849"/>
    </row>
    <row r="140" spans="1:13" s="88" customFormat="1" ht="46.5" customHeight="1" x14ac:dyDescent="0.25">
      <c r="A140" s="38"/>
      <c r="B140" s="38"/>
      <c r="C140" s="847" t="s">
        <v>425</v>
      </c>
      <c r="D140" s="847"/>
      <c r="E140" s="847"/>
      <c r="F140" s="847"/>
      <c r="G140" s="847"/>
      <c r="H140" s="847"/>
      <c r="I140" s="847"/>
      <c r="J140" s="847"/>
      <c r="L140" s="18"/>
      <c r="M140" s="18"/>
    </row>
    <row r="141" spans="1:13" s="88" customFormat="1" ht="50.5" customHeight="1" x14ac:dyDescent="0.25">
      <c r="C141" s="243" t="s">
        <v>199</v>
      </c>
      <c r="D141" s="244" t="s">
        <v>197</v>
      </c>
      <c r="E141" s="940" t="s">
        <v>198</v>
      </c>
      <c r="F141" s="940"/>
      <c r="G141" s="827" t="s">
        <v>234</v>
      </c>
      <c r="H141" s="828"/>
      <c r="I141" s="828"/>
      <c r="J141" s="829"/>
      <c r="L141" s="434" t="s">
        <v>275</v>
      </c>
      <c r="M141" s="431"/>
    </row>
    <row r="142" spans="1:13" s="88" customFormat="1" ht="37.9" customHeight="1" x14ac:dyDescent="0.25">
      <c r="C142" s="245" t="str">
        <f>D7&amp;" 
("&amp;D9&amp;")"</f>
        <v xml:space="preserve"> 
()</v>
      </c>
      <c r="D142" s="245" t="str">
        <f>IF(D8="","Étab de la fiche",D8)</f>
        <v>Étab de la fiche</v>
      </c>
      <c r="E142" s="941" t="str">
        <f>IF(D10="","",""&amp;D10)</f>
        <v/>
      </c>
      <c r="F142" s="942"/>
      <c r="G142" s="827"/>
      <c r="H142" s="828"/>
      <c r="I142" s="828"/>
      <c r="J142" s="829"/>
      <c r="L142" s="433">
        <v>1</v>
      </c>
      <c r="M142" s="435" t="s">
        <v>202</v>
      </c>
    </row>
    <row r="143" spans="1:13" s="88" customFormat="1" ht="59.5" customHeight="1" x14ac:dyDescent="0.25">
      <c r="C143" s="246"/>
      <c r="D143" s="246"/>
      <c r="E143" s="806"/>
      <c r="F143" s="807"/>
      <c r="G143" s="808" t="s">
        <v>252</v>
      </c>
      <c r="H143" s="809"/>
      <c r="I143" s="809"/>
      <c r="J143" s="810"/>
      <c r="L143" s="433">
        <v>1</v>
      </c>
      <c r="M143" s="435" t="s">
        <v>203</v>
      </c>
    </row>
    <row r="144" spans="1:13" s="88" customFormat="1" ht="59.5" customHeight="1" x14ac:dyDescent="0.25">
      <c r="C144" s="246"/>
      <c r="D144" s="246"/>
      <c r="E144" s="806"/>
      <c r="F144" s="807"/>
      <c r="G144" s="808" t="s">
        <v>252</v>
      </c>
      <c r="H144" s="809"/>
      <c r="I144" s="809"/>
      <c r="J144" s="810"/>
      <c r="L144" s="433">
        <v>1</v>
      </c>
      <c r="M144" s="435" t="s">
        <v>204</v>
      </c>
    </row>
    <row r="145" spans="3:13" s="88" customFormat="1" ht="59.5" customHeight="1" x14ac:dyDescent="0.25">
      <c r="C145" s="246"/>
      <c r="D145" s="246"/>
      <c r="E145" s="806"/>
      <c r="F145" s="807"/>
      <c r="G145" s="808" t="s">
        <v>252</v>
      </c>
      <c r="H145" s="809"/>
      <c r="I145" s="809"/>
      <c r="J145" s="810"/>
      <c r="L145" s="433">
        <v>1</v>
      </c>
      <c r="M145" s="435" t="s">
        <v>205</v>
      </c>
    </row>
    <row r="146" spans="3:13" s="88" customFormat="1" ht="59.5" customHeight="1" x14ac:dyDescent="0.25">
      <c r="C146" s="246"/>
      <c r="D146" s="246"/>
      <c r="E146" s="806"/>
      <c r="F146" s="807"/>
      <c r="G146" s="808" t="s">
        <v>252</v>
      </c>
      <c r="H146" s="809"/>
      <c r="I146" s="809"/>
      <c r="J146" s="810"/>
      <c r="L146" s="433">
        <v>1</v>
      </c>
      <c r="M146" s="435" t="s">
        <v>206</v>
      </c>
    </row>
    <row r="147" spans="3:13" s="88" customFormat="1" ht="59.5" customHeight="1" x14ac:dyDescent="0.25">
      <c r="C147" s="246"/>
      <c r="D147" s="246"/>
      <c r="E147" s="806"/>
      <c r="F147" s="807"/>
      <c r="G147" s="808" t="s">
        <v>252</v>
      </c>
      <c r="H147" s="809"/>
      <c r="I147" s="809"/>
      <c r="J147" s="810"/>
      <c r="L147" s="433">
        <v>1</v>
      </c>
      <c r="M147" s="435" t="s">
        <v>207</v>
      </c>
    </row>
    <row r="148" spans="3:13" s="88" customFormat="1" ht="59.5" customHeight="1" x14ac:dyDescent="0.25">
      <c r="C148" s="246"/>
      <c r="D148" s="246"/>
      <c r="E148" s="806"/>
      <c r="F148" s="807"/>
      <c r="G148" s="808" t="s">
        <v>252</v>
      </c>
      <c r="H148" s="809"/>
      <c r="I148" s="809"/>
      <c r="J148" s="810"/>
      <c r="L148" s="433">
        <v>1</v>
      </c>
      <c r="M148" s="435" t="s">
        <v>208</v>
      </c>
    </row>
    <row r="149" spans="3:13" s="88" customFormat="1" ht="59.5" customHeight="1" x14ac:dyDescent="0.25">
      <c r="C149" s="246"/>
      <c r="D149" s="246"/>
      <c r="E149" s="806"/>
      <c r="F149" s="807"/>
      <c r="G149" s="808" t="s">
        <v>252</v>
      </c>
      <c r="H149" s="809"/>
      <c r="I149" s="809"/>
      <c r="J149" s="810"/>
      <c r="L149" s="432">
        <v>1</v>
      </c>
      <c r="M149" s="435" t="s">
        <v>209</v>
      </c>
    </row>
    <row r="150" spans="3:13" s="88" customFormat="1" ht="10.5" x14ac:dyDescent="0.25">
      <c r="J150" s="89"/>
      <c r="L150" s="432">
        <v>1</v>
      </c>
      <c r="M150" s="436" t="s">
        <v>276</v>
      </c>
    </row>
    <row r="151" spans="3:13" s="88" customFormat="1" ht="10.5" x14ac:dyDescent="0.25">
      <c r="J151" s="89"/>
      <c r="L151" s="18"/>
      <c r="M151" s="18"/>
    </row>
    <row r="152" spans="3:13" s="88" customFormat="1" ht="10.5" hidden="1" x14ac:dyDescent="0.25">
      <c r="J152" s="89"/>
      <c r="L152" s="18"/>
    </row>
    <row r="153" spans="3:13" s="88" customFormat="1" ht="10.5" hidden="1" x14ac:dyDescent="0.25">
      <c r="J153" s="89"/>
      <c r="L153" s="18"/>
    </row>
    <row r="154" spans="3:13" s="88" customFormat="1" ht="10.5" hidden="1" x14ac:dyDescent="0.25">
      <c r="J154" s="89"/>
    </row>
    <row r="155" spans="3:13" s="88" customFormat="1" ht="10.5" hidden="1" x14ac:dyDescent="0.25">
      <c r="J155" s="89"/>
    </row>
    <row r="156" spans="3:13" s="88" customFormat="1" ht="10.5" hidden="1" x14ac:dyDescent="0.25">
      <c r="J156" s="89"/>
    </row>
    <row r="157" spans="3:13" s="88" customFormat="1" ht="10.5" hidden="1" x14ac:dyDescent="0.25">
      <c r="J157" s="89"/>
    </row>
    <row r="158" spans="3:13" s="88" customFormat="1" ht="10.5" hidden="1" x14ac:dyDescent="0.25">
      <c r="J158" s="89"/>
    </row>
    <row r="159" spans="3:13" s="88" customFormat="1" ht="10.5" hidden="1" x14ac:dyDescent="0.25">
      <c r="J159" s="89"/>
    </row>
    <row r="160" spans="3:13" s="88" customFormat="1" ht="10.5" hidden="1" x14ac:dyDescent="0.25">
      <c r="J160" s="89"/>
    </row>
    <row r="161" spans="10:10" s="88" customFormat="1" ht="10.5" hidden="1" x14ac:dyDescent="0.25">
      <c r="J161" s="89"/>
    </row>
    <row r="162" spans="10:10" s="88" customFormat="1" ht="10.5" hidden="1" x14ac:dyDescent="0.25">
      <c r="J162" s="89"/>
    </row>
    <row r="163" spans="10:10" s="88" customFormat="1" ht="10.5" hidden="1" x14ac:dyDescent="0.25">
      <c r="J163" s="89"/>
    </row>
    <row r="164" spans="10:10" s="88" customFormat="1" ht="10.5" hidden="1" x14ac:dyDescent="0.25">
      <c r="J164" s="89"/>
    </row>
    <row r="165" spans="10:10" s="88" customFormat="1" ht="10.5" hidden="1" x14ac:dyDescent="0.25">
      <c r="J165" s="89"/>
    </row>
    <row r="166" spans="10:10" s="88" customFormat="1" ht="10.5" hidden="1" x14ac:dyDescent="0.25">
      <c r="J166" s="89"/>
    </row>
    <row r="167" spans="10:10" s="88" customFormat="1" ht="10.5" hidden="1" x14ac:dyDescent="0.25">
      <c r="J167" s="89"/>
    </row>
    <row r="168" spans="10:10" s="88" customFormat="1" ht="10.5" hidden="1" x14ac:dyDescent="0.25">
      <c r="J168" s="89"/>
    </row>
    <row r="169" spans="10:10" s="88" customFormat="1" ht="10.5" hidden="1" x14ac:dyDescent="0.25">
      <c r="J169" s="89"/>
    </row>
    <row r="170" spans="10:10" s="88" customFormat="1" ht="10.5" hidden="1" x14ac:dyDescent="0.25">
      <c r="J170" s="89"/>
    </row>
    <row r="171" spans="10:10" s="88" customFormat="1" ht="10.5" hidden="1" x14ac:dyDescent="0.25">
      <c r="J171" s="89"/>
    </row>
    <row r="172" spans="10:10" s="88" customFormat="1" ht="10.5" hidden="1" x14ac:dyDescent="0.25">
      <c r="J172" s="89"/>
    </row>
    <row r="173" spans="10:10" s="88" customFormat="1" ht="10.5" hidden="1" x14ac:dyDescent="0.25">
      <c r="J173" s="89"/>
    </row>
    <row r="174" spans="10:10" s="88" customFormat="1" ht="10.5" hidden="1" x14ac:dyDescent="0.25">
      <c r="J174" s="89"/>
    </row>
    <row r="175" spans="10:10" s="88" customFormat="1" ht="10.5" hidden="1" x14ac:dyDescent="0.25">
      <c r="J175" s="89"/>
    </row>
    <row r="176" spans="10:10" s="88" customFormat="1" ht="10.5" hidden="1" x14ac:dyDescent="0.25">
      <c r="J176" s="89"/>
    </row>
    <row r="177" spans="10:10" s="88" customFormat="1" ht="10.5" hidden="1" x14ac:dyDescent="0.25">
      <c r="J177" s="89"/>
    </row>
    <row r="178" spans="10:10" s="88" customFormat="1" ht="10.5" hidden="1" x14ac:dyDescent="0.25">
      <c r="J178" s="89"/>
    </row>
    <row r="179" spans="10:10" ht="10.5" hidden="1" x14ac:dyDescent="0.25"/>
    <row r="180" spans="10:10" ht="10.5" hidden="1" x14ac:dyDescent="0.25"/>
    <row r="181" spans="10:10" ht="10.5" hidden="1" x14ac:dyDescent="0.25"/>
    <row r="182" spans="10:10" ht="10.5" hidden="1" x14ac:dyDescent="0.25"/>
    <row r="183" spans="10:10" ht="10.5" hidden="1" x14ac:dyDescent="0.25"/>
    <row r="184" spans="10:10" ht="10.5" hidden="1" x14ac:dyDescent="0.25"/>
    <row r="185" spans="10:10" ht="10.5" hidden="1" x14ac:dyDescent="0.25"/>
    <row r="186" spans="10:10" ht="10.5" hidden="1" x14ac:dyDescent="0.25"/>
    <row r="187" spans="10:10" ht="10.5" hidden="1" x14ac:dyDescent="0.25"/>
    <row r="188" spans="10:10" ht="10.5" hidden="1" x14ac:dyDescent="0.25"/>
    <row r="189" spans="10:10" ht="10.5" hidden="1" x14ac:dyDescent="0.25"/>
    <row r="190" spans="10:10" ht="10.5" hidden="1" x14ac:dyDescent="0.25"/>
    <row r="191" spans="10:10" ht="10.5" hidden="1" x14ac:dyDescent="0.25"/>
    <row r="192" spans="10:10" ht="10.5" hidden="1" x14ac:dyDescent="0.25"/>
    <row r="193" ht="10.5" hidden="1" x14ac:dyDescent="0.25"/>
    <row r="194" ht="10.5" hidden="1" x14ac:dyDescent="0.25"/>
    <row r="195" ht="10.5" hidden="1" x14ac:dyDescent="0.25"/>
    <row r="196" ht="10.5" hidden="1" x14ac:dyDescent="0.25"/>
    <row r="197" ht="10.5" hidden="1" x14ac:dyDescent="0.25"/>
    <row r="198" ht="10.5" hidden="1" x14ac:dyDescent="0.25"/>
    <row r="199" ht="10.5" hidden="1" x14ac:dyDescent="0.25"/>
    <row r="200" ht="10.5" hidden="1" x14ac:dyDescent="0.25"/>
    <row r="201" ht="10.5" hidden="1" x14ac:dyDescent="0.25"/>
    <row r="202" ht="10.5" hidden="1" x14ac:dyDescent="0.25"/>
    <row r="203" ht="10.5" hidden="1" x14ac:dyDescent="0.25"/>
    <row r="204" ht="10.5" hidden="1" x14ac:dyDescent="0.25"/>
    <row r="205" ht="10.5" hidden="1" x14ac:dyDescent="0.25"/>
    <row r="206" ht="10.5" hidden="1" x14ac:dyDescent="0.25"/>
    <row r="207" ht="10.5" hidden="1" x14ac:dyDescent="0.25"/>
    <row r="208" ht="10.5" hidden="1" x14ac:dyDescent="0.25"/>
    <row r="209" ht="10.5" hidden="1" x14ac:dyDescent="0.25"/>
    <row r="210" ht="10.5" hidden="1" x14ac:dyDescent="0.25"/>
    <row r="211" ht="10.5" hidden="1" x14ac:dyDescent="0.25"/>
    <row r="212" ht="10.5" hidden="1" x14ac:dyDescent="0.25"/>
    <row r="213" ht="10.5" hidden="1" x14ac:dyDescent="0.25"/>
    <row r="214" ht="10.5" hidden="1" x14ac:dyDescent="0.25"/>
    <row r="215" ht="10.5" hidden="1" x14ac:dyDescent="0.25"/>
    <row r="216" ht="10.5" hidden="1" x14ac:dyDescent="0.25"/>
    <row r="217" ht="10.5" hidden="1" x14ac:dyDescent="0.25"/>
    <row r="218" ht="10.5" hidden="1" x14ac:dyDescent="0.25"/>
    <row r="219" ht="10.5" hidden="1" x14ac:dyDescent="0.25"/>
    <row r="220" ht="10.5" hidden="1" x14ac:dyDescent="0.25"/>
    <row r="221" ht="10.5" hidden="1" x14ac:dyDescent="0.25"/>
    <row r="222" ht="10.5" hidden="1" x14ac:dyDescent="0.25"/>
    <row r="223" ht="10.5" hidden="1" x14ac:dyDescent="0.25"/>
    <row r="224" ht="10.5" hidden="1" x14ac:dyDescent="0.25"/>
    <row r="225" ht="10.5" hidden="1" x14ac:dyDescent="0.25"/>
    <row r="226" ht="10.5" hidden="1" x14ac:dyDescent="0.25"/>
    <row r="227" ht="10.5" hidden="1" x14ac:dyDescent="0.25"/>
    <row r="228" ht="10.5" hidden="1" x14ac:dyDescent="0.25"/>
    <row r="229" ht="10.5" hidden="1" x14ac:dyDescent="0.25"/>
    <row r="230" ht="10.5" hidden="1" x14ac:dyDescent="0.25"/>
    <row r="231" ht="10.5" hidden="1" x14ac:dyDescent="0.25"/>
    <row r="232" ht="10.5" hidden="1" x14ac:dyDescent="0.25"/>
    <row r="233" ht="10.5" hidden="1" x14ac:dyDescent="0.25"/>
    <row r="234" ht="10.5" hidden="1" x14ac:dyDescent="0.25"/>
    <row r="235" ht="10.5" hidden="1" x14ac:dyDescent="0.25"/>
    <row r="236" ht="10.5" hidden="1" x14ac:dyDescent="0.25"/>
    <row r="237" ht="10.5" hidden="1" x14ac:dyDescent="0.25"/>
    <row r="238" ht="10.5" hidden="1" x14ac:dyDescent="0.25"/>
    <row r="239" ht="10.5" hidden="1" x14ac:dyDescent="0.25"/>
    <row r="240" ht="10.5" hidden="1" x14ac:dyDescent="0.25"/>
    <row r="241" ht="10.5" hidden="1" x14ac:dyDescent="0.25"/>
    <row r="242" ht="10.5" hidden="1" x14ac:dyDescent="0.25"/>
    <row r="243" ht="10.5" hidden="1" x14ac:dyDescent="0.25"/>
    <row r="244" ht="10.5" hidden="1" x14ac:dyDescent="0.25"/>
    <row r="245" ht="10.5" hidden="1" x14ac:dyDescent="0.25"/>
    <row r="246" ht="10.5" hidden="1" x14ac:dyDescent="0.25"/>
    <row r="247" ht="10.5" hidden="1" x14ac:dyDescent="0.25"/>
    <row r="248" ht="10.5" hidden="1" x14ac:dyDescent="0.25"/>
    <row r="249" ht="10.5" hidden="1" x14ac:dyDescent="0.25"/>
    <row r="250" ht="10.5" hidden="1" x14ac:dyDescent="0.25"/>
    <row r="251" ht="10.5" hidden="1" x14ac:dyDescent="0.25"/>
    <row r="252" ht="10.5" hidden="1" x14ac:dyDescent="0.25"/>
    <row r="253" ht="10.5" hidden="1" x14ac:dyDescent="0.25"/>
    <row r="254" ht="10.5" hidden="1" x14ac:dyDescent="0.25"/>
    <row r="255" ht="10.5" hidden="1" x14ac:dyDescent="0.25"/>
    <row r="256" ht="10.5" hidden="1" x14ac:dyDescent="0.25"/>
    <row r="257" ht="10.5" hidden="1" x14ac:dyDescent="0.25"/>
    <row r="258" ht="10.5" hidden="1" x14ac:dyDescent="0.25"/>
    <row r="259" ht="10.5" hidden="1" x14ac:dyDescent="0.25"/>
    <row r="260" ht="10.5" hidden="1" x14ac:dyDescent="0.25"/>
    <row r="261" ht="10.5" hidden="1" x14ac:dyDescent="0.25"/>
    <row r="262" ht="10.5" hidden="1" x14ac:dyDescent="0.25"/>
    <row r="263" ht="10.5" hidden="1" x14ac:dyDescent="0.25"/>
    <row r="264" ht="10.5" hidden="1" x14ac:dyDescent="0.25"/>
    <row r="265" ht="10.5" hidden="1" x14ac:dyDescent="0.25"/>
    <row r="266" ht="10.5" hidden="1" x14ac:dyDescent="0.25"/>
    <row r="267" ht="10.5" hidden="1" x14ac:dyDescent="0.25"/>
    <row r="268" ht="10.5" hidden="1" x14ac:dyDescent="0.25"/>
    <row r="269" ht="10.5" hidden="1" x14ac:dyDescent="0.25"/>
    <row r="270" ht="10.5" hidden="1" x14ac:dyDescent="0.25"/>
    <row r="271" ht="10.5" hidden="1" x14ac:dyDescent="0.25"/>
    <row r="272" ht="10.5" hidden="1" x14ac:dyDescent="0.25"/>
    <row r="273" ht="10.5" hidden="1" x14ac:dyDescent="0.25"/>
    <row r="274" ht="10.5" hidden="1" x14ac:dyDescent="0.25"/>
    <row r="275" ht="10.5" hidden="1" x14ac:dyDescent="0.25"/>
    <row r="276" ht="10.5" hidden="1" x14ac:dyDescent="0.25"/>
    <row r="277" ht="10.5" hidden="1" x14ac:dyDescent="0.25"/>
    <row r="278" ht="10.5" hidden="1" x14ac:dyDescent="0.25"/>
    <row r="279" ht="10.5" hidden="1" x14ac:dyDescent="0.25"/>
    <row r="280" ht="10.5" hidden="1" x14ac:dyDescent="0.25"/>
    <row r="281" ht="10.5" hidden="1" x14ac:dyDescent="0.25"/>
    <row r="282" ht="10.5" hidden="1" x14ac:dyDescent="0.25"/>
    <row r="283" ht="10.5" hidden="1" x14ac:dyDescent="0.25"/>
    <row r="284" ht="10.5" hidden="1" x14ac:dyDescent="0.25"/>
    <row r="285" ht="10.5" hidden="1" x14ac:dyDescent="0.25"/>
    <row r="286" ht="10.5" hidden="1" x14ac:dyDescent="0.25"/>
    <row r="287" ht="10.5" hidden="1" x14ac:dyDescent="0.25"/>
    <row r="288" ht="10.5" hidden="1" x14ac:dyDescent="0.25"/>
    <row r="289" ht="10.5" hidden="1" x14ac:dyDescent="0.25"/>
    <row r="290" ht="10.5" hidden="1" x14ac:dyDescent="0.25"/>
    <row r="291" ht="10.5" hidden="1" x14ac:dyDescent="0.25"/>
    <row r="292" ht="10.5" hidden="1" x14ac:dyDescent="0.25"/>
    <row r="293" ht="10.5" hidden="1" x14ac:dyDescent="0.25"/>
    <row r="294" ht="10.5" hidden="1" x14ac:dyDescent="0.25"/>
    <row r="295" ht="10.5" hidden="1" x14ac:dyDescent="0.25"/>
    <row r="296" ht="10.5" hidden="1" x14ac:dyDescent="0.25"/>
    <row r="297" ht="10.5" hidden="1" x14ac:dyDescent="0.25"/>
    <row r="298" ht="10.5" hidden="1" x14ac:dyDescent="0.25"/>
    <row r="299" ht="10.5" hidden="1" x14ac:dyDescent="0.25"/>
    <row r="300" ht="10.5" hidden="1" x14ac:dyDescent="0.25"/>
    <row r="301" ht="10.5" hidden="1" x14ac:dyDescent="0.25"/>
    <row r="302" ht="10.5" hidden="1" x14ac:dyDescent="0.25"/>
    <row r="303" ht="10.5" hidden="1" x14ac:dyDescent="0.25"/>
    <row r="304" ht="10.5" hidden="1" x14ac:dyDescent="0.25"/>
    <row r="305" ht="10.5" hidden="1" x14ac:dyDescent="0.25"/>
    <row r="306" ht="10.5" hidden="1" x14ac:dyDescent="0.25"/>
    <row r="307" ht="10.5" hidden="1" x14ac:dyDescent="0.25"/>
    <row r="308" ht="10.5" hidden="1" x14ac:dyDescent="0.25"/>
    <row r="309" ht="10.5" hidden="1" x14ac:dyDescent="0.25"/>
    <row r="310" ht="10.5" hidden="1" x14ac:dyDescent="0.25"/>
    <row r="311" ht="10.5" hidden="1" x14ac:dyDescent="0.25"/>
    <row r="312" ht="10.5" hidden="1" x14ac:dyDescent="0.25"/>
    <row r="313" ht="10.5" hidden="1" x14ac:dyDescent="0.25"/>
    <row r="314" ht="10.5" hidden="1" x14ac:dyDescent="0.25"/>
    <row r="315" ht="10.5" hidden="1" x14ac:dyDescent="0.25"/>
    <row r="316" ht="10.5" hidden="1" x14ac:dyDescent="0.25"/>
    <row r="317" ht="10.5" hidden="1" x14ac:dyDescent="0.25"/>
    <row r="318" ht="10.5" hidden="1" x14ac:dyDescent="0.25"/>
    <row r="319" ht="10.5" hidden="1" x14ac:dyDescent="0.25"/>
    <row r="320" ht="10.5" hidden="1" x14ac:dyDescent="0.25"/>
    <row r="321" ht="10.5" hidden="1" x14ac:dyDescent="0.25"/>
    <row r="322" ht="10.5" hidden="1" x14ac:dyDescent="0.25"/>
    <row r="323" ht="10.5" hidden="1" x14ac:dyDescent="0.25"/>
    <row r="324" ht="10.5" hidden="1" x14ac:dyDescent="0.25"/>
    <row r="325" ht="10.5" hidden="1" x14ac:dyDescent="0.25"/>
    <row r="326" ht="10.5" hidden="1" x14ac:dyDescent="0.25"/>
    <row r="327" ht="10.5" hidden="1" x14ac:dyDescent="0.25"/>
    <row r="328" ht="10.5" hidden="1" x14ac:dyDescent="0.25"/>
    <row r="329" ht="10.5" hidden="1" x14ac:dyDescent="0.25"/>
    <row r="330" ht="10.5" hidden="1" x14ac:dyDescent="0.25"/>
    <row r="331" ht="10.5" hidden="1" x14ac:dyDescent="0.25"/>
    <row r="332" ht="10.5" hidden="1" x14ac:dyDescent="0.25"/>
    <row r="333" ht="10.5" hidden="1" x14ac:dyDescent="0.25"/>
    <row r="334" ht="10.5" hidden="1" x14ac:dyDescent="0.25"/>
    <row r="335" ht="10.5" hidden="1" x14ac:dyDescent="0.25"/>
    <row r="336" ht="10.5" hidden="1" x14ac:dyDescent="0.25"/>
    <row r="337" ht="10.5" hidden="1" x14ac:dyDescent="0.25"/>
    <row r="338" ht="10.5" hidden="1" x14ac:dyDescent="0.25"/>
    <row r="339" ht="10.5" hidden="1" x14ac:dyDescent="0.25"/>
    <row r="340" ht="10.5" hidden="1" x14ac:dyDescent="0.25"/>
    <row r="341" ht="10.5" hidden="1" x14ac:dyDescent="0.25"/>
    <row r="342" ht="10.5" hidden="1" x14ac:dyDescent="0.25"/>
    <row r="343" ht="10.5" hidden="1" x14ac:dyDescent="0.25"/>
    <row r="344" ht="10.5" hidden="1" x14ac:dyDescent="0.25"/>
    <row r="345" ht="10.5" hidden="1" x14ac:dyDescent="0.25"/>
    <row r="346" ht="10.5" hidden="1" x14ac:dyDescent="0.25"/>
    <row r="347" ht="10.5" hidden="1" x14ac:dyDescent="0.25"/>
    <row r="348" ht="10.5" hidden="1" x14ac:dyDescent="0.25"/>
    <row r="349" ht="10.5" hidden="1" x14ac:dyDescent="0.25"/>
    <row r="350" ht="10.5" hidden="1" x14ac:dyDescent="0.25"/>
    <row r="351" ht="10.5" hidden="1" x14ac:dyDescent="0.25"/>
    <row r="352" ht="10.5" hidden="1" x14ac:dyDescent="0.25"/>
    <row r="353" ht="10.5" hidden="1" x14ac:dyDescent="0.25"/>
    <row r="354" ht="10.5" hidden="1" x14ac:dyDescent="0.25"/>
    <row r="355" ht="10.5" hidden="1" x14ac:dyDescent="0.25"/>
    <row r="356" ht="10.5" hidden="1" x14ac:dyDescent="0.25"/>
    <row r="357" ht="10.5" hidden="1" x14ac:dyDescent="0.25"/>
    <row r="358" ht="10.5" hidden="1" x14ac:dyDescent="0.25"/>
    <row r="359" ht="10.5" hidden="1" x14ac:dyDescent="0.25"/>
    <row r="360" ht="10.5" hidden="1" x14ac:dyDescent="0.25"/>
    <row r="361" ht="10.5" hidden="1" x14ac:dyDescent="0.25"/>
    <row r="362" ht="10.5" hidden="1" x14ac:dyDescent="0.25"/>
    <row r="363" ht="10.5" hidden="1" x14ac:dyDescent="0.25"/>
    <row r="364" ht="10.5" hidden="1" x14ac:dyDescent="0.25"/>
    <row r="365" ht="10.5" hidden="1" x14ac:dyDescent="0.25"/>
    <row r="366" ht="10.5" hidden="1" x14ac:dyDescent="0.25"/>
    <row r="367" ht="10.5" hidden="1" x14ac:dyDescent="0.25"/>
    <row r="368" ht="10.5" hidden="1" x14ac:dyDescent="0.25"/>
    <row r="369" ht="10.5" hidden="1" x14ac:dyDescent="0.25"/>
    <row r="370" ht="10.5" hidden="1" x14ac:dyDescent="0.25"/>
    <row r="371" ht="10.5" hidden="1" x14ac:dyDescent="0.25"/>
    <row r="372" ht="10.5" hidden="1" x14ac:dyDescent="0.25"/>
    <row r="373" ht="10.5" hidden="1" x14ac:dyDescent="0.25"/>
    <row r="374" ht="10.5" hidden="1" x14ac:dyDescent="0.25"/>
    <row r="375" ht="10.5" hidden="1" x14ac:dyDescent="0.25"/>
    <row r="376" ht="10.5" hidden="1" x14ac:dyDescent="0.25"/>
    <row r="377" ht="10.5" hidden="1" x14ac:dyDescent="0.25"/>
    <row r="378" ht="10.5" hidden="1" x14ac:dyDescent="0.25"/>
    <row r="379" ht="10.5" hidden="1" x14ac:dyDescent="0.25"/>
    <row r="380" ht="10.5" hidden="1" x14ac:dyDescent="0.25"/>
    <row r="381" ht="10.5" hidden="1" x14ac:dyDescent="0.25"/>
    <row r="382" ht="10.5" hidden="1" x14ac:dyDescent="0.25"/>
    <row r="383" ht="10.5" hidden="1" x14ac:dyDescent="0.25"/>
    <row r="384" ht="10.5" hidden="1" x14ac:dyDescent="0.25"/>
    <row r="385" ht="10.5" hidden="1" x14ac:dyDescent="0.25"/>
    <row r="386" ht="10.5" hidden="1" x14ac:dyDescent="0.25"/>
    <row r="387" ht="10.5" hidden="1" x14ac:dyDescent="0.25"/>
    <row r="388" ht="10.5" hidden="1" x14ac:dyDescent="0.25"/>
    <row r="389" ht="10.5" hidden="1" x14ac:dyDescent="0.25"/>
    <row r="390" ht="10.5" hidden="1" x14ac:dyDescent="0.25"/>
    <row r="391" ht="10.5" hidden="1" x14ac:dyDescent="0.25"/>
    <row r="392" ht="10.5" hidden="1" x14ac:dyDescent="0.25"/>
    <row r="393" ht="10.5" hidden="1" x14ac:dyDescent="0.25"/>
    <row r="394" ht="10.5" hidden="1" x14ac:dyDescent="0.25"/>
    <row r="395" ht="10.5" hidden="1" x14ac:dyDescent="0.25"/>
    <row r="396" ht="10.5" hidden="1" x14ac:dyDescent="0.25"/>
    <row r="397" ht="10.5" hidden="1" x14ac:dyDescent="0.25"/>
    <row r="398" ht="10.5" hidden="1" x14ac:dyDescent="0.25"/>
    <row r="399" ht="10.5" hidden="1" x14ac:dyDescent="0.25"/>
    <row r="400" ht="10.5" hidden="1" x14ac:dyDescent="0.25"/>
    <row r="401" ht="10.5" hidden="1" x14ac:dyDescent="0.25"/>
    <row r="402" ht="10.5" hidden="1" x14ac:dyDescent="0.25"/>
    <row r="403" ht="10.5" hidden="1" x14ac:dyDescent="0.25"/>
    <row r="404" ht="10.5" hidden="1" x14ac:dyDescent="0.25"/>
    <row r="405" ht="10.5" hidden="1" x14ac:dyDescent="0.25"/>
    <row r="406" ht="10.5" hidden="1" x14ac:dyDescent="0.25"/>
    <row r="407" ht="10.5" hidden="1" x14ac:dyDescent="0.25"/>
    <row r="408" ht="10.5" hidden="1" x14ac:dyDescent="0.25"/>
    <row r="409" ht="10.5" hidden="1" x14ac:dyDescent="0.25"/>
    <row r="410" ht="10.5" hidden="1" x14ac:dyDescent="0.25"/>
    <row r="411" ht="10.5" hidden="1" x14ac:dyDescent="0.25"/>
    <row r="412" ht="10.5" hidden="1" x14ac:dyDescent="0.25"/>
    <row r="413" ht="10.5" hidden="1" x14ac:dyDescent="0.25"/>
    <row r="414" ht="10.5" hidden="1" x14ac:dyDescent="0.25"/>
    <row r="415" ht="10.5" hidden="1" x14ac:dyDescent="0.25"/>
    <row r="416" ht="10.5" hidden="1" x14ac:dyDescent="0.25"/>
    <row r="417" ht="10.5" hidden="1" x14ac:dyDescent="0.25"/>
    <row r="418" ht="10.5" hidden="1" x14ac:dyDescent="0.25"/>
    <row r="419" ht="10.5" hidden="1" x14ac:dyDescent="0.25"/>
    <row r="420" ht="10.5" hidden="1" x14ac:dyDescent="0.25"/>
    <row r="421" ht="10.5" hidden="1" x14ac:dyDescent="0.25"/>
    <row r="422" ht="10.5" hidden="1" x14ac:dyDescent="0.25"/>
    <row r="423" ht="10.5" hidden="1" x14ac:dyDescent="0.25"/>
    <row r="424" ht="10.5" hidden="1" x14ac:dyDescent="0.25"/>
    <row r="425" ht="10.5" hidden="1" x14ac:dyDescent="0.25"/>
    <row r="426" ht="10.5" hidden="1" x14ac:dyDescent="0.25"/>
    <row r="427" ht="10.5" hidden="1" x14ac:dyDescent="0.25"/>
    <row r="428" ht="10.5" hidden="1" x14ac:dyDescent="0.25"/>
    <row r="429" ht="10.5" hidden="1" x14ac:dyDescent="0.25"/>
    <row r="430" ht="10.5" hidden="1" x14ac:dyDescent="0.25"/>
    <row r="431" ht="10.5" hidden="1" x14ac:dyDescent="0.25"/>
    <row r="432" ht="10.5" hidden="1" x14ac:dyDescent="0.25"/>
    <row r="433" ht="10.5" hidden="1" x14ac:dyDescent="0.25"/>
    <row r="434" ht="10.5" hidden="1" x14ac:dyDescent="0.25"/>
    <row r="435" ht="10.5" hidden="1" x14ac:dyDescent="0.25"/>
    <row r="436" ht="10.5" hidden="1" x14ac:dyDescent="0.25"/>
    <row r="437" ht="10.5" hidden="1" x14ac:dyDescent="0.25"/>
    <row r="438" ht="10.5" hidden="1" x14ac:dyDescent="0.25"/>
    <row r="439" ht="10.5" hidden="1" x14ac:dyDescent="0.25"/>
    <row r="440" ht="10.5" hidden="1" x14ac:dyDescent="0.25"/>
    <row r="441" ht="10.5" hidden="1" x14ac:dyDescent="0.25"/>
    <row r="442" ht="10.5" hidden="1" x14ac:dyDescent="0.25"/>
    <row r="443" ht="10.5" hidden="1" x14ac:dyDescent="0.25"/>
    <row r="444" ht="10.5" hidden="1" x14ac:dyDescent="0.25"/>
    <row r="445" ht="10.5" hidden="1" x14ac:dyDescent="0.25"/>
    <row r="446" ht="10.5" hidden="1" x14ac:dyDescent="0.25"/>
    <row r="447" ht="10.5" hidden="1" x14ac:dyDescent="0.25"/>
    <row r="448" ht="10.5" hidden="1" x14ac:dyDescent="0.25"/>
    <row r="449" ht="10.5" hidden="1" x14ac:dyDescent="0.25"/>
    <row r="450" ht="10.5" hidden="1" x14ac:dyDescent="0.25"/>
    <row r="451" ht="10.5" hidden="1" x14ac:dyDescent="0.25"/>
    <row r="452" ht="10.5" hidden="1" x14ac:dyDescent="0.25"/>
    <row r="453" ht="10.5" hidden="1" x14ac:dyDescent="0.25"/>
    <row r="454" ht="10.5" hidden="1" x14ac:dyDescent="0.25"/>
    <row r="455" ht="10.5" hidden="1" x14ac:dyDescent="0.25"/>
    <row r="456" ht="10.5" hidden="1" x14ac:dyDescent="0.25"/>
    <row r="457" ht="10.5" hidden="1" x14ac:dyDescent="0.25"/>
    <row r="458" ht="10.5" hidden="1" x14ac:dyDescent="0.25"/>
    <row r="459" ht="10.5" hidden="1" x14ac:dyDescent="0.25"/>
    <row r="460" ht="10.5" hidden="1" x14ac:dyDescent="0.25"/>
    <row r="461" ht="10.5" hidden="1" x14ac:dyDescent="0.25"/>
    <row r="462" ht="10.5" hidden="1" x14ac:dyDescent="0.25"/>
    <row r="463" ht="10.5" hidden="1" x14ac:dyDescent="0.25"/>
    <row r="464" ht="10.5" hidden="1" x14ac:dyDescent="0.25"/>
    <row r="465" ht="10.5" hidden="1" x14ac:dyDescent="0.25"/>
    <row r="466" ht="10.5" hidden="1" x14ac:dyDescent="0.25"/>
    <row r="467" ht="10.5" hidden="1" x14ac:dyDescent="0.25"/>
    <row r="468" ht="10.5" hidden="1" x14ac:dyDescent="0.25"/>
    <row r="469" ht="10.5" hidden="1" x14ac:dyDescent="0.25"/>
    <row r="470" ht="10.5" hidden="1" x14ac:dyDescent="0.25"/>
    <row r="471" ht="10.5" hidden="1" x14ac:dyDescent="0.25"/>
    <row r="472" ht="10.5" hidden="1" x14ac:dyDescent="0.25"/>
    <row r="473" ht="10.5" hidden="1" x14ac:dyDescent="0.25"/>
    <row r="474" ht="10.5" hidden="1" x14ac:dyDescent="0.25"/>
    <row r="475" ht="10.5" hidden="1" x14ac:dyDescent="0.25"/>
    <row r="476" ht="10.5" hidden="1" x14ac:dyDescent="0.25"/>
    <row r="477" ht="10.5" hidden="1" x14ac:dyDescent="0.25"/>
    <row r="478" ht="10.5" hidden="1" x14ac:dyDescent="0.25"/>
    <row r="479" ht="10.5" hidden="1" x14ac:dyDescent="0.25"/>
    <row r="480" ht="10.5" hidden="1" x14ac:dyDescent="0.25"/>
    <row r="481" ht="10.5" hidden="1" x14ac:dyDescent="0.25"/>
    <row r="482" ht="10.5" hidden="1" x14ac:dyDescent="0.25"/>
    <row r="483" ht="10.5" hidden="1" x14ac:dyDescent="0.25"/>
    <row r="484" ht="10.5" hidden="1" x14ac:dyDescent="0.25"/>
    <row r="485" ht="10.5" hidden="1" x14ac:dyDescent="0.25"/>
    <row r="486" ht="10.5" hidden="1" x14ac:dyDescent="0.25"/>
    <row r="487" ht="10.5" hidden="1" x14ac:dyDescent="0.25"/>
    <row r="488" ht="10.5" hidden="1" x14ac:dyDescent="0.25"/>
    <row r="489" ht="10.5" hidden="1" x14ac:dyDescent="0.25"/>
    <row r="490" ht="10.5" hidden="1" x14ac:dyDescent="0.25"/>
    <row r="491" ht="10.5" hidden="1" x14ac:dyDescent="0.25"/>
    <row r="492" ht="10.5" hidden="1" x14ac:dyDescent="0.25"/>
    <row r="493" ht="10.5" hidden="1" x14ac:dyDescent="0.25"/>
    <row r="494" ht="10.5" hidden="1" x14ac:dyDescent="0.25"/>
    <row r="495" ht="10.5" hidden="1" x14ac:dyDescent="0.25"/>
    <row r="496" ht="10.5" hidden="1" x14ac:dyDescent="0.25"/>
    <row r="497" ht="10.5" hidden="1" x14ac:dyDescent="0.25"/>
    <row r="498" ht="10.5" hidden="1" x14ac:dyDescent="0.25"/>
    <row r="499" ht="10.5" hidden="1" x14ac:dyDescent="0.25"/>
    <row r="500" ht="10.5" hidden="1" x14ac:dyDescent="0.25"/>
    <row r="501" ht="10.5" hidden="1" x14ac:dyDescent="0.25"/>
    <row r="502" ht="10.5" hidden="1" x14ac:dyDescent="0.25"/>
    <row r="503" ht="10.5" hidden="1" x14ac:dyDescent="0.25"/>
    <row r="504" ht="10.5" hidden="1" x14ac:dyDescent="0.25"/>
    <row r="505" ht="10.5" hidden="1" x14ac:dyDescent="0.25"/>
    <row r="506" ht="10.5" hidden="1" x14ac:dyDescent="0.25"/>
    <row r="507" ht="10.5" hidden="1" x14ac:dyDescent="0.25"/>
    <row r="508" ht="10.5" hidden="1" x14ac:dyDescent="0.25"/>
    <row r="509" ht="10.5" hidden="1" x14ac:dyDescent="0.25"/>
    <row r="510" ht="10.5" hidden="1" x14ac:dyDescent="0.25"/>
    <row r="511" ht="10.5" hidden="1" x14ac:dyDescent="0.25"/>
    <row r="512" ht="10.5" hidden="1" x14ac:dyDescent="0.25"/>
    <row r="513" ht="10.5" hidden="1" x14ac:dyDescent="0.25"/>
    <row r="514" ht="10.5" hidden="1" x14ac:dyDescent="0.25"/>
    <row r="515" ht="10.5" hidden="1" x14ac:dyDescent="0.25"/>
    <row r="516" ht="10.5" hidden="1" x14ac:dyDescent="0.25"/>
    <row r="517" ht="10.5" hidden="1" x14ac:dyDescent="0.25"/>
    <row r="518" ht="10.5" hidden="1" x14ac:dyDescent="0.25"/>
    <row r="519" ht="10.5" hidden="1" x14ac:dyDescent="0.25"/>
    <row r="520" ht="10.5" hidden="1" x14ac:dyDescent="0.25"/>
    <row r="521" ht="10.5" hidden="1" x14ac:dyDescent="0.25"/>
    <row r="522" ht="10.5" hidden="1" x14ac:dyDescent="0.25"/>
    <row r="523" ht="10.5" hidden="1" x14ac:dyDescent="0.25"/>
    <row r="524" ht="10.5" hidden="1" x14ac:dyDescent="0.25"/>
    <row r="525" ht="10.5" hidden="1" x14ac:dyDescent="0.25"/>
    <row r="526" ht="10.5" hidden="1" x14ac:dyDescent="0.25"/>
    <row r="527" ht="10.5" hidden="1" x14ac:dyDescent="0.25"/>
    <row r="528" ht="10.5" hidden="1" x14ac:dyDescent="0.25"/>
    <row r="529" ht="10.5" hidden="1" x14ac:dyDescent="0.25"/>
    <row r="530" ht="10.5" hidden="1" x14ac:dyDescent="0.25"/>
    <row r="531" ht="10.5" hidden="1" x14ac:dyDescent="0.25"/>
    <row r="532" ht="10.5" hidden="1" x14ac:dyDescent="0.25"/>
    <row r="533" ht="10.5" hidden="1" x14ac:dyDescent="0.25"/>
    <row r="534" ht="10.5" hidden="1" x14ac:dyDescent="0.25"/>
    <row r="535" ht="10.5" hidden="1" x14ac:dyDescent="0.25"/>
    <row r="536" ht="10.5" hidden="1" x14ac:dyDescent="0.25"/>
    <row r="537" ht="10.5" hidden="1" x14ac:dyDescent="0.25"/>
    <row r="538" ht="10.5" hidden="1" x14ac:dyDescent="0.25"/>
    <row r="539" ht="10.5" hidden="1" x14ac:dyDescent="0.25"/>
    <row r="540" ht="10.5" hidden="1" x14ac:dyDescent="0.25"/>
    <row r="541" ht="10.5" hidden="1" x14ac:dyDescent="0.25"/>
    <row r="542" ht="10.5" hidden="1" x14ac:dyDescent="0.25"/>
    <row r="543" ht="10.5" hidden="1" x14ac:dyDescent="0.25"/>
    <row r="544" ht="10.5" hidden="1" x14ac:dyDescent="0.25"/>
    <row r="545" ht="10.5" hidden="1" x14ac:dyDescent="0.25"/>
    <row r="546" ht="10.5" hidden="1" x14ac:dyDescent="0.25"/>
    <row r="547" ht="10.5" hidden="1" x14ac:dyDescent="0.25"/>
    <row r="548" ht="10.5" hidden="1" x14ac:dyDescent="0.25"/>
    <row r="549" ht="10.5" hidden="1" x14ac:dyDescent="0.25"/>
    <row r="550" ht="10.5" hidden="1" x14ac:dyDescent="0.25"/>
    <row r="551" ht="10.5" hidden="1" x14ac:dyDescent="0.25"/>
    <row r="552" ht="10.5" hidden="1" x14ac:dyDescent="0.25"/>
    <row r="553" ht="10.5" hidden="1" x14ac:dyDescent="0.25"/>
    <row r="554" ht="10.5" hidden="1" x14ac:dyDescent="0.25"/>
    <row r="555" ht="10.5" hidden="1" x14ac:dyDescent="0.25"/>
    <row r="556" ht="10.5" hidden="1" x14ac:dyDescent="0.25"/>
    <row r="557" ht="10.5" hidden="1" x14ac:dyDescent="0.25"/>
    <row r="558" ht="10.5" hidden="1" x14ac:dyDescent="0.25"/>
    <row r="559" ht="10.5" hidden="1" x14ac:dyDescent="0.25"/>
    <row r="560" ht="10.5" hidden="1" x14ac:dyDescent="0.25"/>
    <row r="561" ht="10.5" hidden="1" x14ac:dyDescent="0.25"/>
    <row r="562" ht="10.5" hidden="1" x14ac:dyDescent="0.25"/>
    <row r="563" ht="10.5" hidden="1" x14ac:dyDescent="0.25"/>
    <row r="564" ht="10.5" hidden="1" x14ac:dyDescent="0.25"/>
    <row r="565" ht="10.5" hidden="1" x14ac:dyDescent="0.25"/>
    <row r="566" ht="10.5" hidden="1" x14ac:dyDescent="0.25"/>
    <row r="567" ht="10.5" hidden="1" x14ac:dyDescent="0.25"/>
    <row r="568" ht="10.5" hidden="1" x14ac:dyDescent="0.25"/>
    <row r="569" ht="10.5" hidden="1" x14ac:dyDescent="0.25"/>
    <row r="570" ht="10.5" hidden="1" x14ac:dyDescent="0.25"/>
    <row r="571" ht="10.5" hidden="1" x14ac:dyDescent="0.25"/>
    <row r="572" ht="10.5" hidden="1" x14ac:dyDescent="0.25"/>
    <row r="573" ht="10.5" hidden="1" x14ac:dyDescent="0.25"/>
    <row r="574" ht="10.5" hidden="1" x14ac:dyDescent="0.25"/>
    <row r="575" ht="10.5" hidden="1" x14ac:dyDescent="0.25"/>
    <row r="576" ht="10.5" hidden="1" x14ac:dyDescent="0.25"/>
    <row r="577" ht="10.5" hidden="1" x14ac:dyDescent="0.25"/>
    <row r="578" ht="10.5" hidden="1" x14ac:dyDescent="0.25"/>
    <row r="579" ht="10.5" hidden="1" x14ac:dyDescent="0.25"/>
    <row r="580" ht="10.5" hidden="1" x14ac:dyDescent="0.25"/>
    <row r="581" ht="10.5" hidden="1" x14ac:dyDescent="0.25"/>
    <row r="582" ht="10.5" hidden="1" x14ac:dyDescent="0.25"/>
    <row r="583" ht="10.5" hidden="1" x14ac:dyDescent="0.25"/>
    <row r="584" ht="10.5" hidden="1" x14ac:dyDescent="0.25"/>
    <row r="585" ht="10.5" hidden="1" x14ac:dyDescent="0.25"/>
    <row r="586" ht="10.5" hidden="1" x14ac:dyDescent="0.25"/>
    <row r="587" ht="10.5" hidden="1" x14ac:dyDescent="0.25"/>
    <row r="588" ht="10.5" hidden="1" x14ac:dyDescent="0.25"/>
    <row r="589" ht="10.5" hidden="1" x14ac:dyDescent="0.25"/>
    <row r="590" ht="10.5" hidden="1" x14ac:dyDescent="0.25"/>
    <row r="591" ht="10.5" hidden="1" x14ac:dyDescent="0.25"/>
    <row r="592" ht="10.5" hidden="1" x14ac:dyDescent="0.25"/>
    <row r="593" ht="10.5" hidden="1" x14ac:dyDescent="0.25"/>
    <row r="594" ht="10.5" hidden="1" x14ac:dyDescent="0.25"/>
    <row r="595" ht="10.5" hidden="1" x14ac:dyDescent="0.25"/>
    <row r="596" ht="10.5" hidden="1" x14ac:dyDescent="0.25"/>
    <row r="597" ht="10.5" hidden="1" x14ac:dyDescent="0.25"/>
    <row r="598" ht="10.5" hidden="1" x14ac:dyDescent="0.25"/>
    <row r="599" ht="10.5" hidden="1" x14ac:dyDescent="0.25"/>
    <row r="600" ht="10.5" hidden="1" x14ac:dyDescent="0.25"/>
    <row r="601" ht="10.5" hidden="1" x14ac:dyDescent="0.25"/>
    <row r="602" ht="10.5" hidden="1" x14ac:dyDescent="0.25"/>
    <row r="603" ht="10.5" hidden="1" x14ac:dyDescent="0.25"/>
    <row r="604" ht="10.5" hidden="1" x14ac:dyDescent="0.25"/>
    <row r="605" ht="10.5" hidden="1" x14ac:dyDescent="0.25"/>
    <row r="606" ht="10.5" hidden="1" x14ac:dyDescent="0.25"/>
    <row r="607" ht="10.5" hidden="1" x14ac:dyDescent="0.25"/>
    <row r="608" ht="10.5" hidden="1" x14ac:dyDescent="0.25"/>
    <row r="609" ht="10.5" hidden="1" x14ac:dyDescent="0.25"/>
    <row r="610" ht="10.5" hidden="1" x14ac:dyDescent="0.25"/>
    <row r="611" ht="10.5" hidden="1" x14ac:dyDescent="0.25"/>
    <row r="612" ht="10.5" hidden="1" x14ac:dyDescent="0.25"/>
    <row r="613" ht="10.5" hidden="1" x14ac:dyDescent="0.25"/>
    <row r="614" ht="10.5" hidden="1" x14ac:dyDescent="0.25"/>
    <row r="615" ht="10.5" hidden="1" x14ac:dyDescent="0.25"/>
    <row r="616" ht="10.5" hidden="1" x14ac:dyDescent="0.25"/>
    <row r="617" ht="10.5" hidden="1" x14ac:dyDescent="0.25"/>
    <row r="618" ht="10.5" hidden="1" x14ac:dyDescent="0.25"/>
    <row r="619" ht="10.5" hidden="1" x14ac:dyDescent="0.25"/>
    <row r="620" ht="10.5" hidden="1" x14ac:dyDescent="0.25"/>
    <row r="621" ht="10.5" hidden="1" x14ac:dyDescent="0.25"/>
    <row r="622" ht="10.5" hidden="1" x14ac:dyDescent="0.25"/>
    <row r="623" ht="10.5" hidden="1" x14ac:dyDescent="0.25"/>
    <row r="624" ht="10.5" hidden="1" x14ac:dyDescent="0.25"/>
    <row r="625" ht="10.5" hidden="1" x14ac:dyDescent="0.25"/>
    <row r="626" ht="10.5" hidden="1" x14ac:dyDescent="0.25"/>
    <row r="627" ht="10.5" hidden="1" x14ac:dyDescent="0.25"/>
    <row r="628" ht="10.5" hidden="1" x14ac:dyDescent="0.25"/>
    <row r="629" ht="10.5" hidden="1" x14ac:dyDescent="0.25"/>
    <row r="630" ht="10.5" hidden="1" x14ac:dyDescent="0.25"/>
    <row r="631" ht="10.5" hidden="1" x14ac:dyDescent="0.25"/>
    <row r="632" ht="10.5" hidden="1" x14ac:dyDescent="0.25"/>
    <row r="633" ht="10.5" hidden="1" x14ac:dyDescent="0.25"/>
    <row r="634" ht="10.5" hidden="1" x14ac:dyDescent="0.25"/>
    <row r="635" ht="10.5" hidden="1" x14ac:dyDescent="0.25"/>
    <row r="636" ht="10.5" hidden="1" x14ac:dyDescent="0.25"/>
    <row r="637" ht="10.5" hidden="1" x14ac:dyDescent="0.25"/>
    <row r="638" ht="10.5" hidden="1" x14ac:dyDescent="0.25"/>
    <row r="639" ht="10.5" hidden="1" x14ac:dyDescent="0.25"/>
    <row r="640" ht="10.5" hidden="1" x14ac:dyDescent="0.25"/>
    <row r="641" ht="10.5" hidden="1" x14ac:dyDescent="0.25"/>
    <row r="642" ht="10.5" hidden="1" x14ac:dyDescent="0.25"/>
    <row r="643" ht="10.5" hidden="1" x14ac:dyDescent="0.25"/>
    <row r="644" ht="10.5" hidden="1" x14ac:dyDescent="0.25"/>
    <row r="645" ht="10.5" hidden="1" x14ac:dyDescent="0.25"/>
    <row r="646" ht="10.5" hidden="1" x14ac:dyDescent="0.25"/>
    <row r="647" ht="10.5" hidden="1" x14ac:dyDescent="0.25"/>
    <row r="648" ht="10.5" hidden="1" x14ac:dyDescent="0.25"/>
    <row r="649" ht="10.5" hidden="1" x14ac:dyDescent="0.25"/>
    <row r="650" ht="10.5" hidden="1" x14ac:dyDescent="0.25"/>
    <row r="651" ht="10.5" hidden="1" x14ac:dyDescent="0.25"/>
    <row r="652" ht="10.5" hidden="1" x14ac:dyDescent="0.25"/>
    <row r="653" ht="10.5" hidden="1" x14ac:dyDescent="0.25"/>
    <row r="654" ht="10.5" hidden="1" x14ac:dyDescent="0.25"/>
    <row r="655" ht="10.5" hidden="1" x14ac:dyDescent="0.25"/>
    <row r="656" ht="10.5" hidden="1" x14ac:dyDescent="0.25"/>
    <row r="657" ht="10.5" hidden="1" x14ac:dyDescent="0.25"/>
    <row r="658" ht="10.5" hidden="1" x14ac:dyDescent="0.25"/>
    <row r="659" ht="10.5" hidden="1" x14ac:dyDescent="0.25"/>
    <row r="660" ht="10.5" hidden="1" x14ac:dyDescent="0.25"/>
    <row r="661" ht="10.5" hidden="1" x14ac:dyDescent="0.25"/>
    <row r="662" ht="10.5" hidden="1" x14ac:dyDescent="0.25"/>
    <row r="663" ht="10.5" hidden="1" x14ac:dyDescent="0.25"/>
    <row r="664" ht="10.5" hidden="1" x14ac:dyDescent="0.25"/>
    <row r="665" ht="10.5" hidden="1" x14ac:dyDescent="0.25"/>
    <row r="666" ht="10.5" hidden="1" x14ac:dyDescent="0.25"/>
    <row r="667" ht="10.5" hidden="1" x14ac:dyDescent="0.25"/>
    <row r="668" ht="10.5" hidden="1" x14ac:dyDescent="0.25"/>
    <row r="669" ht="10.5" hidden="1" x14ac:dyDescent="0.25"/>
    <row r="670" ht="10.5" hidden="1" x14ac:dyDescent="0.25"/>
    <row r="671" ht="10.5" hidden="1" x14ac:dyDescent="0.25"/>
    <row r="672" ht="10.5" hidden="1" x14ac:dyDescent="0.25"/>
    <row r="673" ht="10.5" hidden="1" x14ac:dyDescent="0.25"/>
    <row r="674" ht="10.5" hidden="1" x14ac:dyDescent="0.25"/>
    <row r="675" ht="10.5" hidden="1" x14ac:dyDescent="0.25"/>
    <row r="676" ht="10.5" hidden="1" x14ac:dyDescent="0.25"/>
    <row r="677" ht="10.5" hidden="1" x14ac:dyDescent="0.25"/>
    <row r="678" ht="10.5" hidden="1" x14ac:dyDescent="0.25"/>
    <row r="679" ht="10.5" hidden="1" x14ac:dyDescent="0.25"/>
    <row r="680" ht="10.5" hidden="1" x14ac:dyDescent="0.25"/>
    <row r="681" ht="10.5" hidden="1" x14ac:dyDescent="0.25"/>
    <row r="682" ht="10.5" hidden="1" x14ac:dyDescent="0.25"/>
    <row r="683" ht="10.5" hidden="1" x14ac:dyDescent="0.25"/>
    <row r="684" ht="10.5" hidden="1" x14ac:dyDescent="0.25"/>
    <row r="685" ht="10.5" hidden="1" x14ac:dyDescent="0.25"/>
    <row r="686" ht="10.5" hidden="1" x14ac:dyDescent="0.25"/>
    <row r="687" ht="10.5" hidden="1" x14ac:dyDescent="0.25"/>
    <row r="688" ht="10.5" hidden="1" x14ac:dyDescent="0.25"/>
    <row r="689" ht="10.5" hidden="1" x14ac:dyDescent="0.25"/>
    <row r="690" ht="10.5" hidden="1" x14ac:dyDescent="0.25"/>
    <row r="691" ht="10.5" hidden="1" x14ac:dyDescent="0.25"/>
    <row r="692" ht="10.5" hidden="1" x14ac:dyDescent="0.25"/>
    <row r="693" ht="10.5" hidden="1" x14ac:dyDescent="0.25"/>
    <row r="694" ht="10.5" hidden="1" x14ac:dyDescent="0.25"/>
    <row r="695" ht="10.5" hidden="1" x14ac:dyDescent="0.25"/>
    <row r="696" ht="10.5" hidden="1" x14ac:dyDescent="0.25"/>
    <row r="697" ht="10.5" hidden="1" x14ac:dyDescent="0.25"/>
    <row r="698" ht="10.5" hidden="1" x14ac:dyDescent="0.25"/>
    <row r="699" ht="10.5" hidden="1" x14ac:dyDescent="0.25"/>
    <row r="700" ht="10.5" hidden="1" x14ac:dyDescent="0.25"/>
    <row r="701" ht="10.5" hidden="1" x14ac:dyDescent="0.25"/>
    <row r="702" ht="10.5" hidden="1" x14ac:dyDescent="0.25"/>
    <row r="703" ht="10.5" hidden="1" x14ac:dyDescent="0.25"/>
    <row r="704" ht="10.5" hidden="1" x14ac:dyDescent="0.25"/>
    <row r="705" ht="10.5" hidden="1" x14ac:dyDescent="0.25"/>
    <row r="706" ht="10.5" hidden="1" x14ac:dyDescent="0.25"/>
    <row r="707" ht="10.5" hidden="1" x14ac:dyDescent="0.25"/>
    <row r="708" ht="10.5" hidden="1" x14ac:dyDescent="0.25"/>
    <row r="709" ht="10.5" hidden="1" x14ac:dyDescent="0.25"/>
    <row r="710" ht="10.5" hidden="1" x14ac:dyDescent="0.25"/>
    <row r="711" ht="10.5" hidden="1" x14ac:dyDescent="0.25"/>
    <row r="712" ht="10.5" hidden="1" x14ac:dyDescent="0.25"/>
    <row r="713" ht="10.5" hidden="1" x14ac:dyDescent="0.25"/>
    <row r="714" ht="10.5" hidden="1" x14ac:dyDescent="0.25"/>
    <row r="715" ht="10.5" hidden="1" x14ac:dyDescent="0.25"/>
    <row r="716" ht="10.5" hidden="1" x14ac:dyDescent="0.25"/>
    <row r="717" ht="10.5" hidden="1" x14ac:dyDescent="0.25"/>
    <row r="718" ht="10.5" hidden="1" x14ac:dyDescent="0.25"/>
    <row r="719" ht="10.5" hidden="1" x14ac:dyDescent="0.25"/>
    <row r="720" ht="10.5" hidden="1" x14ac:dyDescent="0.25"/>
    <row r="721" ht="10.5" hidden="1" x14ac:dyDescent="0.25"/>
    <row r="722" ht="10.5" hidden="1" x14ac:dyDescent="0.25"/>
    <row r="723" ht="10.5" hidden="1" x14ac:dyDescent="0.25"/>
    <row r="724" ht="10.5" hidden="1" x14ac:dyDescent="0.25"/>
    <row r="725" ht="10.5" hidden="1" x14ac:dyDescent="0.25"/>
    <row r="726" ht="10.5" hidden="1" x14ac:dyDescent="0.25"/>
    <row r="727" ht="10.5" hidden="1" x14ac:dyDescent="0.25"/>
    <row r="728" ht="10.5" hidden="1" x14ac:dyDescent="0.25"/>
    <row r="729" ht="10.5" hidden="1" x14ac:dyDescent="0.25"/>
    <row r="730" ht="10.5" hidden="1" x14ac:dyDescent="0.25"/>
    <row r="731" ht="10.5" hidden="1" x14ac:dyDescent="0.25"/>
    <row r="732" ht="10.5" hidden="1" x14ac:dyDescent="0.25"/>
    <row r="733" ht="10.5" hidden="1" x14ac:dyDescent="0.25"/>
    <row r="734" ht="10.5" hidden="1" x14ac:dyDescent="0.25"/>
    <row r="735" ht="10.5" hidden="1" x14ac:dyDescent="0.25"/>
    <row r="736" ht="10.5" hidden="1" x14ac:dyDescent="0.25"/>
    <row r="737" ht="10.5" hidden="1" x14ac:dyDescent="0.25"/>
    <row r="738" ht="10.5" hidden="1" x14ac:dyDescent="0.25"/>
    <row r="739" ht="10.5" hidden="1" x14ac:dyDescent="0.25"/>
    <row r="740" ht="10.5" hidden="1" x14ac:dyDescent="0.25"/>
    <row r="741" ht="10.5" hidden="1" x14ac:dyDescent="0.25"/>
    <row r="742" ht="10.5" hidden="1" x14ac:dyDescent="0.25"/>
    <row r="743" ht="10.5" hidden="1" x14ac:dyDescent="0.25"/>
    <row r="744" ht="10.5" hidden="1" x14ac:dyDescent="0.25"/>
    <row r="745" ht="10.5" hidden="1" x14ac:dyDescent="0.25"/>
    <row r="746" ht="10.5" hidden="1" x14ac:dyDescent="0.25"/>
    <row r="747" ht="10.5" hidden="1" x14ac:dyDescent="0.25"/>
    <row r="748" ht="10.5" hidden="1" x14ac:dyDescent="0.25"/>
    <row r="749" ht="10.5" hidden="1" x14ac:dyDescent="0.25"/>
    <row r="750" ht="10.5" hidden="1" x14ac:dyDescent="0.25"/>
    <row r="751" ht="10.5" hidden="1" x14ac:dyDescent="0.25"/>
    <row r="752" ht="10.5" hidden="1" x14ac:dyDescent="0.25"/>
    <row r="753" ht="10.5" hidden="1" x14ac:dyDescent="0.25"/>
    <row r="754" ht="10.5" hidden="1" x14ac:dyDescent="0.25"/>
    <row r="755" ht="10.5" hidden="1" x14ac:dyDescent="0.25"/>
    <row r="756" ht="10.5" hidden="1" x14ac:dyDescent="0.25"/>
    <row r="757" ht="10.5" hidden="1" x14ac:dyDescent="0.25"/>
    <row r="758" ht="10.5" hidden="1" x14ac:dyDescent="0.25"/>
    <row r="759" ht="10.5" hidden="1" x14ac:dyDescent="0.25"/>
    <row r="760" ht="10.5" hidden="1" x14ac:dyDescent="0.25"/>
    <row r="761" ht="10.5" hidden="1" x14ac:dyDescent="0.25"/>
    <row r="762" ht="10.5" hidden="1" x14ac:dyDescent="0.25"/>
    <row r="763" ht="10.5" hidden="1" x14ac:dyDescent="0.25"/>
    <row r="764" ht="10.5" hidden="1" x14ac:dyDescent="0.25"/>
    <row r="765" ht="10.5" hidden="1" x14ac:dyDescent="0.25"/>
    <row r="766" ht="10.5" hidden="1" x14ac:dyDescent="0.25"/>
    <row r="767" ht="10.5" hidden="1" x14ac:dyDescent="0.25"/>
    <row r="768" ht="10.5" hidden="1" x14ac:dyDescent="0.25"/>
    <row r="769" ht="10.5" hidden="1" x14ac:dyDescent="0.25"/>
    <row r="770" ht="10.5" hidden="1" x14ac:dyDescent="0.25"/>
    <row r="771" ht="10.5" hidden="1" x14ac:dyDescent="0.25"/>
    <row r="772" ht="10.5" hidden="1" x14ac:dyDescent="0.25"/>
    <row r="773" ht="10.5" hidden="1" x14ac:dyDescent="0.25"/>
    <row r="774" ht="10.5" hidden="1" x14ac:dyDescent="0.25"/>
    <row r="775" ht="10.5" hidden="1" x14ac:dyDescent="0.25"/>
    <row r="776" ht="10.5" hidden="1" x14ac:dyDescent="0.25"/>
    <row r="777" ht="10.5" hidden="1" x14ac:dyDescent="0.25"/>
    <row r="778" ht="10.5" hidden="1" x14ac:dyDescent="0.25"/>
    <row r="779" ht="10.5" hidden="1" x14ac:dyDescent="0.25"/>
    <row r="780" ht="10.5" hidden="1" x14ac:dyDescent="0.25"/>
    <row r="781" ht="10.5" hidden="1" x14ac:dyDescent="0.25"/>
    <row r="782" ht="10.5" hidden="1" x14ac:dyDescent="0.25"/>
    <row r="783" ht="10.5" hidden="1" x14ac:dyDescent="0.25"/>
    <row r="784" ht="10.5" hidden="1" x14ac:dyDescent="0.25"/>
    <row r="785" ht="10.5" hidden="1" x14ac:dyDescent="0.25"/>
    <row r="786" ht="10.5" hidden="1" x14ac:dyDescent="0.25"/>
    <row r="787" ht="10.5" hidden="1" x14ac:dyDescent="0.25"/>
    <row r="788" ht="10.5" hidden="1" x14ac:dyDescent="0.25"/>
    <row r="789" ht="10.5" hidden="1" x14ac:dyDescent="0.25"/>
    <row r="790" ht="10.5" hidden="1" x14ac:dyDescent="0.25"/>
    <row r="791" ht="10.5" hidden="1" x14ac:dyDescent="0.25"/>
    <row r="792" ht="10.5" hidden="1" x14ac:dyDescent="0.25"/>
    <row r="793" ht="10.5" hidden="1" x14ac:dyDescent="0.25"/>
    <row r="794" ht="10.5" hidden="1" x14ac:dyDescent="0.25"/>
    <row r="795" ht="10.5" hidden="1" x14ac:dyDescent="0.25"/>
    <row r="796" ht="10.5" hidden="1" x14ac:dyDescent="0.25"/>
    <row r="797" ht="10.5" hidden="1" x14ac:dyDescent="0.25"/>
    <row r="798" ht="10.5" hidden="1" x14ac:dyDescent="0.25"/>
    <row r="799" ht="10.5" hidden="1" x14ac:dyDescent="0.25"/>
    <row r="800" ht="10.5" hidden="1" x14ac:dyDescent="0.25"/>
    <row r="801" ht="10.5" hidden="1" x14ac:dyDescent="0.25"/>
    <row r="802" ht="10.5" hidden="1" x14ac:dyDescent="0.25"/>
    <row r="803" ht="10.5" hidden="1" x14ac:dyDescent="0.25"/>
    <row r="804" ht="10.5" hidden="1" x14ac:dyDescent="0.25"/>
    <row r="805" ht="10.5" hidden="1" x14ac:dyDescent="0.25"/>
    <row r="806" ht="10.5" hidden="1" x14ac:dyDescent="0.25"/>
    <row r="807" ht="10.5" hidden="1" x14ac:dyDescent="0.25"/>
    <row r="808" ht="10.5" hidden="1" x14ac:dyDescent="0.25"/>
    <row r="809" ht="10.5" hidden="1" x14ac:dyDescent="0.25"/>
    <row r="810" ht="10.5" hidden="1" x14ac:dyDescent="0.25"/>
    <row r="811" ht="10.5" hidden="1" x14ac:dyDescent="0.25"/>
    <row r="812" ht="10.5" hidden="1" x14ac:dyDescent="0.25"/>
    <row r="813" ht="10.5" hidden="1" x14ac:dyDescent="0.25"/>
    <row r="814" ht="10.5" hidden="1" x14ac:dyDescent="0.25"/>
    <row r="815" ht="10.5" hidden="1" x14ac:dyDescent="0.25"/>
    <row r="816" ht="10.5" hidden="1" x14ac:dyDescent="0.25"/>
    <row r="817" ht="10.5" hidden="1" x14ac:dyDescent="0.25"/>
    <row r="818" ht="10.5" hidden="1" x14ac:dyDescent="0.25"/>
    <row r="819" ht="10.5" hidden="1" x14ac:dyDescent="0.25"/>
    <row r="820" ht="10.5" hidden="1" x14ac:dyDescent="0.25"/>
    <row r="821" ht="10.5" hidden="1" x14ac:dyDescent="0.25"/>
    <row r="822" ht="10.5" hidden="1" x14ac:dyDescent="0.25"/>
    <row r="823" ht="10.5" hidden="1" x14ac:dyDescent="0.25"/>
    <row r="824" ht="10.5" hidden="1" x14ac:dyDescent="0.25"/>
    <row r="825" ht="10.5" hidden="1" x14ac:dyDescent="0.25"/>
    <row r="826" ht="10.5" hidden="1" x14ac:dyDescent="0.25"/>
    <row r="827" ht="10.5" hidden="1" x14ac:dyDescent="0.25"/>
    <row r="828" ht="10.5" hidden="1" x14ac:dyDescent="0.25"/>
    <row r="829" ht="10.5" hidden="1" x14ac:dyDescent="0.25"/>
    <row r="830" ht="10.5" hidden="1" x14ac:dyDescent="0.25"/>
    <row r="831" ht="10.5" hidden="1" x14ac:dyDescent="0.25"/>
    <row r="832" ht="10.5" hidden="1" x14ac:dyDescent="0.25"/>
    <row r="833" ht="10.5" hidden="1" x14ac:dyDescent="0.25"/>
    <row r="834" ht="10.5" hidden="1" x14ac:dyDescent="0.25"/>
    <row r="835" ht="10.5" hidden="1" x14ac:dyDescent="0.25"/>
    <row r="836" ht="10.5" hidden="1" x14ac:dyDescent="0.25"/>
    <row r="837" ht="10.5" hidden="1" x14ac:dyDescent="0.25"/>
    <row r="838" ht="10.5" hidden="1" x14ac:dyDescent="0.25"/>
    <row r="839" ht="10.5" hidden="1" x14ac:dyDescent="0.25"/>
    <row r="840" ht="10.5" hidden="1" x14ac:dyDescent="0.25"/>
    <row r="841" ht="10.5" hidden="1" x14ac:dyDescent="0.25"/>
    <row r="842" ht="10.5" hidden="1" x14ac:dyDescent="0.25"/>
    <row r="843" ht="10.5" hidden="1" x14ac:dyDescent="0.25"/>
    <row r="844" ht="10.5" hidden="1" x14ac:dyDescent="0.25"/>
    <row r="845" ht="10.5" hidden="1" x14ac:dyDescent="0.25"/>
    <row r="846" ht="10.5" hidden="1" x14ac:dyDescent="0.25"/>
    <row r="847" ht="10.5" hidden="1" x14ac:dyDescent="0.25"/>
    <row r="848" ht="10.5" hidden="1" x14ac:dyDescent="0.25"/>
    <row r="849" ht="10.5" hidden="1" x14ac:dyDescent="0.25"/>
    <row r="850" ht="10.5" hidden="1" x14ac:dyDescent="0.25"/>
    <row r="851" ht="10.5" hidden="1" x14ac:dyDescent="0.25"/>
    <row r="852" ht="10.5" hidden="1" x14ac:dyDescent="0.25"/>
    <row r="853" ht="10.5" hidden="1" x14ac:dyDescent="0.25"/>
    <row r="854" ht="10.5" hidden="1" x14ac:dyDescent="0.25"/>
    <row r="855" ht="10.5" hidden="1" x14ac:dyDescent="0.25"/>
    <row r="856" ht="10.5" hidden="1" x14ac:dyDescent="0.25"/>
    <row r="857" ht="10.5" hidden="1" x14ac:dyDescent="0.25"/>
    <row r="858" ht="10.5" hidden="1" x14ac:dyDescent="0.25"/>
    <row r="859" ht="10.5" hidden="1" x14ac:dyDescent="0.25"/>
    <row r="860" ht="10.5" hidden="1" x14ac:dyDescent="0.25"/>
    <row r="861" ht="10.5" hidden="1" x14ac:dyDescent="0.25"/>
    <row r="862" ht="10.5" hidden="1" x14ac:dyDescent="0.25"/>
    <row r="863" ht="10.5" hidden="1" x14ac:dyDescent="0.25"/>
    <row r="864" ht="10.5" hidden="1" x14ac:dyDescent="0.25"/>
    <row r="865" ht="10.5" hidden="1" x14ac:dyDescent="0.25"/>
    <row r="866" ht="10.5" hidden="1" x14ac:dyDescent="0.25"/>
    <row r="867" ht="10.5" hidden="1" x14ac:dyDescent="0.25"/>
    <row r="868" ht="10.5" hidden="1" x14ac:dyDescent="0.25"/>
    <row r="869" ht="10.5" hidden="1" x14ac:dyDescent="0.25"/>
    <row r="870" ht="10.5" hidden="1" x14ac:dyDescent="0.25"/>
    <row r="871" ht="10.5" hidden="1" x14ac:dyDescent="0.25"/>
    <row r="872" ht="10.5" hidden="1" x14ac:dyDescent="0.25"/>
    <row r="873" ht="10.5" hidden="1" x14ac:dyDescent="0.25"/>
    <row r="874" ht="10.5" hidden="1" x14ac:dyDescent="0.25"/>
    <row r="875" ht="10.5" hidden="1" x14ac:dyDescent="0.25"/>
    <row r="876" ht="10.5" hidden="1" x14ac:dyDescent="0.25"/>
    <row r="877" ht="10.5" hidden="1" x14ac:dyDescent="0.25"/>
    <row r="878" ht="10.5" hidden="1" x14ac:dyDescent="0.25"/>
    <row r="879" ht="10.5" hidden="1" x14ac:dyDescent="0.25"/>
    <row r="880" ht="10.5" hidden="1" x14ac:dyDescent="0.25"/>
    <row r="881" ht="10.5" hidden="1" x14ac:dyDescent="0.25"/>
    <row r="882" ht="10.5" hidden="1" x14ac:dyDescent="0.25"/>
    <row r="883" ht="10.5" hidden="1" x14ac:dyDescent="0.25"/>
    <row r="884" ht="10.5" hidden="1" x14ac:dyDescent="0.25"/>
    <row r="885" ht="10.5" hidden="1" x14ac:dyDescent="0.25"/>
    <row r="886" ht="10.5" hidden="1" x14ac:dyDescent="0.25"/>
    <row r="887" ht="10.5" hidden="1" x14ac:dyDescent="0.25"/>
    <row r="888" ht="10.5" hidden="1" x14ac:dyDescent="0.25"/>
    <row r="889" ht="10.5" hidden="1" x14ac:dyDescent="0.25"/>
    <row r="890" ht="10.5" hidden="1" x14ac:dyDescent="0.25"/>
    <row r="891" ht="10.5" hidden="1" x14ac:dyDescent="0.25"/>
    <row r="892" ht="10.5" hidden="1" x14ac:dyDescent="0.25"/>
    <row r="893" ht="10.5" hidden="1" x14ac:dyDescent="0.25"/>
    <row r="894" ht="10.5" hidden="1" x14ac:dyDescent="0.25"/>
    <row r="895" ht="10.5" hidden="1" x14ac:dyDescent="0.25"/>
    <row r="896" ht="10.5" hidden="1" x14ac:dyDescent="0.25"/>
    <row r="897" ht="10.5" hidden="1" x14ac:dyDescent="0.25"/>
    <row r="898" ht="10.5" hidden="1" x14ac:dyDescent="0.25"/>
    <row r="899" ht="10.5" hidden="1" x14ac:dyDescent="0.25"/>
    <row r="900" ht="10.5" hidden="1" x14ac:dyDescent="0.25"/>
    <row r="901" ht="10.5" hidden="1" x14ac:dyDescent="0.25"/>
    <row r="902" ht="10.5" hidden="1" x14ac:dyDescent="0.25"/>
    <row r="903" ht="10.5" hidden="1" x14ac:dyDescent="0.25"/>
    <row r="904" ht="10.5" hidden="1" x14ac:dyDescent="0.25"/>
    <row r="905" ht="10.5" hidden="1" x14ac:dyDescent="0.25"/>
    <row r="906" ht="10.5" hidden="1" x14ac:dyDescent="0.25"/>
    <row r="907" ht="10.5" hidden="1" x14ac:dyDescent="0.25"/>
    <row r="908" ht="10.5" hidden="1" x14ac:dyDescent="0.25"/>
    <row r="909" ht="10.5" hidden="1" x14ac:dyDescent="0.25"/>
    <row r="910" ht="10.5" hidden="1" x14ac:dyDescent="0.25"/>
    <row r="911" ht="10.5" hidden="1" x14ac:dyDescent="0.25"/>
    <row r="912" ht="10.5" hidden="1" x14ac:dyDescent="0.25"/>
    <row r="913" ht="10.5" hidden="1" x14ac:dyDescent="0.25"/>
    <row r="914" ht="10.5" hidden="1" x14ac:dyDescent="0.25"/>
    <row r="915" ht="10.5" hidden="1" x14ac:dyDescent="0.25"/>
    <row r="916" ht="10.5" hidden="1" x14ac:dyDescent="0.25"/>
    <row r="917" ht="10.5" hidden="1" x14ac:dyDescent="0.25"/>
    <row r="918" ht="10.5" hidden="1" x14ac:dyDescent="0.25"/>
    <row r="919" ht="10.5" hidden="1" x14ac:dyDescent="0.25"/>
    <row r="920" ht="10.5" hidden="1" x14ac:dyDescent="0.25"/>
    <row r="921" ht="10.5" hidden="1" x14ac:dyDescent="0.25"/>
    <row r="922" ht="10.5" hidden="1" x14ac:dyDescent="0.25"/>
    <row r="923" ht="10.5" hidden="1" x14ac:dyDescent="0.25"/>
    <row r="924" ht="10.5" hidden="1" x14ac:dyDescent="0.25"/>
    <row r="925" ht="10.5" hidden="1" x14ac:dyDescent="0.25"/>
    <row r="926" ht="10.5" hidden="1" x14ac:dyDescent="0.25"/>
    <row r="927" ht="10.5" hidden="1" x14ac:dyDescent="0.25"/>
    <row r="928" ht="10.5" hidden="1" x14ac:dyDescent="0.25"/>
    <row r="929" ht="10.5" hidden="1" x14ac:dyDescent="0.25"/>
    <row r="930" ht="10.5" hidden="1" x14ac:dyDescent="0.25"/>
    <row r="931" ht="10.5" hidden="1" x14ac:dyDescent="0.25"/>
    <row r="932" ht="10.5" hidden="1" x14ac:dyDescent="0.25"/>
    <row r="933" ht="10.5" hidden="1" x14ac:dyDescent="0.25"/>
    <row r="934" ht="10.5" hidden="1" x14ac:dyDescent="0.25"/>
    <row r="935" ht="10.5" hidden="1" x14ac:dyDescent="0.25"/>
    <row r="936" ht="10.5" hidden="1" x14ac:dyDescent="0.25"/>
    <row r="937" ht="10.5" hidden="1" x14ac:dyDescent="0.25"/>
    <row r="938" ht="10.5" hidden="1" x14ac:dyDescent="0.25"/>
    <row r="939" ht="10.5" hidden="1" x14ac:dyDescent="0.25"/>
    <row r="940" ht="10.5" hidden="1" x14ac:dyDescent="0.25"/>
    <row r="941" ht="10.5" hidden="1" x14ac:dyDescent="0.25"/>
    <row r="942" ht="10.5" hidden="1" x14ac:dyDescent="0.25"/>
    <row r="943" ht="10.5" hidden="1" x14ac:dyDescent="0.25"/>
    <row r="944" ht="10.5" hidden="1" x14ac:dyDescent="0.25"/>
    <row r="945" ht="10.5" hidden="1" x14ac:dyDescent="0.25"/>
    <row r="946" ht="10.5" hidden="1" x14ac:dyDescent="0.25"/>
    <row r="947" ht="10.5" hidden="1" x14ac:dyDescent="0.25"/>
    <row r="948" ht="10.5" hidden="1" x14ac:dyDescent="0.25"/>
    <row r="949" ht="10.5" hidden="1" x14ac:dyDescent="0.25"/>
    <row r="950" ht="10.5" hidden="1" x14ac:dyDescent="0.25"/>
    <row r="951" ht="10.5" hidden="1" x14ac:dyDescent="0.25"/>
    <row r="952" ht="10.5" hidden="1" x14ac:dyDescent="0.25"/>
    <row r="953" ht="10.5" hidden="1" x14ac:dyDescent="0.25"/>
    <row r="954" ht="10.5" hidden="1" x14ac:dyDescent="0.25"/>
    <row r="955" ht="10.5" hidden="1" x14ac:dyDescent="0.25"/>
    <row r="956" ht="10.5" hidden="1" x14ac:dyDescent="0.25"/>
    <row r="957" ht="10.5" hidden="1" x14ac:dyDescent="0.25"/>
    <row r="958" ht="10.5" hidden="1" x14ac:dyDescent="0.25"/>
    <row r="959" ht="10.5" hidden="1" x14ac:dyDescent="0.25"/>
    <row r="960" ht="10.5" hidden="1" x14ac:dyDescent="0.25"/>
    <row r="961" ht="10.5" hidden="1" x14ac:dyDescent="0.25"/>
    <row r="962" ht="10.5" hidden="1" x14ac:dyDescent="0.25"/>
    <row r="963" ht="10.5" hidden="1" x14ac:dyDescent="0.25"/>
    <row r="964" ht="10.5" hidden="1" x14ac:dyDescent="0.25"/>
    <row r="965" ht="10.5" hidden="1" x14ac:dyDescent="0.25"/>
    <row r="966" ht="10.5" hidden="1" x14ac:dyDescent="0.25"/>
    <row r="967" ht="10.5" hidden="1" x14ac:dyDescent="0.25"/>
    <row r="968" ht="10.5" hidden="1" x14ac:dyDescent="0.25"/>
    <row r="969" ht="10.5" hidden="1" x14ac:dyDescent="0.25"/>
    <row r="970" ht="10.5" hidden="1" x14ac:dyDescent="0.25"/>
    <row r="971" ht="10.5" hidden="1" x14ac:dyDescent="0.25"/>
    <row r="972" ht="10.5" hidden="1" x14ac:dyDescent="0.25"/>
    <row r="973" ht="10.5" hidden="1" x14ac:dyDescent="0.25"/>
    <row r="974" ht="10.5" hidden="1" x14ac:dyDescent="0.25"/>
    <row r="975" ht="10.5" hidden="1" x14ac:dyDescent="0.25"/>
    <row r="976" ht="10.5" hidden="1" x14ac:dyDescent="0.25"/>
    <row r="977" ht="10.5" hidden="1" x14ac:dyDescent="0.25"/>
    <row r="978" ht="10.5" hidden="1" x14ac:dyDescent="0.25"/>
    <row r="979" ht="10.5" hidden="1" x14ac:dyDescent="0.25"/>
    <row r="980" ht="10.5" hidden="1" x14ac:dyDescent="0.25"/>
    <row r="981" ht="10.5" hidden="1" x14ac:dyDescent="0.25"/>
    <row r="982" ht="10.5" hidden="1" x14ac:dyDescent="0.25"/>
    <row r="983" ht="10.5" hidden="1" x14ac:dyDescent="0.25"/>
    <row r="984" ht="10.5" hidden="1" x14ac:dyDescent="0.25"/>
    <row r="985" ht="10.5" hidden="1" x14ac:dyDescent="0.25"/>
    <row r="986" ht="10.5" hidden="1" x14ac:dyDescent="0.25"/>
    <row r="987" ht="10.5" hidden="1" x14ac:dyDescent="0.25"/>
    <row r="988" ht="10.5" hidden="1" x14ac:dyDescent="0.25"/>
    <row r="989" ht="10.5" hidden="1" x14ac:dyDescent="0.25"/>
    <row r="990" ht="10.5" hidden="1" x14ac:dyDescent="0.25"/>
    <row r="991" ht="10.5" hidden="1" x14ac:dyDescent="0.25"/>
    <row r="992" ht="10.5" hidden="1" x14ac:dyDescent="0.25"/>
    <row r="993" ht="10.5" hidden="1" x14ac:dyDescent="0.25"/>
    <row r="994" ht="10.5" hidden="1" x14ac:dyDescent="0.25"/>
    <row r="995" ht="17.25" hidden="1" customHeight="1" x14ac:dyDescent="0.25"/>
    <row r="996" ht="17.25" hidden="1" customHeight="1" x14ac:dyDescent="0.25"/>
    <row r="997" ht="17.25" hidden="1" customHeight="1" x14ac:dyDescent="0.25"/>
    <row r="998" ht="17.25" hidden="1" customHeight="1" x14ac:dyDescent="0.25"/>
    <row r="999" ht="17.25" hidden="1" customHeight="1" x14ac:dyDescent="0.25"/>
    <row r="1000" ht="17.25" hidden="1" customHeight="1" x14ac:dyDescent="0.25"/>
    <row r="1001" ht="17.25" hidden="1" customHeight="1" x14ac:dyDescent="0.25"/>
    <row r="1002" ht="17.25" hidden="1" customHeight="1" x14ac:dyDescent="0.25"/>
  </sheetData>
  <sheetProtection algorithmName="SHA-512" hashValue="0Be9LhLv2ImFRTxSNFggeDr1Q5CZc3mYxDPp2TSULxjxNF9e1SYn+o02pOd6SY+oxkXJf0vw5PnKm1uz/dh4dA==" saltValue="2IF6O2hjR8dSZ7sWU0TCiw==" spinCount="100000" sheet="1" objects="1" scenarios="1" selectLockedCells="1"/>
  <dataConsolidate/>
  <mergeCells count="133">
    <mergeCell ref="B76:F76"/>
    <mergeCell ref="B77:F77"/>
    <mergeCell ref="B97:G97"/>
    <mergeCell ref="B83:I83"/>
    <mergeCell ref="D88:G88"/>
    <mergeCell ref="D89:G89"/>
    <mergeCell ref="B50:F50"/>
    <mergeCell ref="B41:C42"/>
    <mergeCell ref="D85:G85"/>
    <mergeCell ref="B92:G92"/>
    <mergeCell ref="B80:F80"/>
    <mergeCell ref="B73:D73"/>
    <mergeCell ref="B78:F78"/>
    <mergeCell ref="B74:F74"/>
    <mergeCell ref="B79:F79"/>
    <mergeCell ref="B55:F55"/>
    <mergeCell ref="B57:F57"/>
    <mergeCell ref="B69:I69"/>
    <mergeCell ref="B71:F71"/>
    <mergeCell ref="B72:D72"/>
    <mergeCell ref="E51:F51"/>
    <mergeCell ref="B47:E47"/>
    <mergeCell ref="B58:F58"/>
    <mergeCell ref="B61:C61"/>
    <mergeCell ref="B54:C54"/>
    <mergeCell ref="B53:I53"/>
    <mergeCell ref="B60:I60"/>
    <mergeCell ref="B62:F62"/>
    <mergeCell ref="B66:F66"/>
    <mergeCell ref="B56:F56"/>
    <mergeCell ref="B68:I68"/>
    <mergeCell ref="B70:F70"/>
    <mergeCell ref="B64:I64"/>
    <mergeCell ref="B65:C65"/>
    <mergeCell ref="B35:D35"/>
    <mergeCell ref="B36:D36"/>
    <mergeCell ref="B45:D45"/>
    <mergeCell ref="B46:D46"/>
    <mergeCell ref="B49:I49"/>
    <mergeCell ref="B38:F38"/>
    <mergeCell ref="B43:D43"/>
    <mergeCell ref="B37:F37"/>
    <mergeCell ref="D24:I24"/>
    <mergeCell ref="D25:I25"/>
    <mergeCell ref="D26:I26"/>
    <mergeCell ref="D27:I27"/>
    <mergeCell ref="B29:I29"/>
    <mergeCell ref="B30:I30"/>
    <mergeCell ref="B24:C24"/>
    <mergeCell ref="B25:C25"/>
    <mergeCell ref="B26:C26"/>
    <mergeCell ref="B32:D32"/>
    <mergeCell ref="B33:D33"/>
    <mergeCell ref="B34:D34"/>
    <mergeCell ref="B31:D31"/>
    <mergeCell ref="B40:D40"/>
    <mergeCell ref="B44:D44"/>
    <mergeCell ref="F1:G1"/>
    <mergeCell ref="H1:I1"/>
    <mergeCell ref="B39:F39"/>
    <mergeCell ref="F3:G3"/>
    <mergeCell ref="H3:I3"/>
    <mergeCell ref="B5:I5"/>
    <mergeCell ref="D7:I7"/>
    <mergeCell ref="D17:I17"/>
    <mergeCell ref="B13:I13"/>
    <mergeCell ref="D16:I16"/>
    <mergeCell ref="A1:E3"/>
    <mergeCell ref="F2:G2"/>
    <mergeCell ref="H2:I2"/>
    <mergeCell ref="D8:I8"/>
    <mergeCell ref="D9:I9"/>
    <mergeCell ref="D18:I18"/>
    <mergeCell ref="D19:I19"/>
    <mergeCell ref="D20:I20"/>
    <mergeCell ref="B22:I22"/>
    <mergeCell ref="D10:I10"/>
    <mergeCell ref="C11:I11"/>
    <mergeCell ref="B27:C27"/>
    <mergeCell ref="D15:I15"/>
    <mergeCell ref="D12:I12"/>
    <mergeCell ref="E146:F146"/>
    <mergeCell ref="E147:F147"/>
    <mergeCell ref="E149:F149"/>
    <mergeCell ref="E148:F148"/>
    <mergeCell ref="G146:J146"/>
    <mergeCell ref="G147:J147"/>
    <mergeCell ref="G148:J148"/>
    <mergeCell ref="G149:J149"/>
    <mergeCell ref="G142:J142"/>
    <mergeCell ref="E145:F145"/>
    <mergeCell ref="E143:F143"/>
    <mergeCell ref="E144:F144"/>
    <mergeCell ref="G143:J143"/>
    <mergeCell ref="G144:J144"/>
    <mergeCell ref="E142:F142"/>
    <mergeCell ref="B118:I118"/>
    <mergeCell ref="B119:I119"/>
    <mergeCell ref="B120:I120"/>
    <mergeCell ref="B121:I121"/>
    <mergeCell ref="G145:J145"/>
    <mergeCell ref="C138:I138"/>
    <mergeCell ref="E141:F141"/>
    <mergeCell ref="G141:J141"/>
    <mergeCell ref="B122:I122"/>
    <mergeCell ref="C137:I137"/>
    <mergeCell ref="F126:G126"/>
    <mergeCell ref="D130:G130"/>
    <mergeCell ref="D127:G127"/>
    <mergeCell ref="D128:G128"/>
    <mergeCell ref="D126:E126"/>
    <mergeCell ref="C140:J140"/>
    <mergeCell ref="C139:J139"/>
    <mergeCell ref="D124:G124"/>
    <mergeCell ref="D125:E125"/>
    <mergeCell ref="F125:G125"/>
    <mergeCell ref="H81:I81"/>
    <mergeCell ref="B115:I115"/>
    <mergeCell ref="B117:I117"/>
    <mergeCell ref="B86:I86"/>
    <mergeCell ref="B85:C85"/>
    <mergeCell ref="D94:G94"/>
    <mergeCell ref="D95:G95"/>
    <mergeCell ref="B98:G98"/>
    <mergeCell ref="B109:I111"/>
    <mergeCell ref="B100:I100"/>
    <mergeCell ref="D91:G91"/>
    <mergeCell ref="B112:J113"/>
    <mergeCell ref="B93:I93"/>
    <mergeCell ref="D87:G87"/>
    <mergeCell ref="D90:G90"/>
    <mergeCell ref="B102:I108"/>
    <mergeCell ref="D96:G96"/>
  </mergeCells>
  <conditionalFormatting sqref="C141:G149">
    <cfRule type="expression" dxfId="113" priority="12">
      <formula>NOT($M$7)</formula>
    </cfRule>
  </conditionalFormatting>
  <conditionalFormatting sqref="E73">
    <cfRule type="expression" dxfId="112" priority="85">
      <formula>NOT($M$8)</formula>
    </cfRule>
  </conditionalFormatting>
  <conditionalFormatting sqref="H32:H39">
    <cfRule type="expression" dxfId="111" priority="1">
      <formula>NOT($M$7)</formula>
    </cfRule>
  </conditionalFormatting>
  <conditionalFormatting sqref="H51">
    <cfRule type="expression" dxfId="110" priority="8">
      <formula>NOT($M$7)</formula>
    </cfRule>
  </conditionalFormatting>
  <conditionalFormatting sqref="H55:H57 H62 E72">
    <cfRule type="expression" dxfId="109" priority="32">
      <formula>NOT($M$7)</formula>
    </cfRule>
  </conditionalFormatting>
  <conditionalFormatting sqref="H66">
    <cfRule type="expression" dxfId="108" priority="7">
      <formula>NOT($M$7)</formula>
    </cfRule>
  </conditionalFormatting>
  <dataValidations xWindow="492" yWindow="919" count="7">
    <dataValidation type="textLength" operator="equal" allowBlank="1" showInputMessage="1" showErrorMessage="1" error="Veuillez renseigner un numéro de SIRET valide." sqref="D10" xr:uid="{00000000-0002-0000-0400-000001000000}">
      <formula1>14</formula1>
    </dataValidation>
    <dataValidation type="list" allowBlank="1" showInputMessage="1" showErrorMessage="1" prompt="- Menu déroulant" sqref="D9:I9" xr:uid="{00000000-0002-0000-0400-000002000000}">
      <formula1>list_type_etab_part</formula1>
    </dataValidation>
    <dataValidation type="custom" allowBlank="1" showInputMessage="1" showErrorMessage="1" sqref="E73" xr:uid="{00000000-0002-0000-0400-000003000000}">
      <formula1>$M$8</formula1>
    </dataValidation>
    <dataValidation type="list" allowBlank="1" showInputMessage="1" showErrorMessage="1" prompt="- Menu déroulant" sqref="D15:I15" xr:uid="{00000000-0002-0000-0400-000004000000}">
      <formula1>list_civilité</formula1>
    </dataValidation>
    <dataValidation type="custom" allowBlank="1" showInputMessage="1" showErrorMessage="1" errorTitle=" Partenaire non éligible" error="Le type de partenaire choisi n'est pas eligible au financement._x000a_Veuillez laisser vide la colonne « Aide demandée »." sqref="H66 H51 H55:H57 H62 H37:H39" xr:uid="{00000000-0002-0000-0400-000006000000}">
      <formula1>($M$7)</formula1>
    </dataValidation>
    <dataValidation type="custom" allowBlank="1" showInputMessage="1" showErrorMessage="1" error="Valeur impossible (suppérieure au taux maximum ou partenaire inéligible)." sqref="E72" xr:uid="{00000000-0002-0000-0400-000007000000}">
      <formula1>$N$10</formula1>
    </dataValidation>
    <dataValidation type="textLength" operator="equal" allowBlank="1" showInputMessage="1" showErrorMessage="1" sqref="E143:F149" xr:uid="{00000000-0002-0000-0400-000009000000}">
      <formula1>14</formula1>
    </dataValidation>
  </dataValidations>
  <pageMargins left="0.23622047244094491" right="0.23622047244094491" top="0.94488188976377963" bottom="0.74803149606299213" header="0.31496062992125984" footer="0.31496062992125984"/>
  <pageSetup paperSize="9" scale="70"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2A55FC-5606-4057-929C-08BD5534EAF4}">
  <sheetPr codeName="Feuil8">
    <pageSetUpPr fitToPage="1"/>
  </sheetPr>
  <dimension ref="A1:XEW1002"/>
  <sheetViews>
    <sheetView zoomScaleNormal="100" zoomScaleSheetLayoutView="100" workbookViewId="0">
      <selection activeCell="C87" sqref="C87"/>
    </sheetView>
  </sheetViews>
  <sheetFormatPr baseColWidth="10" defaultColWidth="0" defaultRowHeight="0" customHeight="1" zeroHeight="1" x14ac:dyDescent="0.25"/>
  <cols>
    <col min="1" max="2" width="1.453125" style="498" customWidth="1"/>
    <col min="3" max="3" width="26.54296875" style="498" customWidth="1"/>
    <col min="4" max="4" width="19" style="498" customWidth="1"/>
    <col min="5" max="5" width="13.7265625" style="498" customWidth="1"/>
    <col min="6" max="6" width="14.7265625" style="498" customWidth="1"/>
    <col min="7" max="7" width="19.81640625" style="498" customWidth="1"/>
    <col min="8" max="8" width="19.54296875" style="498" customWidth="1"/>
    <col min="9" max="9" width="19.81640625" style="498" customWidth="1"/>
    <col min="10" max="10" width="2.1796875" style="80" customWidth="1"/>
    <col min="11" max="11" width="2.26953125" style="88" customWidth="1"/>
    <col min="12" max="16377" width="0" style="498" hidden="1"/>
    <col min="16378" max="16384" width="11.453125" style="498" hidden="1"/>
  </cols>
  <sheetData>
    <row r="1" spans="1:15" customFormat="1" ht="15.75" customHeight="1" thickTop="1" thickBot="1" x14ac:dyDescent="0.4">
      <c r="A1" s="891" t="s">
        <v>52</v>
      </c>
      <c r="B1" s="892"/>
      <c r="C1" s="892"/>
      <c r="D1" s="892"/>
      <c r="E1" s="892"/>
      <c r="F1" s="742"/>
      <c r="G1" s="743"/>
      <c r="H1" s="744"/>
      <c r="I1" s="743"/>
      <c r="J1" s="19"/>
      <c r="K1" s="17"/>
    </row>
    <row r="2" spans="1:15" customFormat="1" ht="15.75" customHeight="1" thickTop="1" thickBot="1" x14ac:dyDescent="0.4">
      <c r="A2" s="893"/>
      <c r="B2" s="894"/>
      <c r="C2" s="894"/>
      <c r="D2" s="894"/>
      <c r="E2" s="894"/>
      <c r="F2" s="742" t="s">
        <v>0</v>
      </c>
      <c r="G2" s="743"/>
      <c r="H2" s="744" t="str">
        <f>IF(VoletGeneral!H10&lt;&gt;"",VoletGeneral!H10,"")</f>
        <v/>
      </c>
      <c r="I2" s="743"/>
      <c r="J2" s="19"/>
      <c r="K2" s="17"/>
    </row>
    <row r="3" spans="1:15" customFormat="1" ht="15.75" customHeight="1" thickTop="1" thickBot="1" x14ac:dyDescent="0.4">
      <c r="A3" s="895"/>
      <c r="B3" s="896"/>
      <c r="C3" s="896"/>
      <c r="D3" s="896"/>
      <c r="E3" s="896"/>
      <c r="F3" s="742" t="s">
        <v>229</v>
      </c>
      <c r="G3" s="743"/>
      <c r="H3" s="946" t="s">
        <v>278</v>
      </c>
      <c r="I3" s="947"/>
      <c r="J3" s="19"/>
      <c r="K3" s="17"/>
    </row>
    <row r="4" spans="1:15" customFormat="1" ht="15.75" customHeight="1" thickTop="1" thickBot="1" x14ac:dyDescent="0.4">
      <c r="A4" s="15"/>
      <c r="B4" s="12"/>
      <c r="C4" s="13">
        <v>20408</v>
      </c>
      <c r="D4" s="6" t="str">
        <f>C4&amp;"-0"</f>
        <v>20408-0</v>
      </c>
      <c r="E4" s="6"/>
      <c r="F4" s="14"/>
      <c r="G4" s="14"/>
      <c r="H4" s="14"/>
      <c r="I4" s="14"/>
      <c r="J4" s="19"/>
      <c r="K4" s="17"/>
    </row>
    <row r="5" spans="1:15" s="497" customFormat="1" ht="15" customHeight="1" thickTop="1" thickBot="1" x14ac:dyDescent="0.35">
      <c r="A5" s="50"/>
      <c r="B5" s="588" t="s">
        <v>36</v>
      </c>
      <c r="C5" s="589"/>
      <c r="D5" s="589"/>
      <c r="E5" s="589"/>
      <c r="F5" s="589"/>
      <c r="G5" s="589"/>
      <c r="H5" s="589"/>
      <c r="I5" s="590"/>
      <c r="J5" s="19"/>
      <c r="K5" s="85"/>
    </row>
    <row r="6" spans="1:15" s="497" customFormat="1" ht="7.9" customHeight="1" thickTop="1" thickBot="1" x14ac:dyDescent="0.35">
      <c r="A6" s="53"/>
      <c r="B6" s="54"/>
      <c r="C6" s="55"/>
      <c r="D6" s="56"/>
      <c r="E6" s="34"/>
      <c r="F6" s="34"/>
      <c r="G6" s="34"/>
      <c r="H6" s="57"/>
      <c r="I6" s="57"/>
      <c r="J6" s="19"/>
      <c r="K6" s="85"/>
    </row>
    <row r="7" spans="1:15" s="497" customFormat="1" ht="15" customHeight="1" thickTop="1" thickBot="1" x14ac:dyDescent="0.35">
      <c r="A7" s="58"/>
      <c r="B7" s="58"/>
      <c r="C7" s="489" t="s">
        <v>36</v>
      </c>
      <c r="D7" s="948"/>
      <c r="E7" s="949"/>
      <c r="F7" s="949"/>
      <c r="G7" s="949"/>
      <c r="H7" s="949"/>
      <c r="I7" s="950"/>
      <c r="J7" s="19"/>
      <c r="K7" s="85"/>
      <c r="L7" s="159" t="s">
        <v>129</v>
      </c>
      <c r="M7" s="161" t="b">
        <f>(SUMIF(Table_type_part[Type étab partenaire],D9,Table_type_part[Eligible]))&gt;0</f>
        <v>0</v>
      </c>
      <c r="N7" s="160" t="s">
        <v>130</v>
      </c>
    </row>
    <row r="8" spans="1:15" s="497" customFormat="1" ht="15" customHeight="1" thickTop="1" thickBot="1" x14ac:dyDescent="0.35">
      <c r="A8" s="58"/>
      <c r="B8" s="58"/>
      <c r="C8" s="490" t="s">
        <v>38</v>
      </c>
      <c r="D8" s="951"/>
      <c r="E8" s="954"/>
      <c r="F8" s="954"/>
      <c r="G8" s="954"/>
      <c r="H8" s="954"/>
      <c r="I8" s="955"/>
      <c r="J8" s="62"/>
      <c r="K8" s="85"/>
      <c r="L8" s="159" t="s">
        <v>132</v>
      </c>
      <c r="M8" s="161" t="b">
        <f>(SUMIF(Table_type_part[Type étab partenaire],D9,Table_type_part[frais env]))&gt;0</f>
        <v>0</v>
      </c>
      <c r="N8" s="160" t="s">
        <v>130</v>
      </c>
    </row>
    <row r="9" spans="1:15" s="497" customFormat="1" ht="15" customHeight="1" thickTop="1" thickBot="1" x14ac:dyDescent="0.35">
      <c r="A9" s="58"/>
      <c r="B9" s="58"/>
      <c r="C9" s="490" t="s">
        <v>29</v>
      </c>
      <c r="D9" s="956"/>
      <c r="E9" s="956"/>
      <c r="F9" s="956"/>
      <c r="G9" s="956"/>
      <c r="H9" s="956"/>
      <c r="I9" s="956"/>
      <c r="J9" s="66"/>
      <c r="K9" s="85"/>
    </row>
    <row r="10" spans="1:15" s="497" customFormat="1" ht="15" customHeight="1" thickTop="1" thickBot="1" x14ac:dyDescent="0.35">
      <c r="A10" s="64"/>
      <c r="B10" s="64"/>
      <c r="C10" s="489" t="s">
        <v>39</v>
      </c>
      <c r="D10" s="959"/>
      <c r="E10" s="959"/>
      <c r="F10" s="959"/>
      <c r="G10" s="959"/>
      <c r="H10" s="959"/>
      <c r="I10" s="959"/>
      <c r="J10" s="66"/>
      <c r="K10" s="85"/>
      <c r="M10" s="159" t="s">
        <v>277</v>
      </c>
      <c r="N10" s="161" t="b">
        <f>AND(M7)</f>
        <v>0</v>
      </c>
      <c r="O10" s="160" t="s">
        <v>186</v>
      </c>
    </row>
    <row r="11" spans="1:15" s="497" customFormat="1" ht="16.5" hidden="1" customHeight="1" thickTop="1" thickBot="1" x14ac:dyDescent="0.35">
      <c r="A11" s="58"/>
      <c r="B11" s="42"/>
      <c r="C11" s="960" t="str">
        <f>IF(AND(NOT(M7),(COUNT(aide_à_bloquer)&lt;&gt;0))," Etablissement non éligible au financement, veuillez effacer les données dans les colonnes « Aide demandée ».", "")</f>
        <v/>
      </c>
      <c r="D11" s="961"/>
      <c r="E11" s="961"/>
      <c r="F11" s="961"/>
      <c r="G11" s="961"/>
      <c r="H11" s="961"/>
      <c r="I11" s="962"/>
      <c r="J11" s="62"/>
      <c r="K11" s="85"/>
    </row>
    <row r="12" spans="1:15" s="497" customFormat="1" ht="71" customHeight="1" thickTop="1" thickBot="1" x14ac:dyDescent="0.35">
      <c r="A12" s="58"/>
      <c r="B12" s="42"/>
      <c r="C12" s="499"/>
      <c r="D12" s="966" t="s">
        <v>432</v>
      </c>
      <c r="E12" s="966"/>
      <c r="F12" s="966"/>
      <c r="G12" s="966"/>
      <c r="H12" s="966"/>
      <c r="I12" s="967"/>
      <c r="J12" s="62"/>
      <c r="K12" s="85"/>
    </row>
    <row r="13" spans="1:15" s="497" customFormat="1" ht="15" customHeight="1" thickTop="1" thickBot="1" x14ac:dyDescent="0.35">
      <c r="A13" s="50"/>
      <c r="B13" s="588" t="s">
        <v>40</v>
      </c>
      <c r="C13" s="589"/>
      <c r="D13" s="589"/>
      <c r="E13" s="589"/>
      <c r="F13" s="589"/>
      <c r="G13" s="589"/>
      <c r="H13" s="589"/>
      <c r="I13" s="590"/>
      <c r="J13" s="66"/>
      <c r="K13" s="85"/>
    </row>
    <row r="14" spans="1:15" s="497" customFormat="1" ht="7.9" customHeight="1" thickTop="1" thickBot="1" x14ac:dyDescent="0.35">
      <c r="A14" s="53"/>
      <c r="B14" s="54"/>
      <c r="C14" s="67"/>
      <c r="D14" s="57"/>
      <c r="E14" s="57"/>
      <c r="F14" s="57"/>
      <c r="G14" s="57"/>
      <c r="H14" s="57"/>
      <c r="I14" s="57"/>
      <c r="J14" s="62"/>
      <c r="K14" s="85"/>
    </row>
    <row r="15" spans="1:15" s="497" customFormat="1" ht="15" customHeight="1" thickTop="1" thickBot="1" x14ac:dyDescent="0.35">
      <c r="A15" s="58"/>
      <c r="B15" s="58"/>
      <c r="C15" s="490" t="s">
        <v>33</v>
      </c>
      <c r="D15" s="951"/>
      <c r="E15" s="964"/>
      <c r="F15" s="964"/>
      <c r="G15" s="964"/>
      <c r="H15" s="964"/>
      <c r="I15" s="965"/>
      <c r="J15" s="66"/>
      <c r="K15" s="85"/>
    </row>
    <row r="16" spans="1:15" s="497" customFormat="1" ht="15" customHeight="1" thickTop="1" thickBot="1" x14ac:dyDescent="0.35">
      <c r="A16" s="58"/>
      <c r="B16" s="58"/>
      <c r="C16" s="490" t="s">
        <v>1</v>
      </c>
      <c r="D16" s="951"/>
      <c r="E16" s="952"/>
      <c r="F16" s="952"/>
      <c r="G16" s="952"/>
      <c r="H16" s="952"/>
      <c r="I16" s="953"/>
      <c r="J16" s="66"/>
      <c r="K16" s="85"/>
    </row>
    <row r="17" spans="1:16377" s="497" customFormat="1" ht="15" customHeight="1" thickTop="1" thickBot="1" x14ac:dyDescent="0.35">
      <c r="A17" s="58"/>
      <c r="B17" s="58"/>
      <c r="C17" s="490" t="s">
        <v>2</v>
      </c>
      <c r="D17" s="951"/>
      <c r="E17" s="952"/>
      <c r="F17" s="952"/>
      <c r="G17" s="952"/>
      <c r="H17" s="952"/>
      <c r="I17" s="953"/>
      <c r="J17" s="66"/>
      <c r="K17" s="85"/>
    </row>
    <row r="18" spans="1:16377" s="497" customFormat="1" ht="15" customHeight="1" thickTop="1" thickBot="1" x14ac:dyDescent="0.35">
      <c r="A18" s="58"/>
      <c r="B18" s="58"/>
      <c r="C18" s="490" t="s">
        <v>28</v>
      </c>
      <c r="D18" s="951"/>
      <c r="E18" s="952"/>
      <c r="F18" s="952"/>
      <c r="G18" s="952"/>
      <c r="H18" s="952"/>
      <c r="I18" s="953"/>
      <c r="J18" s="66"/>
      <c r="K18" s="85"/>
    </row>
    <row r="19" spans="1:16377" s="497" customFormat="1" ht="15" customHeight="1" thickTop="1" thickBot="1" x14ac:dyDescent="0.35">
      <c r="A19" s="58"/>
      <c r="B19" s="58"/>
      <c r="C19" s="490" t="s">
        <v>4</v>
      </c>
      <c r="D19" s="957"/>
      <c r="E19" s="952"/>
      <c r="F19" s="952"/>
      <c r="G19" s="952"/>
      <c r="H19" s="952"/>
      <c r="I19" s="953"/>
      <c r="J19" s="66"/>
      <c r="K19" s="85"/>
    </row>
    <row r="20" spans="1:16377" s="497" customFormat="1" ht="15" customHeight="1" thickTop="1" thickBot="1" x14ac:dyDescent="0.35">
      <c r="A20" s="58"/>
      <c r="B20" s="58"/>
      <c r="C20" s="490" t="s">
        <v>3</v>
      </c>
      <c r="D20" s="958"/>
      <c r="E20" s="958"/>
      <c r="F20" s="958"/>
      <c r="G20" s="958"/>
      <c r="H20" s="958"/>
      <c r="I20" s="958"/>
      <c r="J20" s="66"/>
      <c r="K20" s="85"/>
    </row>
    <row r="21" spans="1:16377" s="497" customFormat="1" ht="15" customHeight="1" thickTop="1" thickBot="1" x14ac:dyDescent="0.35">
      <c r="A21" s="58"/>
      <c r="B21" s="64"/>
      <c r="C21" s="42"/>
      <c r="D21" s="46"/>
      <c r="E21" s="46"/>
      <c r="F21" s="47"/>
      <c r="G21" s="47"/>
      <c r="H21" s="47"/>
      <c r="I21" s="47"/>
      <c r="J21" s="66"/>
      <c r="K21" s="85"/>
    </row>
    <row r="22" spans="1:16377" s="61" customFormat="1" ht="15" customHeight="1" thickTop="1" thickBot="1" x14ac:dyDescent="0.4">
      <c r="B22" s="588" t="s">
        <v>162</v>
      </c>
      <c r="C22" s="589"/>
      <c r="D22" s="589"/>
      <c r="E22" s="589"/>
      <c r="F22" s="589"/>
      <c r="G22" s="589"/>
      <c r="H22" s="589"/>
      <c r="I22" s="589"/>
      <c r="K22" s="381"/>
    </row>
    <row r="23" spans="1:16377" s="61" customFormat="1" ht="7.9" customHeight="1" thickTop="1" thickBot="1" x14ac:dyDescent="0.4">
      <c r="K23" s="381"/>
    </row>
    <row r="24" spans="1:16377" s="85" customFormat="1" ht="15" customHeight="1" thickTop="1" thickBot="1" x14ac:dyDescent="0.35">
      <c r="A24" s="74"/>
      <c r="B24" s="712" t="s">
        <v>1</v>
      </c>
      <c r="C24" s="713"/>
      <c r="D24" s="782"/>
      <c r="E24" s="783"/>
      <c r="F24" s="783"/>
      <c r="G24" s="783"/>
      <c r="H24" s="783"/>
      <c r="I24" s="784"/>
      <c r="J24" s="60"/>
    </row>
    <row r="25" spans="1:16377" s="85" customFormat="1" ht="15" customHeight="1" thickTop="1" thickBot="1" x14ac:dyDescent="0.35">
      <c r="A25" s="74"/>
      <c r="B25" s="712" t="s">
        <v>2</v>
      </c>
      <c r="C25" s="713"/>
      <c r="D25" s="782"/>
      <c r="E25" s="783"/>
      <c r="F25" s="783"/>
      <c r="G25" s="783"/>
      <c r="H25" s="783"/>
      <c r="I25" s="784"/>
      <c r="J25" s="60"/>
    </row>
    <row r="26" spans="1:16377" s="85" customFormat="1" ht="15" customHeight="1" thickTop="1" thickBot="1" x14ac:dyDescent="0.35">
      <c r="A26" s="74"/>
      <c r="B26" s="712" t="s">
        <v>4</v>
      </c>
      <c r="C26" s="713"/>
      <c r="D26" s="782"/>
      <c r="E26" s="783"/>
      <c r="F26" s="783"/>
      <c r="G26" s="783"/>
      <c r="H26" s="783"/>
      <c r="I26" s="784"/>
      <c r="J26" s="60"/>
    </row>
    <row r="27" spans="1:16377" s="85" customFormat="1" ht="15" customHeight="1" thickTop="1" thickBot="1" x14ac:dyDescent="0.35">
      <c r="A27" s="74"/>
      <c r="B27" s="714" t="s">
        <v>3</v>
      </c>
      <c r="C27" s="963"/>
      <c r="D27" s="972"/>
      <c r="E27" s="973"/>
      <c r="F27" s="973"/>
      <c r="G27" s="973"/>
      <c r="H27" s="973"/>
      <c r="I27" s="974"/>
      <c r="J27" s="73"/>
    </row>
    <row r="28" spans="1:16377" s="105" customFormat="1" ht="15" customHeight="1" thickTop="1" thickBot="1" x14ac:dyDescent="0.4">
      <c r="A28" s="61"/>
      <c r="B28" s="61"/>
      <c r="C28" s="61"/>
      <c r="D28" s="61"/>
      <c r="E28" s="61"/>
      <c r="F28" s="61"/>
      <c r="G28" s="61"/>
      <c r="H28" s="61"/>
      <c r="I28" s="61"/>
      <c r="J28" s="61"/>
      <c r="K28" s="38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c r="HN28" s="61"/>
      <c r="HO28" s="61"/>
      <c r="HP28" s="61"/>
      <c r="HQ28" s="61"/>
      <c r="HR28" s="61"/>
      <c r="HS28" s="61"/>
      <c r="HT28" s="61"/>
      <c r="HU28" s="61"/>
      <c r="HV28" s="61"/>
      <c r="HW28" s="61"/>
      <c r="HX28" s="61"/>
      <c r="HY28" s="61"/>
      <c r="HZ28" s="61"/>
      <c r="IA28" s="61"/>
      <c r="IB28" s="61"/>
      <c r="IC28" s="61"/>
      <c r="ID28" s="61"/>
      <c r="IE28" s="61"/>
      <c r="IF28" s="61"/>
      <c r="IG28" s="61"/>
      <c r="IH28" s="61"/>
      <c r="II28" s="61"/>
      <c r="IJ28" s="61"/>
      <c r="IK28" s="61"/>
      <c r="IL28" s="61"/>
      <c r="IM28" s="61"/>
      <c r="IN28" s="61"/>
      <c r="IO28" s="61"/>
      <c r="IP28" s="61"/>
      <c r="IQ28" s="61"/>
      <c r="IR28" s="61"/>
      <c r="IS28" s="61"/>
      <c r="IT28" s="61"/>
      <c r="IU28" s="61"/>
      <c r="IV28" s="61"/>
      <c r="IW28" s="61"/>
      <c r="IX28" s="61"/>
      <c r="IY28" s="61"/>
      <c r="IZ28" s="61"/>
      <c r="JA28" s="61"/>
      <c r="JB28" s="61"/>
      <c r="JC28" s="61"/>
      <c r="JD28" s="61"/>
      <c r="JE28" s="61"/>
      <c r="JF28" s="61"/>
      <c r="JG28" s="61"/>
      <c r="JH28" s="61"/>
      <c r="JI28" s="61"/>
      <c r="JJ28" s="61"/>
      <c r="JK28" s="61"/>
      <c r="JL28" s="61"/>
      <c r="JM28" s="61"/>
      <c r="JN28" s="61"/>
      <c r="JO28" s="61"/>
      <c r="JP28" s="61"/>
      <c r="JQ28" s="61"/>
      <c r="JR28" s="61"/>
      <c r="JS28" s="61"/>
      <c r="JT28" s="61"/>
      <c r="JU28" s="61"/>
      <c r="JV28" s="61"/>
      <c r="JW28" s="61"/>
      <c r="JX28" s="61"/>
      <c r="JY28" s="61"/>
      <c r="JZ28" s="61"/>
      <c r="KA28" s="61"/>
      <c r="KB28" s="61"/>
      <c r="KC28" s="61"/>
      <c r="KD28" s="61"/>
      <c r="KE28" s="61"/>
      <c r="KF28" s="61"/>
      <c r="KG28" s="61"/>
      <c r="KH28" s="61"/>
      <c r="KI28" s="61"/>
      <c r="KJ28" s="61"/>
      <c r="KK28" s="61"/>
      <c r="KL28" s="61"/>
      <c r="KM28" s="61"/>
      <c r="KN28" s="61"/>
      <c r="KO28" s="61"/>
      <c r="KP28" s="61"/>
      <c r="KQ28" s="61"/>
      <c r="KR28" s="61"/>
      <c r="KS28" s="61"/>
      <c r="KT28" s="61"/>
      <c r="KU28" s="61"/>
      <c r="KV28" s="61"/>
      <c r="KW28" s="61"/>
      <c r="KX28" s="61"/>
      <c r="KY28" s="61"/>
      <c r="KZ28" s="61"/>
      <c r="LA28" s="61"/>
      <c r="LB28" s="61"/>
      <c r="LC28" s="61"/>
      <c r="LD28" s="61"/>
      <c r="LE28" s="61"/>
      <c r="LF28" s="61"/>
      <c r="LG28" s="61"/>
      <c r="LH28" s="61"/>
      <c r="LI28" s="61"/>
      <c r="LJ28" s="61"/>
      <c r="LK28" s="61"/>
      <c r="LL28" s="61"/>
      <c r="LM28" s="61"/>
      <c r="LN28" s="61"/>
      <c r="LO28" s="61"/>
      <c r="LP28" s="61"/>
      <c r="LQ28" s="61"/>
      <c r="LR28" s="61"/>
      <c r="LS28" s="61"/>
      <c r="LT28" s="61"/>
      <c r="LU28" s="61"/>
      <c r="LV28" s="61"/>
      <c r="LW28" s="61"/>
      <c r="LX28" s="61"/>
      <c r="LY28" s="61"/>
      <c r="LZ28" s="61"/>
      <c r="MA28" s="61"/>
      <c r="MB28" s="61"/>
      <c r="MC28" s="61"/>
      <c r="MD28" s="61"/>
      <c r="ME28" s="61"/>
      <c r="MF28" s="61"/>
      <c r="MG28" s="61"/>
      <c r="MH28" s="61"/>
      <c r="MI28" s="61"/>
      <c r="MJ28" s="61"/>
      <c r="MK28" s="61"/>
      <c r="ML28" s="61"/>
      <c r="MM28" s="61"/>
      <c r="MN28" s="61"/>
      <c r="MO28" s="61"/>
      <c r="MP28" s="61"/>
      <c r="MQ28" s="61"/>
      <c r="MR28" s="61"/>
      <c r="MS28" s="61"/>
      <c r="MT28" s="61"/>
      <c r="MU28" s="61"/>
      <c r="MV28" s="61"/>
      <c r="MW28" s="61"/>
      <c r="MX28" s="61"/>
      <c r="MY28" s="61"/>
      <c r="MZ28" s="61"/>
      <c r="NA28" s="61"/>
      <c r="NB28" s="61"/>
      <c r="NC28" s="61"/>
      <c r="ND28" s="61"/>
      <c r="NE28" s="61"/>
      <c r="NF28" s="61"/>
      <c r="NG28" s="61"/>
      <c r="NH28" s="61"/>
      <c r="NI28" s="61"/>
      <c r="NJ28" s="61"/>
      <c r="NK28" s="61"/>
      <c r="NL28" s="61"/>
      <c r="NM28" s="61"/>
      <c r="NN28" s="61"/>
      <c r="NO28" s="61"/>
      <c r="NP28" s="61"/>
      <c r="NQ28" s="61"/>
      <c r="NR28" s="61"/>
      <c r="NS28" s="61"/>
      <c r="NT28" s="61"/>
      <c r="NU28" s="61"/>
      <c r="NV28" s="61"/>
      <c r="NW28" s="61"/>
      <c r="NX28" s="61"/>
      <c r="NY28" s="61"/>
      <c r="NZ28" s="61"/>
      <c r="OA28" s="61"/>
      <c r="OB28" s="61"/>
      <c r="OC28" s="61"/>
      <c r="OD28" s="61"/>
      <c r="OE28" s="61"/>
      <c r="OF28" s="61"/>
      <c r="OG28" s="61"/>
      <c r="OH28" s="61"/>
      <c r="OI28" s="61"/>
      <c r="OJ28" s="61"/>
      <c r="OK28" s="61"/>
      <c r="OL28" s="61"/>
      <c r="OM28" s="61"/>
      <c r="ON28" s="61"/>
      <c r="OO28" s="61"/>
      <c r="OP28" s="61"/>
      <c r="OQ28" s="61"/>
      <c r="OR28" s="61"/>
      <c r="OS28" s="61"/>
      <c r="OT28" s="61"/>
      <c r="OU28" s="61"/>
      <c r="OV28" s="61"/>
      <c r="OW28" s="61"/>
      <c r="OX28" s="61"/>
      <c r="OY28" s="61"/>
      <c r="OZ28" s="61"/>
      <c r="PA28" s="61"/>
      <c r="PB28" s="61"/>
      <c r="PC28" s="61"/>
      <c r="PD28" s="61"/>
      <c r="PE28" s="61"/>
      <c r="PF28" s="61"/>
      <c r="PG28" s="61"/>
      <c r="PH28" s="61"/>
      <c r="PI28" s="61"/>
      <c r="PJ28" s="61"/>
      <c r="PK28" s="61"/>
      <c r="PL28" s="61"/>
      <c r="PM28" s="61"/>
      <c r="PN28" s="61"/>
      <c r="PO28" s="61"/>
      <c r="PP28" s="61"/>
      <c r="PQ28" s="61"/>
      <c r="PR28" s="61"/>
      <c r="PS28" s="61"/>
      <c r="PT28" s="61"/>
      <c r="PU28" s="61"/>
      <c r="PV28" s="61"/>
      <c r="PW28" s="61"/>
      <c r="PX28" s="61"/>
      <c r="PY28" s="61"/>
      <c r="PZ28" s="61"/>
      <c r="QA28" s="61"/>
      <c r="QB28" s="61"/>
      <c r="QC28" s="61"/>
      <c r="QD28" s="61"/>
      <c r="QE28" s="61"/>
      <c r="QF28" s="61"/>
      <c r="QG28" s="61"/>
      <c r="QH28" s="61"/>
      <c r="QI28" s="61"/>
      <c r="QJ28" s="61"/>
      <c r="QK28" s="61"/>
      <c r="QL28" s="61"/>
      <c r="QM28" s="61"/>
      <c r="QN28" s="61"/>
      <c r="QO28" s="61"/>
      <c r="QP28" s="61"/>
      <c r="QQ28" s="61"/>
      <c r="QR28" s="61"/>
      <c r="QS28" s="61"/>
      <c r="QT28" s="61"/>
      <c r="QU28" s="61"/>
      <c r="QV28" s="61"/>
      <c r="QW28" s="61"/>
      <c r="QX28" s="61"/>
      <c r="QY28" s="61"/>
      <c r="QZ28" s="61"/>
      <c r="RA28" s="61"/>
      <c r="RB28" s="61"/>
      <c r="RC28" s="61"/>
      <c r="RD28" s="61"/>
      <c r="RE28" s="61"/>
      <c r="RF28" s="61"/>
      <c r="RG28" s="61"/>
      <c r="RH28" s="61"/>
      <c r="RI28" s="61"/>
      <c r="RJ28" s="61"/>
      <c r="RK28" s="61"/>
      <c r="RL28" s="61"/>
      <c r="RM28" s="61"/>
      <c r="RN28" s="61"/>
      <c r="RO28" s="61"/>
      <c r="RP28" s="61"/>
      <c r="RQ28" s="61"/>
      <c r="RR28" s="61"/>
      <c r="RS28" s="61"/>
      <c r="RT28" s="61"/>
      <c r="RU28" s="61"/>
      <c r="RV28" s="61"/>
      <c r="RW28" s="61"/>
      <c r="RX28" s="61"/>
      <c r="RY28" s="61"/>
      <c r="RZ28" s="61"/>
      <c r="SA28" s="61"/>
      <c r="SB28" s="61"/>
      <c r="SC28" s="61"/>
      <c r="SD28" s="61"/>
      <c r="SE28" s="61"/>
      <c r="SF28" s="61"/>
      <c r="SG28" s="61"/>
      <c r="SH28" s="61"/>
      <c r="SI28" s="61"/>
      <c r="SJ28" s="61"/>
      <c r="SK28" s="61"/>
      <c r="SL28" s="61"/>
      <c r="SM28" s="61"/>
      <c r="SN28" s="61"/>
      <c r="SO28" s="61"/>
      <c r="SP28" s="61"/>
      <c r="SQ28" s="61"/>
      <c r="SR28" s="61"/>
      <c r="SS28" s="61"/>
      <c r="ST28" s="61"/>
      <c r="SU28" s="61"/>
      <c r="SV28" s="61"/>
      <c r="SW28" s="61"/>
      <c r="SX28" s="61"/>
      <c r="SY28" s="61"/>
      <c r="SZ28" s="61"/>
      <c r="TA28" s="61"/>
      <c r="TB28" s="61"/>
      <c r="TC28" s="61"/>
      <c r="TD28" s="61"/>
      <c r="TE28" s="61"/>
      <c r="TF28" s="61"/>
      <c r="TG28" s="61"/>
      <c r="TH28" s="61"/>
      <c r="TI28" s="61"/>
      <c r="TJ28" s="61"/>
      <c r="TK28" s="61"/>
      <c r="TL28" s="61"/>
      <c r="TM28" s="61"/>
      <c r="TN28" s="61"/>
      <c r="TO28" s="61"/>
      <c r="TP28" s="61"/>
      <c r="TQ28" s="61"/>
      <c r="TR28" s="61"/>
      <c r="TS28" s="61"/>
      <c r="TT28" s="61"/>
      <c r="TU28" s="61"/>
      <c r="TV28" s="61"/>
      <c r="TW28" s="61"/>
      <c r="TX28" s="61"/>
      <c r="TY28" s="61"/>
      <c r="TZ28" s="61"/>
      <c r="UA28" s="61"/>
      <c r="UB28" s="61"/>
      <c r="UC28" s="61"/>
      <c r="UD28" s="61"/>
      <c r="UE28" s="61"/>
      <c r="UF28" s="61"/>
      <c r="UG28" s="61"/>
      <c r="UH28" s="61"/>
      <c r="UI28" s="61"/>
      <c r="UJ28" s="61"/>
      <c r="UK28" s="61"/>
      <c r="UL28" s="61"/>
      <c r="UM28" s="61"/>
      <c r="UN28" s="61"/>
      <c r="UO28" s="61"/>
      <c r="UP28" s="61"/>
      <c r="UQ28" s="61"/>
      <c r="UR28" s="61"/>
      <c r="US28" s="61"/>
      <c r="UT28" s="61"/>
      <c r="UU28" s="61"/>
      <c r="UV28" s="61"/>
      <c r="UW28" s="61"/>
      <c r="UX28" s="61"/>
      <c r="UY28" s="61"/>
      <c r="UZ28" s="61"/>
      <c r="VA28" s="61"/>
      <c r="VB28" s="61"/>
      <c r="VC28" s="61"/>
      <c r="VD28" s="61"/>
      <c r="VE28" s="61"/>
      <c r="VF28" s="61"/>
      <c r="VG28" s="61"/>
      <c r="VH28" s="61"/>
      <c r="VI28" s="61"/>
      <c r="VJ28" s="61"/>
      <c r="VK28" s="61"/>
      <c r="VL28" s="61"/>
      <c r="VM28" s="61"/>
      <c r="VN28" s="61"/>
      <c r="VO28" s="61"/>
      <c r="VP28" s="61"/>
      <c r="VQ28" s="61"/>
      <c r="VR28" s="61"/>
      <c r="VS28" s="61"/>
      <c r="VT28" s="61"/>
      <c r="VU28" s="61"/>
      <c r="VV28" s="61"/>
      <c r="VW28" s="61"/>
      <c r="VX28" s="61"/>
      <c r="VY28" s="61"/>
      <c r="VZ28" s="61"/>
      <c r="WA28" s="61"/>
      <c r="WB28" s="61"/>
      <c r="WC28" s="61"/>
      <c r="WD28" s="61"/>
      <c r="WE28" s="61"/>
      <c r="WF28" s="61"/>
      <c r="WG28" s="61"/>
      <c r="WH28" s="61"/>
      <c r="WI28" s="61"/>
      <c r="WJ28" s="61"/>
      <c r="WK28" s="61"/>
      <c r="WL28" s="61"/>
      <c r="WM28" s="61"/>
      <c r="WN28" s="61"/>
      <c r="WO28" s="61"/>
      <c r="WP28" s="61"/>
      <c r="WQ28" s="61"/>
      <c r="WR28" s="61"/>
      <c r="WS28" s="61"/>
      <c r="WT28" s="61"/>
      <c r="WU28" s="61"/>
      <c r="WV28" s="61"/>
      <c r="WW28" s="61"/>
      <c r="WX28" s="61"/>
      <c r="WY28" s="61"/>
      <c r="WZ28" s="61"/>
      <c r="XA28" s="61"/>
      <c r="XB28" s="61"/>
      <c r="XC28" s="61"/>
      <c r="XD28" s="61"/>
      <c r="XE28" s="61"/>
      <c r="XF28" s="61"/>
      <c r="XG28" s="61"/>
      <c r="XH28" s="61"/>
      <c r="XI28" s="61"/>
      <c r="XJ28" s="61"/>
      <c r="XK28" s="61"/>
      <c r="XL28" s="61"/>
      <c r="XM28" s="61"/>
      <c r="XN28" s="61"/>
      <c r="XO28" s="61"/>
      <c r="XP28" s="61"/>
      <c r="XQ28" s="61"/>
      <c r="XR28" s="61"/>
      <c r="XS28" s="61"/>
      <c r="XT28" s="61"/>
      <c r="XU28" s="61"/>
      <c r="XV28" s="61"/>
      <c r="XW28" s="61"/>
      <c r="XX28" s="61"/>
      <c r="XY28" s="61"/>
      <c r="XZ28" s="61"/>
      <c r="YA28" s="61"/>
      <c r="YB28" s="61"/>
      <c r="YC28" s="61"/>
      <c r="YD28" s="61"/>
      <c r="YE28" s="61"/>
      <c r="YF28" s="61"/>
      <c r="YG28" s="61"/>
      <c r="YH28" s="61"/>
      <c r="YI28" s="61"/>
      <c r="YJ28" s="61"/>
      <c r="YK28" s="61"/>
      <c r="YL28" s="61"/>
      <c r="YM28" s="61"/>
      <c r="YN28" s="61"/>
      <c r="YO28" s="61"/>
      <c r="YP28" s="61"/>
      <c r="YQ28" s="61"/>
      <c r="YR28" s="61"/>
      <c r="YS28" s="61"/>
      <c r="YT28" s="61"/>
      <c r="YU28" s="61"/>
      <c r="YV28" s="61"/>
      <c r="YW28" s="61"/>
      <c r="YX28" s="61"/>
      <c r="YY28" s="61"/>
      <c r="YZ28" s="61"/>
      <c r="ZA28" s="61"/>
      <c r="ZB28" s="61"/>
      <c r="ZC28" s="61"/>
      <c r="ZD28" s="61"/>
      <c r="ZE28" s="61"/>
      <c r="ZF28" s="61"/>
      <c r="ZG28" s="61"/>
      <c r="ZH28" s="61"/>
      <c r="ZI28" s="61"/>
      <c r="ZJ28" s="61"/>
      <c r="ZK28" s="61"/>
      <c r="ZL28" s="61"/>
      <c r="ZM28" s="61"/>
      <c r="ZN28" s="61"/>
      <c r="ZO28" s="61"/>
      <c r="ZP28" s="61"/>
      <c r="ZQ28" s="61"/>
      <c r="ZR28" s="61"/>
      <c r="ZS28" s="61"/>
      <c r="ZT28" s="61"/>
      <c r="ZU28" s="61"/>
      <c r="ZV28" s="61"/>
      <c r="ZW28" s="61"/>
      <c r="ZX28" s="61"/>
      <c r="ZY28" s="61"/>
      <c r="ZZ28" s="61"/>
      <c r="AAA28" s="61"/>
      <c r="AAB28" s="61"/>
      <c r="AAC28" s="61"/>
      <c r="AAD28" s="61"/>
      <c r="AAE28" s="61"/>
      <c r="AAF28" s="61"/>
      <c r="AAG28" s="61"/>
      <c r="AAH28" s="61"/>
      <c r="AAI28" s="61"/>
      <c r="AAJ28" s="61"/>
      <c r="AAK28" s="61"/>
      <c r="AAL28" s="61"/>
      <c r="AAM28" s="61"/>
      <c r="AAN28" s="61"/>
      <c r="AAO28" s="61"/>
      <c r="AAP28" s="61"/>
      <c r="AAQ28" s="61"/>
      <c r="AAR28" s="61"/>
      <c r="AAS28" s="61"/>
      <c r="AAT28" s="61"/>
      <c r="AAU28" s="61"/>
      <c r="AAV28" s="61"/>
      <c r="AAW28" s="61"/>
      <c r="AAX28" s="61"/>
      <c r="AAY28" s="61"/>
      <c r="AAZ28" s="61"/>
      <c r="ABA28" s="61"/>
      <c r="ABB28" s="61"/>
      <c r="ABC28" s="61"/>
      <c r="ABD28" s="61"/>
      <c r="ABE28" s="61"/>
      <c r="ABF28" s="61"/>
      <c r="ABG28" s="61"/>
      <c r="ABH28" s="61"/>
      <c r="ABI28" s="61"/>
      <c r="ABJ28" s="61"/>
      <c r="ABK28" s="61"/>
      <c r="ABL28" s="61"/>
      <c r="ABM28" s="61"/>
      <c r="ABN28" s="61"/>
      <c r="ABO28" s="61"/>
      <c r="ABP28" s="61"/>
      <c r="ABQ28" s="61"/>
      <c r="ABR28" s="61"/>
      <c r="ABS28" s="61"/>
      <c r="ABT28" s="61"/>
      <c r="ABU28" s="61"/>
      <c r="ABV28" s="61"/>
      <c r="ABW28" s="61"/>
      <c r="ABX28" s="61"/>
      <c r="ABY28" s="61"/>
      <c r="ABZ28" s="61"/>
      <c r="ACA28" s="61"/>
      <c r="ACB28" s="61"/>
      <c r="ACC28" s="61"/>
      <c r="ACD28" s="61"/>
      <c r="ACE28" s="61"/>
      <c r="ACF28" s="61"/>
      <c r="ACG28" s="61"/>
      <c r="ACH28" s="61"/>
      <c r="ACI28" s="61"/>
      <c r="ACJ28" s="61"/>
      <c r="ACK28" s="61"/>
      <c r="ACL28" s="61"/>
      <c r="ACM28" s="61"/>
      <c r="ACN28" s="61"/>
      <c r="ACO28" s="61"/>
      <c r="ACP28" s="61"/>
      <c r="ACQ28" s="61"/>
      <c r="ACR28" s="61"/>
      <c r="ACS28" s="61"/>
      <c r="ACT28" s="61"/>
      <c r="ACU28" s="61"/>
      <c r="ACV28" s="61"/>
      <c r="ACW28" s="61"/>
      <c r="ACX28" s="61"/>
      <c r="ACY28" s="61"/>
      <c r="ACZ28" s="61"/>
      <c r="ADA28" s="61"/>
      <c r="ADB28" s="61"/>
      <c r="ADC28" s="61"/>
      <c r="ADD28" s="61"/>
      <c r="ADE28" s="61"/>
      <c r="ADF28" s="61"/>
      <c r="ADG28" s="61"/>
      <c r="ADH28" s="61"/>
      <c r="ADI28" s="61"/>
      <c r="ADJ28" s="61"/>
      <c r="ADK28" s="61"/>
      <c r="ADL28" s="61"/>
      <c r="ADM28" s="61"/>
      <c r="ADN28" s="61"/>
      <c r="ADO28" s="61"/>
      <c r="ADP28" s="61"/>
      <c r="ADQ28" s="61"/>
      <c r="ADR28" s="61"/>
      <c r="ADS28" s="61"/>
      <c r="ADT28" s="61"/>
      <c r="ADU28" s="61"/>
      <c r="ADV28" s="61"/>
      <c r="ADW28" s="61"/>
      <c r="ADX28" s="61"/>
      <c r="ADY28" s="61"/>
      <c r="ADZ28" s="61"/>
      <c r="AEA28" s="61"/>
      <c r="AEB28" s="61"/>
      <c r="AEC28" s="61"/>
      <c r="AED28" s="61"/>
      <c r="AEE28" s="61"/>
      <c r="AEF28" s="61"/>
      <c r="AEG28" s="61"/>
      <c r="AEH28" s="61"/>
      <c r="AEI28" s="61"/>
      <c r="AEJ28" s="61"/>
      <c r="AEK28" s="61"/>
      <c r="AEL28" s="61"/>
      <c r="AEM28" s="61"/>
      <c r="AEN28" s="61"/>
      <c r="AEO28" s="61"/>
      <c r="AEP28" s="61"/>
      <c r="AEQ28" s="61"/>
      <c r="AER28" s="61"/>
      <c r="AES28" s="61"/>
      <c r="AET28" s="61"/>
      <c r="AEU28" s="61"/>
      <c r="AEV28" s="61"/>
      <c r="AEW28" s="61"/>
      <c r="AEX28" s="61"/>
      <c r="AEY28" s="61"/>
      <c r="AEZ28" s="61"/>
      <c r="AFA28" s="61"/>
      <c r="AFB28" s="61"/>
      <c r="AFC28" s="61"/>
      <c r="AFD28" s="61"/>
      <c r="AFE28" s="61"/>
      <c r="AFF28" s="61"/>
      <c r="AFG28" s="61"/>
      <c r="AFH28" s="61"/>
      <c r="AFI28" s="61"/>
      <c r="AFJ28" s="61"/>
      <c r="AFK28" s="61"/>
      <c r="AFL28" s="61"/>
      <c r="AFM28" s="61"/>
      <c r="AFN28" s="61"/>
      <c r="AFO28" s="61"/>
      <c r="AFP28" s="61"/>
      <c r="AFQ28" s="61"/>
      <c r="AFR28" s="61"/>
      <c r="AFS28" s="61"/>
      <c r="AFT28" s="61"/>
      <c r="AFU28" s="61"/>
      <c r="AFV28" s="61"/>
      <c r="AFW28" s="61"/>
      <c r="AFX28" s="61"/>
      <c r="AFY28" s="61"/>
      <c r="AFZ28" s="61"/>
      <c r="AGA28" s="61"/>
      <c r="AGB28" s="61"/>
      <c r="AGC28" s="61"/>
      <c r="AGD28" s="61"/>
      <c r="AGE28" s="61"/>
      <c r="AGF28" s="61"/>
      <c r="AGG28" s="61"/>
      <c r="AGH28" s="61"/>
      <c r="AGI28" s="61"/>
      <c r="AGJ28" s="61"/>
      <c r="AGK28" s="61"/>
      <c r="AGL28" s="61"/>
      <c r="AGM28" s="61"/>
      <c r="AGN28" s="61"/>
      <c r="AGO28" s="61"/>
      <c r="AGP28" s="61"/>
      <c r="AGQ28" s="61"/>
      <c r="AGR28" s="61"/>
      <c r="AGS28" s="61"/>
      <c r="AGT28" s="61"/>
      <c r="AGU28" s="61"/>
      <c r="AGV28" s="61"/>
      <c r="AGW28" s="61"/>
      <c r="AGX28" s="61"/>
      <c r="AGY28" s="61"/>
      <c r="AGZ28" s="61"/>
      <c r="AHA28" s="61"/>
      <c r="AHB28" s="61"/>
      <c r="AHC28" s="61"/>
      <c r="AHD28" s="61"/>
      <c r="AHE28" s="61"/>
      <c r="AHF28" s="61"/>
      <c r="AHG28" s="61"/>
      <c r="AHH28" s="61"/>
      <c r="AHI28" s="61"/>
      <c r="AHJ28" s="61"/>
      <c r="AHK28" s="61"/>
      <c r="AHL28" s="61"/>
      <c r="AHM28" s="61"/>
      <c r="AHN28" s="61"/>
      <c r="AHO28" s="61"/>
      <c r="AHP28" s="61"/>
      <c r="AHQ28" s="61"/>
      <c r="AHR28" s="61"/>
      <c r="AHS28" s="61"/>
      <c r="AHT28" s="61"/>
      <c r="AHU28" s="61"/>
      <c r="AHV28" s="61"/>
      <c r="AHW28" s="61"/>
      <c r="AHX28" s="61"/>
      <c r="AHY28" s="61"/>
      <c r="AHZ28" s="61"/>
      <c r="AIA28" s="61"/>
      <c r="AIB28" s="61"/>
      <c r="AIC28" s="61"/>
      <c r="AID28" s="61"/>
      <c r="AIE28" s="61"/>
      <c r="AIF28" s="61"/>
      <c r="AIG28" s="61"/>
      <c r="AIH28" s="61"/>
      <c r="AII28" s="61"/>
      <c r="AIJ28" s="61"/>
      <c r="AIK28" s="61"/>
      <c r="AIL28" s="61"/>
      <c r="AIM28" s="61"/>
      <c r="AIN28" s="61"/>
      <c r="AIO28" s="61"/>
      <c r="AIP28" s="61"/>
      <c r="AIQ28" s="61"/>
      <c r="AIR28" s="61"/>
      <c r="AIS28" s="61"/>
      <c r="AIT28" s="61"/>
      <c r="AIU28" s="61"/>
      <c r="AIV28" s="61"/>
      <c r="AIW28" s="61"/>
      <c r="AIX28" s="61"/>
      <c r="AIY28" s="61"/>
      <c r="AIZ28" s="61"/>
      <c r="AJA28" s="61"/>
      <c r="AJB28" s="61"/>
      <c r="AJC28" s="61"/>
      <c r="AJD28" s="61"/>
      <c r="AJE28" s="61"/>
      <c r="AJF28" s="61"/>
      <c r="AJG28" s="61"/>
      <c r="AJH28" s="61"/>
      <c r="AJI28" s="61"/>
      <c r="AJJ28" s="61"/>
      <c r="AJK28" s="61"/>
      <c r="AJL28" s="61"/>
      <c r="AJM28" s="61"/>
      <c r="AJN28" s="61"/>
      <c r="AJO28" s="61"/>
      <c r="AJP28" s="61"/>
      <c r="AJQ28" s="61"/>
      <c r="AJR28" s="61"/>
      <c r="AJS28" s="61"/>
      <c r="AJT28" s="61"/>
      <c r="AJU28" s="61"/>
      <c r="AJV28" s="61"/>
      <c r="AJW28" s="61"/>
      <c r="AJX28" s="61"/>
      <c r="AJY28" s="61"/>
      <c r="AJZ28" s="61"/>
      <c r="AKA28" s="61"/>
      <c r="AKB28" s="61"/>
      <c r="AKC28" s="61"/>
      <c r="AKD28" s="61"/>
      <c r="AKE28" s="61"/>
      <c r="AKF28" s="61"/>
      <c r="AKG28" s="61"/>
      <c r="AKH28" s="61"/>
      <c r="AKI28" s="61"/>
      <c r="AKJ28" s="61"/>
      <c r="AKK28" s="61"/>
      <c r="AKL28" s="61"/>
      <c r="AKM28" s="61"/>
      <c r="AKN28" s="61"/>
      <c r="AKO28" s="61"/>
      <c r="AKP28" s="61"/>
      <c r="AKQ28" s="61"/>
      <c r="AKR28" s="61"/>
      <c r="AKS28" s="61"/>
      <c r="AKT28" s="61"/>
      <c r="AKU28" s="61"/>
      <c r="AKV28" s="61"/>
      <c r="AKW28" s="61"/>
      <c r="AKX28" s="61"/>
      <c r="AKY28" s="61"/>
      <c r="AKZ28" s="61"/>
      <c r="ALA28" s="61"/>
      <c r="ALB28" s="61"/>
      <c r="ALC28" s="61"/>
      <c r="ALD28" s="61"/>
      <c r="ALE28" s="61"/>
      <c r="ALF28" s="61"/>
      <c r="ALG28" s="61"/>
      <c r="ALH28" s="61"/>
      <c r="ALI28" s="61"/>
      <c r="ALJ28" s="61"/>
      <c r="ALK28" s="61"/>
      <c r="ALL28" s="61"/>
      <c r="ALM28" s="61"/>
      <c r="ALN28" s="61"/>
      <c r="ALO28" s="61"/>
      <c r="ALP28" s="61"/>
      <c r="ALQ28" s="61"/>
      <c r="ALR28" s="61"/>
      <c r="ALS28" s="61"/>
      <c r="ALT28" s="61"/>
      <c r="ALU28" s="61"/>
      <c r="ALV28" s="61"/>
      <c r="ALW28" s="61"/>
      <c r="ALX28" s="61"/>
      <c r="ALY28" s="61"/>
      <c r="ALZ28" s="61"/>
      <c r="AMA28" s="61"/>
      <c r="AMB28" s="61"/>
      <c r="AMC28" s="61"/>
      <c r="AMD28" s="61"/>
      <c r="AME28" s="61"/>
      <c r="AMF28" s="61"/>
      <c r="AMG28" s="61"/>
      <c r="AMH28" s="61"/>
      <c r="AMI28" s="61"/>
      <c r="AMJ28" s="61"/>
      <c r="AMK28" s="61"/>
      <c r="AML28" s="61"/>
      <c r="AMM28" s="61"/>
      <c r="AMN28" s="61"/>
      <c r="AMO28" s="61"/>
      <c r="AMP28" s="61"/>
      <c r="AMQ28" s="61"/>
      <c r="AMR28" s="61"/>
      <c r="AMS28" s="61"/>
      <c r="AMT28" s="61"/>
      <c r="AMU28" s="61"/>
      <c r="AMV28" s="61"/>
      <c r="AMW28" s="61"/>
      <c r="AMX28" s="61"/>
      <c r="AMY28" s="61"/>
      <c r="AMZ28" s="61"/>
      <c r="ANA28" s="61"/>
      <c r="ANB28" s="61"/>
      <c r="ANC28" s="61"/>
      <c r="AND28" s="61"/>
      <c r="ANE28" s="61"/>
      <c r="ANF28" s="61"/>
      <c r="ANG28" s="61"/>
      <c r="ANH28" s="61"/>
      <c r="ANI28" s="61"/>
      <c r="ANJ28" s="61"/>
      <c r="ANK28" s="61"/>
      <c r="ANL28" s="61"/>
      <c r="ANM28" s="61"/>
      <c r="ANN28" s="61"/>
      <c r="ANO28" s="61"/>
      <c r="ANP28" s="61"/>
      <c r="ANQ28" s="61"/>
      <c r="ANR28" s="61"/>
      <c r="ANS28" s="61"/>
      <c r="ANT28" s="61"/>
      <c r="ANU28" s="61"/>
      <c r="ANV28" s="61"/>
      <c r="ANW28" s="61"/>
      <c r="ANX28" s="61"/>
      <c r="ANY28" s="61"/>
      <c r="ANZ28" s="61"/>
      <c r="AOA28" s="61"/>
      <c r="AOB28" s="61"/>
      <c r="AOC28" s="61"/>
      <c r="AOD28" s="61"/>
      <c r="AOE28" s="61"/>
      <c r="AOF28" s="61"/>
      <c r="AOG28" s="61"/>
      <c r="AOH28" s="61"/>
      <c r="AOI28" s="61"/>
      <c r="AOJ28" s="61"/>
      <c r="AOK28" s="61"/>
      <c r="AOL28" s="61"/>
      <c r="AOM28" s="61"/>
      <c r="AON28" s="61"/>
      <c r="AOO28" s="61"/>
      <c r="AOP28" s="61"/>
      <c r="AOQ28" s="61"/>
      <c r="AOR28" s="61"/>
      <c r="AOS28" s="61"/>
      <c r="AOT28" s="61"/>
      <c r="AOU28" s="61"/>
      <c r="AOV28" s="61"/>
      <c r="AOW28" s="61"/>
      <c r="AOX28" s="61"/>
      <c r="AOY28" s="61"/>
      <c r="AOZ28" s="61"/>
      <c r="APA28" s="61"/>
      <c r="APB28" s="61"/>
      <c r="APC28" s="61"/>
      <c r="APD28" s="61"/>
      <c r="APE28" s="61"/>
      <c r="APF28" s="61"/>
      <c r="APG28" s="61"/>
      <c r="APH28" s="61"/>
      <c r="API28" s="61"/>
      <c r="APJ28" s="61"/>
      <c r="APK28" s="61"/>
      <c r="APL28" s="61"/>
      <c r="APM28" s="61"/>
      <c r="APN28" s="61"/>
      <c r="APO28" s="61"/>
      <c r="APP28" s="61"/>
      <c r="APQ28" s="61"/>
      <c r="APR28" s="61"/>
      <c r="APS28" s="61"/>
      <c r="APT28" s="61"/>
      <c r="APU28" s="61"/>
      <c r="APV28" s="61"/>
      <c r="APW28" s="61"/>
      <c r="APX28" s="61"/>
      <c r="APY28" s="61"/>
      <c r="APZ28" s="61"/>
      <c r="AQA28" s="61"/>
      <c r="AQB28" s="61"/>
      <c r="AQC28" s="61"/>
      <c r="AQD28" s="61"/>
      <c r="AQE28" s="61"/>
      <c r="AQF28" s="61"/>
      <c r="AQG28" s="61"/>
      <c r="AQH28" s="61"/>
      <c r="AQI28" s="61"/>
      <c r="AQJ28" s="61"/>
      <c r="AQK28" s="61"/>
      <c r="AQL28" s="61"/>
      <c r="AQM28" s="61"/>
      <c r="AQN28" s="61"/>
      <c r="AQO28" s="61"/>
      <c r="AQP28" s="61"/>
      <c r="AQQ28" s="61"/>
      <c r="AQR28" s="61"/>
      <c r="AQS28" s="61"/>
      <c r="AQT28" s="61"/>
      <c r="AQU28" s="61"/>
      <c r="AQV28" s="61"/>
      <c r="AQW28" s="61"/>
      <c r="AQX28" s="61"/>
      <c r="AQY28" s="61"/>
      <c r="AQZ28" s="61"/>
      <c r="ARA28" s="61"/>
      <c r="ARB28" s="61"/>
      <c r="ARC28" s="61"/>
      <c r="ARD28" s="61"/>
      <c r="ARE28" s="61"/>
      <c r="ARF28" s="61"/>
      <c r="ARG28" s="61"/>
      <c r="ARH28" s="61"/>
      <c r="ARI28" s="61"/>
      <c r="ARJ28" s="61"/>
      <c r="ARK28" s="61"/>
      <c r="ARL28" s="61"/>
      <c r="ARM28" s="61"/>
      <c r="ARN28" s="61"/>
      <c r="ARO28" s="61"/>
      <c r="ARP28" s="61"/>
      <c r="ARQ28" s="61"/>
      <c r="ARR28" s="61"/>
      <c r="ARS28" s="61"/>
      <c r="ART28" s="61"/>
      <c r="ARU28" s="61"/>
      <c r="ARV28" s="61"/>
      <c r="ARW28" s="61"/>
      <c r="ARX28" s="61"/>
      <c r="ARY28" s="61"/>
      <c r="ARZ28" s="61"/>
      <c r="ASA28" s="61"/>
      <c r="ASB28" s="61"/>
      <c r="ASC28" s="61"/>
      <c r="ASD28" s="61"/>
      <c r="ASE28" s="61"/>
      <c r="ASF28" s="61"/>
      <c r="ASG28" s="61"/>
      <c r="ASH28" s="61"/>
      <c r="ASI28" s="61"/>
      <c r="ASJ28" s="61"/>
      <c r="ASK28" s="61"/>
      <c r="ASL28" s="61"/>
      <c r="ASM28" s="61"/>
      <c r="ASN28" s="61"/>
      <c r="ASO28" s="61"/>
      <c r="ASP28" s="61"/>
      <c r="ASQ28" s="61"/>
      <c r="ASR28" s="61"/>
      <c r="ASS28" s="61"/>
      <c r="AST28" s="61"/>
      <c r="ASU28" s="61"/>
      <c r="ASV28" s="61"/>
      <c r="ASW28" s="61"/>
      <c r="ASX28" s="61"/>
      <c r="ASY28" s="61"/>
      <c r="ASZ28" s="61"/>
      <c r="ATA28" s="61"/>
      <c r="ATB28" s="61"/>
      <c r="ATC28" s="61"/>
      <c r="ATD28" s="61"/>
      <c r="ATE28" s="61"/>
      <c r="ATF28" s="61"/>
      <c r="ATG28" s="61"/>
      <c r="ATH28" s="61"/>
      <c r="ATI28" s="61"/>
      <c r="ATJ28" s="61"/>
      <c r="ATK28" s="61"/>
      <c r="ATL28" s="61"/>
      <c r="ATM28" s="61"/>
      <c r="ATN28" s="61"/>
      <c r="ATO28" s="61"/>
      <c r="ATP28" s="61"/>
      <c r="ATQ28" s="61"/>
      <c r="ATR28" s="61"/>
      <c r="ATS28" s="61"/>
      <c r="ATT28" s="61"/>
      <c r="ATU28" s="61"/>
      <c r="ATV28" s="61"/>
      <c r="ATW28" s="61"/>
      <c r="ATX28" s="61"/>
      <c r="ATY28" s="61"/>
      <c r="ATZ28" s="61"/>
      <c r="AUA28" s="61"/>
      <c r="AUB28" s="61"/>
      <c r="AUC28" s="61"/>
      <c r="AUD28" s="61"/>
      <c r="AUE28" s="61"/>
      <c r="AUF28" s="61"/>
      <c r="AUG28" s="61"/>
      <c r="AUH28" s="61"/>
      <c r="AUI28" s="61"/>
      <c r="AUJ28" s="61"/>
      <c r="AUK28" s="61"/>
      <c r="AUL28" s="61"/>
      <c r="AUM28" s="61"/>
      <c r="AUN28" s="61"/>
      <c r="AUO28" s="61"/>
      <c r="AUP28" s="61"/>
      <c r="AUQ28" s="61"/>
      <c r="AUR28" s="61"/>
      <c r="AUS28" s="61"/>
      <c r="AUT28" s="61"/>
      <c r="AUU28" s="61"/>
      <c r="AUV28" s="61"/>
      <c r="AUW28" s="61"/>
      <c r="AUX28" s="61"/>
      <c r="AUY28" s="61"/>
      <c r="AUZ28" s="61"/>
      <c r="AVA28" s="61"/>
      <c r="AVB28" s="61"/>
      <c r="AVC28" s="61"/>
      <c r="AVD28" s="61"/>
      <c r="AVE28" s="61"/>
      <c r="AVF28" s="61"/>
      <c r="AVG28" s="61"/>
      <c r="AVH28" s="61"/>
      <c r="AVI28" s="61"/>
      <c r="AVJ28" s="61"/>
      <c r="AVK28" s="61"/>
      <c r="AVL28" s="61"/>
      <c r="AVM28" s="61"/>
      <c r="AVN28" s="61"/>
      <c r="AVO28" s="61"/>
      <c r="AVP28" s="61"/>
      <c r="AVQ28" s="61"/>
      <c r="AVR28" s="61"/>
      <c r="AVS28" s="61"/>
      <c r="AVT28" s="61"/>
      <c r="AVU28" s="61"/>
      <c r="AVV28" s="61"/>
      <c r="AVW28" s="61"/>
      <c r="AVX28" s="61"/>
      <c r="AVY28" s="61"/>
      <c r="AVZ28" s="61"/>
      <c r="AWA28" s="61"/>
      <c r="AWB28" s="61"/>
      <c r="AWC28" s="61"/>
      <c r="AWD28" s="61"/>
      <c r="AWE28" s="61"/>
      <c r="AWF28" s="61"/>
      <c r="AWG28" s="61"/>
      <c r="AWH28" s="61"/>
      <c r="AWI28" s="61"/>
      <c r="AWJ28" s="61"/>
      <c r="AWK28" s="61"/>
      <c r="AWL28" s="61"/>
      <c r="AWM28" s="61"/>
      <c r="AWN28" s="61"/>
      <c r="AWO28" s="61"/>
      <c r="AWP28" s="61"/>
      <c r="AWQ28" s="61"/>
      <c r="AWR28" s="61"/>
      <c r="AWS28" s="61"/>
      <c r="AWT28" s="61"/>
      <c r="AWU28" s="61"/>
      <c r="AWV28" s="61"/>
      <c r="AWW28" s="61"/>
      <c r="AWX28" s="61"/>
      <c r="AWY28" s="61"/>
      <c r="AWZ28" s="61"/>
      <c r="AXA28" s="61"/>
      <c r="AXB28" s="61"/>
      <c r="AXC28" s="61"/>
      <c r="AXD28" s="61"/>
      <c r="AXE28" s="61"/>
      <c r="AXF28" s="61"/>
      <c r="AXG28" s="61"/>
      <c r="AXH28" s="61"/>
      <c r="AXI28" s="61"/>
      <c r="AXJ28" s="61"/>
      <c r="AXK28" s="61"/>
      <c r="AXL28" s="61"/>
      <c r="AXM28" s="61"/>
      <c r="AXN28" s="61"/>
      <c r="AXO28" s="61"/>
      <c r="AXP28" s="61"/>
      <c r="AXQ28" s="61"/>
      <c r="AXR28" s="61"/>
      <c r="AXS28" s="61"/>
      <c r="AXT28" s="61"/>
      <c r="AXU28" s="61"/>
      <c r="AXV28" s="61"/>
      <c r="AXW28" s="61"/>
      <c r="AXX28" s="61"/>
      <c r="AXY28" s="61"/>
      <c r="AXZ28" s="61"/>
      <c r="AYA28" s="61"/>
      <c r="AYB28" s="61"/>
      <c r="AYC28" s="61"/>
      <c r="AYD28" s="61"/>
      <c r="AYE28" s="61"/>
      <c r="AYF28" s="61"/>
      <c r="AYG28" s="61"/>
      <c r="AYH28" s="61"/>
      <c r="AYI28" s="61"/>
      <c r="AYJ28" s="61"/>
      <c r="AYK28" s="61"/>
      <c r="AYL28" s="61"/>
      <c r="AYM28" s="61"/>
      <c r="AYN28" s="61"/>
      <c r="AYO28" s="61"/>
      <c r="AYP28" s="61"/>
      <c r="AYQ28" s="61"/>
      <c r="AYR28" s="61"/>
      <c r="AYS28" s="61"/>
      <c r="AYT28" s="61"/>
      <c r="AYU28" s="61"/>
      <c r="AYV28" s="61"/>
      <c r="AYW28" s="61"/>
      <c r="AYX28" s="61"/>
      <c r="AYY28" s="61"/>
      <c r="AYZ28" s="61"/>
      <c r="AZA28" s="61"/>
      <c r="AZB28" s="61"/>
      <c r="AZC28" s="61"/>
      <c r="AZD28" s="61"/>
      <c r="AZE28" s="61"/>
      <c r="AZF28" s="61"/>
      <c r="AZG28" s="61"/>
      <c r="AZH28" s="61"/>
      <c r="AZI28" s="61"/>
      <c r="AZJ28" s="61"/>
      <c r="AZK28" s="61"/>
      <c r="AZL28" s="61"/>
      <c r="AZM28" s="61"/>
      <c r="AZN28" s="61"/>
      <c r="AZO28" s="61"/>
      <c r="AZP28" s="61"/>
      <c r="AZQ28" s="61"/>
      <c r="AZR28" s="61"/>
      <c r="AZS28" s="61"/>
      <c r="AZT28" s="61"/>
      <c r="AZU28" s="61"/>
      <c r="AZV28" s="61"/>
      <c r="AZW28" s="61"/>
      <c r="AZX28" s="61"/>
      <c r="AZY28" s="61"/>
      <c r="AZZ28" s="61"/>
      <c r="BAA28" s="61"/>
      <c r="BAB28" s="61"/>
      <c r="BAC28" s="61"/>
      <c r="BAD28" s="61"/>
      <c r="BAE28" s="61"/>
      <c r="BAF28" s="61"/>
      <c r="BAG28" s="61"/>
      <c r="BAH28" s="61"/>
      <c r="BAI28" s="61"/>
      <c r="BAJ28" s="61"/>
      <c r="BAK28" s="61"/>
      <c r="BAL28" s="61"/>
      <c r="BAM28" s="61"/>
      <c r="BAN28" s="61"/>
      <c r="BAO28" s="61"/>
      <c r="BAP28" s="61"/>
      <c r="BAQ28" s="61"/>
      <c r="BAR28" s="61"/>
      <c r="BAS28" s="61"/>
      <c r="BAT28" s="61"/>
      <c r="BAU28" s="61"/>
      <c r="BAV28" s="61"/>
      <c r="BAW28" s="61"/>
      <c r="BAX28" s="61"/>
      <c r="BAY28" s="61"/>
      <c r="BAZ28" s="61"/>
      <c r="BBA28" s="61"/>
      <c r="BBB28" s="61"/>
      <c r="BBC28" s="61"/>
      <c r="BBD28" s="61"/>
      <c r="BBE28" s="61"/>
      <c r="BBF28" s="61"/>
      <c r="BBG28" s="61"/>
      <c r="BBH28" s="61"/>
      <c r="BBI28" s="61"/>
      <c r="BBJ28" s="61"/>
      <c r="BBK28" s="61"/>
      <c r="BBL28" s="61"/>
      <c r="BBM28" s="61"/>
      <c r="BBN28" s="61"/>
      <c r="BBO28" s="61"/>
      <c r="BBP28" s="61"/>
      <c r="BBQ28" s="61"/>
      <c r="BBR28" s="61"/>
      <c r="BBS28" s="61"/>
      <c r="BBT28" s="61"/>
      <c r="BBU28" s="61"/>
      <c r="BBV28" s="61"/>
      <c r="BBW28" s="61"/>
      <c r="BBX28" s="61"/>
      <c r="BBY28" s="61"/>
      <c r="BBZ28" s="61"/>
      <c r="BCA28" s="61"/>
      <c r="BCB28" s="61"/>
      <c r="BCC28" s="61"/>
      <c r="BCD28" s="61"/>
      <c r="BCE28" s="61"/>
      <c r="BCF28" s="61"/>
      <c r="BCG28" s="61"/>
      <c r="BCH28" s="61"/>
      <c r="BCI28" s="61"/>
      <c r="BCJ28" s="61"/>
      <c r="BCK28" s="61"/>
      <c r="BCL28" s="61"/>
      <c r="BCM28" s="61"/>
      <c r="BCN28" s="61"/>
      <c r="BCO28" s="61"/>
      <c r="BCP28" s="61"/>
      <c r="BCQ28" s="61"/>
      <c r="BCR28" s="61"/>
      <c r="BCS28" s="61"/>
      <c r="BCT28" s="61"/>
      <c r="BCU28" s="61"/>
      <c r="BCV28" s="61"/>
      <c r="BCW28" s="61"/>
      <c r="BCX28" s="61"/>
      <c r="BCY28" s="61"/>
      <c r="BCZ28" s="61"/>
      <c r="BDA28" s="61"/>
      <c r="BDB28" s="61"/>
      <c r="BDC28" s="61"/>
      <c r="BDD28" s="61"/>
      <c r="BDE28" s="61"/>
      <c r="BDF28" s="61"/>
      <c r="BDG28" s="61"/>
      <c r="BDH28" s="61"/>
      <c r="BDI28" s="61"/>
      <c r="BDJ28" s="61"/>
      <c r="BDK28" s="61"/>
      <c r="BDL28" s="61"/>
      <c r="BDM28" s="61"/>
      <c r="BDN28" s="61"/>
      <c r="BDO28" s="61"/>
      <c r="BDP28" s="61"/>
      <c r="BDQ28" s="61"/>
      <c r="BDR28" s="61"/>
      <c r="BDS28" s="61"/>
      <c r="BDT28" s="61"/>
      <c r="BDU28" s="61"/>
      <c r="BDV28" s="61"/>
      <c r="BDW28" s="61"/>
      <c r="BDX28" s="61"/>
      <c r="BDY28" s="61"/>
      <c r="BDZ28" s="61"/>
      <c r="BEA28" s="61"/>
      <c r="BEB28" s="61"/>
      <c r="BEC28" s="61"/>
      <c r="BED28" s="61"/>
      <c r="BEE28" s="61"/>
      <c r="BEF28" s="61"/>
      <c r="BEG28" s="61"/>
      <c r="BEH28" s="61"/>
      <c r="BEI28" s="61"/>
      <c r="BEJ28" s="61"/>
      <c r="BEK28" s="61"/>
      <c r="BEL28" s="61"/>
      <c r="BEM28" s="61"/>
      <c r="BEN28" s="61"/>
      <c r="BEO28" s="61"/>
      <c r="BEP28" s="61"/>
      <c r="BEQ28" s="61"/>
      <c r="BER28" s="61"/>
      <c r="BES28" s="61"/>
      <c r="BET28" s="61"/>
      <c r="BEU28" s="61"/>
      <c r="BEV28" s="61"/>
      <c r="BEW28" s="61"/>
      <c r="BEX28" s="61"/>
      <c r="BEY28" s="61"/>
      <c r="BEZ28" s="61"/>
      <c r="BFA28" s="61"/>
      <c r="BFB28" s="61"/>
      <c r="BFC28" s="61"/>
      <c r="BFD28" s="61"/>
      <c r="BFE28" s="61"/>
      <c r="BFF28" s="61"/>
      <c r="BFG28" s="61"/>
      <c r="BFH28" s="61"/>
      <c r="BFI28" s="61"/>
      <c r="BFJ28" s="61"/>
      <c r="BFK28" s="61"/>
      <c r="BFL28" s="61"/>
      <c r="BFM28" s="61"/>
      <c r="BFN28" s="61"/>
      <c r="BFO28" s="61"/>
      <c r="BFP28" s="61"/>
      <c r="BFQ28" s="61"/>
      <c r="BFR28" s="61"/>
      <c r="BFS28" s="61"/>
      <c r="BFT28" s="61"/>
      <c r="BFU28" s="61"/>
      <c r="BFV28" s="61"/>
      <c r="BFW28" s="61"/>
      <c r="BFX28" s="61"/>
      <c r="BFY28" s="61"/>
      <c r="BFZ28" s="61"/>
      <c r="BGA28" s="61"/>
      <c r="BGB28" s="61"/>
      <c r="BGC28" s="61"/>
      <c r="BGD28" s="61"/>
      <c r="BGE28" s="61"/>
      <c r="BGF28" s="61"/>
      <c r="BGG28" s="61"/>
      <c r="BGH28" s="61"/>
      <c r="BGI28" s="61"/>
      <c r="BGJ28" s="61"/>
      <c r="BGK28" s="61"/>
      <c r="BGL28" s="61"/>
      <c r="BGM28" s="61"/>
      <c r="BGN28" s="61"/>
      <c r="BGO28" s="61"/>
      <c r="BGP28" s="61"/>
      <c r="BGQ28" s="61"/>
      <c r="BGR28" s="61"/>
      <c r="BGS28" s="61"/>
      <c r="BGT28" s="61"/>
      <c r="BGU28" s="61"/>
      <c r="BGV28" s="61"/>
      <c r="BGW28" s="61"/>
      <c r="BGX28" s="61"/>
      <c r="BGY28" s="61"/>
      <c r="BGZ28" s="61"/>
      <c r="BHA28" s="61"/>
      <c r="BHB28" s="61"/>
      <c r="BHC28" s="61"/>
      <c r="BHD28" s="61"/>
      <c r="BHE28" s="61"/>
      <c r="BHF28" s="61"/>
      <c r="BHG28" s="61"/>
      <c r="BHH28" s="61"/>
      <c r="BHI28" s="61"/>
      <c r="BHJ28" s="61"/>
      <c r="BHK28" s="61"/>
      <c r="BHL28" s="61"/>
      <c r="BHM28" s="61"/>
      <c r="BHN28" s="61"/>
      <c r="BHO28" s="61"/>
      <c r="BHP28" s="61"/>
      <c r="BHQ28" s="61"/>
      <c r="BHR28" s="61"/>
      <c r="BHS28" s="61"/>
      <c r="BHT28" s="61"/>
      <c r="BHU28" s="61"/>
      <c r="BHV28" s="61"/>
      <c r="BHW28" s="61"/>
      <c r="BHX28" s="61"/>
      <c r="BHY28" s="61"/>
      <c r="BHZ28" s="61"/>
      <c r="BIA28" s="61"/>
      <c r="BIB28" s="61"/>
      <c r="BIC28" s="61"/>
      <c r="BID28" s="61"/>
      <c r="BIE28" s="61"/>
      <c r="BIF28" s="61"/>
      <c r="BIG28" s="61"/>
      <c r="BIH28" s="61"/>
      <c r="BII28" s="61"/>
      <c r="BIJ28" s="61"/>
      <c r="BIK28" s="61"/>
      <c r="BIL28" s="61"/>
      <c r="BIM28" s="61"/>
      <c r="BIN28" s="61"/>
      <c r="BIO28" s="61"/>
      <c r="BIP28" s="61"/>
      <c r="BIQ28" s="61"/>
      <c r="BIR28" s="61"/>
      <c r="BIS28" s="61"/>
      <c r="BIT28" s="61"/>
      <c r="BIU28" s="61"/>
      <c r="BIV28" s="61"/>
      <c r="BIW28" s="61"/>
      <c r="BIX28" s="61"/>
      <c r="BIY28" s="61"/>
      <c r="BIZ28" s="61"/>
      <c r="BJA28" s="61"/>
      <c r="BJB28" s="61"/>
      <c r="BJC28" s="61"/>
      <c r="BJD28" s="61"/>
      <c r="BJE28" s="61"/>
      <c r="BJF28" s="61"/>
      <c r="BJG28" s="61"/>
      <c r="BJH28" s="61"/>
      <c r="BJI28" s="61"/>
      <c r="BJJ28" s="61"/>
      <c r="BJK28" s="61"/>
      <c r="BJL28" s="61"/>
      <c r="BJM28" s="61"/>
      <c r="BJN28" s="61"/>
      <c r="BJO28" s="61"/>
      <c r="BJP28" s="61"/>
      <c r="BJQ28" s="61"/>
      <c r="BJR28" s="61"/>
      <c r="BJS28" s="61"/>
      <c r="BJT28" s="61"/>
      <c r="BJU28" s="61"/>
      <c r="BJV28" s="61"/>
      <c r="BJW28" s="61"/>
      <c r="BJX28" s="61"/>
      <c r="BJY28" s="61"/>
      <c r="BJZ28" s="61"/>
      <c r="BKA28" s="61"/>
      <c r="BKB28" s="61"/>
      <c r="BKC28" s="61"/>
      <c r="BKD28" s="61"/>
      <c r="BKE28" s="61"/>
      <c r="BKF28" s="61"/>
      <c r="BKG28" s="61"/>
      <c r="BKH28" s="61"/>
      <c r="BKI28" s="61"/>
      <c r="BKJ28" s="61"/>
      <c r="BKK28" s="61"/>
      <c r="BKL28" s="61"/>
      <c r="BKM28" s="61"/>
      <c r="BKN28" s="61"/>
      <c r="BKO28" s="61"/>
      <c r="BKP28" s="61"/>
      <c r="BKQ28" s="61"/>
      <c r="BKR28" s="61"/>
      <c r="BKS28" s="61"/>
      <c r="BKT28" s="61"/>
      <c r="BKU28" s="61"/>
      <c r="BKV28" s="61"/>
      <c r="BKW28" s="61"/>
      <c r="BKX28" s="61"/>
      <c r="BKY28" s="61"/>
      <c r="BKZ28" s="61"/>
      <c r="BLA28" s="61"/>
      <c r="BLB28" s="61"/>
      <c r="BLC28" s="61"/>
      <c r="BLD28" s="61"/>
      <c r="BLE28" s="61"/>
      <c r="BLF28" s="61"/>
      <c r="BLG28" s="61"/>
      <c r="BLH28" s="61"/>
      <c r="BLI28" s="61"/>
      <c r="BLJ28" s="61"/>
      <c r="BLK28" s="61"/>
      <c r="BLL28" s="61"/>
      <c r="BLM28" s="61"/>
      <c r="BLN28" s="61"/>
      <c r="BLO28" s="61"/>
      <c r="BLP28" s="61"/>
      <c r="BLQ28" s="61"/>
      <c r="BLR28" s="61"/>
      <c r="BLS28" s="61"/>
      <c r="BLT28" s="61"/>
      <c r="BLU28" s="61"/>
      <c r="BLV28" s="61"/>
      <c r="BLW28" s="61"/>
      <c r="BLX28" s="61"/>
      <c r="BLY28" s="61"/>
      <c r="BLZ28" s="61"/>
      <c r="BMA28" s="61"/>
      <c r="BMB28" s="61"/>
      <c r="BMC28" s="61"/>
      <c r="BMD28" s="61"/>
      <c r="BME28" s="61"/>
      <c r="BMF28" s="61"/>
      <c r="BMG28" s="61"/>
      <c r="BMH28" s="61"/>
      <c r="BMI28" s="61"/>
      <c r="BMJ28" s="61"/>
      <c r="BMK28" s="61"/>
      <c r="BML28" s="61"/>
      <c r="BMM28" s="61"/>
      <c r="BMN28" s="61"/>
      <c r="BMO28" s="61"/>
      <c r="BMP28" s="61"/>
      <c r="BMQ28" s="61"/>
      <c r="BMR28" s="61"/>
      <c r="BMS28" s="61"/>
      <c r="BMT28" s="61"/>
      <c r="BMU28" s="61"/>
      <c r="BMV28" s="61"/>
      <c r="BMW28" s="61"/>
      <c r="BMX28" s="61"/>
      <c r="BMY28" s="61"/>
      <c r="BMZ28" s="61"/>
      <c r="BNA28" s="61"/>
      <c r="BNB28" s="61"/>
      <c r="BNC28" s="61"/>
      <c r="BND28" s="61"/>
      <c r="BNE28" s="61"/>
      <c r="BNF28" s="61"/>
      <c r="BNG28" s="61"/>
      <c r="BNH28" s="61"/>
      <c r="BNI28" s="61"/>
      <c r="BNJ28" s="61"/>
      <c r="BNK28" s="61"/>
      <c r="BNL28" s="61"/>
      <c r="BNM28" s="61"/>
      <c r="BNN28" s="61"/>
      <c r="BNO28" s="61"/>
      <c r="BNP28" s="61"/>
      <c r="BNQ28" s="61"/>
      <c r="BNR28" s="61"/>
      <c r="BNS28" s="61"/>
      <c r="BNT28" s="61"/>
      <c r="BNU28" s="61"/>
      <c r="BNV28" s="61"/>
      <c r="BNW28" s="61"/>
      <c r="BNX28" s="61"/>
      <c r="BNY28" s="61"/>
      <c r="BNZ28" s="61"/>
      <c r="BOA28" s="61"/>
      <c r="BOB28" s="61"/>
      <c r="BOC28" s="61"/>
      <c r="BOD28" s="61"/>
      <c r="BOE28" s="61"/>
      <c r="BOF28" s="61"/>
      <c r="BOG28" s="61"/>
      <c r="BOH28" s="61"/>
      <c r="BOI28" s="61"/>
      <c r="BOJ28" s="61"/>
      <c r="BOK28" s="61"/>
      <c r="BOL28" s="61"/>
      <c r="BOM28" s="61"/>
      <c r="BON28" s="61"/>
      <c r="BOO28" s="61"/>
      <c r="BOP28" s="61"/>
      <c r="BOQ28" s="61"/>
      <c r="BOR28" s="61"/>
      <c r="BOS28" s="61"/>
      <c r="BOT28" s="61"/>
      <c r="BOU28" s="61"/>
      <c r="BOV28" s="61"/>
      <c r="BOW28" s="61"/>
      <c r="BOX28" s="61"/>
      <c r="BOY28" s="61"/>
      <c r="BOZ28" s="61"/>
      <c r="BPA28" s="61"/>
      <c r="BPB28" s="61"/>
      <c r="BPC28" s="61"/>
      <c r="BPD28" s="61"/>
      <c r="BPE28" s="61"/>
      <c r="BPF28" s="61"/>
      <c r="BPG28" s="61"/>
      <c r="BPH28" s="61"/>
      <c r="BPI28" s="61"/>
      <c r="BPJ28" s="61"/>
      <c r="BPK28" s="61"/>
      <c r="BPL28" s="61"/>
      <c r="BPM28" s="61"/>
      <c r="BPN28" s="61"/>
      <c r="BPO28" s="61"/>
      <c r="BPP28" s="61"/>
      <c r="BPQ28" s="61"/>
      <c r="BPR28" s="61"/>
      <c r="BPS28" s="61"/>
      <c r="BPT28" s="61"/>
      <c r="BPU28" s="61"/>
      <c r="BPV28" s="61"/>
      <c r="BPW28" s="61"/>
      <c r="BPX28" s="61"/>
      <c r="BPY28" s="61"/>
      <c r="BPZ28" s="61"/>
      <c r="BQA28" s="61"/>
      <c r="BQB28" s="61"/>
      <c r="BQC28" s="61"/>
      <c r="BQD28" s="61"/>
      <c r="BQE28" s="61"/>
      <c r="BQF28" s="61"/>
      <c r="BQG28" s="61"/>
      <c r="BQH28" s="61"/>
      <c r="BQI28" s="61"/>
      <c r="BQJ28" s="61"/>
      <c r="BQK28" s="61"/>
      <c r="BQL28" s="61"/>
      <c r="BQM28" s="61"/>
      <c r="BQN28" s="61"/>
      <c r="BQO28" s="61"/>
      <c r="BQP28" s="61"/>
      <c r="BQQ28" s="61"/>
      <c r="BQR28" s="61"/>
      <c r="BQS28" s="61"/>
      <c r="BQT28" s="61"/>
      <c r="BQU28" s="61"/>
      <c r="BQV28" s="61"/>
      <c r="BQW28" s="61"/>
      <c r="BQX28" s="61"/>
      <c r="BQY28" s="61"/>
      <c r="BQZ28" s="61"/>
      <c r="BRA28" s="61"/>
      <c r="BRB28" s="61"/>
      <c r="BRC28" s="61"/>
      <c r="BRD28" s="61"/>
      <c r="BRE28" s="61"/>
      <c r="BRF28" s="61"/>
      <c r="BRG28" s="61"/>
      <c r="BRH28" s="61"/>
      <c r="BRI28" s="61"/>
      <c r="BRJ28" s="61"/>
      <c r="BRK28" s="61"/>
      <c r="BRL28" s="61"/>
      <c r="BRM28" s="61"/>
      <c r="BRN28" s="61"/>
      <c r="BRO28" s="61"/>
      <c r="BRP28" s="61"/>
      <c r="BRQ28" s="61"/>
      <c r="BRR28" s="61"/>
      <c r="BRS28" s="61"/>
      <c r="BRT28" s="61"/>
      <c r="BRU28" s="61"/>
      <c r="BRV28" s="61"/>
      <c r="BRW28" s="61"/>
      <c r="BRX28" s="61"/>
      <c r="BRY28" s="61"/>
      <c r="BRZ28" s="61"/>
      <c r="BSA28" s="61"/>
      <c r="BSB28" s="61"/>
      <c r="BSC28" s="61"/>
      <c r="BSD28" s="61"/>
      <c r="BSE28" s="61"/>
      <c r="BSF28" s="61"/>
      <c r="BSG28" s="61"/>
      <c r="BSH28" s="61"/>
      <c r="BSI28" s="61"/>
      <c r="BSJ28" s="61"/>
      <c r="BSK28" s="61"/>
      <c r="BSL28" s="61"/>
      <c r="BSM28" s="61"/>
      <c r="BSN28" s="61"/>
      <c r="BSO28" s="61"/>
      <c r="BSP28" s="61"/>
      <c r="BSQ28" s="61"/>
      <c r="BSR28" s="61"/>
      <c r="BSS28" s="61"/>
      <c r="BST28" s="61"/>
      <c r="BSU28" s="61"/>
      <c r="BSV28" s="61"/>
      <c r="BSW28" s="61"/>
      <c r="BSX28" s="61"/>
      <c r="BSY28" s="61"/>
      <c r="BSZ28" s="61"/>
      <c r="BTA28" s="61"/>
      <c r="BTB28" s="61"/>
      <c r="BTC28" s="61"/>
      <c r="BTD28" s="61"/>
      <c r="BTE28" s="61"/>
      <c r="BTF28" s="61"/>
      <c r="BTG28" s="61"/>
      <c r="BTH28" s="61"/>
      <c r="BTI28" s="61"/>
      <c r="BTJ28" s="61"/>
      <c r="BTK28" s="61"/>
      <c r="BTL28" s="61"/>
      <c r="BTM28" s="61"/>
      <c r="BTN28" s="61"/>
      <c r="BTO28" s="61"/>
      <c r="BTP28" s="61"/>
      <c r="BTQ28" s="61"/>
      <c r="BTR28" s="61"/>
      <c r="BTS28" s="61"/>
      <c r="BTT28" s="61"/>
      <c r="BTU28" s="61"/>
      <c r="BTV28" s="61"/>
      <c r="BTW28" s="61"/>
      <c r="BTX28" s="61"/>
      <c r="BTY28" s="61"/>
      <c r="BTZ28" s="61"/>
      <c r="BUA28" s="61"/>
      <c r="BUB28" s="61"/>
      <c r="BUC28" s="61"/>
      <c r="BUD28" s="61"/>
      <c r="BUE28" s="61"/>
      <c r="BUF28" s="61"/>
      <c r="BUG28" s="61"/>
      <c r="BUH28" s="61"/>
      <c r="BUI28" s="61"/>
      <c r="BUJ28" s="61"/>
      <c r="BUK28" s="61"/>
      <c r="BUL28" s="61"/>
      <c r="BUM28" s="61"/>
      <c r="BUN28" s="61"/>
      <c r="BUO28" s="61"/>
      <c r="BUP28" s="61"/>
      <c r="BUQ28" s="61"/>
      <c r="BUR28" s="61"/>
      <c r="BUS28" s="61"/>
      <c r="BUT28" s="61"/>
      <c r="BUU28" s="61"/>
      <c r="BUV28" s="61"/>
      <c r="BUW28" s="61"/>
      <c r="BUX28" s="61"/>
      <c r="BUY28" s="61"/>
      <c r="BUZ28" s="61"/>
      <c r="BVA28" s="61"/>
      <c r="BVB28" s="61"/>
      <c r="BVC28" s="61"/>
      <c r="BVD28" s="61"/>
      <c r="BVE28" s="61"/>
      <c r="BVF28" s="61"/>
      <c r="BVG28" s="61"/>
      <c r="BVH28" s="61"/>
      <c r="BVI28" s="61"/>
      <c r="BVJ28" s="61"/>
      <c r="BVK28" s="61"/>
      <c r="BVL28" s="61"/>
      <c r="BVM28" s="61"/>
      <c r="BVN28" s="61"/>
      <c r="BVO28" s="61"/>
      <c r="BVP28" s="61"/>
      <c r="BVQ28" s="61"/>
      <c r="BVR28" s="61"/>
      <c r="BVS28" s="61"/>
      <c r="BVT28" s="61"/>
      <c r="BVU28" s="61"/>
      <c r="BVV28" s="61"/>
      <c r="BVW28" s="61"/>
      <c r="BVX28" s="61"/>
      <c r="BVY28" s="61"/>
      <c r="BVZ28" s="61"/>
      <c r="BWA28" s="61"/>
      <c r="BWB28" s="61"/>
      <c r="BWC28" s="61"/>
      <c r="BWD28" s="61"/>
      <c r="BWE28" s="61"/>
      <c r="BWF28" s="61"/>
      <c r="BWG28" s="61"/>
      <c r="BWH28" s="61"/>
      <c r="BWI28" s="61"/>
      <c r="BWJ28" s="61"/>
      <c r="BWK28" s="61"/>
      <c r="BWL28" s="61"/>
      <c r="BWM28" s="61"/>
      <c r="BWN28" s="61"/>
      <c r="BWO28" s="61"/>
      <c r="BWP28" s="61"/>
      <c r="BWQ28" s="61"/>
      <c r="BWR28" s="61"/>
      <c r="BWS28" s="61"/>
      <c r="BWT28" s="61"/>
      <c r="BWU28" s="61"/>
      <c r="BWV28" s="61"/>
      <c r="BWW28" s="61"/>
      <c r="BWX28" s="61"/>
      <c r="BWY28" s="61"/>
      <c r="BWZ28" s="61"/>
      <c r="BXA28" s="61"/>
      <c r="BXB28" s="61"/>
      <c r="BXC28" s="61"/>
      <c r="BXD28" s="61"/>
      <c r="BXE28" s="61"/>
      <c r="BXF28" s="61"/>
      <c r="BXG28" s="61"/>
      <c r="BXH28" s="61"/>
      <c r="BXI28" s="61"/>
      <c r="BXJ28" s="61"/>
      <c r="BXK28" s="61"/>
      <c r="BXL28" s="61"/>
      <c r="BXM28" s="61"/>
      <c r="BXN28" s="61"/>
      <c r="BXO28" s="61"/>
      <c r="BXP28" s="61"/>
      <c r="BXQ28" s="61"/>
      <c r="BXR28" s="61"/>
      <c r="BXS28" s="61"/>
      <c r="BXT28" s="61"/>
      <c r="BXU28" s="61"/>
      <c r="BXV28" s="61"/>
      <c r="BXW28" s="61"/>
      <c r="BXX28" s="61"/>
      <c r="BXY28" s="61"/>
      <c r="BXZ28" s="61"/>
      <c r="BYA28" s="61"/>
      <c r="BYB28" s="61"/>
      <c r="BYC28" s="61"/>
      <c r="BYD28" s="61"/>
      <c r="BYE28" s="61"/>
      <c r="BYF28" s="61"/>
      <c r="BYG28" s="61"/>
      <c r="BYH28" s="61"/>
      <c r="BYI28" s="61"/>
      <c r="BYJ28" s="61"/>
      <c r="BYK28" s="61"/>
      <c r="BYL28" s="61"/>
      <c r="BYM28" s="61"/>
      <c r="BYN28" s="61"/>
      <c r="BYO28" s="61"/>
      <c r="BYP28" s="61"/>
      <c r="BYQ28" s="61"/>
      <c r="BYR28" s="61"/>
      <c r="BYS28" s="61"/>
      <c r="BYT28" s="61"/>
      <c r="BYU28" s="61"/>
      <c r="BYV28" s="61"/>
      <c r="BYW28" s="61"/>
      <c r="BYX28" s="61"/>
      <c r="BYY28" s="61"/>
      <c r="BYZ28" s="61"/>
      <c r="BZA28" s="61"/>
      <c r="BZB28" s="61"/>
      <c r="BZC28" s="61"/>
      <c r="BZD28" s="61"/>
      <c r="BZE28" s="61"/>
      <c r="BZF28" s="61"/>
      <c r="BZG28" s="61"/>
      <c r="BZH28" s="61"/>
      <c r="BZI28" s="61"/>
      <c r="BZJ28" s="61"/>
      <c r="BZK28" s="61"/>
      <c r="BZL28" s="61"/>
      <c r="BZM28" s="61"/>
      <c r="BZN28" s="61"/>
      <c r="BZO28" s="61"/>
      <c r="BZP28" s="61"/>
      <c r="BZQ28" s="61"/>
      <c r="BZR28" s="61"/>
      <c r="BZS28" s="61"/>
      <c r="BZT28" s="61"/>
      <c r="BZU28" s="61"/>
      <c r="BZV28" s="61"/>
      <c r="BZW28" s="61"/>
      <c r="BZX28" s="61"/>
      <c r="BZY28" s="61"/>
      <c r="BZZ28" s="61"/>
      <c r="CAA28" s="61"/>
      <c r="CAB28" s="61"/>
      <c r="CAC28" s="61"/>
      <c r="CAD28" s="61"/>
      <c r="CAE28" s="61"/>
      <c r="CAF28" s="61"/>
      <c r="CAG28" s="61"/>
      <c r="CAH28" s="61"/>
      <c r="CAI28" s="61"/>
      <c r="CAJ28" s="61"/>
      <c r="CAK28" s="61"/>
      <c r="CAL28" s="61"/>
      <c r="CAM28" s="61"/>
      <c r="CAN28" s="61"/>
      <c r="CAO28" s="61"/>
      <c r="CAP28" s="61"/>
      <c r="CAQ28" s="61"/>
      <c r="CAR28" s="61"/>
      <c r="CAS28" s="61"/>
      <c r="CAT28" s="61"/>
      <c r="CAU28" s="61"/>
      <c r="CAV28" s="61"/>
      <c r="CAW28" s="61"/>
      <c r="CAX28" s="61"/>
      <c r="CAY28" s="61"/>
      <c r="CAZ28" s="61"/>
      <c r="CBA28" s="61"/>
      <c r="CBB28" s="61"/>
      <c r="CBC28" s="61"/>
      <c r="CBD28" s="61"/>
      <c r="CBE28" s="61"/>
      <c r="CBF28" s="61"/>
      <c r="CBG28" s="61"/>
      <c r="CBH28" s="61"/>
      <c r="CBI28" s="61"/>
      <c r="CBJ28" s="61"/>
      <c r="CBK28" s="61"/>
      <c r="CBL28" s="61"/>
      <c r="CBM28" s="61"/>
      <c r="CBN28" s="61"/>
      <c r="CBO28" s="61"/>
      <c r="CBP28" s="61"/>
      <c r="CBQ28" s="61"/>
      <c r="CBR28" s="61"/>
      <c r="CBS28" s="61"/>
      <c r="CBT28" s="61"/>
      <c r="CBU28" s="61"/>
      <c r="CBV28" s="61"/>
      <c r="CBW28" s="61"/>
      <c r="CBX28" s="61"/>
      <c r="CBY28" s="61"/>
      <c r="CBZ28" s="61"/>
      <c r="CCA28" s="61"/>
      <c r="CCB28" s="61"/>
      <c r="CCC28" s="61"/>
      <c r="CCD28" s="61"/>
      <c r="CCE28" s="61"/>
      <c r="CCF28" s="61"/>
      <c r="CCG28" s="61"/>
      <c r="CCH28" s="61"/>
      <c r="CCI28" s="61"/>
      <c r="CCJ28" s="61"/>
      <c r="CCK28" s="61"/>
      <c r="CCL28" s="61"/>
      <c r="CCM28" s="61"/>
      <c r="CCN28" s="61"/>
      <c r="CCO28" s="61"/>
      <c r="CCP28" s="61"/>
      <c r="CCQ28" s="61"/>
      <c r="CCR28" s="61"/>
      <c r="CCS28" s="61"/>
      <c r="CCT28" s="61"/>
      <c r="CCU28" s="61"/>
      <c r="CCV28" s="61"/>
      <c r="CCW28" s="61"/>
      <c r="CCX28" s="61"/>
      <c r="CCY28" s="61"/>
      <c r="CCZ28" s="61"/>
      <c r="CDA28" s="61"/>
      <c r="CDB28" s="61"/>
      <c r="CDC28" s="61"/>
      <c r="CDD28" s="61"/>
      <c r="CDE28" s="61"/>
      <c r="CDF28" s="61"/>
      <c r="CDG28" s="61"/>
      <c r="CDH28" s="61"/>
      <c r="CDI28" s="61"/>
      <c r="CDJ28" s="61"/>
      <c r="CDK28" s="61"/>
      <c r="CDL28" s="61"/>
      <c r="CDM28" s="61"/>
      <c r="CDN28" s="61"/>
      <c r="CDO28" s="61"/>
      <c r="CDP28" s="61"/>
      <c r="CDQ28" s="61"/>
      <c r="CDR28" s="61"/>
      <c r="CDS28" s="61"/>
      <c r="CDT28" s="61"/>
      <c r="CDU28" s="61"/>
      <c r="CDV28" s="61"/>
      <c r="CDW28" s="61"/>
      <c r="CDX28" s="61"/>
      <c r="CDY28" s="61"/>
      <c r="CDZ28" s="61"/>
      <c r="CEA28" s="61"/>
      <c r="CEB28" s="61"/>
      <c r="CEC28" s="61"/>
      <c r="CED28" s="61"/>
      <c r="CEE28" s="61"/>
      <c r="CEF28" s="61"/>
      <c r="CEG28" s="61"/>
      <c r="CEH28" s="61"/>
      <c r="CEI28" s="61"/>
      <c r="CEJ28" s="61"/>
      <c r="CEK28" s="61"/>
      <c r="CEL28" s="61"/>
      <c r="CEM28" s="61"/>
      <c r="CEN28" s="61"/>
      <c r="CEO28" s="61"/>
      <c r="CEP28" s="61"/>
      <c r="CEQ28" s="61"/>
      <c r="CER28" s="61"/>
      <c r="CES28" s="61"/>
      <c r="CET28" s="61"/>
      <c r="CEU28" s="61"/>
      <c r="CEV28" s="61"/>
      <c r="CEW28" s="61"/>
      <c r="CEX28" s="61"/>
      <c r="CEY28" s="61"/>
      <c r="CEZ28" s="61"/>
      <c r="CFA28" s="61"/>
      <c r="CFB28" s="61"/>
      <c r="CFC28" s="61"/>
      <c r="CFD28" s="61"/>
      <c r="CFE28" s="61"/>
      <c r="CFF28" s="61"/>
      <c r="CFG28" s="61"/>
      <c r="CFH28" s="61"/>
      <c r="CFI28" s="61"/>
      <c r="CFJ28" s="61"/>
      <c r="CFK28" s="61"/>
      <c r="CFL28" s="61"/>
      <c r="CFM28" s="61"/>
      <c r="CFN28" s="61"/>
      <c r="CFO28" s="61"/>
      <c r="CFP28" s="61"/>
      <c r="CFQ28" s="61"/>
      <c r="CFR28" s="61"/>
      <c r="CFS28" s="61"/>
      <c r="CFT28" s="61"/>
      <c r="CFU28" s="61"/>
      <c r="CFV28" s="61"/>
      <c r="CFW28" s="61"/>
      <c r="CFX28" s="61"/>
      <c r="CFY28" s="61"/>
      <c r="CFZ28" s="61"/>
      <c r="CGA28" s="61"/>
      <c r="CGB28" s="61"/>
      <c r="CGC28" s="61"/>
      <c r="CGD28" s="61"/>
      <c r="CGE28" s="61"/>
      <c r="CGF28" s="61"/>
      <c r="CGG28" s="61"/>
      <c r="CGH28" s="61"/>
      <c r="CGI28" s="61"/>
      <c r="CGJ28" s="61"/>
      <c r="CGK28" s="61"/>
      <c r="CGL28" s="61"/>
      <c r="CGM28" s="61"/>
      <c r="CGN28" s="61"/>
      <c r="CGO28" s="61"/>
      <c r="CGP28" s="61"/>
      <c r="CGQ28" s="61"/>
      <c r="CGR28" s="61"/>
      <c r="CGS28" s="61"/>
      <c r="CGT28" s="61"/>
      <c r="CGU28" s="61"/>
      <c r="CGV28" s="61"/>
      <c r="CGW28" s="61"/>
      <c r="CGX28" s="61"/>
      <c r="CGY28" s="61"/>
      <c r="CGZ28" s="61"/>
      <c r="CHA28" s="61"/>
      <c r="CHB28" s="61"/>
      <c r="CHC28" s="61"/>
      <c r="CHD28" s="61"/>
      <c r="CHE28" s="61"/>
      <c r="CHF28" s="61"/>
      <c r="CHG28" s="61"/>
      <c r="CHH28" s="61"/>
      <c r="CHI28" s="61"/>
      <c r="CHJ28" s="61"/>
      <c r="CHK28" s="61"/>
      <c r="CHL28" s="61"/>
      <c r="CHM28" s="61"/>
      <c r="CHN28" s="61"/>
      <c r="CHO28" s="61"/>
      <c r="CHP28" s="61"/>
      <c r="CHQ28" s="61"/>
      <c r="CHR28" s="61"/>
      <c r="CHS28" s="61"/>
      <c r="CHT28" s="61"/>
      <c r="CHU28" s="61"/>
      <c r="CHV28" s="61"/>
      <c r="CHW28" s="61"/>
      <c r="CHX28" s="61"/>
      <c r="CHY28" s="61"/>
      <c r="CHZ28" s="61"/>
      <c r="CIA28" s="61"/>
      <c r="CIB28" s="61"/>
      <c r="CIC28" s="61"/>
      <c r="CID28" s="61"/>
      <c r="CIE28" s="61"/>
      <c r="CIF28" s="61"/>
      <c r="CIG28" s="61"/>
      <c r="CIH28" s="61"/>
      <c r="CII28" s="61"/>
      <c r="CIJ28" s="61"/>
      <c r="CIK28" s="61"/>
      <c r="CIL28" s="61"/>
      <c r="CIM28" s="61"/>
      <c r="CIN28" s="61"/>
      <c r="CIO28" s="61"/>
      <c r="CIP28" s="61"/>
      <c r="CIQ28" s="61"/>
      <c r="CIR28" s="61"/>
      <c r="CIS28" s="61"/>
      <c r="CIT28" s="61"/>
      <c r="CIU28" s="61"/>
      <c r="CIV28" s="61"/>
      <c r="CIW28" s="61"/>
      <c r="CIX28" s="61"/>
      <c r="CIY28" s="61"/>
      <c r="CIZ28" s="61"/>
      <c r="CJA28" s="61"/>
      <c r="CJB28" s="61"/>
      <c r="CJC28" s="61"/>
      <c r="CJD28" s="61"/>
      <c r="CJE28" s="61"/>
      <c r="CJF28" s="61"/>
      <c r="CJG28" s="61"/>
      <c r="CJH28" s="61"/>
      <c r="CJI28" s="61"/>
      <c r="CJJ28" s="61"/>
      <c r="CJK28" s="61"/>
      <c r="CJL28" s="61"/>
      <c r="CJM28" s="61"/>
      <c r="CJN28" s="61"/>
      <c r="CJO28" s="61"/>
      <c r="CJP28" s="61"/>
      <c r="CJQ28" s="61"/>
      <c r="CJR28" s="61"/>
      <c r="CJS28" s="61"/>
      <c r="CJT28" s="61"/>
      <c r="CJU28" s="61"/>
      <c r="CJV28" s="61"/>
      <c r="CJW28" s="61"/>
      <c r="CJX28" s="61"/>
      <c r="CJY28" s="61"/>
      <c r="CJZ28" s="61"/>
      <c r="CKA28" s="61"/>
      <c r="CKB28" s="61"/>
      <c r="CKC28" s="61"/>
      <c r="CKD28" s="61"/>
      <c r="CKE28" s="61"/>
      <c r="CKF28" s="61"/>
      <c r="CKG28" s="61"/>
      <c r="CKH28" s="61"/>
      <c r="CKI28" s="61"/>
      <c r="CKJ28" s="61"/>
      <c r="CKK28" s="61"/>
      <c r="CKL28" s="61"/>
      <c r="CKM28" s="61"/>
      <c r="CKN28" s="61"/>
      <c r="CKO28" s="61"/>
      <c r="CKP28" s="61"/>
      <c r="CKQ28" s="61"/>
      <c r="CKR28" s="61"/>
      <c r="CKS28" s="61"/>
      <c r="CKT28" s="61"/>
      <c r="CKU28" s="61"/>
      <c r="CKV28" s="61"/>
      <c r="CKW28" s="61"/>
      <c r="CKX28" s="61"/>
      <c r="CKY28" s="61"/>
      <c r="CKZ28" s="61"/>
      <c r="CLA28" s="61"/>
      <c r="CLB28" s="61"/>
      <c r="CLC28" s="61"/>
      <c r="CLD28" s="61"/>
      <c r="CLE28" s="61"/>
      <c r="CLF28" s="61"/>
      <c r="CLG28" s="61"/>
      <c r="CLH28" s="61"/>
      <c r="CLI28" s="61"/>
      <c r="CLJ28" s="61"/>
      <c r="CLK28" s="61"/>
      <c r="CLL28" s="61"/>
      <c r="CLM28" s="61"/>
      <c r="CLN28" s="61"/>
      <c r="CLO28" s="61"/>
      <c r="CLP28" s="61"/>
      <c r="CLQ28" s="61"/>
      <c r="CLR28" s="61"/>
      <c r="CLS28" s="61"/>
      <c r="CLT28" s="61"/>
      <c r="CLU28" s="61"/>
      <c r="CLV28" s="61"/>
      <c r="CLW28" s="61"/>
      <c r="CLX28" s="61"/>
      <c r="CLY28" s="61"/>
      <c r="CLZ28" s="61"/>
      <c r="CMA28" s="61"/>
      <c r="CMB28" s="61"/>
      <c r="CMC28" s="61"/>
      <c r="CMD28" s="61"/>
      <c r="CME28" s="61"/>
      <c r="CMF28" s="61"/>
      <c r="CMG28" s="61"/>
      <c r="CMH28" s="61"/>
      <c r="CMI28" s="61"/>
      <c r="CMJ28" s="61"/>
      <c r="CMK28" s="61"/>
      <c r="CML28" s="61"/>
      <c r="CMM28" s="61"/>
      <c r="CMN28" s="61"/>
      <c r="CMO28" s="61"/>
      <c r="CMP28" s="61"/>
      <c r="CMQ28" s="61"/>
      <c r="CMR28" s="61"/>
      <c r="CMS28" s="61"/>
      <c r="CMT28" s="61"/>
      <c r="CMU28" s="61"/>
      <c r="CMV28" s="61"/>
      <c r="CMW28" s="61"/>
      <c r="CMX28" s="61"/>
      <c r="CMY28" s="61"/>
      <c r="CMZ28" s="61"/>
      <c r="CNA28" s="61"/>
      <c r="CNB28" s="61"/>
      <c r="CNC28" s="61"/>
      <c r="CND28" s="61"/>
      <c r="CNE28" s="61"/>
      <c r="CNF28" s="61"/>
      <c r="CNG28" s="61"/>
      <c r="CNH28" s="61"/>
      <c r="CNI28" s="61"/>
      <c r="CNJ28" s="61"/>
      <c r="CNK28" s="61"/>
      <c r="CNL28" s="61"/>
      <c r="CNM28" s="61"/>
      <c r="CNN28" s="61"/>
      <c r="CNO28" s="61"/>
      <c r="CNP28" s="61"/>
      <c r="CNQ28" s="61"/>
      <c r="CNR28" s="61"/>
      <c r="CNS28" s="61"/>
      <c r="CNT28" s="61"/>
      <c r="CNU28" s="61"/>
      <c r="CNV28" s="61"/>
      <c r="CNW28" s="61"/>
      <c r="CNX28" s="61"/>
      <c r="CNY28" s="61"/>
      <c r="CNZ28" s="61"/>
      <c r="COA28" s="61"/>
      <c r="COB28" s="61"/>
      <c r="COC28" s="61"/>
      <c r="COD28" s="61"/>
      <c r="COE28" s="61"/>
      <c r="COF28" s="61"/>
      <c r="COG28" s="61"/>
      <c r="COH28" s="61"/>
      <c r="COI28" s="61"/>
      <c r="COJ28" s="61"/>
      <c r="COK28" s="61"/>
      <c r="COL28" s="61"/>
      <c r="COM28" s="61"/>
      <c r="CON28" s="61"/>
      <c r="COO28" s="61"/>
      <c r="COP28" s="61"/>
      <c r="COQ28" s="61"/>
      <c r="COR28" s="61"/>
      <c r="COS28" s="61"/>
      <c r="COT28" s="61"/>
      <c r="COU28" s="61"/>
      <c r="COV28" s="61"/>
      <c r="COW28" s="61"/>
      <c r="COX28" s="61"/>
      <c r="COY28" s="61"/>
      <c r="COZ28" s="61"/>
      <c r="CPA28" s="61"/>
      <c r="CPB28" s="61"/>
      <c r="CPC28" s="61"/>
      <c r="CPD28" s="61"/>
      <c r="CPE28" s="61"/>
      <c r="CPF28" s="61"/>
      <c r="CPG28" s="61"/>
      <c r="CPH28" s="61"/>
      <c r="CPI28" s="61"/>
      <c r="CPJ28" s="61"/>
      <c r="CPK28" s="61"/>
      <c r="CPL28" s="61"/>
      <c r="CPM28" s="61"/>
      <c r="CPN28" s="61"/>
      <c r="CPO28" s="61"/>
      <c r="CPP28" s="61"/>
      <c r="CPQ28" s="61"/>
      <c r="CPR28" s="61"/>
      <c r="CPS28" s="61"/>
      <c r="CPT28" s="61"/>
      <c r="CPU28" s="61"/>
      <c r="CPV28" s="61"/>
      <c r="CPW28" s="61"/>
      <c r="CPX28" s="61"/>
      <c r="CPY28" s="61"/>
      <c r="CPZ28" s="61"/>
      <c r="CQA28" s="61"/>
      <c r="CQB28" s="61"/>
      <c r="CQC28" s="61"/>
      <c r="CQD28" s="61"/>
      <c r="CQE28" s="61"/>
      <c r="CQF28" s="61"/>
      <c r="CQG28" s="61"/>
      <c r="CQH28" s="61"/>
      <c r="CQI28" s="61"/>
      <c r="CQJ28" s="61"/>
      <c r="CQK28" s="61"/>
      <c r="CQL28" s="61"/>
      <c r="CQM28" s="61"/>
      <c r="CQN28" s="61"/>
      <c r="CQO28" s="61"/>
      <c r="CQP28" s="61"/>
      <c r="CQQ28" s="61"/>
      <c r="CQR28" s="61"/>
      <c r="CQS28" s="61"/>
      <c r="CQT28" s="61"/>
      <c r="CQU28" s="61"/>
      <c r="CQV28" s="61"/>
      <c r="CQW28" s="61"/>
      <c r="CQX28" s="61"/>
      <c r="CQY28" s="61"/>
      <c r="CQZ28" s="61"/>
      <c r="CRA28" s="61"/>
      <c r="CRB28" s="61"/>
      <c r="CRC28" s="61"/>
      <c r="CRD28" s="61"/>
      <c r="CRE28" s="61"/>
      <c r="CRF28" s="61"/>
      <c r="CRG28" s="61"/>
      <c r="CRH28" s="61"/>
      <c r="CRI28" s="61"/>
      <c r="CRJ28" s="61"/>
      <c r="CRK28" s="61"/>
      <c r="CRL28" s="61"/>
      <c r="CRM28" s="61"/>
      <c r="CRN28" s="61"/>
      <c r="CRO28" s="61"/>
      <c r="CRP28" s="61"/>
      <c r="CRQ28" s="61"/>
      <c r="CRR28" s="61"/>
      <c r="CRS28" s="61"/>
      <c r="CRT28" s="61"/>
      <c r="CRU28" s="61"/>
      <c r="CRV28" s="61"/>
      <c r="CRW28" s="61"/>
      <c r="CRX28" s="61"/>
      <c r="CRY28" s="61"/>
      <c r="CRZ28" s="61"/>
      <c r="CSA28" s="61"/>
      <c r="CSB28" s="61"/>
      <c r="CSC28" s="61"/>
      <c r="CSD28" s="61"/>
      <c r="CSE28" s="61"/>
      <c r="CSF28" s="61"/>
      <c r="CSG28" s="61"/>
      <c r="CSH28" s="61"/>
      <c r="CSI28" s="61"/>
      <c r="CSJ28" s="61"/>
      <c r="CSK28" s="61"/>
      <c r="CSL28" s="61"/>
      <c r="CSM28" s="61"/>
      <c r="CSN28" s="61"/>
      <c r="CSO28" s="61"/>
      <c r="CSP28" s="61"/>
      <c r="CSQ28" s="61"/>
      <c r="CSR28" s="61"/>
      <c r="CSS28" s="61"/>
      <c r="CST28" s="61"/>
      <c r="CSU28" s="61"/>
      <c r="CSV28" s="61"/>
      <c r="CSW28" s="61"/>
      <c r="CSX28" s="61"/>
      <c r="CSY28" s="61"/>
      <c r="CSZ28" s="61"/>
      <c r="CTA28" s="61"/>
      <c r="CTB28" s="61"/>
      <c r="CTC28" s="61"/>
      <c r="CTD28" s="61"/>
      <c r="CTE28" s="61"/>
      <c r="CTF28" s="61"/>
      <c r="CTG28" s="61"/>
      <c r="CTH28" s="61"/>
      <c r="CTI28" s="61"/>
      <c r="CTJ28" s="61"/>
      <c r="CTK28" s="61"/>
      <c r="CTL28" s="61"/>
      <c r="CTM28" s="61"/>
      <c r="CTN28" s="61"/>
      <c r="CTO28" s="61"/>
      <c r="CTP28" s="61"/>
      <c r="CTQ28" s="61"/>
      <c r="CTR28" s="61"/>
      <c r="CTS28" s="61"/>
      <c r="CTT28" s="61"/>
      <c r="CTU28" s="61"/>
      <c r="CTV28" s="61"/>
      <c r="CTW28" s="61"/>
      <c r="CTX28" s="61"/>
      <c r="CTY28" s="61"/>
      <c r="CTZ28" s="61"/>
      <c r="CUA28" s="61"/>
      <c r="CUB28" s="61"/>
      <c r="CUC28" s="61"/>
      <c r="CUD28" s="61"/>
      <c r="CUE28" s="61"/>
      <c r="CUF28" s="61"/>
      <c r="CUG28" s="61"/>
      <c r="CUH28" s="61"/>
      <c r="CUI28" s="61"/>
      <c r="CUJ28" s="61"/>
      <c r="CUK28" s="61"/>
      <c r="CUL28" s="61"/>
      <c r="CUM28" s="61"/>
      <c r="CUN28" s="61"/>
      <c r="CUO28" s="61"/>
      <c r="CUP28" s="61"/>
      <c r="CUQ28" s="61"/>
      <c r="CUR28" s="61"/>
      <c r="CUS28" s="61"/>
      <c r="CUT28" s="61"/>
      <c r="CUU28" s="61"/>
      <c r="CUV28" s="61"/>
      <c r="CUW28" s="61"/>
      <c r="CUX28" s="61"/>
      <c r="CUY28" s="61"/>
      <c r="CUZ28" s="61"/>
      <c r="CVA28" s="61"/>
      <c r="CVB28" s="61"/>
      <c r="CVC28" s="61"/>
      <c r="CVD28" s="61"/>
      <c r="CVE28" s="61"/>
      <c r="CVF28" s="61"/>
      <c r="CVG28" s="61"/>
      <c r="CVH28" s="61"/>
      <c r="CVI28" s="61"/>
      <c r="CVJ28" s="61"/>
      <c r="CVK28" s="61"/>
      <c r="CVL28" s="61"/>
      <c r="CVM28" s="61"/>
      <c r="CVN28" s="61"/>
      <c r="CVO28" s="61"/>
      <c r="CVP28" s="61"/>
      <c r="CVQ28" s="61"/>
      <c r="CVR28" s="61"/>
      <c r="CVS28" s="61"/>
      <c r="CVT28" s="61"/>
      <c r="CVU28" s="61"/>
      <c r="CVV28" s="61"/>
      <c r="CVW28" s="61"/>
      <c r="CVX28" s="61"/>
      <c r="CVY28" s="61"/>
      <c r="CVZ28" s="61"/>
      <c r="CWA28" s="61"/>
      <c r="CWB28" s="61"/>
      <c r="CWC28" s="61"/>
      <c r="CWD28" s="61"/>
      <c r="CWE28" s="61"/>
      <c r="CWF28" s="61"/>
      <c r="CWG28" s="61"/>
      <c r="CWH28" s="61"/>
      <c r="CWI28" s="61"/>
      <c r="CWJ28" s="61"/>
      <c r="CWK28" s="61"/>
      <c r="CWL28" s="61"/>
      <c r="CWM28" s="61"/>
      <c r="CWN28" s="61"/>
      <c r="CWO28" s="61"/>
      <c r="CWP28" s="61"/>
      <c r="CWQ28" s="61"/>
      <c r="CWR28" s="61"/>
      <c r="CWS28" s="61"/>
      <c r="CWT28" s="61"/>
      <c r="CWU28" s="61"/>
      <c r="CWV28" s="61"/>
      <c r="CWW28" s="61"/>
      <c r="CWX28" s="61"/>
      <c r="CWY28" s="61"/>
      <c r="CWZ28" s="61"/>
      <c r="CXA28" s="61"/>
      <c r="CXB28" s="61"/>
      <c r="CXC28" s="61"/>
      <c r="CXD28" s="61"/>
      <c r="CXE28" s="61"/>
      <c r="CXF28" s="61"/>
      <c r="CXG28" s="61"/>
      <c r="CXH28" s="61"/>
      <c r="CXI28" s="61"/>
      <c r="CXJ28" s="61"/>
      <c r="CXK28" s="61"/>
      <c r="CXL28" s="61"/>
      <c r="CXM28" s="61"/>
      <c r="CXN28" s="61"/>
      <c r="CXO28" s="61"/>
      <c r="CXP28" s="61"/>
      <c r="CXQ28" s="61"/>
      <c r="CXR28" s="61"/>
      <c r="CXS28" s="61"/>
      <c r="CXT28" s="61"/>
      <c r="CXU28" s="61"/>
      <c r="CXV28" s="61"/>
      <c r="CXW28" s="61"/>
      <c r="CXX28" s="61"/>
      <c r="CXY28" s="61"/>
      <c r="CXZ28" s="61"/>
      <c r="CYA28" s="61"/>
      <c r="CYB28" s="61"/>
      <c r="CYC28" s="61"/>
      <c r="CYD28" s="61"/>
      <c r="CYE28" s="61"/>
      <c r="CYF28" s="61"/>
      <c r="CYG28" s="61"/>
      <c r="CYH28" s="61"/>
      <c r="CYI28" s="61"/>
      <c r="CYJ28" s="61"/>
      <c r="CYK28" s="61"/>
      <c r="CYL28" s="61"/>
      <c r="CYM28" s="61"/>
      <c r="CYN28" s="61"/>
      <c r="CYO28" s="61"/>
      <c r="CYP28" s="61"/>
      <c r="CYQ28" s="61"/>
      <c r="CYR28" s="61"/>
      <c r="CYS28" s="61"/>
      <c r="CYT28" s="61"/>
      <c r="CYU28" s="61"/>
      <c r="CYV28" s="61"/>
      <c r="CYW28" s="61"/>
      <c r="CYX28" s="61"/>
      <c r="CYY28" s="61"/>
      <c r="CYZ28" s="61"/>
      <c r="CZA28" s="61"/>
      <c r="CZB28" s="61"/>
      <c r="CZC28" s="61"/>
      <c r="CZD28" s="61"/>
      <c r="CZE28" s="61"/>
      <c r="CZF28" s="61"/>
      <c r="CZG28" s="61"/>
      <c r="CZH28" s="61"/>
      <c r="CZI28" s="61"/>
      <c r="CZJ28" s="61"/>
      <c r="CZK28" s="61"/>
      <c r="CZL28" s="61"/>
      <c r="CZM28" s="61"/>
      <c r="CZN28" s="61"/>
      <c r="CZO28" s="61"/>
      <c r="CZP28" s="61"/>
      <c r="CZQ28" s="61"/>
      <c r="CZR28" s="61"/>
      <c r="CZS28" s="61"/>
      <c r="CZT28" s="61"/>
      <c r="CZU28" s="61"/>
      <c r="CZV28" s="61"/>
      <c r="CZW28" s="61"/>
      <c r="CZX28" s="61"/>
      <c r="CZY28" s="61"/>
      <c r="CZZ28" s="61"/>
      <c r="DAA28" s="61"/>
      <c r="DAB28" s="61"/>
      <c r="DAC28" s="61"/>
      <c r="DAD28" s="61"/>
      <c r="DAE28" s="61"/>
      <c r="DAF28" s="61"/>
      <c r="DAG28" s="61"/>
      <c r="DAH28" s="61"/>
      <c r="DAI28" s="61"/>
      <c r="DAJ28" s="61"/>
      <c r="DAK28" s="61"/>
      <c r="DAL28" s="61"/>
      <c r="DAM28" s="61"/>
      <c r="DAN28" s="61"/>
      <c r="DAO28" s="61"/>
      <c r="DAP28" s="61"/>
      <c r="DAQ28" s="61"/>
      <c r="DAR28" s="61"/>
      <c r="DAS28" s="61"/>
      <c r="DAT28" s="61"/>
      <c r="DAU28" s="61"/>
      <c r="DAV28" s="61"/>
      <c r="DAW28" s="61"/>
      <c r="DAX28" s="61"/>
      <c r="DAY28" s="61"/>
      <c r="DAZ28" s="61"/>
      <c r="DBA28" s="61"/>
      <c r="DBB28" s="61"/>
      <c r="DBC28" s="61"/>
      <c r="DBD28" s="61"/>
      <c r="DBE28" s="61"/>
      <c r="DBF28" s="61"/>
      <c r="DBG28" s="61"/>
      <c r="DBH28" s="61"/>
      <c r="DBI28" s="61"/>
      <c r="DBJ28" s="61"/>
      <c r="DBK28" s="61"/>
      <c r="DBL28" s="61"/>
      <c r="DBM28" s="61"/>
      <c r="DBN28" s="61"/>
      <c r="DBO28" s="61"/>
      <c r="DBP28" s="61"/>
      <c r="DBQ28" s="61"/>
      <c r="DBR28" s="61"/>
      <c r="DBS28" s="61"/>
      <c r="DBT28" s="61"/>
      <c r="DBU28" s="61"/>
      <c r="DBV28" s="61"/>
      <c r="DBW28" s="61"/>
      <c r="DBX28" s="61"/>
      <c r="DBY28" s="61"/>
      <c r="DBZ28" s="61"/>
      <c r="DCA28" s="61"/>
      <c r="DCB28" s="61"/>
      <c r="DCC28" s="61"/>
      <c r="DCD28" s="61"/>
      <c r="DCE28" s="61"/>
      <c r="DCF28" s="61"/>
      <c r="DCG28" s="61"/>
      <c r="DCH28" s="61"/>
      <c r="DCI28" s="61"/>
      <c r="DCJ28" s="61"/>
      <c r="DCK28" s="61"/>
      <c r="DCL28" s="61"/>
      <c r="DCM28" s="61"/>
      <c r="DCN28" s="61"/>
      <c r="DCO28" s="61"/>
      <c r="DCP28" s="61"/>
      <c r="DCQ28" s="61"/>
      <c r="DCR28" s="61"/>
      <c r="DCS28" s="61"/>
      <c r="DCT28" s="61"/>
      <c r="DCU28" s="61"/>
      <c r="DCV28" s="61"/>
      <c r="DCW28" s="61"/>
      <c r="DCX28" s="61"/>
      <c r="DCY28" s="61"/>
      <c r="DCZ28" s="61"/>
      <c r="DDA28" s="61"/>
      <c r="DDB28" s="61"/>
      <c r="DDC28" s="61"/>
      <c r="DDD28" s="61"/>
      <c r="DDE28" s="61"/>
      <c r="DDF28" s="61"/>
      <c r="DDG28" s="61"/>
      <c r="DDH28" s="61"/>
      <c r="DDI28" s="61"/>
      <c r="DDJ28" s="61"/>
      <c r="DDK28" s="61"/>
      <c r="DDL28" s="61"/>
      <c r="DDM28" s="61"/>
      <c r="DDN28" s="61"/>
      <c r="DDO28" s="61"/>
      <c r="DDP28" s="61"/>
      <c r="DDQ28" s="61"/>
      <c r="DDR28" s="61"/>
      <c r="DDS28" s="61"/>
      <c r="DDT28" s="61"/>
      <c r="DDU28" s="61"/>
      <c r="DDV28" s="61"/>
      <c r="DDW28" s="61"/>
      <c r="DDX28" s="61"/>
      <c r="DDY28" s="61"/>
      <c r="DDZ28" s="61"/>
      <c r="DEA28" s="61"/>
      <c r="DEB28" s="61"/>
      <c r="DEC28" s="61"/>
      <c r="DED28" s="61"/>
      <c r="DEE28" s="61"/>
      <c r="DEF28" s="61"/>
      <c r="DEG28" s="61"/>
      <c r="DEH28" s="61"/>
      <c r="DEI28" s="61"/>
      <c r="DEJ28" s="61"/>
      <c r="DEK28" s="61"/>
      <c r="DEL28" s="61"/>
      <c r="DEM28" s="61"/>
      <c r="DEN28" s="61"/>
      <c r="DEO28" s="61"/>
      <c r="DEP28" s="61"/>
      <c r="DEQ28" s="61"/>
      <c r="DER28" s="61"/>
      <c r="DES28" s="61"/>
      <c r="DET28" s="61"/>
      <c r="DEU28" s="61"/>
      <c r="DEV28" s="61"/>
      <c r="DEW28" s="61"/>
      <c r="DEX28" s="61"/>
      <c r="DEY28" s="61"/>
      <c r="DEZ28" s="61"/>
      <c r="DFA28" s="61"/>
      <c r="DFB28" s="61"/>
      <c r="DFC28" s="61"/>
      <c r="DFD28" s="61"/>
      <c r="DFE28" s="61"/>
      <c r="DFF28" s="61"/>
      <c r="DFG28" s="61"/>
      <c r="DFH28" s="61"/>
      <c r="DFI28" s="61"/>
      <c r="DFJ28" s="61"/>
      <c r="DFK28" s="61"/>
      <c r="DFL28" s="61"/>
      <c r="DFM28" s="61"/>
      <c r="DFN28" s="61"/>
      <c r="DFO28" s="61"/>
      <c r="DFP28" s="61"/>
      <c r="DFQ28" s="61"/>
      <c r="DFR28" s="61"/>
      <c r="DFS28" s="61"/>
      <c r="DFT28" s="61"/>
      <c r="DFU28" s="61"/>
      <c r="DFV28" s="61"/>
      <c r="DFW28" s="61"/>
      <c r="DFX28" s="61"/>
      <c r="DFY28" s="61"/>
      <c r="DFZ28" s="61"/>
      <c r="DGA28" s="61"/>
      <c r="DGB28" s="61"/>
      <c r="DGC28" s="61"/>
      <c r="DGD28" s="61"/>
      <c r="DGE28" s="61"/>
      <c r="DGF28" s="61"/>
      <c r="DGG28" s="61"/>
      <c r="DGH28" s="61"/>
      <c r="DGI28" s="61"/>
      <c r="DGJ28" s="61"/>
      <c r="DGK28" s="61"/>
      <c r="DGL28" s="61"/>
      <c r="DGM28" s="61"/>
      <c r="DGN28" s="61"/>
      <c r="DGO28" s="61"/>
      <c r="DGP28" s="61"/>
      <c r="DGQ28" s="61"/>
      <c r="DGR28" s="61"/>
      <c r="DGS28" s="61"/>
      <c r="DGT28" s="61"/>
      <c r="DGU28" s="61"/>
      <c r="DGV28" s="61"/>
      <c r="DGW28" s="61"/>
      <c r="DGX28" s="61"/>
      <c r="DGY28" s="61"/>
      <c r="DGZ28" s="61"/>
      <c r="DHA28" s="61"/>
      <c r="DHB28" s="61"/>
      <c r="DHC28" s="61"/>
      <c r="DHD28" s="61"/>
      <c r="DHE28" s="61"/>
      <c r="DHF28" s="61"/>
      <c r="DHG28" s="61"/>
      <c r="DHH28" s="61"/>
      <c r="DHI28" s="61"/>
      <c r="DHJ28" s="61"/>
      <c r="DHK28" s="61"/>
      <c r="DHL28" s="61"/>
      <c r="DHM28" s="61"/>
      <c r="DHN28" s="61"/>
      <c r="DHO28" s="61"/>
      <c r="DHP28" s="61"/>
      <c r="DHQ28" s="61"/>
      <c r="DHR28" s="61"/>
      <c r="DHS28" s="61"/>
      <c r="DHT28" s="61"/>
      <c r="DHU28" s="61"/>
      <c r="DHV28" s="61"/>
      <c r="DHW28" s="61"/>
      <c r="DHX28" s="61"/>
      <c r="DHY28" s="61"/>
      <c r="DHZ28" s="61"/>
      <c r="DIA28" s="61"/>
      <c r="DIB28" s="61"/>
      <c r="DIC28" s="61"/>
      <c r="DID28" s="61"/>
      <c r="DIE28" s="61"/>
      <c r="DIF28" s="61"/>
      <c r="DIG28" s="61"/>
      <c r="DIH28" s="61"/>
      <c r="DII28" s="61"/>
      <c r="DIJ28" s="61"/>
      <c r="DIK28" s="61"/>
      <c r="DIL28" s="61"/>
      <c r="DIM28" s="61"/>
      <c r="DIN28" s="61"/>
      <c r="DIO28" s="61"/>
      <c r="DIP28" s="61"/>
      <c r="DIQ28" s="61"/>
      <c r="DIR28" s="61"/>
      <c r="DIS28" s="61"/>
      <c r="DIT28" s="61"/>
      <c r="DIU28" s="61"/>
      <c r="DIV28" s="61"/>
      <c r="DIW28" s="61"/>
      <c r="DIX28" s="61"/>
      <c r="DIY28" s="61"/>
      <c r="DIZ28" s="61"/>
      <c r="DJA28" s="61"/>
      <c r="DJB28" s="61"/>
      <c r="DJC28" s="61"/>
      <c r="DJD28" s="61"/>
      <c r="DJE28" s="61"/>
      <c r="DJF28" s="61"/>
      <c r="DJG28" s="61"/>
      <c r="DJH28" s="61"/>
      <c r="DJI28" s="61"/>
      <c r="DJJ28" s="61"/>
      <c r="DJK28" s="61"/>
      <c r="DJL28" s="61"/>
      <c r="DJM28" s="61"/>
      <c r="DJN28" s="61"/>
      <c r="DJO28" s="61"/>
      <c r="DJP28" s="61"/>
      <c r="DJQ28" s="61"/>
      <c r="DJR28" s="61"/>
      <c r="DJS28" s="61"/>
      <c r="DJT28" s="61"/>
      <c r="DJU28" s="61"/>
      <c r="DJV28" s="61"/>
      <c r="DJW28" s="61"/>
      <c r="DJX28" s="61"/>
      <c r="DJY28" s="61"/>
      <c r="DJZ28" s="61"/>
      <c r="DKA28" s="61"/>
      <c r="DKB28" s="61"/>
      <c r="DKC28" s="61"/>
      <c r="DKD28" s="61"/>
      <c r="DKE28" s="61"/>
      <c r="DKF28" s="61"/>
      <c r="DKG28" s="61"/>
      <c r="DKH28" s="61"/>
      <c r="DKI28" s="61"/>
      <c r="DKJ28" s="61"/>
      <c r="DKK28" s="61"/>
      <c r="DKL28" s="61"/>
      <c r="DKM28" s="61"/>
      <c r="DKN28" s="61"/>
      <c r="DKO28" s="61"/>
      <c r="DKP28" s="61"/>
      <c r="DKQ28" s="61"/>
      <c r="DKR28" s="61"/>
      <c r="DKS28" s="61"/>
      <c r="DKT28" s="61"/>
      <c r="DKU28" s="61"/>
      <c r="DKV28" s="61"/>
      <c r="DKW28" s="61"/>
      <c r="DKX28" s="61"/>
      <c r="DKY28" s="61"/>
      <c r="DKZ28" s="61"/>
      <c r="DLA28" s="61"/>
      <c r="DLB28" s="61"/>
      <c r="DLC28" s="61"/>
      <c r="DLD28" s="61"/>
      <c r="DLE28" s="61"/>
      <c r="DLF28" s="61"/>
      <c r="DLG28" s="61"/>
      <c r="DLH28" s="61"/>
      <c r="DLI28" s="61"/>
      <c r="DLJ28" s="61"/>
      <c r="DLK28" s="61"/>
      <c r="DLL28" s="61"/>
      <c r="DLM28" s="61"/>
      <c r="DLN28" s="61"/>
      <c r="DLO28" s="61"/>
      <c r="DLP28" s="61"/>
      <c r="DLQ28" s="61"/>
      <c r="DLR28" s="61"/>
      <c r="DLS28" s="61"/>
      <c r="DLT28" s="61"/>
      <c r="DLU28" s="61"/>
      <c r="DLV28" s="61"/>
      <c r="DLW28" s="61"/>
      <c r="DLX28" s="61"/>
      <c r="DLY28" s="61"/>
      <c r="DLZ28" s="61"/>
      <c r="DMA28" s="61"/>
      <c r="DMB28" s="61"/>
      <c r="DMC28" s="61"/>
      <c r="DMD28" s="61"/>
      <c r="DME28" s="61"/>
      <c r="DMF28" s="61"/>
      <c r="DMG28" s="61"/>
      <c r="DMH28" s="61"/>
      <c r="DMI28" s="61"/>
      <c r="DMJ28" s="61"/>
      <c r="DMK28" s="61"/>
      <c r="DML28" s="61"/>
      <c r="DMM28" s="61"/>
      <c r="DMN28" s="61"/>
      <c r="DMO28" s="61"/>
      <c r="DMP28" s="61"/>
      <c r="DMQ28" s="61"/>
      <c r="DMR28" s="61"/>
      <c r="DMS28" s="61"/>
      <c r="DMT28" s="61"/>
      <c r="DMU28" s="61"/>
      <c r="DMV28" s="61"/>
      <c r="DMW28" s="61"/>
      <c r="DMX28" s="61"/>
      <c r="DMY28" s="61"/>
      <c r="DMZ28" s="61"/>
      <c r="DNA28" s="61"/>
      <c r="DNB28" s="61"/>
      <c r="DNC28" s="61"/>
      <c r="DND28" s="61"/>
      <c r="DNE28" s="61"/>
      <c r="DNF28" s="61"/>
      <c r="DNG28" s="61"/>
      <c r="DNH28" s="61"/>
      <c r="DNI28" s="61"/>
      <c r="DNJ28" s="61"/>
      <c r="DNK28" s="61"/>
      <c r="DNL28" s="61"/>
      <c r="DNM28" s="61"/>
      <c r="DNN28" s="61"/>
      <c r="DNO28" s="61"/>
      <c r="DNP28" s="61"/>
      <c r="DNQ28" s="61"/>
      <c r="DNR28" s="61"/>
      <c r="DNS28" s="61"/>
      <c r="DNT28" s="61"/>
      <c r="DNU28" s="61"/>
      <c r="DNV28" s="61"/>
      <c r="DNW28" s="61"/>
      <c r="DNX28" s="61"/>
      <c r="DNY28" s="61"/>
      <c r="DNZ28" s="61"/>
      <c r="DOA28" s="61"/>
      <c r="DOB28" s="61"/>
      <c r="DOC28" s="61"/>
      <c r="DOD28" s="61"/>
      <c r="DOE28" s="61"/>
      <c r="DOF28" s="61"/>
      <c r="DOG28" s="61"/>
      <c r="DOH28" s="61"/>
      <c r="DOI28" s="61"/>
      <c r="DOJ28" s="61"/>
      <c r="DOK28" s="61"/>
      <c r="DOL28" s="61"/>
      <c r="DOM28" s="61"/>
      <c r="DON28" s="61"/>
      <c r="DOO28" s="61"/>
      <c r="DOP28" s="61"/>
      <c r="DOQ28" s="61"/>
      <c r="DOR28" s="61"/>
      <c r="DOS28" s="61"/>
      <c r="DOT28" s="61"/>
      <c r="DOU28" s="61"/>
      <c r="DOV28" s="61"/>
      <c r="DOW28" s="61"/>
      <c r="DOX28" s="61"/>
      <c r="DOY28" s="61"/>
      <c r="DOZ28" s="61"/>
      <c r="DPA28" s="61"/>
      <c r="DPB28" s="61"/>
      <c r="DPC28" s="61"/>
      <c r="DPD28" s="61"/>
      <c r="DPE28" s="61"/>
      <c r="DPF28" s="61"/>
      <c r="DPG28" s="61"/>
      <c r="DPH28" s="61"/>
      <c r="DPI28" s="61"/>
      <c r="DPJ28" s="61"/>
      <c r="DPK28" s="61"/>
      <c r="DPL28" s="61"/>
      <c r="DPM28" s="61"/>
      <c r="DPN28" s="61"/>
      <c r="DPO28" s="61"/>
      <c r="DPP28" s="61"/>
      <c r="DPQ28" s="61"/>
      <c r="DPR28" s="61"/>
      <c r="DPS28" s="61"/>
      <c r="DPT28" s="61"/>
      <c r="DPU28" s="61"/>
      <c r="DPV28" s="61"/>
      <c r="DPW28" s="61"/>
      <c r="DPX28" s="61"/>
      <c r="DPY28" s="61"/>
      <c r="DPZ28" s="61"/>
      <c r="DQA28" s="61"/>
      <c r="DQB28" s="61"/>
      <c r="DQC28" s="61"/>
      <c r="DQD28" s="61"/>
      <c r="DQE28" s="61"/>
      <c r="DQF28" s="61"/>
      <c r="DQG28" s="61"/>
      <c r="DQH28" s="61"/>
      <c r="DQI28" s="61"/>
      <c r="DQJ28" s="61"/>
      <c r="DQK28" s="61"/>
      <c r="DQL28" s="61"/>
      <c r="DQM28" s="61"/>
      <c r="DQN28" s="61"/>
      <c r="DQO28" s="61"/>
      <c r="DQP28" s="61"/>
      <c r="DQQ28" s="61"/>
      <c r="DQR28" s="61"/>
      <c r="DQS28" s="61"/>
      <c r="DQT28" s="61"/>
      <c r="DQU28" s="61"/>
      <c r="DQV28" s="61"/>
      <c r="DQW28" s="61"/>
      <c r="DQX28" s="61"/>
      <c r="DQY28" s="61"/>
      <c r="DQZ28" s="61"/>
      <c r="DRA28" s="61"/>
      <c r="DRB28" s="61"/>
      <c r="DRC28" s="61"/>
      <c r="DRD28" s="61"/>
      <c r="DRE28" s="61"/>
      <c r="DRF28" s="61"/>
      <c r="DRG28" s="61"/>
      <c r="DRH28" s="61"/>
      <c r="DRI28" s="61"/>
      <c r="DRJ28" s="61"/>
      <c r="DRK28" s="61"/>
      <c r="DRL28" s="61"/>
      <c r="DRM28" s="61"/>
      <c r="DRN28" s="61"/>
      <c r="DRO28" s="61"/>
      <c r="DRP28" s="61"/>
      <c r="DRQ28" s="61"/>
      <c r="DRR28" s="61"/>
      <c r="DRS28" s="61"/>
      <c r="DRT28" s="61"/>
      <c r="DRU28" s="61"/>
      <c r="DRV28" s="61"/>
      <c r="DRW28" s="61"/>
      <c r="DRX28" s="61"/>
      <c r="DRY28" s="61"/>
      <c r="DRZ28" s="61"/>
      <c r="DSA28" s="61"/>
      <c r="DSB28" s="61"/>
      <c r="DSC28" s="61"/>
      <c r="DSD28" s="61"/>
      <c r="DSE28" s="61"/>
      <c r="DSF28" s="61"/>
      <c r="DSG28" s="61"/>
      <c r="DSH28" s="61"/>
      <c r="DSI28" s="61"/>
      <c r="DSJ28" s="61"/>
      <c r="DSK28" s="61"/>
      <c r="DSL28" s="61"/>
      <c r="DSM28" s="61"/>
      <c r="DSN28" s="61"/>
      <c r="DSO28" s="61"/>
      <c r="DSP28" s="61"/>
      <c r="DSQ28" s="61"/>
      <c r="DSR28" s="61"/>
      <c r="DSS28" s="61"/>
      <c r="DST28" s="61"/>
      <c r="DSU28" s="61"/>
      <c r="DSV28" s="61"/>
      <c r="DSW28" s="61"/>
      <c r="DSX28" s="61"/>
      <c r="DSY28" s="61"/>
      <c r="DSZ28" s="61"/>
      <c r="DTA28" s="61"/>
      <c r="DTB28" s="61"/>
      <c r="DTC28" s="61"/>
      <c r="DTD28" s="61"/>
      <c r="DTE28" s="61"/>
      <c r="DTF28" s="61"/>
      <c r="DTG28" s="61"/>
      <c r="DTH28" s="61"/>
      <c r="DTI28" s="61"/>
      <c r="DTJ28" s="61"/>
      <c r="DTK28" s="61"/>
      <c r="DTL28" s="61"/>
      <c r="DTM28" s="61"/>
      <c r="DTN28" s="61"/>
      <c r="DTO28" s="61"/>
      <c r="DTP28" s="61"/>
      <c r="DTQ28" s="61"/>
      <c r="DTR28" s="61"/>
      <c r="DTS28" s="61"/>
      <c r="DTT28" s="61"/>
      <c r="DTU28" s="61"/>
      <c r="DTV28" s="61"/>
      <c r="DTW28" s="61"/>
      <c r="DTX28" s="61"/>
      <c r="DTY28" s="61"/>
      <c r="DTZ28" s="61"/>
      <c r="DUA28" s="61"/>
      <c r="DUB28" s="61"/>
      <c r="DUC28" s="61"/>
      <c r="DUD28" s="61"/>
      <c r="DUE28" s="61"/>
      <c r="DUF28" s="61"/>
      <c r="DUG28" s="61"/>
      <c r="DUH28" s="61"/>
      <c r="DUI28" s="61"/>
      <c r="DUJ28" s="61"/>
      <c r="DUK28" s="61"/>
      <c r="DUL28" s="61"/>
      <c r="DUM28" s="61"/>
      <c r="DUN28" s="61"/>
      <c r="DUO28" s="61"/>
      <c r="DUP28" s="61"/>
      <c r="DUQ28" s="61"/>
      <c r="DUR28" s="61"/>
      <c r="DUS28" s="61"/>
      <c r="DUT28" s="61"/>
      <c r="DUU28" s="61"/>
      <c r="DUV28" s="61"/>
      <c r="DUW28" s="61"/>
      <c r="DUX28" s="61"/>
      <c r="DUY28" s="61"/>
      <c r="DUZ28" s="61"/>
      <c r="DVA28" s="61"/>
      <c r="DVB28" s="61"/>
      <c r="DVC28" s="61"/>
      <c r="DVD28" s="61"/>
      <c r="DVE28" s="61"/>
      <c r="DVF28" s="61"/>
      <c r="DVG28" s="61"/>
      <c r="DVH28" s="61"/>
      <c r="DVI28" s="61"/>
      <c r="DVJ28" s="61"/>
      <c r="DVK28" s="61"/>
      <c r="DVL28" s="61"/>
      <c r="DVM28" s="61"/>
      <c r="DVN28" s="61"/>
      <c r="DVO28" s="61"/>
      <c r="DVP28" s="61"/>
      <c r="DVQ28" s="61"/>
      <c r="DVR28" s="61"/>
      <c r="DVS28" s="61"/>
      <c r="DVT28" s="61"/>
      <c r="DVU28" s="61"/>
      <c r="DVV28" s="61"/>
      <c r="DVW28" s="61"/>
      <c r="DVX28" s="61"/>
      <c r="DVY28" s="61"/>
      <c r="DVZ28" s="61"/>
      <c r="DWA28" s="61"/>
      <c r="DWB28" s="61"/>
      <c r="DWC28" s="61"/>
      <c r="DWD28" s="61"/>
      <c r="DWE28" s="61"/>
      <c r="DWF28" s="61"/>
      <c r="DWG28" s="61"/>
      <c r="DWH28" s="61"/>
      <c r="DWI28" s="61"/>
      <c r="DWJ28" s="61"/>
      <c r="DWK28" s="61"/>
      <c r="DWL28" s="61"/>
      <c r="DWM28" s="61"/>
      <c r="DWN28" s="61"/>
      <c r="DWO28" s="61"/>
      <c r="DWP28" s="61"/>
      <c r="DWQ28" s="61"/>
      <c r="DWR28" s="61"/>
      <c r="DWS28" s="61"/>
      <c r="DWT28" s="61"/>
      <c r="DWU28" s="61"/>
      <c r="DWV28" s="61"/>
      <c r="DWW28" s="61"/>
      <c r="DWX28" s="61"/>
      <c r="DWY28" s="61"/>
      <c r="DWZ28" s="61"/>
      <c r="DXA28" s="61"/>
      <c r="DXB28" s="61"/>
      <c r="DXC28" s="61"/>
      <c r="DXD28" s="61"/>
      <c r="DXE28" s="61"/>
      <c r="DXF28" s="61"/>
      <c r="DXG28" s="61"/>
      <c r="DXH28" s="61"/>
      <c r="DXI28" s="61"/>
      <c r="DXJ28" s="61"/>
      <c r="DXK28" s="61"/>
      <c r="DXL28" s="61"/>
      <c r="DXM28" s="61"/>
      <c r="DXN28" s="61"/>
      <c r="DXO28" s="61"/>
      <c r="DXP28" s="61"/>
      <c r="DXQ28" s="61"/>
      <c r="DXR28" s="61"/>
      <c r="DXS28" s="61"/>
      <c r="DXT28" s="61"/>
      <c r="DXU28" s="61"/>
      <c r="DXV28" s="61"/>
      <c r="DXW28" s="61"/>
      <c r="DXX28" s="61"/>
      <c r="DXY28" s="61"/>
      <c r="DXZ28" s="61"/>
      <c r="DYA28" s="61"/>
      <c r="DYB28" s="61"/>
      <c r="DYC28" s="61"/>
      <c r="DYD28" s="61"/>
      <c r="DYE28" s="61"/>
      <c r="DYF28" s="61"/>
      <c r="DYG28" s="61"/>
      <c r="DYH28" s="61"/>
      <c r="DYI28" s="61"/>
      <c r="DYJ28" s="61"/>
      <c r="DYK28" s="61"/>
      <c r="DYL28" s="61"/>
      <c r="DYM28" s="61"/>
      <c r="DYN28" s="61"/>
      <c r="DYO28" s="61"/>
      <c r="DYP28" s="61"/>
      <c r="DYQ28" s="61"/>
      <c r="DYR28" s="61"/>
      <c r="DYS28" s="61"/>
      <c r="DYT28" s="61"/>
      <c r="DYU28" s="61"/>
      <c r="DYV28" s="61"/>
      <c r="DYW28" s="61"/>
      <c r="DYX28" s="61"/>
      <c r="DYY28" s="61"/>
      <c r="DYZ28" s="61"/>
      <c r="DZA28" s="61"/>
      <c r="DZB28" s="61"/>
      <c r="DZC28" s="61"/>
      <c r="DZD28" s="61"/>
      <c r="DZE28" s="61"/>
      <c r="DZF28" s="61"/>
      <c r="DZG28" s="61"/>
      <c r="DZH28" s="61"/>
      <c r="DZI28" s="61"/>
      <c r="DZJ28" s="61"/>
      <c r="DZK28" s="61"/>
      <c r="DZL28" s="61"/>
      <c r="DZM28" s="61"/>
      <c r="DZN28" s="61"/>
      <c r="DZO28" s="61"/>
      <c r="DZP28" s="61"/>
      <c r="DZQ28" s="61"/>
      <c r="DZR28" s="61"/>
      <c r="DZS28" s="61"/>
      <c r="DZT28" s="61"/>
      <c r="DZU28" s="61"/>
      <c r="DZV28" s="61"/>
      <c r="DZW28" s="61"/>
      <c r="DZX28" s="61"/>
      <c r="DZY28" s="61"/>
      <c r="DZZ28" s="61"/>
      <c r="EAA28" s="61"/>
      <c r="EAB28" s="61"/>
      <c r="EAC28" s="61"/>
      <c r="EAD28" s="61"/>
      <c r="EAE28" s="61"/>
      <c r="EAF28" s="61"/>
      <c r="EAG28" s="61"/>
      <c r="EAH28" s="61"/>
      <c r="EAI28" s="61"/>
      <c r="EAJ28" s="61"/>
      <c r="EAK28" s="61"/>
      <c r="EAL28" s="61"/>
      <c r="EAM28" s="61"/>
      <c r="EAN28" s="61"/>
      <c r="EAO28" s="61"/>
      <c r="EAP28" s="61"/>
      <c r="EAQ28" s="61"/>
      <c r="EAR28" s="61"/>
      <c r="EAS28" s="61"/>
      <c r="EAT28" s="61"/>
      <c r="EAU28" s="61"/>
      <c r="EAV28" s="61"/>
      <c r="EAW28" s="61"/>
      <c r="EAX28" s="61"/>
      <c r="EAY28" s="61"/>
      <c r="EAZ28" s="61"/>
      <c r="EBA28" s="61"/>
      <c r="EBB28" s="61"/>
      <c r="EBC28" s="61"/>
      <c r="EBD28" s="61"/>
      <c r="EBE28" s="61"/>
      <c r="EBF28" s="61"/>
      <c r="EBG28" s="61"/>
      <c r="EBH28" s="61"/>
      <c r="EBI28" s="61"/>
      <c r="EBJ28" s="61"/>
      <c r="EBK28" s="61"/>
      <c r="EBL28" s="61"/>
      <c r="EBM28" s="61"/>
      <c r="EBN28" s="61"/>
      <c r="EBO28" s="61"/>
      <c r="EBP28" s="61"/>
      <c r="EBQ28" s="61"/>
      <c r="EBR28" s="61"/>
      <c r="EBS28" s="61"/>
      <c r="EBT28" s="61"/>
      <c r="EBU28" s="61"/>
      <c r="EBV28" s="61"/>
      <c r="EBW28" s="61"/>
      <c r="EBX28" s="61"/>
      <c r="EBY28" s="61"/>
      <c r="EBZ28" s="61"/>
      <c r="ECA28" s="61"/>
      <c r="ECB28" s="61"/>
      <c r="ECC28" s="61"/>
      <c r="ECD28" s="61"/>
      <c r="ECE28" s="61"/>
      <c r="ECF28" s="61"/>
      <c r="ECG28" s="61"/>
      <c r="ECH28" s="61"/>
      <c r="ECI28" s="61"/>
      <c r="ECJ28" s="61"/>
      <c r="ECK28" s="61"/>
      <c r="ECL28" s="61"/>
      <c r="ECM28" s="61"/>
      <c r="ECN28" s="61"/>
      <c r="ECO28" s="61"/>
      <c r="ECP28" s="61"/>
      <c r="ECQ28" s="61"/>
      <c r="ECR28" s="61"/>
      <c r="ECS28" s="61"/>
      <c r="ECT28" s="61"/>
      <c r="ECU28" s="61"/>
      <c r="ECV28" s="61"/>
      <c r="ECW28" s="61"/>
      <c r="ECX28" s="61"/>
      <c r="ECY28" s="61"/>
      <c r="ECZ28" s="61"/>
      <c r="EDA28" s="61"/>
      <c r="EDB28" s="61"/>
      <c r="EDC28" s="61"/>
      <c r="EDD28" s="61"/>
      <c r="EDE28" s="61"/>
      <c r="EDF28" s="61"/>
      <c r="EDG28" s="61"/>
      <c r="EDH28" s="61"/>
      <c r="EDI28" s="61"/>
      <c r="EDJ28" s="61"/>
      <c r="EDK28" s="61"/>
      <c r="EDL28" s="61"/>
      <c r="EDM28" s="61"/>
      <c r="EDN28" s="61"/>
      <c r="EDO28" s="61"/>
      <c r="EDP28" s="61"/>
      <c r="EDQ28" s="61"/>
      <c r="EDR28" s="61"/>
      <c r="EDS28" s="61"/>
      <c r="EDT28" s="61"/>
      <c r="EDU28" s="61"/>
      <c r="EDV28" s="61"/>
      <c r="EDW28" s="61"/>
      <c r="EDX28" s="61"/>
      <c r="EDY28" s="61"/>
      <c r="EDZ28" s="61"/>
      <c r="EEA28" s="61"/>
      <c r="EEB28" s="61"/>
      <c r="EEC28" s="61"/>
      <c r="EED28" s="61"/>
      <c r="EEE28" s="61"/>
      <c r="EEF28" s="61"/>
      <c r="EEG28" s="61"/>
      <c r="EEH28" s="61"/>
      <c r="EEI28" s="61"/>
      <c r="EEJ28" s="61"/>
      <c r="EEK28" s="61"/>
      <c r="EEL28" s="61"/>
      <c r="EEM28" s="61"/>
      <c r="EEN28" s="61"/>
      <c r="EEO28" s="61"/>
      <c r="EEP28" s="61"/>
      <c r="EEQ28" s="61"/>
      <c r="EER28" s="61"/>
      <c r="EES28" s="61"/>
      <c r="EET28" s="61"/>
      <c r="EEU28" s="61"/>
      <c r="EEV28" s="61"/>
      <c r="EEW28" s="61"/>
      <c r="EEX28" s="61"/>
      <c r="EEY28" s="61"/>
      <c r="EEZ28" s="61"/>
      <c r="EFA28" s="61"/>
      <c r="EFB28" s="61"/>
      <c r="EFC28" s="61"/>
      <c r="EFD28" s="61"/>
      <c r="EFE28" s="61"/>
      <c r="EFF28" s="61"/>
      <c r="EFG28" s="61"/>
      <c r="EFH28" s="61"/>
      <c r="EFI28" s="61"/>
      <c r="EFJ28" s="61"/>
      <c r="EFK28" s="61"/>
      <c r="EFL28" s="61"/>
      <c r="EFM28" s="61"/>
      <c r="EFN28" s="61"/>
      <c r="EFO28" s="61"/>
      <c r="EFP28" s="61"/>
      <c r="EFQ28" s="61"/>
      <c r="EFR28" s="61"/>
      <c r="EFS28" s="61"/>
      <c r="EFT28" s="61"/>
      <c r="EFU28" s="61"/>
      <c r="EFV28" s="61"/>
      <c r="EFW28" s="61"/>
      <c r="EFX28" s="61"/>
      <c r="EFY28" s="61"/>
      <c r="EFZ28" s="61"/>
      <c r="EGA28" s="61"/>
      <c r="EGB28" s="61"/>
      <c r="EGC28" s="61"/>
      <c r="EGD28" s="61"/>
      <c r="EGE28" s="61"/>
      <c r="EGF28" s="61"/>
      <c r="EGG28" s="61"/>
      <c r="EGH28" s="61"/>
      <c r="EGI28" s="61"/>
      <c r="EGJ28" s="61"/>
      <c r="EGK28" s="61"/>
      <c r="EGL28" s="61"/>
      <c r="EGM28" s="61"/>
      <c r="EGN28" s="61"/>
      <c r="EGO28" s="61"/>
      <c r="EGP28" s="61"/>
      <c r="EGQ28" s="61"/>
      <c r="EGR28" s="61"/>
      <c r="EGS28" s="61"/>
      <c r="EGT28" s="61"/>
      <c r="EGU28" s="61"/>
      <c r="EGV28" s="61"/>
      <c r="EGW28" s="61"/>
      <c r="EGX28" s="61"/>
      <c r="EGY28" s="61"/>
      <c r="EGZ28" s="61"/>
      <c r="EHA28" s="61"/>
      <c r="EHB28" s="61"/>
      <c r="EHC28" s="61"/>
      <c r="EHD28" s="61"/>
      <c r="EHE28" s="61"/>
      <c r="EHF28" s="61"/>
      <c r="EHG28" s="61"/>
      <c r="EHH28" s="61"/>
      <c r="EHI28" s="61"/>
      <c r="EHJ28" s="61"/>
      <c r="EHK28" s="61"/>
      <c r="EHL28" s="61"/>
      <c r="EHM28" s="61"/>
      <c r="EHN28" s="61"/>
      <c r="EHO28" s="61"/>
      <c r="EHP28" s="61"/>
      <c r="EHQ28" s="61"/>
      <c r="EHR28" s="61"/>
      <c r="EHS28" s="61"/>
      <c r="EHT28" s="61"/>
      <c r="EHU28" s="61"/>
      <c r="EHV28" s="61"/>
      <c r="EHW28" s="61"/>
      <c r="EHX28" s="61"/>
      <c r="EHY28" s="61"/>
      <c r="EHZ28" s="61"/>
      <c r="EIA28" s="61"/>
      <c r="EIB28" s="61"/>
      <c r="EIC28" s="61"/>
      <c r="EID28" s="61"/>
      <c r="EIE28" s="61"/>
      <c r="EIF28" s="61"/>
      <c r="EIG28" s="61"/>
      <c r="EIH28" s="61"/>
      <c r="EII28" s="61"/>
      <c r="EIJ28" s="61"/>
      <c r="EIK28" s="61"/>
      <c r="EIL28" s="61"/>
      <c r="EIM28" s="61"/>
      <c r="EIN28" s="61"/>
      <c r="EIO28" s="61"/>
      <c r="EIP28" s="61"/>
      <c r="EIQ28" s="61"/>
      <c r="EIR28" s="61"/>
      <c r="EIS28" s="61"/>
      <c r="EIT28" s="61"/>
      <c r="EIU28" s="61"/>
      <c r="EIV28" s="61"/>
      <c r="EIW28" s="61"/>
      <c r="EIX28" s="61"/>
      <c r="EIY28" s="61"/>
      <c r="EIZ28" s="61"/>
      <c r="EJA28" s="61"/>
      <c r="EJB28" s="61"/>
      <c r="EJC28" s="61"/>
      <c r="EJD28" s="61"/>
      <c r="EJE28" s="61"/>
      <c r="EJF28" s="61"/>
      <c r="EJG28" s="61"/>
      <c r="EJH28" s="61"/>
      <c r="EJI28" s="61"/>
      <c r="EJJ28" s="61"/>
      <c r="EJK28" s="61"/>
      <c r="EJL28" s="61"/>
      <c r="EJM28" s="61"/>
      <c r="EJN28" s="61"/>
      <c r="EJO28" s="61"/>
      <c r="EJP28" s="61"/>
      <c r="EJQ28" s="61"/>
      <c r="EJR28" s="61"/>
      <c r="EJS28" s="61"/>
      <c r="EJT28" s="61"/>
      <c r="EJU28" s="61"/>
      <c r="EJV28" s="61"/>
      <c r="EJW28" s="61"/>
      <c r="EJX28" s="61"/>
      <c r="EJY28" s="61"/>
      <c r="EJZ28" s="61"/>
      <c r="EKA28" s="61"/>
      <c r="EKB28" s="61"/>
      <c r="EKC28" s="61"/>
      <c r="EKD28" s="61"/>
      <c r="EKE28" s="61"/>
      <c r="EKF28" s="61"/>
      <c r="EKG28" s="61"/>
      <c r="EKH28" s="61"/>
      <c r="EKI28" s="61"/>
      <c r="EKJ28" s="61"/>
      <c r="EKK28" s="61"/>
      <c r="EKL28" s="61"/>
      <c r="EKM28" s="61"/>
      <c r="EKN28" s="61"/>
      <c r="EKO28" s="61"/>
      <c r="EKP28" s="61"/>
      <c r="EKQ28" s="61"/>
      <c r="EKR28" s="61"/>
      <c r="EKS28" s="61"/>
      <c r="EKT28" s="61"/>
      <c r="EKU28" s="61"/>
      <c r="EKV28" s="61"/>
      <c r="EKW28" s="61"/>
      <c r="EKX28" s="61"/>
      <c r="EKY28" s="61"/>
      <c r="EKZ28" s="61"/>
      <c r="ELA28" s="61"/>
      <c r="ELB28" s="61"/>
      <c r="ELC28" s="61"/>
      <c r="ELD28" s="61"/>
      <c r="ELE28" s="61"/>
      <c r="ELF28" s="61"/>
      <c r="ELG28" s="61"/>
      <c r="ELH28" s="61"/>
      <c r="ELI28" s="61"/>
      <c r="ELJ28" s="61"/>
      <c r="ELK28" s="61"/>
      <c r="ELL28" s="61"/>
      <c r="ELM28" s="61"/>
      <c r="ELN28" s="61"/>
      <c r="ELO28" s="61"/>
      <c r="ELP28" s="61"/>
      <c r="ELQ28" s="61"/>
      <c r="ELR28" s="61"/>
      <c r="ELS28" s="61"/>
      <c r="ELT28" s="61"/>
      <c r="ELU28" s="61"/>
      <c r="ELV28" s="61"/>
      <c r="ELW28" s="61"/>
      <c r="ELX28" s="61"/>
      <c r="ELY28" s="61"/>
      <c r="ELZ28" s="61"/>
      <c r="EMA28" s="61"/>
      <c r="EMB28" s="61"/>
      <c r="EMC28" s="61"/>
      <c r="EMD28" s="61"/>
      <c r="EME28" s="61"/>
      <c r="EMF28" s="61"/>
      <c r="EMG28" s="61"/>
      <c r="EMH28" s="61"/>
      <c r="EMI28" s="61"/>
      <c r="EMJ28" s="61"/>
      <c r="EMK28" s="61"/>
      <c r="EML28" s="61"/>
      <c r="EMM28" s="61"/>
      <c r="EMN28" s="61"/>
      <c r="EMO28" s="61"/>
      <c r="EMP28" s="61"/>
      <c r="EMQ28" s="61"/>
      <c r="EMR28" s="61"/>
      <c r="EMS28" s="61"/>
      <c r="EMT28" s="61"/>
      <c r="EMU28" s="61"/>
      <c r="EMV28" s="61"/>
      <c r="EMW28" s="61"/>
      <c r="EMX28" s="61"/>
      <c r="EMY28" s="61"/>
      <c r="EMZ28" s="61"/>
      <c r="ENA28" s="61"/>
      <c r="ENB28" s="61"/>
      <c r="ENC28" s="61"/>
      <c r="END28" s="61"/>
      <c r="ENE28" s="61"/>
      <c r="ENF28" s="61"/>
      <c r="ENG28" s="61"/>
      <c r="ENH28" s="61"/>
      <c r="ENI28" s="61"/>
      <c r="ENJ28" s="61"/>
      <c r="ENK28" s="61"/>
      <c r="ENL28" s="61"/>
      <c r="ENM28" s="61"/>
      <c r="ENN28" s="61"/>
      <c r="ENO28" s="61"/>
      <c r="ENP28" s="61"/>
      <c r="ENQ28" s="61"/>
      <c r="ENR28" s="61"/>
      <c r="ENS28" s="61"/>
      <c r="ENT28" s="61"/>
      <c r="ENU28" s="61"/>
      <c r="ENV28" s="61"/>
      <c r="ENW28" s="61"/>
      <c r="ENX28" s="61"/>
      <c r="ENY28" s="61"/>
      <c r="ENZ28" s="61"/>
      <c r="EOA28" s="61"/>
      <c r="EOB28" s="61"/>
      <c r="EOC28" s="61"/>
      <c r="EOD28" s="61"/>
      <c r="EOE28" s="61"/>
      <c r="EOF28" s="61"/>
      <c r="EOG28" s="61"/>
      <c r="EOH28" s="61"/>
      <c r="EOI28" s="61"/>
      <c r="EOJ28" s="61"/>
      <c r="EOK28" s="61"/>
      <c r="EOL28" s="61"/>
      <c r="EOM28" s="61"/>
      <c r="EON28" s="61"/>
      <c r="EOO28" s="61"/>
      <c r="EOP28" s="61"/>
      <c r="EOQ28" s="61"/>
      <c r="EOR28" s="61"/>
      <c r="EOS28" s="61"/>
      <c r="EOT28" s="61"/>
      <c r="EOU28" s="61"/>
      <c r="EOV28" s="61"/>
      <c r="EOW28" s="61"/>
      <c r="EOX28" s="61"/>
      <c r="EOY28" s="61"/>
      <c r="EOZ28" s="61"/>
      <c r="EPA28" s="61"/>
      <c r="EPB28" s="61"/>
      <c r="EPC28" s="61"/>
      <c r="EPD28" s="61"/>
      <c r="EPE28" s="61"/>
      <c r="EPF28" s="61"/>
      <c r="EPG28" s="61"/>
      <c r="EPH28" s="61"/>
      <c r="EPI28" s="61"/>
      <c r="EPJ28" s="61"/>
      <c r="EPK28" s="61"/>
      <c r="EPL28" s="61"/>
      <c r="EPM28" s="61"/>
      <c r="EPN28" s="61"/>
      <c r="EPO28" s="61"/>
      <c r="EPP28" s="61"/>
      <c r="EPQ28" s="61"/>
      <c r="EPR28" s="61"/>
      <c r="EPS28" s="61"/>
      <c r="EPT28" s="61"/>
      <c r="EPU28" s="61"/>
      <c r="EPV28" s="61"/>
      <c r="EPW28" s="61"/>
      <c r="EPX28" s="61"/>
      <c r="EPY28" s="61"/>
      <c r="EPZ28" s="61"/>
      <c r="EQA28" s="61"/>
      <c r="EQB28" s="61"/>
      <c r="EQC28" s="61"/>
      <c r="EQD28" s="61"/>
      <c r="EQE28" s="61"/>
      <c r="EQF28" s="61"/>
      <c r="EQG28" s="61"/>
      <c r="EQH28" s="61"/>
      <c r="EQI28" s="61"/>
      <c r="EQJ28" s="61"/>
      <c r="EQK28" s="61"/>
      <c r="EQL28" s="61"/>
      <c r="EQM28" s="61"/>
      <c r="EQN28" s="61"/>
      <c r="EQO28" s="61"/>
      <c r="EQP28" s="61"/>
      <c r="EQQ28" s="61"/>
      <c r="EQR28" s="61"/>
      <c r="EQS28" s="61"/>
      <c r="EQT28" s="61"/>
      <c r="EQU28" s="61"/>
      <c r="EQV28" s="61"/>
      <c r="EQW28" s="61"/>
      <c r="EQX28" s="61"/>
      <c r="EQY28" s="61"/>
      <c r="EQZ28" s="61"/>
      <c r="ERA28" s="61"/>
      <c r="ERB28" s="61"/>
      <c r="ERC28" s="61"/>
      <c r="ERD28" s="61"/>
      <c r="ERE28" s="61"/>
      <c r="ERF28" s="61"/>
      <c r="ERG28" s="61"/>
      <c r="ERH28" s="61"/>
      <c r="ERI28" s="61"/>
      <c r="ERJ28" s="61"/>
      <c r="ERK28" s="61"/>
      <c r="ERL28" s="61"/>
      <c r="ERM28" s="61"/>
      <c r="ERN28" s="61"/>
      <c r="ERO28" s="61"/>
      <c r="ERP28" s="61"/>
      <c r="ERQ28" s="61"/>
      <c r="ERR28" s="61"/>
      <c r="ERS28" s="61"/>
      <c r="ERT28" s="61"/>
      <c r="ERU28" s="61"/>
      <c r="ERV28" s="61"/>
      <c r="ERW28" s="61"/>
      <c r="ERX28" s="61"/>
      <c r="ERY28" s="61"/>
      <c r="ERZ28" s="61"/>
      <c r="ESA28" s="61"/>
      <c r="ESB28" s="61"/>
      <c r="ESC28" s="61"/>
      <c r="ESD28" s="61"/>
      <c r="ESE28" s="61"/>
      <c r="ESF28" s="61"/>
      <c r="ESG28" s="61"/>
      <c r="ESH28" s="61"/>
      <c r="ESI28" s="61"/>
      <c r="ESJ28" s="61"/>
      <c r="ESK28" s="61"/>
      <c r="ESL28" s="61"/>
      <c r="ESM28" s="61"/>
      <c r="ESN28" s="61"/>
      <c r="ESO28" s="61"/>
      <c r="ESP28" s="61"/>
      <c r="ESQ28" s="61"/>
      <c r="ESR28" s="61"/>
      <c r="ESS28" s="61"/>
      <c r="EST28" s="61"/>
      <c r="ESU28" s="61"/>
      <c r="ESV28" s="61"/>
      <c r="ESW28" s="61"/>
      <c r="ESX28" s="61"/>
      <c r="ESY28" s="61"/>
      <c r="ESZ28" s="61"/>
      <c r="ETA28" s="61"/>
      <c r="ETB28" s="61"/>
      <c r="ETC28" s="61"/>
      <c r="ETD28" s="61"/>
      <c r="ETE28" s="61"/>
      <c r="ETF28" s="61"/>
      <c r="ETG28" s="61"/>
      <c r="ETH28" s="61"/>
      <c r="ETI28" s="61"/>
      <c r="ETJ28" s="61"/>
      <c r="ETK28" s="61"/>
      <c r="ETL28" s="61"/>
      <c r="ETM28" s="61"/>
      <c r="ETN28" s="61"/>
      <c r="ETO28" s="61"/>
      <c r="ETP28" s="61"/>
      <c r="ETQ28" s="61"/>
      <c r="ETR28" s="61"/>
      <c r="ETS28" s="61"/>
      <c r="ETT28" s="61"/>
      <c r="ETU28" s="61"/>
      <c r="ETV28" s="61"/>
      <c r="ETW28" s="61"/>
      <c r="ETX28" s="61"/>
      <c r="ETY28" s="61"/>
      <c r="ETZ28" s="61"/>
      <c r="EUA28" s="61"/>
      <c r="EUB28" s="61"/>
      <c r="EUC28" s="61"/>
      <c r="EUD28" s="61"/>
      <c r="EUE28" s="61"/>
      <c r="EUF28" s="61"/>
      <c r="EUG28" s="61"/>
      <c r="EUH28" s="61"/>
      <c r="EUI28" s="61"/>
      <c r="EUJ28" s="61"/>
      <c r="EUK28" s="61"/>
      <c r="EUL28" s="61"/>
      <c r="EUM28" s="61"/>
      <c r="EUN28" s="61"/>
      <c r="EUO28" s="61"/>
      <c r="EUP28" s="61"/>
      <c r="EUQ28" s="61"/>
      <c r="EUR28" s="61"/>
      <c r="EUS28" s="61"/>
      <c r="EUT28" s="61"/>
      <c r="EUU28" s="61"/>
      <c r="EUV28" s="61"/>
      <c r="EUW28" s="61"/>
      <c r="EUX28" s="61"/>
      <c r="EUY28" s="61"/>
      <c r="EUZ28" s="61"/>
      <c r="EVA28" s="61"/>
      <c r="EVB28" s="61"/>
      <c r="EVC28" s="61"/>
      <c r="EVD28" s="61"/>
      <c r="EVE28" s="61"/>
      <c r="EVF28" s="61"/>
      <c r="EVG28" s="61"/>
      <c r="EVH28" s="61"/>
      <c r="EVI28" s="61"/>
      <c r="EVJ28" s="61"/>
      <c r="EVK28" s="61"/>
      <c r="EVL28" s="61"/>
      <c r="EVM28" s="61"/>
      <c r="EVN28" s="61"/>
      <c r="EVO28" s="61"/>
      <c r="EVP28" s="61"/>
      <c r="EVQ28" s="61"/>
      <c r="EVR28" s="61"/>
      <c r="EVS28" s="61"/>
      <c r="EVT28" s="61"/>
      <c r="EVU28" s="61"/>
      <c r="EVV28" s="61"/>
      <c r="EVW28" s="61"/>
      <c r="EVX28" s="61"/>
      <c r="EVY28" s="61"/>
      <c r="EVZ28" s="61"/>
      <c r="EWA28" s="61"/>
      <c r="EWB28" s="61"/>
      <c r="EWC28" s="61"/>
      <c r="EWD28" s="61"/>
      <c r="EWE28" s="61"/>
      <c r="EWF28" s="61"/>
      <c r="EWG28" s="61"/>
      <c r="EWH28" s="61"/>
      <c r="EWI28" s="61"/>
      <c r="EWJ28" s="61"/>
      <c r="EWK28" s="61"/>
      <c r="EWL28" s="61"/>
      <c r="EWM28" s="61"/>
      <c r="EWN28" s="61"/>
      <c r="EWO28" s="61"/>
      <c r="EWP28" s="61"/>
      <c r="EWQ28" s="61"/>
      <c r="EWR28" s="61"/>
      <c r="EWS28" s="61"/>
      <c r="EWT28" s="61"/>
      <c r="EWU28" s="61"/>
      <c r="EWV28" s="61"/>
      <c r="EWW28" s="61"/>
      <c r="EWX28" s="61"/>
      <c r="EWY28" s="61"/>
      <c r="EWZ28" s="61"/>
      <c r="EXA28" s="61"/>
      <c r="EXB28" s="61"/>
      <c r="EXC28" s="61"/>
      <c r="EXD28" s="61"/>
      <c r="EXE28" s="61"/>
      <c r="EXF28" s="61"/>
      <c r="EXG28" s="61"/>
      <c r="EXH28" s="61"/>
      <c r="EXI28" s="61"/>
      <c r="EXJ28" s="61"/>
      <c r="EXK28" s="61"/>
      <c r="EXL28" s="61"/>
      <c r="EXM28" s="61"/>
      <c r="EXN28" s="61"/>
      <c r="EXO28" s="61"/>
      <c r="EXP28" s="61"/>
      <c r="EXQ28" s="61"/>
      <c r="EXR28" s="61"/>
      <c r="EXS28" s="61"/>
      <c r="EXT28" s="61"/>
      <c r="EXU28" s="61"/>
      <c r="EXV28" s="61"/>
      <c r="EXW28" s="61"/>
      <c r="EXX28" s="61"/>
      <c r="EXY28" s="61"/>
      <c r="EXZ28" s="61"/>
      <c r="EYA28" s="61"/>
      <c r="EYB28" s="61"/>
      <c r="EYC28" s="61"/>
      <c r="EYD28" s="61"/>
      <c r="EYE28" s="61"/>
      <c r="EYF28" s="61"/>
      <c r="EYG28" s="61"/>
      <c r="EYH28" s="61"/>
      <c r="EYI28" s="61"/>
      <c r="EYJ28" s="61"/>
      <c r="EYK28" s="61"/>
      <c r="EYL28" s="61"/>
      <c r="EYM28" s="61"/>
      <c r="EYN28" s="61"/>
      <c r="EYO28" s="61"/>
      <c r="EYP28" s="61"/>
      <c r="EYQ28" s="61"/>
      <c r="EYR28" s="61"/>
      <c r="EYS28" s="61"/>
      <c r="EYT28" s="61"/>
      <c r="EYU28" s="61"/>
      <c r="EYV28" s="61"/>
      <c r="EYW28" s="61"/>
      <c r="EYX28" s="61"/>
      <c r="EYY28" s="61"/>
      <c r="EYZ28" s="61"/>
      <c r="EZA28" s="61"/>
      <c r="EZB28" s="61"/>
      <c r="EZC28" s="61"/>
      <c r="EZD28" s="61"/>
      <c r="EZE28" s="61"/>
      <c r="EZF28" s="61"/>
      <c r="EZG28" s="61"/>
      <c r="EZH28" s="61"/>
      <c r="EZI28" s="61"/>
      <c r="EZJ28" s="61"/>
      <c r="EZK28" s="61"/>
      <c r="EZL28" s="61"/>
      <c r="EZM28" s="61"/>
      <c r="EZN28" s="61"/>
      <c r="EZO28" s="61"/>
      <c r="EZP28" s="61"/>
      <c r="EZQ28" s="61"/>
      <c r="EZR28" s="61"/>
      <c r="EZS28" s="61"/>
      <c r="EZT28" s="61"/>
      <c r="EZU28" s="61"/>
      <c r="EZV28" s="61"/>
      <c r="EZW28" s="61"/>
      <c r="EZX28" s="61"/>
      <c r="EZY28" s="61"/>
      <c r="EZZ28" s="61"/>
      <c r="FAA28" s="61"/>
      <c r="FAB28" s="61"/>
      <c r="FAC28" s="61"/>
      <c r="FAD28" s="61"/>
      <c r="FAE28" s="61"/>
      <c r="FAF28" s="61"/>
      <c r="FAG28" s="61"/>
      <c r="FAH28" s="61"/>
      <c r="FAI28" s="61"/>
      <c r="FAJ28" s="61"/>
      <c r="FAK28" s="61"/>
      <c r="FAL28" s="61"/>
      <c r="FAM28" s="61"/>
      <c r="FAN28" s="61"/>
      <c r="FAO28" s="61"/>
      <c r="FAP28" s="61"/>
      <c r="FAQ28" s="61"/>
      <c r="FAR28" s="61"/>
      <c r="FAS28" s="61"/>
      <c r="FAT28" s="61"/>
      <c r="FAU28" s="61"/>
      <c r="FAV28" s="61"/>
      <c r="FAW28" s="61"/>
      <c r="FAX28" s="61"/>
      <c r="FAY28" s="61"/>
      <c r="FAZ28" s="61"/>
      <c r="FBA28" s="61"/>
      <c r="FBB28" s="61"/>
      <c r="FBC28" s="61"/>
      <c r="FBD28" s="61"/>
      <c r="FBE28" s="61"/>
      <c r="FBF28" s="61"/>
      <c r="FBG28" s="61"/>
      <c r="FBH28" s="61"/>
      <c r="FBI28" s="61"/>
      <c r="FBJ28" s="61"/>
      <c r="FBK28" s="61"/>
      <c r="FBL28" s="61"/>
      <c r="FBM28" s="61"/>
      <c r="FBN28" s="61"/>
      <c r="FBO28" s="61"/>
      <c r="FBP28" s="61"/>
      <c r="FBQ28" s="61"/>
      <c r="FBR28" s="61"/>
      <c r="FBS28" s="61"/>
      <c r="FBT28" s="61"/>
      <c r="FBU28" s="61"/>
      <c r="FBV28" s="61"/>
      <c r="FBW28" s="61"/>
      <c r="FBX28" s="61"/>
      <c r="FBY28" s="61"/>
      <c r="FBZ28" s="61"/>
      <c r="FCA28" s="61"/>
      <c r="FCB28" s="61"/>
      <c r="FCC28" s="61"/>
      <c r="FCD28" s="61"/>
      <c r="FCE28" s="61"/>
      <c r="FCF28" s="61"/>
      <c r="FCG28" s="61"/>
      <c r="FCH28" s="61"/>
      <c r="FCI28" s="61"/>
      <c r="FCJ28" s="61"/>
      <c r="FCK28" s="61"/>
      <c r="FCL28" s="61"/>
      <c r="FCM28" s="61"/>
      <c r="FCN28" s="61"/>
      <c r="FCO28" s="61"/>
      <c r="FCP28" s="61"/>
      <c r="FCQ28" s="61"/>
      <c r="FCR28" s="61"/>
      <c r="FCS28" s="61"/>
      <c r="FCT28" s="61"/>
      <c r="FCU28" s="61"/>
      <c r="FCV28" s="61"/>
      <c r="FCW28" s="61"/>
      <c r="FCX28" s="61"/>
      <c r="FCY28" s="61"/>
      <c r="FCZ28" s="61"/>
      <c r="FDA28" s="61"/>
      <c r="FDB28" s="61"/>
      <c r="FDC28" s="61"/>
      <c r="FDD28" s="61"/>
      <c r="FDE28" s="61"/>
      <c r="FDF28" s="61"/>
      <c r="FDG28" s="61"/>
      <c r="FDH28" s="61"/>
      <c r="FDI28" s="61"/>
      <c r="FDJ28" s="61"/>
      <c r="FDK28" s="61"/>
      <c r="FDL28" s="61"/>
      <c r="FDM28" s="61"/>
      <c r="FDN28" s="61"/>
      <c r="FDO28" s="61"/>
      <c r="FDP28" s="61"/>
      <c r="FDQ28" s="61"/>
      <c r="FDR28" s="61"/>
      <c r="FDS28" s="61"/>
      <c r="FDT28" s="61"/>
      <c r="FDU28" s="61"/>
      <c r="FDV28" s="61"/>
      <c r="FDW28" s="61"/>
      <c r="FDX28" s="61"/>
      <c r="FDY28" s="61"/>
      <c r="FDZ28" s="61"/>
      <c r="FEA28" s="61"/>
      <c r="FEB28" s="61"/>
      <c r="FEC28" s="61"/>
      <c r="FED28" s="61"/>
      <c r="FEE28" s="61"/>
      <c r="FEF28" s="61"/>
      <c r="FEG28" s="61"/>
      <c r="FEH28" s="61"/>
      <c r="FEI28" s="61"/>
      <c r="FEJ28" s="61"/>
      <c r="FEK28" s="61"/>
      <c r="FEL28" s="61"/>
      <c r="FEM28" s="61"/>
      <c r="FEN28" s="61"/>
      <c r="FEO28" s="61"/>
      <c r="FEP28" s="61"/>
      <c r="FEQ28" s="61"/>
      <c r="FER28" s="61"/>
      <c r="FES28" s="61"/>
      <c r="FET28" s="61"/>
      <c r="FEU28" s="61"/>
      <c r="FEV28" s="61"/>
      <c r="FEW28" s="61"/>
      <c r="FEX28" s="61"/>
      <c r="FEY28" s="61"/>
      <c r="FEZ28" s="61"/>
      <c r="FFA28" s="61"/>
      <c r="FFB28" s="61"/>
      <c r="FFC28" s="61"/>
      <c r="FFD28" s="61"/>
      <c r="FFE28" s="61"/>
      <c r="FFF28" s="61"/>
      <c r="FFG28" s="61"/>
      <c r="FFH28" s="61"/>
      <c r="FFI28" s="61"/>
      <c r="FFJ28" s="61"/>
      <c r="FFK28" s="61"/>
      <c r="FFL28" s="61"/>
      <c r="FFM28" s="61"/>
      <c r="FFN28" s="61"/>
      <c r="FFO28" s="61"/>
      <c r="FFP28" s="61"/>
      <c r="FFQ28" s="61"/>
      <c r="FFR28" s="61"/>
      <c r="FFS28" s="61"/>
      <c r="FFT28" s="61"/>
      <c r="FFU28" s="61"/>
      <c r="FFV28" s="61"/>
      <c r="FFW28" s="61"/>
      <c r="FFX28" s="61"/>
      <c r="FFY28" s="61"/>
      <c r="FFZ28" s="61"/>
      <c r="FGA28" s="61"/>
      <c r="FGB28" s="61"/>
      <c r="FGC28" s="61"/>
      <c r="FGD28" s="61"/>
      <c r="FGE28" s="61"/>
      <c r="FGF28" s="61"/>
      <c r="FGG28" s="61"/>
      <c r="FGH28" s="61"/>
      <c r="FGI28" s="61"/>
      <c r="FGJ28" s="61"/>
      <c r="FGK28" s="61"/>
      <c r="FGL28" s="61"/>
      <c r="FGM28" s="61"/>
      <c r="FGN28" s="61"/>
      <c r="FGO28" s="61"/>
      <c r="FGP28" s="61"/>
      <c r="FGQ28" s="61"/>
      <c r="FGR28" s="61"/>
      <c r="FGS28" s="61"/>
      <c r="FGT28" s="61"/>
      <c r="FGU28" s="61"/>
      <c r="FGV28" s="61"/>
      <c r="FGW28" s="61"/>
      <c r="FGX28" s="61"/>
      <c r="FGY28" s="61"/>
      <c r="FGZ28" s="61"/>
      <c r="FHA28" s="61"/>
      <c r="FHB28" s="61"/>
      <c r="FHC28" s="61"/>
      <c r="FHD28" s="61"/>
      <c r="FHE28" s="61"/>
      <c r="FHF28" s="61"/>
      <c r="FHG28" s="61"/>
      <c r="FHH28" s="61"/>
      <c r="FHI28" s="61"/>
      <c r="FHJ28" s="61"/>
      <c r="FHK28" s="61"/>
      <c r="FHL28" s="61"/>
      <c r="FHM28" s="61"/>
      <c r="FHN28" s="61"/>
      <c r="FHO28" s="61"/>
      <c r="FHP28" s="61"/>
      <c r="FHQ28" s="61"/>
      <c r="FHR28" s="61"/>
      <c r="FHS28" s="61"/>
      <c r="FHT28" s="61"/>
      <c r="FHU28" s="61"/>
      <c r="FHV28" s="61"/>
      <c r="FHW28" s="61"/>
      <c r="FHX28" s="61"/>
      <c r="FHY28" s="61"/>
      <c r="FHZ28" s="61"/>
      <c r="FIA28" s="61"/>
      <c r="FIB28" s="61"/>
      <c r="FIC28" s="61"/>
      <c r="FID28" s="61"/>
      <c r="FIE28" s="61"/>
      <c r="FIF28" s="61"/>
      <c r="FIG28" s="61"/>
      <c r="FIH28" s="61"/>
      <c r="FII28" s="61"/>
      <c r="FIJ28" s="61"/>
      <c r="FIK28" s="61"/>
      <c r="FIL28" s="61"/>
      <c r="FIM28" s="61"/>
      <c r="FIN28" s="61"/>
      <c r="FIO28" s="61"/>
      <c r="FIP28" s="61"/>
      <c r="FIQ28" s="61"/>
      <c r="FIR28" s="61"/>
      <c r="FIS28" s="61"/>
      <c r="FIT28" s="61"/>
      <c r="FIU28" s="61"/>
      <c r="FIV28" s="61"/>
      <c r="FIW28" s="61"/>
      <c r="FIX28" s="61"/>
      <c r="FIY28" s="61"/>
      <c r="FIZ28" s="61"/>
      <c r="FJA28" s="61"/>
      <c r="FJB28" s="61"/>
      <c r="FJC28" s="61"/>
      <c r="FJD28" s="61"/>
      <c r="FJE28" s="61"/>
      <c r="FJF28" s="61"/>
      <c r="FJG28" s="61"/>
      <c r="FJH28" s="61"/>
      <c r="FJI28" s="61"/>
      <c r="FJJ28" s="61"/>
      <c r="FJK28" s="61"/>
      <c r="FJL28" s="61"/>
      <c r="FJM28" s="61"/>
      <c r="FJN28" s="61"/>
      <c r="FJO28" s="61"/>
      <c r="FJP28" s="61"/>
      <c r="FJQ28" s="61"/>
      <c r="FJR28" s="61"/>
      <c r="FJS28" s="61"/>
      <c r="FJT28" s="61"/>
      <c r="FJU28" s="61"/>
      <c r="FJV28" s="61"/>
      <c r="FJW28" s="61"/>
      <c r="FJX28" s="61"/>
      <c r="FJY28" s="61"/>
      <c r="FJZ28" s="61"/>
      <c r="FKA28" s="61"/>
      <c r="FKB28" s="61"/>
      <c r="FKC28" s="61"/>
      <c r="FKD28" s="61"/>
      <c r="FKE28" s="61"/>
      <c r="FKF28" s="61"/>
      <c r="FKG28" s="61"/>
      <c r="FKH28" s="61"/>
      <c r="FKI28" s="61"/>
      <c r="FKJ28" s="61"/>
      <c r="FKK28" s="61"/>
      <c r="FKL28" s="61"/>
      <c r="FKM28" s="61"/>
      <c r="FKN28" s="61"/>
      <c r="FKO28" s="61"/>
      <c r="FKP28" s="61"/>
      <c r="FKQ28" s="61"/>
      <c r="FKR28" s="61"/>
      <c r="FKS28" s="61"/>
      <c r="FKT28" s="61"/>
      <c r="FKU28" s="61"/>
      <c r="FKV28" s="61"/>
      <c r="FKW28" s="61"/>
      <c r="FKX28" s="61"/>
      <c r="FKY28" s="61"/>
      <c r="FKZ28" s="61"/>
      <c r="FLA28" s="61"/>
      <c r="FLB28" s="61"/>
      <c r="FLC28" s="61"/>
      <c r="FLD28" s="61"/>
      <c r="FLE28" s="61"/>
      <c r="FLF28" s="61"/>
      <c r="FLG28" s="61"/>
      <c r="FLH28" s="61"/>
      <c r="FLI28" s="61"/>
      <c r="FLJ28" s="61"/>
      <c r="FLK28" s="61"/>
      <c r="FLL28" s="61"/>
      <c r="FLM28" s="61"/>
      <c r="FLN28" s="61"/>
      <c r="FLO28" s="61"/>
      <c r="FLP28" s="61"/>
      <c r="FLQ28" s="61"/>
      <c r="FLR28" s="61"/>
      <c r="FLS28" s="61"/>
      <c r="FLT28" s="61"/>
      <c r="FLU28" s="61"/>
      <c r="FLV28" s="61"/>
      <c r="FLW28" s="61"/>
      <c r="FLX28" s="61"/>
      <c r="FLY28" s="61"/>
      <c r="FLZ28" s="61"/>
      <c r="FMA28" s="61"/>
      <c r="FMB28" s="61"/>
      <c r="FMC28" s="61"/>
      <c r="FMD28" s="61"/>
      <c r="FME28" s="61"/>
      <c r="FMF28" s="61"/>
      <c r="FMG28" s="61"/>
      <c r="FMH28" s="61"/>
      <c r="FMI28" s="61"/>
      <c r="FMJ28" s="61"/>
      <c r="FMK28" s="61"/>
      <c r="FML28" s="61"/>
      <c r="FMM28" s="61"/>
      <c r="FMN28" s="61"/>
      <c r="FMO28" s="61"/>
      <c r="FMP28" s="61"/>
      <c r="FMQ28" s="61"/>
      <c r="FMR28" s="61"/>
      <c r="FMS28" s="61"/>
      <c r="FMT28" s="61"/>
      <c r="FMU28" s="61"/>
      <c r="FMV28" s="61"/>
      <c r="FMW28" s="61"/>
      <c r="FMX28" s="61"/>
      <c r="FMY28" s="61"/>
      <c r="FMZ28" s="61"/>
      <c r="FNA28" s="61"/>
      <c r="FNB28" s="61"/>
      <c r="FNC28" s="61"/>
      <c r="FND28" s="61"/>
      <c r="FNE28" s="61"/>
      <c r="FNF28" s="61"/>
      <c r="FNG28" s="61"/>
      <c r="FNH28" s="61"/>
      <c r="FNI28" s="61"/>
      <c r="FNJ28" s="61"/>
      <c r="FNK28" s="61"/>
      <c r="FNL28" s="61"/>
      <c r="FNM28" s="61"/>
      <c r="FNN28" s="61"/>
      <c r="FNO28" s="61"/>
      <c r="FNP28" s="61"/>
      <c r="FNQ28" s="61"/>
      <c r="FNR28" s="61"/>
      <c r="FNS28" s="61"/>
      <c r="FNT28" s="61"/>
      <c r="FNU28" s="61"/>
      <c r="FNV28" s="61"/>
      <c r="FNW28" s="61"/>
      <c r="FNX28" s="61"/>
      <c r="FNY28" s="61"/>
      <c r="FNZ28" s="61"/>
      <c r="FOA28" s="61"/>
      <c r="FOB28" s="61"/>
      <c r="FOC28" s="61"/>
      <c r="FOD28" s="61"/>
      <c r="FOE28" s="61"/>
      <c r="FOF28" s="61"/>
      <c r="FOG28" s="61"/>
      <c r="FOH28" s="61"/>
      <c r="FOI28" s="61"/>
      <c r="FOJ28" s="61"/>
      <c r="FOK28" s="61"/>
      <c r="FOL28" s="61"/>
      <c r="FOM28" s="61"/>
      <c r="FON28" s="61"/>
      <c r="FOO28" s="61"/>
      <c r="FOP28" s="61"/>
      <c r="FOQ28" s="61"/>
      <c r="FOR28" s="61"/>
      <c r="FOS28" s="61"/>
      <c r="FOT28" s="61"/>
      <c r="FOU28" s="61"/>
      <c r="FOV28" s="61"/>
      <c r="FOW28" s="61"/>
      <c r="FOX28" s="61"/>
      <c r="FOY28" s="61"/>
      <c r="FOZ28" s="61"/>
      <c r="FPA28" s="61"/>
      <c r="FPB28" s="61"/>
      <c r="FPC28" s="61"/>
      <c r="FPD28" s="61"/>
      <c r="FPE28" s="61"/>
      <c r="FPF28" s="61"/>
      <c r="FPG28" s="61"/>
      <c r="FPH28" s="61"/>
      <c r="FPI28" s="61"/>
      <c r="FPJ28" s="61"/>
      <c r="FPK28" s="61"/>
      <c r="FPL28" s="61"/>
      <c r="FPM28" s="61"/>
      <c r="FPN28" s="61"/>
      <c r="FPO28" s="61"/>
      <c r="FPP28" s="61"/>
      <c r="FPQ28" s="61"/>
      <c r="FPR28" s="61"/>
      <c r="FPS28" s="61"/>
      <c r="FPT28" s="61"/>
      <c r="FPU28" s="61"/>
      <c r="FPV28" s="61"/>
      <c r="FPW28" s="61"/>
      <c r="FPX28" s="61"/>
      <c r="FPY28" s="61"/>
      <c r="FPZ28" s="61"/>
      <c r="FQA28" s="61"/>
      <c r="FQB28" s="61"/>
      <c r="FQC28" s="61"/>
      <c r="FQD28" s="61"/>
      <c r="FQE28" s="61"/>
      <c r="FQF28" s="61"/>
      <c r="FQG28" s="61"/>
      <c r="FQH28" s="61"/>
      <c r="FQI28" s="61"/>
      <c r="FQJ28" s="61"/>
      <c r="FQK28" s="61"/>
      <c r="FQL28" s="61"/>
      <c r="FQM28" s="61"/>
      <c r="FQN28" s="61"/>
      <c r="FQO28" s="61"/>
      <c r="FQP28" s="61"/>
      <c r="FQQ28" s="61"/>
      <c r="FQR28" s="61"/>
      <c r="FQS28" s="61"/>
      <c r="FQT28" s="61"/>
      <c r="FQU28" s="61"/>
      <c r="FQV28" s="61"/>
      <c r="FQW28" s="61"/>
      <c r="FQX28" s="61"/>
      <c r="FQY28" s="61"/>
      <c r="FQZ28" s="61"/>
      <c r="FRA28" s="61"/>
      <c r="FRB28" s="61"/>
      <c r="FRC28" s="61"/>
      <c r="FRD28" s="61"/>
      <c r="FRE28" s="61"/>
      <c r="FRF28" s="61"/>
      <c r="FRG28" s="61"/>
      <c r="FRH28" s="61"/>
      <c r="FRI28" s="61"/>
      <c r="FRJ28" s="61"/>
      <c r="FRK28" s="61"/>
      <c r="FRL28" s="61"/>
      <c r="FRM28" s="61"/>
      <c r="FRN28" s="61"/>
      <c r="FRO28" s="61"/>
      <c r="FRP28" s="61"/>
      <c r="FRQ28" s="61"/>
      <c r="FRR28" s="61"/>
      <c r="FRS28" s="61"/>
      <c r="FRT28" s="61"/>
      <c r="FRU28" s="61"/>
      <c r="FRV28" s="61"/>
      <c r="FRW28" s="61"/>
      <c r="FRX28" s="61"/>
      <c r="FRY28" s="61"/>
      <c r="FRZ28" s="61"/>
      <c r="FSA28" s="61"/>
      <c r="FSB28" s="61"/>
      <c r="FSC28" s="61"/>
      <c r="FSD28" s="61"/>
      <c r="FSE28" s="61"/>
      <c r="FSF28" s="61"/>
      <c r="FSG28" s="61"/>
      <c r="FSH28" s="61"/>
      <c r="FSI28" s="61"/>
      <c r="FSJ28" s="61"/>
      <c r="FSK28" s="61"/>
      <c r="FSL28" s="61"/>
      <c r="FSM28" s="61"/>
      <c r="FSN28" s="61"/>
      <c r="FSO28" s="61"/>
      <c r="FSP28" s="61"/>
      <c r="FSQ28" s="61"/>
      <c r="FSR28" s="61"/>
      <c r="FSS28" s="61"/>
      <c r="FST28" s="61"/>
      <c r="FSU28" s="61"/>
      <c r="FSV28" s="61"/>
      <c r="FSW28" s="61"/>
      <c r="FSX28" s="61"/>
      <c r="FSY28" s="61"/>
      <c r="FSZ28" s="61"/>
      <c r="FTA28" s="61"/>
      <c r="FTB28" s="61"/>
      <c r="FTC28" s="61"/>
      <c r="FTD28" s="61"/>
      <c r="FTE28" s="61"/>
      <c r="FTF28" s="61"/>
      <c r="FTG28" s="61"/>
      <c r="FTH28" s="61"/>
      <c r="FTI28" s="61"/>
      <c r="FTJ28" s="61"/>
      <c r="FTK28" s="61"/>
      <c r="FTL28" s="61"/>
      <c r="FTM28" s="61"/>
      <c r="FTN28" s="61"/>
      <c r="FTO28" s="61"/>
      <c r="FTP28" s="61"/>
      <c r="FTQ28" s="61"/>
      <c r="FTR28" s="61"/>
      <c r="FTS28" s="61"/>
      <c r="FTT28" s="61"/>
      <c r="FTU28" s="61"/>
      <c r="FTV28" s="61"/>
      <c r="FTW28" s="61"/>
      <c r="FTX28" s="61"/>
      <c r="FTY28" s="61"/>
      <c r="FTZ28" s="61"/>
      <c r="FUA28" s="61"/>
      <c r="FUB28" s="61"/>
      <c r="FUC28" s="61"/>
      <c r="FUD28" s="61"/>
      <c r="FUE28" s="61"/>
      <c r="FUF28" s="61"/>
      <c r="FUG28" s="61"/>
      <c r="FUH28" s="61"/>
      <c r="FUI28" s="61"/>
      <c r="FUJ28" s="61"/>
      <c r="FUK28" s="61"/>
      <c r="FUL28" s="61"/>
      <c r="FUM28" s="61"/>
      <c r="FUN28" s="61"/>
      <c r="FUO28" s="61"/>
      <c r="FUP28" s="61"/>
      <c r="FUQ28" s="61"/>
      <c r="FUR28" s="61"/>
      <c r="FUS28" s="61"/>
      <c r="FUT28" s="61"/>
      <c r="FUU28" s="61"/>
      <c r="FUV28" s="61"/>
      <c r="FUW28" s="61"/>
      <c r="FUX28" s="61"/>
      <c r="FUY28" s="61"/>
      <c r="FUZ28" s="61"/>
      <c r="FVA28" s="61"/>
      <c r="FVB28" s="61"/>
      <c r="FVC28" s="61"/>
      <c r="FVD28" s="61"/>
      <c r="FVE28" s="61"/>
      <c r="FVF28" s="61"/>
      <c r="FVG28" s="61"/>
      <c r="FVH28" s="61"/>
      <c r="FVI28" s="61"/>
      <c r="FVJ28" s="61"/>
      <c r="FVK28" s="61"/>
      <c r="FVL28" s="61"/>
      <c r="FVM28" s="61"/>
      <c r="FVN28" s="61"/>
      <c r="FVO28" s="61"/>
      <c r="FVP28" s="61"/>
      <c r="FVQ28" s="61"/>
      <c r="FVR28" s="61"/>
      <c r="FVS28" s="61"/>
      <c r="FVT28" s="61"/>
      <c r="FVU28" s="61"/>
      <c r="FVV28" s="61"/>
      <c r="FVW28" s="61"/>
      <c r="FVX28" s="61"/>
      <c r="FVY28" s="61"/>
      <c r="FVZ28" s="61"/>
      <c r="FWA28" s="61"/>
      <c r="FWB28" s="61"/>
      <c r="FWC28" s="61"/>
      <c r="FWD28" s="61"/>
      <c r="FWE28" s="61"/>
      <c r="FWF28" s="61"/>
      <c r="FWG28" s="61"/>
      <c r="FWH28" s="61"/>
      <c r="FWI28" s="61"/>
      <c r="FWJ28" s="61"/>
      <c r="FWK28" s="61"/>
      <c r="FWL28" s="61"/>
      <c r="FWM28" s="61"/>
      <c r="FWN28" s="61"/>
      <c r="FWO28" s="61"/>
      <c r="FWP28" s="61"/>
      <c r="FWQ28" s="61"/>
      <c r="FWR28" s="61"/>
      <c r="FWS28" s="61"/>
      <c r="FWT28" s="61"/>
      <c r="FWU28" s="61"/>
      <c r="FWV28" s="61"/>
      <c r="FWW28" s="61"/>
      <c r="FWX28" s="61"/>
      <c r="FWY28" s="61"/>
      <c r="FWZ28" s="61"/>
      <c r="FXA28" s="61"/>
      <c r="FXB28" s="61"/>
      <c r="FXC28" s="61"/>
      <c r="FXD28" s="61"/>
      <c r="FXE28" s="61"/>
      <c r="FXF28" s="61"/>
      <c r="FXG28" s="61"/>
      <c r="FXH28" s="61"/>
      <c r="FXI28" s="61"/>
      <c r="FXJ28" s="61"/>
      <c r="FXK28" s="61"/>
      <c r="FXL28" s="61"/>
      <c r="FXM28" s="61"/>
      <c r="FXN28" s="61"/>
      <c r="FXO28" s="61"/>
      <c r="FXP28" s="61"/>
      <c r="FXQ28" s="61"/>
      <c r="FXR28" s="61"/>
      <c r="FXS28" s="61"/>
      <c r="FXT28" s="61"/>
      <c r="FXU28" s="61"/>
      <c r="FXV28" s="61"/>
      <c r="FXW28" s="61"/>
      <c r="FXX28" s="61"/>
      <c r="FXY28" s="61"/>
      <c r="FXZ28" s="61"/>
      <c r="FYA28" s="61"/>
      <c r="FYB28" s="61"/>
      <c r="FYC28" s="61"/>
      <c r="FYD28" s="61"/>
      <c r="FYE28" s="61"/>
      <c r="FYF28" s="61"/>
      <c r="FYG28" s="61"/>
      <c r="FYH28" s="61"/>
      <c r="FYI28" s="61"/>
      <c r="FYJ28" s="61"/>
      <c r="FYK28" s="61"/>
      <c r="FYL28" s="61"/>
      <c r="FYM28" s="61"/>
      <c r="FYN28" s="61"/>
      <c r="FYO28" s="61"/>
      <c r="FYP28" s="61"/>
      <c r="FYQ28" s="61"/>
      <c r="FYR28" s="61"/>
      <c r="FYS28" s="61"/>
      <c r="FYT28" s="61"/>
      <c r="FYU28" s="61"/>
      <c r="FYV28" s="61"/>
      <c r="FYW28" s="61"/>
      <c r="FYX28" s="61"/>
      <c r="FYY28" s="61"/>
      <c r="FYZ28" s="61"/>
      <c r="FZA28" s="61"/>
      <c r="FZB28" s="61"/>
      <c r="FZC28" s="61"/>
      <c r="FZD28" s="61"/>
      <c r="FZE28" s="61"/>
      <c r="FZF28" s="61"/>
      <c r="FZG28" s="61"/>
      <c r="FZH28" s="61"/>
      <c r="FZI28" s="61"/>
      <c r="FZJ28" s="61"/>
      <c r="FZK28" s="61"/>
      <c r="FZL28" s="61"/>
      <c r="FZM28" s="61"/>
      <c r="FZN28" s="61"/>
      <c r="FZO28" s="61"/>
      <c r="FZP28" s="61"/>
      <c r="FZQ28" s="61"/>
      <c r="FZR28" s="61"/>
      <c r="FZS28" s="61"/>
      <c r="FZT28" s="61"/>
      <c r="FZU28" s="61"/>
      <c r="FZV28" s="61"/>
      <c r="FZW28" s="61"/>
      <c r="FZX28" s="61"/>
      <c r="FZY28" s="61"/>
      <c r="FZZ28" s="61"/>
      <c r="GAA28" s="61"/>
      <c r="GAB28" s="61"/>
      <c r="GAC28" s="61"/>
      <c r="GAD28" s="61"/>
      <c r="GAE28" s="61"/>
      <c r="GAF28" s="61"/>
      <c r="GAG28" s="61"/>
      <c r="GAH28" s="61"/>
      <c r="GAI28" s="61"/>
      <c r="GAJ28" s="61"/>
      <c r="GAK28" s="61"/>
      <c r="GAL28" s="61"/>
      <c r="GAM28" s="61"/>
      <c r="GAN28" s="61"/>
      <c r="GAO28" s="61"/>
      <c r="GAP28" s="61"/>
      <c r="GAQ28" s="61"/>
      <c r="GAR28" s="61"/>
      <c r="GAS28" s="61"/>
      <c r="GAT28" s="61"/>
      <c r="GAU28" s="61"/>
      <c r="GAV28" s="61"/>
      <c r="GAW28" s="61"/>
      <c r="GAX28" s="61"/>
      <c r="GAY28" s="61"/>
      <c r="GAZ28" s="61"/>
      <c r="GBA28" s="61"/>
      <c r="GBB28" s="61"/>
      <c r="GBC28" s="61"/>
      <c r="GBD28" s="61"/>
      <c r="GBE28" s="61"/>
      <c r="GBF28" s="61"/>
      <c r="GBG28" s="61"/>
      <c r="GBH28" s="61"/>
      <c r="GBI28" s="61"/>
      <c r="GBJ28" s="61"/>
      <c r="GBK28" s="61"/>
      <c r="GBL28" s="61"/>
      <c r="GBM28" s="61"/>
      <c r="GBN28" s="61"/>
      <c r="GBO28" s="61"/>
      <c r="GBP28" s="61"/>
      <c r="GBQ28" s="61"/>
      <c r="GBR28" s="61"/>
      <c r="GBS28" s="61"/>
      <c r="GBT28" s="61"/>
      <c r="GBU28" s="61"/>
      <c r="GBV28" s="61"/>
      <c r="GBW28" s="61"/>
      <c r="GBX28" s="61"/>
      <c r="GBY28" s="61"/>
      <c r="GBZ28" s="61"/>
      <c r="GCA28" s="61"/>
      <c r="GCB28" s="61"/>
      <c r="GCC28" s="61"/>
      <c r="GCD28" s="61"/>
      <c r="GCE28" s="61"/>
      <c r="GCF28" s="61"/>
      <c r="GCG28" s="61"/>
      <c r="GCH28" s="61"/>
      <c r="GCI28" s="61"/>
      <c r="GCJ28" s="61"/>
      <c r="GCK28" s="61"/>
      <c r="GCL28" s="61"/>
      <c r="GCM28" s="61"/>
      <c r="GCN28" s="61"/>
      <c r="GCO28" s="61"/>
      <c r="GCP28" s="61"/>
      <c r="GCQ28" s="61"/>
      <c r="GCR28" s="61"/>
      <c r="GCS28" s="61"/>
      <c r="GCT28" s="61"/>
      <c r="GCU28" s="61"/>
      <c r="GCV28" s="61"/>
      <c r="GCW28" s="61"/>
      <c r="GCX28" s="61"/>
      <c r="GCY28" s="61"/>
      <c r="GCZ28" s="61"/>
      <c r="GDA28" s="61"/>
      <c r="GDB28" s="61"/>
      <c r="GDC28" s="61"/>
      <c r="GDD28" s="61"/>
      <c r="GDE28" s="61"/>
      <c r="GDF28" s="61"/>
      <c r="GDG28" s="61"/>
      <c r="GDH28" s="61"/>
      <c r="GDI28" s="61"/>
      <c r="GDJ28" s="61"/>
      <c r="GDK28" s="61"/>
      <c r="GDL28" s="61"/>
      <c r="GDM28" s="61"/>
      <c r="GDN28" s="61"/>
      <c r="GDO28" s="61"/>
      <c r="GDP28" s="61"/>
      <c r="GDQ28" s="61"/>
      <c r="GDR28" s="61"/>
      <c r="GDS28" s="61"/>
      <c r="GDT28" s="61"/>
      <c r="GDU28" s="61"/>
      <c r="GDV28" s="61"/>
      <c r="GDW28" s="61"/>
      <c r="GDX28" s="61"/>
      <c r="GDY28" s="61"/>
      <c r="GDZ28" s="61"/>
      <c r="GEA28" s="61"/>
      <c r="GEB28" s="61"/>
      <c r="GEC28" s="61"/>
      <c r="GED28" s="61"/>
      <c r="GEE28" s="61"/>
      <c r="GEF28" s="61"/>
      <c r="GEG28" s="61"/>
      <c r="GEH28" s="61"/>
      <c r="GEI28" s="61"/>
      <c r="GEJ28" s="61"/>
      <c r="GEK28" s="61"/>
      <c r="GEL28" s="61"/>
      <c r="GEM28" s="61"/>
      <c r="GEN28" s="61"/>
      <c r="GEO28" s="61"/>
      <c r="GEP28" s="61"/>
      <c r="GEQ28" s="61"/>
      <c r="GER28" s="61"/>
      <c r="GES28" s="61"/>
      <c r="GET28" s="61"/>
      <c r="GEU28" s="61"/>
      <c r="GEV28" s="61"/>
      <c r="GEW28" s="61"/>
      <c r="GEX28" s="61"/>
      <c r="GEY28" s="61"/>
      <c r="GEZ28" s="61"/>
      <c r="GFA28" s="61"/>
      <c r="GFB28" s="61"/>
      <c r="GFC28" s="61"/>
      <c r="GFD28" s="61"/>
      <c r="GFE28" s="61"/>
      <c r="GFF28" s="61"/>
      <c r="GFG28" s="61"/>
      <c r="GFH28" s="61"/>
      <c r="GFI28" s="61"/>
      <c r="GFJ28" s="61"/>
      <c r="GFK28" s="61"/>
      <c r="GFL28" s="61"/>
      <c r="GFM28" s="61"/>
      <c r="GFN28" s="61"/>
      <c r="GFO28" s="61"/>
      <c r="GFP28" s="61"/>
      <c r="GFQ28" s="61"/>
      <c r="GFR28" s="61"/>
      <c r="GFS28" s="61"/>
      <c r="GFT28" s="61"/>
      <c r="GFU28" s="61"/>
      <c r="GFV28" s="61"/>
      <c r="GFW28" s="61"/>
      <c r="GFX28" s="61"/>
      <c r="GFY28" s="61"/>
      <c r="GFZ28" s="61"/>
      <c r="GGA28" s="61"/>
      <c r="GGB28" s="61"/>
      <c r="GGC28" s="61"/>
      <c r="GGD28" s="61"/>
      <c r="GGE28" s="61"/>
      <c r="GGF28" s="61"/>
      <c r="GGG28" s="61"/>
      <c r="GGH28" s="61"/>
      <c r="GGI28" s="61"/>
      <c r="GGJ28" s="61"/>
      <c r="GGK28" s="61"/>
      <c r="GGL28" s="61"/>
      <c r="GGM28" s="61"/>
      <c r="GGN28" s="61"/>
      <c r="GGO28" s="61"/>
      <c r="GGP28" s="61"/>
      <c r="GGQ28" s="61"/>
      <c r="GGR28" s="61"/>
      <c r="GGS28" s="61"/>
      <c r="GGT28" s="61"/>
      <c r="GGU28" s="61"/>
      <c r="GGV28" s="61"/>
      <c r="GGW28" s="61"/>
      <c r="GGX28" s="61"/>
      <c r="GGY28" s="61"/>
      <c r="GGZ28" s="61"/>
      <c r="GHA28" s="61"/>
      <c r="GHB28" s="61"/>
      <c r="GHC28" s="61"/>
      <c r="GHD28" s="61"/>
      <c r="GHE28" s="61"/>
      <c r="GHF28" s="61"/>
      <c r="GHG28" s="61"/>
      <c r="GHH28" s="61"/>
      <c r="GHI28" s="61"/>
      <c r="GHJ28" s="61"/>
      <c r="GHK28" s="61"/>
      <c r="GHL28" s="61"/>
      <c r="GHM28" s="61"/>
      <c r="GHN28" s="61"/>
      <c r="GHO28" s="61"/>
      <c r="GHP28" s="61"/>
      <c r="GHQ28" s="61"/>
      <c r="GHR28" s="61"/>
      <c r="GHS28" s="61"/>
      <c r="GHT28" s="61"/>
      <c r="GHU28" s="61"/>
      <c r="GHV28" s="61"/>
      <c r="GHW28" s="61"/>
      <c r="GHX28" s="61"/>
      <c r="GHY28" s="61"/>
      <c r="GHZ28" s="61"/>
      <c r="GIA28" s="61"/>
      <c r="GIB28" s="61"/>
      <c r="GIC28" s="61"/>
      <c r="GID28" s="61"/>
      <c r="GIE28" s="61"/>
      <c r="GIF28" s="61"/>
      <c r="GIG28" s="61"/>
      <c r="GIH28" s="61"/>
      <c r="GII28" s="61"/>
      <c r="GIJ28" s="61"/>
      <c r="GIK28" s="61"/>
      <c r="GIL28" s="61"/>
      <c r="GIM28" s="61"/>
      <c r="GIN28" s="61"/>
      <c r="GIO28" s="61"/>
      <c r="GIP28" s="61"/>
      <c r="GIQ28" s="61"/>
      <c r="GIR28" s="61"/>
      <c r="GIS28" s="61"/>
      <c r="GIT28" s="61"/>
      <c r="GIU28" s="61"/>
      <c r="GIV28" s="61"/>
      <c r="GIW28" s="61"/>
      <c r="GIX28" s="61"/>
      <c r="GIY28" s="61"/>
      <c r="GIZ28" s="61"/>
      <c r="GJA28" s="61"/>
      <c r="GJB28" s="61"/>
      <c r="GJC28" s="61"/>
      <c r="GJD28" s="61"/>
      <c r="GJE28" s="61"/>
      <c r="GJF28" s="61"/>
      <c r="GJG28" s="61"/>
      <c r="GJH28" s="61"/>
      <c r="GJI28" s="61"/>
      <c r="GJJ28" s="61"/>
      <c r="GJK28" s="61"/>
      <c r="GJL28" s="61"/>
      <c r="GJM28" s="61"/>
      <c r="GJN28" s="61"/>
      <c r="GJO28" s="61"/>
      <c r="GJP28" s="61"/>
      <c r="GJQ28" s="61"/>
      <c r="GJR28" s="61"/>
      <c r="GJS28" s="61"/>
      <c r="GJT28" s="61"/>
      <c r="GJU28" s="61"/>
      <c r="GJV28" s="61"/>
      <c r="GJW28" s="61"/>
      <c r="GJX28" s="61"/>
      <c r="GJY28" s="61"/>
      <c r="GJZ28" s="61"/>
      <c r="GKA28" s="61"/>
      <c r="GKB28" s="61"/>
      <c r="GKC28" s="61"/>
      <c r="GKD28" s="61"/>
      <c r="GKE28" s="61"/>
      <c r="GKF28" s="61"/>
      <c r="GKG28" s="61"/>
      <c r="GKH28" s="61"/>
      <c r="GKI28" s="61"/>
      <c r="GKJ28" s="61"/>
      <c r="GKK28" s="61"/>
      <c r="GKL28" s="61"/>
      <c r="GKM28" s="61"/>
      <c r="GKN28" s="61"/>
      <c r="GKO28" s="61"/>
      <c r="GKP28" s="61"/>
      <c r="GKQ28" s="61"/>
      <c r="GKR28" s="61"/>
      <c r="GKS28" s="61"/>
      <c r="GKT28" s="61"/>
      <c r="GKU28" s="61"/>
      <c r="GKV28" s="61"/>
      <c r="GKW28" s="61"/>
      <c r="GKX28" s="61"/>
      <c r="GKY28" s="61"/>
      <c r="GKZ28" s="61"/>
      <c r="GLA28" s="61"/>
      <c r="GLB28" s="61"/>
      <c r="GLC28" s="61"/>
      <c r="GLD28" s="61"/>
      <c r="GLE28" s="61"/>
      <c r="GLF28" s="61"/>
      <c r="GLG28" s="61"/>
      <c r="GLH28" s="61"/>
      <c r="GLI28" s="61"/>
      <c r="GLJ28" s="61"/>
      <c r="GLK28" s="61"/>
      <c r="GLL28" s="61"/>
      <c r="GLM28" s="61"/>
      <c r="GLN28" s="61"/>
      <c r="GLO28" s="61"/>
      <c r="GLP28" s="61"/>
      <c r="GLQ28" s="61"/>
      <c r="GLR28" s="61"/>
      <c r="GLS28" s="61"/>
      <c r="GLT28" s="61"/>
      <c r="GLU28" s="61"/>
      <c r="GLV28" s="61"/>
      <c r="GLW28" s="61"/>
      <c r="GLX28" s="61"/>
      <c r="GLY28" s="61"/>
      <c r="GLZ28" s="61"/>
      <c r="GMA28" s="61"/>
      <c r="GMB28" s="61"/>
      <c r="GMC28" s="61"/>
      <c r="GMD28" s="61"/>
      <c r="GME28" s="61"/>
      <c r="GMF28" s="61"/>
      <c r="GMG28" s="61"/>
      <c r="GMH28" s="61"/>
      <c r="GMI28" s="61"/>
      <c r="GMJ28" s="61"/>
      <c r="GMK28" s="61"/>
      <c r="GML28" s="61"/>
      <c r="GMM28" s="61"/>
      <c r="GMN28" s="61"/>
      <c r="GMO28" s="61"/>
      <c r="GMP28" s="61"/>
      <c r="GMQ28" s="61"/>
      <c r="GMR28" s="61"/>
      <c r="GMS28" s="61"/>
      <c r="GMT28" s="61"/>
      <c r="GMU28" s="61"/>
      <c r="GMV28" s="61"/>
      <c r="GMW28" s="61"/>
      <c r="GMX28" s="61"/>
      <c r="GMY28" s="61"/>
      <c r="GMZ28" s="61"/>
      <c r="GNA28" s="61"/>
      <c r="GNB28" s="61"/>
      <c r="GNC28" s="61"/>
      <c r="GND28" s="61"/>
      <c r="GNE28" s="61"/>
      <c r="GNF28" s="61"/>
      <c r="GNG28" s="61"/>
      <c r="GNH28" s="61"/>
      <c r="GNI28" s="61"/>
      <c r="GNJ28" s="61"/>
      <c r="GNK28" s="61"/>
      <c r="GNL28" s="61"/>
      <c r="GNM28" s="61"/>
      <c r="GNN28" s="61"/>
      <c r="GNO28" s="61"/>
      <c r="GNP28" s="61"/>
      <c r="GNQ28" s="61"/>
      <c r="GNR28" s="61"/>
      <c r="GNS28" s="61"/>
      <c r="GNT28" s="61"/>
      <c r="GNU28" s="61"/>
      <c r="GNV28" s="61"/>
      <c r="GNW28" s="61"/>
      <c r="GNX28" s="61"/>
      <c r="GNY28" s="61"/>
      <c r="GNZ28" s="61"/>
      <c r="GOA28" s="61"/>
      <c r="GOB28" s="61"/>
      <c r="GOC28" s="61"/>
      <c r="GOD28" s="61"/>
      <c r="GOE28" s="61"/>
      <c r="GOF28" s="61"/>
      <c r="GOG28" s="61"/>
      <c r="GOH28" s="61"/>
      <c r="GOI28" s="61"/>
      <c r="GOJ28" s="61"/>
      <c r="GOK28" s="61"/>
      <c r="GOL28" s="61"/>
      <c r="GOM28" s="61"/>
      <c r="GON28" s="61"/>
      <c r="GOO28" s="61"/>
      <c r="GOP28" s="61"/>
      <c r="GOQ28" s="61"/>
      <c r="GOR28" s="61"/>
      <c r="GOS28" s="61"/>
      <c r="GOT28" s="61"/>
      <c r="GOU28" s="61"/>
      <c r="GOV28" s="61"/>
      <c r="GOW28" s="61"/>
      <c r="GOX28" s="61"/>
      <c r="GOY28" s="61"/>
      <c r="GOZ28" s="61"/>
      <c r="GPA28" s="61"/>
      <c r="GPB28" s="61"/>
      <c r="GPC28" s="61"/>
      <c r="GPD28" s="61"/>
      <c r="GPE28" s="61"/>
      <c r="GPF28" s="61"/>
      <c r="GPG28" s="61"/>
      <c r="GPH28" s="61"/>
      <c r="GPI28" s="61"/>
      <c r="GPJ28" s="61"/>
      <c r="GPK28" s="61"/>
      <c r="GPL28" s="61"/>
      <c r="GPM28" s="61"/>
      <c r="GPN28" s="61"/>
      <c r="GPO28" s="61"/>
      <c r="GPP28" s="61"/>
      <c r="GPQ28" s="61"/>
      <c r="GPR28" s="61"/>
      <c r="GPS28" s="61"/>
      <c r="GPT28" s="61"/>
      <c r="GPU28" s="61"/>
      <c r="GPV28" s="61"/>
      <c r="GPW28" s="61"/>
      <c r="GPX28" s="61"/>
      <c r="GPY28" s="61"/>
      <c r="GPZ28" s="61"/>
      <c r="GQA28" s="61"/>
      <c r="GQB28" s="61"/>
      <c r="GQC28" s="61"/>
      <c r="GQD28" s="61"/>
      <c r="GQE28" s="61"/>
      <c r="GQF28" s="61"/>
      <c r="GQG28" s="61"/>
      <c r="GQH28" s="61"/>
      <c r="GQI28" s="61"/>
      <c r="GQJ28" s="61"/>
      <c r="GQK28" s="61"/>
      <c r="GQL28" s="61"/>
      <c r="GQM28" s="61"/>
      <c r="GQN28" s="61"/>
      <c r="GQO28" s="61"/>
      <c r="GQP28" s="61"/>
      <c r="GQQ28" s="61"/>
      <c r="GQR28" s="61"/>
      <c r="GQS28" s="61"/>
      <c r="GQT28" s="61"/>
      <c r="GQU28" s="61"/>
      <c r="GQV28" s="61"/>
      <c r="GQW28" s="61"/>
      <c r="GQX28" s="61"/>
      <c r="GQY28" s="61"/>
      <c r="GQZ28" s="61"/>
      <c r="GRA28" s="61"/>
      <c r="GRB28" s="61"/>
      <c r="GRC28" s="61"/>
      <c r="GRD28" s="61"/>
      <c r="GRE28" s="61"/>
      <c r="GRF28" s="61"/>
      <c r="GRG28" s="61"/>
      <c r="GRH28" s="61"/>
      <c r="GRI28" s="61"/>
      <c r="GRJ28" s="61"/>
      <c r="GRK28" s="61"/>
      <c r="GRL28" s="61"/>
      <c r="GRM28" s="61"/>
      <c r="GRN28" s="61"/>
      <c r="GRO28" s="61"/>
      <c r="GRP28" s="61"/>
      <c r="GRQ28" s="61"/>
      <c r="GRR28" s="61"/>
      <c r="GRS28" s="61"/>
      <c r="GRT28" s="61"/>
      <c r="GRU28" s="61"/>
      <c r="GRV28" s="61"/>
      <c r="GRW28" s="61"/>
      <c r="GRX28" s="61"/>
      <c r="GRY28" s="61"/>
      <c r="GRZ28" s="61"/>
      <c r="GSA28" s="61"/>
      <c r="GSB28" s="61"/>
      <c r="GSC28" s="61"/>
      <c r="GSD28" s="61"/>
      <c r="GSE28" s="61"/>
      <c r="GSF28" s="61"/>
      <c r="GSG28" s="61"/>
      <c r="GSH28" s="61"/>
      <c r="GSI28" s="61"/>
      <c r="GSJ28" s="61"/>
      <c r="GSK28" s="61"/>
      <c r="GSL28" s="61"/>
      <c r="GSM28" s="61"/>
      <c r="GSN28" s="61"/>
      <c r="GSO28" s="61"/>
      <c r="GSP28" s="61"/>
      <c r="GSQ28" s="61"/>
      <c r="GSR28" s="61"/>
      <c r="GSS28" s="61"/>
      <c r="GST28" s="61"/>
      <c r="GSU28" s="61"/>
      <c r="GSV28" s="61"/>
      <c r="GSW28" s="61"/>
      <c r="GSX28" s="61"/>
      <c r="GSY28" s="61"/>
      <c r="GSZ28" s="61"/>
      <c r="GTA28" s="61"/>
      <c r="GTB28" s="61"/>
      <c r="GTC28" s="61"/>
      <c r="GTD28" s="61"/>
      <c r="GTE28" s="61"/>
      <c r="GTF28" s="61"/>
      <c r="GTG28" s="61"/>
      <c r="GTH28" s="61"/>
      <c r="GTI28" s="61"/>
      <c r="GTJ28" s="61"/>
      <c r="GTK28" s="61"/>
      <c r="GTL28" s="61"/>
      <c r="GTM28" s="61"/>
      <c r="GTN28" s="61"/>
      <c r="GTO28" s="61"/>
      <c r="GTP28" s="61"/>
      <c r="GTQ28" s="61"/>
      <c r="GTR28" s="61"/>
      <c r="GTS28" s="61"/>
      <c r="GTT28" s="61"/>
      <c r="GTU28" s="61"/>
      <c r="GTV28" s="61"/>
      <c r="GTW28" s="61"/>
      <c r="GTX28" s="61"/>
      <c r="GTY28" s="61"/>
      <c r="GTZ28" s="61"/>
      <c r="GUA28" s="61"/>
      <c r="GUB28" s="61"/>
      <c r="GUC28" s="61"/>
      <c r="GUD28" s="61"/>
      <c r="GUE28" s="61"/>
      <c r="GUF28" s="61"/>
      <c r="GUG28" s="61"/>
      <c r="GUH28" s="61"/>
      <c r="GUI28" s="61"/>
      <c r="GUJ28" s="61"/>
      <c r="GUK28" s="61"/>
      <c r="GUL28" s="61"/>
      <c r="GUM28" s="61"/>
      <c r="GUN28" s="61"/>
      <c r="GUO28" s="61"/>
      <c r="GUP28" s="61"/>
      <c r="GUQ28" s="61"/>
      <c r="GUR28" s="61"/>
      <c r="GUS28" s="61"/>
      <c r="GUT28" s="61"/>
      <c r="GUU28" s="61"/>
      <c r="GUV28" s="61"/>
      <c r="GUW28" s="61"/>
      <c r="GUX28" s="61"/>
      <c r="GUY28" s="61"/>
      <c r="GUZ28" s="61"/>
      <c r="GVA28" s="61"/>
      <c r="GVB28" s="61"/>
      <c r="GVC28" s="61"/>
      <c r="GVD28" s="61"/>
      <c r="GVE28" s="61"/>
      <c r="GVF28" s="61"/>
      <c r="GVG28" s="61"/>
      <c r="GVH28" s="61"/>
      <c r="GVI28" s="61"/>
      <c r="GVJ28" s="61"/>
      <c r="GVK28" s="61"/>
      <c r="GVL28" s="61"/>
      <c r="GVM28" s="61"/>
      <c r="GVN28" s="61"/>
      <c r="GVO28" s="61"/>
      <c r="GVP28" s="61"/>
      <c r="GVQ28" s="61"/>
      <c r="GVR28" s="61"/>
      <c r="GVS28" s="61"/>
      <c r="GVT28" s="61"/>
      <c r="GVU28" s="61"/>
      <c r="GVV28" s="61"/>
      <c r="GVW28" s="61"/>
      <c r="GVX28" s="61"/>
      <c r="GVY28" s="61"/>
      <c r="GVZ28" s="61"/>
      <c r="GWA28" s="61"/>
      <c r="GWB28" s="61"/>
      <c r="GWC28" s="61"/>
      <c r="GWD28" s="61"/>
      <c r="GWE28" s="61"/>
      <c r="GWF28" s="61"/>
      <c r="GWG28" s="61"/>
      <c r="GWH28" s="61"/>
      <c r="GWI28" s="61"/>
      <c r="GWJ28" s="61"/>
      <c r="GWK28" s="61"/>
      <c r="GWL28" s="61"/>
      <c r="GWM28" s="61"/>
      <c r="GWN28" s="61"/>
      <c r="GWO28" s="61"/>
      <c r="GWP28" s="61"/>
      <c r="GWQ28" s="61"/>
      <c r="GWR28" s="61"/>
      <c r="GWS28" s="61"/>
      <c r="GWT28" s="61"/>
      <c r="GWU28" s="61"/>
      <c r="GWV28" s="61"/>
      <c r="GWW28" s="61"/>
      <c r="GWX28" s="61"/>
      <c r="GWY28" s="61"/>
      <c r="GWZ28" s="61"/>
      <c r="GXA28" s="61"/>
      <c r="GXB28" s="61"/>
      <c r="GXC28" s="61"/>
      <c r="GXD28" s="61"/>
      <c r="GXE28" s="61"/>
      <c r="GXF28" s="61"/>
      <c r="GXG28" s="61"/>
      <c r="GXH28" s="61"/>
      <c r="GXI28" s="61"/>
      <c r="GXJ28" s="61"/>
      <c r="GXK28" s="61"/>
      <c r="GXL28" s="61"/>
      <c r="GXM28" s="61"/>
      <c r="GXN28" s="61"/>
      <c r="GXO28" s="61"/>
      <c r="GXP28" s="61"/>
      <c r="GXQ28" s="61"/>
      <c r="GXR28" s="61"/>
      <c r="GXS28" s="61"/>
      <c r="GXT28" s="61"/>
      <c r="GXU28" s="61"/>
      <c r="GXV28" s="61"/>
      <c r="GXW28" s="61"/>
      <c r="GXX28" s="61"/>
      <c r="GXY28" s="61"/>
      <c r="GXZ28" s="61"/>
      <c r="GYA28" s="61"/>
      <c r="GYB28" s="61"/>
      <c r="GYC28" s="61"/>
      <c r="GYD28" s="61"/>
      <c r="GYE28" s="61"/>
      <c r="GYF28" s="61"/>
      <c r="GYG28" s="61"/>
      <c r="GYH28" s="61"/>
      <c r="GYI28" s="61"/>
      <c r="GYJ28" s="61"/>
      <c r="GYK28" s="61"/>
      <c r="GYL28" s="61"/>
      <c r="GYM28" s="61"/>
      <c r="GYN28" s="61"/>
      <c r="GYO28" s="61"/>
      <c r="GYP28" s="61"/>
      <c r="GYQ28" s="61"/>
      <c r="GYR28" s="61"/>
      <c r="GYS28" s="61"/>
      <c r="GYT28" s="61"/>
      <c r="GYU28" s="61"/>
      <c r="GYV28" s="61"/>
      <c r="GYW28" s="61"/>
      <c r="GYX28" s="61"/>
      <c r="GYY28" s="61"/>
      <c r="GYZ28" s="61"/>
      <c r="GZA28" s="61"/>
      <c r="GZB28" s="61"/>
      <c r="GZC28" s="61"/>
      <c r="GZD28" s="61"/>
      <c r="GZE28" s="61"/>
      <c r="GZF28" s="61"/>
      <c r="GZG28" s="61"/>
      <c r="GZH28" s="61"/>
      <c r="GZI28" s="61"/>
      <c r="GZJ28" s="61"/>
      <c r="GZK28" s="61"/>
      <c r="GZL28" s="61"/>
      <c r="GZM28" s="61"/>
      <c r="GZN28" s="61"/>
      <c r="GZO28" s="61"/>
      <c r="GZP28" s="61"/>
      <c r="GZQ28" s="61"/>
      <c r="GZR28" s="61"/>
      <c r="GZS28" s="61"/>
      <c r="GZT28" s="61"/>
      <c r="GZU28" s="61"/>
      <c r="GZV28" s="61"/>
      <c r="GZW28" s="61"/>
      <c r="GZX28" s="61"/>
      <c r="GZY28" s="61"/>
      <c r="GZZ28" s="61"/>
      <c r="HAA28" s="61"/>
      <c r="HAB28" s="61"/>
      <c r="HAC28" s="61"/>
      <c r="HAD28" s="61"/>
      <c r="HAE28" s="61"/>
      <c r="HAF28" s="61"/>
      <c r="HAG28" s="61"/>
      <c r="HAH28" s="61"/>
      <c r="HAI28" s="61"/>
      <c r="HAJ28" s="61"/>
      <c r="HAK28" s="61"/>
      <c r="HAL28" s="61"/>
      <c r="HAM28" s="61"/>
      <c r="HAN28" s="61"/>
      <c r="HAO28" s="61"/>
      <c r="HAP28" s="61"/>
      <c r="HAQ28" s="61"/>
      <c r="HAR28" s="61"/>
      <c r="HAS28" s="61"/>
      <c r="HAT28" s="61"/>
      <c r="HAU28" s="61"/>
      <c r="HAV28" s="61"/>
      <c r="HAW28" s="61"/>
      <c r="HAX28" s="61"/>
      <c r="HAY28" s="61"/>
      <c r="HAZ28" s="61"/>
      <c r="HBA28" s="61"/>
      <c r="HBB28" s="61"/>
      <c r="HBC28" s="61"/>
      <c r="HBD28" s="61"/>
      <c r="HBE28" s="61"/>
      <c r="HBF28" s="61"/>
      <c r="HBG28" s="61"/>
      <c r="HBH28" s="61"/>
      <c r="HBI28" s="61"/>
      <c r="HBJ28" s="61"/>
      <c r="HBK28" s="61"/>
      <c r="HBL28" s="61"/>
      <c r="HBM28" s="61"/>
      <c r="HBN28" s="61"/>
      <c r="HBO28" s="61"/>
      <c r="HBP28" s="61"/>
      <c r="HBQ28" s="61"/>
      <c r="HBR28" s="61"/>
      <c r="HBS28" s="61"/>
      <c r="HBT28" s="61"/>
      <c r="HBU28" s="61"/>
      <c r="HBV28" s="61"/>
      <c r="HBW28" s="61"/>
      <c r="HBX28" s="61"/>
      <c r="HBY28" s="61"/>
      <c r="HBZ28" s="61"/>
      <c r="HCA28" s="61"/>
      <c r="HCB28" s="61"/>
      <c r="HCC28" s="61"/>
      <c r="HCD28" s="61"/>
      <c r="HCE28" s="61"/>
      <c r="HCF28" s="61"/>
      <c r="HCG28" s="61"/>
      <c r="HCH28" s="61"/>
      <c r="HCI28" s="61"/>
      <c r="HCJ28" s="61"/>
      <c r="HCK28" s="61"/>
      <c r="HCL28" s="61"/>
      <c r="HCM28" s="61"/>
      <c r="HCN28" s="61"/>
      <c r="HCO28" s="61"/>
      <c r="HCP28" s="61"/>
      <c r="HCQ28" s="61"/>
      <c r="HCR28" s="61"/>
      <c r="HCS28" s="61"/>
      <c r="HCT28" s="61"/>
      <c r="HCU28" s="61"/>
      <c r="HCV28" s="61"/>
      <c r="HCW28" s="61"/>
      <c r="HCX28" s="61"/>
      <c r="HCY28" s="61"/>
      <c r="HCZ28" s="61"/>
      <c r="HDA28" s="61"/>
      <c r="HDB28" s="61"/>
      <c r="HDC28" s="61"/>
      <c r="HDD28" s="61"/>
      <c r="HDE28" s="61"/>
      <c r="HDF28" s="61"/>
      <c r="HDG28" s="61"/>
      <c r="HDH28" s="61"/>
      <c r="HDI28" s="61"/>
      <c r="HDJ28" s="61"/>
      <c r="HDK28" s="61"/>
      <c r="HDL28" s="61"/>
      <c r="HDM28" s="61"/>
      <c r="HDN28" s="61"/>
      <c r="HDO28" s="61"/>
      <c r="HDP28" s="61"/>
      <c r="HDQ28" s="61"/>
      <c r="HDR28" s="61"/>
      <c r="HDS28" s="61"/>
      <c r="HDT28" s="61"/>
      <c r="HDU28" s="61"/>
      <c r="HDV28" s="61"/>
      <c r="HDW28" s="61"/>
      <c r="HDX28" s="61"/>
      <c r="HDY28" s="61"/>
      <c r="HDZ28" s="61"/>
      <c r="HEA28" s="61"/>
      <c r="HEB28" s="61"/>
      <c r="HEC28" s="61"/>
      <c r="HED28" s="61"/>
      <c r="HEE28" s="61"/>
      <c r="HEF28" s="61"/>
      <c r="HEG28" s="61"/>
      <c r="HEH28" s="61"/>
      <c r="HEI28" s="61"/>
      <c r="HEJ28" s="61"/>
      <c r="HEK28" s="61"/>
      <c r="HEL28" s="61"/>
      <c r="HEM28" s="61"/>
      <c r="HEN28" s="61"/>
      <c r="HEO28" s="61"/>
      <c r="HEP28" s="61"/>
      <c r="HEQ28" s="61"/>
      <c r="HER28" s="61"/>
      <c r="HES28" s="61"/>
      <c r="HET28" s="61"/>
      <c r="HEU28" s="61"/>
      <c r="HEV28" s="61"/>
      <c r="HEW28" s="61"/>
      <c r="HEX28" s="61"/>
      <c r="HEY28" s="61"/>
      <c r="HEZ28" s="61"/>
      <c r="HFA28" s="61"/>
      <c r="HFB28" s="61"/>
      <c r="HFC28" s="61"/>
      <c r="HFD28" s="61"/>
      <c r="HFE28" s="61"/>
      <c r="HFF28" s="61"/>
      <c r="HFG28" s="61"/>
      <c r="HFH28" s="61"/>
      <c r="HFI28" s="61"/>
      <c r="HFJ28" s="61"/>
      <c r="HFK28" s="61"/>
      <c r="HFL28" s="61"/>
      <c r="HFM28" s="61"/>
      <c r="HFN28" s="61"/>
      <c r="HFO28" s="61"/>
      <c r="HFP28" s="61"/>
      <c r="HFQ28" s="61"/>
      <c r="HFR28" s="61"/>
      <c r="HFS28" s="61"/>
      <c r="HFT28" s="61"/>
      <c r="HFU28" s="61"/>
      <c r="HFV28" s="61"/>
      <c r="HFW28" s="61"/>
      <c r="HFX28" s="61"/>
      <c r="HFY28" s="61"/>
      <c r="HFZ28" s="61"/>
      <c r="HGA28" s="61"/>
      <c r="HGB28" s="61"/>
      <c r="HGC28" s="61"/>
      <c r="HGD28" s="61"/>
      <c r="HGE28" s="61"/>
      <c r="HGF28" s="61"/>
      <c r="HGG28" s="61"/>
      <c r="HGH28" s="61"/>
      <c r="HGI28" s="61"/>
      <c r="HGJ28" s="61"/>
      <c r="HGK28" s="61"/>
      <c r="HGL28" s="61"/>
      <c r="HGM28" s="61"/>
      <c r="HGN28" s="61"/>
      <c r="HGO28" s="61"/>
      <c r="HGP28" s="61"/>
      <c r="HGQ28" s="61"/>
      <c r="HGR28" s="61"/>
      <c r="HGS28" s="61"/>
      <c r="HGT28" s="61"/>
      <c r="HGU28" s="61"/>
      <c r="HGV28" s="61"/>
      <c r="HGW28" s="61"/>
      <c r="HGX28" s="61"/>
      <c r="HGY28" s="61"/>
      <c r="HGZ28" s="61"/>
      <c r="HHA28" s="61"/>
      <c r="HHB28" s="61"/>
      <c r="HHC28" s="61"/>
      <c r="HHD28" s="61"/>
      <c r="HHE28" s="61"/>
      <c r="HHF28" s="61"/>
      <c r="HHG28" s="61"/>
      <c r="HHH28" s="61"/>
      <c r="HHI28" s="61"/>
      <c r="HHJ28" s="61"/>
      <c r="HHK28" s="61"/>
      <c r="HHL28" s="61"/>
      <c r="HHM28" s="61"/>
      <c r="HHN28" s="61"/>
      <c r="HHO28" s="61"/>
      <c r="HHP28" s="61"/>
      <c r="HHQ28" s="61"/>
      <c r="HHR28" s="61"/>
      <c r="HHS28" s="61"/>
      <c r="HHT28" s="61"/>
      <c r="HHU28" s="61"/>
      <c r="HHV28" s="61"/>
      <c r="HHW28" s="61"/>
      <c r="HHX28" s="61"/>
      <c r="HHY28" s="61"/>
      <c r="HHZ28" s="61"/>
      <c r="HIA28" s="61"/>
      <c r="HIB28" s="61"/>
      <c r="HIC28" s="61"/>
      <c r="HID28" s="61"/>
      <c r="HIE28" s="61"/>
      <c r="HIF28" s="61"/>
      <c r="HIG28" s="61"/>
      <c r="HIH28" s="61"/>
      <c r="HII28" s="61"/>
      <c r="HIJ28" s="61"/>
      <c r="HIK28" s="61"/>
      <c r="HIL28" s="61"/>
      <c r="HIM28" s="61"/>
      <c r="HIN28" s="61"/>
      <c r="HIO28" s="61"/>
      <c r="HIP28" s="61"/>
      <c r="HIQ28" s="61"/>
      <c r="HIR28" s="61"/>
      <c r="HIS28" s="61"/>
      <c r="HIT28" s="61"/>
      <c r="HIU28" s="61"/>
      <c r="HIV28" s="61"/>
      <c r="HIW28" s="61"/>
      <c r="HIX28" s="61"/>
      <c r="HIY28" s="61"/>
      <c r="HIZ28" s="61"/>
      <c r="HJA28" s="61"/>
      <c r="HJB28" s="61"/>
      <c r="HJC28" s="61"/>
      <c r="HJD28" s="61"/>
      <c r="HJE28" s="61"/>
      <c r="HJF28" s="61"/>
      <c r="HJG28" s="61"/>
      <c r="HJH28" s="61"/>
      <c r="HJI28" s="61"/>
      <c r="HJJ28" s="61"/>
      <c r="HJK28" s="61"/>
      <c r="HJL28" s="61"/>
      <c r="HJM28" s="61"/>
      <c r="HJN28" s="61"/>
      <c r="HJO28" s="61"/>
      <c r="HJP28" s="61"/>
      <c r="HJQ28" s="61"/>
      <c r="HJR28" s="61"/>
      <c r="HJS28" s="61"/>
      <c r="HJT28" s="61"/>
      <c r="HJU28" s="61"/>
      <c r="HJV28" s="61"/>
      <c r="HJW28" s="61"/>
      <c r="HJX28" s="61"/>
      <c r="HJY28" s="61"/>
      <c r="HJZ28" s="61"/>
      <c r="HKA28" s="61"/>
      <c r="HKB28" s="61"/>
      <c r="HKC28" s="61"/>
      <c r="HKD28" s="61"/>
      <c r="HKE28" s="61"/>
      <c r="HKF28" s="61"/>
      <c r="HKG28" s="61"/>
      <c r="HKH28" s="61"/>
      <c r="HKI28" s="61"/>
      <c r="HKJ28" s="61"/>
      <c r="HKK28" s="61"/>
      <c r="HKL28" s="61"/>
      <c r="HKM28" s="61"/>
      <c r="HKN28" s="61"/>
      <c r="HKO28" s="61"/>
      <c r="HKP28" s="61"/>
      <c r="HKQ28" s="61"/>
      <c r="HKR28" s="61"/>
      <c r="HKS28" s="61"/>
      <c r="HKT28" s="61"/>
      <c r="HKU28" s="61"/>
      <c r="HKV28" s="61"/>
      <c r="HKW28" s="61"/>
      <c r="HKX28" s="61"/>
      <c r="HKY28" s="61"/>
      <c r="HKZ28" s="61"/>
      <c r="HLA28" s="61"/>
      <c r="HLB28" s="61"/>
      <c r="HLC28" s="61"/>
      <c r="HLD28" s="61"/>
      <c r="HLE28" s="61"/>
      <c r="HLF28" s="61"/>
      <c r="HLG28" s="61"/>
      <c r="HLH28" s="61"/>
      <c r="HLI28" s="61"/>
      <c r="HLJ28" s="61"/>
      <c r="HLK28" s="61"/>
      <c r="HLL28" s="61"/>
      <c r="HLM28" s="61"/>
      <c r="HLN28" s="61"/>
      <c r="HLO28" s="61"/>
      <c r="HLP28" s="61"/>
      <c r="HLQ28" s="61"/>
      <c r="HLR28" s="61"/>
      <c r="HLS28" s="61"/>
      <c r="HLT28" s="61"/>
      <c r="HLU28" s="61"/>
      <c r="HLV28" s="61"/>
      <c r="HLW28" s="61"/>
      <c r="HLX28" s="61"/>
      <c r="HLY28" s="61"/>
      <c r="HLZ28" s="61"/>
      <c r="HMA28" s="61"/>
      <c r="HMB28" s="61"/>
      <c r="HMC28" s="61"/>
      <c r="HMD28" s="61"/>
      <c r="HME28" s="61"/>
      <c r="HMF28" s="61"/>
      <c r="HMG28" s="61"/>
      <c r="HMH28" s="61"/>
      <c r="HMI28" s="61"/>
      <c r="HMJ28" s="61"/>
      <c r="HMK28" s="61"/>
      <c r="HML28" s="61"/>
      <c r="HMM28" s="61"/>
      <c r="HMN28" s="61"/>
      <c r="HMO28" s="61"/>
      <c r="HMP28" s="61"/>
      <c r="HMQ28" s="61"/>
      <c r="HMR28" s="61"/>
      <c r="HMS28" s="61"/>
      <c r="HMT28" s="61"/>
      <c r="HMU28" s="61"/>
      <c r="HMV28" s="61"/>
      <c r="HMW28" s="61"/>
      <c r="HMX28" s="61"/>
      <c r="HMY28" s="61"/>
      <c r="HMZ28" s="61"/>
      <c r="HNA28" s="61"/>
      <c r="HNB28" s="61"/>
      <c r="HNC28" s="61"/>
      <c r="HND28" s="61"/>
      <c r="HNE28" s="61"/>
      <c r="HNF28" s="61"/>
      <c r="HNG28" s="61"/>
      <c r="HNH28" s="61"/>
      <c r="HNI28" s="61"/>
      <c r="HNJ28" s="61"/>
      <c r="HNK28" s="61"/>
      <c r="HNL28" s="61"/>
      <c r="HNM28" s="61"/>
      <c r="HNN28" s="61"/>
      <c r="HNO28" s="61"/>
      <c r="HNP28" s="61"/>
      <c r="HNQ28" s="61"/>
      <c r="HNR28" s="61"/>
      <c r="HNS28" s="61"/>
      <c r="HNT28" s="61"/>
      <c r="HNU28" s="61"/>
      <c r="HNV28" s="61"/>
      <c r="HNW28" s="61"/>
      <c r="HNX28" s="61"/>
      <c r="HNY28" s="61"/>
      <c r="HNZ28" s="61"/>
      <c r="HOA28" s="61"/>
      <c r="HOB28" s="61"/>
      <c r="HOC28" s="61"/>
      <c r="HOD28" s="61"/>
      <c r="HOE28" s="61"/>
      <c r="HOF28" s="61"/>
      <c r="HOG28" s="61"/>
      <c r="HOH28" s="61"/>
      <c r="HOI28" s="61"/>
      <c r="HOJ28" s="61"/>
      <c r="HOK28" s="61"/>
      <c r="HOL28" s="61"/>
      <c r="HOM28" s="61"/>
      <c r="HON28" s="61"/>
      <c r="HOO28" s="61"/>
      <c r="HOP28" s="61"/>
      <c r="HOQ28" s="61"/>
      <c r="HOR28" s="61"/>
      <c r="HOS28" s="61"/>
      <c r="HOT28" s="61"/>
      <c r="HOU28" s="61"/>
      <c r="HOV28" s="61"/>
      <c r="HOW28" s="61"/>
      <c r="HOX28" s="61"/>
      <c r="HOY28" s="61"/>
      <c r="HOZ28" s="61"/>
      <c r="HPA28" s="61"/>
      <c r="HPB28" s="61"/>
      <c r="HPC28" s="61"/>
      <c r="HPD28" s="61"/>
      <c r="HPE28" s="61"/>
      <c r="HPF28" s="61"/>
      <c r="HPG28" s="61"/>
      <c r="HPH28" s="61"/>
      <c r="HPI28" s="61"/>
      <c r="HPJ28" s="61"/>
      <c r="HPK28" s="61"/>
      <c r="HPL28" s="61"/>
      <c r="HPM28" s="61"/>
      <c r="HPN28" s="61"/>
      <c r="HPO28" s="61"/>
      <c r="HPP28" s="61"/>
      <c r="HPQ28" s="61"/>
      <c r="HPR28" s="61"/>
      <c r="HPS28" s="61"/>
      <c r="HPT28" s="61"/>
      <c r="HPU28" s="61"/>
      <c r="HPV28" s="61"/>
      <c r="HPW28" s="61"/>
      <c r="HPX28" s="61"/>
      <c r="HPY28" s="61"/>
      <c r="HPZ28" s="61"/>
      <c r="HQA28" s="61"/>
      <c r="HQB28" s="61"/>
      <c r="HQC28" s="61"/>
      <c r="HQD28" s="61"/>
      <c r="HQE28" s="61"/>
      <c r="HQF28" s="61"/>
      <c r="HQG28" s="61"/>
      <c r="HQH28" s="61"/>
      <c r="HQI28" s="61"/>
      <c r="HQJ28" s="61"/>
      <c r="HQK28" s="61"/>
      <c r="HQL28" s="61"/>
      <c r="HQM28" s="61"/>
      <c r="HQN28" s="61"/>
      <c r="HQO28" s="61"/>
      <c r="HQP28" s="61"/>
      <c r="HQQ28" s="61"/>
      <c r="HQR28" s="61"/>
      <c r="HQS28" s="61"/>
      <c r="HQT28" s="61"/>
      <c r="HQU28" s="61"/>
      <c r="HQV28" s="61"/>
      <c r="HQW28" s="61"/>
      <c r="HQX28" s="61"/>
      <c r="HQY28" s="61"/>
      <c r="HQZ28" s="61"/>
      <c r="HRA28" s="61"/>
      <c r="HRB28" s="61"/>
      <c r="HRC28" s="61"/>
      <c r="HRD28" s="61"/>
      <c r="HRE28" s="61"/>
      <c r="HRF28" s="61"/>
      <c r="HRG28" s="61"/>
      <c r="HRH28" s="61"/>
      <c r="HRI28" s="61"/>
      <c r="HRJ28" s="61"/>
      <c r="HRK28" s="61"/>
      <c r="HRL28" s="61"/>
      <c r="HRM28" s="61"/>
      <c r="HRN28" s="61"/>
      <c r="HRO28" s="61"/>
      <c r="HRP28" s="61"/>
      <c r="HRQ28" s="61"/>
      <c r="HRR28" s="61"/>
      <c r="HRS28" s="61"/>
      <c r="HRT28" s="61"/>
      <c r="HRU28" s="61"/>
      <c r="HRV28" s="61"/>
      <c r="HRW28" s="61"/>
      <c r="HRX28" s="61"/>
      <c r="HRY28" s="61"/>
      <c r="HRZ28" s="61"/>
      <c r="HSA28" s="61"/>
      <c r="HSB28" s="61"/>
      <c r="HSC28" s="61"/>
      <c r="HSD28" s="61"/>
      <c r="HSE28" s="61"/>
      <c r="HSF28" s="61"/>
      <c r="HSG28" s="61"/>
      <c r="HSH28" s="61"/>
      <c r="HSI28" s="61"/>
      <c r="HSJ28" s="61"/>
      <c r="HSK28" s="61"/>
      <c r="HSL28" s="61"/>
      <c r="HSM28" s="61"/>
      <c r="HSN28" s="61"/>
      <c r="HSO28" s="61"/>
      <c r="HSP28" s="61"/>
      <c r="HSQ28" s="61"/>
      <c r="HSR28" s="61"/>
      <c r="HSS28" s="61"/>
      <c r="HST28" s="61"/>
      <c r="HSU28" s="61"/>
      <c r="HSV28" s="61"/>
      <c r="HSW28" s="61"/>
      <c r="HSX28" s="61"/>
      <c r="HSY28" s="61"/>
      <c r="HSZ28" s="61"/>
      <c r="HTA28" s="61"/>
      <c r="HTB28" s="61"/>
      <c r="HTC28" s="61"/>
      <c r="HTD28" s="61"/>
      <c r="HTE28" s="61"/>
      <c r="HTF28" s="61"/>
      <c r="HTG28" s="61"/>
      <c r="HTH28" s="61"/>
      <c r="HTI28" s="61"/>
      <c r="HTJ28" s="61"/>
      <c r="HTK28" s="61"/>
      <c r="HTL28" s="61"/>
      <c r="HTM28" s="61"/>
      <c r="HTN28" s="61"/>
      <c r="HTO28" s="61"/>
      <c r="HTP28" s="61"/>
      <c r="HTQ28" s="61"/>
      <c r="HTR28" s="61"/>
      <c r="HTS28" s="61"/>
      <c r="HTT28" s="61"/>
      <c r="HTU28" s="61"/>
      <c r="HTV28" s="61"/>
      <c r="HTW28" s="61"/>
      <c r="HTX28" s="61"/>
      <c r="HTY28" s="61"/>
      <c r="HTZ28" s="61"/>
      <c r="HUA28" s="61"/>
      <c r="HUB28" s="61"/>
      <c r="HUC28" s="61"/>
      <c r="HUD28" s="61"/>
      <c r="HUE28" s="61"/>
      <c r="HUF28" s="61"/>
      <c r="HUG28" s="61"/>
      <c r="HUH28" s="61"/>
      <c r="HUI28" s="61"/>
      <c r="HUJ28" s="61"/>
      <c r="HUK28" s="61"/>
      <c r="HUL28" s="61"/>
      <c r="HUM28" s="61"/>
      <c r="HUN28" s="61"/>
      <c r="HUO28" s="61"/>
      <c r="HUP28" s="61"/>
      <c r="HUQ28" s="61"/>
      <c r="HUR28" s="61"/>
      <c r="HUS28" s="61"/>
      <c r="HUT28" s="61"/>
      <c r="HUU28" s="61"/>
      <c r="HUV28" s="61"/>
      <c r="HUW28" s="61"/>
      <c r="HUX28" s="61"/>
      <c r="HUY28" s="61"/>
      <c r="HUZ28" s="61"/>
      <c r="HVA28" s="61"/>
      <c r="HVB28" s="61"/>
      <c r="HVC28" s="61"/>
      <c r="HVD28" s="61"/>
      <c r="HVE28" s="61"/>
      <c r="HVF28" s="61"/>
      <c r="HVG28" s="61"/>
      <c r="HVH28" s="61"/>
      <c r="HVI28" s="61"/>
      <c r="HVJ28" s="61"/>
      <c r="HVK28" s="61"/>
      <c r="HVL28" s="61"/>
      <c r="HVM28" s="61"/>
      <c r="HVN28" s="61"/>
      <c r="HVO28" s="61"/>
      <c r="HVP28" s="61"/>
      <c r="HVQ28" s="61"/>
      <c r="HVR28" s="61"/>
      <c r="HVS28" s="61"/>
      <c r="HVT28" s="61"/>
      <c r="HVU28" s="61"/>
      <c r="HVV28" s="61"/>
      <c r="HVW28" s="61"/>
      <c r="HVX28" s="61"/>
      <c r="HVY28" s="61"/>
      <c r="HVZ28" s="61"/>
      <c r="HWA28" s="61"/>
      <c r="HWB28" s="61"/>
      <c r="HWC28" s="61"/>
      <c r="HWD28" s="61"/>
      <c r="HWE28" s="61"/>
      <c r="HWF28" s="61"/>
      <c r="HWG28" s="61"/>
      <c r="HWH28" s="61"/>
      <c r="HWI28" s="61"/>
      <c r="HWJ28" s="61"/>
      <c r="HWK28" s="61"/>
      <c r="HWL28" s="61"/>
      <c r="HWM28" s="61"/>
      <c r="HWN28" s="61"/>
      <c r="HWO28" s="61"/>
      <c r="HWP28" s="61"/>
      <c r="HWQ28" s="61"/>
      <c r="HWR28" s="61"/>
      <c r="HWS28" s="61"/>
      <c r="HWT28" s="61"/>
      <c r="HWU28" s="61"/>
      <c r="HWV28" s="61"/>
      <c r="HWW28" s="61"/>
      <c r="HWX28" s="61"/>
      <c r="HWY28" s="61"/>
      <c r="HWZ28" s="61"/>
      <c r="HXA28" s="61"/>
      <c r="HXB28" s="61"/>
      <c r="HXC28" s="61"/>
      <c r="HXD28" s="61"/>
      <c r="HXE28" s="61"/>
      <c r="HXF28" s="61"/>
      <c r="HXG28" s="61"/>
      <c r="HXH28" s="61"/>
      <c r="HXI28" s="61"/>
      <c r="HXJ28" s="61"/>
      <c r="HXK28" s="61"/>
      <c r="HXL28" s="61"/>
      <c r="HXM28" s="61"/>
      <c r="HXN28" s="61"/>
      <c r="HXO28" s="61"/>
      <c r="HXP28" s="61"/>
      <c r="HXQ28" s="61"/>
      <c r="HXR28" s="61"/>
      <c r="HXS28" s="61"/>
      <c r="HXT28" s="61"/>
      <c r="HXU28" s="61"/>
      <c r="HXV28" s="61"/>
      <c r="HXW28" s="61"/>
      <c r="HXX28" s="61"/>
      <c r="HXY28" s="61"/>
      <c r="HXZ28" s="61"/>
      <c r="HYA28" s="61"/>
      <c r="HYB28" s="61"/>
      <c r="HYC28" s="61"/>
      <c r="HYD28" s="61"/>
      <c r="HYE28" s="61"/>
      <c r="HYF28" s="61"/>
      <c r="HYG28" s="61"/>
      <c r="HYH28" s="61"/>
      <c r="HYI28" s="61"/>
      <c r="HYJ28" s="61"/>
      <c r="HYK28" s="61"/>
      <c r="HYL28" s="61"/>
      <c r="HYM28" s="61"/>
      <c r="HYN28" s="61"/>
      <c r="HYO28" s="61"/>
      <c r="HYP28" s="61"/>
      <c r="HYQ28" s="61"/>
      <c r="HYR28" s="61"/>
      <c r="HYS28" s="61"/>
      <c r="HYT28" s="61"/>
      <c r="HYU28" s="61"/>
      <c r="HYV28" s="61"/>
      <c r="HYW28" s="61"/>
      <c r="HYX28" s="61"/>
      <c r="HYY28" s="61"/>
      <c r="HYZ28" s="61"/>
      <c r="HZA28" s="61"/>
      <c r="HZB28" s="61"/>
      <c r="HZC28" s="61"/>
      <c r="HZD28" s="61"/>
      <c r="HZE28" s="61"/>
      <c r="HZF28" s="61"/>
      <c r="HZG28" s="61"/>
      <c r="HZH28" s="61"/>
      <c r="HZI28" s="61"/>
      <c r="HZJ28" s="61"/>
      <c r="HZK28" s="61"/>
      <c r="HZL28" s="61"/>
      <c r="HZM28" s="61"/>
      <c r="HZN28" s="61"/>
      <c r="HZO28" s="61"/>
      <c r="HZP28" s="61"/>
      <c r="HZQ28" s="61"/>
      <c r="HZR28" s="61"/>
      <c r="HZS28" s="61"/>
      <c r="HZT28" s="61"/>
      <c r="HZU28" s="61"/>
      <c r="HZV28" s="61"/>
      <c r="HZW28" s="61"/>
      <c r="HZX28" s="61"/>
      <c r="HZY28" s="61"/>
      <c r="HZZ28" s="61"/>
      <c r="IAA28" s="61"/>
      <c r="IAB28" s="61"/>
      <c r="IAC28" s="61"/>
      <c r="IAD28" s="61"/>
      <c r="IAE28" s="61"/>
      <c r="IAF28" s="61"/>
      <c r="IAG28" s="61"/>
      <c r="IAH28" s="61"/>
      <c r="IAI28" s="61"/>
      <c r="IAJ28" s="61"/>
      <c r="IAK28" s="61"/>
      <c r="IAL28" s="61"/>
      <c r="IAM28" s="61"/>
      <c r="IAN28" s="61"/>
      <c r="IAO28" s="61"/>
      <c r="IAP28" s="61"/>
      <c r="IAQ28" s="61"/>
      <c r="IAR28" s="61"/>
      <c r="IAS28" s="61"/>
      <c r="IAT28" s="61"/>
      <c r="IAU28" s="61"/>
      <c r="IAV28" s="61"/>
      <c r="IAW28" s="61"/>
      <c r="IAX28" s="61"/>
      <c r="IAY28" s="61"/>
      <c r="IAZ28" s="61"/>
      <c r="IBA28" s="61"/>
      <c r="IBB28" s="61"/>
      <c r="IBC28" s="61"/>
      <c r="IBD28" s="61"/>
      <c r="IBE28" s="61"/>
      <c r="IBF28" s="61"/>
      <c r="IBG28" s="61"/>
      <c r="IBH28" s="61"/>
      <c r="IBI28" s="61"/>
      <c r="IBJ28" s="61"/>
      <c r="IBK28" s="61"/>
      <c r="IBL28" s="61"/>
      <c r="IBM28" s="61"/>
      <c r="IBN28" s="61"/>
      <c r="IBO28" s="61"/>
      <c r="IBP28" s="61"/>
      <c r="IBQ28" s="61"/>
      <c r="IBR28" s="61"/>
      <c r="IBS28" s="61"/>
      <c r="IBT28" s="61"/>
      <c r="IBU28" s="61"/>
      <c r="IBV28" s="61"/>
      <c r="IBW28" s="61"/>
      <c r="IBX28" s="61"/>
      <c r="IBY28" s="61"/>
      <c r="IBZ28" s="61"/>
      <c r="ICA28" s="61"/>
      <c r="ICB28" s="61"/>
      <c r="ICC28" s="61"/>
      <c r="ICD28" s="61"/>
      <c r="ICE28" s="61"/>
      <c r="ICF28" s="61"/>
      <c r="ICG28" s="61"/>
      <c r="ICH28" s="61"/>
      <c r="ICI28" s="61"/>
      <c r="ICJ28" s="61"/>
      <c r="ICK28" s="61"/>
      <c r="ICL28" s="61"/>
      <c r="ICM28" s="61"/>
      <c r="ICN28" s="61"/>
      <c r="ICO28" s="61"/>
      <c r="ICP28" s="61"/>
      <c r="ICQ28" s="61"/>
      <c r="ICR28" s="61"/>
      <c r="ICS28" s="61"/>
      <c r="ICT28" s="61"/>
      <c r="ICU28" s="61"/>
      <c r="ICV28" s="61"/>
      <c r="ICW28" s="61"/>
      <c r="ICX28" s="61"/>
      <c r="ICY28" s="61"/>
      <c r="ICZ28" s="61"/>
      <c r="IDA28" s="61"/>
      <c r="IDB28" s="61"/>
      <c r="IDC28" s="61"/>
      <c r="IDD28" s="61"/>
      <c r="IDE28" s="61"/>
      <c r="IDF28" s="61"/>
      <c r="IDG28" s="61"/>
      <c r="IDH28" s="61"/>
      <c r="IDI28" s="61"/>
      <c r="IDJ28" s="61"/>
      <c r="IDK28" s="61"/>
      <c r="IDL28" s="61"/>
      <c r="IDM28" s="61"/>
      <c r="IDN28" s="61"/>
      <c r="IDO28" s="61"/>
      <c r="IDP28" s="61"/>
      <c r="IDQ28" s="61"/>
      <c r="IDR28" s="61"/>
      <c r="IDS28" s="61"/>
      <c r="IDT28" s="61"/>
      <c r="IDU28" s="61"/>
      <c r="IDV28" s="61"/>
      <c r="IDW28" s="61"/>
      <c r="IDX28" s="61"/>
      <c r="IDY28" s="61"/>
      <c r="IDZ28" s="61"/>
      <c r="IEA28" s="61"/>
      <c r="IEB28" s="61"/>
      <c r="IEC28" s="61"/>
      <c r="IED28" s="61"/>
      <c r="IEE28" s="61"/>
      <c r="IEF28" s="61"/>
      <c r="IEG28" s="61"/>
      <c r="IEH28" s="61"/>
      <c r="IEI28" s="61"/>
      <c r="IEJ28" s="61"/>
      <c r="IEK28" s="61"/>
      <c r="IEL28" s="61"/>
      <c r="IEM28" s="61"/>
      <c r="IEN28" s="61"/>
      <c r="IEO28" s="61"/>
      <c r="IEP28" s="61"/>
      <c r="IEQ28" s="61"/>
      <c r="IER28" s="61"/>
      <c r="IES28" s="61"/>
      <c r="IET28" s="61"/>
      <c r="IEU28" s="61"/>
      <c r="IEV28" s="61"/>
      <c r="IEW28" s="61"/>
      <c r="IEX28" s="61"/>
      <c r="IEY28" s="61"/>
      <c r="IEZ28" s="61"/>
      <c r="IFA28" s="61"/>
      <c r="IFB28" s="61"/>
      <c r="IFC28" s="61"/>
      <c r="IFD28" s="61"/>
      <c r="IFE28" s="61"/>
      <c r="IFF28" s="61"/>
      <c r="IFG28" s="61"/>
      <c r="IFH28" s="61"/>
      <c r="IFI28" s="61"/>
      <c r="IFJ28" s="61"/>
      <c r="IFK28" s="61"/>
      <c r="IFL28" s="61"/>
      <c r="IFM28" s="61"/>
      <c r="IFN28" s="61"/>
      <c r="IFO28" s="61"/>
      <c r="IFP28" s="61"/>
      <c r="IFQ28" s="61"/>
      <c r="IFR28" s="61"/>
      <c r="IFS28" s="61"/>
      <c r="IFT28" s="61"/>
      <c r="IFU28" s="61"/>
      <c r="IFV28" s="61"/>
      <c r="IFW28" s="61"/>
      <c r="IFX28" s="61"/>
      <c r="IFY28" s="61"/>
      <c r="IFZ28" s="61"/>
      <c r="IGA28" s="61"/>
      <c r="IGB28" s="61"/>
      <c r="IGC28" s="61"/>
      <c r="IGD28" s="61"/>
      <c r="IGE28" s="61"/>
      <c r="IGF28" s="61"/>
      <c r="IGG28" s="61"/>
      <c r="IGH28" s="61"/>
      <c r="IGI28" s="61"/>
      <c r="IGJ28" s="61"/>
      <c r="IGK28" s="61"/>
      <c r="IGL28" s="61"/>
      <c r="IGM28" s="61"/>
      <c r="IGN28" s="61"/>
      <c r="IGO28" s="61"/>
      <c r="IGP28" s="61"/>
      <c r="IGQ28" s="61"/>
      <c r="IGR28" s="61"/>
      <c r="IGS28" s="61"/>
      <c r="IGT28" s="61"/>
      <c r="IGU28" s="61"/>
      <c r="IGV28" s="61"/>
      <c r="IGW28" s="61"/>
      <c r="IGX28" s="61"/>
      <c r="IGY28" s="61"/>
      <c r="IGZ28" s="61"/>
      <c r="IHA28" s="61"/>
      <c r="IHB28" s="61"/>
      <c r="IHC28" s="61"/>
      <c r="IHD28" s="61"/>
      <c r="IHE28" s="61"/>
      <c r="IHF28" s="61"/>
      <c r="IHG28" s="61"/>
      <c r="IHH28" s="61"/>
      <c r="IHI28" s="61"/>
      <c r="IHJ28" s="61"/>
      <c r="IHK28" s="61"/>
      <c r="IHL28" s="61"/>
      <c r="IHM28" s="61"/>
      <c r="IHN28" s="61"/>
      <c r="IHO28" s="61"/>
      <c r="IHP28" s="61"/>
      <c r="IHQ28" s="61"/>
      <c r="IHR28" s="61"/>
      <c r="IHS28" s="61"/>
      <c r="IHT28" s="61"/>
      <c r="IHU28" s="61"/>
      <c r="IHV28" s="61"/>
      <c r="IHW28" s="61"/>
      <c r="IHX28" s="61"/>
      <c r="IHY28" s="61"/>
      <c r="IHZ28" s="61"/>
      <c r="IIA28" s="61"/>
      <c r="IIB28" s="61"/>
      <c r="IIC28" s="61"/>
      <c r="IID28" s="61"/>
      <c r="IIE28" s="61"/>
      <c r="IIF28" s="61"/>
      <c r="IIG28" s="61"/>
      <c r="IIH28" s="61"/>
      <c r="III28" s="61"/>
      <c r="IIJ28" s="61"/>
      <c r="IIK28" s="61"/>
      <c r="IIL28" s="61"/>
      <c r="IIM28" s="61"/>
      <c r="IIN28" s="61"/>
      <c r="IIO28" s="61"/>
      <c r="IIP28" s="61"/>
      <c r="IIQ28" s="61"/>
      <c r="IIR28" s="61"/>
      <c r="IIS28" s="61"/>
      <c r="IIT28" s="61"/>
      <c r="IIU28" s="61"/>
      <c r="IIV28" s="61"/>
      <c r="IIW28" s="61"/>
      <c r="IIX28" s="61"/>
      <c r="IIY28" s="61"/>
      <c r="IIZ28" s="61"/>
      <c r="IJA28" s="61"/>
      <c r="IJB28" s="61"/>
      <c r="IJC28" s="61"/>
      <c r="IJD28" s="61"/>
      <c r="IJE28" s="61"/>
      <c r="IJF28" s="61"/>
      <c r="IJG28" s="61"/>
      <c r="IJH28" s="61"/>
      <c r="IJI28" s="61"/>
      <c r="IJJ28" s="61"/>
      <c r="IJK28" s="61"/>
      <c r="IJL28" s="61"/>
      <c r="IJM28" s="61"/>
      <c r="IJN28" s="61"/>
      <c r="IJO28" s="61"/>
      <c r="IJP28" s="61"/>
      <c r="IJQ28" s="61"/>
      <c r="IJR28" s="61"/>
      <c r="IJS28" s="61"/>
      <c r="IJT28" s="61"/>
      <c r="IJU28" s="61"/>
      <c r="IJV28" s="61"/>
      <c r="IJW28" s="61"/>
      <c r="IJX28" s="61"/>
      <c r="IJY28" s="61"/>
      <c r="IJZ28" s="61"/>
      <c r="IKA28" s="61"/>
      <c r="IKB28" s="61"/>
      <c r="IKC28" s="61"/>
      <c r="IKD28" s="61"/>
      <c r="IKE28" s="61"/>
      <c r="IKF28" s="61"/>
      <c r="IKG28" s="61"/>
      <c r="IKH28" s="61"/>
      <c r="IKI28" s="61"/>
      <c r="IKJ28" s="61"/>
      <c r="IKK28" s="61"/>
      <c r="IKL28" s="61"/>
      <c r="IKM28" s="61"/>
      <c r="IKN28" s="61"/>
      <c r="IKO28" s="61"/>
      <c r="IKP28" s="61"/>
      <c r="IKQ28" s="61"/>
      <c r="IKR28" s="61"/>
      <c r="IKS28" s="61"/>
      <c r="IKT28" s="61"/>
      <c r="IKU28" s="61"/>
      <c r="IKV28" s="61"/>
      <c r="IKW28" s="61"/>
      <c r="IKX28" s="61"/>
      <c r="IKY28" s="61"/>
      <c r="IKZ28" s="61"/>
      <c r="ILA28" s="61"/>
      <c r="ILB28" s="61"/>
      <c r="ILC28" s="61"/>
      <c r="ILD28" s="61"/>
      <c r="ILE28" s="61"/>
      <c r="ILF28" s="61"/>
      <c r="ILG28" s="61"/>
      <c r="ILH28" s="61"/>
      <c r="ILI28" s="61"/>
      <c r="ILJ28" s="61"/>
      <c r="ILK28" s="61"/>
      <c r="ILL28" s="61"/>
      <c r="ILM28" s="61"/>
      <c r="ILN28" s="61"/>
      <c r="ILO28" s="61"/>
      <c r="ILP28" s="61"/>
      <c r="ILQ28" s="61"/>
      <c r="ILR28" s="61"/>
      <c r="ILS28" s="61"/>
      <c r="ILT28" s="61"/>
      <c r="ILU28" s="61"/>
      <c r="ILV28" s="61"/>
      <c r="ILW28" s="61"/>
      <c r="ILX28" s="61"/>
      <c r="ILY28" s="61"/>
      <c r="ILZ28" s="61"/>
      <c r="IMA28" s="61"/>
      <c r="IMB28" s="61"/>
      <c r="IMC28" s="61"/>
      <c r="IMD28" s="61"/>
      <c r="IME28" s="61"/>
      <c r="IMF28" s="61"/>
      <c r="IMG28" s="61"/>
      <c r="IMH28" s="61"/>
      <c r="IMI28" s="61"/>
      <c r="IMJ28" s="61"/>
      <c r="IMK28" s="61"/>
      <c r="IML28" s="61"/>
      <c r="IMM28" s="61"/>
      <c r="IMN28" s="61"/>
      <c r="IMO28" s="61"/>
      <c r="IMP28" s="61"/>
      <c r="IMQ28" s="61"/>
      <c r="IMR28" s="61"/>
      <c r="IMS28" s="61"/>
      <c r="IMT28" s="61"/>
      <c r="IMU28" s="61"/>
      <c r="IMV28" s="61"/>
      <c r="IMW28" s="61"/>
      <c r="IMX28" s="61"/>
      <c r="IMY28" s="61"/>
      <c r="IMZ28" s="61"/>
      <c r="INA28" s="61"/>
      <c r="INB28" s="61"/>
      <c r="INC28" s="61"/>
      <c r="IND28" s="61"/>
      <c r="INE28" s="61"/>
      <c r="INF28" s="61"/>
      <c r="ING28" s="61"/>
      <c r="INH28" s="61"/>
      <c r="INI28" s="61"/>
      <c r="INJ28" s="61"/>
      <c r="INK28" s="61"/>
      <c r="INL28" s="61"/>
      <c r="INM28" s="61"/>
      <c r="INN28" s="61"/>
      <c r="INO28" s="61"/>
      <c r="INP28" s="61"/>
      <c r="INQ28" s="61"/>
      <c r="INR28" s="61"/>
      <c r="INS28" s="61"/>
      <c r="INT28" s="61"/>
      <c r="INU28" s="61"/>
      <c r="INV28" s="61"/>
      <c r="INW28" s="61"/>
      <c r="INX28" s="61"/>
      <c r="INY28" s="61"/>
      <c r="INZ28" s="61"/>
      <c r="IOA28" s="61"/>
      <c r="IOB28" s="61"/>
      <c r="IOC28" s="61"/>
      <c r="IOD28" s="61"/>
      <c r="IOE28" s="61"/>
      <c r="IOF28" s="61"/>
      <c r="IOG28" s="61"/>
      <c r="IOH28" s="61"/>
      <c r="IOI28" s="61"/>
      <c r="IOJ28" s="61"/>
      <c r="IOK28" s="61"/>
      <c r="IOL28" s="61"/>
      <c r="IOM28" s="61"/>
      <c r="ION28" s="61"/>
      <c r="IOO28" s="61"/>
      <c r="IOP28" s="61"/>
      <c r="IOQ28" s="61"/>
      <c r="IOR28" s="61"/>
      <c r="IOS28" s="61"/>
      <c r="IOT28" s="61"/>
      <c r="IOU28" s="61"/>
      <c r="IOV28" s="61"/>
      <c r="IOW28" s="61"/>
      <c r="IOX28" s="61"/>
      <c r="IOY28" s="61"/>
      <c r="IOZ28" s="61"/>
      <c r="IPA28" s="61"/>
      <c r="IPB28" s="61"/>
      <c r="IPC28" s="61"/>
      <c r="IPD28" s="61"/>
      <c r="IPE28" s="61"/>
      <c r="IPF28" s="61"/>
      <c r="IPG28" s="61"/>
      <c r="IPH28" s="61"/>
      <c r="IPI28" s="61"/>
      <c r="IPJ28" s="61"/>
      <c r="IPK28" s="61"/>
      <c r="IPL28" s="61"/>
      <c r="IPM28" s="61"/>
      <c r="IPN28" s="61"/>
      <c r="IPO28" s="61"/>
      <c r="IPP28" s="61"/>
      <c r="IPQ28" s="61"/>
      <c r="IPR28" s="61"/>
      <c r="IPS28" s="61"/>
      <c r="IPT28" s="61"/>
      <c r="IPU28" s="61"/>
      <c r="IPV28" s="61"/>
      <c r="IPW28" s="61"/>
      <c r="IPX28" s="61"/>
      <c r="IPY28" s="61"/>
      <c r="IPZ28" s="61"/>
      <c r="IQA28" s="61"/>
      <c r="IQB28" s="61"/>
      <c r="IQC28" s="61"/>
      <c r="IQD28" s="61"/>
      <c r="IQE28" s="61"/>
      <c r="IQF28" s="61"/>
      <c r="IQG28" s="61"/>
      <c r="IQH28" s="61"/>
      <c r="IQI28" s="61"/>
      <c r="IQJ28" s="61"/>
      <c r="IQK28" s="61"/>
      <c r="IQL28" s="61"/>
      <c r="IQM28" s="61"/>
      <c r="IQN28" s="61"/>
      <c r="IQO28" s="61"/>
      <c r="IQP28" s="61"/>
      <c r="IQQ28" s="61"/>
      <c r="IQR28" s="61"/>
      <c r="IQS28" s="61"/>
      <c r="IQT28" s="61"/>
      <c r="IQU28" s="61"/>
      <c r="IQV28" s="61"/>
      <c r="IQW28" s="61"/>
      <c r="IQX28" s="61"/>
      <c r="IQY28" s="61"/>
      <c r="IQZ28" s="61"/>
      <c r="IRA28" s="61"/>
      <c r="IRB28" s="61"/>
      <c r="IRC28" s="61"/>
      <c r="IRD28" s="61"/>
      <c r="IRE28" s="61"/>
      <c r="IRF28" s="61"/>
      <c r="IRG28" s="61"/>
      <c r="IRH28" s="61"/>
      <c r="IRI28" s="61"/>
      <c r="IRJ28" s="61"/>
      <c r="IRK28" s="61"/>
      <c r="IRL28" s="61"/>
      <c r="IRM28" s="61"/>
      <c r="IRN28" s="61"/>
      <c r="IRO28" s="61"/>
      <c r="IRP28" s="61"/>
      <c r="IRQ28" s="61"/>
      <c r="IRR28" s="61"/>
      <c r="IRS28" s="61"/>
      <c r="IRT28" s="61"/>
      <c r="IRU28" s="61"/>
      <c r="IRV28" s="61"/>
      <c r="IRW28" s="61"/>
      <c r="IRX28" s="61"/>
      <c r="IRY28" s="61"/>
      <c r="IRZ28" s="61"/>
      <c r="ISA28" s="61"/>
      <c r="ISB28" s="61"/>
      <c r="ISC28" s="61"/>
      <c r="ISD28" s="61"/>
      <c r="ISE28" s="61"/>
      <c r="ISF28" s="61"/>
      <c r="ISG28" s="61"/>
      <c r="ISH28" s="61"/>
      <c r="ISI28" s="61"/>
      <c r="ISJ28" s="61"/>
      <c r="ISK28" s="61"/>
      <c r="ISL28" s="61"/>
      <c r="ISM28" s="61"/>
      <c r="ISN28" s="61"/>
      <c r="ISO28" s="61"/>
      <c r="ISP28" s="61"/>
      <c r="ISQ28" s="61"/>
      <c r="ISR28" s="61"/>
      <c r="ISS28" s="61"/>
      <c r="IST28" s="61"/>
      <c r="ISU28" s="61"/>
      <c r="ISV28" s="61"/>
      <c r="ISW28" s="61"/>
      <c r="ISX28" s="61"/>
      <c r="ISY28" s="61"/>
      <c r="ISZ28" s="61"/>
      <c r="ITA28" s="61"/>
      <c r="ITB28" s="61"/>
      <c r="ITC28" s="61"/>
      <c r="ITD28" s="61"/>
      <c r="ITE28" s="61"/>
      <c r="ITF28" s="61"/>
      <c r="ITG28" s="61"/>
      <c r="ITH28" s="61"/>
      <c r="ITI28" s="61"/>
      <c r="ITJ28" s="61"/>
      <c r="ITK28" s="61"/>
      <c r="ITL28" s="61"/>
      <c r="ITM28" s="61"/>
      <c r="ITN28" s="61"/>
      <c r="ITO28" s="61"/>
      <c r="ITP28" s="61"/>
      <c r="ITQ28" s="61"/>
      <c r="ITR28" s="61"/>
      <c r="ITS28" s="61"/>
      <c r="ITT28" s="61"/>
      <c r="ITU28" s="61"/>
      <c r="ITV28" s="61"/>
      <c r="ITW28" s="61"/>
      <c r="ITX28" s="61"/>
      <c r="ITY28" s="61"/>
      <c r="ITZ28" s="61"/>
      <c r="IUA28" s="61"/>
      <c r="IUB28" s="61"/>
      <c r="IUC28" s="61"/>
      <c r="IUD28" s="61"/>
      <c r="IUE28" s="61"/>
      <c r="IUF28" s="61"/>
      <c r="IUG28" s="61"/>
      <c r="IUH28" s="61"/>
      <c r="IUI28" s="61"/>
      <c r="IUJ28" s="61"/>
      <c r="IUK28" s="61"/>
      <c r="IUL28" s="61"/>
      <c r="IUM28" s="61"/>
      <c r="IUN28" s="61"/>
      <c r="IUO28" s="61"/>
      <c r="IUP28" s="61"/>
      <c r="IUQ28" s="61"/>
      <c r="IUR28" s="61"/>
      <c r="IUS28" s="61"/>
      <c r="IUT28" s="61"/>
      <c r="IUU28" s="61"/>
      <c r="IUV28" s="61"/>
      <c r="IUW28" s="61"/>
      <c r="IUX28" s="61"/>
      <c r="IUY28" s="61"/>
      <c r="IUZ28" s="61"/>
      <c r="IVA28" s="61"/>
      <c r="IVB28" s="61"/>
      <c r="IVC28" s="61"/>
      <c r="IVD28" s="61"/>
      <c r="IVE28" s="61"/>
      <c r="IVF28" s="61"/>
      <c r="IVG28" s="61"/>
      <c r="IVH28" s="61"/>
      <c r="IVI28" s="61"/>
      <c r="IVJ28" s="61"/>
      <c r="IVK28" s="61"/>
      <c r="IVL28" s="61"/>
      <c r="IVM28" s="61"/>
      <c r="IVN28" s="61"/>
      <c r="IVO28" s="61"/>
      <c r="IVP28" s="61"/>
      <c r="IVQ28" s="61"/>
      <c r="IVR28" s="61"/>
      <c r="IVS28" s="61"/>
      <c r="IVT28" s="61"/>
      <c r="IVU28" s="61"/>
      <c r="IVV28" s="61"/>
      <c r="IVW28" s="61"/>
      <c r="IVX28" s="61"/>
      <c r="IVY28" s="61"/>
      <c r="IVZ28" s="61"/>
      <c r="IWA28" s="61"/>
      <c r="IWB28" s="61"/>
      <c r="IWC28" s="61"/>
      <c r="IWD28" s="61"/>
      <c r="IWE28" s="61"/>
      <c r="IWF28" s="61"/>
      <c r="IWG28" s="61"/>
      <c r="IWH28" s="61"/>
      <c r="IWI28" s="61"/>
      <c r="IWJ28" s="61"/>
      <c r="IWK28" s="61"/>
      <c r="IWL28" s="61"/>
      <c r="IWM28" s="61"/>
      <c r="IWN28" s="61"/>
      <c r="IWO28" s="61"/>
      <c r="IWP28" s="61"/>
      <c r="IWQ28" s="61"/>
      <c r="IWR28" s="61"/>
      <c r="IWS28" s="61"/>
      <c r="IWT28" s="61"/>
      <c r="IWU28" s="61"/>
      <c r="IWV28" s="61"/>
      <c r="IWW28" s="61"/>
      <c r="IWX28" s="61"/>
      <c r="IWY28" s="61"/>
      <c r="IWZ28" s="61"/>
      <c r="IXA28" s="61"/>
      <c r="IXB28" s="61"/>
      <c r="IXC28" s="61"/>
      <c r="IXD28" s="61"/>
      <c r="IXE28" s="61"/>
      <c r="IXF28" s="61"/>
      <c r="IXG28" s="61"/>
      <c r="IXH28" s="61"/>
      <c r="IXI28" s="61"/>
      <c r="IXJ28" s="61"/>
      <c r="IXK28" s="61"/>
      <c r="IXL28" s="61"/>
      <c r="IXM28" s="61"/>
      <c r="IXN28" s="61"/>
      <c r="IXO28" s="61"/>
      <c r="IXP28" s="61"/>
      <c r="IXQ28" s="61"/>
      <c r="IXR28" s="61"/>
      <c r="IXS28" s="61"/>
      <c r="IXT28" s="61"/>
      <c r="IXU28" s="61"/>
      <c r="IXV28" s="61"/>
      <c r="IXW28" s="61"/>
      <c r="IXX28" s="61"/>
      <c r="IXY28" s="61"/>
      <c r="IXZ28" s="61"/>
      <c r="IYA28" s="61"/>
      <c r="IYB28" s="61"/>
      <c r="IYC28" s="61"/>
      <c r="IYD28" s="61"/>
      <c r="IYE28" s="61"/>
      <c r="IYF28" s="61"/>
      <c r="IYG28" s="61"/>
      <c r="IYH28" s="61"/>
      <c r="IYI28" s="61"/>
      <c r="IYJ28" s="61"/>
      <c r="IYK28" s="61"/>
      <c r="IYL28" s="61"/>
      <c r="IYM28" s="61"/>
      <c r="IYN28" s="61"/>
      <c r="IYO28" s="61"/>
      <c r="IYP28" s="61"/>
      <c r="IYQ28" s="61"/>
      <c r="IYR28" s="61"/>
      <c r="IYS28" s="61"/>
      <c r="IYT28" s="61"/>
      <c r="IYU28" s="61"/>
      <c r="IYV28" s="61"/>
      <c r="IYW28" s="61"/>
      <c r="IYX28" s="61"/>
      <c r="IYY28" s="61"/>
      <c r="IYZ28" s="61"/>
      <c r="IZA28" s="61"/>
      <c r="IZB28" s="61"/>
      <c r="IZC28" s="61"/>
      <c r="IZD28" s="61"/>
      <c r="IZE28" s="61"/>
      <c r="IZF28" s="61"/>
      <c r="IZG28" s="61"/>
      <c r="IZH28" s="61"/>
      <c r="IZI28" s="61"/>
      <c r="IZJ28" s="61"/>
      <c r="IZK28" s="61"/>
      <c r="IZL28" s="61"/>
      <c r="IZM28" s="61"/>
      <c r="IZN28" s="61"/>
      <c r="IZO28" s="61"/>
      <c r="IZP28" s="61"/>
      <c r="IZQ28" s="61"/>
      <c r="IZR28" s="61"/>
      <c r="IZS28" s="61"/>
      <c r="IZT28" s="61"/>
      <c r="IZU28" s="61"/>
      <c r="IZV28" s="61"/>
      <c r="IZW28" s="61"/>
      <c r="IZX28" s="61"/>
      <c r="IZY28" s="61"/>
      <c r="IZZ28" s="61"/>
      <c r="JAA28" s="61"/>
      <c r="JAB28" s="61"/>
      <c r="JAC28" s="61"/>
      <c r="JAD28" s="61"/>
      <c r="JAE28" s="61"/>
      <c r="JAF28" s="61"/>
      <c r="JAG28" s="61"/>
      <c r="JAH28" s="61"/>
      <c r="JAI28" s="61"/>
      <c r="JAJ28" s="61"/>
      <c r="JAK28" s="61"/>
      <c r="JAL28" s="61"/>
      <c r="JAM28" s="61"/>
      <c r="JAN28" s="61"/>
      <c r="JAO28" s="61"/>
      <c r="JAP28" s="61"/>
      <c r="JAQ28" s="61"/>
      <c r="JAR28" s="61"/>
      <c r="JAS28" s="61"/>
      <c r="JAT28" s="61"/>
      <c r="JAU28" s="61"/>
      <c r="JAV28" s="61"/>
      <c r="JAW28" s="61"/>
      <c r="JAX28" s="61"/>
      <c r="JAY28" s="61"/>
      <c r="JAZ28" s="61"/>
      <c r="JBA28" s="61"/>
      <c r="JBB28" s="61"/>
      <c r="JBC28" s="61"/>
      <c r="JBD28" s="61"/>
      <c r="JBE28" s="61"/>
      <c r="JBF28" s="61"/>
      <c r="JBG28" s="61"/>
      <c r="JBH28" s="61"/>
      <c r="JBI28" s="61"/>
      <c r="JBJ28" s="61"/>
      <c r="JBK28" s="61"/>
      <c r="JBL28" s="61"/>
      <c r="JBM28" s="61"/>
      <c r="JBN28" s="61"/>
      <c r="JBO28" s="61"/>
      <c r="JBP28" s="61"/>
      <c r="JBQ28" s="61"/>
      <c r="JBR28" s="61"/>
      <c r="JBS28" s="61"/>
      <c r="JBT28" s="61"/>
      <c r="JBU28" s="61"/>
      <c r="JBV28" s="61"/>
      <c r="JBW28" s="61"/>
      <c r="JBX28" s="61"/>
      <c r="JBY28" s="61"/>
      <c r="JBZ28" s="61"/>
      <c r="JCA28" s="61"/>
      <c r="JCB28" s="61"/>
      <c r="JCC28" s="61"/>
      <c r="JCD28" s="61"/>
      <c r="JCE28" s="61"/>
      <c r="JCF28" s="61"/>
      <c r="JCG28" s="61"/>
      <c r="JCH28" s="61"/>
      <c r="JCI28" s="61"/>
      <c r="JCJ28" s="61"/>
      <c r="JCK28" s="61"/>
      <c r="JCL28" s="61"/>
      <c r="JCM28" s="61"/>
      <c r="JCN28" s="61"/>
      <c r="JCO28" s="61"/>
      <c r="JCP28" s="61"/>
      <c r="JCQ28" s="61"/>
      <c r="JCR28" s="61"/>
      <c r="JCS28" s="61"/>
      <c r="JCT28" s="61"/>
      <c r="JCU28" s="61"/>
      <c r="JCV28" s="61"/>
      <c r="JCW28" s="61"/>
      <c r="JCX28" s="61"/>
      <c r="JCY28" s="61"/>
      <c r="JCZ28" s="61"/>
      <c r="JDA28" s="61"/>
      <c r="JDB28" s="61"/>
      <c r="JDC28" s="61"/>
      <c r="JDD28" s="61"/>
      <c r="JDE28" s="61"/>
      <c r="JDF28" s="61"/>
      <c r="JDG28" s="61"/>
      <c r="JDH28" s="61"/>
      <c r="JDI28" s="61"/>
      <c r="JDJ28" s="61"/>
      <c r="JDK28" s="61"/>
      <c r="JDL28" s="61"/>
      <c r="JDM28" s="61"/>
      <c r="JDN28" s="61"/>
      <c r="JDO28" s="61"/>
      <c r="JDP28" s="61"/>
      <c r="JDQ28" s="61"/>
      <c r="JDR28" s="61"/>
      <c r="JDS28" s="61"/>
      <c r="JDT28" s="61"/>
      <c r="JDU28" s="61"/>
      <c r="JDV28" s="61"/>
      <c r="JDW28" s="61"/>
      <c r="JDX28" s="61"/>
      <c r="JDY28" s="61"/>
      <c r="JDZ28" s="61"/>
      <c r="JEA28" s="61"/>
      <c r="JEB28" s="61"/>
      <c r="JEC28" s="61"/>
      <c r="JED28" s="61"/>
      <c r="JEE28" s="61"/>
      <c r="JEF28" s="61"/>
      <c r="JEG28" s="61"/>
      <c r="JEH28" s="61"/>
      <c r="JEI28" s="61"/>
      <c r="JEJ28" s="61"/>
      <c r="JEK28" s="61"/>
      <c r="JEL28" s="61"/>
      <c r="JEM28" s="61"/>
      <c r="JEN28" s="61"/>
      <c r="JEO28" s="61"/>
      <c r="JEP28" s="61"/>
      <c r="JEQ28" s="61"/>
      <c r="JER28" s="61"/>
      <c r="JES28" s="61"/>
      <c r="JET28" s="61"/>
      <c r="JEU28" s="61"/>
      <c r="JEV28" s="61"/>
      <c r="JEW28" s="61"/>
      <c r="JEX28" s="61"/>
      <c r="JEY28" s="61"/>
      <c r="JEZ28" s="61"/>
      <c r="JFA28" s="61"/>
      <c r="JFB28" s="61"/>
      <c r="JFC28" s="61"/>
      <c r="JFD28" s="61"/>
      <c r="JFE28" s="61"/>
      <c r="JFF28" s="61"/>
      <c r="JFG28" s="61"/>
      <c r="JFH28" s="61"/>
      <c r="JFI28" s="61"/>
      <c r="JFJ28" s="61"/>
      <c r="JFK28" s="61"/>
      <c r="JFL28" s="61"/>
      <c r="JFM28" s="61"/>
      <c r="JFN28" s="61"/>
      <c r="JFO28" s="61"/>
      <c r="JFP28" s="61"/>
      <c r="JFQ28" s="61"/>
      <c r="JFR28" s="61"/>
      <c r="JFS28" s="61"/>
      <c r="JFT28" s="61"/>
      <c r="JFU28" s="61"/>
      <c r="JFV28" s="61"/>
      <c r="JFW28" s="61"/>
      <c r="JFX28" s="61"/>
      <c r="JFY28" s="61"/>
      <c r="JFZ28" s="61"/>
      <c r="JGA28" s="61"/>
      <c r="JGB28" s="61"/>
      <c r="JGC28" s="61"/>
      <c r="JGD28" s="61"/>
      <c r="JGE28" s="61"/>
      <c r="JGF28" s="61"/>
      <c r="JGG28" s="61"/>
      <c r="JGH28" s="61"/>
      <c r="JGI28" s="61"/>
      <c r="JGJ28" s="61"/>
      <c r="JGK28" s="61"/>
      <c r="JGL28" s="61"/>
      <c r="JGM28" s="61"/>
      <c r="JGN28" s="61"/>
      <c r="JGO28" s="61"/>
      <c r="JGP28" s="61"/>
      <c r="JGQ28" s="61"/>
      <c r="JGR28" s="61"/>
      <c r="JGS28" s="61"/>
      <c r="JGT28" s="61"/>
      <c r="JGU28" s="61"/>
      <c r="JGV28" s="61"/>
      <c r="JGW28" s="61"/>
      <c r="JGX28" s="61"/>
      <c r="JGY28" s="61"/>
      <c r="JGZ28" s="61"/>
      <c r="JHA28" s="61"/>
      <c r="JHB28" s="61"/>
      <c r="JHC28" s="61"/>
      <c r="JHD28" s="61"/>
      <c r="JHE28" s="61"/>
      <c r="JHF28" s="61"/>
      <c r="JHG28" s="61"/>
      <c r="JHH28" s="61"/>
      <c r="JHI28" s="61"/>
      <c r="JHJ28" s="61"/>
      <c r="JHK28" s="61"/>
      <c r="JHL28" s="61"/>
      <c r="JHM28" s="61"/>
      <c r="JHN28" s="61"/>
      <c r="JHO28" s="61"/>
      <c r="JHP28" s="61"/>
      <c r="JHQ28" s="61"/>
      <c r="JHR28" s="61"/>
      <c r="JHS28" s="61"/>
      <c r="JHT28" s="61"/>
      <c r="JHU28" s="61"/>
      <c r="JHV28" s="61"/>
      <c r="JHW28" s="61"/>
      <c r="JHX28" s="61"/>
      <c r="JHY28" s="61"/>
      <c r="JHZ28" s="61"/>
      <c r="JIA28" s="61"/>
      <c r="JIB28" s="61"/>
      <c r="JIC28" s="61"/>
      <c r="JID28" s="61"/>
      <c r="JIE28" s="61"/>
      <c r="JIF28" s="61"/>
      <c r="JIG28" s="61"/>
      <c r="JIH28" s="61"/>
      <c r="JII28" s="61"/>
      <c r="JIJ28" s="61"/>
      <c r="JIK28" s="61"/>
      <c r="JIL28" s="61"/>
      <c r="JIM28" s="61"/>
      <c r="JIN28" s="61"/>
      <c r="JIO28" s="61"/>
      <c r="JIP28" s="61"/>
      <c r="JIQ28" s="61"/>
      <c r="JIR28" s="61"/>
      <c r="JIS28" s="61"/>
      <c r="JIT28" s="61"/>
      <c r="JIU28" s="61"/>
      <c r="JIV28" s="61"/>
      <c r="JIW28" s="61"/>
      <c r="JIX28" s="61"/>
      <c r="JIY28" s="61"/>
      <c r="JIZ28" s="61"/>
      <c r="JJA28" s="61"/>
      <c r="JJB28" s="61"/>
      <c r="JJC28" s="61"/>
      <c r="JJD28" s="61"/>
      <c r="JJE28" s="61"/>
      <c r="JJF28" s="61"/>
      <c r="JJG28" s="61"/>
      <c r="JJH28" s="61"/>
      <c r="JJI28" s="61"/>
      <c r="JJJ28" s="61"/>
      <c r="JJK28" s="61"/>
      <c r="JJL28" s="61"/>
      <c r="JJM28" s="61"/>
      <c r="JJN28" s="61"/>
      <c r="JJO28" s="61"/>
      <c r="JJP28" s="61"/>
      <c r="JJQ28" s="61"/>
      <c r="JJR28" s="61"/>
      <c r="JJS28" s="61"/>
      <c r="JJT28" s="61"/>
      <c r="JJU28" s="61"/>
      <c r="JJV28" s="61"/>
      <c r="JJW28" s="61"/>
      <c r="JJX28" s="61"/>
      <c r="JJY28" s="61"/>
      <c r="JJZ28" s="61"/>
      <c r="JKA28" s="61"/>
      <c r="JKB28" s="61"/>
      <c r="JKC28" s="61"/>
      <c r="JKD28" s="61"/>
      <c r="JKE28" s="61"/>
      <c r="JKF28" s="61"/>
      <c r="JKG28" s="61"/>
      <c r="JKH28" s="61"/>
      <c r="JKI28" s="61"/>
      <c r="JKJ28" s="61"/>
      <c r="JKK28" s="61"/>
      <c r="JKL28" s="61"/>
      <c r="JKM28" s="61"/>
      <c r="JKN28" s="61"/>
      <c r="JKO28" s="61"/>
      <c r="JKP28" s="61"/>
      <c r="JKQ28" s="61"/>
      <c r="JKR28" s="61"/>
      <c r="JKS28" s="61"/>
      <c r="JKT28" s="61"/>
      <c r="JKU28" s="61"/>
      <c r="JKV28" s="61"/>
      <c r="JKW28" s="61"/>
      <c r="JKX28" s="61"/>
      <c r="JKY28" s="61"/>
      <c r="JKZ28" s="61"/>
      <c r="JLA28" s="61"/>
      <c r="JLB28" s="61"/>
      <c r="JLC28" s="61"/>
      <c r="JLD28" s="61"/>
      <c r="JLE28" s="61"/>
      <c r="JLF28" s="61"/>
      <c r="JLG28" s="61"/>
      <c r="JLH28" s="61"/>
      <c r="JLI28" s="61"/>
      <c r="JLJ28" s="61"/>
      <c r="JLK28" s="61"/>
      <c r="JLL28" s="61"/>
      <c r="JLM28" s="61"/>
      <c r="JLN28" s="61"/>
      <c r="JLO28" s="61"/>
      <c r="JLP28" s="61"/>
      <c r="JLQ28" s="61"/>
      <c r="JLR28" s="61"/>
      <c r="JLS28" s="61"/>
      <c r="JLT28" s="61"/>
      <c r="JLU28" s="61"/>
      <c r="JLV28" s="61"/>
      <c r="JLW28" s="61"/>
      <c r="JLX28" s="61"/>
      <c r="JLY28" s="61"/>
      <c r="JLZ28" s="61"/>
      <c r="JMA28" s="61"/>
      <c r="JMB28" s="61"/>
      <c r="JMC28" s="61"/>
      <c r="JMD28" s="61"/>
      <c r="JME28" s="61"/>
      <c r="JMF28" s="61"/>
      <c r="JMG28" s="61"/>
      <c r="JMH28" s="61"/>
      <c r="JMI28" s="61"/>
      <c r="JMJ28" s="61"/>
      <c r="JMK28" s="61"/>
      <c r="JML28" s="61"/>
      <c r="JMM28" s="61"/>
      <c r="JMN28" s="61"/>
      <c r="JMO28" s="61"/>
      <c r="JMP28" s="61"/>
      <c r="JMQ28" s="61"/>
      <c r="JMR28" s="61"/>
      <c r="JMS28" s="61"/>
      <c r="JMT28" s="61"/>
      <c r="JMU28" s="61"/>
      <c r="JMV28" s="61"/>
      <c r="JMW28" s="61"/>
      <c r="JMX28" s="61"/>
      <c r="JMY28" s="61"/>
      <c r="JMZ28" s="61"/>
      <c r="JNA28" s="61"/>
      <c r="JNB28" s="61"/>
      <c r="JNC28" s="61"/>
      <c r="JND28" s="61"/>
      <c r="JNE28" s="61"/>
      <c r="JNF28" s="61"/>
      <c r="JNG28" s="61"/>
      <c r="JNH28" s="61"/>
      <c r="JNI28" s="61"/>
      <c r="JNJ28" s="61"/>
      <c r="JNK28" s="61"/>
      <c r="JNL28" s="61"/>
      <c r="JNM28" s="61"/>
      <c r="JNN28" s="61"/>
      <c r="JNO28" s="61"/>
      <c r="JNP28" s="61"/>
      <c r="JNQ28" s="61"/>
      <c r="JNR28" s="61"/>
      <c r="JNS28" s="61"/>
      <c r="JNT28" s="61"/>
      <c r="JNU28" s="61"/>
      <c r="JNV28" s="61"/>
      <c r="JNW28" s="61"/>
      <c r="JNX28" s="61"/>
      <c r="JNY28" s="61"/>
      <c r="JNZ28" s="61"/>
      <c r="JOA28" s="61"/>
      <c r="JOB28" s="61"/>
      <c r="JOC28" s="61"/>
      <c r="JOD28" s="61"/>
      <c r="JOE28" s="61"/>
      <c r="JOF28" s="61"/>
      <c r="JOG28" s="61"/>
      <c r="JOH28" s="61"/>
      <c r="JOI28" s="61"/>
      <c r="JOJ28" s="61"/>
      <c r="JOK28" s="61"/>
      <c r="JOL28" s="61"/>
      <c r="JOM28" s="61"/>
      <c r="JON28" s="61"/>
      <c r="JOO28" s="61"/>
      <c r="JOP28" s="61"/>
      <c r="JOQ28" s="61"/>
      <c r="JOR28" s="61"/>
      <c r="JOS28" s="61"/>
      <c r="JOT28" s="61"/>
      <c r="JOU28" s="61"/>
      <c r="JOV28" s="61"/>
      <c r="JOW28" s="61"/>
      <c r="JOX28" s="61"/>
      <c r="JOY28" s="61"/>
      <c r="JOZ28" s="61"/>
      <c r="JPA28" s="61"/>
      <c r="JPB28" s="61"/>
      <c r="JPC28" s="61"/>
      <c r="JPD28" s="61"/>
      <c r="JPE28" s="61"/>
      <c r="JPF28" s="61"/>
      <c r="JPG28" s="61"/>
      <c r="JPH28" s="61"/>
      <c r="JPI28" s="61"/>
      <c r="JPJ28" s="61"/>
      <c r="JPK28" s="61"/>
      <c r="JPL28" s="61"/>
      <c r="JPM28" s="61"/>
      <c r="JPN28" s="61"/>
      <c r="JPO28" s="61"/>
      <c r="JPP28" s="61"/>
      <c r="JPQ28" s="61"/>
      <c r="JPR28" s="61"/>
      <c r="JPS28" s="61"/>
      <c r="JPT28" s="61"/>
      <c r="JPU28" s="61"/>
      <c r="JPV28" s="61"/>
      <c r="JPW28" s="61"/>
      <c r="JPX28" s="61"/>
      <c r="JPY28" s="61"/>
      <c r="JPZ28" s="61"/>
      <c r="JQA28" s="61"/>
      <c r="JQB28" s="61"/>
      <c r="JQC28" s="61"/>
      <c r="JQD28" s="61"/>
      <c r="JQE28" s="61"/>
      <c r="JQF28" s="61"/>
      <c r="JQG28" s="61"/>
      <c r="JQH28" s="61"/>
      <c r="JQI28" s="61"/>
      <c r="JQJ28" s="61"/>
      <c r="JQK28" s="61"/>
      <c r="JQL28" s="61"/>
      <c r="JQM28" s="61"/>
      <c r="JQN28" s="61"/>
      <c r="JQO28" s="61"/>
      <c r="JQP28" s="61"/>
      <c r="JQQ28" s="61"/>
      <c r="JQR28" s="61"/>
      <c r="JQS28" s="61"/>
      <c r="JQT28" s="61"/>
      <c r="JQU28" s="61"/>
      <c r="JQV28" s="61"/>
      <c r="JQW28" s="61"/>
      <c r="JQX28" s="61"/>
      <c r="JQY28" s="61"/>
      <c r="JQZ28" s="61"/>
      <c r="JRA28" s="61"/>
      <c r="JRB28" s="61"/>
      <c r="JRC28" s="61"/>
      <c r="JRD28" s="61"/>
      <c r="JRE28" s="61"/>
      <c r="JRF28" s="61"/>
      <c r="JRG28" s="61"/>
      <c r="JRH28" s="61"/>
      <c r="JRI28" s="61"/>
      <c r="JRJ28" s="61"/>
      <c r="JRK28" s="61"/>
      <c r="JRL28" s="61"/>
      <c r="JRM28" s="61"/>
      <c r="JRN28" s="61"/>
      <c r="JRO28" s="61"/>
      <c r="JRP28" s="61"/>
      <c r="JRQ28" s="61"/>
      <c r="JRR28" s="61"/>
      <c r="JRS28" s="61"/>
      <c r="JRT28" s="61"/>
      <c r="JRU28" s="61"/>
      <c r="JRV28" s="61"/>
      <c r="JRW28" s="61"/>
      <c r="JRX28" s="61"/>
      <c r="JRY28" s="61"/>
      <c r="JRZ28" s="61"/>
      <c r="JSA28" s="61"/>
      <c r="JSB28" s="61"/>
      <c r="JSC28" s="61"/>
      <c r="JSD28" s="61"/>
      <c r="JSE28" s="61"/>
      <c r="JSF28" s="61"/>
      <c r="JSG28" s="61"/>
      <c r="JSH28" s="61"/>
      <c r="JSI28" s="61"/>
      <c r="JSJ28" s="61"/>
      <c r="JSK28" s="61"/>
      <c r="JSL28" s="61"/>
      <c r="JSM28" s="61"/>
      <c r="JSN28" s="61"/>
      <c r="JSO28" s="61"/>
      <c r="JSP28" s="61"/>
      <c r="JSQ28" s="61"/>
      <c r="JSR28" s="61"/>
      <c r="JSS28" s="61"/>
      <c r="JST28" s="61"/>
      <c r="JSU28" s="61"/>
      <c r="JSV28" s="61"/>
      <c r="JSW28" s="61"/>
      <c r="JSX28" s="61"/>
      <c r="JSY28" s="61"/>
      <c r="JSZ28" s="61"/>
      <c r="JTA28" s="61"/>
      <c r="JTB28" s="61"/>
      <c r="JTC28" s="61"/>
      <c r="JTD28" s="61"/>
      <c r="JTE28" s="61"/>
      <c r="JTF28" s="61"/>
      <c r="JTG28" s="61"/>
      <c r="JTH28" s="61"/>
      <c r="JTI28" s="61"/>
      <c r="JTJ28" s="61"/>
      <c r="JTK28" s="61"/>
      <c r="JTL28" s="61"/>
      <c r="JTM28" s="61"/>
      <c r="JTN28" s="61"/>
      <c r="JTO28" s="61"/>
      <c r="JTP28" s="61"/>
      <c r="JTQ28" s="61"/>
      <c r="JTR28" s="61"/>
      <c r="JTS28" s="61"/>
      <c r="JTT28" s="61"/>
      <c r="JTU28" s="61"/>
      <c r="JTV28" s="61"/>
      <c r="JTW28" s="61"/>
      <c r="JTX28" s="61"/>
      <c r="JTY28" s="61"/>
      <c r="JTZ28" s="61"/>
      <c r="JUA28" s="61"/>
      <c r="JUB28" s="61"/>
      <c r="JUC28" s="61"/>
      <c r="JUD28" s="61"/>
      <c r="JUE28" s="61"/>
      <c r="JUF28" s="61"/>
      <c r="JUG28" s="61"/>
      <c r="JUH28" s="61"/>
      <c r="JUI28" s="61"/>
      <c r="JUJ28" s="61"/>
      <c r="JUK28" s="61"/>
      <c r="JUL28" s="61"/>
      <c r="JUM28" s="61"/>
      <c r="JUN28" s="61"/>
      <c r="JUO28" s="61"/>
      <c r="JUP28" s="61"/>
      <c r="JUQ28" s="61"/>
      <c r="JUR28" s="61"/>
      <c r="JUS28" s="61"/>
      <c r="JUT28" s="61"/>
      <c r="JUU28" s="61"/>
      <c r="JUV28" s="61"/>
      <c r="JUW28" s="61"/>
      <c r="JUX28" s="61"/>
      <c r="JUY28" s="61"/>
      <c r="JUZ28" s="61"/>
      <c r="JVA28" s="61"/>
      <c r="JVB28" s="61"/>
      <c r="JVC28" s="61"/>
      <c r="JVD28" s="61"/>
      <c r="JVE28" s="61"/>
      <c r="JVF28" s="61"/>
      <c r="JVG28" s="61"/>
      <c r="JVH28" s="61"/>
      <c r="JVI28" s="61"/>
      <c r="JVJ28" s="61"/>
      <c r="JVK28" s="61"/>
      <c r="JVL28" s="61"/>
      <c r="JVM28" s="61"/>
      <c r="JVN28" s="61"/>
      <c r="JVO28" s="61"/>
      <c r="JVP28" s="61"/>
      <c r="JVQ28" s="61"/>
      <c r="JVR28" s="61"/>
      <c r="JVS28" s="61"/>
      <c r="JVT28" s="61"/>
      <c r="JVU28" s="61"/>
      <c r="JVV28" s="61"/>
      <c r="JVW28" s="61"/>
      <c r="JVX28" s="61"/>
      <c r="JVY28" s="61"/>
      <c r="JVZ28" s="61"/>
      <c r="JWA28" s="61"/>
      <c r="JWB28" s="61"/>
      <c r="JWC28" s="61"/>
      <c r="JWD28" s="61"/>
      <c r="JWE28" s="61"/>
      <c r="JWF28" s="61"/>
      <c r="JWG28" s="61"/>
      <c r="JWH28" s="61"/>
      <c r="JWI28" s="61"/>
      <c r="JWJ28" s="61"/>
      <c r="JWK28" s="61"/>
      <c r="JWL28" s="61"/>
      <c r="JWM28" s="61"/>
      <c r="JWN28" s="61"/>
      <c r="JWO28" s="61"/>
      <c r="JWP28" s="61"/>
      <c r="JWQ28" s="61"/>
      <c r="JWR28" s="61"/>
      <c r="JWS28" s="61"/>
      <c r="JWT28" s="61"/>
      <c r="JWU28" s="61"/>
      <c r="JWV28" s="61"/>
      <c r="JWW28" s="61"/>
      <c r="JWX28" s="61"/>
      <c r="JWY28" s="61"/>
      <c r="JWZ28" s="61"/>
      <c r="JXA28" s="61"/>
      <c r="JXB28" s="61"/>
      <c r="JXC28" s="61"/>
      <c r="JXD28" s="61"/>
      <c r="JXE28" s="61"/>
      <c r="JXF28" s="61"/>
      <c r="JXG28" s="61"/>
      <c r="JXH28" s="61"/>
      <c r="JXI28" s="61"/>
      <c r="JXJ28" s="61"/>
      <c r="JXK28" s="61"/>
      <c r="JXL28" s="61"/>
      <c r="JXM28" s="61"/>
      <c r="JXN28" s="61"/>
      <c r="JXO28" s="61"/>
      <c r="JXP28" s="61"/>
      <c r="JXQ28" s="61"/>
      <c r="JXR28" s="61"/>
      <c r="JXS28" s="61"/>
      <c r="JXT28" s="61"/>
      <c r="JXU28" s="61"/>
      <c r="JXV28" s="61"/>
      <c r="JXW28" s="61"/>
      <c r="JXX28" s="61"/>
      <c r="JXY28" s="61"/>
      <c r="JXZ28" s="61"/>
      <c r="JYA28" s="61"/>
      <c r="JYB28" s="61"/>
      <c r="JYC28" s="61"/>
      <c r="JYD28" s="61"/>
      <c r="JYE28" s="61"/>
      <c r="JYF28" s="61"/>
      <c r="JYG28" s="61"/>
      <c r="JYH28" s="61"/>
      <c r="JYI28" s="61"/>
      <c r="JYJ28" s="61"/>
      <c r="JYK28" s="61"/>
      <c r="JYL28" s="61"/>
      <c r="JYM28" s="61"/>
      <c r="JYN28" s="61"/>
      <c r="JYO28" s="61"/>
      <c r="JYP28" s="61"/>
      <c r="JYQ28" s="61"/>
      <c r="JYR28" s="61"/>
      <c r="JYS28" s="61"/>
      <c r="JYT28" s="61"/>
      <c r="JYU28" s="61"/>
      <c r="JYV28" s="61"/>
      <c r="JYW28" s="61"/>
      <c r="JYX28" s="61"/>
      <c r="JYY28" s="61"/>
      <c r="JYZ28" s="61"/>
      <c r="JZA28" s="61"/>
      <c r="JZB28" s="61"/>
      <c r="JZC28" s="61"/>
      <c r="JZD28" s="61"/>
      <c r="JZE28" s="61"/>
      <c r="JZF28" s="61"/>
      <c r="JZG28" s="61"/>
      <c r="JZH28" s="61"/>
      <c r="JZI28" s="61"/>
      <c r="JZJ28" s="61"/>
      <c r="JZK28" s="61"/>
      <c r="JZL28" s="61"/>
      <c r="JZM28" s="61"/>
      <c r="JZN28" s="61"/>
      <c r="JZO28" s="61"/>
      <c r="JZP28" s="61"/>
      <c r="JZQ28" s="61"/>
      <c r="JZR28" s="61"/>
      <c r="JZS28" s="61"/>
      <c r="JZT28" s="61"/>
      <c r="JZU28" s="61"/>
      <c r="JZV28" s="61"/>
      <c r="JZW28" s="61"/>
      <c r="JZX28" s="61"/>
      <c r="JZY28" s="61"/>
      <c r="JZZ28" s="61"/>
      <c r="KAA28" s="61"/>
      <c r="KAB28" s="61"/>
      <c r="KAC28" s="61"/>
      <c r="KAD28" s="61"/>
      <c r="KAE28" s="61"/>
      <c r="KAF28" s="61"/>
      <c r="KAG28" s="61"/>
      <c r="KAH28" s="61"/>
      <c r="KAI28" s="61"/>
      <c r="KAJ28" s="61"/>
      <c r="KAK28" s="61"/>
      <c r="KAL28" s="61"/>
      <c r="KAM28" s="61"/>
      <c r="KAN28" s="61"/>
      <c r="KAO28" s="61"/>
      <c r="KAP28" s="61"/>
      <c r="KAQ28" s="61"/>
      <c r="KAR28" s="61"/>
      <c r="KAS28" s="61"/>
      <c r="KAT28" s="61"/>
      <c r="KAU28" s="61"/>
      <c r="KAV28" s="61"/>
      <c r="KAW28" s="61"/>
      <c r="KAX28" s="61"/>
      <c r="KAY28" s="61"/>
      <c r="KAZ28" s="61"/>
      <c r="KBA28" s="61"/>
      <c r="KBB28" s="61"/>
      <c r="KBC28" s="61"/>
      <c r="KBD28" s="61"/>
      <c r="KBE28" s="61"/>
      <c r="KBF28" s="61"/>
      <c r="KBG28" s="61"/>
      <c r="KBH28" s="61"/>
      <c r="KBI28" s="61"/>
      <c r="KBJ28" s="61"/>
      <c r="KBK28" s="61"/>
      <c r="KBL28" s="61"/>
      <c r="KBM28" s="61"/>
      <c r="KBN28" s="61"/>
      <c r="KBO28" s="61"/>
      <c r="KBP28" s="61"/>
      <c r="KBQ28" s="61"/>
      <c r="KBR28" s="61"/>
      <c r="KBS28" s="61"/>
      <c r="KBT28" s="61"/>
      <c r="KBU28" s="61"/>
      <c r="KBV28" s="61"/>
      <c r="KBW28" s="61"/>
      <c r="KBX28" s="61"/>
      <c r="KBY28" s="61"/>
      <c r="KBZ28" s="61"/>
      <c r="KCA28" s="61"/>
      <c r="KCB28" s="61"/>
      <c r="KCC28" s="61"/>
      <c r="KCD28" s="61"/>
      <c r="KCE28" s="61"/>
      <c r="KCF28" s="61"/>
      <c r="KCG28" s="61"/>
      <c r="KCH28" s="61"/>
      <c r="KCI28" s="61"/>
      <c r="KCJ28" s="61"/>
      <c r="KCK28" s="61"/>
      <c r="KCL28" s="61"/>
      <c r="KCM28" s="61"/>
      <c r="KCN28" s="61"/>
      <c r="KCO28" s="61"/>
      <c r="KCP28" s="61"/>
      <c r="KCQ28" s="61"/>
      <c r="KCR28" s="61"/>
      <c r="KCS28" s="61"/>
      <c r="KCT28" s="61"/>
      <c r="KCU28" s="61"/>
      <c r="KCV28" s="61"/>
      <c r="KCW28" s="61"/>
      <c r="KCX28" s="61"/>
      <c r="KCY28" s="61"/>
      <c r="KCZ28" s="61"/>
      <c r="KDA28" s="61"/>
      <c r="KDB28" s="61"/>
      <c r="KDC28" s="61"/>
      <c r="KDD28" s="61"/>
      <c r="KDE28" s="61"/>
      <c r="KDF28" s="61"/>
      <c r="KDG28" s="61"/>
      <c r="KDH28" s="61"/>
      <c r="KDI28" s="61"/>
      <c r="KDJ28" s="61"/>
      <c r="KDK28" s="61"/>
      <c r="KDL28" s="61"/>
      <c r="KDM28" s="61"/>
      <c r="KDN28" s="61"/>
      <c r="KDO28" s="61"/>
      <c r="KDP28" s="61"/>
      <c r="KDQ28" s="61"/>
      <c r="KDR28" s="61"/>
      <c r="KDS28" s="61"/>
      <c r="KDT28" s="61"/>
      <c r="KDU28" s="61"/>
      <c r="KDV28" s="61"/>
      <c r="KDW28" s="61"/>
      <c r="KDX28" s="61"/>
      <c r="KDY28" s="61"/>
      <c r="KDZ28" s="61"/>
      <c r="KEA28" s="61"/>
      <c r="KEB28" s="61"/>
      <c r="KEC28" s="61"/>
      <c r="KED28" s="61"/>
      <c r="KEE28" s="61"/>
      <c r="KEF28" s="61"/>
      <c r="KEG28" s="61"/>
      <c r="KEH28" s="61"/>
      <c r="KEI28" s="61"/>
      <c r="KEJ28" s="61"/>
      <c r="KEK28" s="61"/>
      <c r="KEL28" s="61"/>
      <c r="KEM28" s="61"/>
      <c r="KEN28" s="61"/>
      <c r="KEO28" s="61"/>
      <c r="KEP28" s="61"/>
      <c r="KEQ28" s="61"/>
      <c r="KER28" s="61"/>
      <c r="KES28" s="61"/>
      <c r="KET28" s="61"/>
      <c r="KEU28" s="61"/>
      <c r="KEV28" s="61"/>
      <c r="KEW28" s="61"/>
      <c r="KEX28" s="61"/>
      <c r="KEY28" s="61"/>
      <c r="KEZ28" s="61"/>
      <c r="KFA28" s="61"/>
      <c r="KFB28" s="61"/>
      <c r="KFC28" s="61"/>
      <c r="KFD28" s="61"/>
      <c r="KFE28" s="61"/>
      <c r="KFF28" s="61"/>
      <c r="KFG28" s="61"/>
      <c r="KFH28" s="61"/>
      <c r="KFI28" s="61"/>
      <c r="KFJ28" s="61"/>
      <c r="KFK28" s="61"/>
      <c r="KFL28" s="61"/>
      <c r="KFM28" s="61"/>
      <c r="KFN28" s="61"/>
      <c r="KFO28" s="61"/>
      <c r="KFP28" s="61"/>
      <c r="KFQ28" s="61"/>
      <c r="KFR28" s="61"/>
      <c r="KFS28" s="61"/>
      <c r="KFT28" s="61"/>
      <c r="KFU28" s="61"/>
      <c r="KFV28" s="61"/>
      <c r="KFW28" s="61"/>
      <c r="KFX28" s="61"/>
      <c r="KFY28" s="61"/>
      <c r="KFZ28" s="61"/>
      <c r="KGA28" s="61"/>
      <c r="KGB28" s="61"/>
      <c r="KGC28" s="61"/>
      <c r="KGD28" s="61"/>
      <c r="KGE28" s="61"/>
      <c r="KGF28" s="61"/>
      <c r="KGG28" s="61"/>
      <c r="KGH28" s="61"/>
      <c r="KGI28" s="61"/>
      <c r="KGJ28" s="61"/>
      <c r="KGK28" s="61"/>
      <c r="KGL28" s="61"/>
      <c r="KGM28" s="61"/>
      <c r="KGN28" s="61"/>
      <c r="KGO28" s="61"/>
      <c r="KGP28" s="61"/>
      <c r="KGQ28" s="61"/>
      <c r="KGR28" s="61"/>
      <c r="KGS28" s="61"/>
      <c r="KGT28" s="61"/>
      <c r="KGU28" s="61"/>
      <c r="KGV28" s="61"/>
      <c r="KGW28" s="61"/>
      <c r="KGX28" s="61"/>
      <c r="KGY28" s="61"/>
      <c r="KGZ28" s="61"/>
      <c r="KHA28" s="61"/>
      <c r="KHB28" s="61"/>
      <c r="KHC28" s="61"/>
      <c r="KHD28" s="61"/>
      <c r="KHE28" s="61"/>
      <c r="KHF28" s="61"/>
      <c r="KHG28" s="61"/>
      <c r="KHH28" s="61"/>
      <c r="KHI28" s="61"/>
      <c r="KHJ28" s="61"/>
      <c r="KHK28" s="61"/>
      <c r="KHL28" s="61"/>
      <c r="KHM28" s="61"/>
      <c r="KHN28" s="61"/>
      <c r="KHO28" s="61"/>
      <c r="KHP28" s="61"/>
      <c r="KHQ28" s="61"/>
      <c r="KHR28" s="61"/>
      <c r="KHS28" s="61"/>
      <c r="KHT28" s="61"/>
      <c r="KHU28" s="61"/>
      <c r="KHV28" s="61"/>
      <c r="KHW28" s="61"/>
      <c r="KHX28" s="61"/>
      <c r="KHY28" s="61"/>
      <c r="KHZ28" s="61"/>
      <c r="KIA28" s="61"/>
      <c r="KIB28" s="61"/>
      <c r="KIC28" s="61"/>
      <c r="KID28" s="61"/>
      <c r="KIE28" s="61"/>
      <c r="KIF28" s="61"/>
      <c r="KIG28" s="61"/>
      <c r="KIH28" s="61"/>
      <c r="KII28" s="61"/>
      <c r="KIJ28" s="61"/>
      <c r="KIK28" s="61"/>
      <c r="KIL28" s="61"/>
      <c r="KIM28" s="61"/>
      <c r="KIN28" s="61"/>
      <c r="KIO28" s="61"/>
      <c r="KIP28" s="61"/>
      <c r="KIQ28" s="61"/>
      <c r="KIR28" s="61"/>
      <c r="KIS28" s="61"/>
      <c r="KIT28" s="61"/>
      <c r="KIU28" s="61"/>
      <c r="KIV28" s="61"/>
      <c r="KIW28" s="61"/>
      <c r="KIX28" s="61"/>
      <c r="KIY28" s="61"/>
      <c r="KIZ28" s="61"/>
      <c r="KJA28" s="61"/>
      <c r="KJB28" s="61"/>
      <c r="KJC28" s="61"/>
      <c r="KJD28" s="61"/>
      <c r="KJE28" s="61"/>
      <c r="KJF28" s="61"/>
      <c r="KJG28" s="61"/>
      <c r="KJH28" s="61"/>
      <c r="KJI28" s="61"/>
      <c r="KJJ28" s="61"/>
      <c r="KJK28" s="61"/>
      <c r="KJL28" s="61"/>
      <c r="KJM28" s="61"/>
      <c r="KJN28" s="61"/>
      <c r="KJO28" s="61"/>
      <c r="KJP28" s="61"/>
      <c r="KJQ28" s="61"/>
      <c r="KJR28" s="61"/>
      <c r="KJS28" s="61"/>
      <c r="KJT28" s="61"/>
      <c r="KJU28" s="61"/>
      <c r="KJV28" s="61"/>
      <c r="KJW28" s="61"/>
      <c r="KJX28" s="61"/>
      <c r="KJY28" s="61"/>
      <c r="KJZ28" s="61"/>
      <c r="KKA28" s="61"/>
      <c r="KKB28" s="61"/>
      <c r="KKC28" s="61"/>
      <c r="KKD28" s="61"/>
      <c r="KKE28" s="61"/>
      <c r="KKF28" s="61"/>
      <c r="KKG28" s="61"/>
      <c r="KKH28" s="61"/>
      <c r="KKI28" s="61"/>
      <c r="KKJ28" s="61"/>
      <c r="KKK28" s="61"/>
      <c r="KKL28" s="61"/>
      <c r="KKM28" s="61"/>
      <c r="KKN28" s="61"/>
      <c r="KKO28" s="61"/>
      <c r="KKP28" s="61"/>
      <c r="KKQ28" s="61"/>
      <c r="KKR28" s="61"/>
      <c r="KKS28" s="61"/>
      <c r="KKT28" s="61"/>
      <c r="KKU28" s="61"/>
      <c r="KKV28" s="61"/>
      <c r="KKW28" s="61"/>
      <c r="KKX28" s="61"/>
      <c r="KKY28" s="61"/>
      <c r="KKZ28" s="61"/>
      <c r="KLA28" s="61"/>
      <c r="KLB28" s="61"/>
      <c r="KLC28" s="61"/>
      <c r="KLD28" s="61"/>
      <c r="KLE28" s="61"/>
      <c r="KLF28" s="61"/>
      <c r="KLG28" s="61"/>
      <c r="KLH28" s="61"/>
      <c r="KLI28" s="61"/>
      <c r="KLJ28" s="61"/>
      <c r="KLK28" s="61"/>
      <c r="KLL28" s="61"/>
      <c r="KLM28" s="61"/>
      <c r="KLN28" s="61"/>
      <c r="KLO28" s="61"/>
      <c r="KLP28" s="61"/>
      <c r="KLQ28" s="61"/>
      <c r="KLR28" s="61"/>
      <c r="KLS28" s="61"/>
      <c r="KLT28" s="61"/>
      <c r="KLU28" s="61"/>
      <c r="KLV28" s="61"/>
      <c r="KLW28" s="61"/>
      <c r="KLX28" s="61"/>
      <c r="KLY28" s="61"/>
      <c r="KLZ28" s="61"/>
      <c r="KMA28" s="61"/>
      <c r="KMB28" s="61"/>
      <c r="KMC28" s="61"/>
      <c r="KMD28" s="61"/>
      <c r="KME28" s="61"/>
      <c r="KMF28" s="61"/>
      <c r="KMG28" s="61"/>
      <c r="KMH28" s="61"/>
      <c r="KMI28" s="61"/>
      <c r="KMJ28" s="61"/>
      <c r="KMK28" s="61"/>
      <c r="KML28" s="61"/>
      <c r="KMM28" s="61"/>
      <c r="KMN28" s="61"/>
      <c r="KMO28" s="61"/>
      <c r="KMP28" s="61"/>
      <c r="KMQ28" s="61"/>
      <c r="KMR28" s="61"/>
      <c r="KMS28" s="61"/>
      <c r="KMT28" s="61"/>
      <c r="KMU28" s="61"/>
      <c r="KMV28" s="61"/>
      <c r="KMW28" s="61"/>
      <c r="KMX28" s="61"/>
      <c r="KMY28" s="61"/>
      <c r="KMZ28" s="61"/>
      <c r="KNA28" s="61"/>
      <c r="KNB28" s="61"/>
      <c r="KNC28" s="61"/>
      <c r="KND28" s="61"/>
      <c r="KNE28" s="61"/>
      <c r="KNF28" s="61"/>
      <c r="KNG28" s="61"/>
      <c r="KNH28" s="61"/>
      <c r="KNI28" s="61"/>
      <c r="KNJ28" s="61"/>
      <c r="KNK28" s="61"/>
      <c r="KNL28" s="61"/>
      <c r="KNM28" s="61"/>
      <c r="KNN28" s="61"/>
      <c r="KNO28" s="61"/>
      <c r="KNP28" s="61"/>
      <c r="KNQ28" s="61"/>
      <c r="KNR28" s="61"/>
      <c r="KNS28" s="61"/>
      <c r="KNT28" s="61"/>
      <c r="KNU28" s="61"/>
      <c r="KNV28" s="61"/>
      <c r="KNW28" s="61"/>
      <c r="KNX28" s="61"/>
      <c r="KNY28" s="61"/>
      <c r="KNZ28" s="61"/>
      <c r="KOA28" s="61"/>
      <c r="KOB28" s="61"/>
      <c r="KOC28" s="61"/>
      <c r="KOD28" s="61"/>
      <c r="KOE28" s="61"/>
      <c r="KOF28" s="61"/>
      <c r="KOG28" s="61"/>
      <c r="KOH28" s="61"/>
      <c r="KOI28" s="61"/>
      <c r="KOJ28" s="61"/>
      <c r="KOK28" s="61"/>
      <c r="KOL28" s="61"/>
      <c r="KOM28" s="61"/>
      <c r="KON28" s="61"/>
      <c r="KOO28" s="61"/>
      <c r="KOP28" s="61"/>
      <c r="KOQ28" s="61"/>
      <c r="KOR28" s="61"/>
      <c r="KOS28" s="61"/>
      <c r="KOT28" s="61"/>
      <c r="KOU28" s="61"/>
      <c r="KOV28" s="61"/>
      <c r="KOW28" s="61"/>
      <c r="KOX28" s="61"/>
      <c r="KOY28" s="61"/>
      <c r="KOZ28" s="61"/>
      <c r="KPA28" s="61"/>
      <c r="KPB28" s="61"/>
      <c r="KPC28" s="61"/>
      <c r="KPD28" s="61"/>
      <c r="KPE28" s="61"/>
      <c r="KPF28" s="61"/>
      <c r="KPG28" s="61"/>
      <c r="KPH28" s="61"/>
      <c r="KPI28" s="61"/>
      <c r="KPJ28" s="61"/>
      <c r="KPK28" s="61"/>
      <c r="KPL28" s="61"/>
      <c r="KPM28" s="61"/>
      <c r="KPN28" s="61"/>
      <c r="KPO28" s="61"/>
      <c r="KPP28" s="61"/>
      <c r="KPQ28" s="61"/>
      <c r="KPR28" s="61"/>
      <c r="KPS28" s="61"/>
      <c r="KPT28" s="61"/>
      <c r="KPU28" s="61"/>
      <c r="KPV28" s="61"/>
      <c r="KPW28" s="61"/>
      <c r="KPX28" s="61"/>
      <c r="KPY28" s="61"/>
      <c r="KPZ28" s="61"/>
      <c r="KQA28" s="61"/>
      <c r="KQB28" s="61"/>
      <c r="KQC28" s="61"/>
      <c r="KQD28" s="61"/>
      <c r="KQE28" s="61"/>
      <c r="KQF28" s="61"/>
      <c r="KQG28" s="61"/>
      <c r="KQH28" s="61"/>
      <c r="KQI28" s="61"/>
      <c r="KQJ28" s="61"/>
      <c r="KQK28" s="61"/>
      <c r="KQL28" s="61"/>
      <c r="KQM28" s="61"/>
      <c r="KQN28" s="61"/>
      <c r="KQO28" s="61"/>
      <c r="KQP28" s="61"/>
      <c r="KQQ28" s="61"/>
      <c r="KQR28" s="61"/>
      <c r="KQS28" s="61"/>
      <c r="KQT28" s="61"/>
      <c r="KQU28" s="61"/>
      <c r="KQV28" s="61"/>
      <c r="KQW28" s="61"/>
      <c r="KQX28" s="61"/>
      <c r="KQY28" s="61"/>
      <c r="KQZ28" s="61"/>
      <c r="KRA28" s="61"/>
      <c r="KRB28" s="61"/>
      <c r="KRC28" s="61"/>
      <c r="KRD28" s="61"/>
      <c r="KRE28" s="61"/>
      <c r="KRF28" s="61"/>
      <c r="KRG28" s="61"/>
      <c r="KRH28" s="61"/>
      <c r="KRI28" s="61"/>
      <c r="KRJ28" s="61"/>
      <c r="KRK28" s="61"/>
      <c r="KRL28" s="61"/>
      <c r="KRM28" s="61"/>
      <c r="KRN28" s="61"/>
      <c r="KRO28" s="61"/>
      <c r="KRP28" s="61"/>
      <c r="KRQ28" s="61"/>
      <c r="KRR28" s="61"/>
      <c r="KRS28" s="61"/>
      <c r="KRT28" s="61"/>
      <c r="KRU28" s="61"/>
      <c r="KRV28" s="61"/>
      <c r="KRW28" s="61"/>
      <c r="KRX28" s="61"/>
      <c r="KRY28" s="61"/>
      <c r="KRZ28" s="61"/>
      <c r="KSA28" s="61"/>
      <c r="KSB28" s="61"/>
      <c r="KSC28" s="61"/>
      <c r="KSD28" s="61"/>
      <c r="KSE28" s="61"/>
      <c r="KSF28" s="61"/>
      <c r="KSG28" s="61"/>
      <c r="KSH28" s="61"/>
      <c r="KSI28" s="61"/>
      <c r="KSJ28" s="61"/>
      <c r="KSK28" s="61"/>
      <c r="KSL28" s="61"/>
      <c r="KSM28" s="61"/>
      <c r="KSN28" s="61"/>
      <c r="KSO28" s="61"/>
      <c r="KSP28" s="61"/>
      <c r="KSQ28" s="61"/>
      <c r="KSR28" s="61"/>
      <c r="KSS28" s="61"/>
      <c r="KST28" s="61"/>
      <c r="KSU28" s="61"/>
      <c r="KSV28" s="61"/>
      <c r="KSW28" s="61"/>
      <c r="KSX28" s="61"/>
      <c r="KSY28" s="61"/>
      <c r="KSZ28" s="61"/>
      <c r="KTA28" s="61"/>
      <c r="KTB28" s="61"/>
      <c r="KTC28" s="61"/>
      <c r="KTD28" s="61"/>
      <c r="KTE28" s="61"/>
      <c r="KTF28" s="61"/>
      <c r="KTG28" s="61"/>
      <c r="KTH28" s="61"/>
      <c r="KTI28" s="61"/>
      <c r="KTJ28" s="61"/>
      <c r="KTK28" s="61"/>
      <c r="KTL28" s="61"/>
      <c r="KTM28" s="61"/>
      <c r="KTN28" s="61"/>
      <c r="KTO28" s="61"/>
      <c r="KTP28" s="61"/>
      <c r="KTQ28" s="61"/>
      <c r="KTR28" s="61"/>
      <c r="KTS28" s="61"/>
      <c r="KTT28" s="61"/>
      <c r="KTU28" s="61"/>
      <c r="KTV28" s="61"/>
      <c r="KTW28" s="61"/>
      <c r="KTX28" s="61"/>
      <c r="KTY28" s="61"/>
      <c r="KTZ28" s="61"/>
      <c r="KUA28" s="61"/>
      <c r="KUB28" s="61"/>
      <c r="KUC28" s="61"/>
      <c r="KUD28" s="61"/>
      <c r="KUE28" s="61"/>
      <c r="KUF28" s="61"/>
      <c r="KUG28" s="61"/>
      <c r="KUH28" s="61"/>
      <c r="KUI28" s="61"/>
      <c r="KUJ28" s="61"/>
      <c r="KUK28" s="61"/>
      <c r="KUL28" s="61"/>
      <c r="KUM28" s="61"/>
      <c r="KUN28" s="61"/>
      <c r="KUO28" s="61"/>
      <c r="KUP28" s="61"/>
      <c r="KUQ28" s="61"/>
      <c r="KUR28" s="61"/>
      <c r="KUS28" s="61"/>
      <c r="KUT28" s="61"/>
      <c r="KUU28" s="61"/>
      <c r="KUV28" s="61"/>
      <c r="KUW28" s="61"/>
      <c r="KUX28" s="61"/>
      <c r="KUY28" s="61"/>
      <c r="KUZ28" s="61"/>
      <c r="KVA28" s="61"/>
      <c r="KVB28" s="61"/>
      <c r="KVC28" s="61"/>
      <c r="KVD28" s="61"/>
      <c r="KVE28" s="61"/>
      <c r="KVF28" s="61"/>
      <c r="KVG28" s="61"/>
      <c r="KVH28" s="61"/>
      <c r="KVI28" s="61"/>
      <c r="KVJ28" s="61"/>
      <c r="KVK28" s="61"/>
      <c r="KVL28" s="61"/>
      <c r="KVM28" s="61"/>
      <c r="KVN28" s="61"/>
      <c r="KVO28" s="61"/>
      <c r="KVP28" s="61"/>
      <c r="KVQ28" s="61"/>
      <c r="KVR28" s="61"/>
      <c r="KVS28" s="61"/>
      <c r="KVT28" s="61"/>
      <c r="KVU28" s="61"/>
      <c r="KVV28" s="61"/>
      <c r="KVW28" s="61"/>
      <c r="KVX28" s="61"/>
      <c r="KVY28" s="61"/>
      <c r="KVZ28" s="61"/>
      <c r="KWA28" s="61"/>
      <c r="KWB28" s="61"/>
      <c r="KWC28" s="61"/>
      <c r="KWD28" s="61"/>
      <c r="KWE28" s="61"/>
      <c r="KWF28" s="61"/>
      <c r="KWG28" s="61"/>
      <c r="KWH28" s="61"/>
      <c r="KWI28" s="61"/>
      <c r="KWJ28" s="61"/>
      <c r="KWK28" s="61"/>
      <c r="KWL28" s="61"/>
      <c r="KWM28" s="61"/>
      <c r="KWN28" s="61"/>
      <c r="KWO28" s="61"/>
      <c r="KWP28" s="61"/>
      <c r="KWQ28" s="61"/>
      <c r="KWR28" s="61"/>
      <c r="KWS28" s="61"/>
      <c r="KWT28" s="61"/>
      <c r="KWU28" s="61"/>
      <c r="KWV28" s="61"/>
      <c r="KWW28" s="61"/>
      <c r="KWX28" s="61"/>
      <c r="KWY28" s="61"/>
      <c r="KWZ28" s="61"/>
      <c r="KXA28" s="61"/>
      <c r="KXB28" s="61"/>
      <c r="KXC28" s="61"/>
      <c r="KXD28" s="61"/>
      <c r="KXE28" s="61"/>
      <c r="KXF28" s="61"/>
      <c r="KXG28" s="61"/>
      <c r="KXH28" s="61"/>
      <c r="KXI28" s="61"/>
      <c r="KXJ28" s="61"/>
      <c r="KXK28" s="61"/>
      <c r="KXL28" s="61"/>
      <c r="KXM28" s="61"/>
      <c r="KXN28" s="61"/>
      <c r="KXO28" s="61"/>
      <c r="KXP28" s="61"/>
      <c r="KXQ28" s="61"/>
      <c r="KXR28" s="61"/>
      <c r="KXS28" s="61"/>
      <c r="KXT28" s="61"/>
      <c r="KXU28" s="61"/>
      <c r="KXV28" s="61"/>
      <c r="KXW28" s="61"/>
      <c r="KXX28" s="61"/>
      <c r="KXY28" s="61"/>
      <c r="KXZ28" s="61"/>
      <c r="KYA28" s="61"/>
      <c r="KYB28" s="61"/>
      <c r="KYC28" s="61"/>
      <c r="KYD28" s="61"/>
      <c r="KYE28" s="61"/>
      <c r="KYF28" s="61"/>
      <c r="KYG28" s="61"/>
      <c r="KYH28" s="61"/>
      <c r="KYI28" s="61"/>
      <c r="KYJ28" s="61"/>
      <c r="KYK28" s="61"/>
      <c r="KYL28" s="61"/>
      <c r="KYM28" s="61"/>
      <c r="KYN28" s="61"/>
      <c r="KYO28" s="61"/>
      <c r="KYP28" s="61"/>
      <c r="KYQ28" s="61"/>
      <c r="KYR28" s="61"/>
      <c r="KYS28" s="61"/>
      <c r="KYT28" s="61"/>
      <c r="KYU28" s="61"/>
      <c r="KYV28" s="61"/>
      <c r="KYW28" s="61"/>
      <c r="KYX28" s="61"/>
      <c r="KYY28" s="61"/>
      <c r="KYZ28" s="61"/>
      <c r="KZA28" s="61"/>
      <c r="KZB28" s="61"/>
      <c r="KZC28" s="61"/>
      <c r="KZD28" s="61"/>
      <c r="KZE28" s="61"/>
      <c r="KZF28" s="61"/>
      <c r="KZG28" s="61"/>
      <c r="KZH28" s="61"/>
      <c r="KZI28" s="61"/>
      <c r="KZJ28" s="61"/>
      <c r="KZK28" s="61"/>
      <c r="KZL28" s="61"/>
      <c r="KZM28" s="61"/>
      <c r="KZN28" s="61"/>
      <c r="KZO28" s="61"/>
      <c r="KZP28" s="61"/>
      <c r="KZQ28" s="61"/>
      <c r="KZR28" s="61"/>
      <c r="KZS28" s="61"/>
      <c r="KZT28" s="61"/>
      <c r="KZU28" s="61"/>
      <c r="KZV28" s="61"/>
      <c r="KZW28" s="61"/>
      <c r="KZX28" s="61"/>
      <c r="KZY28" s="61"/>
      <c r="KZZ28" s="61"/>
      <c r="LAA28" s="61"/>
      <c r="LAB28" s="61"/>
      <c r="LAC28" s="61"/>
      <c r="LAD28" s="61"/>
      <c r="LAE28" s="61"/>
      <c r="LAF28" s="61"/>
      <c r="LAG28" s="61"/>
      <c r="LAH28" s="61"/>
      <c r="LAI28" s="61"/>
      <c r="LAJ28" s="61"/>
      <c r="LAK28" s="61"/>
      <c r="LAL28" s="61"/>
      <c r="LAM28" s="61"/>
      <c r="LAN28" s="61"/>
      <c r="LAO28" s="61"/>
      <c r="LAP28" s="61"/>
      <c r="LAQ28" s="61"/>
      <c r="LAR28" s="61"/>
      <c r="LAS28" s="61"/>
      <c r="LAT28" s="61"/>
      <c r="LAU28" s="61"/>
      <c r="LAV28" s="61"/>
      <c r="LAW28" s="61"/>
      <c r="LAX28" s="61"/>
      <c r="LAY28" s="61"/>
      <c r="LAZ28" s="61"/>
      <c r="LBA28" s="61"/>
      <c r="LBB28" s="61"/>
      <c r="LBC28" s="61"/>
      <c r="LBD28" s="61"/>
      <c r="LBE28" s="61"/>
      <c r="LBF28" s="61"/>
      <c r="LBG28" s="61"/>
      <c r="LBH28" s="61"/>
      <c r="LBI28" s="61"/>
      <c r="LBJ28" s="61"/>
      <c r="LBK28" s="61"/>
      <c r="LBL28" s="61"/>
      <c r="LBM28" s="61"/>
      <c r="LBN28" s="61"/>
      <c r="LBO28" s="61"/>
      <c r="LBP28" s="61"/>
      <c r="LBQ28" s="61"/>
      <c r="LBR28" s="61"/>
      <c r="LBS28" s="61"/>
      <c r="LBT28" s="61"/>
      <c r="LBU28" s="61"/>
      <c r="LBV28" s="61"/>
      <c r="LBW28" s="61"/>
      <c r="LBX28" s="61"/>
      <c r="LBY28" s="61"/>
      <c r="LBZ28" s="61"/>
      <c r="LCA28" s="61"/>
      <c r="LCB28" s="61"/>
      <c r="LCC28" s="61"/>
      <c r="LCD28" s="61"/>
      <c r="LCE28" s="61"/>
      <c r="LCF28" s="61"/>
      <c r="LCG28" s="61"/>
      <c r="LCH28" s="61"/>
      <c r="LCI28" s="61"/>
      <c r="LCJ28" s="61"/>
      <c r="LCK28" s="61"/>
      <c r="LCL28" s="61"/>
      <c r="LCM28" s="61"/>
      <c r="LCN28" s="61"/>
      <c r="LCO28" s="61"/>
      <c r="LCP28" s="61"/>
      <c r="LCQ28" s="61"/>
      <c r="LCR28" s="61"/>
      <c r="LCS28" s="61"/>
      <c r="LCT28" s="61"/>
      <c r="LCU28" s="61"/>
      <c r="LCV28" s="61"/>
      <c r="LCW28" s="61"/>
      <c r="LCX28" s="61"/>
      <c r="LCY28" s="61"/>
      <c r="LCZ28" s="61"/>
      <c r="LDA28" s="61"/>
      <c r="LDB28" s="61"/>
      <c r="LDC28" s="61"/>
      <c r="LDD28" s="61"/>
      <c r="LDE28" s="61"/>
      <c r="LDF28" s="61"/>
      <c r="LDG28" s="61"/>
      <c r="LDH28" s="61"/>
      <c r="LDI28" s="61"/>
      <c r="LDJ28" s="61"/>
      <c r="LDK28" s="61"/>
      <c r="LDL28" s="61"/>
      <c r="LDM28" s="61"/>
      <c r="LDN28" s="61"/>
      <c r="LDO28" s="61"/>
      <c r="LDP28" s="61"/>
      <c r="LDQ28" s="61"/>
      <c r="LDR28" s="61"/>
      <c r="LDS28" s="61"/>
      <c r="LDT28" s="61"/>
      <c r="LDU28" s="61"/>
      <c r="LDV28" s="61"/>
      <c r="LDW28" s="61"/>
      <c r="LDX28" s="61"/>
      <c r="LDY28" s="61"/>
      <c r="LDZ28" s="61"/>
      <c r="LEA28" s="61"/>
      <c r="LEB28" s="61"/>
      <c r="LEC28" s="61"/>
      <c r="LED28" s="61"/>
      <c r="LEE28" s="61"/>
      <c r="LEF28" s="61"/>
      <c r="LEG28" s="61"/>
      <c r="LEH28" s="61"/>
      <c r="LEI28" s="61"/>
      <c r="LEJ28" s="61"/>
      <c r="LEK28" s="61"/>
      <c r="LEL28" s="61"/>
      <c r="LEM28" s="61"/>
      <c r="LEN28" s="61"/>
      <c r="LEO28" s="61"/>
      <c r="LEP28" s="61"/>
      <c r="LEQ28" s="61"/>
      <c r="LER28" s="61"/>
      <c r="LES28" s="61"/>
      <c r="LET28" s="61"/>
      <c r="LEU28" s="61"/>
      <c r="LEV28" s="61"/>
      <c r="LEW28" s="61"/>
      <c r="LEX28" s="61"/>
      <c r="LEY28" s="61"/>
      <c r="LEZ28" s="61"/>
      <c r="LFA28" s="61"/>
      <c r="LFB28" s="61"/>
      <c r="LFC28" s="61"/>
      <c r="LFD28" s="61"/>
      <c r="LFE28" s="61"/>
      <c r="LFF28" s="61"/>
      <c r="LFG28" s="61"/>
      <c r="LFH28" s="61"/>
      <c r="LFI28" s="61"/>
      <c r="LFJ28" s="61"/>
      <c r="LFK28" s="61"/>
      <c r="LFL28" s="61"/>
      <c r="LFM28" s="61"/>
      <c r="LFN28" s="61"/>
      <c r="LFO28" s="61"/>
      <c r="LFP28" s="61"/>
      <c r="LFQ28" s="61"/>
      <c r="LFR28" s="61"/>
      <c r="LFS28" s="61"/>
      <c r="LFT28" s="61"/>
      <c r="LFU28" s="61"/>
      <c r="LFV28" s="61"/>
      <c r="LFW28" s="61"/>
      <c r="LFX28" s="61"/>
      <c r="LFY28" s="61"/>
      <c r="LFZ28" s="61"/>
      <c r="LGA28" s="61"/>
      <c r="LGB28" s="61"/>
      <c r="LGC28" s="61"/>
      <c r="LGD28" s="61"/>
      <c r="LGE28" s="61"/>
      <c r="LGF28" s="61"/>
      <c r="LGG28" s="61"/>
      <c r="LGH28" s="61"/>
      <c r="LGI28" s="61"/>
      <c r="LGJ28" s="61"/>
      <c r="LGK28" s="61"/>
      <c r="LGL28" s="61"/>
      <c r="LGM28" s="61"/>
      <c r="LGN28" s="61"/>
      <c r="LGO28" s="61"/>
      <c r="LGP28" s="61"/>
      <c r="LGQ28" s="61"/>
      <c r="LGR28" s="61"/>
      <c r="LGS28" s="61"/>
      <c r="LGT28" s="61"/>
      <c r="LGU28" s="61"/>
      <c r="LGV28" s="61"/>
      <c r="LGW28" s="61"/>
      <c r="LGX28" s="61"/>
      <c r="LGY28" s="61"/>
      <c r="LGZ28" s="61"/>
      <c r="LHA28" s="61"/>
      <c r="LHB28" s="61"/>
      <c r="LHC28" s="61"/>
      <c r="LHD28" s="61"/>
      <c r="LHE28" s="61"/>
      <c r="LHF28" s="61"/>
      <c r="LHG28" s="61"/>
      <c r="LHH28" s="61"/>
      <c r="LHI28" s="61"/>
      <c r="LHJ28" s="61"/>
      <c r="LHK28" s="61"/>
      <c r="LHL28" s="61"/>
      <c r="LHM28" s="61"/>
      <c r="LHN28" s="61"/>
      <c r="LHO28" s="61"/>
      <c r="LHP28" s="61"/>
      <c r="LHQ28" s="61"/>
      <c r="LHR28" s="61"/>
      <c r="LHS28" s="61"/>
      <c r="LHT28" s="61"/>
      <c r="LHU28" s="61"/>
      <c r="LHV28" s="61"/>
      <c r="LHW28" s="61"/>
      <c r="LHX28" s="61"/>
      <c r="LHY28" s="61"/>
      <c r="LHZ28" s="61"/>
      <c r="LIA28" s="61"/>
      <c r="LIB28" s="61"/>
      <c r="LIC28" s="61"/>
      <c r="LID28" s="61"/>
      <c r="LIE28" s="61"/>
      <c r="LIF28" s="61"/>
      <c r="LIG28" s="61"/>
      <c r="LIH28" s="61"/>
      <c r="LII28" s="61"/>
      <c r="LIJ28" s="61"/>
      <c r="LIK28" s="61"/>
      <c r="LIL28" s="61"/>
      <c r="LIM28" s="61"/>
      <c r="LIN28" s="61"/>
      <c r="LIO28" s="61"/>
      <c r="LIP28" s="61"/>
      <c r="LIQ28" s="61"/>
      <c r="LIR28" s="61"/>
      <c r="LIS28" s="61"/>
      <c r="LIT28" s="61"/>
      <c r="LIU28" s="61"/>
      <c r="LIV28" s="61"/>
      <c r="LIW28" s="61"/>
      <c r="LIX28" s="61"/>
      <c r="LIY28" s="61"/>
      <c r="LIZ28" s="61"/>
      <c r="LJA28" s="61"/>
      <c r="LJB28" s="61"/>
      <c r="LJC28" s="61"/>
      <c r="LJD28" s="61"/>
      <c r="LJE28" s="61"/>
      <c r="LJF28" s="61"/>
      <c r="LJG28" s="61"/>
      <c r="LJH28" s="61"/>
      <c r="LJI28" s="61"/>
      <c r="LJJ28" s="61"/>
      <c r="LJK28" s="61"/>
      <c r="LJL28" s="61"/>
      <c r="LJM28" s="61"/>
      <c r="LJN28" s="61"/>
      <c r="LJO28" s="61"/>
      <c r="LJP28" s="61"/>
      <c r="LJQ28" s="61"/>
      <c r="LJR28" s="61"/>
      <c r="LJS28" s="61"/>
      <c r="LJT28" s="61"/>
      <c r="LJU28" s="61"/>
      <c r="LJV28" s="61"/>
      <c r="LJW28" s="61"/>
      <c r="LJX28" s="61"/>
      <c r="LJY28" s="61"/>
      <c r="LJZ28" s="61"/>
      <c r="LKA28" s="61"/>
      <c r="LKB28" s="61"/>
      <c r="LKC28" s="61"/>
      <c r="LKD28" s="61"/>
      <c r="LKE28" s="61"/>
      <c r="LKF28" s="61"/>
      <c r="LKG28" s="61"/>
      <c r="LKH28" s="61"/>
      <c r="LKI28" s="61"/>
      <c r="LKJ28" s="61"/>
      <c r="LKK28" s="61"/>
      <c r="LKL28" s="61"/>
      <c r="LKM28" s="61"/>
      <c r="LKN28" s="61"/>
      <c r="LKO28" s="61"/>
      <c r="LKP28" s="61"/>
      <c r="LKQ28" s="61"/>
      <c r="LKR28" s="61"/>
      <c r="LKS28" s="61"/>
      <c r="LKT28" s="61"/>
      <c r="LKU28" s="61"/>
      <c r="LKV28" s="61"/>
      <c r="LKW28" s="61"/>
      <c r="LKX28" s="61"/>
      <c r="LKY28" s="61"/>
      <c r="LKZ28" s="61"/>
      <c r="LLA28" s="61"/>
      <c r="LLB28" s="61"/>
      <c r="LLC28" s="61"/>
      <c r="LLD28" s="61"/>
      <c r="LLE28" s="61"/>
      <c r="LLF28" s="61"/>
      <c r="LLG28" s="61"/>
      <c r="LLH28" s="61"/>
      <c r="LLI28" s="61"/>
      <c r="LLJ28" s="61"/>
      <c r="LLK28" s="61"/>
      <c r="LLL28" s="61"/>
      <c r="LLM28" s="61"/>
      <c r="LLN28" s="61"/>
      <c r="LLO28" s="61"/>
      <c r="LLP28" s="61"/>
      <c r="LLQ28" s="61"/>
      <c r="LLR28" s="61"/>
      <c r="LLS28" s="61"/>
      <c r="LLT28" s="61"/>
      <c r="LLU28" s="61"/>
      <c r="LLV28" s="61"/>
      <c r="LLW28" s="61"/>
      <c r="LLX28" s="61"/>
      <c r="LLY28" s="61"/>
      <c r="LLZ28" s="61"/>
      <c r="LMA28" s="61"/>
      <c r="LMB28" s="61"/>
      <c r="LMC28" s="61"/>
      <c r="LMD28" s="61"/>
      <c r="LME28" s="61"/>
      <c r="LMF28" s="61"/>
      <c r="LMG28" s="61"/>
      <c r="LMH28" s="61"/>
      <c r="LMI28" s="61"/>
      <c r="LMJ28" s="61"/>
      <c r="LMK28" s="61"/>
      <c r="LML28" s="61"/>
      <c r="LMM28" s="61"/>
      <c r="LMN28" s="61"/>
      <c r="LMO28" s="61"/>
      <c r="LMP28" s="61"/>
      <c r="LMQ28" s="61"/>
      <c r="LMR28" s="61"/>
      <c r="LMS28" s="61"/>
      <c r="LMT28" s="61"/>
      <c r="LMU28" s="61"/>
      <c r="LMV28" s="61"/>
      <c r="LMW28" s="61"/>
      <c r="LMX28" s="61"/>
      <c r="LMY28" s="61"/>
      <c r="LMZ28" s="61"/>
      <c r="LNA28" s="61"/>
      <c r="LNB28" s="61"/>
      <c r="LNC28" s="61"/>
      <c r="LND28" s="61"/>
      <c r="LNE28" s="61"/>
      <c r="LNF28" s="61"/>
      <c r="LNG28" s="61"/>
      <c r="LNH28" s="61"/>
      <c r="LNI28" s="61"/>
      <c r="LNJ28" s="61"/>
      <c r="LNK28" s="61"/>
      <c r="LNL28" s="61"/>
      <c r="LNM28" s="61"/>
      <c r="LNN28" s="61"/>
      <c r="LNO28" s="61"/>
      <c r="LNP28" s="61"/>
      <c r="LNQ28" s="61"/>
      <c r="LNR28" s="61"/>
      <c r="LNS28" s="61"/>
      <c r="LNT28" s="61"/>
      <c r="LNU28" s="61"/>
      <c r="LNV28" s="61"/>
      <c r="LNW28" s="61"/>
      <c r="LNX28" s="61"/>
      <c r="LNY28" s="61"/>
      <c r="LNZ28" s="61"/>
      <c r="LOA28" s="61"/>
      <c r="LOB28" s="61"/>
      <c r="LOC28" s="61"/>
      <c r="LOD28" s="61"/>
      <c r="LOE28" s="61"/>
      <c r="LOF28" s="61"/>
      <c r="LOG28" s="61"/>
      <c r="LOH28" s="61"/>
      <c r="LOI28" s="61"/>
      <c r="LOJ28" s="61"/>
      <c r="LOK28" s="61"/>
      <c r="LOL28" s="61"/>
      <c r="LOM28" s="61"/>
      <c r="LON28" s="61"/>
      <c r="LOO28" s="61"/>
      <c r="LOP28" s="61"/>
      <c r="LOQ28" s="61"/>
      <c r="LOR28" s="61"/>
      <c r="LOS28" s="61"/>
      <c r="LOT28" s="61"/>
      <c r="LOU28" s="61"/>
      <c r="LOV28" s="61"/>
      <c r="LOW28" s="61"/>
      <c r="LOX28" s="61"/>
      <c r="LOY28" s="61"/>
      <c r="LOZ28" s="61"/>
      <c r="LPA28" s="61"/>
      <c r="LPB28" s="61"/>
      <c r="LPC28" s="61"/>
      <c r="LPD28" s="61"/>
      <c r="LPE28" s="61"/>
      <c r="LPF28" s="61"/>
      <c r="LPG28" s="61"/>
      <c r="LPH28" s="61"/>
      <c r="LPI28" s="61"/>
      <c r="LPJ28" s="61"/>
      <c r="LPK28" s="61"/>
      <c r="LPL28" s="61"/>
      <c r="LPM28" s="61"/>
      <c r="LPN28" s="61"/>
      <c r="LPO28" s="61"/>
      <c r="LPP28" s="61"/>
      <c r="LPQ28" s="61"/>
      <c r="LPR28" s="61"/>
      <c r="LPS28" s="61"/>
      <c r="LPT28" s="61"/>
      <c r="LPU28" s="61"/>
      <c r="LPV28" s="61"/>
      <c r="LPW28" s="61"/>
      <c r="LPX28" s="61"/>
      <c r="LPY28" s="61"/>
      <c r="LPZ28" s="61"/>
      <c r="LQA28" s="61"/>
      <c r="LQB28" s="61"/>
      <c r="LQC28" s="61"/>
      <c r="LQD28" s="61"/>
      <c r="LQE28" s="61"/>
      <c r="LQF28" s="61"/>
      <c r="LQG28" s="61"/>
      <c r="LQH28" s="61"/>
      <c r="LQI28" s="61"/>
      <c r="LQJ28" s="61"/>
      <c r="LQK28" s="61"/>
      <c r="LQL28" s="61"/>
      <c r="LQM28" s="61"/>
      <c r="LQN28" s="61"/>
      <c r="LQO28" s="61"/>
      <c r="LQP28" s="61"/>
      <c r="LQQ28" s="61"/>
      <c r="LQR28" s="61"/>
      <c r="LQS28" s="61"/>
      <c r="LQT28" s="61"/>
      <c r="LQU28" s="61"/>
      <c r="LQV28" s="61"/>
      <c r="LQW28" s="61"/>
      <c r="LQX28" s="61"/>
      <c r="LQY28" s="61"/>
      <c r="LQZ28" s="61"/>
      <c r="LRA28" s="61"/>
      <c r="LRB28" s="61"/>
      <c r="LRC28" s="61"/>
      <c r="LRD28" s="61"/>
      <c r="LRE28" s="61"/>
      <c r="LRF28" s="61"/>
      <c r="LRG28" s="61"/>
      <c r="LRH28" s="61"/>
      <c r="LRI28" s="61"/>
      <c r="LRJ28" s="61"/>
      <c r="LRK28" s="61"/>
      <c r="LRL28" s="61"/>
      <c r="LRM28" s="61"/>
      <c r="LRN28" s="61"/>
      <c r="LRO28" s="61"/>
      <c r="LRP28" s="61"/>
      <c r="LRQ28" s="61"/>
      <c r="LRR28" s="61"/>
      <c r="LRS28" s="61"/>
      <c r="LRT28" s="61"/>
      <c r="LRU28" s="61"/>
      <c r="LRV28" s="61"/>
      <c r="LRW28" s="61"/>
      <c r="LRX28" s="61"/>
      <c r="LRY28" s="61"/>
      <c r="LRZ28" s="61"/>
      <c r="LSA28" s="61"/>
      <c r="LSB28" s="61"/>
      <c r="LSC28" s="61"/>
      <c r="LSD28" s="61"/>
      <c r="LSE28" s="61"/>
      <c r="LSF28" s="61"/>
      <c r="LSG28" s="61"/>
      <c r="LSH28" s="61"/>
      <c r="LSI28" s="61"/>
      <c r="LSJ28" s="61"/>
      <c r="LSK28" s="61"/>
      <c r="LSL28" s="61"/>
      <c r="LSM28" s="61"/>
      <c r="LSN28" s="61"/>
      <c r="LSO28" s="61"/>
      <c r="LSP28" s="61"/>
      <c r="LSQ28" s="61"/>
      <c r="LSR28" s="61"/>
      <c r="LSS28" s="61"/>
      <c r="LST28" s="61"/>
      <c r="LSU28" s="61"/>
      <c r="LSV28" s="61"/>
      <c r="LSW28" s="61"/>
      <c r="LSX28" s="61"/>
      <c r="LSY28" s="61"/>
      <c r="LSZ28" s="61"/>
      <c r="LTA28" s="61"/>
      <c r="LTB28" s="61"/>
      <c r="LTC28" s="61"/>
      <c r="LTD28" s="61"/>
      <c r="LTE28" s="61"/>
      <c r="LTF28" s="61"/>
      <c r="LTG28" s="61"/>
      <c r="LTH28" s="61"/>
      <c r="LTI28" s="61"/>
      <c r="LTJ28" s="61"/>
      <c r="LTK28" s="61"/>
      <c r="LTL28" s="61"/>
      <c r="LTM28" s="61"/>
      <c r="LTN28" s="61"/>
      <c r="LTO28" s="61"/>
      <c r="LTP28" s="61"/>
      <c r="LTQ28" s="61"/>
      <c r="LTR28" s="61"/>
      <c r="LTS28" s="61"/>
      <c r="LTT28" s="61"/>
      <c r="LTU28" s="61"/>
      <c r="LTV28" s="61"/>
      <c r="LTW28" s="61"/>
      <c r="LTX28" s="61"/>
      <c r="LTY28" s="61"/>
      <c r="LTZ28" s="61"/>
      <c r="LUA28" s="61"/>
      <c r="LUB28" s="61"/>
      <c r="LUC28" s="61"/>
      <c r="LUD28" s="61"/>
      <c r="LUE28" s="61"/>
      <c r="LUF28" s="61"/>
      <c r="LUG28" s="61"/>
      <c r="LUH28" s="61"/>
      <c r="LUI28" s="61"/>
      <c r="LUJ28" s="61"/>
      <c r="LUK28" s="61"/>
      <c r="LUL28" s="61"/>
      <c r="LUM28" s="61"/>
      <c r="LUN28" s="61"/>
      <c r="LUO28" s="61"/>
      <c r="LUP28" s="61"/>
      <c r="LUQ28" s="61"/>
      <c r="LUR28" s="61"/>
      <c r="LUS28" s="61"/>
      <c r="LUT28" s="61"/>
      <c r="LUU28" s="61"/>
      <c r="LUV28" s="61"/>
      <c r="LUW28" s="61"/>
      <c r="LUX28" s="61"/>
      <c r="LUY28" s="61"/>
      <c r="LUZ28" s="61"/>
      <c r="LVA28" s="61"/>
      <c r="LVB28" s="61"/>
      <c r="LVC28" s="61"/>
      <c r="LVD28" s="61"/>
      <c r="LVE28" s="61"/>
      <c r="LVF28" s="61"/>
      <c r="LVG28" s="61"/>
      <c r="LVH28" s="61"/>
      <c r="LVI28" s="61"/>
      <c r="LVJ28" s="61"/>
      <c r="LVK28" s="61"/>
      <c r="LVL28" s="61"/>
      <c r="LVM28" s="61"/>
      <c r="LVN28" s="61"/>
      <c r="LVO28" s="61"/>
      <c r="LVP28" s="61"/>
      <c r="LVQ28" s="61"/>
      <c r="LVR28" s="61"/>
      <c r="LVS28" s="61"/>
      <c r="LVT28" s="61"/>
      <c r="LVU28" s="61"/>
      <c r="LVV28" s="61"/>
      <c r="LVW28" s="61"/>
      <c r="LVX28" s="61"/>
      <c r="LVY28" s="61"/>
      <c r="LVZ28" s="61"/>
      <c r="LWA28" s="61"/>
      <c r="LWB28" s="61"/>
      <c r="LWC28" s="61"/>
      <c r="LWD28" s="61"/>
      <c r="LWE28" s="61"/>
      <c r="LWF28" s="61"/>
      <c r="LWG28" s="61"/>
      <c r="LWH28" s="61"/>
      <c r="LWI28" s="61"/>
      <c r="LWJ28" s="61"/>
      <c r="LWK28" s="61"/>
      <c r="LWL28" s="61"/>
      <c r="LWM28" s="61"/>
      <c r="LWN28" s="61"/>
      <c r="LWO28" s="61"/>
      <c r="LWP28" s="61"/>
      <c r="LWQ28" s="61"/>
      <c r="LWR28" s="61"/>
      <c r="LWS28" s="61"/>
      <c r="LWT28" s="61"/>
      <c r="LWU28" s="61"/>
      <c r="LWV28" s="61"/>
      <c r="LWW28" s="61"/>
      <c r="LWX28" s="61"/>
      <c r="LWY28" s="61"/>
      <c r="LWZ28" s="61"/>
      <c r="LXA28" s="61"/>
      <c r="LXB28" s="61"/>
      <c r="LXC28" s="61"/>
      <c r="LXD28" s="61"/>
      <c r="LXE28" s="61"/>
      <c r="LXF28" s="61"/>
      <c r="LXG28" s="61"/>
      <c r="LXH28" s="61"/>
      <c r="LXI28" s="61"/>
      <c r="LXJ28" s="61"/>
      <c r="LXK28" s="61"/>
      <c r="LXL28" s="61"/>
      <c r="LXM28" s="61"/>
      <c r="LXN28" s="61"/>
      <c r="LXO28" s="61"/>
      <c r="LXP28" s="61"/>
      <c r="LXQ28" s="61"/>
      <c r="LXR28" s="61"/>
      <c r="LXS28" s="61"/>
      <c r="LXT28" s="61"/>
      <c r="LXU28" s="61"/>
      <c r="LXV28" s="61"/>
      <c r="LXW28" s="61"/>
      <c r="LXX28" s="61"/>
      <c r="LXY28" s="61"/>
      <c r="LXZ28" s="61"/>
      <c r="LYA28" s="61"/>
      <c r="LYB28" s="61"/>
      <c r="LYC28" s="61"/>
      <c r="LYD28" s="61"/>
      <c r="LYE28" s="61"/>
      <c r="LYF28" s="61"/>
      <c r="LYG28" s="61"/>
      <c r="LYH28" s="61"/>
      <c r="LYI28" s="61"/>
      <c r="LYJ28" s="61"/>
      <c r="LYK28" s="61"/>
      <c r="LYL28" s="61"/>
      <c r="LYM28" s="61"/>
      <c r="LYN28" s="61"/>
      <c r="LYO28" s="61"/>
      <c r="LYP28" s="61"/>
      <c r="LYQ28" s="61"/>
      <c r="LYR28" s="61"/>
      <c r="LYS28" s="61"/>
      <c r="LYT28" s="61"/>
      <c r="LYU28" s="61"/>
      <c r="LYV28" s="61"/>
      <c r="LYW28" s="61"/>
      <c r="LYX28" s="61"/>
      <c r="LYY28" s="61"/>
      <c r="LYZ28" s="61"/>
      <c r="LZA28" s="61"/>
      <c r="LZB28" s="61"/>
      <c r="LZC28" s="61"/>
      <c r="LZD28" s="61"/>
      <c r="LZE28" s="61"/>
      <c r="LZF28" s="61"/>
      <c r="LZG28" s="61"/>
      <c r="LZH28" s="61"/>
      <c r="LZI28" s="61"/>
      <c r="LZJ28" s="61"/>
      <c r="LZK28" s="61"/>
      <c r="LZL28" s="61"/>
      <c r="LZM28" s="61"/>
      <c r="LZN28" s="61"/>
      <c r="LZO28" s="61"/>
      <c r="LZP28" s="61"/>
      <c r="LZQ28" s="61"/>
      <c r="LZR28" s="61"/>
      <c r="LZS28" s="61"/>
      <c r="LZT28" s="61"/>
      <c r="LZU28" s="61"/>
      <c r="LZV28" s="61"/>
      <c r="LZW28" s="61"/>
      <c r="LZX28" s="61"/>
      <c r="LZY28" s="61"/>
      <c r="LZZ28" s="61"/>
      <c r="MAA28" s="61"/>
      <c r="MAB28" s="61"/>
      <c r="MAC28" s="61"/>
      <c r="MAD28" s="61"/>
      <c r="MAE28" s="61"/>
      <c r="MAF28" s="61"/>
      <c r="MAG28" s="61"/>
      <c r="MAH28" s="61"/>
      <c r="MAI28" s="61"/>
      <c r="MAJ28" s="61"/>
      <c r="MAK28" s="61"/>
      <c r="MAL28" s="61"/>
      <c r="MAM28" s="61"/>
      <c r="MAN28" s="61"/>
      <c r="MAO28" s="61"/>
      <c r="MAP28" s="61"/>
      <c r="MAQ28" s="61"/>
      <c r="MAR28" s="61"/>
      <c r="MAS28" s="61"/>
      <c r="MAT28" s="61"/>
      <c r="MAU28" s="61"/>
      <c r="MAV28" s="61"/>
      <c r="MAW28" s="61"/>
      <c r="MAX28" s="61"/>
      <c r="MAY28" s="61"/>
      <c r="MAZ28" s="61"/>
      <c r="MBA28" s="61"/>
      <c r="MBB28" s="61"/>
      <c r="MBC28" s="61"/>
      <c r="MBD28" s="61"/>
      <c r="MBE28" s="61"/>
      <c r="MBF28" s="61"/>
      <c r="MBG28" s="61"/>
      <c r="MBH28" s="61"/>
      <c r="MBI28" s="61"/>
      <c r="MBJ28" s="61"/>
      <c r="MBK28" s="61"/>
      <c r="MBL28" s="61"/>
      <c r="MBM28" s="61"/>
      <c r="MBN28" s="61"/>
      <c r="MBO28" s="61"/>
      <c r="MBP28" s="61"/>
      <c r="MBQ28" s="61"/>
      <c r="MBR28" s="61"/>
      <c r="MBS28" s="61"/>
      <c r="MBT28" s="61"/>
      <c r="MBU28" s="61"/>
      <c r="MBV28" s="61"/>
      <c r="MBW28" s="61"/>
      <c r="MBX28" s="61"/>
      <c r="MBY28" s="61"/>
      <c r="MBZ28" s="61"/>
      <c r="MCA28" s="61"/>
      <c r="MCB28" s="61"/>
      <c r="MCC28" s="61"/>
      <c r="MCD28" s="61"/>
      <c r="MCE28" s="61"/>
      <c r="MCF28" s="61"/>
      <c r="MCG28" s="61"/>
      <c r="MCH28" s="61"/>
      <c r="MCI28" s="61"/>
      <c r="MCJ28" s="61"/>
      <c r="MCK28" s="61"/>
      <c r="MCL28" s="61"/>
      <c r="MCM28" s="61"/>
      <c r="MCN28" s="61"/>
      <c r="MCO28" s="61"/>
      <c r="MCP28" s="61"/>
      <c r="MCQ28" s="61"/>
      <c r="MCR28" s="61"/>
      <c r="MCS28" s="61"/>
      <c r="MCT28" s="61"/>
      <c r="MCU28" s="61"/>
      <c r="MCV28" s="61"/>
      <c r="MCW28" s="61"/>
      <c r="MCX28" s="61"/>
      <c r="MCY28" s="61"/>
      <c r="MCZ28" s="61"/>
      <c r="MDA28" s="61"/>
      <c r="MDB28" s="61"/>
      <c r="MDC28" s="61"/>
      <c r="MDD28" s="61"/>
      <c r="MDE28" s="61"/>
      <c r="MDF28" s="61"/>
      <c r="MDG28" s="61"/>
      <c r="MDH28" s="61"/>
      <c r="MDI28" s="61"/>
      <c r="MDJ28" s="61"/>
      <c r="MDK28" s="61"/>
      <c r="MDL28" s="61"/>
      <c r="MDM28" s="61"/>
      <c r="MDN28" s="61"/>
      <c r="MDO28" s="61"/>
      <c r="MDP28" s="61"/>
      <c r="MDQ28" s="61"/>
      <c r="MDR28" s="61"/>
      <c r="MDS28" s="61"/>
      <c r="MDT28" s="61"/>
      <c r="MDU28" s="61"/>
      <c r="MDV28" s="61"/>
      <c r="MDW28" s="61"/>
      <c r="MDX28" s="61"/>
      <c r="MDY28" s="61"/>
      <c r="MDZ28" s="61"/>
      <c r="MEA28" s="61"/>
      <c r="MEB28" s="61"/>
      <c r="MEC28" s="61"/>
      <c r="MED28" s="61"/>
      <c r="MEE28" s="61"/>
      <c r="MEF28" s="61"/>
      <c r="MEG28" s="61"/>
      <c r="MEH28" s="61"/>
      <c r="MEI28" s="61"/>
      <c r="MEJ28" s="61"/>
      <c r="MEK28" s="61"/>
      <c r="MEL28" s="61"/>
      <c r="MEM28" s="61"/>
      <c r="MEN28" s="61"/>
      <c r="MEO28" s="61"/>
      <c r="MEP28" s="61"/>
      <c r="MEQ28" s="61"/>
      <c r="MER28" s="61"/>
      <c r="MES28" s="61"/>
      <c r="MET28" s="61"/>
      <c r="MEU28" s="61"/>
      <c r="MEV28" s="61"/>
      <c r="MEW28" s="61"/>
      <c r="MEX28" s="61"/>
      <c r="MEY28" s="61"/>
      <c r="MEZ28" s="61"/>
      <c r="MFA28" s="61"/>
      <c r="MFB28" s="61"/>
      <c r="MFC28" s="61"/>
      <c r="MFD28" s="61"/>
      <c r="MFE28" s="61"/>
      <c r="MFF28" s="61"/>
      <c r="MFG28" s="61"/>
      <c r="MFH28" s="61"/>
      <c r="MFI28" s="61"/>
      <c r="MFJ28" s="61"/>
      <c r="MFK28" s="61"/>
      <c r="MFL28" s="61"/>
      <c r="MFM28" s="61"/>
      <c r="MFN28" s="61"/>
      <c r="MFO28" s="61"/>
      <c r="MFP28" s="61"/>
      <c r="MFQ28" s="61"/>
      <c r="MFR28" s="61"/>
      <c r="MFS28" s="61"/>
      <c r="MFT28" s="61"/>
      <c r="MFU28" s="61"/>
      <c r="MFV28" s="61"/>
      <c r="MFW28" s="61"/>
      <c r="MFX28" s="61"/>
      <c r="MFY28" s="61"/>
      <c r="MFZ28" s="61"/>
      <c r="MGA28" s="61"/>
      <c r="MGB28" s="61"/>
      <c r="MGC28" s="61"/>
      <c r="MGD28" s="61"/>
      <c r="MGE28" s="61"/>
      <c r="MGF28" s="61"/>
      <c r="MGG28" s="61"/>
      <c r="MGH28" s="61"/>
      <c r="MGI28" s="61"/>
      <c r="MGJ28" s="61"/>
      <c r="MGK28" s="61"/>
      <c r="MGL28" s="61"/>
      <c r="MGM28" s="61"/>
      <c r="MGN28" s="61"/>
      <c r="MGO28" s="61"/>
      <c r="MGP28" s="61"/>
      <c r="MGQ28" s="61"/>
      <c r="MGR28" s="61"/>
      <c r="MGS28" s="61"/>
      <c r="MGT28" s="61"/>
      <c r="MGU28" s="61"/>
      <c r="MGV28" s="61"/>
      <c r="MGW28" s="61"/>
      <c r="MGX28" s="61"/>
      <c r="MGY28" s="61"/>
      <c r="MGZ28" s="61"/>
      <c r="MHA28" s="61"/>
      <c r="MHB28" s="61"/>
      <c r="MHC28" s="61"/>
      <c r="MHD28" s="61"/>
      <c r="MHE28" s="61"/>
      <c r="MHF28" s="61"/>
      <c r="MHG28" s="61"/>
      <c r="MHH28" s="61"/>
      <c r="MHI28" s="61"/>
      <c r="MHJ28" s="61"/>
      <c r="MHK28" s="61"/>
      <c r="MHL28" s="61"/>
      <c r="MHM28" s="61"/>
      <c r="MHN28" s="61"/>
      <c r="MHO28" s="61"/>
      <c r="MHP28" s="61"/>
      <c r="MHQ28" s="61"/>
      <c r="MHR28" s="61"/>
      <c r="MHS28" s="61"/>
      <c r="MHT28" s="61"/>
      <c r="MHU28" s="61"/>
      <c r="MHV28" s="61"/>
      <c r="MHW28" s="61"/>
      <c r="MHX28" s="61"/>
      <c r="MHY28" s="61"/>
      <c r="MHZ28" s="61"/>
      <c r="MIA28" s="61"/>
      <c r="MIB28" s="61"/>
      <c r="MIC28" s="61"/>
      <c r="MID28" s="61"/>
      <c r="MIE28" s="61"/>
      <c r="MIF28" s="61"/>
      <c r="MIG28" s="61"/>
      <c r="MIH28" s="61"/>
      <c r="MII28" s="61"/>
      <c r="MIJ28" s="61"/>
      <c r="MIK28" s="61"/>
      <c r="MIL28" s="61"/>
      <c r="MIM28" s="61"/>
      <c r="MIN28" s="61"/>
      <c r="MIO28" s="61"/>
      <c r="MIP28" s="61"/>
      <c r="MIQ28" s="61"/>
      <c r="MIR28" s="61"/>
      <c r="MIS28" s="61"/>
      <c r="MIT28" s="61"/>
      <c r="MIU28" s="61"/>
      <c r="MIV28" s="61"/>
      <c r="MIW28" s="61"/>
      <c r="MIX28" s="61"/>
      <c r="MIY28" s="61"/>
      <c r="MIZ28" s="61"/>
      <c r="MJA28" s="61"/>
      <c r="MJB28" s="61"/>
      <c r="MJC28" s="61"/>
      <c r="MJD28" s="61"/>
      <c r="MJE28" s="61"/>
      <c r="MJF28" s="61"/>
      <c r="MJG28" s="61"/>
      <c r="MJH28" s="61"/>
      <c r="MJI28" s="61"/>
      <c r="MJJ28" s="61"/>
      <c r="MJK28" s="61"/>
      <c r="MJL28" s="61"/>
      <c r="MJM28" s="61"/>
      <c r="MJN28" s="61"/>
      <c r="MJO28" s="61"/>
      <c r="MJP28" s="61"/>
      <c r="MJQ28" s="61"/>
      <c r="MJR28" s="61"/>
      <c r="MJS28" s="61"/>
      <c r="MJT28" s="61"/>
      <c r="MJU28" s="61"/>
      <c r="MJV28" s="61"/>
      <c r="MJW28" s="61"/>
      <c r="MJX28" s="61"/>
      <c r="MJY28" s="61"/>
      <c r="MJZ28" s="61"/>
      <c r="MKA28" s="61"/>
      <c r="MKB28" s="61"/>
      <c r="MKC28" s="61"/>
      <c r="MKD28" s="61"/>
      <c r="MKE28" s="61"/>
      <c r="MKF28" s="61"/>
      <c r="MKG28" s="61"/>
      <c r="MKH28" s="61"/>
      <c r="MKI28" s="61"/>
      <c r="MKJ28" s="61"/>
      <c r="MKK28" s="61"/>
      <c r="MKL28" s="61"/>
      <c r="MKM28" s="61"/>
      <c r="MKN28" s="61"/>
      <c r="MKO28" s="61"/>
      <c r="MKP28" s="61"/>
      <c r="MKQ28" s="61"/>
      <c r="MKR28" s="61"/>
      <c r="MKS28" s="61"/>
      <c r="MKT28" s="61"/>
      <c r="MKU28" s="61"/>
      <c r="MKV28" s="61"/>
      <c r="MKW28" s="61"/>
      <c r="MKX28" s="61"/>
      <c r="MKY28" s="61"/>
      <c r="MKZ28" s="61"/>
      <c r="MLA28" s="61"/>
      <c r="MLB28" s="61"/>
      <c r="MLC28" s="61"/>
      <c r="MLD28" s="61"/>
      <c r="MLE28" s="61"/>
      <c r="MLF28" s="61"/>
      <c r="MLG28" s="61"/>
      <c r="MLH28" s="61"/>
      <c r="MLI28" s="61"/>
      <c r="MLJ28" s="61"/>
      <c r="MLK28" s="61"/>
      <c r="MLL28" s="61"/>
      <c r="MLM28" s="61"/>
      <c r="MLN28" s="61"/>
      <c r="MLO28" s="61"/>
      <c r="MLP28" s="61"/>
      <c r="MLQ28" s="61"/>
      <c r="MLR28" s="61"/>
      <c r="MLS28" s="61"/>
      <c r="MLT28" s="61"/>
      <c r="MLU28" s="61"/>
      <c r="MLV28" s="61"/>
      <c r="MLW28" s="61"/>
      <c r="MLX28" s="61"/>
      <c r="MLY28" s="61"/>
      <c r="MLZ28" s="61"/>
      <c r="MMA28" s="61"/>
      <c r="MMB28" s="61"/>
      <c r="MMC28" s="61"/>
      <c r="MMD28" s="61"/>
      <c r="MME28" s="61"/>
      <c r="MMF28" s="61"/>
      <c r="MMG28" s="61"/>
      <c r="MMH28" s="61"/>
      <c r="MMI28" s="61"/>
      <c r="MMJ28" s="61"/>
      <c r="MMK28" s="61"/>
      <c r="MML28" s="61"/>
      <c r="MMM28" s="61"/>
      <c r="MMN28" s="61"/>
      <c r="MMO28" s="61"/>
      <c r="MMP28" s="61"/>
      <c r="MMQ28" s="61"/>
      <c r="MMR28" s="61"/>
      <c r="MMS28" s="61"/>
      <c r="MMT28" s="61"/>
      <c r="MMU28" s="61"/>
      <c r="MMV28" s="61"/>
      <c r="MMW28" s="61"/>
      <c r="MMX28" s="61"/>
      <c r="MMY28" s="61"/>
      <c r="MMZ28" s="61"/>
      <c r="MNA28" s="61"/>
      <c r="MNB28" s="61"/>
      <c r="MNC28" s="61"/>
      <c r="MND28" s="61"/>
      <c r="MNE28" s="61"/>
      <c r="MNF28" s="61"/>
      <c r="MNG28" s="61"/>
      <c r="MNH28" s="61"/>
      <c r="MNI28" s="61"/>
      <c r="MNJ28" s="61"/>
      <c r="MNK28" s="61"/>
      <c r="MNL28" s="61"/>
      <c r="MNM28" s="61"/>
      <c r="MNN28" s="61"/>
      <c r="MNO28" s="61"/>
      <c r="MNP28" s="61"/>
      <c r="MNQ28" s="61"/>
      <c r="MNR28" s="61"/>
      <c r="MNS28" s="61"/>
      <c r="MNT28" s="61"/>
      <c r="MNU28" s="61"/>
      <c r="MNV28" s="61"/>
      <c r="MNW28" s="61"/>
      <c r="MNX28" s="61"/>
      <c r="MNY28" s="61"/>
      <c r="MNZ28" s="61"/>
      <c r="MOA28" s="61"/>
      <c r="MOB28" s="61"/>
      <c r="MOC28" s="61"/>
      <c r="MOD28" s="61"/>
      <c r="MOE28" s="61"/>
      <c r="MOF28" s="61"/>
      <c r="MOG28" s="61"/>
      <c r="MOH28" s="61"/>
      <c r="MOI28" s="61"/>
      <c r="MOJ28" s="61"/>
      <c r="MOK28" s="61"/>
      <c r="MOL28" s="61"/>
      <c r="MOM28" s="61"/>
      <c r="MON28" s="61"/>
      <c r="MOO28" s="61"/>
      <c r="MOP28" s="61"/>
      <c r="MOQ28" s="61"/>
      <c r="MOR28" s="61"/>
      <c r="MOS28" s="61"/>
      <c r="MOT28" s="61"/>
      <c r="MOU28" s="61"/>
      <c r="MOV28" s="61"/>
      <c r="MOW28" s="61"/>
      <c r="MOX28" s="61"/>
      <c r="MOY28" s="61"/>
      <c r="MOZ28" s="61"/>
      <c r="MPA28" s="61"/>
      <c r="MPB28" s="61"/>
      <c r="MPC28" s="61"/>
      <c r="MPD28" s="61"/>
      <c r="MPE28" s="61"/>
      <c r="MPF28" s="61"/>
      <c r="MPG28" s="61"/>
      <c r="MPH28" s="61"/>
      <c r="MPI28" s="61"/>
      <c r="MPJ28" s="61"/>
      <c r="MPK28" s="61"/>
      <c r="MPL28" s="61"/>
      <c r="MPM28" s="61"/>
      <c r="MPN28" s="61"/>
      <c r="MPO28" s="61"/>
      <c r="MPP28" s="61"/>
      <c r="MPQ28" s="61"/>
      <c r="MPR28" s="61"/>
      <c r="MPS28" s="61"/>
      <c r="MPT28" s="61"/>
      <c r="MPU28" s="61"/>
      <c r="MPV28" s="61"/>
      <c r="MPW28" s="61"/>
      <c r="MPX28" s="61"/>
      <c r="MPY28" s="61"/>
      <c r="MPZ28" s="61"/>
      <c r="MQA28" s="61"/>
      <c r="MQB28" s="61"/>
      <c r="MQC28" s="61"/>
      <c r="MQD28" s="61"/>
      <c r="MQE28" s="61"/>
      <c r="MQF28" s="61"/>
      <c r="MQG28" s="61"/>
      <c r="MQH28" s="61"/>
      <c r="MQI28" s="61"/>
      <c r="MQJ28" s="61"/>
      <c r="MQK28" s="61"/>
      <c r="MQL28" s="61"/>
      <c r="MQM28" s="61"/>
      <c r="MQN28" s="61"/>
      <c r="MQO28" s="61"/>
      <c r="MQP28" s="61"/>
      <c r="MQQ28" s="61"/>
      <c r="MQR28" s="61"/>
      <c r="MQS28" s="61"/>
      <c r="MQT28" s="61"/>
      <c r="MQU28" s="61"/>
      <c r="MQV28" s="61"/>
      <c r="MQW28" s="61"/>
      <c r="MQX28" s="61"/>
      <c r="MQY28" s="61"/>
      <c r="MQZ28" s="61"/>
      <c r="MRA28" s="61"/>
      <c r="MRB28" s="61"/>
      <c r="MRC28" s="61"/>
      <c r="MRD28" s="61"/>
      <c r="MRE28" s="61"/>
      <c r="MRF28" s="61"/>
      <c r="MRG28" s="61"/>
      <c r="MRH28" s="61"/>
      <c r="MRI28" s="61"/>
      <c r="MRJ28" s="61"/>
      <c r="MRK28" s="61"/>
      <c r="MRL28" s="61"/>
      <c r="MRM28" s="61"/>
      <c r="MRN28" s="61"/>
      <c r="MRO28" s="61"/>
      <c r="MRP28" s="61"/>
      <c r="MRQ28" s="61"/>
      <c r="MRR28" s="61"/>
      <c r="MRS28" s="61"/>
      <c r="MRT28" s="61"/>
      <c r="MRU28" s="61"/>
      <c r="MRV28" s="61"/>
      <c r="MRW28" s="61"/>
      <c r="MRX28" s="61"/>
      <c r="MRY28" s="61"/>
      <c r="MRZ28" s="61"/>
      <c r="MSA28" s="61"/>
      <c r="MSB28" s="61"/>
      <c r="MSC28" s="61"/>
      <c r="MSD28" s="61"/>
      <c r="MSE28" s="61"/>
      <c r="MSF28" s="61"/>
      <c r="MSG28" s="61"/>
      <c r="MSH28" s="61"/>
      <c r="MSI28" s="61"/>
      <c r="MSJ28" s="61"/>
      <c r="MSK28" s="61"/>
      <c r="MSL28" s="61"/>
      <c r="MSM28" s="61"/>
      <c r="MSN28" s="61"/>
      <c r="MSO28" s="61"/>
      <c r="MSP28" s="61"/>
      <c r="MSQ28" s="61"/>
      <c r="MSR28" s="61"/>
      <c r="MSS28" s="61"/>
      <c r="MST28" s="61"/>
      <c r="MSU28" s="61"/>
      <c r="MSV28" s="61"/>
      <c r="MSW28" s="61"/>
      <c r="MSX28" s="61"/>
      <c r="MSY28" s="61"/>
      <c r="MSZ28" s="61"/>
      <c r="MTA28" s="61"/>
      <c r="MTB28" s="61"/>
      <c r="MTC28" s="61"/>
      <c r="MTD28" s="61"/>
      <c r="MTE28" s="61"/>
      <c r="MTF28" s="61"/>
      <c r="MTG28" s="61"/>
      <c r="MTH28" s="61"/>
      <c r="MTI28" s="61"/>
      <c r="MTJ28" s="61"/>
      <c r="MTK28" s="61"/>
      <c r="MTL28" s="61"/>
      <c r="MTM28" s="61"/>
      <c r="MTN28" s="61"/>
      <c r="MTO28" s="61"/>
      <c r="MTP28" s="61"/>
      <c r="MTQ28" s="61"/>
      <c r="MTR28" s="61"/>
      <c r="MTS28" s="61"/>
      <c r="MTT28" s="61"/>
      <c r="MTU28" s="61"/>
      <c r="MTV28" s="61"/>
      <c r="MTW28" s="61"/>
      <c r="MTX28" s="61"/>
      <c r="MTY28" s="61"/>
      <c r="MTZ28" s="61"/>
      <c r="MUA28" s="61"/>
      <c r="MUB28" s="61"/>
      <c r="MUC28" s="61"/>
      <c r="MUD28" s="61"/>
      <c r="MUE28" s="61"/>
      <c r="MUF28" s="61"/>
      <c r="MUG28" s="61"/>
      <c r="MUH28" s="61"/>
      <c r="MUI28" s="61"/>
      <c r="MUJ28" s="61"/>
      <c r="MUK28" s="61"/>
      <c r="MUL28" s="61"/>
      <c r="MUM28" s="61"/>
      <c r="MUN28" s="61"/>
      <c r="MUO28" s="61"/>
      <c r="MUP28" s="61"/>
      <c r="MUQ28" s="61"/>
      <c r="MUR28" s="61"/>
      <c r="MUS28" s="61"/>
      <c r="MUT28" s="61"/>
      <c r="MUU28" s="61"/>
      <c r="MUV28" s="61"/>
      <c r="MUW28" s="61"/>
      <c r="MUX28" s="61"/>
      <c r="MUY28" s="61"/>
      <c r="MUZ28" s="61"/>
      <c r="MVA28" s="61"/>
      <c r="MVB28" s="61"/>
      <c r="MVC28" s="61"/>
      <c r="MVD28" s="61"/>
      <c r="MVE28" s="61"/>
      <c r="MVF28" s="61"/>
      <c r="MVG28" s="61"/>
      <c r="MVH28" s="61"/>
      <c r="MVI28" s="61"/>
      <c r="MVJ28" s="61"/>
      <c r="MVK28" s="61"/>
      <c r="MVL28" s="61"/>
      <c r="MVM28" s="61"/>
      <c r="MVN28" s="61"/>
      <c r="MVO28" s="61"/>
      <c r="MVP28" s="61"/>
      <c r="MVQ28" s="61"/>
      <c r="MVR28" s="61"/>
      <c r="MVS28" s="61"/>
      <c r="MVT28" s="61"/>
      <c r="MVU28" s="61"/>
      <c r="MVV28" s="61"/>
      <c r="MVW28" s="61"/>
      <c r="MVX28" s="61"/>
      <c r="MVY28" s="61"/>
      <c r="MVZ28" s="61"/>
      <c r="MWA28" s="61"/>
      <c r="MWB28" s="61"/>
      <c r="MWC28" s="61"/>
      <c r="MWD28" s="61"/>
      <c r="MWE28" s="61"/>
      <c r="MWF28" s="61"/>
      <c r="MWG28" s="61"/>
      <c r="MWH28" s="61"/>
      <c r="MWI28" s="61"/>
      <c r="MWJ28" s="61"/>
      <c r="MWK28" s="61"/>
      <c r="MWL28" s="61"/>
      <c r="MWM28" s="61"/>
      <c r="MWN28" s="61"/>
      <c r="MWO28" s="61"/>
      <c r="MWP28" s="61"/>
      <c r="MWQ28" s="61"/>
      <c r="MWR28" s="61"/>
      <c r="MWS28" s="61"/>
      <c r="MWT28" s="61"/>
      <c r="MWU28" s="61"/>
      <c r="MWV28" s="61"/>
      <c r="MWW28" s="61"/>
      <c r="MWX28" s="61"/>
      <c r="MWY28" s="61"/>
      <c r="MWZ28" s="61"/>
      <c r="MXA28" s="61"/>
      <c r="MXB28" s="61"/>
      <c r="MXC28" s="61"/>
      <c r="MXD28" s="61"/>
      <c r="MXE28" s="61"/>
      <c r="MXF28" s="61"/>
      <c r="MXG28" s="61"/>
      <c r="MXH28" s="61"/>
      <c r="MXI28" s="61"/>
      <c r="MXJ28" s="61"/>
      <c r="MXK28" s="61"/>
      <c r="MXL28" s="61"/>
      <c r="MXM28" s="61"/>
      <c r="MXN28" s="61"/>
      <c r="MXO28" s="61"/>
      <c r="MXP28" s="61"/>
      <c r="MXQ28" s="61"/>
      <c r="MXR28" s="61"/>
      <c r="MXS28" s="61"/>
      <c r="MXT28" s="61"/>
      <c r="MXU28" s="61"/>
      <c r="MXV28" s="61"/>
      <c r="MXW28" s="61"/>
      <c r="MXX28" s="61"/>
      <c r="MXY28" s="61"/>
      <c r="MXZ28" s="61"/>
      <c r="MYA28" s="61"/>
      <c r="MYB28" s="61"/>
      <c r="MYC28" s="61"/>
      <c r="MYD28" s="61"/>
      <c r="MYE28" s="61"/>
      <c r="MYF28" s="61"/>
      <c r="MYG28" s="61"/>
      <c r="MYH28" s="61"/>
      <c r="MYI28" s="61"/>
      <c r="MYJ28" s="61"/>
      <c r="MYK28" s="61"/>
      <c r="MYL28" s="61"/>
      <c r="MYM28" s="61"/>
      <c r="MYN28" s="61"/>
      <c r="MYO28" s="61"/>
      <c r="MYP28" s="61"/>
      <c r="MYQ28" s="61"/>
      <c r="MYR28" s="61"/>
      <c r="MYS28" s="61"/>
      <c r="MYT28" s="61"/>
      <c r="MYU28" s="61"/>
      <c r="MYV28" s="61"/>
      <c r="MYW28" s="61"/>
      <c r="MYX28" s="61"/>
      <c r="MYY28" s="61"/>
      <c r="MYZ28" s="61"/>
      <c r="MZA28" s="61"/>
      <c r="MZB28" s="61"/>
      <c r="MZC28" s="61"/>
      <c r="MZD28" s="61"/>
      <c r="MZE28" s="61"/>
      <c r="MZF28" s="61"/>
      <c r="MZG28" s="61"/>
      <c r="MZH28" s="61"/>
      <c r="MZI28" s="61"/>
      <c r="MZJ28" s="61"/>
      <c r="MZK28" s="61"/>
      <c r="MZL28" s="61"/>
      <c r="MZM28" s="61"/>
      <c r="MZN28" s="61"/>
      <c r="MZO28" s="61"/>
      <c r="MZP28" s="61"/>
      <c r="MZQ28" s="61"/>
      <c r="MZR28" s="61"/>
      <c r="MZS28" s="61"/>
      <c r="MZT28" s="61"/>
      <c r="MZU28" s="61"/>
      <c r="MZV28" s="61"/>
      <c r="MZW28" s="61"/>
      <c r="MZX28" s="61"/>
      <c r="MZY28" s="61"/>
      <c r="MZZ28" s="61"/>
      <c r="NAA28" s="61"/>
      <c r="NAB28" s="61"/>
      <c r="NAC28" s="61"/>
      <c r="NAD28" s="61"/>
      <c r="NAE28" s="61"/>
      <c r="NAF28" s="61"/>
      <c r="NAG28" s="61"/>
      <c r="NAH28" s="61"/>
      <c r="NAI28" s="61"/>
      <c r="NAJ28" s="61"/>
      <c r="NAK28" s="61"/>
      <c r="NAL28" s="61"/>
      <c r="NAM28" s="61"/>
      <c r="NAN28" s="61"/>
      <c r="NAO28" s="61"/>
      <c r="NAP28" s="61"/>
      <c r="NAQ28" s="61"/>
      <c r="NAR28" s="61"/>
      <c r="NAS28" s="61"/>
      <c r="NAT28" s="61"/>
      <c r="NAU28" s="61"/>
      <c r="NAV28" s="61"/>
      <c r="NAW28" s="61"/>
      <c r="NAX28" s="61"/>
      <c r="NAY28" s="61"/>
      <c r="NAZ28" s="61"/>
      <c r="NBA28" s="61"/>
      <c r="NBB28" s="61"/>
      <c r="NBC28" s="61"/>
      <c r="NBD28" s="61"/>
      <c r="NBE28" s="61"/>
      <c r="NBF28" s="61"/>
      <c r="NBG28" s="61"/>
      <c r="NBH28" s="61"/>
      <c r="NBI28" s="61"/>
      <c r="NBJ28" s="61"/>
      <c r="NBK28" s="61"/>
      <c r="NBL28" s="61"/>
      <c r="NBM28" s="61"/>
      <c r="NBN28" s="61"/>
      <c r="NBO28" s="61"/>
      <c r="NBP28" s="61"/>
      <c r="NBQ28" s="61"/>
      <c r="NBR28" s="61"/>
      <c r="NBS28" s="61"/>
      <c r="NBT28" s="61"/>
      <c r="NBU28" s="61"/>
      <c r="NBV28" s="61"/>
      <c r="NBW28" s="61"/>
      <c r="NBX28" s="61"/>
      <c r="NBY28" s="61"/>
      <c r="NBZ28" s="61"/>
      <c r="NCA28" s="61"/>
      <c r="NCB28" s="61"/>
      <c r="NCC28" s="61"/>
      <c r="NCD28" s="61"/>
      <c r="NCE28" s="61"/>
      <c r="NCF28" s="61"/>
      <c r="NCG28" s="61"/>
      <c r="NCH28" s="61"/>
      <c r="NCI28" s="61"/>
      <c r="NCJ28" s="61"/>
      <c r="NCK28" s="61"/>
      <c r="NCL28" s="61"/>
      <c r="NCM28" s="61"/>
      <c r="NCN28" s="61"/>
      <c r="NCO28" s="61"/>
      <c r="NCP28" s="61"/>
      <c r="NCQ28" s="61"/>
      <c r="NCR28" s="61"/>
      <c r="NCS28" s="61"/>
      <c r="NCT28" s="61"/>
      <c r="NCU28" s="61"/>
      <c r="NCV28" s="61"/>
      <c r="NCW28" s="61"/>
      <c r="NCX28" s="61"/>
      <c r="NCY28" s="61"/>
      <c r="NCZ28" s="61"/>
      <c r="NDA28" s="61"/>
      <c r="NDB28" s="61"/>
      <c r="NDC28" s="61"/>
      <c r="NDD28" s="61"/>
      <c r="NDE28" s="61"/>
      <c r="NDF28" s="61"/>
      <c r="NDG28" s="61"/>
      <c r="NDH28" s="61"/>
      <c r="NDI28" s="61"/>
      <c r="NDJ28" s="61"/>
      <c r="NDK28" s="61"/>
      <c r="NDL28" s="61"/>
      <c r="NDM28" s="61"/>
      <c r="NDN28" s="61"/>
      <c r="NDO28" s="61"/>
      <c r="NDP28" s="61"/>
      <c r="NDQ28" s="61"/>
      <c r="NDR28" s="61"/>
      <c r="NDS28" s="61"/>
      <c r="NDT28" s="61"/>
      <c r="NDU28" s="61"/>
      <c r="NDV28" s="61"/>
      <c r="NDW28" s="61"/>
      <c r="NDX28" s="61"/>
      <c r="NDY28" s="61"/>
      <c r="NDZ28" s="61"/>
      <c r="NEA28" s="61"/>
      <c r="NEB28" s="61"/>
      <c r="NEC28" s="61"/>
      <c r="NED28" s="61"/>
      <c r="NEE28" s="61"/>
      <c r="NEF28" s="61"/>
      <c r="NEG28" s="61"/>
      <c r="NEH28" s="61"/>
      <c r="NEI28" s="61"/>
      <c r="NEJ28" s="61"/>
      <c r="NEK28" s="61"/>
      <c r="NEL28" s="61"/>
      <c r="NEM28" s="61"/>
      <c r="NEN28" s="61"/>
      <c r="NEO28" s="61"/>
      <c r="NEP28" s="61"/>
      <c r="NEQ28" s="61"/>
      <c r="NER28" s="61"/>
      <c r="NES28" s="61"/>
      <c r="NET28" s="61"/>
      <c r="NEU28" s="61"/>
      <c r="NEV28" s="61"/>
      <c r="NEW28" s="61"/>
      <c r="NEX28" s="61"/>
      <c r="NEY28" s="61"/>
      <c r="NEZ28" s="61"/>
      <c r="NFA28" s="61"/>
      <c r="NFB28" s="61"/>
      <c r="NFC28" s="61"/>
      <c r="NFD28" s="61"/>
      <c r="NFE28" s="61"/>
      <c r="NFF28" s="61"/>
      <c r="NFG28" s="61"/>
      <c r="NFH28" s="61"/>
      <c r="NFI28" s="61"/>
      <c r="NFJ28" s="61"/>
      <c r="NFK28" s="61"/>
      <c r="NFL28" s="61"/>
      <c r="NFM28" s="61"/>
      <c r="NFN28" s="61"/>
      <c r="NFO28" s="61"/>
      <c r="NFP28" s="61"/>
      <c r="NFQ28" s="61"/>
      <c r="NFR28" s="61"/>
      <c r="NFS28" s="61"/>
      <c r="NFT28" s="61"/>
      <c r="NFU28" s="61"/>
      <c r="NFV28" s="61"/>
      <c r="NFW28" s="61"/>
      <c r="NFX28" s="61"/>
      <c r="NFY28" s="61"/>
      <c r="NFZ28" s="61"/>
      <c r="NGA28" s="61"/>
      <c r="NGB28" s="61"/>
      <c r="NGC28" s="61"/>
      <c r="NGD28" s="61"/>
      <c r="NGE28" s="61"/>
      <c r="NGF28" s="61"/>
      <c r="NGG28" s="61"/>
      <c r="NGH28" s="61"/>
      <c r="NGI28" s="61"/>
      <c r="NGJ28" s="61"/>
      <c r="NGK28" s="61"/>
      <c r="NGL28" s="61"/>
      <c r="NGM28" s="61"/>
      <c r="NGN28" s="61"/>
      <c r="NGO28" s="61"/>
      <c r="NGP28" s="61"/>
      <c r="NGQ28" s="61"/>
      <c r="NGR28" s="61"/>
      <c r="NGS28" s="61"/>
      <c r="NGT28" s="61"/>
      <c r="NGU28" s="61"/>
      <c r="NGV28" s="61"/>
      <c r="NGW28" s="61"/>
      <c r="NGX28" s="61"/>
      <c r="NGY28" s="61"/>
      <c r="NGZ28" s="61"/>
      <c r="NHA28" s="61"/>
      <c r="NHB28" s="61"/>
      <c r="NHC28" s="61"/>
      <c r="NHD28" s="61"/>
      <c r="NHE28" s="61"/>
      <c r="NHF28" s="61"/>
      <c r="NHG28" s="61"/>
      <c r="NHH28" s="61"/>
      <c r="NHI28" s="61"/>
      <c r="NHJ28" s="61"/>
      <c r="NHK28" s="61"/>
      <c r="NHL28" s="61"/>
      <c r="NHM28" s="61"/>
      <c r="NHN28" s="61"/>
      <c r="NHO28" s="61"/>
      <c r="NHP28" s="61"/>
      <c r="NHQ28" s="61"/>
      <c r="NHR28" s="61"/>
      <c r="NHS28" s="61"/>
      <c r="NHT28" s="61"/>
      <c r="NHU28" s="61"/>
      <c r="NHV28" s="61"/>
      <c r="NHW28" s="61"/>
      <c r="NHX28" s="61"/>
      <c r="NHY28" s="61"/>
      <c r="NHZ28" s="61"/>
      <c r="NIA28" s="61"/>
      <c r="NIB28" s="61"/>
      <c r="NIC28" s="61"/>
      <c r="NID28" s="61"/>
      <c r="NIE28" s="61"/>
      <c r="NIF28" s="61"/>
      <c r="NIG28" s="61"/>
      <c r="NIH28" s="61"/>
      <c r="NII28" s="61"/>
      <c r="NIJ28" s="61"/>
      <c r="NIK28" s="61"/>
      <c r="NIL28" s="61"/>
      <c r="NIM28" s="61"/>
      <c r="NIN28" s="61"/>
      <c r="NIO28" s="61"/>
      <c r="NIP28" s="61"/>
      <c r="NIQ28" s="61"/>
      <c r="NIR28" s="61"/>
      <c r="NIS28" s="61"/>
      <c r="NIT28" s="61"/>
      <c r="NIU28" s="61"/>
      <c r="NIV28" s="61"/>
      <c r="NIW28" s="61"/>
      <c r="NIX28" s="61"/>
      <c r="NIY28" s="61"/>
      <c r="NIZ28" s="61"/>
      <c r="NJA28" s="61"/>
      <c r="NJB28" s="61"/>
      <c r="NJC28" s="61"/>
      <c r="NJD28" s="61"/>
      <c r="NJE28" s="61"/>
      <c r="NJF28" s="61"/>
      <c r="NJG28" s="61"/>
      <c r="NJH28" s="61"/>
      <c r="NJI28" s="61"/>
      <c r="NJJ28" s="61"/>
      <c r="NJK28" s="61"/>
      <c r="NJL28" s="61"/>
      <c r="NJM28" s="61"/>
      <c r="NJN28" s="61"/>
      <c r="NJO28" s="61"/>
      <c r="NJP28" s="61"/>
      <c r="NJQ28" s="61"/>
      <c r="NJR28" s="61"/>
      <c r="NJS28" s="61"/>
      <c r="NJT28" s="61"/>
      <c r="NJU28" s="61"/>
      <c r="NJV28" s="61"/>
      <c r="NJW28" s="61"/>
      <c r="NJX28" s="61"/>
      <c r="NJY28" s="61"/>
      <c r="NJZ28" s="61"/>
      <c r="NKA28" s="61"/>
      <c r="NKB28" s="61"/>
      <c r="NKC28" s="61"/>
      <c r="NKD28" s="61"/>
      <c r="NKE28" s="61"/>
      <c r="NKF28" s="61"/>
      <c r="NKG28" s="61"/>
      <c r="NKH28" s="61"/>
      <c r="NKI28" s="61"/>
      <c r="NKJ28" s="61"/>
      <c r="NKK28" s="61"/>
      <c r="NKL28" s="61"/>
      <c r="NKM28" s="61"/>
      <c r="NKN28" s="61"/>
      <c r="NKO28" s="61"/>
      <c r="NKP28" s="61"/>
      <c r="NKQ28" s="61"/>
      <c r="NKR28" s="61"/>
      <c r="NKS28" s="61"/>
      <c r="NKT28" s="61"/>
      <c r="NKU28" s="61"/>
      <c r="NKV28" s="61"/>
      <c r="NKW28" s="61"/>
      <c r="NKX28" s="61"/>
      <c r="NKY28" s="61"/>
      <c r="NKZ28" s="61"/>
      <c r="NLA28" s="61"/>
      <c r="NLB28" s="61"/>
      <c r="NLC28" s="61"/>
      <c r="NLD28" s="61"/>
      <c r="NLE28" s="61"/>
      <c r="NLF28" s="61"/>
      <c r="NLG28" s="61"/>
      <c r="NLH28" s="61"/>
      <c r="NLI28" s="61"/>
      <c r="NLJ28" s="61"/>
      <c r="NLK28" s="61"/>
      <c r="NLL28" s="61"/>
      <c r="NLM28" s="61"/>
      <c r="NLN28" s="61"/>
      <c r="NLO28" s="61"/>
      <c r="NLP28" s="61"/>
      <c r="NLQ28" s="61"/>
      <c r="NLR28" s="61"/>
      <c r="NLS28" s="61"/>
      <c r="NLT28" s="61"/>
      <c r="NLU28" s="61"/>
      <c r="NLV28" s="61"/>
      <c r="NLW28" s="61"/>
      <c r="NLX28" s="61"/>
      <c r="NLY28" s="61"/>
      <c r="NLZ28" s="61"/>
      <c r="NMA28" s="61"/>
      <c r="NMB28" s="61"/>
      <c r="NMC28" s="61"/>
      <c r="NMD28" s="61"/>
      <c r="NME28" s="61"/>
      <c r="NMF28" s="61"/>
      <c r="NMG28" s="61"/>
      <c r="NMH28" s="61"/>
      <c r="NMI28" s="61"/>
      <c r="NMJ28" s="61"/>
      <c r="NMK28" s="61"/>
      <c r="NML28" s="61"/>
      <c r="NMM28" s="61"/>
      <c r="NMN28" s="61"/>
      <c r="NMO28" s="61"/>
      <c r="NMP28" s="61"/>
      <c r="NMQ28" s="61"/>
      <c r="NMR28" s="61"/>
      <c r="NMS28" s="61"/>
      <c r="NMT28" s="61"/>
      <c r="NMU28" s="61"/>
      <c r="NMV28" s="61"/>
      <c r="NMW28" s="61"/>
      <c r="NMX28" s="61"/>
      <c r="NMY28" s="61"/>
      <c r="NMZ28" s="61"/>
      <c r="NNA28" s="61"/>
      <c r="NNB28" s="61"/>
      <c r="NNC28" s="61"/>
      <c r="NND28" s="61"/>
      <c r="NNE28" s="61"/>
      <c r="NNF28" s="61"/>
      <c r="NNG28" s="61"/>
      <c r="NNH28" s="61"/>
      <c r="NNI28" s="61"/>
      <c r="NNJ28" s="61"/>
      <c r="NNK28" s="61"/>
      <c r="NNL28" s="61"/>
      <c r="NNM28" s="61"/>
      <c r="NNN28" s="61"/>
      <c r="NNO28" s="61"/>
      <c r="NNP28" s="61"/>
      <c r="NNQ28" s="61"/>
      <c r="NNR28" s="61"/>
      <c r="NNS28" s="61"/>
      <c r="NNT28" s="61"/>
      <c r="NNU28" s="61"/>
      <c r="NNV28" s="61"/>
      <c r="NNW28" s="61"/>
      <c r="NNX28" s="61"/>
      <c r="NNY28" s="61"/>
      <c r="NNZ28" s="61"/>
      <c r="NOA28" s="61"/>
      <c r="NOB28" s="61"/>
      <c r="NOC28" s="61"/>
      <c r="NOD28" s="61"/>
      <c r="NOE28" s="61"/>
      <c r="NOF28" s="61"/>
      <c r="NOG28" s="61"/>
      <c r="NOH28" s="61"/>
      <c r="NOI28" s="61"/>
      <c r="NOJ28" s="61"/>
      <c r="NOK28" s="61"/>
      <c r="NOL28" s="61"/>
      <c r="NOM28" s="61"/>
      <c r="NON28" s="61"/>
      <c r="NOO28" s="61"/>
      <c r="NOP28" s="61"/>
      <c r="NOQ28" s="61"/>
      <c r="NOR28" s="61"/>
      <c r="NOS28" s="61"/>
      <c r="NOT28" s="61"/>
      <c r="NOU28" s="61"/>
      <c r="NOV28" s="61"/>
      <c r="NOW28" s="61"/>
      <c r="NOX28" s="61"/>
      <c r="NOY28" s="61"/>
      <c r="NOZ28" s="61"/>
      <c r="NPA28" s="61"/>
      <c r="NPB28" s="61"/>
      <c r="NPC28" s="61"/>
      <c r="NPD28" s="61"/>
      <c r="NPE28" s="61"/>
      <c r="NPF28" s="61"/>
      <c r="NPG28" s="61"/>
      <c r="NPH28" s="61"/>
      <c r="NPI28" s="61"/>
      <c r="NPJ28" s="61"/>
      <c r="NPK28" s="61"/>
      <c r="NPL28" s="61"/>
      <c r="NPM28" s="61"/>
      <c r="NPN28" s="61"/>
      <c r="NPO28" s="61"/>
      <c r="NPP28" s="61"/>
      <c r="NPQ28" s="61"/>
      <c r="NPR28" s="61"/>
      <c r="NPS28" s="61"/>
      <c r="NPT28" s="61"/>
      <c r="NPU28" s="61"/>
      <c r="NPV28" s="61"/>
      <c r="NPW28" s="61"/>
      <c r="NPX28" s="61"/>
      <c r="NPY28" s="61"/>
      <c r="NPZ28" s="61"/>
      <c r="NQA28" s="61"/>
      <c r="NQB28" s="61"/>
      <c r="NQC28" s="61"/>
      <c r="NQD28" s="61"/>
      <c r="NQE28" s="61"/>
      <c r="NQF28" s="61"/>
      <c r="NQG28" s="61"/>
      <c r="NQH28" s="61"/>
      <c r="NQI28" s="61"/>
      <c r="NQJ28" s="61"/>
      <c r="NQK28" s="61"/>
      <c r="NQL28" s="61"/>
      <c r="NQM28" s="61"/>
      <c r="NQN28" s="61"/>
      <c r="NQO28" s="61"/>
      <c r="NQP28" s="61"/>
      <c r="NQQ28" s="61"/>
      <c r="NQR28" s="61"/>
      <c r="NQS28" s="61"/>
      <c r="NQT28" s="61"/>
      <c r="NQU28" s="61"/>
      <c r="NQV28" s="61"/>
      <c r="NQW28" s="61"/>
      <c r="NQX28" s="61"/>
      <c r="NQY28" s="61"/>
      <c r="NQZ28" s="61"/>
      <c r="NRA28" s="61"/>
      <c r="NRB28" s="61"/>
      <c r="NRC28" s="61"/>
      <c r="NRD28" s="61"/>
      <c r="NRE28" s="61"/>
      <c r="NRF28" s="61"/>
      <c r="NRG28" s="61"/>
      <c r="NRH28" s="61"/>
      <c r="NRI28" s="61"/>
      <c r="NRJ28" s="61"/>
      <c r="NRK28" s="61"/>
      <c r="NRL28" s="61"/>
      <c r="NRM28" s="61"/>
      <c r="NRN28" s="61"/>
      <c r="NRO28" s="61"/>
      <c r="NRP28" s="61"/>
      <c r="NRQ28" s="61"/>
      <c r="NRR28" s="61"/>
      <c r="NRS28" s="61"/>
      <c r="NRT28" s="61"/>
      <c r="NRU28" s="61"/>
      <c r="NRV28" s="61"/>
      <c r="NRW28" s="61"/>
      <c r="NRX28" s="61"/>
      <c r="NRY28" s="61"/>
      <c r="NRZ28" s="61"/>
      <c r="NSA28" s="61"/>
      <c r="NSB28" s="61"/>
      <c r="NSC28" s="61"/>
      <c r="NSD28" s="61"/>
      <c r="NSE28" s="61"/>
      <c r="NSF28" s="61"/>
      <c r="NSG28" s="61"/>
      <c r="NSH28" s="61"/>
      <c r="NSI28" s="61"/>
      <c r="NSJ28" s="61"/>
      <c r="NSK28" s="61"/>
      <c r="NSL28" s="61"/>
      <c r="NSM28" s="61"/>
      <c r="NSN28" s="61"/>
      <c r="NSO28" s="61"/>
      <c r="NSP28" s="61"/>
      <c r="NSQ28" s="61"/>
      <c r="NSR28" s="61"/>
      <c r="NSS28" s="61"/>
      <c r="NST28" s="61"/>
      <c r="NSU28" s="61"/>
      <c r="NSV28" s="61"/>
      <c r="NSW28" s="61"/>
      <c r="NSX28" s="61"/>
      <c r="NSY28" s="61"/>
      <c r="NSZ28" s="61"/>
      <c r="NTA28" s="61"/>
      <c r="NTB28" s="61"/>
      <c r="NTC28" s="61"/>
      <c r="NTD28" s="61"/>
      <c r="NTE28" s="61"/>
      <c r="NTF28" s="61"/>
      <c r="NTG28" s="61"/>
      <c r="NTH28" s="61"/>
      <c r="NTI28" s="61"/>
      <c r="NTJ28" s="61"/>
      <c r="NTK28" s="61"/>
      <c r="NTL28" s="61"/>
      <c r="NTM28" s="61"/>
      <c r="NTN28" s="61"/>
      <c r="NTO28" s="61"/>
      <c r="NTP28" s="61"/>
      <c r="NTQ28" s="61"/>
      <c r="NTR28" s="61"/>
      <c r="NTS28" s="61"/>
      <c r="NTT28" s="61"/>
      <c r="NTU28" s="61"/>
      <c r="NTV28" s="61"/>
      <c r="NTW28" s="61"/>
      <c r="NTX28" s="61"/>
      <c r="NTY28" s="61"/>
      <c r="NTZ28" s="61"/>
      <c r="NUA28" s="61"/>
      <c r="NUB28" s="61"/>
      <c r="NUC28" s="61"/>
      <c r="NUD28" s="61"/>
      <c r="NUE28" s="61"/>
      <c r="NUF28" s="61"/>
      <c r="NUG28" s="61"/>
      <c r="NUH28" s="61"/>
      <c r="NUI28" s="61"/>
      <c r="NUJ28" s="61"/>
      <c r="NUK28" s="61"/>
      <c r="NUL28" s="61"/>
      <c r="NUM28" s="61"/>
      <c r="NUN28" s="61"/>
      <c r="NUO28" s="61"/>
      <c r="NUP28" s="61"/>
      <c r="NUQ28" s="61"/>
      <c r="NUR28" s="61"/>
      <c r="NUS28" s="61"/>
      <c r="NUT28" s="61"/>
      <c r="NUU28" s="61"/>
      <c r="NUV28" s="61"/>
      <c r="NUW28" s="61"/>
      <c r="NUX28" s="61"/>
      <c r="NUY28" s="61"/>
      <c r="NUZ28" s="61"/>
      <c r="NVA28" s="61"/>
      <c r="NVB28" s="61"/>
      <c r="NVC28" s="61"/>
      <c r="NVD28" s="61"/>
      <c r="NVE28" s="61"/>
      <c r="NVF28" s="61"/>
      <c r="NVG28" s="61"/>
      <c r="NVH28" s="61"/>
      <c r="NVI28" s="61"/>
      <c r="NVJ28" s="61"/>
      <c r="NVK28" s="61"/>
      <c r="NVL28" s="61"/>
      <c r="NVM28" s="61"/>
      <c r="NVN28" s="61"/>
      <c r="NVO28" s="61"/>
      <c r="NVP28" s="61"/>
      <c r="NVQ28" s="61"/>
      <c r="NVR28" s="61"/>
      <c r="NVS28" s="61"/>
      <c r="NVT28" s="61"/>
      <c r="NVU28" s="61"/>
      <c r="NVV28" s="61"/>
      <c r="NVW28" s="61"/>
      <c r="NVX28" s="61"/>
      <c r="NVY28" s="61"/>
      <c r="NVZ28" s="61"/>
      <c r="NWA28" s="61"/>
      <c r="NWB28" s="61"/>
      <c r="NWC28" s="61"/>
      <c r="NWD28" s="61"/>
      <c r="NWE28" s="61"/>
      <c r="NWF28" s="61"/>
      <c r="NWG28" s="61"/>
      <c r="NWH28" s="61"/>
      <c r="NWI28" s="61"/>
      <c r="NWJ28" s="61"/>
      <c r="NWK28" s="61"/>
      <c r="NWL28" s="61"/>
      <c r="NWM28" s="61"/>
      <c r="NWN28" s="61"/>
      <c r="NWO28" s="61"/>
      <c r="NWP28" s="61"/>
      <c r="NWQ28" s="61"/>
      <c r="NWR28" s="61"/>
      <c r="NWS28" s="61"/>
      <c r="NWT28" s="61"/>
      <c r="NWU28" s="61"/>
      <c r="NWV28" s="61"/>
      <c r="NWW28" s="61"/>
      <c r="NWX28" s="61"/>
      <c r="NWY28" s="61"/>
      <c r="NWZ28" s="61"/>
      <c r="NXA28" s="61"/>
      <c r="NXB28" s="61"/>
      <c r="NXC28" s="61"/>
      <c r="NXD28" s="61"/>
      <c r="NXE28" s="61"/>
      <c r="NXF28" s="61"/>
      <c r="NXG28" s="61"/>
      <c r="NXH28" s="61"/>
      <c r="NXI28" s="61"/>
      <c r="NXJ28" s="61"/>
      <c r="NXK28" s="61"/>
      <c r="NXL28" s="61"/>
      <c r="NXM28" s="61"/>
      <c r="NXN28" s="61"/>
      <c r="NXO28" s="61"/>
      <c r="NXP28" s="61"/>
      <c r="NXQ28" s="61"/>
      <c r="NXR28" s="61"/>
      <c r="NXS28" s="61"/>
      <c r="NXT28" s="61"/>
      <c r="NXU28" s="61"/>
      <c r="NXV28" s="61"/>
      <c r="NXW28" s="61"/>
      <c r="NXX28" s="61"/>
      <c r="NXY28" s="61"/>
      <c r="NXZ28" s="61"/>
      <c r="NYA28" s="61"/>
      <c r="NYB28" s="61"/>
      <c r="NYC28" s="61"/>
      <c r="NYD28" s="61"/>
      <c r="NYE28" s="61"/>
      <c r="NYF28" s="61"/>
      <c r="NYG28" s="61"/>
      <c r="NYH28" s="61"/>
      <c r="NYI28" s="61"/>
      <c r="NYJ28" s="61"/>
      <c r="NYK28" s="61"/>
      <c r="NYL28" s="61"/>
      <c r="NYM28" s="61"/>
      <c r="NYN28" s="61"/>
      <c r="NYO28" s="61"/>
      <c r="NYP28" s="61"/>
      <c r="NYQ28" s="61"/>
      <c r="NYR28" s="61"/>
      <c r="NYS28" s="61"/>
      <c r="NYT28" s="61"/>
      <c r="NYU28" s="61"/>
      <c r="NYV28" s="61"/>
      <c r="NYW28" s="61"/>
      <c r="NYX28" s="61"/>
      <c r="NYY28" s="61"/>
      <c r="NYZ28" s="61"/>
      <c r="NZA28" s="61"/>
      <c r="NZB28" s="61"/>
      <c r="NZC28" s="61"/>
      <c r="NZD28" s="61"/>
      <c r="NZE28" s="61"/>
      <c r="NZF28" s="61"/>
      <c r="NZG28" s="61"/>
      <c r="NZH28" s="61"/>
      <c r="NZI28" s="61"/>
      <c r="NZJ28" s="61"/>
      <c r="NZK28" s="61"/>
      <c r="NZL28" s="61"/>
      <c r="NZM28" s="61"/>
      <c r="NZN28" s="61"/>
      <c r="NZO28" s="61"/>
      <c r="NZP28" s="61"/>
      <c r="NZQ28" s="61"/>
      <c r="NZR28" s="61"/>
      <c r="NZS28" s="61"/>
      <c r="NZT28" s="61"/>
      <c r="NZU28" s="61"/>
      <c r="NZV28" s="61"/>
      <c r="NZW28" s="61"/>
      <c r="NZX28" s="61"/>
      <c r="NZY28" s="61"/>
      <c r="NZZ28" s="61"/>
      <c r="OAA28" s="61"/>
      <c r="OAB28" s="61"/>
      <c r="OAC28" s="61"/>
      <c r="OAD28" s="61"/>
      <c r="OAE28" s="61"/>
      <c r="OAF28" s="61"/>
      <c r="OAG28" s="61"/>
      <c r="OAH28" s="61"/>
      <c r="OAI28" s="61"/>
      <c r="OAJ28" s="61"/>
      <c r="OAK28" s="61"/>
      <c r="OAL28" s="61"/>
      <c r="OAM28" s="61"/>
      <c r="OAN28" s="61"/>
      <c r="OAO28" s="61"/>
      <c r="OAP28" s="61"/>
      <c r="OAQ28" s="61"/>
      <c r="OAR28" s="61"/>
      <c r="OAS28" s="61"/>
      <c r="OAT28" s="61"/>
      <c r="OAU28" s="61"/>
      <c r="OAV28" s="61"/>
      <c r="OAW28" s="61"/>
      <c r="OAX28" s="61"/>
      <c r="OAY28" s="61"/>
      <c r="OAZ28" s="61"/>
      <c r="OBA28" s="61"/>
      <c r="OBB28" s="61"/>
      <c r="OBC28" s="61"/>
      <c r="OBD28" s="61"/>
      <c r="OBE28" s="61"/>
      <c r="OBF28" s="61"/>
      <c r="OBG28" s="61"/>
      <c r="OBH28" s="61"/>
      <c r="OBI28" s="61"/>
      <c r="OBJ28" s="61"/>
      <c r="OBK28" s="61"/>
      <c r="OBL28" s="61"/>
      <c r="OBM28" s="61"/>
      <c r="OBN28" s="61"/>
      <c r="OBO28" s="61"/>
      <c r="OBP28" s="61"/>
      <c r="OBQ28" s="61"/>
      <c r="OBR28" s="61"/>
      <c r="OBS28" s="61"/>
      <c r="OBT28" s="61"/>
      <c r="OBU28" s="61"/>
      <c r="OBV28" s="61"/>
      <c r="OBW28" s="61"/>
      <c r="OBX28" s="61"/>
      <c r="OBY28" s="61"/>
      <c r="OBZ28" s="61"/>
      <c r="OCA28" s="61"/>
      <c r="OCB28" s="61"/>
      <c r="OCC28" s="61"/>
      <c r="OCD28" s="61"/>
      <c r="OCE28" s="61"/>
      <c r="OCF28" s="61"/>
      <c r="OCG28" s="61"/>
      <c r="OCH28" s="61"/>
      <c r="OCI28" s="61"/>
      <c r="OCJ28" s="61"/>
      <c r="OCK28" s="61"/>
      <c r="OCL28" s="61"/>
      <c r="OCM28" s="61"/>
      <c r="OCN28" s="61"/>
      <c r="OCO28" s="61"/>
      <c r="OCP28" s="61"/>
      <c r="OCQ28" s="61"/>
      <c r="OCR28" s="61"/>
      <c r="OCS28" s="61"/>
      <c r="OCT28" s="61"/>
      <c r="OCU28" s="61"/>
      <c r="OCV28" s="61"/>
      <c r="OCW28" s="61"/>
      <c r="OCX28" s="61"/>
      <c r="OCY28" s="61"/>
      <c r="OCZ28" s="61"/>
      <c r="ODA28" s="61"/>
      <c r="ODB28" s="61"/>
      <c r="ODC28" s="61"/>
      <c r="ODD28" s="61"/>
      <c r="ODE28" s="61"/>
      <c r="ODF28" s="61"/>
      <c r="ODG28" s="61"/>
      <c r="ODH28" s="61"/>
      <c r="ODI28" s="61"/>
      <c r="ODJ28" s="61"/>
      <c r="ODK28" s="61"/>
      <c r="ODL28" s="61"/>
      <c r="ODM28" s="61"/>
      <c r="ODN28" s="61"/>
      <c r="ODO28" s="61"/>
      <c r="ODP28" s="61"/>
      <c r="ODQ28" s="61"/>
      <c r="ODR28" s="61"/>
      <c r="ODS28" s="61"/>
      <c r="ODT28" s="61"/>
      <c r="ODU28" s="61"/>
      <c r="ODV28" s="61"/>
      <c r="ODW28" s="61"/>
      <c r="ODX28" s="61"/>
      <c r="ODY28" s="61"/>
      <c r="ODZ28" s="61"/>
      <c r="OEA28" s="61"/>
      <c r="OEB28" s="61"/>
      <c r="OEC28" s="61"/>
      <c r="OED28" s="61"/>
      <c r="OEE28" s="61"/>
      <c r="OEF28" s="61"/>
      <c r="OEG28" s="61"/>
      <c r="OEH28" s="61"/>
      <c r="OEI28" s="61"/>
      <c r="OEJ28" s="61"/>
      <c r="OEK28" s="61"/>
      <c r="OEL28" s="61"/>
      <c r="OEM28" s="61"/>
      <c r="OEN28" s="61"/>
      <c r="OEO28" s="61"/>
      <c r="OEP28" s="61"/>
      <c r="OEQ28" s="61"/>
      <c r="OER28" s="61"/>
      <c r="OES28" s="61"/>
      <c r="OET28" s="61"/>
      <c r="OEU28" s="61"/>
      <c r="OEV28" s="61"/>
      <c r="OEW28" s="61"/>
      <c r="OEX28" s="61"/>
      <c r="OEY28" s="61"/>
      <c r="OEZ28" s="61"/>
      <c r="OFA28" s="61"/>
      <c r="OFB28" s="61"/>
      <c r="OFC28" s="61"/>
      <c r="OFD28" s="61"/>
      <c r="OFE28" s="61"/>
      <c r="OFF28" s="61"/>
      <c r="OFG28" s="61"/>
      <c r="OFH28" s="61"/>
      <c r="OFI28" s="61"/>
      <c r="OFJ28" s="61"/>
      <c r="OFK28" s="61"/>
      <c r="OFL28" s="61"/>
      <c r="OFM28" s="61"/>
      <c r="OFN28" s="61"/>
      <c r="OFO28" s="61"/>
      <c r="OFP28" s="61"/>
      <c r="OFQ28" s="61"/>
      <c r="OFR28" s="61"/>
      <c r="OFS28" s="61"/>
      <c r="OFT28" s="61"/>
      <c r="OFU28" s="61"/>
      <c r="OFV28" s="61"/>
      <c r="OFW28" s="61"/>
      <c r="OFX28" s="61"/>
      <c r="OFY28" s="61"/>
      <c r="OFZ28" s="61"/>
      <c r="OGA28" s="61"/>
      <c r="OGB28" s="61"/>
      <c r="OGC28" s="61"/>
      <c r="OGD28" s="61"/>
      <c r="OGE28" s="61"/>
      <c r="OGF28" s="61"/>
      <c r="OGG28" s="61"/>
      <c r="OGH28" s="61"/>
      <c r="OGI28" s="61"/>
      <c r="OGJ28" s="61"/>
      <c r="OGK28" s="61"/>
      <c r="OGL28" s="61"/>
      <c r="OGM28" s="61"/>
      <c r="OGN28" s="61"/>
      <c r="OGO28" s="61"/>
      <c r="OGP28" s="61"/>
      <c r="OGQ28" s="61"/>
      <c r="OGR28" s="61"/>
      <c r="OGS28" s="61"/>
      <c r="OGT28" s="61"/>
      <c r="OGU28" s="61"/>
      <c r="OGV28" s="61"/>
      <c r="OGW28" s="61"/>
      <c r="OGX28" s="61"/>
      <c r="OGY28" s="61"/>
      <c r="OGZ28" s="61"/>
      <c r="OHA28" s="61"/>
      <c r="OHB28" s="61"/>
      <c r="OHC28" s="61"/>
      <c r="OHD28" s="61"/>
      <c r="OHE28" s="61"/>
      <c r="OHF28" s="61"/>
      <c r="OHG28" s="61"/>
      <c r="OHH28" s="61"/>
      <c r="OHI28" s="61"/>
      <c r="OHJ28" s="61"/>
      <c r="OHK28" s="61"/>
      <c r="OHL28" s="61"/>
      <c r="OHM28" s="61"/>
      <c r="OHN28" s="61"/>
      <c r="OHO28" s="61"/>
      <c r="OHP28" s="61"/>
      <c r="OHQ28" s="61"/>
      <c r="OHR28" s="61"/>
      <c r="OHS28" s="61"/>
      <c r="OHT28" s="61"/>
      <c r="OHU28" s="61"/>
      <c r="OHV28" s="61"/>
      <c r="OHW28" s="61"/>
      <c r="OHX28" s="61"/>
      <c r="OHY28" s="61"/>
      <c r="OHZ28" s="61"/>
      <c r="OIA28" s="61"/>
      <c r="OIB28" s="61"/>
      <c r="OIC28" s="61"/>
      <c r="OID28" s="61"/>
      <c r="OIE28" s="61"/>
      <c r="OIF28" s="61"/>
      <c r="OIG28" s="61"/>
      <c r="OIH28" s="61"/>
      <c r="OII28" s="61"/>
      <c r="OIJ28" s="61"/>
      <c r="OIK28" s="61"/>
      <c r="OIL28" s="61"/>
      <c r="OIM28" s="61"/>
      <c r="OIN28" s="61"/>
      <c r="OIO28" s="61"/>
      <c r="OIP28" s="61"/>
      <c r="OIQ28" s="61"/>
      <c r="OIR28" s="61"/>
      <c r="OIS28" s="61"/>
      <c r="OIT28" s="61"/>
      <c r="OIU28" s="61"/>
      <c r="OIV28" s="61"/>
      <c r="OIW28" s="61"/>
      <c r="OIX28" s="61"/>
      <c r="OIY28" s="61"/>
      <c r="OIZ28" s="61"/>
      <c r="OJA28" s="61"/>
      <c r="OJB28" s="61"/>
      <c r="OJC28" s="61"/>
      <c r="OJD28" s="61"/>
      <c r="OJE28" s="61"/>
      <c r="OJF28" s="61"/>
      <c r="OJG28" s="61"/>
      <c r="OJH28" s="61"/>
      <c r="OJI28" s="61"/>
      <c r="OJJ28" s="61"/>
      <c r="OJK28" s="61"/>
      <c r="OJL28" s="61"/>
      <c r="OJM28" s="61"/>
      <c r="OJN28" s="61"/>
      <c r="OJO28" s="61"/>
      <c r="OJP28" s="61"/>
      <c r="OJQ28" s="61"/>
      <c r="OJR28" s="61"/>
      <c r="OJS28" s="61"/>
      <c r="OJT28" s="61"/>
      <c r="OJU28" s="61"/>
      <c r="OJV28" s="61"/>
      <c r="OJW28" s="61"/>
      <c r="OJX28" s="61"/>
      <c r="OJY28" s="61"/>
      <c r="OJZ28" s="61"/>
      <c r="OKA28" s="61"/>
      <c r="OKB28" s="61"/>
      <c r="OKC28" s="61"/>
      <c r="OKD28" s="61"/>
      <c r="OKE28" s="61"/>
      <c r="OKF28" s="61"/>
      <c r="OKG28" s="61"/>
      <c r="OKH28" s="61"/>
      <c r="OKI28" s="61"/>
      <c r="OKJ28" s="61"/>
      <c r="OKK28" s="61"/>
      <c r="OKL28" s="61"/>
      <c r="OKM28" s="61"/>
      <c r="OKN28" s="61"/>
      <c r="OKO28" s="61"/>
      <c r="OKP28" s="61"/>
      <c r="OKQ28" s="61"/>
      <c r="OKR28" s="61"/>
      <c r="OKS28" s="61"/>
      <c r="OKT28" s="61"/>
      <c r="OKU28" s="61"/>
      <c r="OKV28" s="61"/>
      <c r="OKW28" s="61"/>
      <c r="OKX28" s="61"/>
      <c r="OKY28" s="61"/>
      <c r="OKZ28" s="61"/>
      <c r="OLA28" s="61"/>
      <c r="OLB28" s="61"/>
      <c r="OLC28" s="61"/>
      <c r="OLD28" s="61"/>
      <c r="OLE28" s="61"/>
      <c r="OLF28" s="61"/>
      <c r="OLG28" s="61"/>
      <c r="OLH28" s="61"/>
      <c r="OLI28" s="61"/>
      <c r="OLJ28" s="61"/>
      <c r="OLK28" s="61"/>
      <c r="OLL28" s="61"/>
      <c r="OLM28" s="61"/>
      <c r="OLN28" s="61"/>
      <c r="OLO28" s="61"/>
      <c r="OLP28" s="61"/>
      <c r="OLQ28" s="61"/>
      <c r="OLR28" s="61"/>
      <c r="OLS28" s="61"/>
      <c r="OLT28" s="61"/>
      <c r="OLU28" s="61"/>
      <c r="OLV28" s="61"/>
      <c r="OLW28" s="61"/>
      <c r="OLX28" s="61"/>
      <c r="OLY28" s="61"/>
      <c r="OLZ28" s="61"/>
      <c r="OMA28" s="61"/>
      <c r="OMB28" s="61"/>
      <c r="OMC28" s="61"/>
      <c r="OMD28" s="61"/>
      <c r="OME28" s="61"/>
      <c r="OMF28" s="61"/>
      <c r="OMG28" s="61"/>
      <c r="OMH28" s="61"/>
      <c r="OMI28" s="61"/>
      <c r="OMJ28" s="61"/>
      <c r="OMK28" s="61"/>
      <c r="OML28" s="61"/>
      <c r="OMM28" s="61"/>
      <c r="OMN28" s="61"/>
      <c r="OMO28" s="61"/>
      <c r="OMP28" s="61"/>
      <c r="OMQ28" s="61"/>
      <c r="OMR28" s="61"/>
      <c r="OMS28" s="61"/>
      <c r="OMT28" s="61"/>
      <c r="OMU28" s="61"/>
      <c r="OMV28" s="61"/>
      <c r="OMW28" s="61"/>
      <c r="OMX28" s="61"/>
      <c r="OMY28" s="61"/>
      <c r="OMZ28" s="61"/>
      <c r="ONA28" s="61"/>
      <c r="ONB28" s="61"/>
      <c r="ONC28" s="61"/>
      <c r="OND28" s="61"/>
      <c r="ONE28" s="61"/>
      <c r="ONF28" s="61"/>
      <c r="ONG28" s="61"/>
      <c r="ONH28" s="61"/>
      <c r="ONI28" s="61"/>
      <c r="ONJ28" s="61"/>
      <c r="ONK28" s="61"/>
      <c r="ONL28" s="61"/>
      <c r="ONM28" s="61"/>
      <c r="ONN28" s="61"/>
      <c r="ONO28" s="61"/>
      <c r="ONP28" s="61"/>
      <c r="ONQ28" s="61"/>
      <c r="ONR28" s="61"/>
      <c r="ONS28" s="61"/>
      <c r="ONT28" s="61"/>
      <c r="ONU28" s="61"/>
      <c r="ONV28" s="61"/>
      <c r="ONW28" s="61"/>
      <c r="ONX28" s="61"/>
      <c r="ONY28" s="61"/>
      <c r="ONZ28" s="61"/>
      <c r="OOA28" s="61"/>
      <c r="OOB28" s="61"/>
      <c r="OOC28" s="61"/>
      <c r="OOD28" s="61"/>
      <c r="OOE28" s="61"/>
      <c r="OOF28" s="61"/>
      <c r="OOG28" s="61"/>
      <c r="OOH28" s="61"/>
      <c r="OOI28" s="61"/>
      <c r="OOJ28" s="61"/>
      <c r="OOK28" s="61"/>
      <c r="OOL28" s="61"/>
      <c r="OOM28" s="61"/>
      <c r="OON28" s="61"/>
      <c r="OOO28" s="61"/>
      <c r="OOP28" s="61"/>
      <c r="OOQ28" s="61"/>
      <c r="OOR28" s="61"/>
      <c r="OOS28" s="61"/>
      <c r="OOT28" s="61"/>
      <c r="OOU28" s="61"/>
      <c r="OOV28" s="61"/>
      <c r="OOW28" s="61"/>
      <c r="OOX28" s="61"/>
      <c r="OOY28" s="61"/>
      <c r="OOZ28" s="61"/>
      <c r="OPA28" s="61"/>
      <c r="OPB28" s="61"/>
      <c r="OPC28" s="61"/>
      <c r="OPD28" s="61"/>
      <c r="OPE28" s="61"/>
      <c r="OPF28" s="61"/>
      <c r="OPG28" s="61"/>
      <c r="OPH28" s="61"/>
      <c r="OPI28" s="61"/>
      <c r="OPJ28" s="61"/>
      <c r="OPK28" s="61"/>
      <c r="OPL28" s="61"/>
      <c r="OPM28" s="61"/>
      <c r="OPN28" s="61"/>
      <c r="OPO28" s="61"/>
      <c r="OPP28" s="61"/>
      <c r="OPQ28" s="61"/>
      <c r="OPR28" s="61"/>
      <c r="OPS28" s="61"/>
      <c r="OPT28" s="61"/>
      <c r="OPU28" s="61"/>
      <c r="OPV28" s="61"/>
      <c r="OPW28" s="61"/>
      <c r="OPX28" s="61"/>
      <c r="OPY28" s="61"/>
      <c r="OPZ28" s="61"/>
      <c r="OQA28" s="61"/>
      <c r="OQB28" s="61"/>
      <c r="OQC28" s="61"/>
      <c r="OQD28" s="61"/>
      <c r="OQE28" s="61"/>
      <c r="OQF28" s="61"/>
      <c r="OQG28" s="61"/>
      <c r="OQH28" s="61"/>
      <c r="OQI28" s="61"/>
      <c r="OQJ28" s="61"/>
      <c r="OQK28" s="61"/>
      <c r="OQL28" s="61"/>
      <c r="OQM28" s="61"/>
      <c r="OQN28" s="61"/>
      <c r="OQO28" s="61"/>
      <c r="OQP28" s="61"/>
      <c r="OQQ28" s="61"/>
      <c r="OQR28" s="61"/>
      <c r="OQS28" s="61"/>
      <c r="OQT28" s="61"/>
      <c r="OQU28" s="61"/>
      <c r="OQV28" s="61"/>
      <c r="OQW28" s="61"/>
      <c r="OQX28" s="61"/>
      <c r="OQY28" s="61"/>
      <c r="OQZ28" s="61"/>
      <c r="ORA28" s="61"/>
      <c r="ORB28" s="61"/>
      <c r="ORC28" s="61"/>
      <c r="ORD28" s="61"/>
      <c r="ORE28" s="61"/>
      <c r="ORF28" s="61"/>
      <c r="ORG28" s="61"/>
      <c r="ORH28" s="61"/>
      <c r="ORI28" s="61"/>
      <c r="ORJ28" s="61"/>
      <c r="ORK28" s="61"/>
      <c r="ORL28" s="61"/>
      <c r="ORM28" s="61"/>
      <c r="ORN28" s="61"/>
      <c r="ORO28" s="61"/>
      <c r="ORP28" s="61"/>
      <c r="ORQ28" s="61"/>
      <c r="ORR28" s="61"/>
      <c r="ORS28" s="61"/>
      <c r="ORT28" s="61"/>
      <c r="ORU28" s="61"/>
      <c r="ORV28" s="61"/>
      <c r="ORW28" s="61"/>
      <c r="ORX28" s="61"/>
      <c r="ORY28" s="61"/>
      <c r="ORZ28" s="61"/>
      <c r="OSA28" s="61"/>
      <c r="OSB28" s="61"/>
      <c r="OSC28" s="61"/>
      <c r="OSD28" s="61"/>
      <c r="OSE28" s="61"/>
      <c r="OSF28" s="61"/>
      <c r="OSG28" s="61"/>
      <c r="OSH28" s="61"/>
      <c r="OSI28" s="61"/>
      <c r="OSJ28" s="61"/>
      <c r="OSK28" s="61"/>
      <c r="OSL28" s="61"/>
      <c r="OSM28" s="61"/>
      <c r="OSN28" s="61"/>
      <c r="OSO28" s="61"/>
      <c r="OSP28" s="61"/>
      <c r="OSQ28" s="61"/>
      <c r="OSR28" s="61"/>
      <c r="OSS28" s="61"/>
      <c r="OST28" s="61"/>
      <c r="OSU28" s="61"/>
      <c r="OSV28" s="61"/>
      <c r="OSW28" s="61"/>
      <c r="OSX28" s="61"/>
      <c r="OSY28" s="61"/>
      <c r="OSZ28" s="61"/>
      <c r="OTA28" s="61"/>
      <c r="OTB28" s="61"/>
      <c r="OTC28" s="61"/>
      <c r="OTD28" s="61"/>
      <c r="OTE28" s="61"/>
      <c r="OTF28" s="61"/>
      <c r="OTG28" s="61"/>
      <c r="OTH28" s="61"/>
      <c r="OTI28" s="61"/>
      <c r="OTJ28" s="61"/>
      <c r="OTK28" s="61"/>
      <c r="OTL28" s="61"/>
      <c r="OTM28" s="61"/>
      <c r="OTN28" s="61"/>
      <c r="OTO28" s="61"/>
      <c r="OTP28" s="61"/>
      <c r="OTQ28" s="61"/>
      <c r="OTR28" s="61"/>
      <c r="OTS28" s="61"/>
      <c r="OTT28" s="61"/>
      <c r="OTU28" s="61"/>
      <c r="OTV28" s="61"/>
      <c r="OTW28" s="61"/>
      <c r="OTX28" s="61"/>
      <c r="OTY28" s="61"/>
      <c r="OTZ28" s="61"/>
      <c r="OUA28" s="61"/>
      <c r="OUB28" s="61"/>
      <c r="OUC28" s="61"/>
      <c r="OUD28" s="61"/>
      <c r="OUE28" s="61"/>
      <c r="OUF28" s="61"/>
      <c r="OUG28" s="61"/>
      <c r="OUH28" s="61"/>
      <c r="OUI28" s="61"/>
      <c r="OUJ28" s="61"/>
      <c r="OUK28" s="61"/>
      <c r="OUL28" s="61"/>
      <c r="OUM28" s="61"/>
      <c r="OUN28" s="61"/>
      <c r="OUO28" s="61"/>
      <c r="OUP28" s="61"/>
      <c r="OUQ28" s="61"/>
      <c r="OUR28" s="61"/>
      <c r="OUS28" s="61"/>
      <c r="OUT28" s="61"/>
      <c r="OUU28" s="61"/>
      <c r="OUV28" s="61"/>
      <c r="OUW28" s="61"/>
      <c r="OUX28" s="61"/>
      <c r="OUY28" s="61"/>
      <c r="OUZ28" s="61"/>
      <c r="OVA28" s="61"/>
      <c r="OVB28" s="61"/>
      <c r="OVC28" s="61"/>
      <c r="OVD28" s="61"/>
      <c r="OVE28" s="61"/>
      <c r="OVF28" s="61"/>
      <c r="OVG28" s="61"/>
      <c r="OVH28" s="61"/>
      <c r="OVI28" s="61"/>
      <c r="OVJ28" s="61"/>
      <c r="OVK28" s="61"/>
      <c r="OVL28" s="61"/>
      <c r="OVM28" s="61"/>
      <c r="OVN28" s="61"/>
      <c r="OVO28" s="61"/>
      <c r="OVP28" s="61"/>
      <c r="OVQ28" s="61"/>
      <c r="OVR28" s="61"/>
      <c r="OVS28" s="61"/>
      <c r="OVT28" s="61"/>
      <c r="OVU28" s="61"/>
      <c r="OVV28" s="61"/>
      <c r="OVW28" s="61"/>
      <c r="OVX28" s="61"/>
      <c r="OVY28" s="61"/>
      <c r="OVZ28" s="61"/>
      <c r="OWA28" s="61"/>
      <c r="OWB28" s="61"/>
      <c r="OWC28" s="61"/>
      <c r="OWD28" s="61"/>
      <c r="OWE28" s="61"/>
      <c r="OWF28" s="61"/>
      <c r="OWG28" s="61"/>
      <c r="OWH28" s="61"/>
      <c r="OWI28" s="61"/>
      <c r="OWJ28" s="61"/>
      <c r="OWK28" s="61"/>
      <c r="OWL28" s="61"/>
      <c r="OWM28" s="61"/>
      <c r="OWN28" s="61"/>
      <c r="OWO28" s="61"/>
      <c r="OWP28" s="61"/>
      <c r="OWQ28" s="61"/>
      <c r="OWR28" s="61"/>
      <c r="OWS28" s="61"/>
      <c r="OWT28" s="61"/>
      <c r="OWU28" s="61"/>
      <c r="OWV28" s="61"/>
      <c r="OWW28" s="61"/>
      <c r="OWX28" s="61"/>
      <c r="OWY28" s="61"/>
      <c r="OWZ28" s="61"/>
      <c r="OXA28" s="61"/>
      <c r="OXB28" s="61"/>
      <c r="OXC28" s="61"/>
      <c r="OXD28" s="61"/>
      <c r="OXE28" s="61"/>
      <c r="OXF28" s="61"/>
      <c r="OXG28" s="61"/>
      <c r="OXH28" s="61"/>
      <c r="OXI28" s="61"/>
      <c r="OXJ28" s="61"/>
      <c r="OXK28" s="61"/>
      <c r="OXL28" s="61"/>
      <c r="OXM28" s="61"/>
      <c r="OXN28" s="61"/>
      <c r="OXO28" s="61"/>
      <c r="OXP28" s="61"/>
      <c r="OXQ28" s="61"/>
      <c r="OXR28" s="61"/>
      <c r="OXS28" s="61"/>
      <c r="OXT28" s="61"/>
      <c r="OXU28" s="61"/>
      <c r="OXV28" s="61"/>
      <c r="OXW28" s="61"/>
      <c r="OXX28" s="61"/>
      <c r="OXY28" s="61"/>
      <c r="OXZ28" s="61"/>
      <c r="OYA28" s="61"/>
      <c r="OYB28" s="61"/>
      <c r="OYC28" s="61"/>
      <c r="OYD28" s="61"/>
      <c r="OYE28" s="61"/>
      <c r="OYF28" s="61"/>
      <c r="OYG28" s="61"/>
      <c r="OYH28" s="61"/>
      <c r="OYI28" s="61"/>
      <c r="OYJ28" s="61"/>
      <c r="OYK28" s="61"/>
      <c r="OYL28" s="61"/>
      <c r="OYM28" s="61"/>
      <c r="OYN28" s="61"/>
      <c r="OYO28" s="61"/>
      <c r="OYP28" s="61"/>
      <c r="OYQ28" s="61"/>
      <c r="OYR28" s="61"/>
      <c r="OYS28" s="61"/>
      <c r="OYT28" s="61"/>
      <c r="OYU28" s="61"/>
      <c r="OYV28" s="61"/>
      <c r="OYW28" s="61"/>
      <c r="OYX28" s="61"/>
      <c r="OYY28" s="61"/>
      <c r="OYZ28" s="61"/>
      <c r="OZA28" s="61"/>
      <c r="OZB28" s="61"/>
      <c r="OZC28" s="61"/>
      <c r="OZD28" s="61"/>
      <c r="OZE28" s="61"/>
      <c r="OZF28" s="61"/>
      <c r="OZG28" s="61"/>
      <c r="OZH28" s="61"/>
      <c r="OZI28" s="61"/>
      <c r="OZJ28" s="61"/>
      <c r="OZK28" s="61"/>
      <c r="OZL28" s="61"/>
      <c r="OZM28" s="61"/>
      <c r="OZN28" s="61"/>
      <c r="OZO28" s="61"/>
      <c r="OZP28" s="61"/>
      <c r="OZQ28" s="61"/>
      <c r="OZR28" s="61"/>
      <c r="OZS28" s="61"/>
      <c r="OZT28" s="61"/>
      <c r="OZU28" s="61"/>
      <c r="OZV28" s="61"/>
      <c r="OZW28" s="61"/>
      <c r="OZX28" s="61"/>
      <c r="OZY28" s="61"/>
      <c r="OZZ28" s="61"/>
      <c r="PAA28" s="61"/>
      <c r="PAB28" s="61"/>
      <c r="PAC28" s="61"/>
      <c r="PAD28" s="61"/>
      <c r="PAE28" s="61"/>
      <c r="PAF28" s="61"/>
      <c r="PAG28" s="61"/>
      <c r="PAH28" s="61"/>
      <c r="PAI28" s="61"/>
      <c r="PAJ28" s="61"/>
      <c r="PAK28" s="61"/>
      <c r="PAL28" s="61"/>
      <c r="PAM28" s="61"/>
      <c r="PAN28" s="61"/>
      <c r="PAO28" s="61"/>
      <c r="PAP28" s="61"/>
      <c r="PAQ28" s="61"/>
      <c r="PAR28" s="61"/>
      <c r="PAS28" s="61"/>
      <c r="PAT28" s="61"/>
      <c r="PAU28" s="61"/>
      <c r="PAV28" s="61"/>
      <c r="PAW28" s="61"/>
      <c r="PAX28" s="61"/>
      <c r="PAY28" s="61"/>
      <c r="PAZ28" s="61"/>
      <c r="PBA28" s="61"/>
      <c r="PBB28" s="61"/>
      <c r="PBC28" s="61"/>
      <c r="PBD28" s="61"/>
      <c r="PBE28" s="61"/>
      <c r="PBF28" s="61"/>
      <c r="PBG28" s="61"/>
      <c r="PBH28" s="61"/>
      <c r="PBI28" s="61"/>
      <c r="PBJ28" s="61"/>
      <c r="PBK28" s="61"/>
      <c r="PBL28" s="61"/>
      <c r="PBM28" s="61"/>
      <c r="PBN28" s="61"/>
      <c r="PBO28" s="61"/>
      <c r="PBP28" s="61"/>
      <c r="PBQ28" s="61"/>
      <c r="PBR28" s="61"/>
      <c r="PBS28" s="61"/>
      <c r="PBT28" s="61"/>
      <c r="PBU28" s="61"/>
      <c r="PBV28" s="61"/>
      <c r="PBW28" s="61"/>
      <c r="PBX28" s="61"/>
      <c r="PBY28" s="61"/>
      <c r="PBZ28" s="61"/>
      <c r="PCA28" s="61"/>
      <c r="PCB28" s="61"/>
      <c r="PCC28" s="61"/>
      <c r="PCD28" s="61"/>
      <c r="PCE28" s="61"/>
      <c r="PCF28" s="61"/>
      <c r="PCG28" s="61"/>
      <c r="PCH28" s="61"/>
      <c r="PCI28" s="61"/>
      <c r="PCJ28" s="61"/>
      <c r="PCK28" s="61"/>
      <c r="PCL28" s="61"/>
      <c r="PCM28" s="61"/>
      <c r="PCN28" s="61"/>
      <c r="PCO28" s="61"/>
      <c r="PCP28" s="61"/>
      <c r="PCQ28" s="61"/>
      <c r="PCR28" s="61"/>
      <c r="PCS28" s="61"/>
      <c r="PCT28" s="61"/>
      <c r="PCU28" s="61"/>
      <c r="PCV28" s="61"/>
      <c r="PCW28" s="61"/>
      <c r="PCX28" s="61"/>
      <c r="PCY28" s="61"/>
      <c r="PCZ28" s="61"/>
      <c r="PDA28" s="61"/>
      <c r="PDB28" s="61"/>
      <c r="PDC28" s="61"/>
      <c r="PDD28" s="61"/>
      <c r="PDE28" s="61"/>
      <c r="PDF28" s="61"/>
      <c r="PDG28" s="61"/>
      <c r="PDH28" s="61"/>
      <c r="PDI28" s="61"/>
      <c r="PDJ28" s="61"/>
      <c r="PDK28" s="61"/>
      <c r="PDL28" s="61"/>
      <c r="PDM28" s="61"/>
      <c r="PDN28" s="61"/>
      <c r="PDO28" s="61"/>
      <c r="PDP28" s="61"/>
      <c r="PDQ28" s="61"/>
      <c r="PDR28" s="61"/>
      <c r="PDS28" s="61"/>
      <c r="PDT28" s="61"/>
      <c r="PDU28" s="61"/>
      <c r="PDV28" s="61"/>
      <c r="PDW28" s="61"/>
      <c r="PDX28" s="61"/>
      <c r="PDY28" s="61"/>
      <c r="PDZ28" s="61"/>
      <c r="PEA28" s="61"/>
      <c r="PEB28" s="61"/>
      <c r="PEC28" s="61"/>
      <c r="PED28" s="61"/>
      <c r="PEE28" s="61"/>
      <c r="PEF28" s="61"/>
      <c r="PEG28" s="61"/>
      <c r="PEH28" s="61"/>
      <c r="PEI28" s="61"/>
      <c r="PEJ28" s="61"/>
      <c r="PEK28" s="61"/>
      <c r="PEL28" s="61"/>
      <c r="PEM28" s="61"/>
      <c r="PEN28" s="61"/>
      <c r="PEO28" s="61"/>
      <c r="PEP28" s="61"/>
      <c r="PEQ28" s="61"/>
      <c r="PER28" s="61"/>
      <c r="PES28" s="61"/>
      <c r="PET28" s="61"/>
      <c r="PEU28" s="61"/>
      <c r="PEV28" s="61"/>
      <c r="PEW28" s="61"/>
      <c r="PEX28" s="61"/>
      <c r="PEY28" s="61"/>
      <c r="PEZ28" s="61"/>
      <c r="PFA28" s="61"/>
      <c r="PFB28" s="61"/>
      <c r="PFC28" s="61"/>
      <c r="PFD28" s="61"/>
      <c r="PFE28" s="61"/>
      <c r="PFF28" s="61"/>
      <c r="PFG28" s="61"/>
      <c r="PFH28" s="61"/>
      <c r="PFI28" s="61"/>
      <c r="PFJ28" s="61"/>
      <c r="PFK28" s="61"/>
      <c r="PFL28" s="61"/>
      <c r="PFM28" s="61"/>
      <c r="PFN28" s="61"/>
      <c r="PFO28" s="61"/>
      <c r="PFP28" s="61"/>
      <c r="PFQ28" s="61"/>
      <c r="PFR28" s="61"/>
      <c r="PFS28" s="61"/>
      <c r="PFT28" s="61"/>
      <c r="PFU28" s="61"/>
      <c r="PFV28" s="61"/>
      <c r="PFW28" s="61"/>
      <c r="PFX28" s="61"/>
      <c r="PFY28" s="61"/>
      <c r="PFZ28" s="61"/>
      <c r="PGA28" s="61"/>
      <c r="PGB28" s="61"/>
      <c r="PGC28" s="61"/>
      <c r="PGD28" s="61"/>
      <c r="PGE28" s="61"/>
      <c r="PGF28" s="61"/>
      <c r="PGG28" s="61"/>
      <c r="PGH28" s="61"/>
      <c r="PGI28" s="61"/>
      <c r="PGJ28" s="61"/>
      <c r="PGK28" s="61"/>
      <c r="PGL28" s="61"/>
      <c r="PGM28" s="61"/>
      <c r="PGN28" s="61"/>
      <c r="PGO28" s="61"/>
      <c r="PGP28" s="61"/>
      <c r="PGQ28" s="61"/>
      <c r="PGR28" s="61"/>
      <c r="PGS28" s="61"/>
      <c r="PGT28" s="61"/>
      <c r="PGU28" s="61"/>
      <c r="PGV28" s="61"/>
      <c r="PGW28" s="61"/>
      <c r="PGX28" s="61"/>
      <c r="PGY28" s="61"/>
      <c r="PGZ28" s="61"/>
      <c r="PHA28" s="61"/>
      <c r="PHB28" s="61"/>
      <c r="PHC28" s="61"/>
      <c r="PHD28" s="61"/>
      <c r="PHE28" s="61"/>
      <c r="PHF28" s="61"/>
      <c r="PHG28" s="61"/>
      <c r="PHH28" s="61"/>
      <c r="PHI28" s="61"/>
      <c r="PHJ28" s="61"/>
      <c r="PHK28" s="61"/>
      <c r="PHL28" s="61"/>
      <c r="PHM28" s="61"/>
      <c r="PHN28" s="61"/>
      <c r="PHO28" s="61"/>
      <c r="PHP28" s="61"/>
      <c r="PHQ28" s="61"/>
      <c r="PHR28" s="61"/>
      <c r="PHS28" s="61"/>
      <c r="PHT28" s="61"/>
      <c r="PHU28" s="61"/>
      <c r="PHV28" s="61"/>
      <c r="PHW28" s="61"/>
      <c r="PHX28" s="61"/>
      <c r="PHY28" s="61"/>
      <c r="PHZ28" s="61"/>
      <c r="PIA28" s="61"/>
      <c r="PIB28" s="61"/>
      <c r="PIC28" s="61"/>
      <c r="PID28" s="61"/>
      <c r="PIE28" s="61"/>
      <c r="PIF28" s="61"/>
      <c r="PIG28" s="61"/>
      <c r="PIH28" s="61"/>
      <c r="PII28" s="61"/>
      <c r="PIJ28" s="61"/>
      <c r="PIK28" s="61"/>
      <c r="PIL28" s="61"/>
      <c r="PIM28" s="61"/>
      <c r="PIN28" s="61"/>
      <c r="PIO28" s="61"/>
      <c r="PIP28" s="61"/>
      <c r="PIQ28" s="61"/>
      <c r="PIR28" s="61"/>
      <c r="PIS28" s="61"/>
      <c r="PIT28" s="61"/>
      <c r="PIU28" s="61"/>
      <c r="PIV28" s="61"/>
      <c r="PIW28" s="61"/>
      <c r="PIX28" s="61"/>
      <c r="PIY28" s="61"/>
      <c r="PIZ28" s="61"/>
      <c r="PJA28" s="61"/>
      <c r="PJB28" s="61"/>
      <c r="PJC28" s="61"/>
      <c r="PJD28" s="61"/>
      <c r="PJE28" s="61"/>
      <c r="PJF28" s="61"/>
      <c r="PJG28" s="61"/>
      <c r="PJH28" s="61"/>
      <c r="PJI28" s="61"/>
      <c r="PJJ28" s="61"/>
      <c r="PJK28" s="61"/>
      <c r="PJL28" s="61"/>
      <c r="PJM28" s="61"/>
      <c r="PJN28" s="61"/>
      <c r="PJO28" s="61"/>
      <c r="PJP28" s="61"/>
      <c r="PJQ28" s="61"/>
      <c r="PJR28" s="61"/>
      <c r="PJS28" s="61"/>
      <c r="PJT28" s="61"/>
      <c r="PJU28" s="61"/>
      <c r="PJV28" s="61"/>
      <c r="PJW28" s="61"/>
      <c r="PJX28" s="61"/>
      <c r="PJY28" s="61"/>
      <c r="PJZ28" s="61"/>
      <c r="PKA28" s="61"/>
      <c r="PKB28" s="61"/>
      <c r="PKC28" s="61"/>
      <c r="PKD28" s="61"/>
      <c r="PKE28" s="61"/>
      <c r="PKF28" s="61"/>
      <c r="PKG28" s="61"/>
      <c r="PKH28" s="61"/>
      <c r="PKI28" s="61"/>
      <c r="PKJ28" s="61"/>
      <c r="PKK28" s="61"/>
      <c r="PKL28" s="61"/>
      <c r="PKM28" s="61"/>
      <c r="PKN28" s="61"/>
      <c r="PKO28" s="61"/>
      <c r="PKP28" s="61"/>
      <c r="PKQ28" s="61"/>
      <c r="PKR28" s="61"/>
      <c r="PKS28" s="61"/>
      <c r="PKT28" s="61"/>
      <c r="PKU28" s="61"/>
      <c r="PKV28" s="61"/>
      <c r="PKW28" s="61"/>
      <c r="PKX28" s="61"/>
      <c r="PKY28" s="61"/>
      <c r="PKZ28" s="61"/>
      <c r="PLA28" s="61"/>
      <c r="PLB28" s="61"/>
      <c r="PLC28" s="61"/>
      <c r="PLD28" s="61"/>
      <c r="PLE28" s="61"/>
      <c r="PLF28" s="61"/>
      <c r="PLG28" s="61"/>
      <c r="PLH28" s="61"/>
      <c r="PLI28" s="61"/>
      <c r="PLJ28" s="61"/>
      <c r="PLK28" s="61"/>
      <c r="PLL28" s="61"/>
      <c r="PLM28" s="61"/>
      <c r="PLN28" s="61"/>
      <c r="PLO28" s="61"/>
      <c r="PLP28" s="61"/>
      <c r="PLQ28" s="61"/>
      <c r="PLR28" s="61"/>
      <c r="PLS28" s="61"/>
      <c r="PLT28" s="61"/>
      <c r="PLU28" s="61"/>
      <c r="PLV28" s="61"/>
      <c r="PLW28" s="61"/>
      <c r="PLX28" s="61"/>
      <c r="PLY28" s="61"/>
      <c r="PLZ28" s="61"/>
      <c r="PMA28" s="61"/>
      <c r="PMB28" s="61"/>
      <c r="PMC28" s="61"/>
      <c r="PMD28" s="61"/>
      <c r="PME28" s="61"/>
      <c r="PMF28" s="61"/>
      <c r="PMG28" s="61"/>
      <c r="PMH28" s="61"/>
      <c r="PMI28" s="61"/>
      <c r="PMJ28" s="61"/>
      <c r="PMK28" s="61"/>
      <c r="PML28" s="61"/>
      <c r="PMM28" s="61"/>
      <c r="PMN28" s="61"/>
      <c r="PMO28" s="61"/>
      <c r="PMP28" s="61"/>
      <c r="PMQ28" s="61"/>
      <c r="PMR28" s="61"/>
      <c r="PMS28" s="61"/>
      <c r="PMT28" s="61"/>
      <c r="PMU28" s="61"/>
      <c r="PMV28" s="61"/>
      <c r="PMW28" s="61"/>
      <c r="PMX28" s="61"/>
      <c r="PMY28" s="61"/>
      <c r="PMZ28" s="61"/>
      <c r="PNA28" s="61"/>
      <c r="PNB28" s="61"/>
      <c r="PNC28" s="61"/>
      <c r="PND28" s="61"/>
      <c r="PNE28" s="61"/>
      <c r="PNF28" s="61"/>
      <c r="PNG28" s="61"/>
      <c r="PNH28" s="61"/>
      <c r="PNI28" s="61"/>
      <c r="PNJ28" s="61"/>
      <c r="PNK28" s="61"/>
      <c r="PNL28" s="61"/>
      <c r="PNM28" s="61"/>
      <c r="PNN28" s="61"/>
      <c r="PNO28" s="61"/>
      <c r="PNP28" s="61"/>
      <c r="PNQ28" s="61"/>
      <c r="PNR28" s="61"/>
      <c r="PNS28" s="61"/>
      <c r="PNT28" s="61"/>
      <c r="PNU28" s="61"/>
      <c r="PNV28" s="61"/>
      <c r="PNW28" s="61"/>
      <c r="PNX28" s="61"/>
      <c r="PNY28" s="61"/>
      <c r="PNZ28" s="61"/>
      <c r="POA28" s="61"/>
      <c r="POB28" s="61"/>
      <c r="POC28" s="61"/>
      <c r="POD28" s="61"/>
      <c r="POE28" s="61"/>
      <c r="POF28" s="61"/>
      <c r="POG28" s="61"/>
      <c r="POH28" s="61"/>
      <c r="POI28" s="61"/>
      <c r="POJ28" s="61"/>
      <c r="POK28" s="61"/>
      <c r="POL28" s="61"/>
      <c r="POM28" s="61"/>
      <c r="PON28" s="61"/>
      <c r="POO28" s="61"/>
      <c r="POP28" s="61"/>
      <c r="POQ28" s="61"/>
      <c r="POR28" s="61"/>
      <c r="POS28" s="61"/>
      <c r="POT28" s="61"/>
      <c r="POU28" s="61"/>
      <c r="POV28" s="61"/>
      <c r="POW28" s="61"/>
      <c r="POX28" s="61"/>
      <c r="POY28" s="61"/>
      <c r="POZ28" s="61"/>
      <c r="PPA28" s="61"/>
      <c r="PPB28" s="61"/>
      <c r="PPC28" s="61"/>
      <c r="PPD28" s="61"/>
      <c r="PPE28" s="61"/>
      <c r="PPF28" s="61"/>
      <c r="PPG28" s="61"/>
      <c r="PPH28" s="61"/>
      <c r="PPI28" s="61"/>
      <c r="PPJ28" s="61"/>
      <c r="PPK28" s="61"/>
      <c r="PPL28" s="61"/>
      <c r="PPM28" s="61"/>
      <c r="PPN28" s="61"/>
      <c r="PPO28" s="61"/>
      <c r="PPP28" s="61"/>
      <c r="PPQ28" s="61"/>
      <c r="PPR28" s="61"/>
      <c r="PPS28" s="61"/>
      <c r="PPT28" s="61"/>
      <c r="PPU28" s="61"/>
      <c r="PPV28" s="61"/>
      <c r="PPW28" s="61"/>
      <c r="PPX28" s="61"/>
      <c r="PPY28" s="61"/>
      <c r="PPZ28" s="61"/>
      <c r="PQA28" s="61"/>
      <c r="PQB28" s="61"/>
      <c r="PQC28" s="61"/>
      <c r="PQD28" s="61"/>
      <c r="PQE28" s="61"/>
      <c r="PQF28" s="61"/>
      <c r="PQG28" s="61"/>
      <c r="PQH28" s="61"/>
      <c r="PQI28" s="61"/>
      <c r="PQJ28" s="61"/>
      <c r="PQK28" s="61"/>
      <c r="PQL28" s="61"/>
      <c r="PQM28" s="61"/>
      <c r="PQN28" s="61"/>
      <c r="PQO28" s="61"/>
      <c r="PQP28" s="61"/>
      <c r="PQQ28" s="61"/>
      <c r="PQR28" s="61"/>
      <c r="PQS28" s="61"/>
      <c r="PQT28" s="61"/>
      <c r="PQU28" s="61"/>
      <c r="PQV28" s="61"/>
      <c r="PQW28" s="61"/>
      <c r="PQX28" s="61"/>
      <c r="PQY28" s="61"/>
      <c r="PQZ28" s="61"/>
      <c r="PRA28" s="61"/>
      <c r="PRB28" s="61"/>
      <c r="PRC28" s="61"/>
      <c r="PRD28" s="61"/>
      <c r="PRE28" s="61"/>
      <c r="PRF28" s="61"/>
      <c r="PRG28" s="61"/>
      <c r="PRH28" s="61"/>
      <c r="PRI28" s="61"/>
      <c r="PRJ28" s="61"/>
      <c r="PRK28" s="61"/>
      <c r="PRL28" s="61"/>
      <c r="PRM28" s="61"/>
      <c r="PRN28" s="61"/>
      <c r="PRO28" s="61"/>
      <c r="PRP28" s="61"/>
      <c r="PRQ28" s="61"/>
      <c r="PRR28" s="61"/>
      <c r="PRS28" s="61"/>
      <c r="PRT28" s="61"/>
      <c r="PRU28" s="61"/>
      <c r="PRV28" s="61"/>
      <c r="PRW28" s="61"/>
      <c r="PRX28" s="61"/>
      <c r="PRY28" s="61"/>
      <c r="PRZ28" s="61"/>
      <c r="PSA28" s="61"/>
      <c r="PSB28" s="61"/>
      <c r="PSC28" s="61"/>
      <c r="PSD28" s="61"/>
      <c r="PSE28" s="61"/>
      <c r="PSF28" s="61"/>
      <c r="PSG28" s="61"/>
      <c r="PSH28" s="61"/>
      <c r="PSI28" s="61"/>
      <c r="PSJ28" s="61"/>
      <c r="PSK28" s="61"/>
      <c r="PSL28" s="61"/>
      <c r="PSM28" s="61"/>
      <c r="PSN28" s="61"/>
      <c r="PSO28" s="61"/>
      <c r="PSP28" s="61"/>
      <c r="PSQ28" s="61"/>
      <c r="PSR28" s="61"/>
      <c r="PSS28" s="61"/>
      <c r="PST28" s="61"/>
      <c r="PSU28" s="61"/>
      <c r="PSV28" s="61"/>
      <c r="PSW28" s="61"/>
      <c r="PSX28" s="61"/>
      <c r="PSY28" s="61"/>
      <c r="PSZ28" s="61"/>
      <c r="PTA28" s="61"/>
      <c r="PTB28" s="61"/>
      <c r="PTC28" s="61"/>
      <c r="PTD28" s="61"/>
      <c r="PTE28" s="61"/>
      <c r="PTF28" s="61"/>
      <c r="PTG28" s="61"/>
      <c r="PTH28" s="61"/>
      <c r="PTI28" s="61"/>
      <c r="PTJ28" s="61"/>
      <c r="PTK28" s="61"/>
      <c r="PTL28" s="61"/>
      <c r="PTM28" s="61"/>
      <c r="PTN28" s="61"/>
      <c r="PTO28" s="61"/>
      <c r="PTP28" s="61"/>
      <c r="PTQ28" s="61"/>
      <c r="PTR28" s="61"/>
      <c r="PTS28" s="61"/>
      <c r="PTT28" s="61"/>
      <c r="PTU28" s="61"/>
      <c r="PTV28" s="61"/>
      <c r="PTW28" s="61"/>
      <c r="PTX28" s="61"/>
      <c r="PTY28" s="61"/>
      <c r="PTZ28" s="61"/>
      <c r="PUA28" s="61"/>
      <c r="PUB28" s="61"/>
      <c r="PUC28" s="61"/>
      <c r="PUD28" s="61"/>
      <c r="PUE28" s="61"/>
      <c r="PUF28" s="61"/>
      <c r="PUG28" s="61"/>
      <c r="PUH28" s="61"/>
      <c r="PUI28" s="61"/>
      <c r="PUJ28" s="61"/>
      <c r="PUK28" s="61"/>
      <c r="PUL28" s="61"/>
      <c r="PUM28" s="61"/>
      <c r="PUN28" s="61"/>
      <c r="PUO28" s="61"/>
      <c r="PUP28" s="61"/>
      <c r="PUQ28" s="61"/>
      <c r="PUR28" s="61"/>
      <c r="PUS28" s="61"/>
      <c r="PUT28" s="61"/>
      <c r="PUU28" s="61"/>
      <c r="PUV28" s="61"/>
      <c r="PUW28" s="61"/>
      <c r="PUX28" s="61"/>
      <c r="PUY28" s="61"/>
      <c r="PUZ28" s="61"/>
      <c r="PVA28" s="61"/>
      <c r="PVB28" s="61"/>
      <c r="PVC28" s="61"/>
      <c r="PVD28" s="61"/>
      <c r="PVE28" s="61"/>
      <c r="PVF28" s="61"/>
      <c r="PVG28" s="61"/>
      <c r="PVH28" s="61"/>
      <c r="PVI28" s="61"/>
      <c r="PVJ28" s="61"/>
      <c r="PVK28" s="61"/>
      <c r="PVL28" s="61"/>
      <c r="PVM28" s="61"/>
      <c r="PVN28" s="61"/>
      <c r="PVO28" s="61"/>
      <c r="PVP28" s="61"/>
      <c r="PVQ28" s="61"/>
      <c r="PVR28" s="61"/>
      <c r="PVS28" s="61"/>
      <c r="PVT28" s="61"/>
      <c r="PVU28" s="61"/>
      <c r="PVV28" s="61"/>
      <c r="PVW28" s="61"/>
      <c r="PVX28" s="61"/>
      <c r="PVY28" s="61"/>
      <c r="PVZ28" s="61"/>
      <c r="PWA28" s="61"/>
      <c r="PWB28" s="61"/>
      <c r="PWC28" s="61"/>
      <c r="PWD28" s="61"/>
      <c r="PWE28" s="61"/>
      <c r="PWF28" s="61"/>
      <c r="PWG28" s="61"/>
      <c r="PWH28" s="61"/>
      <c r="PWI28" s="61"/>
      <c r="PWJ28" s="61"/>
      <c r="PWK28" s="61"/>
      <c r="PWL28" s="61"/>
      <c r="PWM28" s="61"/>
      <c r="PWN28" s="61"/>
      <c r="PWO28" s="61"/>
      <c r="PWP28" s="61"/>
      <c r="PWQ28" s="61"/>
      <c r="PWR28" s="61"/>
      <c r="PWS28" s="61"/>
      <c r="PWT28" s="61"/>
      <c r="PWU28" s="61"/>
      <c r="PWV28" s="61"/>
      <c r="PWW28" s="61"/>
      <c r="PWX28" s="61"/>
      <c r="PWY28" s="61"/>
      <c r="PWZ28" s="61"/>
      <c r="PXA28" s="61"/>
      <c r="PXB28" s="61"/>
      <c r="PXC28" s="61"/>
      <c r="PXD28" s="61"/>
      <c r="PXE28" s="61"/>
      <c r="PXF28" s="61"/>
      <c r="PXG28" s="61"/>
      <c r="PXH28" s="61"/>
      <c r="PXI28" s="61"/>
      <c r="PXJ28" s="61"/>
      <c r="PXK28" s="61"/>
      <c r="PXL28" s="61"/>
      <c r="PXM28" s="61"/>
      <c r="PXN28" s="61"/>
      <c r="PXO28" s="61"/>
      <c r="PXP28" s="61"/>
      <c r="PXQ28" s="61"/>
      <c r="PXR28" s="61"/>
      <c r="PXS28" s="61"/>
      <c r="PXT28" s="61"/>
      <c r="PXU28" s="61"/>
      <c r="PXV28" s="61"/>
      <c r="PXW28" s="61"/>
      <c r="PXX28" s="61"/>
      <c r="PXY28" s="61"/>
      <c r="PXZ28" s="61"/>
      <c r="PYA28" s="61"/>
      <c r="PYB28" s="61"/>
      <c r="PYC28" s="61"/>
      <c r="PYD28" s="61"/>
      <c r="PYE28" s="61"/>
      <c r="PYF28" s="61"/>
      <c r="PYG28" s="61"/>
      <c r="PYH28" s="61"/>
      <c r="PYI28" s="61"/>
      <c r="PYJ28" s="61"/>
      <c r="PYK28" s="61"/>
      <c r="PYL28" s="61"/>
      <c r="PYM28" s="61"/>
      <c r="PYN28" s="61"/>
      <c r="PYO28" s="61"/>
      <c r="PYP28" s="61"/>
      <c r="PYQ28" s="61"/>
      <c r="PYR28" s="61"/>
      <c r="PYS28" s="61"/>
      <c r="PYT28" s="61"/>
      <c r="PYU28" s="61"/>
      <c r="PYV28" s="61"/>
      <c r="PYW28" s="61"/>
      <c r="PYX28" s="61"/>
      <c r="PYY28" s="61"/>
      <c r="PYZ28" s="61"/>
      <c r="PZA28" s="61"/>
      <c r="PZB28" s="61"/>
      <c r="PZC28" s="61"/>
      <c r="PZD28" s="61"/>
      <c r="PZE28" s="61"/>
      <c r="PZF28" s="61"/>
      <c r="PZG28" s="61"/>
      <c r="PZH28" s="61"/>
      <c r="PZI28" s="61"/>
      <c r="PZJ28" s="61"/>
      <c r="PZK28" s="61"/>
      <c r="PZL28" s="61"/>
      <c r="PZM28" s="61"/>
      <c r="PZN28" s="61"/>
      <c r="PZO28" s="61"/>
      <c r="PZP28" s="61"/>
      <c r="PZQ28" s="61"/>
      <c r="PZR28" s="61"/>
      <c r="PZS28" s="61"/>
      <c r="PZT28" s="61"/>
      <c r="PZU28" s="61"/>
      <c r="PZV28" s="61"/>
      <c r="PZW28" s="61"/>
      <c r="PZX28" s="61"/>
      <c r="PZY28" s="61"/>
      <c r="PZZ28" s="61"/>
      <c r="QAA28" s="61"/>
      <c r="QAB28" s="61"/>
      <c r="QAC28" s="61"/>
      <c r="QAD28" s="61"/>
      <c r="QAE28" s="61"/>
      <c r="QAF28" s="61"/>
      <c r="QAG28" s="61"/>
      <c r="QAH28" s="61"/>
      <c r="QAI28" s="61"/>
      <c r="QAJ28" s="61"/>
      <c r="QAK28" s="61"/>
      <c r="QAL28" s="61"/>
      <c r="QAM28" s="61"/>
      <c r="QAN28" s="61"/>
      <c r="QAO28" s="61"/>
      <c r="QAP28" s="61"/>
      <c r="QAQ28" s="61"/>
      <c r="QAR28" s="61"/>
      <c r="QAS28" s="61"/>
      <c r="QAT28" s="61"/>
      <c r="QAU28" s="61"/>
      <c r="QAV28" s="61"/>
      <c r="QAW28" s="61"/>
      <c r="QAX28" s="61"/>
      <c r="QAY28" s="61"/>
      <c r="QAZ28" s="61"/>
      <c r="QBA28" s="61"/>
      <c r="QBB28" s="61"/>
      <c r="QBC28" s="61"/>
      <c r="QBD28" s="61"/>
      <c r="QBE28" s="61"/>
      <c r="QBF28" s="61"/>
      <c r="QBG28" s="61"/>
      <c r="QBH28" s="61"/>
      <c r="QBI28" s="61"/>
      <c r="QBJ28" s="61"/>
      <c r="QBK28" s="61"/>
      <c r="QBL28" s="61"/>
      <c r="QBM28" s="61"/>
      <c r="QBN28" s="61"/>
      <c r="QBO28" s="61"/>
      <c r="QBP28" s="61"/>
      <c r="QBQ28" s="61"/>
      <c r="QBR28" s="61"/>
      <c r="QBS28" s="61"/>
      <c r="QBT28" s="61"/>
      <c r="QBU28" s="61"/>
      <c r="QBV28" s="61"/>
      <c r="QBW28" s="61"/>
      <c r="QBX28" s="61"/>
      <c r="QBY28" s="61"/>
      <c r="QBZ28" s="61"/>
      <c r="QCA28" s="61"/>
      <c r="QCB28" s="61"/>
      <c r="QCC28" s="61"/>
      <c r="QCD28" s="61"/>
      <c r="QCE28" s="61"/>
      <c r="QCF28" s="61"/>
      <c r="QCG28" s="61"/>
      <c r="QCH28" s="61"/>
      <c r="QCI28" s="61"/>
      <c r="QCJ28" s="61"/>
      <c r="QCK28" s="61"/>
      <c r="QCL28" s="61"/>
      <c r="QCM28" s="61"/>
      <c r="QCN28" s="61"/>
      <c r="QCO28" s="61"/>
      <c r="QCP28" s="61"/>
      <c r="QCQ28" s="61"/>
      <c r="QCR28" s="61"/>
      <c r="QCS28" s="61"/>
      <c r="QCT28" s="61"/>
      <c r="QCU28" s="61"/>
      <c r="QCV28" s="61"/>
      <c r="QCW28" s="61"/>
      <c r="QCX28" s="61"/>
      <c r="QCY28" s="61"/>
      <c r="QCZ28" s="61"/>
      <c r="QDA28" s="61"/>
      <c r="QDB28" s="61"/>
      <c r="QDC28" s="61"/>
      <c r="QDD28" s="61"/>
      <c r="QDE28" s="61"/>
      <c r="QDF28" s="61"/>
      <c r="QDG28" s="61"/>
      <c r="QDH28" s="61"/>
      <c r="QDI28" s="61"/>
      <c r="QDJ28" s="61"/>
      <c r="QDK28" s="61"/>
      <c r="QDL28" s="61"/>
      <c r="QDM28" s="61"/>
      <c r="QDN28" s="61"/>
      <c r="QDO28" s="61"/>
      <c r="QDP28" s="61"/>
      <c r="QDQ28" s="61"/>
      <c r="QDR28" s="61"/>
      <c r="QDS28" s="61"/>
      <c r="QDT28" s="61"/>
      <c r="QDU28" s="61"/>
      <c r="QDV28" s="61"/>
      <c r="QDW28" s="61"/>
      <c r="QDX28" s="61"/>
      <c r="QDY28" s="61"/>
      <c r="QDZ28" s="61"/>
      <c r="QEA28" s="61"/>
      <c r="QEB28" s="61"/>
      <c r="QEC28" s="61"/>
      <c r="QED28" s="61"/>
      <c r="QEE28" s="61"/>
      <c r="QEF28" s="61"/>
      <c r="QEG28" s="61"/>
      <c r="QEH28" s="61"/>
      <c r="QEI28" s="61"/>
      <c r="QEJ28" s="61"/>
      <c r="QEK28" s="61"/>
      <c r="QEL28" s="61"/>
      <c r="QEM28" s="61"/>
      <c r="QEN28" s="61"/>
      <c r="QEO28" s="61"/>
      <c r="QEP28" s="61"/>
      <c r="QEQ28" s="61"/>
      <c r="QER28" s="61"/>
      <c r="QES28" s="61"/>
      <c r="QET28" s="61"/>
      <c r="QEU28" s="61"/>
      <c r="QEV28" s="61"/>
      <c r="QEW28" s="61"/>
      <c r="QEX28" s="61"/>
      <c r="QEY28" s="61"/>
      <c r="QEZ28" s="61"/>
      <c r="QFA28" s="61"/>
      <c r="QFB28" s="61"/>
      <c r="QFC28" s="61"/>
      <c r="QFD28" s="61"/>
      <c r="QFE28" s="61"/>
      <c r="QFF28" s="61"/>
      <c r="QFG28" s="61"/>
      <c r="QFH28" s="61"/>
      <c r="QFI28" s="61"/>
      <c r="QFJ28" s="61"/>
      <c r="QFK28" s="61"/>
      <c r="QFL28" s="61"/>
      <c r="QFM28" s="61"/>
      <c r="QFN28" s="61"/>
      <c r="QFO28" s="61"/>
      <c r="QFP28" s="61"/>
      <c r="QFQ28" s="61"/>
      <c r="QFR28" s="61"/>
      <c r="QFS28" s="61"/>
      <c r="QFT28" s="61"/>
      <c r="QFU28" s="61"/>
      <c r="QFV28" s="61"/>
      <c r="QFW28" s="61"/>
      <c r="QFX28" s="61"/>
      <c r="QFY28" s="61"/>
      <c r="QFZ28" s="61"/>
      <c r="QGA28" s="61"/>
      <c r="QGB28" s="61"/>
      <c r="QGC28" s="61"/>
      <c r="QGD28" s="61"/>
      <c r="QGE28" s="61"/>
      <c r="QGF28" s="61"/>
      <c r="QGG28" s="61"/>
      <c r="QGH28" s="61"/>
      <c r="QGI28" s="61"/>
      <c r="QGJ28" s="61"/>
      <c r="QGK28" s="61"/>
      <c r="QGL28" s="61"/>
      <c r="QGM28" s="61"/>
      <c r="QGN28" s="61"/>
      <c r="QGO28" s="61"/>
      <c r="QGP28" s="61"/>
      <c r="QGQ28" s="61"/>
      <c r="QGR28" s="61"/>
      <c r="QGS28" s="61"/>
      <c r="QGT28" s="61"/>
      <c r="QGU28" s="61"/>
      <c r="QGV28" s="61"/>
      <c r="QGW28" s="61"/>
      <c r="QGX28" s="61"/>
      <c r="QGY28" s="61"/>
      <c r="QGZ28" s="61"/>
      <c r="QHA28" s="61"/>
      <c r="QHB28" s="61"/>
      <c r="QHC28" s="61"/>
      <c r="QHD28" s="61"/>
      <c r="QHE28" s="61"/>
      <c r="QHF28" s="61"/>
      <c r="QHG28" s="61"/>
      <c r="QHH28" s="61"/>
      <c r="QHI28" s="61"/>
      <c r="QHJ28" s="61"/>
      <c r="QHK28" s="61"/>
      <c r="QHL28" s="61"/>
      <c r="QHM28" s="61"/>
      <c r="QHN28" s="61"/>
      <c r="QHO28" s="61"/>
      <c r="QHP28" s="61"/>
      <c r="QHQ28" s="61"/>
      <c r="QHR28" s="61"/>
      <c r="QHS28" s="61"/>
      <c r="QHT28" s="61"/>
      <c r="QHU28" s="61"/>
      <c r="QHV28" s="61"/>
      <c r="QHW28" s="61"/>
      <c r="QHX28" s="61"/>
      <c r="QHY28" s="61"/>
      <c r="QHZ28" s="61"/>
      <c r="QIA28" s="61"/>
      <c r="QIB28" s="61"/>
      <c r="QIC28" s="61"/>
      <c r="QID28" s="61"/>
      <c r="QIE28" s="61"/>
      <c r="QIF28" s="61"/>
      <c r="QIG28" s="61"/>
      <c r="QIH28" s="61"/>
      <c r="QII28" s="61"/>
      <c r="QIJ28" s="61"/>
      <c r="QIK28" s="61"/>
      <c r="QIL28" s="61"/>
      <c r="QIM28" s="61"/>
      <c r="QIN28" s="61"/>
      <c r="QIO28" s="61"/>
      <c r="QIP28" s="61"/>
      <c r="QIQ28" s="61"/>
      <c r="QIR28" s="61"/>
      <c r="QIS28" s="61"/>
      <c r="QIT28" s="61"/>
      <c r="QIU28" s="61"/>
      <c r="QIV28" s="61"/>
      <c r="QIW28" s="61"/>
      <c r="QIX28" s="61"/>
      <c r="QIY28" s="61"/>
      <c r="QIZ28" s="61"/>
      <c r="QJA28" s="61"/>
      <c r="QJB28" s="61"/>
      <c r="QJC28" s="61"/>
      <c r="QJD28" s="61"/>
      <c r="QJE28" s="61"/>
      <c r="QJF28" s="61"/>
      <c r="QJG28" s="61"/>
      <c r="QJH28" s="61"/>
      <c r="QJI28" s="61"/>
      <c r="QJJ28" s="61"/>
      <c r="QJK28" s="61"/>
      <c r="QJL28" s="61"/>
      <c r="QJM28" s="61"/>
      <c r="QJN28" s="61"/>
      <c r="QJO28" s="61"/>
      <c r="QJP28" s="61"/>
      <c r="QJQ28" s="61"/>
      <c r="QJR28" s="61"/>
      <c r="QJS28" s="61"/>
      <c r="QJT28" s="61"/>
      <c r="QJU28" s="61"/>
      <c r="QJV28" s="61"/>
      <c r="QJW28" s="61"/>
      <c r="QJX28" s="61"/>
      <c r="QJY28" s="61"/>
      <c r="QJZ28" s="61"/>
      <c r="QKA28" s="61"/>
      <c r="QKB28" s="61"/>
      <c r="QKC28" s="61"/>
      <c r="QKD28" s="61"/>
      <c r="QKE28" s="61"/>
      <c r="QKF28" s="61"/>
      <c r="QKG28" s="61"/>
      <c r="QKH28" s="61"/>
      <c r="QKI28" s="61"/>
      <c r="QKJ28" s="61"/>
      <c r="QKK28" s="61"/>
      <c r="QKL28" s="61"/>
      <c r="QKM28" s="61"/>
      <c r="QKN28" s="61"/>
      <c r="QKO28" s="61"/>
      <c r="QKP28" s="61"/>
      <c r="QKQ28" s="61"/>
      <c r="QKR28" s="61"/>
      <c r="QKS28" s="61"/>
      <c r="QKT28" s="61"/>
      <c r="QKU28" s="61"/>
      <c r="QKV28" s="61"/>
      <c r="QKW28" s="61"/>
      <c r="QKX28" s="61"/>
      <c r="QKY28" s="61"/>
      <c r="QKZ28" s="61"/>
      <c r="QLA28" s="61"/>
      <c r="QLB28" s="61"/>
      <c r="QLC28" s="61"/>
      <c r="QLD28" s="61"/>
      <c r="QLE28" s="61"/>
      <c r="QLF28" s="61"/>
      <c r="QLG28" s="61"/>
      <c r="QLH28" s="61"/>
      <c r="QLI28" s="61"/>
      <c r="QLJ28" s="61"/>
      <c r="QLK28" s="61"/>
      <c r="QLL28" s="61"/>
      <c r="QLM28" s="61"/>
      <c r="QLN28" s="61"/>
      <c r="QLO28" s="61"/>
      <c r="QLP28" s="61"/>
      <c r="QLQ28" s="61"/>
      <c r="QLR28" s="61"/>
      <c r="QLS28" s="61"/>
      <c r="QLT28" s="61"/>
      <c r="QLU28" s="61"/>
      <c r="QLV28" s="61"/>
      <c r="QLW28" s="61"/>
      <c r="QLX28" s="61"/>
      <c r="QLY28" s="61"/>
      <c r="QLZ28" s="61"/>
      <c r="QMA28" s="61"/>
      <c r="QMB28" s="61"/>
      <c r="QMC28" s="61"/>
      <c r="QMD28" s="61"/>
      <c r="QME28" s="61"/>
      <c r="QMF28" s="61"/>
      <c r="QMG28" s="61"/>
      <c r="QMH28" s="61"/>
      <c r="QMI28" s="61"/>
      <c r="QMJ28" s="61"/>
      <c r="QMK28" s="61"/>
      <c r="QML28" s="61"/>
      <c r="QMM28" s="61"/>
      <c r="QMN28" s="61"/>
      <c r="QMO28" s="61"/>
      <c r="QMP28" s="61"/>
      <c r="QMQ28" s="61"/>
      <c r="QMR28" s="61"/>
      <c r="QMS28" s="61"/>
      <c r="QMT28" s="61"/>
      <c r="QMU28" s="61"/>
      <c r="QMV28" s="61"/>
      <c r="QMW28" s="61"/>
      <c r="QMX28" s="61"/>
      <c r="QMY28" s="61"/>
      <c r="QMZ28" s="61"/>
      <c r="QNA28" s="61"/>
      <c r="QNB28" s="61"/>
      <c r="QNC28" s="61"/>
      <c r="QND28" s="61"/>
      <c r="QNE28" s="61"/>
      <c r="QNF28" s="61"/>
      <c r="QNG28" s="61"/>
      <c r="QNH28" s="61"/>
      <c r="QNI28" s="61"/>
      <c r="QNJ28" s="61"/>
      <c r="QNK28" s="61"/>
      <c r="QNL28" s="61"/>
      <c r="QNM28" s="61"/>
      <c r="QNN28" s="61"/>
      <c r="QNO28" s="61"/>
      <c r="QNP28" s="61"/>
      <c r="QNQ28" s="61"/>
      <c r="QNR28" s="61"/>
      <c r="QNS28" s="61"/>
      <c r="QNT28" s="61"/>
      <c r="QNU28" s="61"/>
      <c r="QNV28" s="61"/>
      <c r="QNW28" s="61"/>
      <c r="QNX28" s="61"/>
      <c r="QNY28" s="61"/>
      <c r="QNZ28" s="61"/>
      <c r="QOA28" s="61"/>
      <c r="QOB28" s="61"/>
      <c r="QOC28" s="61"/>
      <c r="QOD28" s="61"/>
      <c r="QOE28" s="61"/>
      <c r="QOF28" s="61"/>
      <c r="QOG28" s="61"/>
      <c r="QOH28" s="61"/>
      <c r="QOI28" s="61"/>
      <c r="QOJ28" s="61"/>
      <c r="QOK28" s="61"/>
      <c r="QOL28" s="61"/>
      <c r="QOM28" s="61"/>
      <c r="QON28" s="61"/>
      <c r="QOO28" s="61"/>
      <c r="QOP28" s="61"/>
      <c r="QOQ28" s="61"/>
      <c r="QOR28" s="61"/>
      <c r="QOS28" s="61"/>
      <c r="QOT28" s="61"/>
      <c r="QOU28" s="61"/>
      <c r="QOV28" s="61"/>
      <c r="QOW28" s="61"/>
      <c r="QOX28" s="61"/>
      <c r="QOY28" s="61"/>
      <c r="QOZ28" s="61"/>
      <c r="QPA28" s="61"/>
      <c r="QPB28" s="61"/>
      <c r="QPC28" s="61"/>
      <c r="QPD28" s="61"/>
      <c r="QPE28" s="61"/>
      <c r="QPF28" s="61"/>
      <c r="QPG28" s="61"/>
      <c r="QPH28" s="61"/>
      <c r="QPI28" s="61"/>
      <c r="QPJ28" s="61"/>
      <c r="QPK28" s="61"/>
      <c r="QPL28" s="61"/>
      <c r="QPM28" s="61"/>
      <c r="QPN28" s="61"/>
      <c r="QPO28" s="61"/>
      <c r="QPP28" s="61"/>
      <c r="QPQ28" s="61"/>
      <c r="QPR28" s="61"/>
      <c r="QPS28" s="61"/>
      <c r="QPT28" s="61"/>
      <c r="QPU28" s="61"/>
      <c r="QPV28" s="61"/>
      <c r="QPW28" s="61"/>
      <c r="QPX28" s="61"/>
      <c r="QPY28" s="61"/>
      <c r="QPZ28" s="61"/>
      <c r="QQA28" s="61"/>
      <c r="QQB28" s="61"/>
      <c r="QQC28" s="61"/>
      <c r="QQD28" s="61"/>
      <c r="QQE28" s="61"/>
      <c r="QQF28" s="61"/>
      <c r="QQG28" s="61"/>
      <c r="QQH28" s="61"/>
      <c r="QQI28" s="61"/>
      <c r="QQJ28" s="61"/>
      <c r="QQK28" s="61"/>
      <c r="QQL28" s="61"/>
      <c r="QQM28" s="61"/>
      <c r="QQN28" s="61"/>
      <c r="QQO28" s="61"/>
      <c r="QQP28" s="61"/>
      <c r="QQQ28" s="61"/>
      <c r="QQR28" s="61"/>
      <c r="QQS28" s="61"/>
      <c r="QQT28" s="61"/>
      <c r="QQU28" s="61"/>
      <c r="QQV28" s="61"/>
      <c r="QQW28" s="61"/>
      <c r="QQX28" s="61"/>
      <c r="QQY28" s="61"/>
      <c r="QQZ28" s="61"/>
      <c r="QRA28" s="61"/>
      <c r="QRB28" s="61"/>
      <c r="QRC28" s="61"/>
      <c r="QRD28" s="61"/>
      <c r="QRE28" s="61"/>
      <c r="QRF28" s="61"/>
      <c r="QRG28" s="61"/>
      <c r="QRH28" s="61"/>
      <c r="QRI28" s="61"/>
      <c r="QRJ28" s="61"/>
      <c r="QRK28" s="61"/>
      <c r="QRL28" s="61"/>
      <c r="QRM28" s="61"/>
      <c r="QRN28" s="61"/>
      <c r="QRO28" s="61"/>
      <c r="QRP28" s="61"/>
      <c r="QRQ28" s="61"/>
      <c r="QRR28" s="61"/>
      <c r="QRS28" s="61"/>
      <c r="QRT28" s="61"/>
      <c r="QRU28" s="61"/>
      <c r="QRV28" s="61"/>
      <c r="QRW28" s="61"/>
      <c r="QRX28" s="61"/>
      <c r="QRY28" s="61"/>
      <c r="QRZ28" s="61"/>
      <c r="QSA28" s="61"/>
      <c r="QSB28" s="61"/>
      <c r="QSC28" s="61"/>
      <c r="QSD28" s="61"/>
      <c r="QSE28" s="61"/>
      <c r="QSF28" s="61"/>
      <c r="QSG28" s="61"/>
      <c r="QSH28" s="61"/>
      <c r="QSI28" s="61"/>
      <c r="QSJ28" s="61"/>
      <c r="QSK28" s="61"/>
      <c r="QSL28" s="61"/>
      <c r="QSM28" s="61"/>
      <c r="QSN28" s="61"/>
      <c r="QSO28" s="61"/>
      <c r="QSP28" s="61"/>
      <c r="QSQ28" s="61"/>
      <c r="QSR28" s="61"/>
      <c r="QSS28" s="61"/>
      <c r="QST28" s="61"/>
      <c r="QSU28" s="61"/>
      <c r="QSV28" s="61"/>
      <c r="QSW28" s="61"/>
      <c r="QSX28" s="61"/>
      <c r="QSY28" s="61"/>
      <c r="QSZ28" s="61"/>
      <c r="QTA28" s="61"/>
      <c r="QTB28" s="61"/>
      <c r="QTC28" s="61"/>
      <c r="QTD28" s="61"/>
      <c r="QTE28" s="61"/>
      <c r="QTF28" s="61"/>
      <c r="QTG28" s="61"/>
      <c r="QTH28" s="61"/>
      <c r="QTI28" s="61"/>
      <c r="QTJ28" s="61"/>
      <c r="QTK28" s="61"/>
      <c r="QTL28" s="61"/>
      <c r="QTM28" s="61"/>
      <c r="QTN28" s="61"/>
      <c r="QTO28" s="61"/>
      <c r="QTP28" s="61"/>
      <c r="QTQ28" s="61"/>
      <c r="QTR28" s="61"/>
      <c r="QTS28" s="61"/>
      <c r="QTT28" s="61"/>
      <c r="QTU28" s="61"/>
      <c r="QTV28" s="61"/>
      <c r="QTW28" s="61"/>
      <c r="QTX28" s="61"/>
      <c r="QTY28" s="61"/>
      <c r="QTZ28" s="61"/>
      <c r="QUA28" s="61"/>
      <c r="QUB28" s="61"/>
      <c r="QUC28" s="61"/>
      <c r="QUD28" s="61"/>
      <c r="QUE28" s="61"/>
      <c r="QUF28" s="61"/>
      <c r="QUG28" s="61"/>
      <c r="QUH28" s="61"/>
      <c r="QUI28" s="61"/>
      <c r="QUJ28" s="61"/>
      <c r="QUK28" s="61"/>
      <c r="QUL28" s="61"/>
      <c r="QUM28" s="61"/>
      <c r="QUN28" s="61"/>
      <c r="QUO28" s="61"/>
      <c r="QUP28" s="61"/>
      <c r="QUQ28" s="61"/>
      <c r="QUR28" s="61"/>
      <c r="QUS28" s="61"/>
      <c r="QUT28" s="61"/>
      <c r="QUU28" s="61"/>
      <c r="QUV28" s="61"/>
      <c r="QUW28" s="61"/>
      <c r="QUX28" s="61"/>
      <c r="QUY28" s="61"/>
      <c r="QUZ28" s="61"/>
      <c r="QVA28" s="61"/>
      <c r="QVB28" s="61"/>
      <c r="QVC28" s="61"/>
      <c r="QVD28" s="61"/>
      <c r="QVE28" s="61"/>
      <c r="QVF28" s="61"/>
      <c r="QVG28" s="61"/>
      <c r="QVH28" s="61"/>
      <c r="QVI28" s="61"/>
      <c r="QVJ28" s="61"/>
      <c r="QVK28" s="61"/>
      <c r="QVL28" s="61"/>
      <c r="QVM28" s="61"/>
      <c r="QVN28" s="61"/>
      <c r="QVO28" s="61"/>
      <c r="QVP28" s="61"/>
      <c r="QVQ28" s="61"/>
      <c r="QVR28" s="61"/>
      <c r="QVS28" s="61"/>
      <c r="QVT28" s="61"/>
      <c r="QVU28" s="61"/>
      <c r="QVV28" s="61"/>
      <c r="QVW28" s="61"/>
      <c r="QVX28" s="61"/>
      <c r="QVY28" s="61"/>
      <c r="QVZ28" s="61"/>
      <c r="QWA28" s="61"/>
      <c r="QWB28" s="61"/>
      <c r="QWC28" s="61"/>
      <c r="QWD28" s="61"/>
      <c r="QWE28" s="61"/>
      <c r="QWF28" s="61"/>
      <c r="QWG28" s="61"/>
      <c r="QWH28" s="61"/>
      <c r="QWI28" s="61"/>
      <c r="QWJ28" s="61"/>
      <c r="QWK28" s="61"/>
      <c r="QWL28" s="61"/>
      <c r="QWM28" s="61"/>
      <c r="QWN28" s="61"/>
      <c r="QWO28" s="61"/>
      <c r="QWP28" s="61"/>
      <c r="QWQ28" s="61"/>
      <c r="QWR28" s="61"/>
      <c r="QWS28" s="61"/>
      <c r="QWT28" s="61"/>
      <c r="QWU28" s="61"/>
      <c r="QWV28" s="61"/>
      <c r="QWW28" s="61"/>
      <c r="QWX28" s="61"/>
      <c r="QWY28" s="61"/>
      <c r="QWZ28" s="61"/>
      <c r="QXA28" s="61"/>
      <c r="QXB28" s="61"/>
      <c r="QXC28" s="61"/>
      <c r="QXD28" s="61"/>
      <c r="QXE28" s="61"/>
      <c r="QXF28" s="61"/>
      <c r="QXG28" s="61"/>
      <c r="QXH28" s="61"/>
      <c r="QXI28" s="61"/>
      <c r="QXJ28" s="61"/>
      <c r="QXK28" s="61"/>
      <c r="QXL28" s="61"/>
      <c r="QXM28" s="61"/>
      <c r="QXN28" s="61"/>
      <c r="QXO28" s="61"/>
      <c r="QXP28" s="61"/>
      <c r="QXQ28" s="61"/>
      <c r="QXR28" s="61"/>
      <c r="QXS28" s="61"/>
      <c r="QXT28" s="61"/>
      <c r="QXU28" s="61"/>
      <c r="QXV28" s="61"/>
      <c r="QXW28" s="61"/>
      <c r="QXX28" s="61"/>
      <c r="QXY28" s="61"/>
      <c r="QXZ28" s="61"/>
      <c r="QYA28" s="61"/>
      <c r="QYB28" s="61"/>
      <c r="QYC28" s="61"/>
      <c r="QYD28" s="61"/>
      <c r="QYE28" s="61"/>
      <c r="QYF28" s="61"/>
      <c r="QYG28" s="61"/>
      <c r="QYH28" s="61"/>
      <c r="QYI28" s="61"/>
      <c r="QYJ28" s="61"/>
      <c r="QYK28" s="61"/>
      <c r="QYL28" s="61"/>
      <c r="QYM28" s="61"/>
      <c r="QYN28" s="61"/>
      <c r="QYO28" s="61"/>
      <c r="QYP28" s="61"/>
      <c r="QYQ28" s="61"/>
      <c r="QYR28" s="61"/>
      <c r="QYS28" s="61"/>
      <c r="QYT28" s="61"/>
      <c r="QYU28" s="61"/>
      <c r="QYV28" s="61"/>
      <c r="QYW28" s="61"/>
      <c r="QYX28" s="61"/>
      <c r="QYY28" s="61"/>
      <c r="QYZ28" s="61"/>
      <c r="QZA28" s="61"/>
      <c r="QZB28" s="61"/>
      <c r="QZC28" s="61"/>
      <c r="QZD28" s="61"/>
      <c r="QZE28" s="61"/>
      <c r="QZF28" s="61"/>
      <c r="QZG28" s="61"/>
      <c r="QZH28" s="61"/>
      <c r="QZI28" s="61"/>
      <c r="QZJ28" s="61"/>
      <c r="QZK28" s="61"/>
      <c r="QZL28" s="61"/>
      <c r="QZM28" s="61"/>
      <c r="QZN28" s="61"/>
      <c r="QZO28" s="61"/>
      <c r="QZP28" s="61"/>
      <c r="QZQ28" s="61"/>
      <c r="QZR28" s="61"/>
      <c r="QZS28" s="61"/>
      <c r="QZT28" s="61"/>
      <c r="QZU28" s="61"/>
      <c r="QZV28" s="61"/>
      <c r="QZW28" s="61"/>
      <c r="QZX28" s="61"/>
      <c r="QZY28" s="61"/>
      <c r="QZZ28" s="61"/>
      <c r="RAA28" s="61"/>
      <c r="RAB28" s="61"/>
      <c r="RAC28" s="61"/>
      <c r="RAD28" s="61"/>
      <c r="RAE28" s="61"/>
      <c r="RAF28" s="61"/>
      <c r="RAG28" s="61"/>
      <c r="RAH28" s="61"/>
      <c r="RAI28" s="61"/>
      <c r="RAJ28" s="61"/>
      <c r="RAK28" s="61"/>
      <c r="RAL28" s="61"/>
      <c r="RAM28" s="61"/>
      <c r="RAN28" s="61"/>
      <c r="RAO28" s="61"/>
      <c r="RAP28" s="61"/>
      <c r="RAQ28" s="61"/>
      <c r="RAR28" s="61"/>
      <c r="RAS28" s="61"/>
      <c r="RAT28" s="61"/>
      <c r="RAU28" s="61"/>
      <c r="RAV28" s="61"/>
      <c r="RAW28" s="61"/>
      <c r="RAX28" s="61"/>
      <c r="RAY28" s="61"/>
      <c r="RAZ28" s="61"/>
      <c r="RBA28" s="61"/>
      <c r="RBB28" s="61"/>
      <c r="RBC28" s="61"/>
      <c r="RBD28" s="61"/>
      <c r="RBE28" s="61"/>
      <c r="RBF28" s="61"/>
      <c r="RBG28" s="61"/>
      <c r="RBH28" s="61"/>
      <c r="RBI28" s="61"/>
      <c r="RBJ28" s="61"/>
      <c r="RBK28" s="61"/>
      <c r="RBL28" s="61"/>
      <c r="RBM28" s="61"/>
      <c r="RBN28" s="61"/>
      <c r="RBO28" s="61"/>
      <c r="RBP28" s="61"/>
      <c r="RBQ28" s="61"/>
      <c r="RBR28" s="61"/>
      <c r="RBS28" s="61"/>
      <c r="RBT28" s="61"/>
      <c r="RBU28" s="61"/>
      <c r="RBV28" s="61"/>
      <c r="RBW28" s="61"/>
      <c r="RBX28" s="61"/>
      <c r="RBY28" s="61"/>
      <c r="RBZ28" s="61"/>
      <c r="RCA28" s="61"/>
      <c r="RCB28" s="61"/>
      <c r="RCC28" s="61"/>
      <c r="RCD28" s="61"/>
      <c r="RCE28" s="61"/>
      <c r="RCF28" s="61"/>
      <c r="RCG28" s="61"/>
      <c r="RCH28" s="61"/>
      <c r="RCI28" s="61"/>
      <c r="RCJ28" s="61"/>
      <c r="RCK28" s="61"/>
      <c r="RCL28" s="61"/>
      <c r="RCM28" s="61"/>
      <c r="RCN28" s="61"/>
      <c r="RCO28" s="61"/>
      <c r="RCP28" s="61"/>
      <c r="RCQ28" s="61"/>
      <c r="RCR28" s="61"/>
      <c r="RCS28" s="61"/>
      <c r="RCT28" s="61"/>
      <c r="RCU28" s="61"/>
      <c r="RCV28" s="61"/>
      <c r="RCW28" s="61"/>
      <c r="RCX28" s="61"/>
      <c r="RCY28" s="61"/>
      <c r="RCZ28" s="61"/>
      <c r="RDA28" s="61"/>
      <c r="RDB28" s="61"/>
      <c r="RDC28" s="61"/>
      <c r="RDD28" s="61"/>
      <c r="RDE28" s="61"/>
      <c r="RDF28" s="61"/>
      <c r="RDG28" s="61"/>
      <c r="RDH28" s="61"/>
      <c r="RDI28" s="61"/>
      <c r="RDJ28" s="61"/>
      <c r="RDK28" s="61"/>
      <c r="RDL28" s="61"/>
      <c r="RDM28" s="61"/>
      <c r="RDN28" s="61"/>
      <c r="RDO28" s="61"/>
      <c r="RDP28" s="61"/>
      <c r="RDQ28" s="61"/>
      <c r="RDR28" s="61"/>
      <c r="RDS28" s="61"/>
      <c r="RDT28" s="61"/>
      <c r="RDU28" s="61"/>
      <c r="RDV28" s="61"/>
      <c r="RDW28" s="61"/>
      <c r="RDX28" s="61"/>
      <c r="RDY28" s="61"/>
      <c r="RDZ28" s="61"/>
      <c r="REA28" s="61"/>
      <c r="REB28" s="61"/>
      <c r="REC28" s="61"/>
      <c r="RED28" s="61"/>
      <c r="REE28" s="61"/>
      <c r="REF28" s="61"/>
      <c r="REG28" s="61"/>
      <c r="REH28" s="61"/>
      <c r="REI28" s="61"/>
      <c r="REJ28" s="61"/>
      <c r="REK28" s="61"/>
      <c r="REL28" s="61"/>
      <c r="REM28" s="61"/>
      <c r="REN28" s="61"/>
      <c r="REO28" s="61"/>
      <c r="REP28" s="61"/>
      <c r="REQ28" s="61"/>
      <c r="RER28" s="61"/>
      <c r="RES28" s="61"/>
      <c r="RET28" s="61"/>
      <c r="REU28" s="61"/>
      <c r="REV28" s="61"/>
      <c r="REW28" s="61"/>
      <c r="REX28" s="61"/>
      <c r="REY28" s="61"/>
      <c r="REZ28" s="61"/>
      <c r="RFA28" s="61"/>
      <c r="RFB28" s="61"/>
      <c r="RFC28" s="61"/>
      <c r="RFD28" s="61"/>
      <c r="RFE28" s="61"/>
      <c r="RFF28" s="61"/>
      <c r="RFG28" s="61"/>
      <c r="RFH28" s="61"/>
      <c r="RFI28" s="61"/>
      <c r="RFJ28" s="61"/>
      <c r="RFK28" s="61"/>
      <c r="RFL28" s="61"/>
      <c r="RFM28" s="61"/>
      <c r="RFN28" s="61"/>
      <c r="RFO28" s="61"/>
      <c r="RFP28" s="61"/>
      <c r="RFQ28" s="61"/>
      <c r="RFR28" s="61"/>
      <c r="RFS28" s="61"/>
      <c r="RFT28" s="61"/>
      <c r="RFU28" s="61"/>
      <c r="RFV28" s="61"/>
      <c r="RFW28" s="61"/>
      <c r="RFX28" s="61"/>
      <c r="RFY28" s="61"/>
      <c r="RFZ28" s="61"/>
      <c r="RGA28" s="61"/>
      <c r="RGB28" s="61"/>
      <c r="RGC28" s="61"/>
      <c r="RGD28" s="61"/>
      <c r="RGE28" s="61"/>
      <c r="RGF28" s="61"/>
      <c r="RGG28" s="61"/>
      <c r="RGH28" s="61"/>
      <c r="RGI28" s="61"/>
      <c r="RGJ28" s="61"/>
      <c r="RGK28" s="61"/>
      <c r="RGL28" s="61"/>
      <c r="RGM28" s="61"/>
      <c r="RGN28" s="61"/>
      <c r="RGO28" s="61"/>
      <c r="RGP28" s="61"/>
      <c r="RGQ28" s="61"/>
      <c r="RGR28" s="61"/>
      <c r="RGS28" s="61"/>
      <c r="RGT28" s="61"/>
      <c r="RGU28" s="61"/>
      <c r="RGV28" s="61"/>
      <c r="RGW28" s="61"/>
      <c r="RGX28" s="61"/>
      <c r="RGY28" s="61"/>
      <c r="RGZ28" s="61"/>
      <c r="RHA28" s="61"/>
      <c r="RHB28" s="61"/>
      <c r="RHC28" s="61"/>
      <c r="RHD28" s="61"/>
      <c r="RHE28" s="61"/>
      <c r="RHF28" s="61"/>
      <c r="RHG28" s="61"/>
      <c r="RHH28" s="61"/>
      <c r="RHI28" s="61"/>
      <c r="RHJ28" s="61"/>
      <c r="RHK28" s="61"/>
      <c r="RHL28" s="61"/>
      <c r="RHM28" s="61"/>
      <c r="RHN28" s="61"/>
      <c r="RHO28" s="61"/>
      <c r="RHP28" s="61"/>
      <c r="RHQ28" s="61"/>
      <c r="RHR28" s="61"/>
      <c r="RHS28" s="61"/>
      <c r="RHT28" s="61"/>
      <c r="RHU28" s="61"/>
      <c r="RHV28" s="61"/>
      <c r="RHW28" s="61"/>
      <c r="RHX28" s="61"/>
      <c r="RHY28" s="61"/>
      <c r="RHZ28" s="61"/>
      <c r="RIA28" s="61"/>
      <c r="RIB28" s="61"/>
      <c r="RIC28" s="61"/>
      <c r="RID28" s="61"/>
      <c r="RIE28" s="61"/>
      <c r="RIF28" s="61"/>
      <c r="RIG28" s="61"/>
      <c r="RIH28" s="61"/>
      <c r="RII28" s="61"/>
      <c r="RIJ28" s="61"/>
      <c r="RIK28" s="61"/>
      <c r="RIL28" s="61"/>
      <c r="RIM28" s="61"/>
      <c r="RIN28" s="61"/>
      <c r="RIO28" s="61"/>
      <c r="RIP28" s="61"/>
      <c r="RIQ28" s="61"/>
      <c r="RIR28" s="61"/>
      <c r="RIS28" s="61"/>
      <c r="RIT28" s="61"/>
      <c r="RIU28" s="61"/>
      <c r="RIV28" s="61"/>
      <c r="RIW28" s="61"/>
      <c r="RIX28" s="61"/>
      <c r="RIY28" s="61"/>
      <c r="RIZ28" s="61"/>
      <c r="RJA28" s="61"/>
      <c r="RJB28" s="61"/>
      <c r="RJC28" s="61"/>
      <c r="RJD28" s="61"/>
      <c r="RJE28" s="61"/>
      <c r="RJF28" s="61"/>
      <c r="RJG28" s="61"/>
      <c r="RJH28" s="61"/>
      <c r="RJI28" s="61"/>
      <c r="RJJ28" s="61"/>
      <c r="RJK28" s="61"/>
      <c r="RJL28" s="61"/>
      <c r="RJM28" s="61"/>
      <c r="RJN28" s="61"/>
      <c r="RJO28" s="61"/>
      <c r="RJP28" s="61"/>
      <c r="RJQ28" s="61"/>
      <c r="RJR28" s="61"/>
      <c r="RJS28" s="61"/>
      <c r="RJT28" s="61"/>
      <c r="RJU28" s="61"/>
      <c r="RJV28" s="61"/>
      <c r="RJW28" s="61"/>
      <c r="RJX28" s="61"/>
      <c r="RJY28" s="61"/>
      <c r="RJZ28" s="61"/>
      <c r="RKA28" s="61"/>
      <c r="RKB28" s="61"/>
      <c r="RKC28" s="61"/>
      <c r="RKD28" s="61"/>
      <c r="RKE28" s="61"/>
      <c r="RKF28" s="61"/>
      <c r="RKG28" s="61"/>
      <c r="RKH28" s="61"/>
      <c r="RKI28" s="61"/>
      <c r="RKJ28" s="61"/>
      <c r="RKK28" s="61"/>
      <c r="RKL28" s="61"/>
      <c r="RKM28" s="61"/>
      <c r="RKN28" s="61"/>
      <c r="RKO28" s="61"/>
      <c r="RKP28" s="61"/>
      <c r="RKQ28" s="61"/>
      <c r="RKR28" s="61"/>
      <c r="RKS28" s="61"/>
      <c r="RKT28" s="61"/>
      <c r="RKU28" s="61"/>
      <c r="RKV28" s="61"/>
      <c r="RKW28" s="61"/>
      <c r="RKX28" s="61"/>
      <c r="RKY28" s="61"/>
      <c r="RKZ28" s="61"/>
      <c r="RLA28" s="61"/>
      <c r="RLB28" s="61"/>
      <c r="RLC28" s="61"/>
      <c r="RLD28" s="61"/>
      <c r="RLE28" s="61"/>
      <c r="RLF28" s="61"/>
      <c r="RLG28" s="61"/>
      <c r="RLH28" s="61"/>
      <c r="RLI28" s="61"/>
      <c r="RLJ28" s="61"/>
      <c r="RLK28" s="61"/>
      <c r="RLL28" s="61"/>
      <c r="RLM28" s="61"/>
      <c r="RLN28" s="61"/>
      <c r="RLO28" s="61"/>
      <c r="RLP28" s="61"/>
      <c r="RLQ28" s="61"/>
      <c r="RLR28" s="61"/>
      <c r="RLS28" s="61"/>
      <c r="RLT28" s="61"/>
      <c r="RLU28" s="61"/>
      <c r="RLV28" s="61"/>
      <c r="RLW28" s="61"/>
      <c r="RLX28" s="61"/>
      <c r="RLY28" s="61"/>
      <c r="RLZ28" s="61"/>
      <c r="RMA28" s="61"/>
      <c r="RMB28" s="61"/>
      <c r="RMC28" s="61"/>
      <c r="RMD28" s="61"/>
      <c r="RME28" s="61"/>
      <c r="RMF28" s="61"/>
      <c r="RMG28" s="61"/>
      <c r="RMH28" s="61"/>
      <c r="RMI28" s="61"/>
      <c r="RMJ28" s="61"/>
      <c r="RMK28" s="61"/>
      <c r="RML28" s="61"/>
      <c r="RMM28" s="61"/>
      <c r="RMN28" s="61"/>
      <c r="RMO28" s="61"/>
      <c r="RMP28" s="61"/>
      <c r="RMQ28" s="61"/>
      <c r="RMR28" s="61"/>
      <c r="RMS28" s="61"/>
      <c r="RMT28" s="61"/>
      <c r="RMU28" s="61"/>
      <c r="RMV28" s="61"/>
      <c r="RMW28" s="61"/>
      <c r="RMX28" s="61"/>
      <c r="RMY28" s="61"/>
      <c r="RMZ28" s="61"/>
      <c r="RNA28" s="61"/>
      <c r="RNB28" s="61"/>
      <c r="RNC28" s="61"/>
      <c r="RND28" s="61"/>
      <c r="RNE28" s="61"/>
      <c r="RNF28" s="61"/>
      <c r="RNG28" s="61"/>
      <c r="RNH28" s="61"/>
      <c r="RNI28" s="61"/>
      <c r="RNJ28" s="61"/>
      <c r="RNK28" s="61"/>
      <c r="RNL28" s="61"/>
      <c r="RNM28" s="61"/>
      <c r="RNN28" s="61"/>
      <c r="RNO28" s="61"/>
      <c r="RNP28" s="61"/>
      <c r="RNQ28" s="61"/>
      <c r="RNR28" s="61"/>
      <c r="RNS28" s="61"/>
      <c r="RNT28" s="61"/>
      <c r="RNU28" s="61"/>
      <c r="RNV28" s="61"/>
      <c r="RNW28" s="61"/>
      <c r="RNX28" s="61"/>
      <c r="RNY28" s="61"/>
      <c r="RNZ28" s="61"/>
      <c r="ROA28" s="61"/>
      <c r="ROB28" s="61"/>
      <c r="ROC28" s="61"/>
      <c r="ROD28" s="61"/>
      <c r="ROE28" s="61"/>
      <c r="ROF28" s="61"/>
      <c r="ROG28" s="61"/>
      <c r="ROH28" s="61"/>
      <c r="ROI28" s="61"/>
      <c r="ROJ28" s="61"/>
      <c r="ROK28" s="61"/>
      <c r="ROL28" s="61"/>
      <c r="ROM28" s="61"/>
      <c r="RON28" s="61"/>
      <c r="ROO28" s="61"/>
      <c r="ROP28" s="61"/>
      <c r="ROQ28" s="61"/>
      <c r="ROR28" s="61"/>
      <c r="ROS28" s="61"/>
      <c r="ROT28" s="61"/>
      <c r="ROU28" s="61"/>
      <c r="ROV28" s="61"/>
      <c r="ROW28" s="61"/>
      <c r="ROX28" s="61"/>
      <c r="ROY28" s="61"/>
      <c r="ROZ28" s="61"/>
      <c r="RPA28" s="61"/>
      <c r="RPB28" s="61"/>
      <c r="RPC28" s="61"/>
      <c r="RPD28" s="61"/>
      <c r="RPE28" s="61"/>
      <c r="RPF28" s="61"/>
      <c r="RPG28" s="61"/>
      <c r="RPH28" s="61"/>
      <c r="RPI28" s="61"/>
      <c r="RPJ28" s="61"/>
      <c r="RPK28" s="61"/>
      <c r="RPL28" s="61"/>
      <c r="RPM28" s="61"/>
      <c r="RPN28" s="61"/>
      <c r="RPO28" s="61"/>
      <c r="RPP28" s="61"/>
      <c r="RPQ28" s="61"/>
      <c r="RPR28" s="61"/>
      <c r="RPS28" s="61"/>
      <c r="RPT28" s="61"/>
      <c r="RPU28" s="61"/>
      <c r="RPV28" s="61"/>
      <c r="RPW28" s="61"/>
      <c r="RPX28" s="61"/>
      <c r="RPY28" s="61"/>
      <c r="RPZ28" s="61"/>
      <c r="RQA28" s="61"/>
      <c r="RQB28" s="61"/>
      <c r="RQC28" s="61"/>
      <c r="RQD28" s="61"/>
      <c r="RQE28" s="61"/>
      <c r="RQF28" s="61"/>
      <c r="RQG28" s="61"/>
      <c r="RQH28" s="61"/>
      <c r="RQI28" s="61"/>
      <c r="RQJ28" s="61"/>
      <c r="RQK28" s="61"/>
      <c r="RQL28" s="61"/>
      <c r="RQM28" s="61"/>
      <c r="RQN28" s="61"/>
      <c r="RQO28" s="61"/>
      <c r="RQP28" s="61"/>
      <c r="RQQ28" s="61"/>
      <c r="RQR28" s="61"/>
      <c r="RQS28" s="61"/>
      <c r="RQT28" s="61"/>
      <c r="RQU28" s="61"/>
      <c r="RQV28" s="61"/>
      <c r="RQW28" s="61"/>
      <c r="RQX28" s="61"/>
      <c r="RQY28" s="61"/>
      <c r="RQZ28" s="61"/>
      <c r="RRA28" s="61"/>
      <c r="RRB28" s="61"/>
      <c r="RRC28" s="61"/>
      <c r="RRD28" s="61"/>
      <c r="RRE28" s="61"/>
      <c r="RRF28" s="61"/>
      <c r="RRG28" s="61"/>
      <c r="RRH28" s="61"/>
      <c r="RRI28" s="61"/>
      <c r="RRJ28" s="61"/>
      <c r="RRK28" s="61"/>
      <c r="RRL28" s="61"/>
      <c r="RRM28" s="61"/>
      <c r="RRN28" s="61"/>
      <c r="RRO28" s="61"/>
      <c r="RRP28" s="61"/>
      <c r="RRQ28" s="61"/>
      <c r="RRR28" s="61"/>
      <c r="RRS28" s="61"/>
      <c r="RRT28" s="61"/>
      <c r="RRU28" s="61"/>
      <c r="RRV28" s="61"/>
      <c r="RRW28" s="61"/>
      <c r="RRX28" s="61"/>
      <c r="RRY28" s="61"/>
      <c r="RRZ28" s="61"/>
      <c r="RSA28" s="61"/>
      <c r="RSB28" s="61"/>
      <c r="RSC28" s="61"/>
      <c r="RSD28" s="61"/>
      <c r="RSE28" s="61"/>
      <c r="RSF28" s="61"/>
      <c r="RSG28" s="61"/>
      <c r="RSH28" s="61"/>
      <c r="RSI28" s="61"/>
      <c r="RSJ28" s="61"/>
      <c r="RSK28" s="61"/>
      <c r="RSL28" s="61"/>
      <c r="RSM28" s="61"/>
      <c r="RSN28" s="61"/>
      <c r="RSO28" s="61"/>
      <c r="RSP28" s="61"/>
      <c r="RSQ28" s="61"/>
      <c r="RSR28" s="61"/>
      <c r="RSS28" s="61"/>
      <c r="RST28" s="61"/>
      <c r="RSU28" s="61"/>
      <c r="RSV28" s="61"/>
      <c r="RSW28" s="61"/>
      <c r="RSX28" s="61"/>
      <c r="RSY28" s="61"/>
      <c r="RSZ28" s="61"/>
      <c r="RTA28" s="61"/>
      <c r="RTB28" s="61"/>
      <c r="RTC28" s="61"/>
      <c r="RTD28" s="61"/>
      <c r="RTE28" s="61"/>
      <c r="RTF28" s="61"/>
      <c r="RTG28" s="61"/>
      <c r="RTH28" s="61"/>
      <c r="RTI28" s="61"/>
      <c r="RTJ28" s="61"/>
      <c r="RTK28" s="61"/>
      <c r="RTL28" s="61"/>
      <c r="RTM28" s="61"/>
      <c r="RTN28" s="61"/>
      <c r="RTO28" s="61"/>
      <c r="RTP28" s="61"/>
      <c r="RTQ28" s="61"/>
      <c r="RTR28" s="61"/>
      <c r="RTS28" s="61"/>
      <c r="RTT28" s="61"/>
      <c r="RTU28" s="61"/>
      <c r="RTV28" s="61"/>
      <c r="RTW28" s="61"/>
      <c r="RTX28" s="61"/>
      <c r="RTY28" s="61"/>
      <c r="RTZ28" s="61"/>
      <c r="RUA28" s="61"/>
      <c r="RUB28" s="61"/>
      <c r="RUC28" s="61"/>
      <c r="RUD28" s="61"/>
      <c r="RUE28" s="61"/>
      <c r="RUF28" s="61"/>
      <c r="RUG28" s="61"/>
      <c r="RUH28" s="61"/>
      <c r="RUI28" s="61"/>
      <c r="RUJ28" s="61"/>
      <c r="RUK28" s="61"/>
      <c r="RUL28" s="61"/>
      <c r="RUM28" s="61"/>
      <c r="RUN28" s="61"/>
      <c r="RUO28" s="61"/>
      <c r="RUP28" s="61"/>
      <c r="RUQ28" s="61"/>
      <c r="RUR28" s="61"/>
      <c r="RUS28" s="61"/>
      <c r="RUT28" s="61"/>
      <c r="RUU28" s="61"/>
      <c r="RUV28" s="61"/>
      <c r="RUW28" s="61"/>
      <c r="RUX28" s="61"/>
      <c r="RUY28" s="61"/>
      <c r="RUZ28" s="61"/>
      <c r="RVA28" s="61"/>
      <c r="RVB28" s="61"/>
      <c r="RVC28" s="61"/>
      <c r="RVD28" s="61"/>
      <c r="RVE28" s="61"/>
      <c r="RVF28" s="61"/>
      <c r="RVG28" s="61"/>
      <c r="RVH28" s="61"/>
      <c r="RVI28" s="61"/>
      <c r="RVJ28" s="61"/>
      <c r="RVK28" s="61"/>
      <c r="RVL28" s="61"/>
      <c r="RVM28" s="61"/>
      <c r="RVN28" s="61"/>
      <c r="RVO28" s="61"/>
      <c r="RVP28" s="61"/>
      <c r="RVQ28" s="61"/>
      <c r="RVR28" s="61"/>
      <c r="RVS28" s="61"/>
      <c r="RVT28" s="61"/>
      <c r="RVU28" s="61"/>
      <c r="RVV28" s="61"/>
      <c r="RVW28" s="61"/>
      <c r="RVX28" s="61"/>
      <c r="RVY28" s="61"/>
      <c r="RVZ28" s="61"/>
      <c r="RWA28" s="61"/>
      <c r="RWB28" s="61"/>
      <c r="RWC28" s="61"/>
      <c r="RWD28" s="61"/>
      <c r="RWE28" s="61"/>
      <c r="RWF28" s="61"/>
      <c r="RWG28" s="61"/>
      <c r="RWH28" s="61"/>
      <c r="RWI28" s="61"/>
      <c r="RWJ28" s="61"/>
      <c r="RWK28" s="61"/>
      <c r="RWL28" s="61"/>
      <c r="RWM28" s="61"/>
      <c r="RWN28" s="61"/>
      <c r="RWO28" s="61"/>
      <c r="RWP28" s="61"/>
      <c r="RWQ28" s="61"/>
      <c r="RWR28" s="61"/>
      <c r="RWS28" s="61"/>
      <c r="RWT28" s="61"/>
      <c r="RWU28" s="61"/>
      <c r="RWV28" s="61"/>
      <c r="RWW28" s="61"/>
      <c r="RWX28" s="61"/>
      <c r="RWY28" s="61"/>
      <c r="RWZ28" s="61"/>
      <c r="RXA28" s="61"/>
      <c r="RXB28" s="61"/>
      <c r="RXC28" s="61"/>
      <c r="RXD28" s="61"/>
      <c r="RXE28" s="61"/>
      <c r="RXF28" s="61"/>
      <c r="RXG28" s="61"/>
      <c r="RXH28" s="61"/>
      <c r="RXI28" s="61"/>
      <c r="RXJ28" s="61"/>
      <c r="RXK28" s="61"/>
      <c r="RXL28" s="61"/>
      <c r="RXM28" s="61"/>
      <c r="RXN28" s="61"/>
      <c r="RXO28" s="61"/>
      <c r="RXP28" s="61"/>
      <c r="RXQ28" s="61"/>
      <c r="RXR28" s="61"/>
      <c r="RXS28" s="61"/>
      <c r="RXT28" s="61"/>
      <c r="RXU28" s="61"/>
      <c r="RXV28" s="61"/>
      <c r="RXW28" s="61"/>
      <c r="RXX28" s="61"/>
      <c r="RXY28" s="61"/>
      <c r="RXZ28" s="61"/>
      <c r="RYA28" s="61"/>
      <c r="RYB28" s="61"/>
      <c r="RYC28" s="61"/>
      <c r="RYD28" s="61"/>
      <c r="RYE28" s="61"/>
      <c r="RYF28" s="61"/>
      <c r="RYG28" s="61"/>
      <c r="RYH28" s="61"/>
      <c r="RYI28" s="61"/>
      <c r="RYJ28" s="61"/>
      <c r="RYK28" s="61"/>
      <c r="RYL28" s="61"/>
      <c r="RYM28" s="61"/>
      <c r="RYN28" s="61"/>
      <c r="RYO28" s="61"/>
      <c r="RYP28" s="61"/>
      <c r="RYQ28" s="61"/>
      <c r="RYR28" s="61"/>
      <c r="RYS28" s="61"/>
      <c r="RYT28" s="61"/>
      <c r="RYU28" s="61"/>
      <c r="RYV28" s="61"/>
      <c r="RYW28" s="61"/>
      <c r="RYX28" s="61"/>
      <c r="RYY28" s="61"/>
      <c r="RYZ28" s="61"/>
      <c r="RZA28" s="61"/>
      <c r="RZB28" s="61"/>
      <c r="RZC28" s="61"/>
      <c r="RZD28" s="61"/>
      <c r="RZE28" s="61"/>
      <c r="RZF28" s="61"/>
      <c r="RZG28" s="61"/>
      <c r="RZH28" s="61"/>
      <c r="RZI28" s="61"/>
      <c r="RZJ28" s="61"/>
      <c r="RZK28" s="61"/>
      <c r="RZL28" s="61"/>
      <c r="RZM28" s="61"/>
      <c r="RZN28" s="61"/>
      <c r="RZO28" s="61"/>
      <c r="RZP28" s="61"/>
      <c r="RZQ28" s="61"/>
      <c r="RZR28" s="61"/>
      <c r="RZS28" s="61"/>
      <c r="RZT28" s="61"/>
      <c r="RZU28" s="61"/>
      <c r="RZV28" s="61"/>
      <c r="RZW28" s="61"/>
      <c r="RZX28" s="61"/>
      <c r="RZY28" s="61"/>
      <c r="RZZ28" s="61"/>
      <c r="SAA28" s="61"/>
      <c r="SAB28" s="61"/>
      <c r="SAC28" s="61"/>
      <c r="SAD28" s="61"/>
      <c r="SAE28" s="61"/>
      <c r="SAF28" s="61"/>
      <c r="SAG28" s="61"/>
      <c r="SAH28" s="61"/>
      <c r="SAI28" s="61"/>
      <c r="SAJ28" s="61"/>
      <c r="SAK28" s="61"/>
      <c r="SAL28" s="61"/>
      <c r="SAM28" s="61"/>
      <c r="SAN28" s="61"/>
      <c r="SAO28" s="61"/>
      <c r="SAP28" s="61"/>
      <c r="SAQ28" s="61"/>
      <c r="SAR28" s="61"/>
      <c r="SAS28" s="61"/>
      <c r="SAT28" s="61"/>
      <c r="SAU28" s="61"/>
      <c r="SAV28" s="61"/>
      <c r="SAW28" s="61"/>
      <c r="SAX28" s="61"/>
      <c r="SAY28" s="61"/>
      <c r="SAZ28" s="61"/>
      <c r="SBA28" s="61"/>
      <c r="SBB28" s="61"/>
      <c r="SBC28" s="61"/>
      <c r="SBD28" s="61"/>
      <c r="SBE28" s="61"/>
      <c r="SBF28" s="61"/>
      <c r="SBG28" s="61"/>
      <c r="SBH28" s="61"/>
      <c r="SBI28" s="61"/>
      <c r="SBJ28" s="61"/>
      <c r="SBK28" s="61"/>
      <c r="SBL28" s="61"/>
      <c r="SBM28" s="61"/>
      <c r="SBN28" s="61"/>
      <c r="SBO28" s="61"/>
      <c r="SBP28" s="61"/>
      <c r="SBQ28" s="61"/>
      <c r="SBR28" s="61"/>
      <c r="SBS28" s="61"/>
      <c r="SBT28" s="61"/>
      <c r="SBU28" s="61"/>
      <c r="SBV28" s="61"/>
      <c r="SBW28" s="61"/>
      <c r="SBX28" s="61"/>
      <c r="SBY28" s="61"/>
      <c r="SBZ28" s="61"/>
      <c r="SCA28" s="61"/>
      <c r="SCB28" s="61"/>
      <c r="SCC28" s="61"/>
      <c r="SCD28" s="61"/>
      <c r="SCE28" s="61"/>
      <c r="SCF28" s="61"/>
      <c r="SCG28" s="61"/>
      <c r="SCH28" s="61"/>
      <c r="SCI28" s="61"/>
      <c r="SCJ28" s="61"/>
      <c r="SCK28" s="61"/>
      <c r="SCL28" s="61"/>
      <c r="SCM28" s="61"/>
      <c r="SCN28" s="61"/>
      <c r="SCO28" s="61"/>
      <c r="SCP28" s="61"/>
      <c r="SCQ28" s="61"/>
      <c r="SCR28" s="61"/>
      <c r="SCS28" s="61"/>
      <c r="SCT28" s="61"/>
      <c r="SCU28" s="61"/>
      <c r="SCV28" s="61"/>
      <c r="SCW28" s="61"/>
      <c r="SCX28" s="61"/>
      <c r="SCY28" s="61"/>
      <c r="SCZ28" s="61"/>
      <c r="SDA28" s="61"/>
      <c r="SDB28" s="61"/>
      <c r="SDC28" s="61"/>
      <c r="SDD28" s="61"/>
      <c r="SDE28" s="61"/>
      <c r="SDF28" s="61"/>
      <c r="SDG28" s="61"/>
      <c r="SDH28" s="61"/>
      <c r="SDI28" s="61"/>
      <c r="SDJ28" s="61"/>
      <c r="SDK28" s="61"/>
      <c r="SDL28" s="61"/>
      <c r="SDM28" s="61"/>
      <c r="SDN28" s="61"/>
      <c r="SDO28" s="61"/>
      <c r="SDP28" s="61"/>
      <c r="SDQ28" s="61"/>
      <c r="SDR28" s="61"/>
      <c r="SDS28" s="61"/>
      <c r="SDT28" s="61"/>
      <c r="SDU28" s="61"/>
      <c r="SDV28" s="61"/>
      <c r="SDW28" s="61"/>
      <c r="SDX28" s="61"/>
      <c r="SDY28" s="61"/>
      <c r="SDZ28" s="61"/>
      <c r="SEA28" s="61"/>
      <c r="SEB28" s="61"/>
      <c r="SEC28" s="61"/>
      <c r="SED28" s="61"/>
      <c r="SEE28" s="61"/>
      <c r="SEF28" s="61"/>
      <c r="SEG28" s="61"/>
      <c r="SEH28" s="61"/>
      <c r="SEI28" s="61"/>
      <c r="SEJ28" s="61"/>
      <c r="SEK28" s="61"/>
      <c r="SEL28" s="61"/>
      <c r="SEM28" s="61"/>
      <c r="SEN28" s="61"/>
      <c r="SEO28" s="61"/>
      <c r="SEP28" s="61"/>
      <c r="SEQ28" s="61"/>
      <c r="SER28" s="61"/>
      <c r="SES28" s="61"/>
      <c r="SET28" s="61"/>
      <c r="SEU28" s="61"/>
      <c r="SEV28" s="61"/>
      <c r="SEW28" s="61"/>
      <c r="SEX28" s="61"/>
      <c r="SEY28" s="61"/>
      <c r="SEZ28" s="61"/>
      <c r="SFA28" s="61"/>
      <c r="SFB28" s="61"/>
      <c r="SFC28" s="61"/>
      <c r="SFD28" s="61"/>
      <c r="SFE28" s="61"/>
      <c r="SFF28" s="61"/>
      <c r="SFG28" s="61"/>
      <c r="SFH28" s="61"/>
      <c r="SFI28" s="61"/>
      <c r="SFJ28" s="61"/>
      <c r="SFK28" s="61"/>
      <c r="SFL28" s="61"/>
      <c r="SFM28" s="61"/>
      <c r="SFN28" s="61"/>
      <c r="SFO28" s="61"/>
      <c r="SFP28" s="61"/>
      <c r="SFQ28" s="61"/>
      <c r="SFR28" s="61"/>
      <c r="SFS28" s="61"/>
      <c r="SFT28" s="61"/>
      <c r="SFU28" s="61"/>
      <c r="SFV28" s="61"/>
      <c r="SFW28" s="61"/>
      <c r="SFX28" s="61"/>
      <c r="SFY28" s="61"/>
      <c r="SFZ28" s="61"/>
      <c r="SGA28" s="61"/>
      <c r="SGB28" s="61"/>
      <c r="SGC28" s="61"/>
      <c r="SGD28" s="61"/>
      <c r="SGE28" s="61"/>
      <c r="SGF28" s="61"/>
      <c r="SGG28" s="61"/>
      <c r="SGH28" s="61"/>
      <c r="SGI28" s="61"/>
      <c r="SGJ28" s="61"/>
      <c r="SGK28" s="61"/>
      <c r="SGL28" s="61"/>
      <c r="SGM28" s="61"/>
      <c r="SGN28" s="61"/>
      <c r="SGO28" s="61"/>
      <c r="SGP28" s="61"/>
      <c r="SGQ28" s="61"/>
      <c r="SGR28" s="61"/>
      <c r="SGS28" s="61"/>
      <c r="SGT28" s="61"/>
      <c r="SGU28" s="61"/>
      <c r="SGV28" s="61"/>
      <c r="SGW28" s="61"/>
      <c r="SGX28" s="61"/>
      <c r="SGY28" s="61"/>
      <c r="SGZ28" s="61"/>
      <c r="SHA28" s="61"/>
      <c r="SHB28" s="61"/>
      <c r="SHC28" s="61"/>
      <c r="SHD28" s="61"/>
      <c r="SHE28" s="61"/>
      <c r="SHF28" s="61"/>
      <c r="SHG28" s="61"/>
      <c r="SHH28" s="61"/>
      <c r="SHI28" s="61"/>
      <c r="SHJ28" s="61"/>
      <c r="SHK28" s="61"/>
      <c r="SHL28" s="61"/>
      <c r="SHM28" s="61"/>
      <c r="SHN28" s="61"/>
      <c r="SHO28" s="61"/>
      <c r="SHP28" s="61"/>
      <c r="SHQ28" s="61"/>
      <c r="SHR28" s="61"/>
      <c r="SHS28" s="61"/>
      <c r="SHT28" s="61"/>
      <c r="SHU28" s="61"/>
      <c r="SHV28" s="61"/>
      <c r="SHW28" s="61"/>
      <c r="SHX28" s="61"/>
      <c r="SHY28" s="61"/>
      <c r="SHZ28" s="61"/>
      <c r="SIA28" s="61"/>
      <c r="SIB28" s="61"/>
      <c r="SIC28" s="61"/>
      <c r="SID28" s="61"/>
      <c r="SIE28" s="61"/>
      <c r="SIF28" s="61"/>
      <c r="SIG28" s="61"/>
      <c r="SIH28" s="61"/>
      <c r="SII28" s="61"/>
      <c r="SIJ28" s="61"/>
      <c r="SIK28" s="61"/>
      <c r="SIL28" s="61"/>
      <c r="SIM28" s="61"/>
      <c r="SIN28" s="61"/>
      <c r="SIO28" s="61"/>
      <c r="SIP28" s="61"/>
      <c r="SIQ28" s="61"/>
      <c r="SIR28" s="61"/>
      <c r="SIS28" s="61"/>
      <c r="SIT28" s="61"/>
      <c r="SIU28" s="61"/>
      <c r="SIV28" s="61"/>
      <c r="SIW28" s="61"/>
      <c r="SIX28" s="61"/>
      <c r="SIY28" s="61"/>
      <c r="SIZ28" s="61"/>
      <c r="SJA28" s="61"/>
      <c r="SJB28" s="61"/>
      <c r="SJC28" s="61"/>
      <c r="SJD28" s="61"/>
      <c r="SJE28" s="61"/>
      <c r="SJF28" s="61"/>
      <c r="SJG28" s="61"/>
      <c r="SJH28" s="61"/>
      <c r="SJI28" s="61"/>
      <c r="SJJ28" s="61"/>
      <c r="SJK28" s="61"/>
      <c r="SJL28" s="61"/>
      <c r="SJM28" s="61"/>
      <c r="SJN28" s="61"/>
      <c r="SJO28" s="61"/>
      <c r="SJP28" s="61"/>
      <c r="SJQ28" s="61"/>
      <c r="SJR28" s="61"/>
      <c r="SJS28" s="61"/>
      <c r="SJT28" s="61"/>
      <c r="SJU28" s="61"/>
      <c r="SJV28" s="61"/>
      <c r="SJW28" s="61"/>
      <c r="SJX28" s="61"/>
      <c r="SJY28" s="61"/>
      <c r="SJZ28" s="61"/>
      <c r="SKA28" s="61"/>
      <c r="SKB28" s="61"/>
      <c r="SKC28" s="61"/>
      <c r="SKD28" s="61"/>
      <c r="SKE28" s="61"/>
      <c r="SKF28" s="61"/>
      <c r="SKG28" s="61"/>
      <c r="SKH28" s="61"/>
      <c r="SKI28" s="61"/>
      <c r="SKJ28" s="61"/>
      <c r="SKK28" s="61"/>
      <c r="SKL28" s="61"/>
      <c r="SKM28" s="61"/>
      <c r="SKN28" s="61"/>
      <c r="SKO28" s="61"/>
      <c r="SKP28" s="61"/>
      <c r="SKQ28" s="61"/>
      <c r="SKR28" s="61"/>
      <c r="SKS28" s="61"/>
      <c r="SKT28" s="61"/>
      <c r="SKU28" s="61"/>
      <c r="SKV28" s="61"/>
      <c r="SKW28" s="61"/>
      <c r="SKX28" s="61"/>
      <c r="SKY28" s="61"/>
      <c r="SKZ28" s="61"/>
      <c r="SLA28" s="61"/>
      <c r="SLB28" s="61"/>
      <c r="SLC28" s="61"/>
      <c r="SLD28" s="61"/>
      <c r="SLE28" s="61"/>
      <c r="SLF28" s="61"/>
      <c r="SLG28" s="61"/>
      <c r="SLH28" s="61"/>
      <c r="SLI28" s="61"/>
      <c r="SLJ28" s="61"/>
      <c r="SLK28" s="61"/>
      <c r="SLL28" s="61"/>
      <c r="SLM28" s="61"/>
      <c r="SLN28" s="61"/>
      <c r="SLO28" s="61"/>
      <c r="SLP28" s="61"/>
      <c r="SLQ28" s="61"/>
      <c r="SLR28" s="61"/>
      <c r="SLS28" s="61"/>
      <c r="SLT28" s="61"/>
      <c r="SLU28" s="61"/>
      <c r="SLV28" s="61"/>
      <c r="SLW28" s="61"/>
      <c r="SLX28" s="61"/>
      <c r="SLY28" s="61"/>
      <c r="SLZ28" s="61"/>
      <c r="SMA28" s="61"/>
      <c r="SMB28" s="61"/>
      <c r="SMC28" s="61"/>
      <c r="SMD28" s="61"/>
      <c r="SME28" s="61"/>
      <c r="SMF28" s="61"/>
      <c r="SMG28" s="61"/>
      <c r="SMH28" s="61"/>
      <c r="SMI28" s="61"/>
      <c r="SMJ28" s="61"/>
      <c r="SMK28" s="61"/>
      <c r="SML28" s="61"/>
      <c r="SMM28" s="61"/>
      <c r="SMN28" s="61"/>
      <c r="SMO28" s="61"/>
      <c r="SMP28" s="61"/>
      <c r="SMQ28" s="61"/>
      <c r="SMR28" s="61"/>
      <c r="SMS28" s="61"/>
      <c r="SMT28" s="61"/>
      <c r="SMU28" s="61"/>
      <c r="SMV28" s="61"/>
      <c r="SMW28" s="61"/>
      <c r="SMX28" s="61"/>
      <c r="SMY28" s="61"/>
      <c r="SMZ28" s="61"/>
      <c r="SNA28" s="61"/>
      <c r="SNB28" s="61"/>
      <c r="SNC28" s="61"/>
      <c r="SND28" s="61"/>
      <c r="SNE28" s="61"/>
      <c r="SNF28" s="61"/>
      <c r="SNG28" s="61"/>
      <c r="SNH28" s="61"/>
      <c r="SNI28" s="61"/>
      <c r="SNJ28" s="61"/>
      <c r="SNK28" s="61"/>
      <c r="SNL28" s="61"/>
      <c r="SNM28" s="61"/>
      <c r="SNN28" s="61"/>
      <c r="SNO28" s="61"/>
      <c r="SNP28" s="61"/>
      <c r="SNQ28" s="61"/>
      <c r="SNR28" s="61"/>
      <c r="SNS28" s="61"/>
      <c r="SNT28" s="61"/>
      <c r="SNU28" s="61"/>
      <c r="SNV28" s="61"/>
      <c r="SNW28" s="61"/>
      <c r="SNX28" s="61"/>
      <c r="SNY28" s="61"/>
      <c r="SNZ28" s="61"/>
      <c r="SOA28" s="61"/>
      <c r="SOB28" s="61"/>
      <c r="SOC28" s="61"/>
      <c r="SOD28" s="61"/>
      <c r="SOE28" s="61"/>
      <c r="SOF28" s="61"/>
      <c r="SOG28" s="61"/>
      <c r="SOH28" s="61"/>
      <c r="SOI28" s="61"/>
      <c r="SOJ28" s="61"/>
      <c r="SOK28" s="61"/>
      <c r="SOL28" s="61"/>
      <c r="SOM28" s="61"/>
      <c r="SON28" s="61"/>
      <c r="SOO28" s="61"/>
      <c r="SOP28" s="61"/>
      <c r="SOQ28" s="61"/>
      <c r="SOR28" s="61"/>
      <c r="SOS28" s="61"/>
      <c r="SOT28" s="61"/>
      <c r="SOU28" s="61"/>
      <c r="SOV28" s="61"/>
      <c r="SOW28" s="61"/>
      <c r="SOX28" s="61"/>
      <c r="SOY28" s="61"/>
      <c r="SOZ28" s="61"/>
      <c r="SPA28" s="61"/>
      <c r="SPB28" s="61"/>
      <c r="SPC28" s="61"/>
      <c r="SPD28" s="61"/>
      <c r="SPE28" s="61"/>
      <c r="SPF28" s="61"/>
      <c r="SPG28" s="61"/>
      <c r="SPH28" s="61"/>
      <c r="SPI28" s="61"/>
      <c r="SPJ28" s="61"/>
      <c r="SPK28" s="61"/>
      <c r="SPL28" s="61"/>
      <c r="SPM28" s="61"/>
      <c r="SPN28" s="61"/>
      <c r="SPO28" s="61"/>
      <c r="SPP28" s="61"/>
      <c r="SPQ28" s="61"/>
      <c r="SPR28" s="61"/>
      <c r="SPS28" s="61"/>
      <c r="SPT28" s="61"/>
      <c r="SPU28" s="61"/>
      <c r="SPV28" s="61"/>
      <c r="SPW28" s="61"/>
      <c r="SPX28" s="61"/>
      <c r="SPY28" s="61"/>
      <c r="SPZ28" s="61"/>
      <c r="SQA28" s="61"/>
      <c r="SQB28" s="61"/>
      <c r="SQC28" s="61"/>
      <c r="SQD28" s="61"/>
      <c r="SQE28" s="61"/>
      <c r="SQF28" s="61"/>
      <c r="SQG28" s="61"/>
      <c r="SQH28" s="61"/>
      <c r="SQI28" s="61"/>
      <c r="SQJ28" s="61"/>
      <c r="SQK28" s="61"/>
      <c r="SQL28" s="61"/>
      <c r="SQM28" s="61"/>
      <c r="SQN28" s="61"/>
      <c r="SQO28" s="61"/>
      <c r="SQP28" s="61"/>
      <c r="SQQ28" s="61"/>
      <c r="SQR28" s="61"/>
      <c r="SQS28" s="61"/>
      <c r="SQT28" s="61"/>
      <c r="SQU28" s="61"/>
      <c r="SQV28" s="61"/>
      <c r="SQW28" s="61"/>
      <c r="SQX28" s="61"/>
      <c r="SQY28" s="61"/>
      <c r="SQZ28" s="61"/>
      <c r="SRA28" s="61"/>
      <c r="SRB28" s="61"/>
      <c r="SRC28" s="61"/>
      <c r="SRD28" s="61"/>
      <c r="SRE28" s="61"/>
      <c r="SRF28" s="61"/>
      <c r="SRG28" s="61"/>
      <c r="SRH28" s="61"/>
      <c r="SRI28" s="61"/>
      <c r="SRJ28" s="61"/>
      <c r="SRK28" s="61"/>
      <c r="SRL28" s="61"/>
      <c r="SRM28" s="61"/>
      <c r="SRN28" s="61"/>
      <c r="SRO28" s="61"/>
      <c r="SRP28" s="61"/>
      <c r="SRQ28" s="61"/>
      <c r="SRR28" s="61"/>
      <c r="SRS28" s="61"/>
      <c r="SRT28" s="61"/>
      <c r="SRU28" s="61"/>
      <c r="SRV28" s="61"/>
      <c r="SRW28" s="61"/>
      <c r="SRX28" s="61"/>
      <c r="SRY28" s="61"/>
      <c r="SRZ28" s="61"/>
      <c r="SSA28" s="61"/>
      <c r="SSB28" s="61"/>
      <c r="SSC28" s="61"/>
      <c r="SSD28" s="61"/>
      <c r="SSE28" s="61"/>
      <c r="SSF28" s="61"/>
      <c r="SSG28" s="61"/>
      <c r="SSH28" s="61"/>
      <c r="SSI28" s="61"/>
      <c r="SSJ28" s="61"/>
      <c r="SSK28" s="61"/>
      <c r="SSL28" s="61"/>
      <c r="SSM28" s="61"/>
      <c r="SSN28" s="61"/>
      <c r="SSO28" s="61"/>
      <c r="SSP28" s="61"/>
      <c r="SSQ28" s="61"/>
      <c r="SSR28" s="61"/>
      <c r="SSS28" s="61"/>
      <c r="SST28" s="61"/>
      <c r="SSU28" s="61"/>
      <c r="SSV28" s="61"/>
      <c r="SSW28" s="61"/>
      <c r="SSX28" s="61"/>
      <c r="SSY28" s="61"/>
      <c r="SSZ28" s="61"/>
      <c r="STA28" s="61"/>
      <c r="STB28" s="61"/>
      <c r="STC28" s="61"/>
      <c r="STD28" s="61"/>
      <c r="STE28" s="61"/>
      <c r="STF28" s="61"/>
      <c r="STG28" s="61"/>
      <c r="STH28" s="61"/>
      <c r="STI28" s="61"/>
      <c r="STJ28" s="61"/>
      <c r="STK28" s="61"/>
      <c r="STL28" s="61"/>
      <c r="STM28" s="61"/>
      <c r="STN28" s="61"/>
      <c r="STO28" s="61"/>
      <c r="STP28" s="61"/>
      <c r="STQ28" s="61"/>
      <c r="STR28" s="61"/>
      <c r="STS28" s="61"/>
      <c r="STT28" s="61"/>
      <c r="STU28" s="61"/>
      <c r="STV28" s="61"/>
      <c r="STW28" s="61"/>
      <c r="STX28" s="61"/>
      <c r="STY28" s="61"/>
      <c r="STZ28" s="61"/>
      <c r="SUA28" s="61"/>
      <c r="SUB28" s="61"/>
      <c r="SUC28" s="61"/>
      <c r="SUD28" s="61"/>
      <c r="SUE28" s="61"/>
      <c r="SUF28" s="61"/>
      <c r="SUG28" s="61"/>
      <c r="SUH28" s="61"/>
      <c r="SUI28" s="61"/>
      <c r="SUJ28" s="61"/>
      <c r="SUK28" s="61"/>
      <c r="SUL28" s="61"/>
      <c r="SUM28" s="61"/>
      <c r="SUN28" s="61"/>
      <c r="SUO28" s="61"/>
      <c r="SUP28" s="61"/>
      <c r="SUQ28" s="61"/>
      <c r="SUR28" s="61"/>
      <c r="SUS28" s="61"/>
      <c r="SUT28" s="61"/>
      <c r="SUU28" s="61"/>
      <c r="SUV28" s="61"/>
      <c r="SUW28" s="61"/>
      <c r="SUX28" s="61"/>
      <c r="SUY28" s="61"/>
      <c r="SUZ28" s="61"/>
      <c r="SVA28" s="61"/>
      <c r="SVB28" s="61"/>
      <c r="SVC28" s="61"/>
      <c r="SVD28" s="61"/>
      <c r="SVE28" s="61"/>
      <c r="SVF28" s="61"/>
      <c r="SVG28" s="61"/>
      <c r="SVH28" s="61"/>
      <c r="SVI28" s="61"/>
      <c r="SVJ28" s="61"/>
      <c r="SVK28" s="61"/>
      <c r="SVL28" s="61"/>
      <c r="SVM28" s="61"/>
      <c r="SVN28" s="61"/>
      <c r="SVO28" s="61"/>
      <c r="SVP28" s="61"/>
      <c r="SVQ28" s="61"/>
      <c r="SVR28" s="61"/>
      <c r="SVS28" s="61"/>
      <c r="SVT28" s="61"/>
      <c r="SVU28" s="61"/>
      <c r="SVV28" s="61"/>
      <c r="SVW28" s="61"/>
      <c r="SVX28" s="61"/>
      <c r="SVY28" s="61"/>
      <c r="SVZ28" s="61"/>
      <c r="SWA28" s="61"/>
      <c r="SWB28" s="61"/>
      <c r="SWC28" s="61"/>
      <c r="SWD28" s="61"/>
      <c r="SWE28" s="61"/>
      <c r="SWF28" s="61"/>
      <c r="SWG28" s="61"/>
      <c r="SWH28" s="61"/>
      <c r="SWI28" s="61"/>
      <c r="SWJ28" s="61"/>
      <c r="SWK28" s="61"/>
      <c r="SWL28" s="61"/>
      <c r="SWM28" s="61"/>
      <c r="SWN28" s="61"/>
      <c r="SWO28" s="61"/>
      <c r="SWP28" s="61"/>
      <c r="SWQ28" s="61"/>
      <c r="SWR28" s="61"/>
      <c r="SWS28" s="61"/>
      <c r="SWT28" s="61"/>
      <c r="SWU28" s="61"/>
      <c r="SWV28" s="61"/>
      <c r="SWW28" s="61"/>
      <c r="SWX28" s="61"/>
      <c r="SWY28" s="61"/>
      <c r="SWZ28" s="61"/>
      <c r="SXA28" s="61"/>
      <c r="SXB28" s="61"/>
      <c r="SXC28" s="61"/>
      <c r="SXD28" s="61"/>
      <c r="SXE28" s="61"/>
      <c r="SXF28" s="61"/>
      <c r="SXG28" s="61"/>
      <c r="SXH28" s="61"/>
      <c r="SXI28" s="61"/>
      <c r="SXJ28" s="61"/>
      <c r="SXK28" s="61"/>
      <c r="SXL28" s="61"/>
      <c r="SXM28" s="61"/>
      <c r="SXN28" s="61"/>
      <c r="SXO28" s="61"/>
      <c r="SXP28" s="61"/>
      <c r="SXQ28" s="61"/>
      <c r="SXR28" s="61"/>
      <c r="SXS28" s="61"/>
      <c r="SXT28" s="61"/>
      <c r="SXU28" s="61"/>
      <c r="SXV28" s="61"/>
      <c r="SXW28" s="61"/>
      <c r="SXX28" s="61"/>
      <c r="SXY28" s="61"/>
      <c r="SXZ28" s="61"/>
      <c r="SYA28" s="61"/>
      <c r="SYB28" s="61"/>
      <c r="SYC28" s="61"/>
      <c r="SYD28" s="61"/>
      <c r="SYE28" s="61"/>
      <c r="SYF28" s="61"/>
      <c r="SYG28" s="61"/>
      <c r="SYH28" s="61"/>
      <c r="SYI28" s="61"/>
      <c r="SYJ28" s="61"/>
      <c r="SYK28" s="61"/>
      <c r="SYL28" s="61"/>
      <c r="SYM28" s="61"/>
      <c r="SYN28" s="61"/>
      <c r="SYO28" s="61"/>
      <c r="SYP28" s="61"/>
      <c r="SYQ28" s="61"/>
      <c r="SYR28" s="61"/>
      <c r="SYS28" s="61"/>
      <c r="SYT28" s="61"/>
      <c r="SYU28" s="61"/>
      <c r="SYV28" s="61"/>
      <c r="SYW28" s="61"/>
      <c r="SYX28" s="61"/>
      <c r="SYY28" s="61"/>
      <c r="SYZ28" s="61"/>
      <c r="SZA28" s="61"/>
      <c r="SZB28" s="61"/>
      <c r="SZC28" s="61"/>
      <c r="SZD28" s="61"/>
      <c r="SZE28" s="61"/>
      <c r="SZF28" s="61"/>
      <c r="SZG28" s="61"/>
      <c r="SZH28" s="61"/>
      <c r="SZI28" s="61"/>
      <c r="SZJ28" s="61"/>
      <c r="SZK28" s="61"/>
      <c r="SZL28" s="61"/>
      <c r="SZM28" s="61"/>
      <c r="SZN28" s="61"/>
      <c r="SZO28" s="61"/>
      <c r="SZP28" s="61"/>
      <c r="SZQ28" s="61"/>
      <c r="SZR28" s="61"/>
      <c r="SZS28" s="61"/>
      <c r="SZT28" s="61"/>
      <c r="SZU28" s="61"/>
      <c r="SZV28" s="61"/>
      <c r="SZW28" s="61"/>
      <c r="SZX28" s="61"/>
      <c r="SZY28" s="61"/>
      <c r="SZZ28" s="61"/>
      <c r="TAA28" s="61"/>
      <c r="TAB28" s="61"/>
      <c r="TAC28" s="61"/>
      <c r="TAD28" s="61"/>
      <c r="TAE28" s="61"/>
      <c r="TAF28" s="61"/>
      <c r="TAG28" s="61"/>
      <c r="TAH28" s="61"/>
      <c r="TAI28" s="61"/>
      <c r="TAJ28" s="61"/>
      <c r="TAK28" s="61"/>
      <c r="TAL28" s="61"/>
      <c r="TAM28" s="61"/>
      <c r="TAN28" s="61"/>
      <c r="TAO28" s="61"/>
      <c r="TAP28" s="61"/>
      <c r="TAQ28" s="61"/>
      <c r="TAR28" s="61"/>
      <c r="TAS28" s="61"/>
      <c r="TAT28" s="61"/>
      <c r="TAU28" s="61"/>
      <c r="TAV28" s="61"/>
      <c r="TAW28" s="61"/>
      <c r="TAX28" s="61"/>
      <c r="TAY28" s="61"/>
      <c r="TAZ28" s="61"/>
      <c r="TBA28" s="61"/>
      <c r="TBB28" s="61"/>
      <c r="TBC28" s="61"/>
      <c r="TBD28" s="61"/>
      <c r="TBE28" s="61"/>
      <c r="TBF28" s="61"/>
      <c r="TBG28" s="61"/>
      <c r="TBH28" s="61"/>
      <c r="TBI28" s="61"/>
      <c r="TBJ28" s="61"/>
      <c r="TBK28" s="61"/>
      <c r="TBL28" s="61"/>
      <c r="TBM28" s="61"/>
      <c r="TBN28" s="61"/>
      <c r="TBO28" s="61"/>
      <c r="TBP28" s="61"/>
      <c r="TBQ28" s="61"/>
      <c r="TBR28" s="61"/>
      <c r="TBS28" s="61"/>
      <c r="TBT28" s="61"/>
      <c r="TBU28" s="61"/>
      <c r="TBV28" s="61"/>
      <c r="TBW28" s="61"/>
      <c r="TBX28" s="61"/>
      <c r="TBY28" s="61"/>
      <c r="TBZ28" s="61"/>
      <c r="TCA28" s="61"/>
      <c r="TCB28" s="61"/>
      <c r="TCC28" s="61"/>
      <c r="TCD28" s="61"/>
      <c r="TCE28" s="61"/>
      <c r="TCF28" s="61"/>
      <c r="TCG28" s="61"/>
      <c r="TCH28" s="61"/>
      <c r="TCI28" s="61"/>
      <c r="TCJ28" s="61"/>
      <c r="TCK28" s="61"/>
      <c r="TCL28" s="61"/>
      <c r="TCM28" s="61"/>
      <c r="TCN28" s="61"/>
      <c r="TCO28" s="61"/>
      <c r="TCP28" s="61"/>
      <c r="TCQ28" s="61"/>
      <c r="TCR28" s="61"/>
      <c r="TCS28" s="61"/>
      <c r="TCT28" s="61"/>
      <c r="TCU28" s="61"/>
      <c r="TCV28" s="61"/>
      <c r="TCW28" s="61"/>
      <c r="TCX28" s="61"/>
      <c r="TCY28" s="61"/>
      <c r="TCZ28" s="61"/>
      <c r="TDA28" s="61"/>
      <c r="TDB28" s="61"/>
      <c r="TDC28" s="61"/>
      <c r="TDD28" s="61"/>
      <c r="TDE28" s="61"/>
      <c r="TDF28" s="61"/>
      <c r="TDG28" s="61"/>
      <c r="TDH28" s="61"/>
      <c r="TDI28" s="61"/>
      <c r="TDJ28" s="61"/>
      <c r="TDK28" s="61"/>
      <c r="TDL28" s="61"/>
      <c r="TDM28" s="61"/>
      <c r="TDN28" s="61"/>
      <c r="TDO28" s="61"/>
      <c r="TDP28" s="61"/>
      <c r="TDQ28" s="61"/>
      <c r="TDR28" s="61"/>
      <c r="TDS28" s="61"/>
      <c r="TDT28" s="61"/>
      <c r="TDU28" s="61"/>
      <c r="TDV28" s="61"/>
      <c r="TDW28" s="61"/>
      <c r="TDX28" s="61"/>
      <c r="TDY28" s="61"/>
      <c r="TDZ28" s="61"/>
      <c r="TEA28" s="61"/>
      <c r="TEB28" s="61"/>
      <c r="TEC28" s="61"/>
      <c r="TED28" s="61"/>
      <c r="TEE28" s="61"/>
      <c r="TEF28" s="61"/>
      <c r="TEG28" s="61"/>
      <c r="TEH28" s="61"/>
      <c r="TEI28" s="61"/>
      <c r="TEJ28" s="61"/>
      <c r="TEK28" s="61"/>
      <c r="TEL28" s="61"/>
      <c r="TEM28" s="61"/>
      <c r="TEN28" s="61"/>
      <c r="TEO28" s="61"/>
      <c r="TEP28" s="61"/>
      <c r="TEQ28" s="61"/>
      <c r="TER28" s="61"/>
      <c r="TES28" s="61"/>
      <c r="TET28" s="61"/>
      <c r="TEU28" s="61"/>
      <c r="TEV28" s="61"/>
      <c r="TEW28" s="61"/>
      <c r="TEX28" s="61"/>
      <c r="TEY28" s="61"/>
      <c r="TEZ28" s="61"/>
      <c r="TFA28" s="61"/>
      <c r="TFB28" s="61"/>
      <c r="TFC28" s="61"/>
      <c r="TFD28" s="61"/>
      <c r="TFE28" s="61"/>
      <c r="TFF28" s="61"/>
      <c r="TFG28" s="61"/>
      <c r="TFH28" s="61"/>
      <c r="TFI28" s="61"/>
      <c r="TFJ28" s="61"/>
      <c r="TFK28" s="61"/>
      <c r="TFL28" s="61"/>
      <c r="TFM28" s="61"/>
      <c r="TFN28" s="61"/>
      <c r="TFO28" s="61"/>
      <c r="TFP28" s="61"/>
      <c r="TFQ28" s="61"/>
      <c r="TFR28" s="61"/>
      <c r="TFS28" s="61"/>
      <c r="TFT28" s="61"/>
      <c r="TFU28" s="61"/>
      <c r="TFV28" s="61"/>
      <c r="TFW28" s="61"/>
      <c r="TFX28" s="61"/>
      <c r="TFY28" s="61"/>
      <c r="TFZ28" s="61"/>
      <c r="TGA28" s="61"/>
      <c r="TGB28" s="61"/>
      <c r="TGC28" s="61"/>
      <c r="TGD28" s="61"/>
      <c r="TGE28" s="61"/>
      <c r="TGF28" s="61"/>
      <c r="TGG28" s="61"/>
      <c r="TGH28" s="61"/>
      <c r="TGI28" s="61"/>
      <c r="TGJ28" s="61"/>
      <c r="TGK28" s="61"/>
      <c r="TGL28" s="61"/>
      <c r="TGM28" s="61"/>
      <c r="TGN28" s="61"/>
      <c r="TGO28" s="61"/>
      <c r="TGP28" s="61"/>
      <c r="TGQ28" s="61"/>
      <c r="TGR28" s="61"/>
      <c r="TGS28" s="61"/>
      <c r="TGT28" s="61"/>
      <c r="TGU28" s="61"/>
      <c r="TGV28" s="61"/>
      <c r="TGW28" s="61"/>
      <c r="TGX28" s="61"/>
      <c r="TGY28" s="61"/>
      <c r="TGZ28" s="61"/>
      <c r="THA28" s="61"/>
      <c r="THB28" s="61"/>
      <c r="THC28" s="61"/>
      <c r="THD28" s="61"/>
      <c r="THE28" s="61"/>
      <c r="THF28" s="61"/>
      <c r="THG28" s="61"/>
      <c r="THH28" s="61"/>
      <c r="THI28" s="61"/>
      <c r="THJ28" s="61"/>
      <c r="THK28" s="61"/>
      <c r="THL28" s="61"/>
      <c r="THM28" s="61"/>
      <c r="THN28" s="61"/>
      <c r="THO28" s="61"/>
      <c r="THP28" s="61"/>
      <c r="THQ28" s="61"/>
      <c r="THR28" s="61"/>
      <c r="THS28" s="61"/>
      <c r="THT28" s="61"/>
      <c r="THU28" s="61"/>
      <c r="THV28" s="61"/>
      <c r="THW28" s="61"/>
      <c r="THX28" s="61"/>
      <c r="THY28" s="61"/>
      <c r="THZ28" s="61"/>
      <c r="TIA28" s="61"/>
      <c r="TIB28" s="61"/>
      <c r="TIC28" s="61"/>
      <c r="TID28" s="61"/>
      <c r="TIE28" s="61"/>
      <c r="TIF28" s="61"/>
      <c r="TIG28" s="61"/>
      <c r="TIH28" s="61"/>
      <c r="TII28" s="61"/>
      <c r="TIJ28" s="61"/>
      <c r="TIK28" s="61"/>
      <c r="TIL28" s="61"/>
      <c r="TIM28" s="61"/>
      <c r="TIN28" s="61"/>
      <c r="TIO28" s="61"/>
      <c r="TIP28" s="61"/>
      <c r="TIQ28" s="61"/>
      <c r="TIR28" s="61"/>
      <c r="TIS28" s="61"/>
      <c r="TIT28" s="61"/>
      <c r="TIU28" s="61"/>
      <c r="TIV28" s="61"/>
      <c r="TIW28" s="61"/>
      <c r="TIX28" s="61"/>
      <c r="TIY28" s="61"/>
      <c r="TIZ28" s="61"/>
      <c r="TJA28" s="61"/>
      <c r="TJB28" s="61"/>
      <c r="TJC28" s="61"/>
      <c r="TJD28" s="61"/>
      <c r="TJE28" s="61"/>
      <c r="TJF28" s="61"/>
      <c r="TJG28" s="61"/>
      <c r="TJH28" s="61"/>
      <c r="TJI28" s="61"/>
      <c r="TJJ28" s="61"/>
      <c r="TJK28" s="61"/>
      <c r="TJL28" s="61"/>
      <c r="TJM28" s="61"/>
      <c r="TJN28" s="61"/>
      <c r="TJO28" s="61"/>
      <c r="TJP28" s="61"/>
      <c r="TJQ28" s="61"/>
      <c r="TJR28" s="61"/>
      <c r="TJS28" s="61"/>
      <c r="TJT28" s="61"/>
      <c r="TJU28" s="61"/>
      <c r="TJV28" s="61"/>
      <c r="TJW28" s="61"/>
      <c r="TJX28" s="61"/>
      <c r="TJY28" s="61"/>
      <c r="TJZ28" s="61"/>
      <c r="TKA28" s="61"/>
      <c r="TKB28" s="61"/>
      <c r="TKC28" s="61"/>
      <c r="TKD28" s="61"/>
      <c r="TKE28" s="61"/>
      <c r="TKF28" s="61"/>
      <c r="TKG28" s="61"/>
      <c r="TKH28" s="61"/>
      <c r="TKI28" s="61"/>
      <c r="TKJ28" s="61"/>
      <c r="TKK28" s="61"/>
      <c r="TKL28" s="61"/>
      <c r="TKM28" s="61"/>
      <c r="TKN28" s="61"/>
      <c r="TKO28" s="61"/>
      <c r="TKP28" s="61"/>
      <c r="TKQ28" s="61"/>
      <c r="TKR28" s="61"/>
      <c r="TKS28" s="61"/>
      <c r="TKT28" s="61"/>
      <c r="TKU28" s="61"/>
      <c r="TKV28" s="61"/>
      <c r="TKW28" s="61"/>
      <c r="TKX28" s="61"/>
      <c r="TKY28" s="61"/>
      <c r="TKZ28" s="61"/>
      <c r="TLA28" s="61"/>
      <c r="TLB28" s="61"/>
      <c r="TLC28" s="61"/>
      <c r="TLD28" s="61"/>
      <c r="TLE28" s="61"/>
      <c r="TLF28" s="61"/>
      <c r="TLG28" s="61"/>
      <c r="TLH28" s="61"/>
      <c r="TLI28" s="61"/>
      <c r="TLJ28" s="61"/>
      <c r="TLK28" s="61"/>
      <c r="TLL28" s="61"/>
      <c r="TLM28" s="61"/>
      <c r="TLN28" s="61"/>
      <c r="TLO28" s="61"/>
      <c r="TLP28" s="61"/>
      <c r="TLQ28" s="61"/>
      <c r="TLR28" s="61"/>
      <c r="TLS28" s="61"/>
      <c r="TLT28" s="61"/>
      <c r="TLU28" s="61"/>
      <c r="TLV28" s="61"/>
      <c r="TLW28" s="61"/>
      <c r="TLX28" s="61"/>
      <c r="TLY28" s="61"/>
      <c r="TLZ28" s="61"/>
      <c r="TMA28" s="61"/>
      <c r="TMB28" s="61"/>
      <c r="TMC28" s="61"/>
      <c r="TMD28" s="61"/>
      <c r="TME28" s="61"/>
      <c r="TMF28" s="61"/>
      <c r="TMG28" s="61"/>
      <c r="TMH28" s="61"/>
      <c r="TMI28" s="61"/>
      <c r="TMJ28" s="61"/>
      <c r="TMK28" s="61"/>
      <c r="TML28" s="61"/>
      <c r="TMM28" s="61"/>
      <c r="TMN28" s="61"/>
      <c r="TMO28" s="61"/>
      <c r="TMP28" s="61"/>
      <c r="TMQ28" s="61"/>
      <c r="TMR28" s="61"/>
      <c r="TMS28" s="61"/>
      <c r="TMT28" s="61"/>
      <c r="TMU28" s="61"/>
      <c r="TMV28" s="61"/>
      <c r="TMW28" s="61"/>
      <c r="TMX28" s="61"/>
      <c r="TMY28" s="61"/>
      <c r="TMZ28" s="61"/>
      <c r="TNA28" s="61"/>
      <c r="TNB28" s="61"/>
      <c r="TNC28" s="61"/>
      <c r="TND28" s="61"/>
      <c r="TNE28" s="61"/>
      <c r="TNF28" s="61"/>
      <c r="TNG28" s="61"/>
      <c r="TNH28" s="61"/>
      <c r="TNI28" s="61"/>
      <c r="TNJ28" s="61"/>
      <c r="TNK28" s="61"/>
      <c r="TNL28" s="61"/>
      <c r="TNM28" s="61"/>
      <c r="TNN28" s="61"/>
      <c r="TNO28" s="61"/>
      <c r="TNP28" s="61"/>
      <c r="TNQ28" s="61"/>
      <c r="TNR28" s="61"/>
      <c r="TNS28" s="61"/>
      <c r="TNT28" s="61"/>
      <c r="TNU28" s="61"/>
      <c r="TNV28" s="61"/>
      <c r="TNW28" s="61"/>
      <c r="TNX28" s="61"/>
      <c r="TNY28" s="61"/>
      <c r="TNZ28" s="61"/>
      <c r="TOA28" s="61"/>
      <c r="TOB28" s="61"/>
      <c r="TOC28" s="61"/>
      <c r="TOD28" s="61"/>
      <c r="TOE28" s="61"/>
      <c r="TOF28" s="61"/>
      <c r="TOG28" s="61"/>
      <c r="TOH28" s="61"/>
      <c r="TOI28" s="61"/>
      <c r="TOJ28" s="61"/>
      <c r="TOK28" s="61"/>
      <c r="TOL28" s="61"/>
      <c r="TOM28" s="61"/>
      <c r="TON28" s="61"/>
      <c r="TOO28" s="61"/>
      <c r="TOP28" s="61"/>
      <c r="TOQ28" s="61"/>
      <c r="TOR28" s="61"/>
      <c r="TOS28" s="61"/>
      <c r="TOT28" s="61"/>
      <c r="TOU28" s="61"/>
      <c r="TOV28" s="61"/>
      <c r="TOW28" s="61"/>
      <c r="TOX28" s="61"/>
      <c r="TOY28" s="61"/>
      <c r="TOZ28" s="61"/>
      <c r="TPA28" s="61"/>
      <c r="TPB28" s="61"/>
      <c r="TPC28" s="61"/>
      <c r="TPD28" s="61"/>
      <c r="TPE28" s="61"/>
      <c r="TPF28" s="61"/>
      <c r="TPG28" s="61"/>
      <c r="TPH28" s="61"/>
      <c r="TPI28" s="61"/>
      <c r="TPJ28" s="61"/>
      <c r="TPK28" s="61"/>
      <c r="TPL28" s="61"/>
      <c r="TPM28" s="61"/>
      <c r="TPN28" s="61"/>
      <c r="TPO28" s="61"/>
      <c r="TPP28" s="61"/>
      <c r="TPQ28" s="61"/>
      <c r="TPR28" s="61"/>
      <c r="TPS28" s="61"/>
      <c r="TPT28" s="61"/>
      <c r="TPU28" s="61"/>
      <c r="TPV28" s="61"/>
      <c r="TPW28" s="61"/>
      <c r="TPX28" s="61"/>
      <c r="TPY28" s="61"/>
      <c r="TPZ28" s="61"/>
      <c r="TQA28" s="61"/>
      <c r="TQB28" s="61"/>
      <c r="TQC28" s="61"/>
      <c r="TQD28" s="61"/>
      <c r="TQE28" s="61"/>
      <c r="TQF28" s="61"/>
      <c r="TQG28" s="61"/>
      <c r="TQH28" s="61"/>
      <c r="TQI28" s="61"/>
      <c r="TQJ28" s="61"/>
      <c r="TQK28" s="61"/>
      <c r="TQL28" s="61"/>
      <c r="TQM28" s="61"/>
      <c r="TQN28" s="61"/>
      <c r="TQO28" s="61"/>
      <c r="TQP28" s="61"/>
      <c r="TQQ28" s="61"/>
      <c r="TQR28" s="61"/>
      <c r="TQS28" s="61"/>
      <c r="TQT28" s="61"/>
      <c r="TQU28" s="61"/>
      <c r="TQV28" s="61"/>
      <c r="TQW28" s="61"/>
      <c r="TQX28" s="61"/>
      <c r="TQY28" s="61"/>
      <c r="TQZ28" s="61"/>
      <c r="TRA28" s="61"/>
      <c r="TRB28" s="61"/>
      <c r="TRC28" s="61"/>
      <c r="TRD28" s="61"/>
      <c r="TRE28" s="61"/>
      <c r="TRF28" s="61"/>
      <c r="TRG28" s="61"/>
      <c r="TRH28" s="61"/>
      <c r="TRI28" s="61"/>
      <c r="TRJ28" s="61"/>
      <c r="TRK28" s="61"/>
      <c r="TRL28" s="61"/>
      <c r="TRM28" s="61"/>
      <c r="TRN28" s="61"/>
      <c r="TRO28" s="61"/>
      <c r="TRP28" s="61"/>
      <c r="TRQ28" s="61"/>
      <c r="TRR28" s="61"/>
      <c r="TRS28" s="61"/>
      <c r="TRT28" s="61"/>
      <c r="TRU28" s="61"/>
      <c r="TRV28" s="61"/>
      <c r="TRW28" s="61"/>
      <c r="TRX28" s="61"/>
      <c r="TRY28" s="61"/>
      <c r="TRZ28" s="61"/>
      <c r="TSA28" s="61"/>
      <c r="TSB28" s="61"/>
      <c r="TSC28" s="61"/>
      <c r="TSD28" s="61"/>
      <c r="TSE28" s="61"/>
      <c r="TSF28" s="61"/>
      <c r="TSG28" s="61"/>
      <c r="TSH28" s="61"/>
      <c r="TSI28" s="61"/>
      <c r="TSJ28" s="61"/>
      <c r="TSK28" s="61"/>
      <c r="TSL28" s="61"/>
      <c r="TSM28" s="61"/>
      <c r="TSN28" s="61"/>
      <c r="TSO28" s="61"/>
      <c r="TSP28" s="61"/>
      <c r="TSQ28" s="61"/>
      <c r="TSR28" s="61"/>
      <c r="TSS28" s="61"/>
      <c r="TST28" s="61"/>
      <c r="TSU28" s="61"/>
      <c r="TSV28" s="61"/>
      <c r="TSW28" s="61"/>
      <c r="TSX28" s="61"/>
      <c r="TSY28" s="61"/>
      <c r="TSZ28" s="61"/>
      <c r="TTA28" s="61"/>
      <c r="TTB28" s="61"/>
      <c r="TTC28" s="61"/>
      <c r="TTD28" s="61"/>
      <c r="TTE28" s="61"/>
      <c r="TTF28" s="61"/>
      <c r="TTG28" s="61"/>
      <c r="TTH28" s="61"/>
      <c r="TTI28" s="61"/>
      <c r="TTJ28" s="61"/>
      <c r="TTK28" s="61"/>
      <c r="TTL28" s="61"/>
      <c r="TTM28" s="61"/>
      <c r="TTN28" s="61"/>
      <c r="TTO28" s="61"/>
      <c r="TTP28" s="61"/>
      <c r="TTQ28" s="61"/>
      <c r="TTR28" s="61"/>
      <c r="TTS28" s="61"/>
      <c r="TTT28" s="61"/>
      <c r="TTU28" s="61"/>
      <c r="TTV28" s="61"/>
      <c r="TTW28" s="61"/>
      <c r="TTX28" s="61"/>
      <c r="TTY28" s="61"/>
      <c r="TTZ28" s="61"/>
      <c r="TUA28" s="61"/>
      <c r="TUB28" s="61"/>
      <c r="TUC28" s="61"/>
      <c r="TUD28" s="61"/>
      <c r="TUE28" s="61"/>
      <c r="TUF28" s="61"/>
      <c r="TUG28" s="61"/>
      <c r="TUH28" s="61"/>
      <c r="TUI28" s="61"/>
      <c r="TUJ28" s="61"/>
      <c r="TUK28" s="61"/>
      <c r="TUL28" s="61"/>
      <c r="TUM28" s="61"/>
      <c r="TUN28" s="61"/>
      <c r="TUO28" s="61"/>
      <c r="TUP28" s="61"/>
      <c r="TUQ28" s="61"/>
      <c r="TUR28" s="61"/>
      <c r="TUS28" s="61"/>
      <c r="TUT28" s="61"/>
      <c r="TUU28" s="61"/>
      <c r="TUV28" s="61"/>
      <c r="TUW28" s="61"/>
      <c r="TUX28" s="61"/>
      <c r="TUY28" s="61"/>
      <c r="TUZ28" s="61"/>
      <c r="TVA28" s="61"/>
      <c r="TVB28" s="61"/>
      <c r="TVC28" s="61"/>
      <c r="TVD28" s="61"/>
      <c r="TVE28" s="61"/>
      <c r="TVF28" s="61"/>
      <c r="TVG28" s="61"/>
      <c r="TVH28" s="61"/>
      <c r="TVI28" s="61"/>
      <c r="TVJ28" s="61"/>
      <c r="TVK28" s="61"/>
      <c r="TVL28" s="61"/>
      <c r="TVM28" s="61"/>
      <c r="TVN28" s="61"/>
      <c r="TVO28" s="61"/>
      <c r="TVP28" s="61"/>
      <c r="TVQ28" s="61"/>
      <c r="TVR28" s="61"/>
      <c r="TVS28" s="61"/>
      <c r="TVT28" s="61"/>
      <c r="TVU28" s="61"/>
      <c r="TVV28" s="61"/>
      <c r="TVW28" s="61"/>
      <c r="TVX28" s="61"/>
      <c r="TVY28" s="61"/>
      <c r="TVZ28" s="61"/>
      <c r="TWA28" s="61"/>
      <c r="TWB28" s="61"/>
      <c r="TWC28" s="61"/>
      <c r="TWD28" s="61"/>
      <c r="TWE28" s="61"/>
      <c r="TWF28" s="61"/>
      <c r="TWG28" s="61"/>
      <c r="TWH28" s="61"/>
      <c r="TWI28" s="61"/>
      <c r="TWJ28" s="61"/>
      <c r="TWK28" s="61"/>
      <c r="TWL28" s="61"/>
      <c r="TWM28" s="61"/>
      <c r="TWN28" s="61"/>
      <c r="TWO28" s="61"/>
      <c r="TWP28" s="61"/>
      <c r="TWQ28" s="61"/>
      <c r="TWR28" s="61"/>
      <c r="TWS28" s="61"/>
      <c r="TWT28" s="61"/>
      <c r="TWU28" s="61"/>
      <c r="TWV28" s="61"/>
      <c r="TWW28" s="61"/>
      <c r="TWX28" s="61"/>
      <c r="TWY28" s="61"/>
      <c r="TWZ28" s="61"/>
      <c r="TXA28" s="61"/>
      <c r="TXB28" s="61"/>
      <c r="TXC28" s="61"/>
      <c r="TXD28" s="61"/>
      <c r="TXE28" s="61"/>
      <c r="TXF28" s="61"/>
      <c r="TXG28" s="61"/>
      <c r="TXH28" s="61"/>
      <c r="TXI28" s="61"/>
      <c r="TXJ28" s="61"/>
      <c r="TXK28" s="61"/>
      <c r="TXL28" s="61"/>
      <c r="TXM28" s="61"/>
      <c r="TXN28" s="61"/>
      <c r="TXO28" s="61"/>
      <c r="TXP28" s="61"/>
      <c r="TXQ28" s="61"/>
      <c r="TXR28" s="61"/>
      <c r="TXS28" s="61"/>
      <c r="TXT28" s="61"/>
      <c r="TXU28" s="61"/>
      <c r="TXV28" s="61"/>
      <c r="TXW28" s="61"/>
      <c r="TXX28" s="61"/>
      <c r="TXY28" s="61"/>
      <c r="TXZ28" s="61"/>
      <c r="TYA28" s="61"/>
      <c r="TYB28" s="61"/>
      <c r="TYC28" s="61"/>
      <c r="TYD28" s="61"/>
      <c r="TYE28" s="61"/>
      <c r="TYF28" s="61"/>
      <c r="TYG28" s="61"/>
      <c r="TYH28" s="61"/>
      <c r="TYI28" s="61"/>
      <c r="TYJ28" s="61"/>
      <c r="TYK28" s="61"/>
      <c r="TYL28" s="61"/>
      <c r="TYM28" s="61"/>
      <c r="TYN28" s="61"/>
      <c r="TYO28" s="61"/>
      <c r="TYP28" s="61"/>
      <c r="TYQ28" s="61"/>
      <c r="TYR28" s="61"/>
      <c r="TYS28" s="61"/>
      <c r="TYT28" s="61"/>
      <c r="TYU28" s="61"/>
      <c r="TYV28" s="61"/>
      <c r="TYW28" s="61"/>
      <c r="TYX28" s="61"/>
      <c r="TYY28" s="61"/>
      <c r="TYZ28" s="61"/>
      <c r="TZA28" s="61"/>
      <c r="TZB28" s="61"/>
      <c r="TZC28" s="61"/>
      <c r="TZD28" s="61"/>
      <c r="TZE28" s="61"/>
      <c r="TZF28" s="61"/>
      <c r="TZG28" s="61"/>
      <c r="TZH28" s="61"/>
      <c r="TZI28" s="61"/>
      <c r="TZJ28" s="61"/>
      <c r="TZK28" s="61"/>
      <c r="TZL28" s="61"/>
      <c r="TZM28" s="61"/>
      <c r="TZN28" s="61"/>
      <c r="TZO28" s="61"/>
      <c r="TZP28" s="61"/>
      <c r="TZQ28" s="61"/>
      <c r="TZR28" s="61"/>
      <c r="TZS28" s="61"/>
      <c r="TZT28" s="61"/>
      <c r="TZU28" s="61"/>
      <c r="TZV28" s="61"/>
      <c r="TZW28" s="61"/>
      <c r="TZX28" s="61"/>
      <c r="TZY28" s="61"/>
      <c r="TZZ28" s="61"/>
      <c r="UAA28" s="61"/>
      <c r="UAB28" s="61"/>
      <c r="UAC28" s="61"/>
      <c r="UAD28" s="61"/>
      <c r="UAE28" s="61"/>
      <c r="UAF28" s="61"/>
      <c r="UAG28" s="61"/>
      <c r="UAH28" s="61"/>
      <c r="UAI28" s="61"/>
      <c r="UAJ28" s="61"/>
      <c r="UAK28" s="61"/>
      <c r="UAL28" s="61"/>
      <c r="UAM28" s="61"/>
      <c r="UAN28" s="61"/>
      <c r="UAO28" s="61"/>
      <c r="UAP28" s="61"/>
      <c r="UAQ28" s="61"/>
      <c r="UAR28" s="61"/>
      <c r="UAS28" s="61"/>
      <c r="UAT28" s="61"/>
      <c r="UAU28" s="61"/>
      <c r="UAV28" s="61"/>
      <c r="UAW28" s="61"/>
      <c r="UAX28" s="61"/>
      <c r="UAY28" s="61"/>
      <c r="UAZ28" s="61"/>
      <c r="UBA28" s="61"/>
      <c r="UBB28" s="61"/>
      <c r="UBC28" s="61"/>
      <c r="UBD28" s="61"/>
      <c r="UBE28" s="61"/>
      <c r="UBF28" s="61"/>
      <c r="UBG28" s="61"/>
      <c r="UBH28" s="61"/>
      <c r="UBI28" s="61"/>
      <c r="UBJ28" s="61"/>
      <c r="UBK28" s="61"/>
      <c r="UBL28" s="61"/>
      <c r="UBM28" s="61"/>
      <c r="UBN28" s="61"/>
      <c r="UBO28" s="61"/>
      <c r="UBP28" s="61"/>
      <c r="UBQ28" s="61"/>
      <c r="UBR28" s="61"/>
      <c r="UBS28" s="61"/>
      <c r="UBT28" s="61"/>
      <c r="UBU28" s="61"/>
      <c r="UBV28" s="61"/>
      <c r="UBW28" s="61"/>
      <c r="UBX28" s="61"/>
      <c r="UBY28" s="61"/>
      <c r="UBZ28" s="61"/>
      <c r="UCA28" s="61"/>
      <c r="UCB28" s="61"/>
      <c r="UCC28" s="61"/>
      <c r="UCD28" s="61"/>
      <c r="UCE28" s="61"/>
      <c r="UCF28" s="61"/>
      <c r="UCG28" s="61"/>
      <c r="UCH28" s="61"/>
      <c r="UCI28" s="61"/>
      <c r="UCJ28" s="61"/>
      <c r="UCK28" s="61"/>
      <c r="UCL28" s="61"/>
      <c r="UCM28" s="61"/>
      <c r="UCN28" s="61"/>
      <c r="UCO28" s="61"/>
      <c r="UCP28" s="61"/>
      <c r="UCQ28" s="61"/>
      <c r="UCR28" s="61"/>
      <c r="UCS28" s="61"/>
      <c r="UCT28" s="61"/>
      <c r="UCU28" s="61"/>
      <c r="UCV28" s="61"/>
      <c r="UCW28" s="61"/>
      <c r="UCX28" s="61"/>
      <c r="UCY28" s="61"/>
      <c r="UCZ28" s="61"/>
      <c r="UDA28" s="61"/>
      <c r="UDB28" s="61"/>
      <c r="UDC28" s="61"/>
      <c r="UDD28" s="61"/>
      <c r="UDE28" s="61"/>
      <c r="UDF28" s="61"/>
      <c r="UDG28" s="61"/>
      <c r="UDH28" s="61"/>
      <c r="UDI28" s="61"/>
      <c r="UDJ28" s="61"/>
      <c r="UDK28" s="61"/>
      <c r="UDL28" s="61"/>
      <c r="UDM28" s="61"/>
      <c r="UDN28" s="61"/>
      <c r="UDO28" s="61"/>
      <c r="UDP28" s="61"/>
      <c r="UDQ28" s="61"/>
      <c r="UDR28" s="61"/>
      <c r="UDS28" s="61"/>
      <c r="UDT28" s="61"/>
      <c r="UDU28" s="61"/>
      <c r="UDV28" s="61"/>
      <c r="UDW28" s="61"/>
      <c r="UDX28" s="61"/>
      <c r="UDY28" s="61"/>
      <c r="UDZ28" s="61"/>
      <c r="UEA28" s="61"/>
      <c r="UEB28" s="61"/>
      <c r="UEC28" s="61"/>
      <c r="UED28" s="61"/>
      <c r="UEE28" s="61"/>
      <c r="UEF28" s="61"/>
      <c r="UEG28" s="61"/>
      <c r="UEH28" s="61"/>
      <c r="UEI28" s="61"/>
      <c r="UEJ28" s="61"/>
      <c r="UEK28" s="61"/>
      <c r="UEL28" s="61"/>
      <c r="UEM28" s="61"/>
      <c r="UEN28" s="61"/>
      <c r="UEO28" s="61"/>
      <c r="UEP28" s="61"/>
      <c r="UEQ28" s="61"/>
      <c r="UER28" s="61"/>
      <c r="UES28" s="61"/>
      <c r="UET28" s="61"/>
      <c r="UEU28" s="61"/>
      <c r="UEV28" s="61"/>
      <c r="UEW28" s="61"/>
      <c r="UEX28" s="61"/>
      <c r="UEY28" s="61"/>
      <c r="UEZ28" s="61"/>
      <c r="UFA28" s="61"/>
      <c r="UFB28" s="61"/>
      <c r="UFC28" s="61"/>
      <c r="UFD28" s="61"/>
      <c r="UFE28" s="61"/>
      <c r="UFF28" s="61"/>
      <c r="UFG28" s="61"/>
      <c r="UFH28" s="61"/>
      <c r="UFI28" s="61"/>
      <c r="UFJ28" s="61"/>
      <c r="UFK28" s="61"/>
      <c r="UFL28" s="61"/>
      <c r="UFM28" s="61"/>
      <c r="UFN28" s="61"/>
      <c r="UFO28" s="61"/>
      <c r="UFP28" s="61"/>
      <c r="UFQ28" s="61"/>
      <c r="UFR28" s="61"/>
      <c r="UFS28" s="61"/>
      <c r="UFT28" s="61"/>
      <c r="UFU28" s="61"/>
      <c r="UFV28" s="61"/>
      <c r="UFW28" s="61"/>
      <c r="UFX28" s="61"/>
      <c r="UFY28" s="61"/>
      <c r="UFZ28" s="61"/>
      <c r="UGA28" s="61"/>
      <c r="UGB28" s="61"/>
      <c r="UGC28" s="61"/>
      <c r="UGD28" s="61"/>
      <c r="UGE28" s="61"/>
      <c r="UGF28" s="61"/>
      <c r="UGG28" s="61"/>
      <c r="UGH28" s="61"/>
      <c r="UGI28" s="61"/>
      <c r="UGJ28" s="61"/>
      <c r="UGK28" s="61"/>
      <c r="UGL28" s="61"/>
      <c r="UGM28" s="61"/>
      <c r="UGN28" s="61"/>
      <c r="UGO28" s="61"/>
      <c r="UGP28" s="61"/>
      <c r="UGQ28" s="61"/>
      <c r="UGR28" s="61"/>
      <c r="UGS28" s="61"/>
      <c r="UGT28" s="61"/>
      <c r="UGU28" s="61"/>
      <c r="UGV28" s="61"/>
      <c r="UGW28" s="61"/>
      <c r="UGX28" s="61"/>
      <c r="UGY28" s="61"/>
      <c r="UGZ28" s="61"/>
      <c r="UHA28" s="61"/>
      <c r="UHB28" s="61"/>
      <c r="UHC28" s="61"/>
      <c r="UHD28" s="61"/>
      <c r="UHE28" s="61"/>
      <c r="UHF28" s="61"/>
      <c r="UHG28" s="61"/>
      <c r="UHH28" s="61"/>
      <c r="UHI28" s="61"/>
      <c r="UHJ28" s="61"/>
      <c r="UHK28" s="61"/>
      <c r="UHL28" s="61"/>
      <c r="UHM28" s="61"/>
      <c r="UHN28" s="61"/>
      <c r="UHO28" s="61"/>
      <c r="UHP28" s="61"/>
      <c r="UHQ28" s="61"/>
      <c r="UHR28" s="61"/>
      <c r="UHS28" s="61"/>
      <c r="UHT28" s="61"/>
      <c r="UHU28" s="61"/>
      <c r="UHV28" s="61"/>
      <c r="UHW28" s="61"/>
      <c r="UHX28" s="61"/>
      <c r="UHY28" s="61"/>
      <c r="UHZ28" s="61"/>
      <c r="UIA28" s="61"/>
      <c r="UIB28" s="61"/>
      <c r="UIC28" s="61"/>
      <c r="UID28" s="61"/>
      <c r="UIE28" s="61"/>
      <c r="UIF28" s="61"/>
      <c r="UIG28" s="61"/>
      <c r="UIH28" s="61"/>
      <c r="UII28" s="61"/>
      <c r="UIJ28" s="61"/>
      <c r="UIK28" s="61"/>
      <c r="UIL28" s="61"/>
      <c r="UIM28" s="61"/>
      <c r="UIN28" s="61"/>
      <c r="UIO28" s="61"/>
      <c r="UIP28" s="61"/>
      <c r="UIQ28" s="61"/>
      <c r="UIR28" s="61"/>
      <c r="UIS28" s="61"/>
      <c r="UIT28" s="61"/>
      <c r="UIU28" s="61"/>
      <c r="UIV28" s="61"/>
      <c r="UIW28" s="61"/>
      <c r="UIX28" s="61"/>
      <c r="UIY28" s="61"/>
      <c r="UIZ28" s="61"/>
      <c r="UJA28" s="61"/>
      <c r="UJB28" s="61"/>
      <c r="UJC28" s="61"/>
      <c r="UJD28" s="61"/>
      <c r="UJE28" s="61"/>
      <c r="UJF28" s="61"/>
      <c r="UJG28" s="61"/>
      <c r="UJH28" s="61"/>
      <c r="UJI28" s="61"/>
      <c r="UJJ28" s="61"/>
      <c r="UJK28" s="61"/>
      <c r="UJL28" s="61"/>
      <c r="UJM28" s="61"/>
      <c r="UJN28" s="61"/>
      <c r="UJO28" s="61"/>
      <c r="UJP28" s="61"/>
      <c r="UJQ28" s="61"/>
      <c r="UJR28" s="61"/>
      <c r="UJS28" s="61"/>
      <c r="UJT28" s="61"/>
      <c r="UJU28" s="61"/>
      <c r="UJV28" s="61"/>
      <c r="UJW28" s="61"/>
      <c r="UJX28" s="61"/>
      <c r="UJY28" s="61"/>
      <c r="UJZ28" s="61"/>
      <c r="UKA28" s="61"/>
      <c r="UKB28" s="61"/>
      <c r="UKC28" s="61"/>
      <c r="UKD28" s="61"/>
      <c r="UKE28" s="61"/>
      <c r="UKF28" s="61"/>
      <c r="UKG28" s="61"/>
      <c r="UKH28" s="61"/>
      <c r="UKI28" s="61"/>
      <c r="UKJ28" s="61"/>
      <c r="UKK28" s="61"/>
      <c r="UKL28" s="61"/>
      <c r="UKM28" s="61"/>
      <c r="UKN28" s="61"/>
      <c r="UKO28" s="61"/>
      <c r="UKP28" s="61"/>
      <c r="UKQ28" s="61"/>
      <c r="UKR28" s="61"/>
      <c r="UKS28" s="61"/>
      <c r="UKT28" s="61"/>
      <c r="UKU28" s="61"/>
      <c r="UKV28" s="61"/>
      <c r="UKW28" s="61"/>
      <c r="UKX28" s="61"/>
      <c r="UKY28" s="61"/>
      <c r="UKZ28" s="61"/>
      <c r="ULA28" s="61"/>
      <c r="ULB28" s="61"/>
      <c r="ULC28" s="61"/>
      <c r="ULD28" s="61"/>
      <c r="ULE28" s="61"/>
      <c r="ULF28" s="61"/>
      <c r="ULG28" s="61"/>
      <c r="ULH28" s="61"/>
      <c r="ULI28" s="61"/>
      <c r="ULJ28" s="61"/>
      <c r="ULK28" s="61"/>
      <c r="ULL28" s="61"/>
      <c r="ULM28" s="61"/>
      <c r="ULN28" s="61"/>
      <c r="ULO28" s="61"/>
      <c r="ULP28" s="61"/>
      <c r="ULQ28" s="61"/>
      <c r="ULR28" s="61"/>
      <c r="ULS28" s="61"/>
      <c r="ULT28" s="61"/>
      <c r="ULU28" s="61"/>
      <c r="ULV28" s="61"/>
      <c r="ULW28" s="61"/>
      <c r="ULX28" s="61"/>
      <c r="ULY28" s="61"/>
      <c r="ULZ28" s="61"/>
      <c r="UMA28" s="61"/>
      <c r="UMB28" s="61"/>
      <c r="UMC28" s="61"/>
      <c r="UMD28" s="61"/>
      <c r="UME28" s="61"/>
      <c r="UMF28" s="61"/>
      <c r="UMG28" s="61"/>
      <c r="UMH28" s="61"/>
      <c r="UMI28" s="61"/>
      <c r="UMJ28" s="61"/>
      <c r="UMK28" s="61"/>
      <c r="UML28" s="61"/>
      <c r="UMM28" s="61"/>
      <c r="UMN28" s="61"/>
      <c r="UMO28" s="61"/>
      <c r="UMP28" s="61"/>
      <c r="UMQ28" s="61"/>
      <c r="UMR28" s="61"/>
      <c r="UMS28" s="61"/>
      <c r="UMT28" s="61"/>
      <c r="UMU28" s="61"/>
      <c r="UMV28" s="61"/>
      <c r="UMW28" s="61"/>
      <c r="UMX28" s="61"/>
      <c r="UMY28" s="61"/>
      <c r="UMZ28" s="61"/>
      <c r="UNA28" s="61"/>
      <c r="UNB28" s="61"/>
      <c r="UNC28" s="61"/>
      <c r="UND28" s="61"/>
      <c r="UNE28" s="61"/>
      <c r="UNF28" s="61"/>
      <c r="UNG28" s="61"/>
      <c r="UNH28" s="61"/>
      <c r="UNI28" s="61"/>
      <c r="UNJ28" s="61"/>
      <c r="UNK28" s="61"/>
      <c r="UNL28" s="61"/>
      <c r="UNM28" s="61"/>
      <c r="UNN28" s="61"/>
      <c r="UNO28" s="61"/>
      <c r="UNP28" s="61"/>
      <c r="UNQ28" s="61"/>
      <c r="UNR28" s="61"/>
      <c r="UNS28" s="61"/>
      <c r="UNT28" s="61"/>
      <c r="UNU28" s="61"/>
      <c r="UNV28" s="61"/>
      <c r="UNW28" s="61"/>
      <c r="UNX28" s="61"/>
      <c r="UNY28" s="61"/>
      <c r="UNZ28" s="61"/>
      <c r="UOA28" s="61"/>
      <c r="UOB28" s="61"/>
      <c r="UOC28" s="61"/>
      <c r="UOD28" s="61"/>
      <c r="UOE28" s="61"/>
      <c r="UOF28" s="61"/>
      <c r="UOG28" s="61"/>
      <c r="UOH28" s="61"/>
      <c r="UOI28" s="61"/>
      <c r="UOJ28" s="61"/>
      <c r="UOK28" s="61"/>
      <c r="UOL28" s="61"/>
      <c r="UOM28" s="61"/>
      <c r="UON28" s="61"/>
      <c r="UOO28" s="61"/>
      <c r="UOP28" s="61"/>
      <c r="UOQ28" s="61"/>
      <c r="UOR28" s="61"/>
      <c r="UOS28" s="61"/>
      <c r="UOT28" s="61"/>
      <c r="UOU28" s="61"/>
      <c r="UOV28" s="61"/>
      <c r="UOW28" s="61"/>
      <c r="UOX28" s="61"/>
      <c r="UOY28" s="61"/>
      <c r="UOZ28" s="61"/>
      <c r="UPA28" s="61"/>
      <c r="UPB28" s="61"/>
      <c r="UPC28" s="61"/>
      <c r="UPD28" s="61"/>
      <c r="UPE28" s="61"/>
      <c r="UPF28" s="61"/>
      <c r="UPG28" s="61"/>
      <c r="UPH28" s="61"/>
      <c r="UPI28" s="61"/>
      <c r="UPJ28" s="61"/>
      <c r="UPK28" s="61"/>
      <c r="UPL28" s="61"/>
      <c r="UPM28" s="61"/>
      <c r="UPN28" s="61"/>
      <c r="UPO28" s="61"/>
      <c r="UPP28" s="61"/>
      <c r="UPQ28" s="61"/>
      <c r="UPR28" s="61"/>
      <c r="UPS28" s="61"/>
      <c r="UPT28" s="61"/>
      <c r="UPU28" s="61"/>
      <c r="UPV28" s="61"/>
      <c r="UPW28" s="61"/>
      <c r="UPX28" s="61"/>
      <c r="UPY28" s="61"/>
      <c r="UPZ28" s="61"/>
      <c r="UQA28" s="61"/>
      <c r="UQB28" s="61"/>
      <c r="UQC28" s="61"/>
      <c r="UQD28" s="61"/>
      <c r="UQE28" s="61"/>
      <c r="UQF28" s="61"/>
      <c r="UQG28" s="61"/>
      <c r="UQH28" s="61"/>
      <c r="UQI28" s="61"/>
      <c r="UQJ28" s="61"/>
      <c r="UQK28" s="61"/>
      <c r="UQL28" s="61"/>
      <c r="UQM28" s="61"/>
      <c r="UQN28" s="61"/>
      <c r="UQO28" s="61"/>
      <c r="UQP28" s="61"/>
      <c r="UQQ28" s="61"/>
      <c r="UQR28" s="61"/>
      <c r="UQS28" s="61"/>
      <c r="UQT28" s="61"/>
      <c r="UQU28" s="61"/>
      <c r="UQV28" s="61"/>
      <c r="UQW28" s="61"/>
      <c r="UQX28" s="61"/>
      <c r="UQY28" s="61"/>
      <c r="UQZ28" s="61"/>
      <c r="URA28" s="61"/>
      <c r="URB28" s="61"/>
      <c r="URC28" s="61"/>
      <c r="URD28" s="61"/>
      <c r="URE28" s="61"/>
      <c r="URF28" s="61"/>
      <c r="URG28" s="61"/>
      <c r="URH28" s="61"/>
      <c r="URI28" s="61"/>
      <c r="URJ28" s="61"/>
      <c r="URK28" s="61"/>
      <c r="URL28" s="61"/>
      <c r="URM28" s="61"/>
      <c r="URN28" s="61"/>
      <c r="URO28" s="61"/>
      <c r="URP28" s="61"/>
      <c r="URQ28" s="61"/>
      <c r="URR28" s="61"/>
      <c r="URS28" s="61"/>
      <c r="URT28" s="61"/>
      <c r="URU28" s="61"/>
      <c r="URV28" s="61"/>
      <c r="URW28" s="61"/>
      <c r="URX28" s="61"/>
      <c r="URY28" s="61"/>
      <c r="URZ28" s="61"/>
      <c r="USA28" s="61"/>
      <c r="USB28" s="61"/>
      <c r="USC28" s="61"/>
      <c r="USD28" s="61"/>
      <c r="USE28" s="61"/>
      <c r="USF28" s="61"/>
      <c r="USG28" s="61"/>
      <c r="USH28" s="61"/>
      <c r="USI28" s="61"/>
      <c r="USJ28" s="61"/>
      <c r="USK28" s="61"/>
      <c r="USL28" s="61"/>
      <c r="USM28" s="61"/>
      <c r="USN28" s="61"/>
      <c r="USO28" s="61"/>
      <c r="USP28" s="61"/>
      <c r="USQ28" s="61"/>
      <c r="USR28" s="61"/>
      <c r="USS28" s="61"/>
      <c r="UST28" s="61"/>
      <c r="USU28" s="61"/>
      <c r="USV28" s="61"/>
      <c r="USW28" s="61"/>
      <c r="USX28" s="61"/>
      <c r="USY28" s="61"/>
      <c r="USZ28" s="61"/>
      <c r="UTA28" s="61"/>
      <c r="UTB28" s="61"/>
      <c r="UTC28" s="61"/>
      <c r="UTD28" s="61"/>
      <c r="UTE28" s="61"/>
      <c r="UTF28" s="61"/>
      <c r="UTG28" s="61"/>
      <c r="UTH28" s="61"/>
      <c r="UTI28" s="61"/>
      <c r="UTJ28" s="61"/>
      <c r="UTK28" s="61"/>
      <c r="UTL28" s="61"/>
      <c r="UTM28" s="61"/>
      <c r="UTN28" s="61"/>
      <c r="UTO28" s="61"/>
      <c r="UTP28" s="61"/>
      <c r="UTQ28" s="61"/>
      <c r="UTR28" s="61"/>
      <c r="UTS28" s="61"/>
      <c r="UTT28" s="61"/>
      <c r="UTU28" s="61"/>
      <c r="UTV28" s="61"/>
      <c r="UTW28" s="61"/>
      <c r="UTX28" s="61"/>
      <c r="UTY28" s="61"/>
      <c r="UTZ28" s="61"/>
      <c r="UUA28" s="61"/>
      <c r="UUB28" s="61"/>
      <c r="UUC28" s="61"/>
      <c r="UUD28" s="61"/>
      <c r="UUE28" s="61"/>
      <c r="UUF28" s="61"/>
      <c r="UUG28" s="61"/>
      <c r="UUH28" s="61"/>
      <c r="UUI28" s="61"/>
      <c r="UUJ28" s="61"/>
      <c r="UUK28" s="61"/>
      <c r="UUL28" s="61"/>
      <c r="UUM28" s="61"/>
      <c r="UUN28" s="61"/>
      <c r="UUO28" s="61"/>
      <c r="UUP28" s="61"/>
      <c r="UUQ28" s="61"/>
      <c r="UUR28" s="61"/>
      <c r="UUS28" s="61"/>
      <c r="UUT28" s="61"/>
      <c r="UUU28" s="61"/>
      <c r="UUV28" s="61"/>
      <c r="UUW28" s="61"/>
      <c r="UUX28" s="61"/>
      <c r="UUY28" s="61"/>
      <c r="UUZ28" s="61"/>
      <c r="UVA28" s="61"/>
      <c r="UVB28" s="61"/>
      <c r="UVC28" s="61"/>
      <c r="UVD28" s="61"/>
      <c r="UVE28" s="61"/>
      <c r="UVF28" s="61"/>
      <c r="UVG28" s="61"/>
      <c r="UVH28" s="61"/>
      <c r="UVI28" s="61"/>
      <c r="UVJ28" s="61"/>
      <c r="UVK28" s="61"/>
      <c r="UVL28" s="61"/>
      <c r="UVM28" s="61"/>
      <c r="UVN28" s="61"/>
      <c r="UVO28" s="61"/>
      <c r="UVP28" s="61"/>
      <c r="UVQ28" s="61"/>
      <c r="UVR28" s="61"/>
      <c r="UVS28" s="61"/>
      <c r="UVT28" s="61"/>
      <c r="UVU28" s="61"/>
      <c r="UVV28" s="61"/>
      <c r="UVW28" s="61"/>
      <c r="UVX28" s="61"/>
      <c r="UVY28" s="61"/>
      <c r="UVZ28" s="61"/>
      <c r="UWA28" s="61"/>
      <c r="UWB28" s="61"/>
      <c r="UWC28" s="61"/>
      <c r="UWD28" s="61"/>
      <c r="UWE28" s="61"/>
      <c r="UWF28" s="61"/>
      <c r="UWG28" s="61"/>
      <c r="UWH28" s="61"/>
      <c r="UWI28" s="61"/>
      <c r="UWJ28" s="61"/>
      <c r="UWK28" s="61"/>
      <c r="UWL28" s="61"/>
      <c r="UWM28" s="61"/>
      <c r="UWN28" s="61"/>
      <c r="UWO28" s="61"/>
      <c r="UWP28" s="61"/>
      <c r="UWQ28" s="61"/>
      <c r="UWR28" s="61"/>
      <c r="UWS28" s="61"/>
      <c r="UWT28" s="61"/>
      <c r="UWU28" s="61"/>
      <c r="UWV28" s="61"/>
      <c r="UWW28" s="61"/>
      <c r="UWX28" s="61"/>
      <c r="UWY28" s="61"/>
      <c r="UWZ28" s="61"/>
      <c r="UXA28" s="61"/>
      <c r="UXB28" s="61"/>
      <c r="UXC28" s="61"/>
      <c r="UXD28" s="61"/>
      <c r="UXE28" s="61"/>
      <c r="UXF28" s="61"/>
      <c r="UXG28" s="61"/>
      <c r="UXH28" s="61"/>
      <c r="UXI28" s="61"/>
      <c r="UXJ28" s="61"/>
      <c r="UXK28" s="61"/>
      <c r="UXL28" s="61"/>
      <c r="UXM28" s="61"/>
      <c r="UXN28" s="61"/>
      <c r="UXO28" s="61"/>
      <c r="UXP28" s="61"/>
      <c r="UXQ28" s="61"/>
      <c r="UXR28" s="61"/>
      <c r="UXS28" s="61"/>
      <c r="UXT28" s="61"/>
      <c r="UXU28" s="61"/>
      <c r="UXV28" s="61"/>
      <c r="UXW28" s="61"/>
      <c r="UXX28" s="61"/>
      <c r="UXY28" s="61"/>
      <c r="UXZ28" s="61"/>
      <c r="UYA28" s="61"/>
      <c r="UYB28" s="61"/>
      <c r="UYC28" s="61"/>
      <c r="UYD28" s="61"/>
      <c r="UYE28" s="61"/>
      <c r="UYF28" s="61"/>
      <c r="UYG28" s="61"/>
      <c r="UYH28" s="61"/>
      <c r="UYI28" s="61"/>
      <c r="UYJ28" s="61"/>
      <c r="UYK28" s="61"/>
      <c r="UYL28" s="61"/>
      <c r="UYM28" s="61"/>
      <c r="UYN28" s="61"/>
      <c r="UYO28" s="61"/>
      <c r="UYP28" s="61"/>
      <c r="UYQ28" s="61"/>
      <c r="UYR28" s="61"/>
      <c r="UYS28" s="61"/>
      <c r="UYT28" s="61"/>
      <c r="UYU28" s="61"/>
      <c r="UYV28" s="61"/>
      <c r="UYW28" s="61"/>
      <c r="UYX28" s="61"/>
      <c r="UYY28" s="61"/>
      <c r="UYZ28" s="61"/>
      <c r="UZA28" s="61"/>
      <c r="UZB28" s="61"/>
      <c r="UZC28" s="61"/>
      <c r="UZD28" s="61"/>
      <c r="UZE28" s="61"/>
      <c r="UZF28" s="61"/>
      <c r="UZG28" s="61"/>
      <c r="UZH28" s="61"/>
      <c r="UZI28" s="61"/>
      <c r="UZJ28" s="61"/>
      <c r="UZK28" s="61"/>
      <c r="UZL28" s="61"/>
      <c r="UZM28" s="61"/>
      <c r="UZN28" s="61"/>
      <c r="UZO28" s="61"/>
      <c r="UZP28" s="61"/>
      <c r="UZQ28" s="61"/>
      <c r="UZR28" s="61"/>
      <c r="UZS28" s="61"/>
      <c r="UZT28" s="61"/>
      <c r="UZU28" s="61"/>
      <c r="UZV28" s="61"/>
      <c r="UZW28" s="61"/>
      <c r="UZX28" s="61"/>
      <c r="UZY28" s="61"/>
      <c r="UZZ28" s="61"/>
      <c r="VAA28" s="61"/>
      <c r="VAB28" s="61"/>
      <c r="VAC28" s="61"/>
      <c r="VAD28" s="61"/>
      <c r="VAE28" s="61"/>
      <c r="VAF28" s="61"/>
      <c r="VAG28" s="61"/>
      <c r="VAH28" s="61"/>
      <c r="VAI28" s="61"/>
      <c r="VAJ28" s="61"/>
      <c r="VAK28" s="61"/>
      <c r="VAL28" s="61"/>
      <c r="VAM28" s="61"/>
      <c r="VAN28" s="61"/>
      <c r="VAO28" s="61"/>
      <c r="VAP28" s="61"/>
      <c r="VAQ28" s="61"/>
      <c r="VAR28" s="61"/>
      <c r="VAS28" s="61"/>
      <c r="VAT28" s="61"/>
      <c r="VAU28" s="61"/>
      <c r="VAV28" s="61"/>
      <c r="VAW28" s="61"/>
      <c r="VAX28" s="61"/>
      <c r="VAY28" s="61"/>
      <c r="VAZ28" s="61"/>
      <c r="VBA28" s="61"/>
      <c r="VBB28" s="61"/>
      <c r="VBC28" s="61"/>
      <c r="VBD28" s="61"/>
      <c r="VBE28" s="61"/>
      <c r="VBF28" s="61"/>
      <c r="VBG28" s="61"/>
      <c r="VBH28" s="61"/>
      <c r="VBI28" s="61"/>
      <c r="VBJ28" s="61"/>
      <c r="VBK28" s="61"/>
      <c r="VBL28" s="61"/>
      <c r="VBM28" s="61"/>
      <c r="VBN28" s="61"/>
      <c r="VBO28" s="61"/>
      <c r="VBP28" s="61"/>
      <c r="VBQ28" s="61"/>
      <c r="VBR28" s="61"/>
      <c r="VBS28" s="61"/>
      <c r="VBT28" s="61"/>
      <c r="VBU28" s="61"/>
      <c r="VBV28" s="61"/>
      <c r="VBW28" s="61"/>
      <c r="VBX28" s="61"/>
      <c r="VBY28" s="61"/>
      <c r="VBZ28" s="61"/>
      <c r="VCA28" s="61"/>
      <c r="VCB28" s="61"/>
      <c r="VCC28" s="61"/>
      <c r="VCD28" s="61"/>
      <c r="VCE28" s="61"/>
      <c r="VCF28" s="61"/>
      <c r="VCG28" s="61"/>
      <c r="VCH28" s="61"/>
      <c r="VCI28" s="61"/>
      <c r="VCJ28" s="61"/>
      <c r="VCK28" s="61"/>
      <c r="VCL28" s="61"/>
      <c r="VCM28" s="61"/>
      <c r="VCN28" s="61"/>
      <c r="VCO28" s="61"/>
      <c r="VCP28" s="61"/>
      <c r="VCQ28" s="61"/>
      <c r="VCR28" s="61"/>
      <c r="VCS28" s="61"/>
      <c r="VCT28" s="61"/>
      <c r="VCU28" s="61"/>
      <c r="VCV28" s="61"/>
      <c r="VCW28" s="61"/>
      <c r="VCX28" s="61"/>
      <c r="VCY28" s="61"/>
      <c r="VCZ28" s="61"/>
      <c r="VDA28" s="61"/>
      <c r="VDB28" s="61"/>
      <c r="VDC28" s="61"/>
      <c r="VDD28" s="61"/>
      <c r="VDE28" s="61"/>
      <c r="VDF28" s="61"/>
      <c r="VDG28" s="61"/>
      <c r="VDH28" s="61"/>
      <c r="VDI28" s="61"/>
      <c r="VDJ28" s="61"/>
      <c r="VDK28" s="61"/>
      <c r="VDL28" s="61"/>
      <c r="VDM28" s="61"/>
      <c r="VDN28" s="61"/>
      <c r="VDO28" s="61"/>
      <c r="VDP28" s="61"/>
      <c r="VDQ28" s="61"/>
      <c r="VDR28" s="61"/>
      <c r="VDS28" s="61"/>
      <c r="VDT28" s="61"/>
      <c r="VDU28" s="61"/>
      <c r="VDV28" s="61"/>
      <c r="VDW28" s="61"/>
      <c r="VDX28" s="61"/>
      <c r="VDY28" s="61"/>
      <c r="VDZ28" s="61"/>
      <c r="VEA28" s="61"/>
      <c r="VEB28" s="61"/>
      <c r="VEC28" s="61"/>
      <c r="VED28" s="61"/>
      <c r="VEE28" s="61"/>
      <c r="VEF28" s="61"/>
      <c r="VEG28" s="61"/>
      <c r="VEH28" s="61"/>
      <c r="VEI28" s="61"/>
      <c r="VEJ28" s="61"/>
      <c r="VEK28" s="61"/>
      <c r="VEL28" s="61"/>
      <c r="VEM28" s="61"/>
      <c r="VEN28" s="61"/>
      <c r="VEO28" s="61"/>
      <c r="VEP28" s="61"/>
      <c r="VEQ28" s="61"/>
      <c r="VER28" s="61"/>
      <c r="VES28" s="61"/>
      <c r="VET28" s="61"/>
      <c r="VEU28" s="61"/>
      <c r="VEV28" s="61"/>
      <c r="VEW28" s="61"/>
      <c r="VEX28" s="61"/>
      <c r="VEY28" s="61"/>
      <c r="VEZ28" s="61"/>
      <c r="VFA28" s="61"/>
      <c r="VFB28" s="61"/>
      <c r="VFC28" s="61"/>
      <c r="VFD28" s="61"/>
      <c r="VFE28" s="61"/>
      <c r="VFF28" s="61"/>
      <c r="VFG28" s="61"/>
      <c r="VFH28" s="61"/>
      <c r="VFI28" s="61"/>
      <c r="VFJ28" s="61"/>
      <c r="VFK28" s="61"/>
      <c r="VFL28" s="61"/>
      <c r="VFM28" s="61"/>
      <c r="VFN28" s="61"/>
      <c r="VFO28" s="61"/>
      <c r="VFP28" s="61"/>
      <c r="VFQ28" s="61"/>
      <c r="VFR28" s="61"/>
      <c r="VFS28" s="61"/>
      <c r="VFT28" s="61"/>
      <c r="VFU28" s="61"/>
      <c r="VFV28" s="61"/>
      <c r="VFW28" s="61"/>
      <c r="VFX28" s="61"/>
      <c r="VFY28" s="61"/>
      <c r="VFZ28" s="61"/>
      <c r="VGA28" s="61"/>
      <c r="VGB28" s="61"/>
      <c r="VGC28" s="61"/>
      <c r="VGD28" s="61"/>
      <c r="VGE28" s="61"/>
      <c r="VGF28" s="61"/>
      <c r="VGG28" s="61"/>
      <c r="VGH28" s="61"/>
      <c r="VGI28" s="61"/>
      <c r="VGJ28" s="61"/>
      <c r="VGK28" s="61"/>
      <c r="VGL28" s="61"/>
      <c r="VGM28" s="61"/>
      <c r="VGN28" s="61"/>
      <c r="VGO28" s="61"/>
      <c r="VGP28" s="61"/>
      <c r="VGQ28" s="61"/>
      <c r="VGR28" s="61"/>
      <c r="VGS28" s="61"/>
      <c r="VGT28" s="61"/>
      <c r="VGU28" s="61"/>
      <c r="VGV28" s="61"/>
      <c r="VGW28" s="61"/>
      <c r="VGX28" s="61"/>
      <c r="VGY28" s="61"/>
      <c r="VGZ28" s="61"/>
      <c r="VHA28" s="61"/>
      <c r="VHB28" s="61"/>
      <c r="VHC28" s="61"/>
      <c r="VHD28" s="61"/>
      <c r="VHE28" s="61"/>
      <c r="VHF28" s="61"/>
      <c r="VHG28" s="61"/>
      <c r="VHH28" s="61"/>
      <c r="VHI28" s="61"/>
      <c r="VHJ28" s="61"/>
      <c r="VHK28" s="61"/>
      <c r="VHL28" s="61"/>
      <c r="VHM28" s="61"/>
      <c r="VHN28" s="61"/>
      <c r="VHO28" s="61"/>
      <c r="VHP28" s="61"/>
      <c r="VHQ28" s="61"/>
      <c r="VHR28" s="61"/>
      <c r="VHS28" s="61"/>
      <c r="VHT28" s="61"/>
      <c r="VHU28" s="61"/>
      <c r="VHV28" s="61"/>
      <c r="VHW28" s="61"/>
      <c r="VHX28" s="61"/>
      <c r="VHY28" s="61"/>
      <c r="VHZ28" s="61"/>
      <c r="VIA28" s="61"/>
      <c r="VIB28" s="61"/>
      <c r="VIC28" s="61"/>
      <c r="VID28" s="61"/>
      <c r="VIE28" s="61"/>
      <c r="VIF28" s="61"/>
      <c r="VIG28" s="61"/>
      <c r="VIH28" s="61"/>
      <c r="VII28" s="61"/>
      <c r="VIJ28" s="61"/>
      <c r="VIK28" s="61"/>
      <c r="VIL28" s="61"/>
      <c r="VIM28" s="61"/>
      <c r="VIN28" s="61"/>
      <c r="VIO28" s="61"/>
      <c r="VIP28" s="61"/>
      <c r="VIQ28" s="61"/>
      <c r="VIR28" s="61"/>
      <c r="VIS28" s="61"/>
      <c r="VIT28" s="61"/>
      <c r="VIU28" s="61"/>
      <c r="VIV28" s="61"/>
      <c r="VIW28" s="61"/>
      <c r="VIX28" s="61"/>
      <c r="VIY28" s="61"/>
      <c r="VIZ28" s="61"/>
      <c r="VJA28" s="61"/>
      <c r="VJB28" s="61"/>
      <c r="VJC28" s="61"/>
      <c r="VJD28" s="61"/>
      <c r="VJE28" s="61"/>
      <c r="VJF28" s="61"/>
      <c r="VJG28" s="61"/>
      <c r="VJH28" s="61"/>
      <c r="VJI28" s="61"/>
      <c r="VJJ28" s="61"/>
      <c r="VJK28" s="61"/>
      <c r="VJL28" s="61"/>
      <c r="VJM28" s="61"/>
      <c r="VJN28" s="61"/>
      <c r="VJO28" s="61"/>
      <c r="VJP28" s="61"/>
      <c r="VJQ28" s="61"/>
      <c r="VJR28" s="61"/>
      <c r="VJS28" s="61"/>
      <c r="VJT28" s="61"/>
      <c r="VJU28" s="61"/>
      <c r="VJV28" s="61"/>
      <c r="VJW28" s="61"/>
      <c r="VJX28" s="61"/>
      <c r="VJY28" s="61"/>
      <c r="VJZ28" s="61"/>
      <c r="VKA28" s="61"/>
      <c r="VKB28" s="61"/>
      <c r="VKC28" s="61"/>
      <c r="VKD28" s="61"/>
      <c r="VKE28" s="61"/>
      <c r="VKF28" s="61"/>
      <c r="VKG28" s="61"/>
      <c r="VKH28" s="61"/>
      <c r="VKI28" s="61"/>
      <c r="VKJ28" s="61"/>
      <c r="VKK28" s="61"/>
      <c r="VKL28" s="61"/>
      <c r="VKM28" s="61"/>
      <c r="VKN28" s="61"/>
      <c r="VKO28" s="61"/>
      <c r="VKP28" s="61"/>
      <c r="VKQ28" s="61"/>
      <c r="VKR28" s="61"/>
      <c r="VKS28" s="61"/>
      <c r="VKT28" s="61"/>
      <c r="VKU28" s="61"/>
      <c r="VKV28" s="61"/>
      <c r="VKW28" s="61"/>
      <c r="VKX28" s="61"/>
      <c r="VKY28" s="61"/>
      <c r="VKZ28" s="61"/>
      <c r="VLA28" s="61"/>
      <c r="VLB28" s="61"/>
      <c r="VLC28" s="61"/>
      <c r="VLD28" s="61"/>
      <c r="VLE28" s="61"/>
      <c r="VLF28" s="61"/>
      <c r="VLG28" s="61"/>
      <c r="VLH28" s="61"/>
      <c r="VLI28" s="61"/>
      <c r="VLJ28" s="61"/>
      <c r="VLK28" s="61"/>
      <c r="VLL28" s="61"/>
      <c r="VLM28" s="61"/>
      <c r="VLN28" s="61"/>
      <c r="VLO28" s="61"/>
      <c r="VLP28" s="61"/>
      <c r="VLQ28" s="61"/>
      <c r="VLR28" s="61"/>
      <c r="VLS28" s="61"/>
      <c r="VLT28" s="61"/>
      <c r="VLU28" s="61"/>
      <c r="VLV28" s="61"/>
      <c r="VLW28" s="61"/>
      <c r="VLX28" s="61"/>
      <c r="VLY28" s="61"/>
      <c r="VLZ28" s="61"/>
      <c r="VMA28" s="61"/>
      <c r="VMB28" s="61"/>
      <c r="VMC28" s="61"/>
      <c r="VMD28" s="61"/>
      <c r="VME28" s="61"/>
      <c r="VMF28" s="61"/>
      <c r="VMG28" s="61"/>
      <c r="VMH28" s="61"/>
      <c r="VMI28" s="61"/>
      <c r="VMJ28" s="61"/>
      <c r="VMK28" s="61"/>
      <c r="VML28" s="61"/>
      <c r="VMM28" s="61"/>
      <c r="VMN28" s="61"/>
      <c r="VMO28" s="61"/>
      <c r="VMP28" s="61"/>
      <c r="VMQ28" s="61"/>
      <c r="VMR28" s="61"/>
      <c r="VMS28" s="61"/>
      <c r="VMT28" s="61"/>
      <c r="VMU28" s="61"/>
      <c r="VMV28" s="61"/>
      <c r="VMW28" s="61"/>
      <c r="VMX28" s="61"/>
      <c r="VMY28" s="61"/>
      <c r="VMZ28" s="61"/>
      <c r="VNA28" s="61"/>
      <c r="VNB28" s="61"/>
      <c r="VNC28" s="61"/>
      <c r="VND28" s="61"/>
      <c r="VNE28" s="61"/>
      <c r="VNF28" s="61"/>
      <c r="VNG28" s="61"/>
      <c r="VNH28" s="61"/>
      <c r="VNI28" s="61"/>
      <c r="VNJ28" s="61"/>
      <c r="VNK28" s="61"/>
      <c r="VNL28" s="61"/>
      <c r="VNM28" s="61"/>
      <c r="VNN28" s="61"/>
      <c r="VNO28" s="61"/>
      <c r="VNP28" s="61"/>
      <c r="VNQ28" s="61"/>
      <c r="VNR28" s="61"/>
      <c r="VNS28" s="61"/>
      <c r="VNT28" s="61"/>
      <c r="VNU28" s="61"/>
      <c r="VNV28" s="61"/>
      <c r="VNW28" s="61"/>
      <c r="VNX28" s="61"/>
      <c r="VNY28" s="61"/>
      <c r="VNZ28" s="61"/>
      <c r="VOA28" s="61"/>
      <c r="VOB28" s="61"/>
      <c r="VOC28" s="61"/>
      <c r="VOD28" s="61"/>
      <c r="VOE28" s="61"/>
      <c r="VOF28" s="61"/>
      <c r="VOG28" s="61"/>
      <c r="VOH28" s="61"/>
      <c r="VOI28" s="61"/>
      <c r="VOJ28" s="61"/>
      <c r="VOK28" s="61"/>
      <c r="VOL28" s="61"/>
      <c r="VOM28" s="61"/>
      <c r="VON28" s="61"/>
      <c r="VOO28" s="61"/>
      <c r="VOP28" s="61"/>
      <c r="VOQ28" s="61"/>
      <c r="VOR28" s="61"/>
      <c r="VOS28" s="61"/>
      <c r="VOT28" s="61"/>
      <c r="VOU28" s="61"/>
      <c r="VOV28" s="61"/>
      <c r="VOW28" s="61"/>
      <c r="VOX28" s="61"/>
      <c r="VOY28" s="61"/>
      <c r="VOZ28" s="61"/>
      <c r="VPA28" s="61"/>
      <c r="VPB28" s="61"/>
      <c r="VPC28" s="61"/>
      <c r="VPD28" s="61"/>
      <c r="VPE28" s="61"/>
      <c r="VPF28" s="61"/>
      <c r="VPG28" s="61"/>
      <c r="VPH28" s="61"/>
      <c r="VPI28" s="61"/>
      <c r="VPJ28" s="61"/>
      <c r="VPK28" s="61"/>
      <c r="VPL28" s="61"/>
      <c r="VPM28" s="61"/>
      <c r="VPN28" s="61"/>
      <c r="VPO28" s="61"/>
      <c r="VPP28" s="61"/>
      <c r="VPQ28" s="61"/>
      <c r="VPR28" s="61"/>
      <c r="VPS28" s="61"/>
      <c r="VPT28" s="61"/>
      <c r="VPU28" s="61"/>
      <c r="VPV28" s="61"/>
      <c r="VPW28" s="61"/>
      <c r="VPX28" s="61"/>
      <c r="VPY28" s="61"/>
      <c r="VPZ28" s="61"/>
      <c r="VQA28" s="61"/>
      <c r="VQB28" s="61"/>
      <c r="VQC28" s="61"/>
      <c r="VQD28" s="61"/>
      <c r="VQE28" s="61"/>
      <c r="VQF28" s="61"/>
      <c r="VQG28" s="61"/>
      <c r="VQH28" s="61"/>
      <c r="VQI28" s="61"/>
      <c r="VQJ28" s="61"/>
      <c r="VQK28" s="61"/>
      <c r="VQL28" s="61"/>
      <c r="VQM28" s="61"/>
      <c r="VQN28" s="61"/>
      <c r="VQO28" s="61"/>
      <c r="VQP28" s="61"/>
      <c r="VQQ28" s="61"/>
      <c r="VQR28" s="61"/>
      <c r="VQS28" s="61"/>
      <c r="VQT28" s="61"/>
      <c r="VQU28" s="61"/>
      <c r="VQV28" s="61"/>
      <c r="VQW28" s="61"/>
      <c r="VQX28" s="61"/>
      <c r="VQY28" s="61"/>
      <c r="VQZ28" s="61"/>
      <c r="VRA28" s="61"/>
      <c r="VRB28" s="61"/>
      <c r="VRC28" s="61"/>
      <c r="VRD28" s="61"/>
      <c r="VRE28" s="61"/>
      <c r="VRF28" s="61"/>
      <c r="VRG28" s="61"/>
      <c r="VRH28" s="61"/>
      <c r="VRI28" s="61"/>
      <c r="VRJ28" s="61"/>
      <c r="VRK28" s="61"/>
      <c r="VRL28" s="61"/>
      <c r="VRM28" s="61"/>
      <c r="VRN28" s="61"/>
      <c r="VRO28" s="61"/>
      <c r="VRP28" s="61"/>
      <c r="VRQ28" s="61"/>
      <c r="VRR28" s="61"/>
      <c r="VRS28" s="61"/>
      <c r="VRT28" s="61"/>
      <c r="VRU28" s="61"/>
      <c r="VRV28" s="61"/>
      <c r="VRW28" s="61"/>
      <c r="VRX28" s="61"/>
      <c r="VRY28" s="61"/>
      <c r="VRZ28" s="61"/>
      <c r="VSA28" s="61"/>
      <c r="VSB28" s="61"/>
      <c r="VSC28" s="61"/>
      <c r="VSD28" s="61"/>
      <c r="VSE28" s="61"/>
      <c r="VSF28" s="61"/>
      <c r="VSG28" s="61"/>
      <c r="VSH28" s="61"/>
      <c r="VSI28" s="61"/>
      <c r="VSJ28" s="61"/>
      <c r="VSK28" s="61"/>
      <c r="VSL28" s="61"/>
      <c r="VSM28" s="61"/>
      <c r="VSN28" s="61"/>
      <c r="VSO28" s="61"/>
      <c r="VSP28" s="61"/>
      <c r="VSQ28" s="61"/>
      <c r="VSR28" s="61"/>
      <c r="VSS28" s="61"/>
      <c r="VST28" s="61"/>
      <c r="VSU28" s="61"/>
      <c r="VSV28" s="61"/>
      <c r="VSW28" s="61"/>
      <c r="VSX28" s="61"/>
      <c r="VSY28" s="61"/>
      <c r="VSZ28" s="61"/>
      <c r="VTA28" s="61"/>
      <c r="VTB28" s="61"/>
      <c r="VTC28" s="61"/>
      <c r="VTD28" s="61"/>
      <c r="VTE28" s="61"/>
      <c r="VTF28" s="61"/>
      <c r="VTG28" s="61"/>
      <c r="VTH28" s="61"/>
      <c r="VTI28" s="61"/>
      <c r="VTJ28" s="61"/>
      <c r="VTK28" s="61"/>
      <c r="VTL28" s="61"/>
      <c r="VTM28" s="61"/>
      <c r="VTN28" s="61"/>
      <c r="VTO28" s="61"/>
      <c r="VTP28" s="61"/>
      <c r="VTQ28" s="61"/>
      <c r="VTR28" s="61"/>
      <c r="VTS28" s="61"/>
      <c r="VTT28" s="61"/>
      <c r="VTU28" s="61"/>
      <c r="VTV28" s="61"/>
      <c r="VTW28" s="61"/>
      <c r="VTX28" s="61"/>
      <c r="VTY28" s="61"/>
      <c r="VTZ28" s="61"/>
      <c r="VUA28" s="61"/>
      <c r="VUB28" s="61"/>
      <c r="VUC28" s="61"/>
      <c r="VUD28" s="61"/>
      <c r="VUE28" s="61"/>
      <c r="VUF28" s="61"/>
      <c r="VUG28" s="61"/>
      <c r="VUH28" s="61"/>
      <c r="VUI28" s="61"/>
      <c r="VUJ28" s="61"/>
      <c r="VUK28" s="61"/>
      <c r="VUL28" s="61"/>
      <c r="VUM28" s="61"/>
      <c r="VUN28" s="61"/>
      <c r="VUO28" s="61"/>
      <c r="VUP28" s="61"/>
      <c r="VUQ28" s="61"/>
      <c r="VUR28" s="61"/>
      <c r="VUS28" s="61"/>
      <c r="VUT28" s="61"/>
      <c r="VUU28" s="61"/>
      <c r="VUV28" s="61"/>
      <c r="VUW28" s="61"/>
      <c r="VUX28" s="61"/>
      <c r="VUY28" s="61"/>
      <c r="VUZ28" s="61"/>
      <c r="VVA28" s="61"/>
      <c r="VVB28" s="61"/>
      <c r="VVC28" s="61"/>
      <c r="VVD28" s="61"/>
      <c r="VVE28" s="61"/>
      <c r="VVF28" s="61"/>
      <c r="VVG28" s="61"/>
      <c r="VVH28" s="61"/>
      <c r="VVI28" s="61"/>
      <c r="VVJ28" s="61"/>
      <c r="VVK28" s="61"/>
      <c r="VVL28" s="61"/>
      <c r="VVM28" s="61"/>
      <c r="VVN28" s="61"/>
      <c r="VVO28" s="61"/>
      <c r="VVP28" s="61"/>
      <c r="VVQ28" s="61"/>
      <c r="VVR28" s="61"/>
      <c r="VVS28" s="61"/>
      <c r="VVT28" s="61"/>
      <c r="VVU28" s="61"/>
      <c r="VVV28" s="61"/>
      <c r="VVW28" s="61"/>
      <c r="VVX28" s="61"/>
      <c r="VVY28" s="61"/>
      <c r="VVZ28" s="61"/>
      <c r="VWA28" s="61"/>
      <c r="VWB28" s="61"/>
      <c r="VWC28" s="61"/>
      <c r="VWD28" s="61"/>
      <c r="VWE28" s="61"/>
      <c r="VWF28" s="61"/>
      <c r="VWG28" s="61"/>
      <c r="VWH28" s="61"/>
      <c r="VWI28" s="61"/>
      <c r="VWJ28" s="61"/>
      <c r="VWK28" s="61"/>
      <c r="VWL28" s="61"/>
      <c r="VWM28" s="61"/>
      <c r="VWN28" s="61"/>
      <c r="VWO28" s="61"/>
      <c r="VWP28" s="61"/>
      <c r="VWQ28" s="61"/>
      <c r="VWR28" s="61"/>
      <c r="VWS28" s="61"/>
      <c r="VWT28" s="61"/>
      <c r="VWU28" s="61"/>
      <c r="VWV28" s="61"/>
      <c r="VWW28" s="61"/>
      <c r="VWX28" s="61"/>
      <c r="VWY28" s="61"/>
      <c r="VWZ28" s="61"/>
      <c r="VXA28" s="61"/>
      <c r="VXB28" s="61"/>
      <c r="VXC28" s="61"/>
      <c r="VXD28" s="61"/>
      <c r="VXE28" s="61"/>
      <c r="VXF28" s="61"/>
      <c r="VXG28" s="61"/>
      <c r="VXH28" s="61"/>
      <c r="VXI28" s="61"/>
      <c r="VXJ28" s="61"/>
      <c r="VXK28" s="61"/>
      <c r="VXL28" s="61"/>
      <c r="VXM28" s="61"/>
      <c r="VXN28" s="61"/>
      <c r="VXO28" s="61"/>
      <c r="VXP28" s="61"/>
      <c r="VXQ28" s="61"/>
      <c r="VXR28" s="61"/>
      <c r="VXS28" s="61"/>
      <c r="VXT28" s="61"/>
      <c r="VXU28" s="61"/>
      <c r="VXV28" s="61"/>
      <c r="VXW28" s="61"/>
      <c r="VXX28" s="61"/>
      <c r="VXY28" s="61"/>
      <c r="VXZ28" s="61"/>
      <c r="VYA28" s="61"/>
      <c r="VYB28" s="61"/>
      <c r="VYC28" s="61"/>
      <c r="VYD28" s="61"/>
      <c r="VYE28" s="61"/>
      <c r="VYF28" s="61"/>
      <c r="VYG28" s="61"/>
      <c r="VYH28" s="61"/>
      <c r="VYI28" s="61"/>
      <c r="VYJ28" s="61"/>
      <c r="VYK28" s="61"/>
      <c r="VYL28" s="61"/>
      <c r="VYM28" s="61"/>
      <c r="VYN28" s="61"/>
      <c r="VYO28" s="61"/>
      <c r="VYP28" s="61"/>
      <c r="VYQ28" s="61"/>
      <c r="VYR28" s="61"/>
      <c r="VYS28" s="61"/>
      <c r="VYT28" s="61"/>
      <c r="VYU28" s="61"/>
      <c r="VYV28" s="61"/>
      <c r="VYW28" s="61"/>
      <c r="VYX28" s="61"/>
      <c r="VYY28" s="61"/>
      <c r="VYZ28" s="61"/>
      <c r="VZA28" s="61"/>
      <c r="VZB28" s="61"/>
      <c r="VZC28" s="61"/>
      <c r="VZD28" s="61"/>
      <c r="VZE28" s="61"/>
      <c r="VZF28" s="61"/>
      <c r="VZG28" s="61"/>
      <c r="VZH28" s="61"/>
      <c r="VZI28" s="61"/>
      <c r="VZJ28" s="61"/>
      <c r="VZK28" s="61"/>
      <c r="VZL28" s="61"/>
      <c r="VZM28" s="61"/>
      <c r="VZN28" s="61"/>
      <c r="VZO28" s="61"/>
      <c r="VZP28" s="61"/>
      <c r="VZQ28" s="61"/>
      <c r="VZR28" s="61"/>
      <c r="VZS28" s="61"/>
      <c r="VZT28" s="61"/>
      <c r="VZU28" s="61"/>
      <c r="VZV28" s="61"/>
      <c r="VZW28" s="61"/>
      <c r="VZX28" s="61"/>
      <c r="VZY28" s="61"/>
      <c r="VZZ28" s="61"/>
      <c r="WAA28" s="61"/>
      <c r="WAB28" s="61"/>
      <c r="WAC28" s="61"/>
      <c r="WAD28" s="61"/>
      <c r="WAE28" s="61"/>
      <c r="WAF28" s="61"/>
      <c r="WAG28" s="61"/>
      <c r="WAH28" s="61"/>
      <c r="WAI28" s="61"/>
      <c r="WAJ28" s="61"/>
      <c r="WAK28" s="61"/>
      <c r="WAL28" s="61"/>
      <c r="WAM28" s="61"/>
      <c r="WAN28" s="61"/>
      <c r="WAO28" s="61"/>
      <c r="WAP28" s="61"/>
      <c r="WAQ28" s="61"/>
      <c r="WAR28" s="61"/>
      <c r="WAS28" s="61"/>
      <c r="WAT28" s="61"/>
      <c r="WAU28" s="61"/>
      <c r="WAV28" s="61"/>
      <c r="WAW28" s="61"/>
      <c r="WAX28" s="61"/>
      <c r="WAY28" s="61"/>
      <c r="WAZ28" s="61"/>
      <c r="WBA28" s="61"/>
      <c r="WBB28" s="61"/>
      <c r="WBC28" s="61"/>
      <c r="WBD28" s="61"/>
      <c r="WBE28" s="61"/>
      <c r="WBF28" s="61"/>
      <c r="WBG28" s="61"/>
      <c r="WBH28" s="61"/>
      <c r="WBI28" s="61"/>
      <c r="WBJ28" s="61"/>
      <c r="WBK28" s="61"/>
      <c r="WBL28" s="61"/>
      <c r="WBM28" s="61"/>
      <c r="WBN28" s="61"/>
      <c r="WBO28" s="61"/>
      <c r="WBP28" s="61"/>
      <c r="WBQ28" s="61"/>
      <c r="WBR28" s="61"/>
      <c r="WBS28" s="61"/>
      <c r="WBT28" s="61"/>
      <c r="WBU28" s="61"/>
      <c r="WBV28" s="61"/>
      <c r="WBW28" s="61"/>
      <c r="WBX28" s="61"/>
      <c r="WBY28" s="61"/>
      <c r="WBZ28" s="61"/>
      <c r="WCA28" s="61"/>
      <c r="WCB28" s="61"/>
      <c r="WCC28" s="61"/>
      <c r="WCD28" s="61"/>
      <c r="WCE28" s="61"/>
      <c r="WCF28" s="61"/>
      <c r="WCG28" s="61"/>
      <c r="WCH28" s="61"/>
      <c r="WCI28" s="61"/>
      <c r="WCJ28" s="61"/>
      <c r="WCK28" s="61"/>
      <c r="WCL28" s="61"/>
      <c r="WCM28" s="61"/>
      <c r="WCN28" s="61"/>
      <c r="WCO28" s="61"/>
      <c r="WCP28" s="61"/>
      <c r="WCQ28" s="61"/>
      <c r="WCR28" s="61"/>
      <c r="WCS28" s="61"/>
      <c r="WCT28" s="61"/>
      <c r="WCU28" s="61"/>
      <c r="WCV28" s="61"/>
      <c r="WCW28" s="61"/>
      <c r="WCX28" s="61"/>
      <c r="WCY28" s="61"/>
      <c r="WCZ28" s="61"/>
      <c r="WDA28" s="61"/>
      <c r="WDB28" s="61"/>
      <c r="WDC28" s="61"/>
      <c r="WDD28" s="61"/>
      <c r="WDE28" s="61"/>
      <c r="WDF28" s="61"/>
      <c r="WDG28" s="61"/>
      <c r="WDH28" s="61"/>
      <c r="WDI28" s="61"/>
      <c r="WDJ28" s="61"/>
      <c r="WDK28" s="61"/>
      <c r="WDL28" s="61"/>
      <c r="WDM28" s="61"/>
      <c r="WDN28" s="61"/>
      <c r="WDO28" s="61"/>
      <c r="WDP28" s="61"/>
      <c r="WDQ28" s="61"/>
      <c r="WDR28" s="61"/>
      <c r="WDS28" s="61"/>
      <c r="WDT28" s="61"/>
      <c r="WDU28" s="61"/>
      <c r="WDV28" s="61"/>
      <c r="WDW28" s="61"/>
      <c r="WDX28" s="61"/>
      <c r="WDY28" s="61"/>
      <c r="WDZ28" s="61"/>
      <c r="WEA28" s="61"/>
      <c r="WEB28" s="61"/>
      <c r="WEC28" s="61"/>
      <c r="WED28" s="61"/>
      <c r="WEE28" s="61"/>
      <c r="WEF28" s="61"/>
      <c r="WEG28" s="61"/>
      <c r="WEH28" s="61"/>
      <c r="WEI28" s="61"/>
      <c r="WEJ28" s="61"/>
      <c r="WEK28" s="61"/>
      <c r="WEL28" s="61"/>
      <c r="WEM28" s="61"/>
      <c r="WEN28" s="61"/>
      <c r="WEO28" s="61"/>
      <c r="WEP28" s="61"/>
      <c r="WEQ28" s="61"/>
      <c r="WER28" s="61"/>
      <c r="WES28" s="61"/>
      <c r="WET28" s="61"/>
      <c r="WEU28" s="61"/>
      <c r="WEV28" s="61"/>
      <c r="WEW28" s="61"/>
      <c r="WEX28" s="61"/>
      <c r="WEY28" s="61"/>
      <c r="WEZ28" s="61"/>
      <c r="WFA28" s="61"/>
      <c r="WFB28" s="61"/>
      <c r="WFC28" s="61"/>
      <c r="WFD28" s="61"/>
      <c r="WFE28" s="61"/>
      <c r="WFF28" s="61"/>
      <c r="WFG28" s="61"/>
      <c r="WFH28" s="61"/>
      <c r="WFI28" s="61"/>
      <c r="WFJ28" s="61"/>
      <c r="WFK28" s="61"/>
      <c r="WFL28" s="61"/>
      <c r="WFM28" s="61"/>
      <c r="WFN28" s="61"/>
      <c r="WFO28" s="61"/>
      <c r="WFP28" s="61"/>
      <c r="WFQ28" s="61"/>
      <c r="WFR28" s="61"/>
      <c r="WFS28" s="61"/>
      <c r="WFT28" s="61"/>
      <c r="WFU28" s="61"/>
      <c r="WFV28" s="61"/>
      <c r="WFW28" s="61"/>
      <c r="WFX28" s="61"/>
      <c r="WFY28" s="61"/>
      <c r="WFZ28" s="61"/>
      <c r="WGA28" s="61"/>
      <c r="WGB28" s="61"/>
      <c r="WGC28" s="61"/>
      <c r="WGD28" s="61"/>
      <c r="WGE28" s="61"/>
      <c r="WGF28" s="61"/>
      <c r="WGG28" s="61"/>
      <c r="WGH28" s="61"/>
      <c r="WGI28" s="61"/>
      <c r="WGJ28" s="61"/>
      <c r="WGK28" s="61"/>
      <c r="WGL28" s="61"/>
      <c r="WGM28" s="61"/>
      <c r="WGN28" s="61"/>
      <c r="WGO28" s="61"/>
      <c r="WGP28" s="61"/>
      <c r="WGQ28" s="61"/>
      <c r="WGR28" s="61"/>
      <c r="WGS28" s="61"/>
      <c r="WGT28" s="61"/>
      <c r="WGU28" s="61"/>
      <c r="WGV28" s="61"/>
      <c r="WGW28" s="61"/>
      <c r="WGX28" s="61"/>
      <c r="WGY28" s="61"/>
      <c r="WGZ28" s="61"/>
      <c r="WHA28" s="61"/>
      <c r="WHB28" s="61"/>
      <c r="WHC28" s="61"/>
      <c r="WHD28" s="61"/>
      <c r="WHE28" s="61"/>
      <c r="WHF28" s="61"/>
      <c r="WHG28" s="61"/>
      <c r="WHH28" s="61"/>
      <c r="WHI28" s="61"/>
      <c r="WHJ28" s="61"/>
      <c r="WHK28" s="61"/>
      <c r="WHL28" s="61"/>
      <c r="WHM28" s="61"/>
      <c r="WHN28" s="61"/>
      <c r="WHO28" s="61"/>
      <c r="WHP28" s="61"/>
      <c r="WHQ28" s="61"/>
      <c r="WHR28" s="61"/>
      <c r="WHS28" s="61"/>
      <c r="WHT28" s="61"/>
      <c r="WHU28" s="61"/>
      <c r="WHV28" s="61"/>
      <c r="WHW28" s="61"/>
      <c r="WHX28" s="61"/>
      <c r="WHY28" s="61"/>
      <c r="WHZ28" s="61"/>
      <c r="WIA28" s="61"/>
      <c r="WIB28" s="61"/>
      <c r="WIC28" s="61"/>
      <c r="WID28" s="61"/>
      <c r="WIE28" s="61"/>
      <c r="WIF28" s="61"/>
      <c r="WIG28" s="61"/>
      <c r="WIH28" s="61"/>
      <c r="WII28" s="61"/>
      <c r="WIJ28" s="61"/>
      <c r="WIK28" s="61"/>
      <c r="WIL28" s="61"/>
      <c r="WIM28" s="61"/>
      <c r="WIN28" s="61"/>
      <c r="WIO28" s="61"/>
      <c r="WIP28" s="61"/>
      <c r="WIQ28" s="61"/>
      <c r="WIR28" s="61"/>
      <c r="WIS28" s="61"/>
      <c r="WIT28" s="61"/>
      <c r="WIU28" s="61"/>
      <c r="WIV28" s="61"/>
      <c r="WIW28" s="61"/>
      <c r="WIX28" s="61"/>
      <c r="WIY28" s="61"/>
      <c r="WIZ28" s="61"/>
      <c r="WJA28" s="61"/>
      <c r="WJB28" s="61"/>
      <c r="WJC28" s="61"/>
      <c r="WJD28" s="61"/>
      <c r="WJE28" s="61"/>
      <c r="WJF28" s="61"/>
      <c r="WJG28" s="61"/>
      <c r="WJH28" s="61"/>
      <c r="WJI28" s="61"/>
      <c r="WJJ28" s="61"/>
      <c r="WJK28" s="61"/>
      <c r="WJL28" s="61"/>
      <c r="WJM28" s="61"/>
      <c r="WJN28" s="61"/>
      <c r="WJO28" s="61"/>
      <c r="WJP28" s="61"/>
      <c r="WJQ28" s="61"/>
      <c r="WJR28" s="61"/>
      <c r="WJS28" s="61"/>
      <c r="WJT28" s="61"/>
      <c r="WJU28" s="61"/>
      <c r="WJV28" s="61"/>
      <c r="WJW28" s="61"/>
      <c r="WJX28" s="61"/>
      <c r="WJY28" s="61"/>
      <c r="WJZ28" s="61"/>
      <c r="WKA28" s="61"/>
      <c r="WKB28" s="61"/>
      <c r="WKC28" s="61"/>
      <c r="WKD28" s="61"/>
      <c r="WKE28" s="61"/>
      <c r="WKF28" s="61"/>
      <c r="WKG28" s="61"/>
      <c r="WKH28" s="61"/>
      <c r="WKI28" s="61"/>
      <c r="WKJ28" s="61"/>
      <c r="WKK28" s="61"/>
      <c r="WKL28" s="61"/>
      <c r="WKM28" s="61"/>
      <c r="WKN28" s="61"/>
      <c r="WKO28" s="61"/>
      <c r="WKP28" s="61"/>
      <c r="WKQ28" s="61"/>
      <c r="WKR28" s="61"/>
      <c r="WKS28" s="61"/>
      <c r="WKT28" s="61"/>
      <c r="WKU28" s="61"/>
      <c r="WKV28" s="61"/>
      <c r="WKW28" s="61"/>
      <c r="WKX28" s="61"/>
      <c r="WKY28" s="61"/>
      <c r="WKZ28" s="61"/>
      <c r="WLA28" s="61"/>
      <c r="WLB28" s="61"/>
      <c r="WLC28" s="61"/>
      <c r="WLD28" s="61"/>
      <c r="WLE28" s="61"/>
      <c r="WLF28" s="61"/>
      <c r="WLG28" s="61"/>
      <c r="WLH28" s="61"/>
      <c r="WLI28" s="61"/>
      <c r="WLJ28" s="61"/>
      <c r="WLK28" s="61"/>
      <c r="WLL28" s="61"/>
      <c r="WLM28" s="61"/>
      <c r="WLN28" s="61"/>
      <c r="WLO28" s="61"/>
      <c r="WLP28" s="61"/>
      <c r="WLQ28" s="61"/>
      <c r="WLR28" s="61"/>
      <c r="WLS28" s="61"/>
      <c r="WLT28" s="61"/>
      <c r="WLU28" s="61"/>
      <c r="WLV28" s="61"/>
      <c r="WLW28" s="61"/>
      <c r="WLX28" s="61"/>
      <c r="WLY28" s="61"/>
      <c r="WLZ28" s="61"/>
      <c r="WMA28" s="61"/>
      <c r="WMB28" s="61"/>
      <c r="WMC28" s="61"/>
      <c r="WMD28" s="61"/>
      <c r="WME28" s="61"/>
      <c r="WMF28" s="61"/>
      <c r="WMG28" s="61"/>
      <c r="WMH28" s="61"/>
      <c r="WMI28" s="61"/>
      <c r="WMJ28" s="61"/>
      <c r="WMK28" s="61"/>
      <c r="WML28" s="61"/>
      <c r="WMM28" s="61"/>
      <c r="WMN28" s="61"/>
      <c r="WMO28" s="61"/>
      <c r="WMP28" s="61"/>
      <c r="WMQ28" s="61"/>
      <c r="WMR28" s="61"/>
      <c r="WMS28" s="61"/>
      <c r="WMT28" s="61"/>
      <c r="WMU28" s="61"/>
      <c r="WMV28" s="61"/>
      <c r="WMW28" s="61"/>
      <c r="WMX28" s="61"/>
      <c r="WMY28" s="61"/>
      <c r="WMZ28" s="61"/>
      <c r="WNA28" s="61"/>
      <c r="WNB28" s="61"/>
      <c r="WNC28" s="61"/>
      <c r="WND28" s="61"/>
      <c r="WNE28" s="61"/>
      <c r="WNF28" s="61"/>
      <c r="WNG28" s="61"/>
      <c r="WNH28" s="61"/>
      <c r="WNI28" s="61"/>
      <c r="WNJ28" s="61"/>
      <c r="WNK28" s="61"/>
      <c r="WNL28" s="61"/>
      <c r="WNM28" s="61"/>
      <c r="WNN28" s="61"/>
      <c r="WNO28" s="61"/>
      <c r="WNP28" s="61"/>
      <c r="WNQ28" s="61"/>
      <c r="WNR28" s="61"/>
      <c r="WNS28" s="61"/>
      <c r="WNT28" s="61"/>
      <c r="WNU28" s="61"/>
      <c r="WNV28" s="61"/>
      <c r="WNW28" s="61"/>
      <c r="WNX28" s="61"/>
      <c r="WNY28" s="61"/>
      <c r="WNZ28" s="61"/>
      <c r="WOA28" s="61"/>
      <c r="WOB28" s="61"/>
      <c r="WOC28" s="61"/>
      <c r="WOD28" s="61"/>
      <c r="WOE28" s="61"/>
      <c r="WOF28" s="61"/>
      <c r="WOG28" s="61"/>
      <c r="WOH28" s="61"/>
      <c r="WOI28" s="61"/>
      <c r="WOJ28" s="61"/>
      <c r="WOK28" s="61"/>
      <c r="WOL28" s="61"/>
      <c r="WOM28" s="61"/>
      <c r="WON28" s="61"/>
      <c r="WOO28" s="61"/>
      <c r="WOP28" s="61"/>
      <c r="WOQ28" s="61"/>
      <c r="WOR28" s="61"/>
      <c r="WOS28" s="61"/>
      <c r="WOT28" s="61"/>
      <c r="WOU28" s="61"/>
      <c r="WOV28" s="61"/>
      <c r="WOW28" s="61"/>
      <c r="WOX28" s="61"/>
      <c r="WOY28" s="61"/>
      <c r="WOZ28" s="61"/>
      <c r="WPA28" s="61"/>
      <c r="WPB28" s="61"/>
      <c r="WPC28" s="61"/>
      <c r="WPD28" s="61"/>
      <c r="WPE28" s="61"/>
      <c r="WPF28" s="61"/>
      <c r="WPG28" s="61"/>
      <c r="WPH28" s="61"/>
      <c r="WPI28" s="61"/>
      <c r="WPJ28" s="61"/>
      <c r="WPK28" s="61"/>
      <c r="WPL28" s="61"/>
      <c r="WPM28" s="61"/>
      <c r="WPN28" s="61"/>
      <c r="WPO28" s="61"/>
      <c r="WPP28" s="61"/>
      <c r="WPQ28" s="61"/>
      <c r="WPR28" s="61"/>
      <c r="WPS28" s="61"/>
      <c r="WPT28" s="61"/>
      <c r="WPU28" s="61"/>
      <c r="WPV28" s="61"/>
      <c r="WPW28" s="61"/>
      <c r="WPX28" s="61"/>
      <c r="WPY28" s="61"/>
      <c r="WPZ28" s="61"/>
      <c r="WQA28" s="61"/>
      <c r="WQB28" s="61"/>
      <c r="WQC28" s="61"/>
      <c r="WQD28" s="61"/>
      <c r="WQE28" s="61"/>
      <c r="WQF28" s="61"/>
      <c r="WQG28" s="61"/>
      <c r="WQH28" s="61"/>
      <c r="WQI28" s="61"/>
      <c r="WQJ28" s="61"/>
      <c r="WQK28" s="61"/>
      <c r="WQL28" s="61"/>
      <c r="WQM28" s="61"/>
      <c r="WQN28" s="61"/>
      <c r="WQO28" s="61"/>
      <c r="WQP28" s="61"/>
      <c r="WQQ28" s="61"/>
      <c r="WQR28" s="61"/>
      <c r="WQS28" s="61"/>
      <c r="WQT28" s="61"/>
      <c r="WQU28" s="61"/>
      <c r="WQV28" s="61"/>
      <c r="WQW28" s="61"/>
      <c r="WQX28" s="61"/>
      <c r="WQY28" s="61"/>
      <c r="WQZ28" s="61"/>
      <c r="WRA28" s="61"/>
      <c r="WRB28" s="61"/>
      <c r="WRC28" s="61"/>
      <c r="WRD28" s="61"/>
      <c r="WRE28" s="61"/>
      <c r="WRF28" s="61"/>
      <c r="WRG28" s="61"/>
      <c r="WRH28" s="61"/>
      <c r="WRI28" s="61"/>
      <c r="WRJ28" s="61"/>
      <c r="WRK28" s="61"/>
      <c r="WRL28" s="61"/>
      <c r="WRM28" s="61"/>
      <c r="WRN28" s="61"/>
      <c r="WRO28" s="61"/>
      <c r="WRP28" s="61"/>
      <c r="WRQ28" s="61"/>
      <c r="WRR28" s="61"/>
      <c r="WRS28" s="61"/>
      <c r="WRT28" s="61"/>
      <c r="WRU28" s="61"/>
      <c r="WRV28" s="61"/>
      <c r="WRW28" s="61"/>
      <c r="WRX28" s="61"/>
      <c r="WRY28" s="61"/>
      <c r="WRZ28" s="61"/>
      <c r="WSA28" s="61"/>
      <c r="WSB28" s="61"/>
      <c r="WSC28" s="61"/>
      <c r="WSD28" s="61"/>
      <c r="WSE28" s="61"/>
      <c r="WSF28" s="61"/>
      <c r="WSG28" s="61"/>
      <c r="WSH28" s="61"/>
      <c r="WSI28" s="61"/>
      <c r="WSJ28" s="61"/>
      <c r="WSK28" s="61"/>
      <c r="WSL28" s="61"/>
      <c r="WSM28" s="61"/>
      <c r="WSN28" s="61"/>
      <c r="WSO28" s="61"/>
      <c r="WSP28" s="61"/>
      <c r="WSQ28" s="61"/>
      <c r="WSR28" s="61"/>
      <c r="WSS28" s="61"/>
      <c r="WST28" s="61"/>
      <c r="WSU28" s="61"/>
      <c r="WSV28" s="61"/>
      <c r="WSW28" s="61"/>
      <c r="WSX28" s="61"/>
      <c r="WSY28" s="61"/>
      <c r="WSZ28" s="61"/>
      <c r="WTA28" s="61"/>
      <c r="WTB28" s="61"/>
      <c r="WTC28" s="61"/>
      <c r="WTD28" s="61"/>
      <c r="WTE28" s="61"/>
      <c r="WTF28" s="61"/>
      <c r="WTG28" s="61"/>
      <c r="WTH28" s="61"/>
      <c r="WTI28" s="61"/>
      <c r="WTJ28" s="61"/>
      <c r="WTK28" s="61"/>
      <c r="WTL28" s="61"/>
      <c r="WTM28" s="61"/>
      <c r="WTN28" s="61"/>
      <c r="WTO28" s="61"/>
      <c r="WTP28" s="61"/>
      <c r="WTQ28" s="61"/>
      <c r="WTR28" s="61"/>
      <c r="WTS28" s="61"/>
      <c r="WTT28" s="61"/>
      <c r="WTU28" s="61"/>
      <c r="WTV28" s="61"/>
      <c r="WTW28" s="61"/>
      <c r="WTX28" s="61"/>
      <c r="WTY28" s="61"/>
      <c r="WTZ28" s="61"/>
      <c r="WUA28" s="61"/>
      <c r="WUB28" s="61"/>
      <c r="WUC28" s="61"/>
      <c r="WUD28" s="61"/>
      <c r="WUE28" s="61"/>
      <c r="WUF28" s="61"/>
      <c r="WUG28" s="61"/>
      <c r="WUH28" s="61"/>
      <c r="WUI28" s="61"/>
      <c r="WUJ28" s="61"/>
      <c r="WUK28" s="61"/>
      <c r="WUL28" s="61"/>
      <c r="WUM28" s="61"/>
      <c r="WUN28" s="61"/>
      <c r="WUO28" s="61"/>
      <c r="WUP28" s="61"/>
      <c r="WUQ28" s="61"/>
      <c r="WUR28" s="61"/>
      <c r="WUS28" s="61"/>
      <c r="WUT28" s="61"/>
      <c r="WUU28" s="61"/>
      <c r="WUV28" s="61"/>
      <c r="WUW28" s="61"/>
      <c r="WUX28" s="61"/>
      <c r="WUY28" s="61"/>
      <c r="WUZ28" s="61"/>
      <c r="WVA28" s="61"/>
      <c r="WVB28" s="61"/>
      <c r="WVC28" s="61"/>
      <c r="WVD28" s="61"/>
      <c r="WVE28" s="61"/>
      <c r="WVF28" s="61"/>
      <c r="WVG28" s="61"/>
      <c r="WVH28" s="61"/>
      <c r="WVI28" s="61"/>
      <c r="WVJ28" s="61"/>
      <c r="WVK28" s="61"/>
      <c r="WVL28" s="61"/>
      <c r="WVM28" s="61"/>
      <c r="WVN28" s="61"/>
      <c r="WVO28" s="61"/>
      <c r="WVP28" s="61"/>
      <c r="WVQ28" s="61"/>
      <c r="WVR28" s="61"/>
      <c r="WVS28" s="61"/>
      <c r="WVT28" s="61"/>
      <c r="WVU28" s="61"/>
      <c r="WVV28" s="61"/>
      <c r="WVW28" s="61"/>
      <c r="WVX28" s="61"/>
      <c r="WVY28" s="61"/>
      <c r="WVZ28" s="61"/>
      <c r="WWA28" s="61"/>
      <c r="WWB28" s="61"/>
      <c r="WWC28" s="61"/>
      <c r="WWD28" s="61"/>
      <c r="WWE28" s="61"/>
      <c r="WWF28" s="61"/>
      <c r="WWG28" s="61"/>
      <c r="WWH28" s="61"/>
      <c r="WWI28" s="61"/>
      <c r="WWJ28" s="61"/>
      <c r="WWK28" s="61"/>
      <c r="WWL28" s="61"/>
      <c r="WWM28" s="61"/>
      <c r="WWN28" s="61"/>
      <c r="WWO28" s="61"/>
      <c r="WWP28" s="61"/>
      <c r="WWQ28" s="61"/>
      <c r="WWR28" s="61"/>
      <c r="WWS28" s="61"/>
      <c r="WWT28" s="61"/>
      <c r="WWU28" s="61"/>
      <c r="WWV28" s="61"/>
      <c r="WWW28" s="61"/>
      <c r="WWX28" s="61"/>
      <c r="WWY28" s="61"/>
      <c r="WWZ28" s="61"/>
      <c r="WXA28" s="61"/>
      <c r="WXB28" s="61"/>
      <c r="WXC28" s="61"/>
      <c r="WXD28" s="61"/>
      <c r="WXE28" s="61"/>
      <c r="WXF28" s="61"/>
      <c r="WXG28" s="61"/>
      <c r="WXH28" s="61"/>
      <c r="WXI28" s="61"/>
      <c r="WXJ28" s="61"/>
      <c r="WXK28" s="61"/>
      <c r="WXL28" s="61"/>
      <c r="WXM28" s="61"/>
      <c r="WXN28" s="61"/>
      <c r="WXO28" s="61"/>
      <c r="WXP28" s="61"/>
      <c r="WXQ28" s="61"/>
      <c r="WXR28" s="61"/>
      <c r="WXS28" s="61"/>
      <c r="WXT28" s="61"/>
      <c r="WXU28" s="61"/>
      <c r="WXV28" s="61"/>
      <c r="WXW28" s="61"/>
      <c r="WXX28" s="61"/>
      <c r="WXY28" s="61"/>
      <c r="WXZ28" s="61"/>
      <c r="WYA28" s="61"/>
      <c r="WYB28" s="61"/>
      <c r="WYC28" s="61"/>
      <c r="WYD28" s="61"/>
      <c r="WYE28" s="61"/>
      <c r="WYF28" s="61"/>
      <c r="WYG28" s="61"/>
      <c r="WYH28" s="61"/>
      <c r="WYI28" s="61"/>
      <c r="WYJ28" s="61"/>
      <c r="WYK28" s="61"/>
      <c r="WYL28" s="61"/>
      <c r="WYM28" s="61"/>
      <c r="WYN28" s="61"/>
      <c r="WYO28" s="61"/>
      <c r="WYP28" s="61"/>
      <c r="WYQ28" s="61"/>
      <c r="WYR28" s="61"/>
      <c r="WYS28" s="61"/>
      <c r="WYT28" s="61"/>
      <c r="WYU28" s="61"/>
      <c r="WYV28" s="61"/>
      <c r="WYW28" s="61"/>
      <c r="WYX28" s="61"/>
      <c r="WYY28" s="61"/>
      <c r="WYZ28" s="61"/>
      <c r="WZA28" s="61"/>
      <c r="WZB28" s="61"/>
      <c r="WZC28" s="61"/>
      <c r="WZD28" s="61"/>
      <c r="WZE28" s="61"/>
      <c r="WZF28" s="61"/>
      <c r="WZG28" s="61"/>
      <c r="WZH28" s="61"/>
      <c r="WZI28" s="61"/>
      <c r="WZJ28" s="61"/>
      <c r="WZK28" s="61"/>
      <c r="WZL28" s="61"/>
      <c r="WZM28" s="61"/>
      <c r="WZN28" s="61"/>
      <c r="WZO28" s="61"/>
      <c r="WZP28" s="61"/>
      <c r="WZQ28" s="61"/>
      <c r="WZR28" s="61"/>
      <c r="WZS28" s="61"/>
      <c r="WZT28" s="61"/>
      <c r="WZU28" s="61"/>
      <c r="WZV28" s="61"/>
      <c r="WZW28" s="61"/>
      <c r="WZX28" s="61"/>
      <c r="WZY28" s="61"/>
      <c r="WZZ28" s="61"/>
      <c r="XAA28" s="61"/>
      <c r="XAB28" s="61"/>
      <c r="XAC28" s="61"/>
      <c r="XAD28" s="61"/>
      <c r="XAE28" s="61"/>
      <c r="XAF28" s="61"/>
      <c r="XAG28" s="61"/>
      <c r="XAH28" s="61"/>
      <c r="XAI28" s="61"/>
      <c r="XAJ28" s="61"/>
      <c r="XAK28" s="61"/>
      <c r="XAL28" s="61"/>
      <c r="XAM28" s="61"/>
      <c r="XAN28" s="61"/>
      <c r="XAO28" s="61"/>
      <c r="XAP28" s="61"/>
      <c r="XAQ28" s="61"/>
      <c r="XAR28" s="61"/>
      <c r="XAS28" s="61"/>
      <c r="XAT28" s="61"/>
      <c r="XAU28" s="61"/>
      <c r="XAV28" s="61"/>
      <c r="XAW28" s="61"/>
      <c r="XAX28" s="61"/>
      <c r="XAY28" s="61"/>
      <c r="XAZ28" s="61"/>
      <c r="XBA28" s="61"/>
      <c r="XBB28" s="61"/>
      <c r="XBC28" s="61"/>
      <c r="XBD28" s="61"/>
      <c r="XBE28" s="61"/>
      <c r="XBF28" s="61"/>
      <c r="XBG28" s="61"/>
      <c r="XBH28" s="61"/>
      <c r="XBI28" s="61"/>
      <c r="XBJ28" s="61"/>
      <c r="XBK28" s="61"/>
      <c r="XBL28" s="61"/>
      <c r="XBM28" s="61"/>
      <c r="XBN28" s="61"/>
      <c r="XBO28" s="61"/>
      <c r="XBP28" s="61"/>
      <c r="XBQ28" s="61"/>
      <c r="XBR28" s="61"/>
      <c r="XBS28" s="61"/>
      <c r="XBT28" s="61"/>
      <c r="XBU28" s="61"/>
      <c r="XBV28" s="61"/>
      <c r="XBW28" s="61"/>
      <c r="XBX28" s="61"/>
      <c r="XBY28" s="61"/>
      <c r="XBZ28" s="61"/>
      <c r="XCA28" s="61"/>
      <c r="XCB28" s="61"/>
      <c r="XCC28" s="61"/>
      <c r="XCD28" s="61"/>
      <c r="XCE28" s="61"/>
      <c r="XCF28" s="61"/>
      <c r="XCG28" s="61"/>
      <c r="XCH28" s="61"/>
      <c r="XCI28" s="61"/>
      <c r="XCJ28" s="61"/>
      <c r="XCK28" s="61"/>
      <c r="XCL28" s="61"/>
      <c r="XCM28" s="61"/>
      <c r="XCN28" s="61"/>
      <c r="XCO28" s="61"/>
      <c r="XCP28" s="61"/>
      <c r="XCQ28" s="61"/>
      <c r="XCR28" s="61"/>
      <c r="XCS28" s="61"/>
      <c r="XCT28" s="61"/>
      <c r="XCU28" s="61"/>
      <c r="XCV28" s="61"/>
      <c r="XCW28" s="61"/>
      <c r="XCX28" s="61"/>
      <c r="XCY28" s="61"/>
      <c r="XCZ28" s="61"/>
      <c r="XDA28" s="61"/>
      <c r="XDB28" s="61"/>
      <c r="XDC28" s="61"/>
      <c r="XDD28" s="61"/>
      <c r="XDE28" s="61"/>
      <c r="XDF28" s="61"/>
      <c r="XDG28" s="61"/>
      <c r="XDH28" s="61"/>
      <c r="XDI28" s="61"/>
      <c r="XDJ28" s="61"/>
      <c r="XDK28" s="61"/>
      <c r="XDL28" s="61"/>
      <c r="XDM28" s="61"/>
      <c r="XDN28" s="61"/>
      <c r="XDO28" s="61"/>
      <c r="XDP28" s="61"/>
      <c r="XDQ28" s="61"/>
      <c r="XDR28" s="61"/>
      <c r="XDS28" s="61"/>
      <c r="XDT28" s="61"/>
      <c r="XDU28" s="61"/>
      <c r="XDV28" s="61"/>
      <c r="XDW28" s="61"/>
      <c r="XDX28" s="61"/>
      <c r="XDY28" s="61"/>
      <c r="XDZ28" s="61"/>
      <c r="XEA28" s="61"/>
      <c r="XEB28" s="61"/>
      <c r="XEC28" s="61"/>
      <c r="XED28" s="61"/>
      <c r="XEE28" s="61"/>
      <c r="XEF28" s="61"/>
      <c r="XEG28" s="61"/>
      <c r="XEH28" s="61"/>
      <c r="XEI28" s="61"/>
      <c r="XEJ28" s="61"/>
      <c r="XEK28" s="61"/>
      <c r="XEL28" s="61"/>
      <c r="XEM28" s="61"/>
      <c r="XEN28" s="61"/>
      <c r="XEO28" s="61"/>
      <c r="XEP28" s="61"/>
      <c r="XEQ28" s="61"/>
      <c r="XER28" s="61"/>
      <c r="XES28" s="61"/>
      <c r="XET28" s="61"/>
      <c r="XEU28" s="61"/>
      <c r="XEV28" s="61"/>
      <c r="XEW28" s="61"/>
    </row>
    <row r="29" spans="1:16377" s="497" customFormat="1" ht="15" customHeight="1" thickTop="1" thickBot="1" x14ac:dyDescent="0.35">
      <c r="A29" s="50"/>
      <c r="B29" s="975" t="s">
        <v>258</v>
      </c>
      <c r="C29" s="976"/>
      <c r="D29" s="976"/>
      <c r="E29" s="976"/>
      <c r="F29" s="976"/>
      <c r="G29" s="976"/>
      <c r="H29" s="976"/>
      <c r="I29" s="977"/>
      <c r="J29" s="66"/>
      <c r="K29" s="85"/>
    </row>
    <row r="30" spans="1:16377" s="108" customFormat="1" ht="30" customHeight="1" thickTop="1" thickBot="1" x14ac:dyDescent="0.4">
      <c r="A30" s="107"/>
      <c r="B30" s="978" t="s">
        <v>34</v>
      </c>
      <c r="C30" s="978"/>
      <c r="D30" s="978"/>
      <c r="E30" s="978"/>
      <c r="F30" s="978"/>
      <c r="G30" s="978"/>
      <c r="H30" s="978"/>
      <c r="I30" s="978"/>
      <c r="J30" s="107"/>
      <c r="K30" s="377"/>
    </row>
    <row r="31" spans="1:16377" s="497" customFormat="1" ht="24" customHeight="1" thickTop="1" thickBot="1" x14ac:dyDescent="0.35">
      <c r="A31" s="69"/>
      <c r="B31" s="900" t="s">
        <v>261</v>
      </c>
      <c r="C31" s="901"/>
      <c r="D31" s="979"/>
      <c r="E31" s="420" t="s">
        <v>406</v>
      </c>
      <c r="F31" s="420" t="s">
        <v>72</v>
      </c>
      <c r="G31" s="420" t="s">
        <v>5</v>
      </c>
      <c r="H31" s="420" t="s">
        <v>6</v>
      </c>
      <c r="I31" s="421" t="s">
        <v>7</v>
      </c>
      <c r="J31" s="66"/>
      <c r="K31" s="85"/>
    </row>
    <row r="32" spans="1:16377" s="387" customFormat="1" ht="24" customHeight="1" thickTop="1" thickBot="1" x14ac:dyDescent="0.4">
      <c r="A32" s="383"/>
      <c r="B32" s="873" t="s">
        <v>414</v>
      </c>
      <c r="C32" s="874"/>
      <c r="D32" s="875"/>
      <c r="E32" s="447" t="str">
        <f>IF(AND(ISNUMBER(F32),ISNUMBER(G32)),G32/F32," ")</f>
        <v xml:space="preserve"> </v>
      </c>
      <c r="F32" s="404"/>
      <c r="G32" s="448"/>
      <c r="H32" s="403"/>
      <c r="I32" s="385" t="str">
        <f>IF(OR(ISNUMBER(G32),ISNUMBER(H32)),ROUND(IF(ISNUMBER(G32),G32,0)-IF(ISNUMBER(H32),H32,0),2)," ")</f>
        <v xml:space="preserve"> </v>
      </c>
      <c r="J32" s="384"/>
      <c r="K32" s="386"/>
    </row>
    <row r="33" spans="1:11" s="387" customFormat="1" ht="24" customHeight="1" thickTop="1" thickBot="1" x14ac:dyDescent="0.4">
      <c r="A33" s="383"/>
      <c r="B33" s="873" t="s">
        <v>410</v>
      </c>
      <c r="C33" s="874"/>
      <c r="D33" s="875"/>
      <c r="E33" s="447" t="str">
        <f t="shared" ref="E33:E36" si="0">IF(AND(ISNUMBER(F33),ISNUMBER(G33)),G33/F33," ")</f>
        <v xml:space="preserve"> </v>
      </c>
      <c r="F33" s="404"/>
      <c r="G33" s="448"/>
      <c r="H33" s="403"/>
      <c r="I33" s="385" t="str">
        <f t="shared" ref="I33:I36" si="1">IF(OR(ISNUMBER(G33),ISNUMBER(H33)),ROUND(IF(ISNUMBER(G33),G33,0)-IF(ISNUMBER(H33),H33,0),2)," ")</f>
        <v xml:space="preserve"> </v>
      </c>
      <c r="J33" s="384"/>
      <c r="K33" s="386"/>
    </row>
    <row r="34" spans="1:11" s="387" customFormat="1" ht="24" customHeight="1" thickTop="1" thickBot="1" x14ac:dyDescent="0.4">
      <c r="A34" s="383"/>
      <c r="B34" s="897" t="s">
        <v>265</v>
      </c>
      <c r="C34" s="898"/>
      <c r="D34" s="899"/>
      <c r="E34" s="452" t="str">
        <f t="shared" si="0"/>
        <v xml:space="preserve"> </v>
      </c>
      <c r="F34" s="404"/>
      <c r="G34" s="448"/>
      <c r="H34" s="403"/>
      <c r="I34" s="455" t="str">
        <f t="shared" si="1"/>
        <v xml:space="preserve"> </v>
      </c>
      <c r="J34" s="384"/>
      <c r="K34" s="386"/>
    </row>
    <row r="35" spans="1:11" s="387" customFormat="1" ht="24" customHeight="1" thickTop="1" thickBot="1" x14ac:dyDescent="0.4">
      <c r="A35" s="383"/>
      <c r="B35" s="873" t="s">
        <v>411</v>
      </c>
      <c r="C35" s="874"/>
      <c r="D35" s="875"/>
      <c r="E35" s="447" t="str">
        <f t="shared" si="0"/>
        <v xml:space="preserve"> </v>
      </c>
      <c r="F35" s="404"/>
      <c r="G35" s="448"/>
      <c r="H35" s="403"/>
      <c r="I35" s="465" t="str">
        <f t="shared" si="1"/>
        <v xml:space="preserve"> </v>
      </c>
      <c r="J35" s="384"/>
      <c r="K35" s="386"/>
    </row>
    <row r="36" spans="1:11" s="387" customFormat="1" ht="24" customHeight="1" thickTop="1" thickBot="1" x14ac:dyDescent="0.4">
      <c r="A36" s="383"/>
      <c r="B36" s="873" t="s">
        <v>408</v>
      </c>
      <c r="C36" s="874"/>
      <c r="D36" s="875"/>
      <c r="E36" s="447" t="str">
        <f t="shared" si="0"/>
        <v xml:space="preserve"> </v>
      </c>
      <c r="F36" s="453"/>
      <c r="G36" s="448"/>
      <c r="H36" s="454"/>
      <c r="I36" s="465" t="str">
        <f t="shared" si="1"/>
        <v xml:space="preserve"> </v>
      </c>
      <c r="J36" s="384"/>
      <c r="K36" s="386"/>
    </row>
    <row r="37" spans="1:11" s="497" customFormat="1" ht="24" customHeight="1" thickTop="1" thickBot="1" x14ac:dyDescent="0.35">
      <c r="A37" s="69"/>
      <c r="B37" s="969" t="s">
        <v>296</v>
      </c>
      <c r="C37" s="970"/>
      <c r="D37" s="970"/>
      <c r="E37" s="970"/>
      <c r="F37" s="971"/>
      <c r="G37" s="448"/>
      <c r="H37" s="403"/>
      <c r="I37" s="466" t="str">
        <f>IF(OR(ISNUMBER(G37),ISNUMBER(H37)),ROUND(IF(ISNUMBER(G37),G37,0)-IF(ISNUMBER(H37),H37,0),2),"")</f>
        <v/>
      </c>
      <c r="J37" s="66"/>
      <c r="K37" s="85"/>
    </row>
    <row r="38" spans="1:11" s="497" customFormat="1" ht="24" customHeight="1" thickTop="1" thickBot="1" x14ac:dyDescent="0.35">
      <c r="A38" s="69"/>
      <c r="B38" s="969" t="s">
        <v>297</v>
      </c>
      <c r="C38" s="970"/>
      <c r="D38" s="970"/>
      <c r="E38" s="970"/>
      <c r="F38" s="971"/>
      <c r="G38" s="448"/>
      <c r="H38" s="403"/>
      <c r="I38" s="466" t="str">
        <f>IF(OR(ISNUMBER(G38),ISNUMBER(H38)),ROUND(IF(ISNUMBER(G38),G38,0)-IF(ISNUMBER(H38),H38,0),2),"")</f>
        <v/>
      </c>
      <c r="J38" s="66"/>
      <c r="K38" s="85"/>
    </row>
    <row r="39" spans="1:11" s="497" customFormat="1" ht="24" customHeight="1" thickTop="1" thickBot="1" x14ac:dyDescent="0.35">
      <c r="A39" s="69"/>
      <c r="B39" s="943" t="s">
        <v>196</v>
      </c>
      <c r="C39" s="944"/>
      <c r="D39" s="944"/>
      <c r="E39" s="944"/>
      <c r="F39" s="945"/>
      <c r="G39" s="448"/>
      <c r="H39" s="457"/>
      <c r="I39" s="464" t="str">
        <f>IF(OR(ISNUMBER(G39),ISNUMBER(H39)),ROUND(IF(ISNUMBER(G39),G39,0)-IF(ISNUMBER(H39),H39,0),2),"")</f>
        <v/>
      </c>
      <c r="J39" s="66"/>
      <c r="K39" s="85"/>
    </row>
    <row r="40" spans="1:11" s="387" customFormat="1" ht="24" customHeight="1" thickTop="1" thickBot="1" x14ac:dyDescent="0.4">
      <c r="A40" s="383"/>
      <c r="B40" s="900" t="s">
        <v>262</v>
      </c>
      <c r="C40" s="901"/>
      <c r="D40" s="979"/>
      <c r="E40" s="420" t="s">
        <v>406</v>
      </c>
      <c r="F40" s="420" t="s">
        <v>72</v>
      </c>
      <c r="G40" s="420" t="s">
        <v>5</v>
      </c>
      <c r="H40" s="420" t="s">
        <v>6</v>
      </c>
      <c r="I40" s="421" t="s">
        <v>7</v>
      </c>
      <c r="J40" s="384"/>
      <c r="K40" s="386"/>
    </row>
    <row r="41" spans="1:11" s="387" customFormat="1" ht="27.65" customHeight="1" thickTop="1" thickBot="1" x14ac:dyDescent="0.4">
      <c r="A41" s="383"/>
      <c r="B41" s="880" t="s">
        <v>412</v>
      </c>
      <c r="C41" s="881"/>
      <c r="D41" s="491" t="s">
        <v>413</v>
      </c>
      <c r="E41" s="447" t="str">
        <f t="shared" ref="E41:E46" si="2">IF(AND(ISNUMBER(F41),ISNUMBER(G41)),G41/F41," ")</f>
        <v xml:space="preserve"> </v>
      </c>
      <c r="F41" s="404"/>
      <c r="G41" s="448"/>
      <c r="H41" s="419"/>
      <c r="I41" s="405" t="str">
        <f t="shared" ref="I41:I46" si="3">IF(OR(ISNUMBER(G41),ISNUMBER(H41)),ROUND(IF(ISNUMBER(G41),G41,0)-IF(ISNUMBER(H41),H41,0),2)," ")</f>
        <v xml:space="preserve"> </v>
      </c>
      <c r="J41" s="384"/>
      <c r="K41" s="386"/>
    </row>
    <row r="42" spans="1:11" s="387" customFormat="1" ht="27.65" customHeight="1" thickTop="1" thickBot="1" x14ac:dyDescent="0.4">
      <c r="A42" s="383"/>
      <c r="B42" s="882"/>
      <c r="C42" s="883"/>
      <c r="D42" s="491" t="s">
        <v>409</v>
      </c>
      <c r="E42" s="447" t="str">
        <f t="shared" si="2"/>
        <v xml:space="preserve"> </v>
      </c>
      <c r="F42" s="404"/>
      <c r="G42" s="448"/>
      <c r="H42" s="419"/>
      <c r="I42" s="405" t="str">
        <f t="shared" si="3"/>
        <v xml:space="preserve"> </v>
      </c>
      <c r="J42" s="384"/>
      <c r="K42" s="386"/>
    </row>
    <row r="43" spans="1:11" s="387" customFormat="1" ht="24" customHeight="1" thickTop="1" thickBot="1" x14ac:dyDescent="0.4">
      <c r="A43" s="383"/>
      <c r="B43" s="873" t="s">
        <v>410</v>
      </c>
      <c r="C43" s="874"/>
      <c r="D43" s="875"/>
      <c r="E43" s="447" t="str">
        <f t="shared" si="2"/>
        <v xml:space="preserve"> </v>
      </c>
      <c r="F43" s="404"/>
      <c r="G43" s="448"/>
      <c r="H43" s="419"/>
      <c r="I43" s="405" t="str">
        <f t="shared" si="3"/>
        <v xml:space="preserve"> </v>
      </c>
      <c r="J43" s="384"/>
      <c r="K43" s="386"/>
    </row>
    <row r="44" spans="1:11" s="387" customFormat="1" ht="24" customHeight="1" thickTop="1" thickBot="1" x14ac:dyDescent="0.4">
      <c r="A44" s="383"/>
      <c r="B44" s="873" t="s">
        <v>265</v>
      </c>
      <c r="C44" s="874"/>
      <c r="D44" s="875"/>
      <c r="E44" s="447" t="str">
        <f>IF(AND(ISNUMBER(F44),ISNUMBER(G44)),G44/F44," ")</f>
        <v xml:space="preserve"> </v>
      </c>
      <c r="F44" s="404"/>
      <c r="G44" s="448"/>
      <c r="H44" s="419"/>
      <c r="I44" s="405" t="str">
        <f t="shared" si="3"/>
        <v xml:space="preserve"> </v>
      </c>
      <c r="J44" s="384"/>
      <c r="K44" s="386"/>
    </row>
    <row r="45" spans="1:11" s="387" customFormat="1" ht="24" customHeight="1" thickTop="1" thickBot="1" x14ac:dyDescent="0.4">
      <c r="A45" s="383"/>
      <c r="B45" s="873" t="s">
        <v>411</v>
      </c>
      <c r="C45" s="874"/>
      <c r="D45" s="875"/>
      <c r="E45" s="447" t="str">
        <f t="shared" si="2"/>
        <v xml:space="preserve"> </v>
      </c>
      <c r="F45" s="404"/>
      <c r="G45" s="448"/>
      <c r="H45" s="419"/>
      <c r="I45" s="405" t="str">
        <f t="shared" si="3"/>
        <v xml:space="preserve"> </v>
      </c>
      <c r="J45" s="384"/>
      <c r="K45" s="386"/>
    </row>
    <row r="46" spans="1:11" s="387" customFormat="1" ht="24" customHeight="1" thickTop="1" thickBot="1" x14ac:dyDescent="0.4">
      <c r="A46" s="383"/>
      <c r="B46" s="897" t="s">
        <v>408</v>
      </c>
      <c r="C46" s="898"/>
      <c r="D46" s="899"/>
      <c r="E46" s="452" t="str">
        <f t="shared" si="2"/>
        <v xml:space="preserve"> </v>
      </c>
      <c r="F46" s="453"/>
      <c r="G46" s="448"/>
      <c r="H46" s="459"/>
      <c r="I46" s="460" t="str">
        <f t="shared" si="3"/>
        <v xml:space="preserve"> </v>
      </c>
      <c r="J46" s="384"/>
      <c r="K46" s="386"/>
    </row>
    <row r="47" spans="1:11" s="497" customFormat="1" ht="24" customHeight="1" thickTop="1" thickBot="1" x14ac:dyDescent="0.35">
      <c r="A47" s="69"/>
      <c r="B47" s="862" t="s">
        <v>42</v>
      </c>
      <c r="C47" s="863"/>
      <c r="D47" s="863"/>
      <c r="E47" s="864"/>
      <c r="F47" s="461">
        <f>SUM(F32:F46)</f>
        <v>0</v>
      </c>
      <c r="G47" s="462">
        <f>SUM(G32:G36,G41:G46,G37:G39)</f>
        <v>0</v>
      </c>
      <c r="H47" s="462">
        <f>SUM(H32:H36,H37:H39)</f>
        <v>0</v>
      </c>
      <c r="I47" s="463">
        <f>SUM(I32:I36,I41:I46,I37:I39)</f>
        <v>0</v>
      </c>
      <c r="J47" s="66"/>
      <c r="K47" s="85"/>
    </row>
    <row r="48" spans="1:11" s="497" customFormat="1" ht="7.9" customHeight="1" thickTop="1" thickBot="1" x14ac:dyDescent="0.35">
      <c r="A48" s="323"/>
      <c r="B48" s="451"/>
      <c r="C48" s="451"/>
      <c r="D48" s="451"/>
      <c r="E48" s="451"/>
      <c r="F48" s="467"/>
      <c r="G48" s="468"/>
      <c r="H48" s="468"/>
      <c r="I48" s="468"/>
      <c r="J48" s="66"/>
      <c r="K48" s="85"/>
    </row>
    <row r="49" spans="1:17" s="497" customFormat="1" ht="30" customHeight="1" thickTop="1" thickBot="1" x14ac:dyDescent="0.35">
      <c r="A49" s="69"/>
      <c r="B49" s="968" t="s">
        <v>268</v>
      </c>
      <c r="C49" s="968"/>
      <c r="D49" s="968"/>
      <c r="E49" s="968"/>
      <c r="F49" s="968"/>
      <c r="G49" s="968"/>
      <c r="H49" s="968"/>
      <c r="I49" s="968"/>
      <c r="J49" s="66"/>
      <c r="K49" s="71"/>
      <c r="L49" s="131"/>
      <c r="M49" s="205"/>
      <c r="N49" s="205"/>
      <c r="O49" s="205"/>
      <c r="P49" s="205"/>
      <c r="Q49" s="205"/>
    </row>
    <row r="50" spans="1:17" s="497" customFormat="1" ht="24" customHeight="1" thickTop="1" thickBot="1" x14ac:dyDescent="0.35">
      <c r="A50" s="69"/>
      <c r="B50" s="870" t="s">
        <v>404</v>
      </c>
      <c r="C50" s="871"/>
      <c r="D50" s="871"/>
      <c r="E50" s="871"/>
      <c r="F50" s="872"/>
      <c r="G50" s="422" t="s">
        <v>5</v>
      </c>
      <c r="H50" s="420" t="s">
        <v>6</v>
      </c>
      <c r="I50" s="421" t="s">
        <v>7</v>
      </c>
      <c r="J50" s="66"/>
      <c r="K50" s="85"/>
    </row>
    <row r="51" spans="1:17" s="497" customFormat="1" ht="24" customHeight="1" thickTop="1" thickBot="1" x14ac:dyDescent="0.35">
      <c r="A51" s="69"/>
      <c r="B51" s="400"/>
      <c r="C51" s="414" t="s">
        <v>260</v>
      </c>
      <c r="D51" s="401"/>
      <c r="E51" s="865" t="s">
        <v>12</v>
      </c>
      <c r="F51" s="866"/>
      <c r="G51" s="415"/>
      <c r="H51" s="406"/>
      <c r="I51" s="407" t="str">
        <f>IF(OR(ISNUMBER(G51),ISNUMBER(H51)),ROUND(IF(ISNUMBER(G51),G51,0)-IF(ISNUMBER(H51),H51,0),2)," ")</f>
        <v xml:space="preserve"> </v>
      </c>
      <c r="J51" s="66"/>
      <c r="K51" s="71"/>
      <c r="L51" s="131"/>
      <c r="M51" s="205"/>
      <c r="N51" s="205"/>
      <c r="O51" s="205"/>
      <c r="P51" s="205"/>
      <c r="Q51" s="205"/>
    </row>
    <row r="52" spans="1:17" s="497" customFormat="1" ht="7.9" customHeight="1" thickTop="1" thickBot="1" x14ac:dyDescent="0.35">
      <c r="A52" s="69"/>
      <c r="B52" s="399"/>
      <c r="C52" s="398"/>
      <c r="D52" s="393"/>
      <c r="E52" s="85"/>
      <c r="F52" s="85"/>
      <c r="G52" s="393"/>
      <c r="H52" s="394"/>
      <c r="I52" s="394"/>
      <c r="J52" s="66"/>
      <c r="K52" s="71"/>
      <c r="L52" s="131"/>
      <c r="M52" s="205"/>
      <c r="N52" s="205"/>
      <c r="O52" s="205"/>
      <c r="P52" s="205"/>
      <c r="Q52" s="205"/>
    </row>
    <row r="53" spans="1:17" s="497" customFormat="1" ht="30" customHeight="1" thickTop="1" thickBot="1" x14ac:dyDescent="0.35">
      <c r="A53" s="69"/>
      <c r="B53" s="968" t="s">
        <v>43</v>
      </c>
      <c r="C53" s="968"/>
      <c r="D53" s="968"/>
      <c r="E53" s="968"/>
      <c r="F53" s="968"/>
      <c r="G53" s="968"/>
      <c r="H53" s="968"/>
      <c r="I53" s="968"/>
      <c r="J53" s="66"/>
      <c r="K53" s="71"/>
      <c r="L53" s="131"/>
      <c r="M53" s="205"/>
      <c r="N53" s="205"/>
      <c r="O53" s="205"/>
      <c r="P53" s="205"/>
      <c r="Q53" s="205"/>
    </row>
    <row r="54" spans="1:17" s="497" customFormat="1" ht="24" customHeight="1" thickTop="1" thickBot="1" x14ac:dyDescent="0.35">
      <c r="A54" s="69"/>
      <c r="B54" s="909"/>
      <c r="C54" s="910"/>
      <c r="D54" s="492"/>
      <c r="E54" s="492"/>
      <c r="F54" s="402"/>
      <c r="G54" s="422" t="s">
        <v>5</v>
      </c>
      <c r="H54" s="420" t="s">
        <v>6</v>
      </c>
      <c r="I54" s="421" t="s">
        <v>7</v>
      </c>
      <c r="J54" s="66"/>
      <c r="K54" s="85"/>
    </row>
    <row r="55" spans="1:17" s="497" customFormat="1" ht="24" customHeight="1" thickTop="1" thickBot="1" x14ac:dyDescent="0.35">
      <c r="A55" s="69"/>
      <c r="B55" s="989" t="s">
        <v>160</v>
      </c>
      <c r="C55" s="990"/>
      <c r="D55" s="990"/>
      <c r="E55" s="990"/>
      <c r="F55" s="991"/>
      <c r="G55" s="409"/>
      <c r="H55" s="412"/>
      <c r="I55" s="32" t="str">
        <f>IF(OR(ISNUMBER(G55),ISNUMBER(H55)),ROUND(IF(ISNUMBER(G55),G55,0)-IF(ISNUMBER(H55),H55,0),2)," ")</f>
        <v xml:space="preserve"> </v>
      </c>
      <c r="J55" s="66"/>
      <c r="K55" s="71"/>
      <c r="L55" s="131"/>
      <c r="M55" s="205"/>
      <c r="N55" s="205"/>
      <c r="O55" s="205"/>
      <c r="P55" s="205"/>
      <c r="Q55" s="205"/>
    </row>
    <row r="56" spans="1:17" s="497" customFormat="1" ht="24" customHeight="1" thickTop="1" thickBot="1" x14ac:dyDescent="0.35">
      <c r="A56" s="69"/>
      <c r="B56" s="981" t="s">
        <v>44</v>
      </c>
      <c r="C56" s="982"/>
      <c r="D56" s="982"/>
      <c r="E56" s="982"/>
      <c r="F56" s="983"/>
      <c r="G56" s="410"/>
      <c r="H56" s="413"/>
      <c r="I56" s="32" t="str">
        <f>IF(OR(ISNUMBER(G56),ISNUMBER(H56)),ROUND(IF(ISNUMBER(G56),G56,0)-IF(ISNUMBER(H56),H56,0),2)," ")</f>
        <v xml:space="preserve"> </v>
      </c>
      <c r="J56" s="66"/>
      <c r="K56" s="71"/>
      <c r="L56" s="131"/>
      <c r="M56" s="205"/>
      <c r="N56" s="205"/>
      <c r="O56" s="205"/>
      <c r="P56" s="205"/>
      <c r="Q56" s="205"/>
    </row>
    <row r="57" spans="1:17" s="497" customFormat="1" ht="24" customHeight="1" thickTop="1" thickBot="1" x14ac:dyDescent="0.35">
      <c r="A57" s="69"/>
      <c r="B57" s="885" t="s">
        <v>161</v>
      </c>
      <c r="C57" s="886"/>
      <c r="D57" s="886"/>
      <c r="E57" s="886"/>
      <c r="F57" s="887"/>
      <c r="G57" s="411"/>
      <c r="H57" s="411"/>
      <c r="I57" s="32" t="str">
        <f>IF(OR(ISNUMBER(G57),ISNUMBER(H57)),ROUND(IF(ISNUMBER(G57),G57,0)-IF(ISNUMBER(H57),H57,0),2)," ")</f>
        <v xml:space="preserve"> </v>
      </c>
      <c r="J57" s="66"/>
      <c r="K57" s="71"/>
      <c r="L57" s="131"/>
      <c r="M57" s="205"/>
      <c r="N57" s="205"/>
      <c r="O57" s="205"/>
      <c r="P57" s="205"/>
      <c r="Q57" s="205"/>
    </row>
    <row r="58" spans="1:17" s="497" customFormat="1" ht="24" customHeight="1" thickTop="1" thickBot="1" x14ac:dyDescent="0.35">
      <c r="A58" s="69"/>
      <c r="B58" s="865" t="s">
        <v>264</v>
      </c>
      <c r="C58" s="888"/>
      <c r="D58" s="888"/>
      <c r="E58" s="888"/>
      <c r="F58" s="888"/>
      <c r="G58" s="423">
        <f>SUM(G55:G57)</f>
        <v>0</v>
      </c>
      <c r="H58" s="423">
        <f>SUM(H55:H57)</f>
        <v>0</v>
      </c>
      <c r="I58" s="424">
        <f>SUM(I55:I57)</f>
        <v>0</v>
      </c>
      <c r="J58" s="66"/>
      <c r="K58" s="71"/>
      <c r="L58" s="131"/>
      <c r="M58" s="205"/>
      <c r="N58" s="205"/>
      <c r="O58" s="205"/>
      <c r="P58" s="205"/>
      <c r="Q58" s="205"/>
    </row>
    <row r="59" spans="1:17" s="85" customFormat="1" ht="7.9" customHeight="1" thickTop="1" thickBot="1" x14ac:dyDescent="0.35">
      <c r="A59" s="323"/>
      <c r="B59" s="389"/>
      <c r="C59" s="389"/>
      <c r="D59" s="389"/>
      <c r="E59" s="389"/>
      <c r="F59" s="389"/>
      <c r="G59" s="394"/>
      <c r="H59" s="394"/>
      <c r="I59" s="394"/>
      <c r="J59" s="301"/>
      <c r="K59" s="71"/>
      <c r="L59" s="227"/>
      <c r="M59" s="228"/>
      <c r="N59" s="228"/>
      <c r="O59" s="228"/>
      <c r="P59" s="228"/>
      <c r="Q59" s="228"/>
    </row>
    <row r="60" spans="1:17" s="497" customFormat="1" ht="30" customHeight="1" thickTop="1" thickBot="1" x14ac:dyDescent="0.35">
      <c r="A60" s="69"/>
      <c r="B60" s="980" t="s">
        <v>259</v>
      </c>
      <c r="C60" s="980"/>
      <c r="D60" s="980"/>
      <c r="E60" s="980"/>
      <c r="F60" s="980"/>
      <c r="G60" s="980"/>
      <c r="H60" s="980"/>
      <c r="I60" s="980"/>
      <c r="J60" s="66"/>
      <c r="K60" s="71"/>
      <c r="L60" s="131"/>
      <c r="M60" s="205"/>
      <c r="N60" s="205"/>
      <c r="O60" s="205"/>
      <c r="P60" s="205"/>
      <c r="Q60" s="205"/>
    </row>
    <row r="61" spans="1:17" s="497" customFormat="1" ht="24" customHeight="1" thickTop="1" thickBot="1" x14ac:dyDescent="0.35">
      <c r="A61" s="69"/>
      <c r="B61" s="984"/>
      <c r="C61" s="985"/>
      <c r="D61" s="495"/>
      <c r="E61" s="495"/>
      <c r="F61" s="392"/>
      <c r="G61" s="422" t="s">
        <v>5</v>
      </c>
      <c r="H61" s="425" t="s">
        <v>6</v>
      </c>
      <c r="I61" s="421" t="s">
        <v>7</v>
      </c>
      <c r="J61" s="66"/>
      <c r="K61" s="85"/>
    </row>
    <row r="62" spans="1:17" s="497" customFormat="1" ht="24" customHeight="1" thickTop="1" thickBot="1" x14ac:dyDescent="0.35">
      <c r="A62" s="69"/>
      <c r="B62" s="865" t="s">
        <v>259</v>
      </c>
      <c r="C62" s="888"/>
      <c r="D62" s="888"/>
      <c r="E62" s="888"/>
      <c r="F62" s="866"/>
      <c r="G62" s="415"/>
      <c r="H62" s="401"/>
      <c r="I62" s="407" t="str">
        <f>IF(OR(ISNUMBER(G62),ISNUMBER(H62)),ROUND(IF(ISNUMBER(G62),G62,0)-IF(ISNUMBER(H62),H62,0),2)," ")</f>
        <v xml:space="preserve"> </v>
      </c>
      <c r="J62" s="66"/>
      <c r="K62" s="71"/>
      <c r="L62" s="131"/>
      <c r="M62" s="205"/>
      <c r="N62" s="205"/>
      <c r="O62" s="205"/>
      <c r="P62" s="205"/>
      <c r="Q62" s="205"/>
    </row>
    <row r="63" spans="1:17" s="497" customFormat="1" ht="7.9" customHeight="1" thickTop="1" thickBot="1" x14ac:dyDescent="0.35">
      <c r="A63" s="69"/>
      <c r="B63" s="389"/>
      <c r="C63" s="389"/>
      <c r="D63" s="389"/>
      <c r="E63" s="389"/>
      <c r="F63" s="389"/>
      <c r="G63" s="394"/>
      <c r="H63" s="394"/>
      <c r="I63" s="394"/>
      <c r="J63" s="301"/>
      <c r="K63" s="71"/>
      <c r="L63" s="227"/>
      <c r="M63" s="205"/>
      <c r="N63" s="205"/>
      <c r="O63" s="205"/>
      <c r="P63" s="205"/>
      <c r="Q63" s="205"/>
    </row>
    <row r="64" spans="1:17" s="497" customFormat="1" ht="29.5" customHeight="1" thickTop="1" thickBot="1" x14ac:dyDescent="0.35">
      <c r="A64" s="69"/>
      <c r="B64" s="980" t="s">
        <v>14</v>
      </c>
      <c r="C64" s="980"/>
      <c r="D64" s="980"/>
      <c r="E64" s="980"/>
      <c r="F64" s="980"/>
      <c r="G64" s="980"/>
      <c r="H64" s="980"/>
      <c r="I64" s="980"/>
      <c r="J64" s="66"/>
      <c r="K64" s="71"/>
      <c r="L64" s="131"/>
      <c r="M64" s="205"/>
      <c r="N64" s="205"/>
      <c r="O64" s="205"/>
      <c r="P64" s="205"/>
      <c r="Q64" s="205"/>
    </row>
    <row r="65" spans="1:17" s="497" customFormat="1" ht="24" customHeight="1" thickTop="1" thickBot="1" x14ac:dyDescent="0.35">
      <c r="A65" s="69"/>
      <c r="B65" s="984"/>
      <c r="C65" s="985"/>
      <c r="D65" s="495"/>
      <c r="E65" s="495"/>
      <c r="F65" s="392"/>
      <c r="G65" s="422" t="s">
        <v>5</v>
      </c>
      <c r="H65" s="425" t="s">
        <v>6</v>
      </c>
      <c r="I65" s="421" t="s">
        <v>7</v>
      </c>
      <c r="J65" s="66"/>
      <c r="K65" s="85"/>
    </row>
    <row r="66" spans="1:17" s="497" customFormat="1" ht="24" customHeight="1" thickTop="1" thickBot="1" x14ac:dyDescent="0.35">
      <c r="A66" s="69"/>
      <c r="B66" s="865" t="s">
        <v>14</v>
      </c>
      <c r="C66" s="888"/>
      <c r="D66" s="888"/>
      <c r="E66" s="888"/>
      <c r="F66" s="866"/>
      <c r="G66" s="415"/>
      <c r="H66" s="401"/>
      <c r="I66" s="407" t="str">
        <f t="shared" ref="I66" si="4">IF(OR(ISNUMBER(G66),ISNUMBER(H66)),ROUND(IF(ISNUMBER(G66),G66,0)-IF(ISNUMBER(H66),H66,0),2)," ")</f>
        <v xml:space="preserve"> </v>
      </c>
      <c r="J66" s="66"/>
      <c r="K66" s="71"/>
      <c r="L66" s="131"/>
      <c r="M66" s="205"/>
      <c r="N66" s="205"/>
      <c r="O66" s="205"/>
      <c r="P66" s="205"/>
      <c r="Q66" s="205"/>
    </row>
    <row r="67" spans="1:17" s="497" customFormat="1" ht="24" customHeight="1" thickTop="1" thickBot="1" x14ac:dyDescent="0.35">
      <c r="A67" s="388"/>
      <c r="B67" s="389"/>
      <c r="C67" s="389"/>
      <c r="D67" s="389"/>
      <c r="E67" s="389"/>
      <c r="F67" s="389"/>
      <c r="G67" s="382"/>
      <c r="H67" s="382"/>
      <c r="I67" s="382"/>
      <c r="J67" s="66"/>
      <c r="K67" s="390"/>
      <c r="L67" s="131"/>
      <c r="M67" s="205"/>
      <c r="N67" s="205"/>
      <c r="O67" s="205"/>
      <c r="P67" s="205"/>
      <c r="Q67" s="205"/>
    </row>
    <row r="68" spans="1:17" s="497" customFormat="1" ht="15" customHeight="1" thickTop="1" thickBot="1" x14ac:dyDescent="0.35">
      <c r="A68" s="50"/>
      <c r="B68" s="588" t="s">
        <v>45</v>
      </c>
      <c r="C68" s="589"/>
      <c r="D68" s="589"/>
      <c r="E68" s="589"/>
      <c r="F68" s="589"/>
      <c r="G68" s="589"/>
      <c r="H68" s="589"/>
      <c r="I68" s="590"/>
      <c r="J68" s="66"/>
      <c r="K68" s="85"/>
    </row>
    <row r="69" spans="1:17" s="497" customFormat="1" ht="15" customHeight="1" thickTop="1" thickBot="1" x14ac:dyDescent="0.35">
      <c r="A69" s="53"/>
      <c r="B69" s="992"/>
      <c r="C69" s="993"/>
      <c r="D69" s="993"/>
      <c r="E69" s="993"/>
      <c r="F69" s="993"/>
      <c r="G69" s="993"/>
      <c r="H69" s="993"/>
      <c r="I69" s="994"/>
      <c r="J69" s="62"/>
      <c r="K69" s="85"/>
    </row>
    <row r="70" spans="1:17" s="497" customFormat="1" ht="24" customHeight="1" thickTop="1" thickBot="1" x14ac:dyDescent="0.35">
      <c r="A70" s="69"/>
      <c r="B70" s="924"/>
      <c r="C70" s="925"/>
      <c r="D70" s="925"/>
      <c r="E70" s="925"/>
      <c r="F70" s="926"/>
      <c r="G70" s="426" t="s">
        <v>46</v>
      </c>
      <c r="H70" s="425" t="s">
        <v>6</v>
      </c>
      <c r="I70" s="427" t="s">
        <v>7</v>
      </c>
      <c r="J70" s="66"/>
      <c r="K70" s="85"/>
    </row>
    <row r="71" spans="1:17" s="497" customFormat="1" ht="24" customHeight="1" thickTop="1" thickBot="1" x14ac:dyDescent="0.35">
      <c r="A71" s="69"/>
      <c r="B71" s="918" t="s">
        <v>164</v>
      </c>
      <c r="C71" s="988"/>
      <c r="D71" s="988"/>
      <c r="E71" s="995"/>
      <c r="F71" s="996"/>
      <c r="G71" s="35">
        <f>SUM(G47,G51,G58,G62,G66)</f>
        <v>0</v>
      </c>
      <c r="H71" s="35">
        <f>SUM(H47,H51,H58,H62,H66)</f>
        <v>0</v>
      </c>
      <c r="I71" s="37">
        <f>SUM(I47,I51,I58,I62,I66)</f>
        <v>0</v>
      </c>
      <c r="J71" s="66"/>
      <c r="K71" s="85"/>
    </row>
    <row r="72" spans="1:17" s="497" customFormat="1" ht="24" customHeight="1" thickTop="1" thickBot="1" x14ac:dyDescent="0.35">
      <c r="A72" s="69"/>
      <c r="B72" s="911" t="str">
        <f xml:space="preserve"> "Frais généraux (max : "&amp;Réglages!I16&amp;"% pour l’ensemble du projet)"</f>
        <v>Frais généraux (max : 20% pour l’ensemble du projet)</v>
      </c>
      <c r="C72" s="988"/>
      <c r="D72" s="988"/>
      <c r="E72" s="443"/>
      <c r="F72" s="469" t="s">
        <v>84</v>
      </c>
      <c r="G72" s="36">
        <f>H72</f>
        <v>0</v>
      </c>
      <c r="H72" s="36">
        <f>IF($M$7,(H71)*E72/100,0)</f>
        <v>0</v>
      </c>
      <c r="I72" s="429"/>
      <c r="J72" s="66"/>
      <c r="K72" s="85"/>
    </row>
    <row r="73" spans="1:17" s="497" customFormat="1" ht="24" customHeight="1" thickTop="1" thickBot="1" x14ac:dyDescent="0.35">
      <c r="A73" s="69"/>
      <c r="B73" s="918" t="s">
        <v>53</v>
      </c>
      <c r="C73" s="988"/>
      <c r="D73" s="988"/>
      <c r="E73" s="444"/>
      <c r="F73" s="95" t="s">
        <v>84</v>
      </c>
      <c r="G73" s="35">
        <f>IF($M$8,(G47-G37)*E73/100,0)</f>
        <v>0</v>
      </c>
      <c r="H73" s="428"/>
      <c r="I73" s="33">
        <f>G73</f>
        <v>0</v>
      </c>
      <c r="J73" s="66"/>
      <c r="K73" s="85"/>
    </row>
    <row r="74" spans="1:17" s="497" customFormat="1" ht="24" customHeight="1" thickTop="1" thickBot="1" x14ac:dyDescent="0.35">
      <c r="A74" s="69"/>
      <c r="B74" s="816" t="s">
        <v>8</v>
      </c>
      <c r="C74" s="817"/>
      <c r="D74" s="817"/>
      <c r="E74" s="817"/>
      <c r="F74" s="818"/>
      <c r="G74" s="81">
        <f>G71+G72+G73</f>
        <v>0</v>
      </c>
      <c r="H74" s="81">
        <f>IF($M$7,H71+H72,0)</f>
        <v>0</v>
      </c>
      <c r="I74" s="82">
        <f>I71+I73</f>
        <v>0</v>
      </c>
      <c r="J74" s="66"/>
      <c r="K74" s="85"/>
    </row>
    <row r="75" spans="1:17" s="85" customFormat="1" ht="15" hidden="1" customHeight="1" thickTop="1" thickBot="1" x14ac:dyDescent="0.35">
      <c r="A75" s="234"/>
      <c r="B75" s="235"/>
      <c r="C75" s="236"/>
      <c r="D75" s="116"/>
      <c r="E75" s="116"/>
      <c r="F75" s="117"/>
      <c r="G75" s="117"/>
      <c r="H75" s="237"/>
      <c r="I75" s="117"/>
      <c r="J75" s="238"/>
      <c r="K75" s="239"/>
      <c r="L75" s="227"/>
      <c r="M75" s="228"/>
      <c r="N75" s="228"/>
      <c r="O75" s="228"/>
      <c r="P75" s="228"/>
      <c r="Q75" s="228"/>
    </row>
    <row r="76" spans="1:17" s="85" customFormat="1" ht="21" hidden="1" customHeight="1" thickTop="1" thickBot="1" x14ac:dyDescent="0.35">
      <c r="B76" s="930" t="s">
        <v>417</v>
      </c>
      <c r="C76" s="930"/>
      <c r="D76" s="930"/>
      <c r="E76" s="930"/>
      <c r="F76" s="930"/>
      <c r="G76" s="480"/>
      <c r="H76" s="241">
        <f>SUM(H32)</f>
        <v>0</v>
      </c>
      <c r="I76" s="233" t="s">
        <v>136</v>
      </c>
      <c r="J76" s="231"/>
      <c r="K76" s="231"/>
      <c r="L76" s="231"/>
      <c r="M76" s="231"/>
      <c r="N76" s="228"/>
      <c r="O76" s="228"/>
      <c r="P76" s="228"/>
      <c r="Q76" s="228"/>
    </row>
    <row r="77" spans="1:17" s="85" customFormat="1" ht="21" hidden="1" customHeight="1" thickTop="1" thickBot="1" x14ac:dyDescent="0.35">
      <c r="B77" s="930" t="str">
        <f>"Aide demandée personnels fonctionnaires de recherche / Aide demandée hors frais généraux (max "&amp;Réglages!$I$19&amp;"%) : "</f>
        <v xml:space="preserve">Aide demandée personnels fonctionnaires de recherche / Aide demandée hors frais généraux (max 40%) : </v>
      </c>
      <c r="C77" s="930"/>
      <c r="D77" s="930"/>
      <c r="E77" s="930"/>
      <c r="F77" s="930"/>
      <c r="G77" s="480"/>
      <c r="H77" s="241">
        <f>H76/(H71+0.0001)*100</f>
        <v>0</v>
      </c>
      <c r="I77" s="233" t="s">
        <v>98</v>
      </c>
      <c r="J77" s="232"/>
      <c r="K77" s="231"/>
      <c r="L77" s="231"/>
      <c r="M77" s="231"/>
      <c r="N77" s="228"/>
      <c r="O77" s="228"/>
      <c r="P77" s="228"/>
      <c r="Q77" s="228"/>
    </row>
    <row r="78" spans="1:17" s="85" customFormat="1" ht="13.15" hidden="1" customHeight="1" thickTop="1" x14ac:dyDescent="0.3">
      <c r="B78" s="804" t="s">
        <v>420</v>
      </c>
      <c r="C78" s="804"/>
      <c r="D78" s="804"/>
      <c r="E78" s="804"/>
      <c r="F78" s="804"/>
      <c r="G78" s="481"/>
      <c r="H78" s="475"/>
      <c r="I78" s="477" t="str">
        <f>I32</f>
        <v xml:space="preserve"> </v>
      </c>
      <c r="J78" s="232"/>
      <c r="K78" s="231"/>
      <c r="L78" s="231"/>
      <c r="M78" s="231"/>
      <c r="N78" s="228"/>
      <c r="O78" s="228"/>
      <c r="P78" s="228"/>
      <c r="Q78" s="228"/>
    </row>
    <row r="79" spans="1:17" s="85" customFormat="1" ht="13.15" hidden="1" customHeight="1" x14ac:dyDescent="0.3">
      <c r="B79" s="805" t="s">
        <v>419</v>
      </c>
      <c r="C79" s="805"/>
      <c r="D79" s="805"/>
      <c r="E79" s="805"/>
      <c r="F79" s="805"/>
      <c r="G79" s="482"/>
      <c r="H79" s="476"/>
      <c r="I79" s="478">
        <f>SUM(I41:I42)</f>
        <v>0</v>
      </c>
      <c r="J79" s="232"/>
      <c r="K79" s="231"/>
      <c r="L79" s="472" t="s">
        <v>416</v>
      </c>
      <c r="M79" s="231"/>
      <c r="N79" s="228"/>
      <c r="O79" s="228"/>
      <c r="P79" s="228"/>
      <c r="Q79" s="228"/>
    </row>
    <row r="80" spans="1:17" s="85" customFormat="1" ht="21" hidden="1" customHeight="1" thickBot="1" x14ac:dyDescent="0.35">
      <c r="B80" s="933" t="s">
        <v>415</v>
      </c>
      <c r="C80" s="933"/>
      <c r="D80" s="933"/>
      <c r="E80" s="933"/>
      <c r="F80" s="933"/>
      <c r="G80" s="483"/>
      <c r="H80" s="473"/>
      <c r="I80" s="479">
        <f>SUM(I78:I79)</f>
        <v>0</v>
      </c>
      <c r="J80" s="231"/>
      <c r="K80" s="231"/>
      <c r="L80" s="474" t="str">
        <f>IF(H76+I80=SUM(G32,G41:G42),"ok","erreur")</f>
        <v>ok</v>
      </c>
      <c r="M80" s="231"/>
      <c r="N80" s="228"/>
      <c r="O80" s="228"/>
      <c r="P80" s="228"/>
      <c r="Q80" s="228"/>
    </row>
    <row r="81" spans="1:17" s="85" customFormat="1" ht="29.5" customHeight="1" thickTop="1" thickBot="1" x14ac:dyDescent="0.35">
      <c r="A81" s="225"/>
      <c r="B81" s="226"/>
      <c r="C81" s="39"/>
      <c r="D81" s="40"/>
      <c r="E81" s="40"/>
      <c r="F81" s="41"/>
      <c r="G81" s="240" t="str">
        <f>IF(G77&gt;Réglages!$I$19,"Attention : taux d’aide des personnels fonctionnaires dépassé","")</f>
        <v/>
      </c>
      <c r="H81" s="815" t="str">
        <f>IF(I74&lt;0.1, "Attention : apport obligatoire pour chaque partenaire", "")</f>
        <v>Attention : apport obligatoire pour chaque partenaire</v>
      </c>
      <c r="I81" s="815"/>
      <c r="J81" s="229"/>
      <c r="K81" s="230"/>
      <c r="L81" s="227"/>
      <c r="M81" s="228"/>
      <c r="N81" s="228"/>
      <c r="O81" s="228"/>
      <c r="P81" s="228"/>
      <c r="Q81" s="228"/>
    </row>
    <row r="82" spans="1:17" s="497" customFormat="1" ht="5.5" customHeight="1" thickTop="1" thickBot="1" x14ac:dyDescent="0.35">
      <c r="A82" s="58"/>
      <c r="B82" s="44"/>
      <c r="C82" s="45"/>
      <c r="D82" s="46"/>
      <c r="E82" s="46"/>
      <c r="F82" s="47"/>
      <c r="G82" s="47"/>
      <c r="H82" s="48"/>
      <c r="I82" s="47"/>
      <c r="J82" s="66"/>
      <c r="K82" s="85"/>
    </row>
    <row r="83" spans="1:17" s="497" customFormat="1" ht="15" customHeight="1" thickTop="1" thickBot="1" x14ac:dyDescent="0.35">
      <c r="A83" s="50"/>
      <c r="B83" s="588" t="s">
        <v>95</v>
      </c>
      <c r="C83" s="589"/>
      <c r="D83" s="589"/>
      <c r="E83" s="589"/>
      <c r="F83" s="589"/>
      <c r="G83" s="589"/>
      <c r="H83" s="589"/>
      <c r="I83" s="590"/>
      <c r="J83" s="66"/>
      <c r="K83" s="71"/>
      <c r="L83" s="131"/>
      <c r="M83" s="205"/>
      <c r="N83" s="205"/>
      <c r="O83" s="205"/>
      <c r="P83" s="205"/>
      <c r="Q83" s="205"/>
    </row>
    <row r="84" spans="1:17" s="497" customFormat="1" ht="6.65" customHeight="1" thickTop="1" thickBot="1" x14ac:dyDescent="0.35">
      <c r="A84" s="53"/>
      <c r="B84" s="109"/>
      <c r="C84" s="216"/>
      <c r="D84" s="217"/>
      <c r="E84" s="217"/>
      <c r="F84" s="218"/>
      <c r="G84" s="218"/>
      <c r="H84" s="218"/>
      <c r="I84" s="218"/>
      <c r="J84" s="66"/>
      <c r="K84" s="71"/>
      <c r="L84" s="131"/>
      <c r="M84" s="205"/>
      <c r="N84" s="205"/>
      <c r="O84" s="205"/>
      <c r="P84" s="205"/>
      <c r="Q84" s="205"/>
    </row>
    <row r="85" spans="1:17" s="497" customFormat="1" ht="15" customHeight="1" thickTop="1" thickBot="1" x14ac:dyDescent="0.35">
      <c r="A85" s="72"/>
      <c r="B85" s="889" t="s">
        <v>47</v>
      </c>
      <c r="C85" s="934"/>
      <c r="D85" s="986" t="s">
        <v>48</v>
      </c>
      <c r="E85" s="987"/>
      <c r="F85" s="987"/>
      <c r="G85" s="987"/>
      <c r="H85" s="494" t="s">
        <v>49</v>
      </c>
      <c r="I85" s="83" t="s">
        <v>35</v>
      </c>
      <c r="J85" s="66"/>
      <c r="K85" s="71"/>
      <c r="L85" s="131"/>
      <c r="M85" s="205"/>
      <c r="N85" s="205"/>
      <c r="O85" s="205"/>
      <c r="P85" s="205"/>
      <c r="Q85" s="205"/>
    </row>
    <row r="86" spans="1:17" s="497" customFormat="1" ht="14.65" customHeight="1" thickTop="1" thickBot="1" x14ac:dyDescent="0.35">
      <c r="A86" s="75"/>
      <c r="B86" s="914" t="s">
        <v>149</v>
      </c>
      <c r="C86" s="915"/>
      <c r="D86" s="915"/>
      <c r="E86" s="915"/>
      <c r="F86" s="915"/>
      <c r="G86" s="915"/>
      <c r="H86" s="915"/>
      <c r="I86" s="916"/>
      <c r="J86" s="76"/>
      <c r="K86" s="85"/>
      <c r="L86" s="131"/>
      <c r="M86" s="141"/>
      <c r="N86" s="141"/>
      <c r="O86" s="141"/>
      <c r="P86" s="141"/>
      <c r="Q86" s="141"/>
    </row>
    <row r="87" spans="1:17" s="497" customFormat="1" ht="15" customHeight="1" thickTop="1" thickBot="1" x14ac:dyDescent="0.35">
      <c r="A87" s="69"/>
      <c r="B87" s="199">
        <v>1</v>
      </c>
      <c r="C87" s="493"/>
      <c r="D87" s="935"/>
      <c r="E87" s="936"/>
      <c r="F87" s="936"/>
      <c r="G87" s="936"/>
      <c r="H87" s="114"/>
      <c r="I87" s="115"/>
      <c r="J87" s="66"/>
      <c r="K87" s="71"/>
      <c r="L87" s="131"/>
      <c r="M87" s="205"/>
      <c r="N87" s="205"/>
      <c r="O87" s="205"/>
      <c r="P87" s="205"/>
      <c r="Q87" s="205"/>
    </row>
    <row r="88" spans="1:17" s="497" customFormat="1" ht="15" customHeight="1" thickTop="1" thickBot="1" x14ac:dyDescent="0.35">
      <c r="A88" s="69"/>
      <c r="B88" s="199">
        <v>2</v>
      </c>
      <c r="C88" s="493"/>
      <c r="D88" s="935"/>
      <c r="E88" s="936"/>
      <c r="F88" s="936"/>
      <c r="G88" s="936"/>
      <c r="H88" s="114"/>
      <c r="I88" s="115"/>
      <c r="J88" s="66"/>
      <c r="K88" s="71"/>
      <c r="L88" s="131"/>
      <c r="M88" s="205"/>
      <c r="N88" s="205"/>
      <c r="O88" s="205"/>
      <c r="P88" s="205"/>
      <c r="Q88" s="205"/>
    </row>
    <row r="89" spans="1:17" s="497" customFormat="1" ht="15" customHeight="1" thickTop="1" thickBot="1" x14ac:dyDescent="0.35">
      <c r="A89" s="69"/>
      <c r="B89" s="199">
        <v>3</v>
      </c>
      <c r="C89" s="493" t="s">
        <v>37</v>
      </c>
      <c r="D89" s="935" t="s">
        <v>37</v>
      </c>
      <c r="E89" s="935"/>
      <c r="F89" s="935"/>
      <c r="G89" s="935"/>
      <c r="H89" s="114"/>
      <c r="I89" s="115" t="s">
        <v>37</v>
      </c>
      <c r="J89" s="66"/>
      <c r="K89" s="71"/>
      <c r="L89" s="131"/>
      <c r="M89" s="205"/>
      <c r="N89" s="205"/>
      <c r="O89" s="205"/>
      <c r="P89" s="205"/>
      <c r="Q89" s="205"/>
    </row>
    <row r="90" spans="1:17" s="497" customFormat="1" ht="15" customHeight="1" thickTop="1" thickBot="1" x14ac:dyDescent="0.35">
      <c r="A90" s="69"/>
      <c r="B90" s="199">
        <v>4</v>
      </c>
      <c r="C90" s="493" t="s">
        <v>37</v>
      </c>
      <c r="D90" s="935" t="s">
        <v>37</v>
      </c>
      <c r="E90" s="935"/>
      <c r="F90" s="935"/>
      <c r="G90" s="935"/>
      <c r="H90" s="114" t="s">
        <v>37</v>
      </c>
      <c r="I90" s="115" t="s">
        <v>37</v>
      </c>
      <c r="J90" s="66"/>
      <c r="K90" s="71"/>
      <c r="L90" s="131"/>
      <c r="M90" s="205"/>
      <c r="N90" s="205"/>
      <c r="O90" s="205"/>
      <c r="P90" s="205"/>
      <c r="Q90" s="205"/>
    </row>
    <row r="91" spans="1:17" s="497" customFormat="1" ht="15" customHeight="1" thickTop="1" thickBot="1" x14ac:dyDescent="0.35">
      <c r="A91" s="69"/>
      <c r="B91" s="199">
        <v>5</v>
      </c>
      <c r="C91" s="493" t="s">
        <v>37</v>
      </c>
      <c r="D91" s="935" t="s">
        <v>37</v>
      </c>
      <c r="E91" s="935"/>
      <c r="F91" s="935"/>
      <c r="G91" s="935"/>
      <c r="H91" s="114" t="s">
        <v>37</v>
      </c>
      <c r="I91" s="115" t="s">
        <v>37</v>
      </c>
      <c r="J91" s="66"/>
      <c r="K91" s="71"/>
      <c r="L91" s="131"/>
      <c r="M91" s="205"/>
      <c r="N91" s="205"/>
      <c r="O91" s="205"/>
      <c r="P91" s="205"/>
      <c r="Q91" s="205"/>
    </row>
    <row r="92" spans="1:17" s="497" customFormat="1" ht="15" customHeight="1" thickTop="1" thickBot="1" x14ac:dyDescent="0.35">
      <c r="A92" s="69"/>
      <c r="B92" s="816" t="s">
        <v>151</v>
      </c>
      <c r="C92" s="817"/>
      <c r="D92" s="817"/>
      <c r="E92" s="817"/>
      <c r="F92" s="817"/>
      <c r="G92" s="818"/>
      <c r="H92" s="70">
        <f>SUM(H87:H91)</f>
        <v>0</v>
      </c>
      <c r="I92" s="84">
        <f>SUM(I87:I91)</f>
        <v>0</v>
      </c>
      <c r="J92" s="66"/>
      <c r="K92" s="71"/>
      <c r="L92" s="131"/>
      <c r="M92" s="205"/>
      <c r="N92" s="205"/>
      <c r="O92" s="205"/>
      <c r="P92" s="205"/>
      <c r="Q92" s="205"/>
    </row>
    <row r="93" spans="1:17" s="497" customFormat="1" ht="15.4" customHeight="1" thickTop="1" thickBot="1" x14ac:dyDescent="0.35">
      <c r="A93" s="75"/>
      <c r="B93" s="914" t="s">
        <v>150</v>
      </c>
      <c r="C93" s="915"/>
      <c r="D93" s="915"/>
      <c r="E93" s="915"/>
      <c r="F93" s="915"/>
      <c r="G93" s="915"/>
      <c r="H93" s="915"/>
      <c r="I93" s="916"/>
      <c r="J93" s="76"/>
      <c r="K93" s="85"/>
      <c r="L93" s="131"/>
      <c r="M93" s="141"/>
      <c r="N93" s="141"/>
      <c r="O93" s="141"/>
      <c r="P93" s="141"/>
      <c r="Q93" s="141"/>
    </row>
    <row r="94" spans="1:17" s="497" customFormat="1" ht="15" customHeight="1" thickTop="1" thickBot="1" x14ac:dyDescent="0.35">
      <c r="A94" s="69"/>
      <c r="B94" s="199">
        <v>1</v>
      </c>
      <c r="C94" s="493"/>
      <c r="D94" s="935"/>
      <c r="E94" s="936"/>
      <c r="F94" s="936"/>
      <c r="G94" s="936"/>
      <c r="H94" s="114"/>
      <c r="I94" s="115"/>
      <c r="J94" s="66"/>
      <c r="K94" s="71"/>
      <c r="L94" s="131"/>
      <c r="M94" s="205"/>
      <c r="N94" s="205"/>
      <c r="O94" s="205"/>
      <c r="P94" s="205"/>
      <c r="Q94" s="205"/>
    </row>
    <row r="95" spans="1:17" s="497" customFormat="1" ht="15" customHeight="1" thickTop="1" thickBot="1" x14ac:dyDescent="0.35">
      <c r="A95" s="69"/>
      <c r="B95" s="199">
        <v>2</v>
      </c>
      <c r="C95" s="493"/>
      <c r="D95" s="935"/>
      <c r="E95" s="936"/>
      <c r="F95" s="936"/>
      <c r="G95" s="936"/>
      <c r="H95" s="114"/>
      <c r="I95" s="115"/>
      <c r="J95" s="66"/>
      <c r="K95" s="71"/>
      <c r="L95" s="131"/>
      <c r="M95" s="205"/>
      <c r="N95" s="205"/>
      <c r="O95" s="205"/>
      <c r="P95" s="205"/>
      <c r="Q95" s="205"/>
    </row>
    <row r="96" spans="1:17" s="497" customFormat="1" ht="15" customHeight="1" thickTop="1" thickBot="1" x14ac:dyDescent="0.35">
      <c r="A96" s="69"/>
      <c r="B96" s="199">
        <v>3</v>
      </c>
      <c r="C96" s="493" t="s">
        <v>37</v>
      </c>
      <c r="D96" s="935" t="s">
        <v>37</v>
      </c>
      <c r="E96" s="935"/>
      <c r="F96" s="935"/>
      <c r="G96" s="935"/>
      <c r="H96" s="114"/>
      <c r="I96" s="115" t="s">
        <v>37</v>
      </c>
      <c r="J96" s="66"/>
      <c r="K96" s="71"/>
      <c r="L96" s="131"/>
      <c r="M96" s="205"/>
      <c r="N96" s="205"/>
      <c r="O96" s="205"/>
      <c r="P96" s="205"/>
      <c r="Q96" s="205"/>
    </row>
    <row r="97" spans="1:17" s="497" customFormat="1" ht="15" customHeight="1" thickTop="1" thickBot="1" x14ac:dyDescent="0.35">
      <c r="A97" s="69"/>
      <c r="B97" s="816" t="s">
        <v>152</v>
      </c>
      <c r="C97" s="817"/>
      <c r="D97" s="817"/>
      <c r="E97" s="817"/>
      <c r="F97" s="817"/>
      <c r="G97" s="818"/>
      <c r="H97" s="70">
        <f>SUM(H94:H96)</f>
        <v>0</v>
      </c>
      <c r="I97" s="84">
        <f>SUM(I94:I96)</f>
        <v>0</v>
      </c>
      <c r="J97" s="66"/>
      <c r="K97" s="71"/>
      <c r="L97" s="131"/>
      <c r="M97" s="205"/>
      <c r="N97" s="205"/>
      <c r="O97" s="205"/>
      <c r="P97" s="205"/>
      <c r="Q97" s="205"/>
    </row>
    <row r="98" spans="1:17" s="497" customFormat="1" ht="15" customHeight="1" thickTop="1" thickBot="1" x14ac:dyDescent="0.35">
      <c r="A98" s="69"/>
      <c r="B98" s="816" t="s">
        <v>177</v>
      </c>
      <c r="C98" s="817"/>
      <c r="D98" s="817"/>
      <c r="E98" s="817"/>
      <c r="F98" s="817"/>
      <c r="G98" s="818"/>
      <c r="H98" s="70">
        <f>H92+H97</f>
        <v>0</v>
      </c>
      <c r="I98" s="84">
        <f>I92+I97</f>
        <v>0</v>
      </c>
      <c r="J98" s="66"/>
      <c r="K98" s="71"/>
      <c r="L98" s="131"/>
      <c r="M98" s="205"/>
      <c r="N98" s="205"/>
      <c r="O98" s="205"/>
      <c r="P98" s="205"/>
      <c r="Q98" s="205"/>
    </row>
    <row r="99" spans="1:17" s="497" customFormat="1" ht="15" customHeight="1" thickTop="1" thickBot="1" x14ac:dyDescent="0.35">
      <c r="A99" s="58"/>
      <c r="B99" s="49"/>
      <c r="C99" s="47"/>
      <c r="D99" s="47"/>
      <c r="E99" s="47"/>
      <c r="F99" s="47"/>
      <c r="G99" s="47"/>
      <c r="H99" s="47"/>
      <c r="I99" s="47"/>
      <c r="J99" s="62"/>
      <c r="K99" s="85"/>
    </row>
    <row r="100" spans="1:17" s="497" customFormat="1" ht="15" customHeight="1" thickTop="1" thickBot="1" x14ac:dyDescent="0.35">
      <c r="A100" s="50"/>
      <c r="B100" s="588" t="s">
        <v>50</v>
      </c>
      <c r="C100" s="589"/>
      <c r="D100" s="589"/>
      <c r="E100" s="589"/>
      <c r="F100" s="589"/>
      <c r="G100" s="589"/>
      <c r="H100" s="589"/>
      <c r="I100" s="590"/>
      <c r="J100" s="66"/>
      <c r="K100" s="85"/>
    </row>
    <row r="101" spans="1:17" s="497" customFormat="1" ht="15" customHeight="1" thickTop="1" thickBot="1" x14ac:dyDescent="0.35">
      <c r="A101" s="53"/>
      <c r="B101" s="57"/>
      <c r="C101" s="57"/>
      <c r="D101" s="57"/>
      <c r="E101" s="57"/>
      <c r="F101" s="57"/>
      <c r="G101" s="57"/>
      <c r="H101" s="57"/>
      <c r="I101" s="57"/>
      <c r="J101" s="62"/>
      <c r="K101" s="85"/>
    </row>
    <row r="102" spans="1:17" s="497" customFormat="1" ht="15" customHeight="1" thickTop="1" thickBot="1" x14ac:dyDescent="0.35">
      <c r="A102" s="74"/>
      <c r="B102" s="734"/>
      <c r="C102" s="735"/>
      <c r="D102" s="735"/>
      <c r="E102" s="735"/>
      <c r="F102" s="735"/>
      <c r="G102" s="735"/>
      <c r="H102" s="735"/>
      <c r="I102" s="736"/>
      <c r="J102" s="66"/>
      <c r="K102" s="85"/>
    </row>
    <row r="103" spans="1:17" s="497" customFormat="1" ht="15" customHeight="1" thickTop="1" thickBot="1" x14ac:dyDescent="0.35">
      <c r="A103" s="74"/>
      <c r="B103" s="835"/>
      <c r="C103" s="836"/>
      <c r="D103" s="836"/>
      <c r="E103" s="836"/>
      <c r="F103" s="836"/>
      <c r="G103" s="836"/>
      <c r="H103" s="836"/>
      <c r="I103" s="837"/>
      <c r="J103" s="66"/>
      <c r="K103" s="85"/>
    </row>
    <row r="104" spans="1:17" s="497" customFormat="1" ht="15" customHeight="1" thickTop="1" thickBot="1" x14ac:dyDescent="0.35">
      <c r="A104" s="74"/>
      <c r="B104" s="835"/>
      <c r="C104" s="836"/>
      <c r="D104" s="836"/>
      <c r="E104" s="836"/>
      <c r="F104" s="836"/>
      <c r="G104" s="836"/>
      <c r="H104" s="836"/>
      <c r="I104" s="837"/>
      <c r="J104" s="66"/>
      <c r="K104" s="85"/>
    </row>
    <row r="105" spans="1:17" s="497" customFormat="1" ht="15" customHeight="1" thickTop="1" thickBot="1" x14ac:dyDescent="0.35">
      <c r="A105" s="74"/>
      <c r="B105" s="835"/>
      <c r="C105" s="836"/>
      <c r="D105" s="836"/>
      <c r="E105" s="836"/>
      <c r="F105" s="836"/>
      <c r="G105" s="836"/>
      <c r="H105" s="836"/>
      <c r="I105" s="837"/>
      <c r="J105" s="66"/>
      <c r="K105" s="85"/>
    </row>
    <row r="106" spans="1:17" s="497" customFormat="1" ht="15" customHeight="1" thickTop="1" thickBot="1" x14ac:dyDescent="0.35">
      <c r="A106" s="74"/>
      <c r="B106" s="835"/>
      <c r="C106" s="836"/>
      <c r="D106" s="836"/>
      <c r="E106" s="836"/>
      <c r="F106" s="836"/>
      <c r="G106" s="836"/>
      <c r="H106" s="836"/>
      <c r="I106" s="837"/>
      <c r="J106" s="66"/>
      <c r="K106" s="85"/>
    </row>
    <row r="107" spans="1:17" s="497" customFormat="1" ht="15" customHeight="1" thickTop="1" thickBot="1" x14ac:dyDescent="0.35">
      <c r="A107" s="74"/>
      <c r="B107" s="835"/>
      <c r="C107" s="836"/>
      <c r="D107" s="836"/>
      <c r="E107" s="836"/>
      <c r="F107" s="836"/>
      <c r="G107" s="836"/>
      <c r="H107" s="836"/>
      <c r="I107" s="837"/>
      <c r="J107" s="66"/>
      <c r="K107" s="85"/>
    </row>
    <row r="108" spans="1:17" s="497" customFormat="1" ht="15" customHeight="1" thickTop="1" thickBot="1" x14ac:dyDescent="0.35">
      <c r="A108" s="74"/>
      <c r="B108" s="838"/>
      <c r="C108" s="839"/>
      <c r="D108" s="839"/>
      <c r="E108" s="839"/>
      <c r="F108" s="839"/>
      <c r="G108" s="839"/>
      <c r="H108" s="839"/>
      <c r="I108" s="840"/>
      <c r="J108" s="66"/>
      <c r="K108" s="85"/>
    </row>
    <row r="109" spans="1:17" ht="15" customHeight="1" thickTop="1" thickBot="1" x14ac:dyDescent="0.3">
      <c r="A109" s="77"/>
      <c r="B109" s="844" t="s">
        <v>51</v>
      </c>
      <c r="C109" s="937"/>
      <c r="D109" s="937"/>
      <c r="E109" s="937"/>
      <c r="F109" s="937"/>
      <c r="G109" s="937"/>
      <c r="H109" s="937"/>
      <c r="I109" s="937"/>
      <c r="J109" s="78"/>
    </row>
    <row r="110" spans="1:17" ht="15" customHeight="1" thickTop="1" thickBot="1" x14ac:dyDescent="0.3">
      <c r="A110" s="77"/>
      <c r="B110" s="938"/>
      <c r="C110" s="939"/>
      <c r="D110" s="939"/>
      <c r="E110" s="939"/>
      <c r="F110" s="939"/>
      <c r="G110" s="939"/>
      <c r="H110" s="939"/>
      <c r="I110" s="939"/>
      <c r="J110" s="78"/>
    </row>
    <row r="111" spans="1:17" ht="15" customHeight="1" thickTop="1" thickBot="1" x14ac:dyDescent="0.3">
      <c r="A111" s="79"/>
      <c r="B111" s="938"/>
      <c r="C111" s="937"/>
      <c r="D111" s="937"/>
      <c r="E111" s="937"/>
      <c r="F111" s="937"/>
      <c r="G111" s="937"/>
      <c r="H111" s="937"/>
      <c r="I111" s="937"/>
      <c r="J111" s="78"/>
    </row>
    <row r="112" spans="1:17" customFormat="1" ht="15" customHeight="1" thickTop="1" x14ac:dyDescent="0.35">
      <c r="A112" s="17"/>
      <c r="B112" s="848" t="s">
        <v>237</v>
      </c>
      <c r="C112" s="848"/>
      <c r="D112" s="848"/>
      <c r="E112" s="848"/>
      <c r="F112" s="848"/>
      <c r="G112" s="848"/>
      <c r="H112" s="848"/>
      <c r="I112" s="848"/>
      <c r="J112" s="848"/>
      <c r="K112" s="88"/>
      <c r="L112" s="498"/>
      <c r="M112" s="498"/>
      <c r="N112" s="498"/>
      <c r="O112" s="271"/>
    </row>
    <row r="113" spans="1:15" customFormat="1" ht="14.5" x14ac:dyDescent="0.35">
      <c r="A113" s="17"/>
      <c r="B113" s="848"/>
      <c r="C113" s="848"/>
      <c r="D113" s="848"/>
      <c r="E113" s="848"/>
      <c r="F113" s="848"/>
      <c r="G113" s="848"/>
      <c r="H113" s="848"/>
      <c r="I113" s="848"/>
      <c r="J113" s="848"/>
      <c r="K113" s="88"/>
      <c r="L113" s="498"/>
      <c r="M113" s="498"/>
      <c r="N113" s="498"/>
      <c r="O113" s="271"/>
    </row>
    <row r="114" spans="1:15" customFormat="1" ht="10.9" customHeight="1" x14ac:dyDescent="0.35">
      <c r="A114" s="17"/>
      <c r="B114" s="17"/>
      <c r="C114" s="17"/>
      <c r="D114" s="17"/>
      <c r="E114" s="17"/>
      <c r="F114" s="17"/>
      <c r="G114" s="17"/>
      <c r="H114" s="17"/>
      <c r="I114" s="17"/>
      <c r="J114" s="17"/>
      <c r="K114" s="17"/>
      <c r="L114" s="17"/>
      <c r="M114" s="17"/>
      <c r="N114" s="17"/>
      <c r="O114" s="271"/>
    </row>
    <row r="115" spans="1:15" customFormat="1" ht="31.15" customHeight="1" x14ac:dyDescent="0.35">
      <c r="A115" s="17"/>
      <c r="B115" s="851" t="s">
        <v>266</v>
      </c>
      <c r="C115" s="851"/>
      <c r="D115" s="851"/>
      <c r="E115" s="851"/>
      <c r="F115" s="851"/>
      <c r="G115" s="851"/>
      <c r="H115" s="851"/>
      <c r="I115" s="851"/>
      <c r="J115" s="371"/>
      <c r="K115" s="371"/>
      <c r="L115" s="371"/>
      <c r="M115" s="371"/>
      <c r="N115" s="371"/>
      <c r="O115" s="271"/>
    </row>
    <row r="116" spans="1:15" customFormat="1" ht="9.65" customHeight="1" x14ac:dyDescent="0.35">
      <c r="A116" s="17"/>
      <c r="B116" s="375"/>
      <c r="C116" s="376"/>
      <c r="D116" s="376"/>
      <c r="E116" s="376"/>
      <c r="F116" s="376"/>
      <c r="G116" s="376"/>
      <c r="H116" s="376"/>
      <c r="I116" s="376"/>
      <c r="J116" s="376"/>
      <c r="K116" s="376"/>
      <c r="L116" s="376"/>
      <c r="M116" s="376"/>
      <c r="N116" s="376"/>
      <c r="O116" s="271"/>
    </row>
    <row r="117" spans="1:15" customFormat="1" ht="33" customHeight="1" x14ac:dyDescent="0.35">
      <c r="A117" s="17"/>
      <c r="B117" s="811" t="s">
        <v>267</v>
      </c>
      <c r="C117" s="811"/>
      <c r="D117" s="811"/>
      <c r="E117" s="811"/>
      <c r="F117" s="811"/>
      <c r="G117" s="811"/>
      <c r="H117" s="811"/>
      <c r="I117" s="811"/>
      <c r="J117" s="371"/>
      <c r="K117" s="371"/>
      <c r="L117" s="371"/>
      <c r="M117" s="371"/>
      <c r="N117" s="371"/>
      <c r="O117" s="271"/>
    </row>
    <row r="118" spans="1:15" customFormat="1" ht="33" customHeight="1" x14ac:dyDescent="0.35">
      <c r="A118" s="17"/>
      <c r="B118" s="850" t="s">
        <v>263</v>
      </c>
      <c r="C118" s="850"/>
      <c r="D118" s="850"/>
      <c r="E118" s="850"/>
      <c r="F118" s="850"/>
      <c r="G118" s="850"/>
      <c r="H118" s="850"/>
      <c r="I118" s="850"/>
      <c r="J118" s="371"/>
      <c r="K118" s="371"/>
      <c r="L118" s="371"/>
      <c r="M118" s="371"/>
      <c r="N118" s="371"/>
      <c r="O118" s="271"/>
    </row>
    <row r="119" spans="1:15" customFormat="1" ht="33" customHeight="1" x14ac:dyDescent="0.35">
      <c r="A119" s="17"/>
      <c r="B119" s="811" t="s">
        <v>250</v>
      </c>
      <c r="C119" s="811"/>
      <c r="D119" s="811"/>
      <c r="E119" s="811"/>
      <c r="F119" s="811"/>
      <c r="G119" s="811"/>
      <c r="H119" s="811"/>
      <c r="I119" s="811"/>
      <c r="J119" s="371"/>
      <c r="K119" s="371"/>
      <c r="L119" s="371"/>
      <c r="M119" s="371"/>
      <c r="N119" s="371"/>
      <c r="O119" s="271"/>
    </row>
    <row r="120" spans="1:15" customFormat="1" ht="21.4" customHeight="1" x14ac:dyDescent="0.35">
      <c r="A120" s="17"/>
      <c r="B120" s="811" t="s">
        <v>251</v>
      </c>
      <c r="C120" s="811"/>
      <c r="D120" s="811"/>
      <c r="E120" s="811"/>
      <c r="F120" s="811"/>
      <c r="G120" s="811"/>
      <c r="H120" s="811"/>
      <c r="I120" s="811"/>
      <c r="J120" s="372"/>
      <c r="K120" s="372"/>
      <c r="L120" s="372"/>
      <c r="M120" s="372"/>
      <c r="N120" s="372"/>
      <c r="O120" s="271"/>
    </row>
    <row r="121" spans="1:15" customFormat="1" ht="45.4" customHeight="1" x14ac:dyDescent="0.35">
      <c r="A121" s="17"/>
      <c r="B121" s="811" t="s">
        <v>235</v>
      </c>
      <c r="C121" s="811"/>
      <c r="D121" s="811"/>
      <c r="E121" s="811"/>
      <c r="F121" s="811"/>
      <c r="G121" s="811"/>
      <c r="H121" s="811"/>
      <c r="I121" s="811"/>
      <c r="J121" s="371"/>
      <c r="K121" s="371"/>
      <c r="L121" s="371"/>
      <c r="M121" s="371"/>
      <c r="N121" s="371"/>
      <c r="O121" s="271"/>
    </row>
    <row r="122" spans="1:15" s="374" customFormat="1" ht="19.899999999999999" customHeight="1" thickBot="1" x14ac:dyDescent="0.4">
      <c r="A122" s="372"/>
      <c r="B122" s="852" t="s">
        <v>236</v>
      </c>
      <c r="C122" s="852"/>
      <c r="D122" s="852"/>
      <c r="E122" s="852"/>
      <c r="F122" s="852"/>
      <c r="G122" s="852"/>
      <c r="H122" s="852"/>
      <c r="I122" s="852"/>
      <c r="J122" s="372"/>
      <c r="K122" s="372"/>
      <c r="L122" s="372"/>
      <c r="M122" s="372"/>
      <c r="N122" s="372"/>
      <c r="O122" s="373"/>
    </row>
    <row r="123" spans="1:15" ht="12" customHeight="1" thickTop="1" thickBot="1" x14ac:dyDescent="0.3">
      <c r="A123" s="58"/>
      <c r="B123" s="58"/>
      <c r="C123" s="64"/>
      <c r="D123" s="64"/>
      <c r="E123" s="58"/>
      <c r="F123" s="58"/>
      <c r="G123" s="58"/>
      <c r="H123" s="58"/>
      <c r="I123" s="58"/>
      <c r="J123" s="58"/>
    </row>
    <row r="124" spans="1:15" ht="13.5" customHeight="1" thickTop="1" thickBot="1" x14ac:dyDescent="0.3">
      <c r="A124" s="58"/>
      <c r="B124" s="110"/>
      <c r="C124" s="38"/>
      <c r="D124" s="672" t="s">
        <v>182</v>
      </c>
      <c r="E124" s="673"/>
      <c r="F124" s="673"/>
      <c r="G124" s="674"/>
      <c r="H124" s="38"/>
      <c r="I124" s="38"/>
      <c r="J124" s="58"/>
    </row>
    <row r="125" spans="1:15" ht="13" thickTop="1" thickBot="1" x14ac:dyDescent="0.3">
      <c r="A125" s="58"/>
      <c r="B125" s="110"/>
      <c r="C125" s="38"/>
      <c r="D125" s="612" t="s">
        <v>2</v>
      </c>
      <c r="E125" s="613"/>
      <c r="F125" s="620" t="s">
        <v>1</v>
      </c>
      <c r="G125" s="621"/>
      <c r="H125" s="38"/>
      <c r="I125" s="38"/>
      <c r="J125" s="58"/>
    </row>
    <row r="126" spans="1:15" ht="21" customHeight="1" thickTop="1" thickBot="1" x14ac:dyDescent="0.3">
      <c r="A126" s="58"/>
      <c r="B126" s="110"/>
      <c r="C126" s="38"/>
      <c r="D126" s="626" t="str">
        <f>IF(D$17="","",D$17)</f>
        <v/>
      </c>
      <c r="E126" s="627"/>
      <c r="F126" s="628" t="str">
        <f>IF(D$16="","",D$16)</f>
        <v/>
      </c>
      <c r="G126" s="629"/>
      <c r="H126" s="38"/>
      <c r="I126" s="38"/>
      <c r="J126" s="111"/>
    </row>
    <row r="127" spans="1:15" ht="13" thickTop="1" thickBot="1" x14ac:dyDescent="0.3">
      <c r="A127" s="58"/>
      <c r="B127" s="110"/>
      <c r="C127" s="38"/>
      <c r="D127" s="607" t="s">
        <v>28</v>
      </c>
      <c r="E127" s="608"/>
      <c r="F127" s="608"/>
      <c r="G127" s="611"/>
      <c r="H127" s="38"/>
      <c r="I127" s="38"/>
      <c r="J127" s="111"/>
    </row>
    <row r="128" spans="1:15" ht="13" thickTop="1" thickBot="1" x14ac:dyDescent="0.3">
      <c r="A128" s="58"/>
      <c r="B128" s="110"/>
      <c r="C128" s="38"/>
      <c r="D128" s="622" t="str">
        <f>IF(D$18="","",D$18)</f>
        <v/>
      </c>
      <c r="E128" s="623"/>
      <c r="F128" s="623"/>
      <c r="G128" s="625"/>
      <c r="H128" s="38"/>
      <c r="I128" s="38"/>
      <c r="J128" s="111"/>
    </row>
    <row r="129" spans="1:13" ht="16.5" customHeight="1" thickTop="1" thickBot="1" x14ac:dyDescent="0.3">
      <c r="A129" s="58"/>
      <c r="B129" s="110"/>
      <c r="C129" s="38"/>
      <c r="D129" s="49"/>
      <c r="E129" s="49"/>
      <c r="F129" s="49"/>
      <c r="G129" s="49"/>
      <c r="H129" s="38"/>
      <c r="I129" s="38"/>
      <c r="J129" s="111"/>
    </row>
    <row r="130" spans="1:13" ht="13.5" customHeight="1" thickTop="1" thickBot="1" x14ac:dyDescent="0.3">
      <c r="A130" s="58"/>
      <c r="B130" s="110"/>
      <c r="C130" s="38"/>
      <c r="D130" s="630" t="s">
        <v>233</v>
      </c>
      <c r="E130" s="631"/>
      <c r="F130" s="631"/>
      <c r="G130" s="632"/>
      <c r="H130" s="38"/>
      <c r="I130" s="38"/>
      <c r="J130" s="58"/>
    </row>
    <row r="131" spans="1:13" ht="16.5" customHeight="1" thickTop="1" thickBot="1" x14ac:dyDescent="0.3">
      <c r="A131" s="58"/>
      <c r="B131" s="110"/>
      <c r="C131" s="38"/>
      <c r="D131" s="340"/>
      <c r="E131" s="341"/>
      <c r="F131" s="341"/>
      <c r="G131" s="342"/>
      <c r="H131" s="38"/>
      <c r="I131" s="38"/>
      <c r="J131" s="58"/>
    </row>
    <row r="132" spans="1:13" ht="16.5" customHeight="1" thickTop="1" thickBot="1" x14ac:dyDescent="0.3">
      <c r="A132" s="58"/>
      <c r="B132" s="110"/>
      <c r="C132" s="38"/>
      <c r="D132" s="343"/>
      <c r="E132" s="344"/>
      <c r="F132" s="344"/>
      <c r="G132" s="345"/>
      <c r="H132" s="38"/>
      <c r="I132" s="38"/>
      <c r="J132" s="58"/>
    </row>
    <row r="133" spans="1:13" ht="16.5" customHeight="1" thickTop="1" thickBot="1" x14ac:dyDescent="0.3">
      <c r="A133" s="58"/>
      <c r="B133" s="110"/>
      <c r="C133" s="38"/>
      <c r="D133" s="343"/>
      <c r="E133" s="344"/>
      <c r="F133" s="344"/>
      <c r="G133" s="345"/>
      <c r="H133" s="38"/>
      <c r="I133" s="38"/>
      <c r="J133" s="58"/>
    </row>
    <row r="134" spans="1:13" ht="16.5" customHeight="1" thickTop="1" thickBot="1" x14ac:dyDescent="0.3">
      <c r="A134" s="58"/>
      <c r="B134" s="110"/>
      <c r="C134" s="38"/>
      <c r="D134" s="343"/>
      <c r="E134" s="344"/>
      <c r="F134" s="344"/>
      <c r="G134" s="345"/>
      <c r="H134" s="38"/>
      <c r="I134" s="38"/>
      <c r="J134" s="58"/>
    </row>
    <row r="135" spans="1:13" ht="16.5" customHeight="1" thickTop="1" thickBot="1" x14ac:dyDescent="0.3">
      <c r="A135" s="58"/>
      <c r="B135" s="110"/>
      <c r="C135" s="38"/>
      <c r="D135" s="343"/>
      <c r="E135" s="344"/>
      <c r="F135" s="344"/>
      <c r="G135" s="345"/>
      <c r="H135" s="38"/>
      <c r="I135" s="38"/>
      <c r="J135" s="58"/>
    </row>
    <row r="136" spans="1:13" ht="16.5" customHeight="1" thickTop="1" thickBot="1" x14ac:dyDescent="0.3">
      <c r="A136" s="64"/>
      <c r="B136" s="110"/>
      <c r="C136" s="38"/>
      <c r="D136" s="346"/>
      <c r="E136" s="347"/>
      <c r="F136" s="347"/>
      <c r="G136" s="348"/>
      <c r="H136" s="38"/>
      <c r="I136" s="38"/>
      <c r="J136" s="58"/>
    </row>
    <row r="137" spans="1:13" ht="12.5" thickTop="1" x14ac:dyDescent="0.25">
      <c r="A137" s="68"/>
      <c r="B137" s="470"/>
      <c r="C137" s="853" t="str">
        <f xml:space="preserve"> "Projet : "&amp;H2</f>
        <v xml:space="preserve">Projet : </v>
      </c>
      <c r="D137" s="854"/>
      <c r="E137" s="854"/>
      <c r="F137" s="854"/>
      <c r="G137" s="854"/>
      <c r="H137" s="854"/>
      <c r="I137" s="855"/>
      <c r="J137" s="68"/>
    </row>
    <row r="138" spans="1:13" s="88" customFormat="1" ht="12" x14ac:dyDescent="0.25">
      <c r="C138" s="854" t="str">
        <f>H3&amp; " - Nom établissement : "&amp;D7</f>
        <v xml:space="preserve">Part3 - Nom établissement : </v>
      </c>
      <c r="D138" s="854"/>
      <c r="E138" s="854"/>
      <c r="F138" s="854"/>
      <c r="G138" s="854"/>
      <c r="H138" s="854"/>
      <c r="I138" s="854"/>
      <c r="J138" s="89"/>
      <c r="L138" s="498"/>
    </row>
    <row r="139" spans="1:13" ht="15" customHeight="1" x14ac:dyDescent="0.25">
      <c r="A139" s="471"/>
      <c r="B139" s="88"/>
      <c r="C139" s="848" t="s">
        <v>231</v>
      </c>
      <c r="D139" s="848"/>
      <c r="E139" s="848"/>
      <c r="F139" s="848"/>
      <c r="G139" s="848"/>
      <c r="H139" s="848"/>
      <c r="I139" s="848"/>
      <c r="J139" s="849"/>
    </row>
    <row r="140" spans="1:13" s="88" customFormat="1" ht="46.5" customHeight="1" x14ac:dyDescent="0.25">
      <c r="A140" s="38"/>
      <c r="B140" s="38"/>
      <c r="C140" s="847" t="s">
        <v>425</v>
      </c>
      <c r="D140" s="847"/>
      <c r="E140" s="847"/>
      <c r="F140" s="847"/>
      <c r="G140" s="847"/>
      <c r="H140" s="847"/>
      <c r="I140" s="847"/>
      <c r="J140" s="847"/>
      <c r="L140" s="498"/>
      <c r="M140" s="498"/>
    </row>
    <row r="141" spans="1:13" s="88" customFormat="1" ht="50.5" customHeight="1" x14ac:dyDescent="0.25">
      <c r="C141" s="496" t="s">
        <v>199</v>
      </c>
      <c r="D141" s="244" t="s">
        <v>197</v>
      </c>
      <c r="E141" s="940" t="s">
        <v>198</v>
      </c>
      <c r="F141" s="940"/>
      <c r="G141" s="827" t="s">
        <v>234</v>
      </c>
      <c r="H141" s="828"/>
      <c r="I141" s="828"/>
      <c r="J141" s="829"/>
      <c r="L141" s="434" t="s">
        <v>275</v>
      </c>
      <c r="M141" s="431"/>
    </row>
    <row r="142" spans="1:13" s="88" customFormat="1" ht="37.9" customHeight="1" x14ac:dyDescent="0.25">
      <c r="C142" s="245" t="str">
        <f>D7&amp;" 
("&amp;D9&amp;")"</f>
        <v xml:space="preserve"> 
()</v>
      </c>
      <c r="D142" s="245" t="str">
        <f>IF(D8="","Étab de la fiche",D8)</f>
        <v>Étab de la fiche</v>
      </c>
      <c r="E142" s="941" t="str">
        <f>IF(D10="","",""&amp;D10)</f>
        <v/>
      </c>
      <c r="F142" s="942"/>
      <c r="G142" s="827"/>
      <c r="H142" s="828"/>
      <c r="I142" s="828"/>
      <c r="J142" s="829"/>
      <c r="L142" s="433">
        <v>1</v>
      </c>
      <c r="M142" s="435" t="s">
        <v>202</v>
      </c>
    </row>
    <row r="143" spans="1:13" s="88" customFormat="1" ht="59.5" customHeight="1" x14ac:dyDescent="0.25">
      <c r="C143" s="246"/>
      <c r="D143" s="246"/>
      <c r="E143" s="806"/>
      <c r="F143" s="807"/>
      <c r="G143" s="808" t="s">
        <v>252</v>
      </c>
      <c r="H143" s="809"/>
      <c r="I143" s="809"/>
      <c r="J143" s="810"/>
      <c r="L143" s="433">
        <v>1</v>
      </c>
      <c r="M143" s="435" t="s">
        <v>203</v>
      </c>
    </row>
    <row r="144" spans="1:13" s="88" customFormat="1" ht="59.5" customHeight="1" x14ac:dyDescent="0.25">
      <c r="C144" s="246"/>
      <c r="D144" s="246"/>
      <c r="E144" s="806"/>
      <c r="F144" s="807"/>
      <c r="G144" s="808" t="s">
        <v>252</v>
      </c>
      <c r="H144" s="809"/>
      <c r="I144" s="809"/>
      <c r="J144" s="810"/>
      <c r="L144" s="433">
        <v>1</v>
      </c>
      <c r="M144" s="435" t="s">
        <v>204</v>
      </c>
    </row>
    <row r="145" spans="3:13" s="88" customFormat="1" ht="59.5" customHeight="1" x14ac:dyDescent="0.25">
      <c r="C145" s="246"/>
      <c r="D145" s="246"/>
      <c r="E145" s="806"/>
      <c r="F145" s="807"/>
      <c r="G145" s="808" t="s">
        <v>252</v>
      </c>
      <c r="H145" s="809"/>
      <c r="I145" s="809"/>
      <c r="J145" s="810"/>
      <c r="L145" s="433">
        <v>1</v>
      </c>
      <c r="M145" s="435" t="s">
        <v>205</v>
      </c>
    </row>
    <row r="146" spans="3:13" s="88" customFormat="1" ht="59.5" customHeight="1" x14ac:dyDescent="0.25">
      <c r="C146" s="246"/>
      <c r="D146" s="246"/>
      <c r="E146" s="806"/>
      <c r="F146" s="807"/>
      <c r="G146" s="808" t="s">
        <v>252</v>
      </c>
      <c r="H146" s="809"/>
      <c r="I146" s="809"/>
      <c r="J146" s="810"/>
      <c r="L146" s="433">
        <v>1</v>
      </c>
      <c r="M146" s="435" t="s">
        <v>206</v>
      </c>
    </row>
    <row r="147" spans="3:13" s="88" customFormat="1" ht="59.5" customHeight="1" x14ac:dyDescent="0.25">
      <c r="C147" s="246"/>
      <c r="D147" s="246"/>
      <c r="E147" s="806"/>
      <c r="F147" s="807"/>
      <c r="G147" s="808" t="s">
        <v>252</v>
      </c>
      <c r="H147" s="809"/>
      <c r="I147" s="809"/>
      <c r="J147" s="810"/>
      <c r="L147" s="433">
        <v>1</v>
      </c>
      <c r="M147" s="435" t="s">
        <v>207</v>
      </c>
    </row>
    <row r="148" spans="3:13" s="88" customFormat="1" ht="59.5" customHeight="1" x14ac:dyDescent="0.25">
      <c r="C148" s="246"/>
      <c r="D148" s="246"/>
      <c r="E148" s="806"/>
      <c r="F148" s="807"/>
      <c r="G148" s="808" t="s">
        <v>252</v>
      </c>
      <c r="H148" s="809"/>
      <c r="I148" s="809"/>
      <c r="J148" s="810"/>
      <c r="L148" s="433">
        <v>1</v>
      </c>
      <c r="M148" s="435" t="s">
        <v>208</v>
      </c>
    </row>
    <row r="149" spans="3:13" s="88" customFormat="1" ht="59.5" customHeight="1" x14ac:dyDescent="0.25">
      <c r="C149" s="246"/>
      <c r="D149" s="246"/>
      <c r="E149" s="806"/>
      <c r="F149" s="807"/>
      <c r="G149" s="808" t="s">
        <v>252</v>
      </c>
      <c r="H149" s="809"/>
      <c r="I149" s="809"/>
      <c r="J149" s="810"/>
      <c r="L149" s="432">
        <v>1</v>
      </c>
      <c r="M149" s="435" t="s">
        <v>209</v>
      </c>
    </row>
    <row r="150" spans="3:13" s="88" customFormat="1" ht="10.5" x14ac:dyDescent="0.25">
      <c r="J150" s="89"/>
      <c r="L150" s="432">
        <v>1</v>
      </c>
      <c r="M150" s="436" t="s">
        <v>276</v>
      </c>
    </row>
    <row r="151" spans="3:13" s="88" customFormat="1" ht="10.5" x14ac:dyDescent="0.25">
      <c r="J151" s="89"/>
      <c r="L151" s="498"/>
      <c r="M151" s="498"/>
    </row>
    <row r="152" spans="3:13" s="88" customFormat="1" ht="10.5" hidden="1" x14ac:dyDescent="0.25">
      <c r="J152" s="89"/>
      <c r="L152" s="498"/>
    </row>
    <row r="153" spans="3:13" s="88" customFormat="1" ht="10.5" hidden="1" x14ac:dyDescent="0.25">
      <c r="J153" s="89"/>
      <c r="L153" s="498"/>
    </row>
    <row r="154" spans="3:13" s="88" customFormat="1" ht="10.5" hidden="1" x14ac:dyDescent="0.25">
      <c r="J154" s="89"/>
    </row>
    <row r="155" spans="3:13" s="88" customFormat="1" ht="10.5" hidden="1" x14ac:dyDescent="0.25">
      <c r="J155" s="89"/>
    </row>
    <row r="156" spans="3:13" s="88" customFormat="1" ht="10.5" hidden="1" x14ac:dyDescent="0.25">
      <c r="J156" s="89"/>
    </row>
    <row r="157" spans="3:13" s="88" customFormat="1" ht="10.5" hidden="1" x14ac:dyDescent="0.25">
      <c r="J157" s="89"/>
    </row>
    <row r="158" spans="3:13" s="88" customFormat="1" ht="10.5" hidden="1" x14ac:dyDescent="0.25">
      <c r="J158" s="89"/>
    </row>
    <row r="159" spans="3:13" s="88" customFormat="1" ht="10.5" hidden="1" x14ac:dyDescent="0.25">
      <c r="J159" s="89"/>
    </row>
    <row r="160" spans="3:13" s="88" customFormat="1" ht="10.5" hidden="1" x14ac:dyDescent="0.25">
      <c r="J160" s="89"/>
    </row>
    <row r="161" spans="10:10" s="88" customFormat="1" ht="10.5" hidden="1" x14ac:dyDescent="0.25">
      <c r="J161" s="89"/>
    </row>
    <row r="162" spans="10:10" s="88" customFormat="1" ht="10.5" hidden="1" x14ac:dyDescent="0.25">
      <c r="J162" s="89"/>
    </row>
    <row r="163" spans="10:10" s="88" customFormat="1" ht="10.5" hidden="1" x14ac:dyDescent="0.25">
      <c r="J163" s="89"/>
    </row>
    <row r="164" spans="10:10" s="88" customFormat="1" ht="10.5" hidden="1" x14ac:dyDescent="0.25">
      <c r="J164" s="89"/>
    </row>
    <row r="165" spans="10:10" s="88" customFormat="1" ht="10.5" hidden="1" x14ac:dyDescent="0.25">
      <c r="J165" s="89"/>
    </row>
    <row r="166" spans="10:10" s="88" customFormat="1" ht="10.5" hidden="1" x14ac:dyDescent="0.25">
      <c r="J166" s="89"/>
    </row>
    <row r="167" spans="10:10" s="88" customFormat="1" ht="10.5" hidden="1" x14ac:dyDescent="0.25">
      <c r="J167" s="89"/>
    </row>
    <row r="168" spans="10:10" s="88" customFormat="1" ht="10.5" hidden="1" x14ac:dyDescent="0.25">
      <c r="J168" s="89"/>
    </row>
    <row r="169" spans="10:10" s="88" customFormat="1" ht="10.5" hidden="1" x14ac:dyDescent="0.25">
      <c r="J169" s="89"/>
    </row>
    <row r="170" spans="10:10" s="88" customFormat="1" ht="10.5" hidden="1" x14ac:dyDescent="0.25">
      <c r="J170" s="89"/>
    </row>
    <row r="171" spans="10:10" s="88" customFormat="1" ht="10.5" hidden="1" x14ac:dyDescent="0.25">
      <c r="J171" s="89"/>
    </row>
    <row r="172" spans="10:10" s="88" customFormat="1" ht="10.5" hidden="1" x14ac:dyDescent="0.25">
      <c r="J172" s="89"/>
    </row>
    <row r="173" spans="10:10" s="88" customFormat="1" ht="10.5" hidden="1" x14ac:dyDescent="0.25">
      <c r="J173" s="89"/>
    </row>
    <row r="174" spans="10:10" s="88" customFormat="1" ht="10.5" hidden="1" x14ac:dyDescent="0.25">
      <c r="J174" s="89"/>
    </row>
    <row r="175" spans="10:10" s="88" customFormat="1" ht="10.5" hidden="1" x14ac:dyDescent="0.25">
      <c r="J175" s="89"/>
    </row>
    <row r="176" spans="10:10" s="88" customFormat="1" ht="10.5" hidden="1" x14ac:dyDescent="0.25">
      <c r="J176" s="89"/>
    </row>
    <row r="177" spans="10:10" s="88" customFormat="1" ht="10.5" hidden="1" x14ac:dyDescent="0.25">
      <c r="J177" s="89"/>
    </row>
    <row r="178" spans="10:10" s="88" customFormat="1" ht="10.5" hidden="1" x14ac:dyDescent="0.25">
      <c r="J178" s="89"/>
    </row>
    <row r="179" spans="10:10" ht="10.5" hidden="1" x14ac:dyDescent="0.25"/>
    <row r="180" spans="10:10" ht="10.5" hidden="1" x14ac:dyDescent="0.25"/>
    <row r="181" spans="10:10" ht="10.5" hidden="1" x14ac:dyDescent="0.25"/>
    <row r="182" spans="10:10" ht="10.5" hidden="1" x14ac:dyDescent="0.25"/>
    <row r="183" spans="10:10" ht="10.5" hidden="1" x14ac:dyDescent="0.25"/>
    <row r="184" spans="10:10" ht="10.5" hidden="1" x14ac:dyDescent="0.25"/>
    <row r="185" spans="10:10" ht="10.5" hidden="1" x14ac:dyDescent="0.25"/>
    <row r="186" spans="10:10" ht="10.5" hidden="1" x14ac:dyDescent="0.25"/>
    <row r="187" spans="10:10" ht="10.5" hidden="1" x14ac:dyDescent="0.25"/>
    <row r="188" spans="10:10" ht="10.5" hidden="1" x14ac:dyDescent="0.25"/>
    <row r="189" spans="10:10" ht="10.5" hidden="1" x14ac:dyDescent="0.25"/>
    <row r="190" spans="10:10" ht="10.5" hidden="1" x14ac:dyDescent="0.25"/>
    <row r="191" spans="10:10" ht="10.5" hidden="1" x14ac:dyDescent="0.25"/>
    <row r="192" spans="10:10" ht="10.5" hidden="1" x14ac:dyDescent="0.25"/>
    <row r="193" ht="10.5" hidden="1" x14ac:dyDescent="0.25"/>
    <row r="194" ht="10.5" hidden="1" x14ac:dyDescent="0.25"/>
    <row r="195" ht="10.5" hidden="1" x14ac:dyDescent="0.25"/>
    <row r="196" ht="10.5" hidden="1" x14ac:dyDescent="0.25"/>
    <row r="197" ht="10.5" hidden="1" x14ac:dyDescent="0.25"/>
    <row r="198" ht="10.5" hidden="1" x14ac:dyDescent="0.25"/>
    <row r="199" ht="10.5" hidden="1" x14ac:dyDescent="0.25"/>
    <row r="200" ht="10.5" hidden="1" x14ac:dyDescent="0.25"/>
    <row r="201" ht="10.5" hidden="1" x14ac:dyDescent="0.25"/>
    <row r="202" ht="10.5" hidden="1" x14ac:dyDescent="0.25"/>
    <row r="203" ht="10.5" hidden="1" x14ac:dyDescent="0.25"/>
    <row r="204" ht="10.5" hidden="1" x14ac:dyDescent="0.25"/>
    <row r="205" ht="10.5" hidden="1" x14ac:dyDescent="0.25"/>
    <row r="206" ht="10.5" hidden="1" x14ac:dyDescent="0.25"/>
    <row r="207" ht="10.5" hidden="1" x14ac:dyDescent="0.25"/>
    <row r="208" ht="10.5" hidden="1" x14ac:dyDescent="0.25"/>
    <row r="209" ht="10.5" hidden="1" x14ac:dyDescent="0.25"/>
    <row r="210" ht="10.5" hidden="1" x14ac:dyDescent="0.25"/>
    <row r="211" ht="10.5" hidden="1" x14ac:dyDescent="0.25"/>
    <row r="212" ht="10.5" hidden="1" x14ac:dyDescent="0.25"/>
    <row r="213" ht="10.5" hidden="1" x14ac:dyDescent="0.25"/>
    <row r="214" ht="10.5" hidden="1" x14ac:dyDescent="0.25"/>
    <row r="215" ht="10.5" hidden="1" x14ac:dyDescent="0.25"/>
    <row r="216" ht="10.5" hidden="1" x14ac:dyDescent="0.25"/>
    <row r="217" ht="10.5" hidden="1" x14ac:dyDescent="0.25"/>
    <row r="218" ht="10.5" hidden="1" x14ac:dyDescent="0.25"/>
    <row r="219" ht="10.5" hidden="1" x14ac:dyDescent="0.25"/>
    <row r="220" ht="10.5" hidden="1" x14ac:dyDescent="0.25"/>
    <row r="221" ht="10.5" hidden="1" x14ac:dyDescent="0.25"/>
    <row r="222" ht="10.5" hidden="1" x14ac:dyDescent="0.25"/>
    <row r="223" ht="10.5" hidden="1" x14ac:dyDescent="0.25"/>
    <row r="224" ht="10.5" hidden="1" x14ac:dyDescent="0.25"/>
    <row r="225" ht="10.5" hidden="1" x14ac:dyDescent="0.25"/>
    <row r="226" ht="10.5" hidden="1" x14ac:dyDescent="0.25"/>
    <row r="227" ht="10.5" hidden="1" x14ac:dyDescent="0.25"/>
    <row r="228" ht="10.5" hidden="1" x14ac:dyDescent="0.25"/>
    <row r="229" ht="10.5" hidden="1" x14ac:dyDescent="0.25"/>
    <row r="230" ht="10.5" hidden="1" x14ac:dyDescent="0.25"/>
    <row r="231" ht="10.5" hidden="1" x14ac:dyDescent="0.25"/>
    <row r="232" ht="10.5" hidden="1" x14ac:dyDescent="0.25"/>
    <row r="233" ht="10.5" hidden="1" x14ac:dyDescent="0.25"/>
    <row r="234" ht="10.5" hidden="1" x14ac:dyDescent="0.25"/>
    <row r="235" ht="10.5" hidden="1" x14ac:dyDescent="0.25"/>
    <row r="236" ht="10.5" hidden="1" x14ac:dyDescent="0.25"/>
    <row r="237" ht="10.5" hidden="1" x14ac:dyDescent="0.25"/>
    <row r="238" ht="10.5" hidden="1" x14ac:dyDescent="0.25"/>
    <row r="239" ht="10.5" hidden="1" x14ac:dyDescent="0.25"/>
    <row r="240" ht="10.5" hidden="1" x14ac:dyDescent="0.25"/>
    <row r="241" ht="10.5" hidden="1" x14ac:dyDescent="0.25"/>
    <row r="242" ht="10.5" hidden="1" x14ac:dyDescent="0.25"/>
    <row r="243" ht="10.5" hidden="1" x14ac:dyDescent="0.25"/>
    <row r="244" ht="10.5" hidden="1" x14ac:dyDescent="0.25"/>
    <row r="245" ht="10.5" hidden="1" x14ac:dyDescent="0.25"/>
    <row r="246" ht="10.5" hidden="1" x14ac:dyDescent="0.25"/>
    <row r="247" ht="10.5" hidden="1" x14ac:dyDescent="0.25"/>
    <row r="248" ht="10.5" hidden="1" x14ac:dyDescent="0.25"/>
    <row r="249" ht="10.5" hidden="1" x14ac:dyDescent="0.25"/>
    <row r="250" ht="10.5" hidden="1" x14ac:dyDescent="0.25"/>
    <row r="251" ht="10.5" hidden="1" x14ac:dyDescent="0.25"/>
    <row r="252" ht="10.5" hidden="1" x14ac:dyDescent="0.25"/>
    <row r="253" ht="10.5" hidden="1" x14ac:dyDescent="0.25"/>
    <row r="254" ht="10.5" hidden="1" x14ac:dyDescent="0.25"/>
    <row r="255" ht="10.5" hidden="1" x14ac:dyDescent="0.25"/>
    <row r="256" ht="10.5" hidden="1" x14ac:dyDescent="0.25"/>
    <row r="257" ht="10.5" hidden="1" x14ac:dyDescent="0.25"/>
    <row r="258" ht="10.5" hidden="1" x14ac:dyDescent="0.25"/>
    <row r="259" ht="10.5" hidden="1" x14ac:dyDescent="0.25"/>
    <row r="260" ht="10.5" hidden="1" x14ac:dyDescent="0.25"/>
    <row r="261" ht="10.5" hidden="1" x14ac:dyDescent="0.25"/>
    <row r="262" ht="10.5" hidden="1" x14ac:dyDescent="0.25"/>
    <row r="263" ht="10.5" hidden="1" x14ac:dyDescent="0.25"/>
    <row r="264" ht="10.5" hidden="1" x14ac:dyDescent="0.25"/>
    <row r="265" ht="10.5" hidden="1" x14ac:dyDescent="0.25"/>
    <row r="266" ht="10.5" hidden="1" x14ac:dyDescent="0.25"/>
    <row r="267" ht="10.5" hidden="1" x14ac:dyDescent="0.25"/>
    <row r="268" ht="10.5" hidden="1" x14ac:dyDescent="0.25"/>
    <row r="269" ht="10.5" hidden="1" x14ac:dyDescent="0.25"/>
    <row r="270" ht="10.5" hidden="1" x14ac:dyDescent="0.25"/>
    <row r="271" ht="10.5" hidden="1" x14ac:dyDescent="0.25"/>
    <row r="272" ht="10.5" hidden="1" x14ac:dyDescent="0.25"/>
    <row r="273" ht="10.5" hidden="1" x14ac:dyDescent="0.25"/>
    <row r="274" ht="10.5" hidden="1" x14ac:dyDescent="0.25"/>
    <row r="275" ht="10.5" hidden="1" x14ac:dyDescent="0.25"/>
    <row r="276" ht="10.5" hidden="1" x14ac:dyDescent="0.25"/>
    <row r="277" ht="10.5" hidden="1" x14ac:dyDescent="0.25"/>
    <row r="278" ht="10.5" hidden="1" x14ac:dyDescent="0.25"/>
    <row r="279" ht="10.5" hidden="1" x14ac:dyDescent="0.25"/>
    <row r="280" ht="10.5" hidden="1" x14ac:dyDescent="0.25"/>
    <row r="281" ht="10.5" hidden="1" x14ac:dyDescent="0.25"/>
    <row r="282" ht="10.5" hidden="1" x14ac:dyDescent="0.25"/>
    <row r="283" ht="10.5" hidden="1" x14ac:dyDescent="0.25"/>
    <row r="284" ht="10.5" hidden="1" x14ac:dyDescent="0.25"/>
    <row r="285" ht="10.5" hidden="1" x14ac:dyDescent="0.25"/>
    <row r="286" ht="10.5" hidden="1" x14ac:dyDescent="0.25"/>
    <row r="287" ht="10.5" hidden="1" x14ac:dyDescent="0.25"/>
    <row r="288" ht="10.5" hidden="1" x14ac:dyDescent="0.25"/>
    <row r="289" ht="10.5" hidden="1" x14ac:dyDescent="0.25"/>
    <row r="290" ht="10.5" hidden="1" x14ac:dyDescent="0.25"/>
    <row r="291" ht="10.5" hidden="1" x14ac:dyDescent="0.25"/>
    <row r="292" ht="10.5" hidden="1" x14ac:dyDescent="0.25"/>
    <row r="293" ht="10.5" hidden="1" x14ac:dyDescent="0.25"/>
    <row r="294" ht="10.5" hidden="1" x14ac:dyDescent="0.25"/>
    <row r="295" ht="10.5" hidden="1" x14ac:dyDescent="0.25"/>
    <row r="296" ht="10.5" hidden="1" x14ac:dyDescent="0.25"/>
    <row r="297" ht="10.5" hidden="1" x14ac:dyDescent="0.25"/>
    <row r="298" ht="10.5" hidden="1" x14ac:dyDescent="0.25"/>
    <row r="299" ht="10.5" hidden="1" x14ac:dyDescent="0.25"/>
    <row r="300" ht="10.5" hidden="1" x14ac:dyDescent="0.25"/>
    <row r="301" ht="10.5" hidden="1" x14ac:dyDescent="0.25"/>
    <row r="302" ht="10.5" hidden="1" x14ac:dyDescent="0.25"/>
    <row r="303" ht="10.5" hidden="1" x14ac:dyDescent="0.25"/>
    <row r="304" ht="10.5" hidden="1" x14ac:dyDescent="0.25"/>
    <row r="305" ht="10.5" hidden="1" x14ac:dyDescent="0.25"/>
    <row r="306" ht="10.5" hidden="1" x14ac:dyDescent="0.25"/>
    <row r="307" ht="10.5" hidden="1" x14ac:dyDescent="0.25"/>
    <row r="308" ht="10.5" hidden="1" x14ac:dyDescent="0.25"/>
    <row r="309" ht="10.5" hidden="1" x14ac:dyDescent="0.25"/>
    <row r="310" ht="10.5" hidden="1" x14ac:dyDescent="0.25"/>
    <row r="311" ht="10.5" hidden="1" x14ac:dyDescent="0.25"/>
    <row r="312" ht="10.5" hidden="1" x14ac:dyDescent="0.25"/>
    <row r="313" ht="10.5" hidden="1" x14ac:dyDescent="0.25"/>
    <row r="314" ht="10.5" hidden="1" x14ac:dyDescent="0.25"/>
    <row r="315" ht="10.5" hidden="1" x14ac:dyDescent="0.25"/>
    <row r="316" ht="10.5" hidden="1" x14ac:dyDescent="0.25"/>
    <row r="317" ht="10.5" hidden="1" x14ac:dyDescent="0.25"/>
    <row r="318" ht="10.5" hidden="1" x14ac:dyDescent="0.25"/>
    <row r="319" ht="10.5" hidden="1" x14ac:dyDescent="0.25"/>
    <row r="320" ht="10.5" hidden="1" x14ac:dyDescent="0.25"/>
    <row r="321" ht="10.5" hidden="1" x14ac:dyDescent="0.25"/>
    <row r="322" ht="10.5" hidden="1" x14ac:dyDescent="0.25"/>
    <row r="323" ht="10.5" hidden="1" x14ac:dyDescent="0.25"/>
    <row r="324" ht="10.5" hidden="1" x14ac:dyDescent="0.25"/>
    <row r="325" ht="10.5" hidden="1" x14ac:dyDescent="0.25"/>
    <row r="326" ht="10.5" hidden="1" x14ac:dyDescent="0.25"/>
    <row r="327" ht="10.5" hidden="1" x14ac:dyDescent="0.25"/>
    <row r="328" ht="10.5" hidden="1" x14ac:dyDescent="0.25"/>
    <row r="329" ht="10.5" hidden="1" x14ac:dyDescent="0.25"/>
    <row r="330" ht="10.5" hidden="1" x14ac:dyDescent="0.25"/>
    <row r="331" ht="10.5" hidden="1" x14ac:dyDescent="0.25"/>
    <row r="332" ht="10.5" hidden="1" x14ac:dyDescent="0.25"/>
    <row r="333" ht="10.5" hidden="1" x14ac:dyDescent="0.25"/>
    <row r="334" ht="10.5" hidden="1" x14ac:dyDescent="0.25"/>
    <row r="335" ht="10.5" hidden="1" x14ac:dyDescent="0.25"/>
    <row r="336" ht="10.5" hidden="1" x14ac:dyDescent="0.25"/>
    <row r="337" ht="10.5" hidden="1" x14ac:dyDescent="0.25"/>
    <row r="338" ht="10.5" hidden="1" x14ac:dyDescent="0.25"/>
    <row r="339" ht="10.5" hidden="1" x14ac:dyDescent="0.25"/>
    <row r="340" ht="10.5" hidden="1" x14ac:dyDescent="0.25"/>
    <row r="341" ht="10.5" hidden="1" x14ac:dyDescent="0.25"/>
    <row r="342" ht="10.5" hidden="1" x14ac:dyDescent="0.25"/>
    <row r="343" ht="10.5" hidden="1" x14ac:dyDescent="0.25"/>
    <row r="344" ht="10.5" hidden="1" x14ac:dyDescent="0.25"/>
    <row r="345" ht="10.5" hidden="1" x14ac:dyDescent="0.25"/>
    <row r="346" ht="10.5" hidden="1" x14ac:dyDescent="0.25"/>
    <row r="347" ht="10.5" hidden="1" x14ac:dyDescent="0.25"/>
    <row r="348" ht="10.5" hidden="1" x14ac:dyDescent="0.25"/>
    <row r="349" ht="10.5" hidden="1" x14ac:dyDescent="0.25"/>
    <row r="350" ht="10.5" hidden="1" x14ac:dyDescent="0.25"/>
    <row r="351" ht="10.5" hidden="1" x14ac:dyDescent="0.25"/>
    <row r="352" ht="10.5" hidden="1" x14ac:dyDescent="0.25"/>
    <row r="353" ht="10.5" hidden="1" x14ac:dyDescent="0.25"/>
    <row r="354" ht="10.5" hidden="1" x14ac:dyDescent="0.25"/>
    <row r="355" ht="10.5" hidden="1" x14ac:dyDescent="0.25"/>
    <row r="356" ht="10.5" hidden="1" x14ac:dyDescent="0.25"/>
    <row r="357" ht="10.5" hidden="1" x14ac:dyDescent="0.25"/>
    <row r="358" ht="10.5" hidden="1" x14ac:dyDescent="0.25"/>
    <row r="359" ht="10.5" hidden="1" x14ac:dyDescent="0.25"/>
    <row r="360" ht="10.5" hidden="1" x14ac:dyDescent="0.25"/>
    <row r="361" ht="10.5" hidden="1" x14ac:dyDescent="0.25"/>
    <row r="362" ht="10.5" hidden="1" x14ac:dyDescent="0.25"/>
    <row r="363" ht="10.5" hidden="1" x14ac:dyDescent="0.25"/>
    <row r="364" ht="10.5" hidden="1" x14ac:dyDescent="0.25"/>
    <row r="365" ht="10.5" hidden="1" x14ac:dyDescent="0.25"/>
    <row r="366" ht="10.5" hidden="1" x14ac:dyDescent="0.25"/>
    <row r="367" ht="10.5" hidden="1" x14ac:dyDescent="0.25"/>
    <row r="368" ht="10.5" hidden="1" x14ac:dyDescent="0.25"/>
    <row r="369" ht="10.5" hidden="1" x14ac:dyDescent="0.25"/>
    <row r="370" ht="10.5" hidden="1" x14ac:dyDescent="0.25"/>
    <row r="371" ht="10.5" hidden="1" x14ac:dyDescent="0.25"/>
    <row r="372" ht="10.5" hidden="1" x14ac:dyDescent="0.25"/>
    <row r="373" ht="10.5" hidden="1" x14ac:dyDescent="0.25"/>
    <row r="374" ht="10.5" hidden="1" x14ac:dyDescent="0.25"/>
    <row r="375" ht="10.5" hidden="1" x14ac:dyDescent="0.25"/>
    <row r="376" ht="10.5" hidden="1" x14ac:dyDescent="0.25"/>
    <row r="377" ht="10.5" hidden="1" x14ac:dyDescent="0.25"/>
    <row r="378" ht="10.5" hidden="1" x14ac:dyDescent="0.25"/>
    <row r="379" ht="10.5" hidden="1" x14ac:dyDescent="0.25"/>
    <row r="380" ht="10.5" hidden="1" x14ac:dyDescent="0.25"/>
    <row r="381" ht="10.5" hidden="1" x14ac:dyDescent="0.25"/>
    <row r="382" ht="10.5" hidden="1" x14ac:dyDescent="0.25"/>
    <row r="383" ht="10.5" hidden="1" x14ac:dyDescent="0.25"/>
    <row r="384" ht="10.5" hidden="1" x14ac:dyDescent="0.25"/>
    <row r="385" ht="10.5" hidden="1" x14ac:dyDescent="0.25"/>
    <row r="386" ht="10.5" hidden="1" x14ac:dyDescent="0.25"/>
    <row r="387" ht="10.5" hidden="1" x14ac:dyDescent="0.25"/>
    <row r="388" ht="10.5" hidden="1" x14ac:dyDescent="0.25"/>
    <row r="389" ht="10.5" hidden="1" x14ac:dyDescent="0.25"/>
    <row r="390" ht="10.5" hidden="1" x14ac:dyDescent="0.25"/>
    <row r="391" ht="10.5" hidden="1" x14ac:dyDescent="0.25"/>
    <row r="392" ht="10.5" hidden="1" x14ac:dyDescent="0.25"/>
    <row r="393" ht="10.5" hidden="1" x14ac:dyDescent="0.25"/>
    <row r="394" ht="10.5" hidden="1" x14ac:dyDescent="0.25"/>
    <row r="395" ht="10.5" hidden="1" x14ac:dyDescent="0.25"/>
    <row r="396" ht="10.5" hidden="1" x14ac:dyDescent="0.25"/>
    <row r="397" ht="10.5" hidden="1" x14ac:dyDescent="0.25"/>
    <row r="398" ht="10.5" hidden="1" x14ac:dyDescent="0.25"/>
    <row r="399" ht="10.5" hidden="1" x14ac:dyDescent="0.25"/>
    <row r="400" ht="10.5" hidden="1" x14ac:dyDescent="0.25"/>
    <row r="401" ht="10.5" hidden="1" x14ac:dyDescent="0.25"/>
    <row r="402" ht="10.5" hidden="1" x14ac:dyDescent="0.25"/>
    <row r="403" ht="10.5" hidden="1" x14ac:dyDescent="0.25"/>
    <row r="404" ht="10.5" hidden="1" x14ac:dyDescent="0.25"/>
    <row r="405" ht="10.5" hidden="1" x14ac:dyDescent="0.25"/>
    <row r="406" ht="10.5" hidden="1" x14ac:dyDescent="0.25"/>
    <row r="407" ht="10.5" hidden="1" x14ac:dyDescent="0.25"/>
    <row r="408" ht="10.5" hidden="1" x14ac:dyDescent="0.25"/>
    <row r="409" ht="10.5" hidden="1" x14ac:dyDescent="0.25"/>
    <row r="410" ht="10.5" hidden="1" x14ac:dyDescent="0.25"/>
    <row r="411" ht="10.5" hidden="1" x14ac:dyDescent="0.25"/>
    <row r="412" ht="10.5" hidden="1" x14ac:dyDescent="0.25"/>
    <row r="413" ht="10.5" hidden="1" x14ac:dyDescent="0.25"/>
    <row r="414" ht="10.5" hidden="1" x14ac:dyDescent="0.25"/>
    <row r="415" ht="10.5" hidden="1" x14ac:dyDescent="0.25"/>
    <row r="416" ht="10.5" hidden="1" x14ac:dyDescent="0.25"/>
    <row r="417" ht="10.5" hidden="1" x14ac:dyDescent="0.25"/>
    <row r="418" ht="10.5" hidden="1" x14ac:dyDescent="0.25"/>
    <row r="419" ht="10.5" hidden="1" x14ac:dyDescent="0.25"/>
    <row r="420" ht="10.5" hidden="1" x14ac:dyDescent="0.25"/>
    <row r="421" ht="10.5" hidden="1" x14ac:dyDescent="0.25"/>
    <row r="422" ht="10.5" hidden="1" x14ac:dyDescent="0.25"/>
    <row r="423" ht="10.5" hidden="1" x14ac:dyDescent="0.25"/>
    <row r="424" ht="10.5" hidden="1" x14ac:dyDescent="0.25"/>
    <row r="425" ht="10.5" hidden="1" x14ac:dyDescent="0.25"/>
    <row r="426" ht="10.5" hidden="1" x14ac:dyDescent="0.25"/>
    <row r="427" ht="10.5" hidden="1" x14ac:dyDescent="0.25"/>
    <row r="428" ht="10.5" hidden="1" x14ac:dyDescent="0.25"/>
    <row r="429" ht="10.5" hidden="1" x14ac:dyDescent="0.25"/>
    <row r="430" ht="10.5" hidden="1" x14ac:dyDescent="0.25"/>
    <row r="431" ht="10.5" hidden="1" x14ac:dyDescent="0.25"/>
    <row r="432" ht="10.5" hidden="1" x14ac:dyDescent="0.25"/>
    <row r="433" ht="10.5" hidden="1" x14ac:dyDescent="0.25"/>
    <row r="434" ht="10.5" hidden="1" x14ac:dyDescent="0.25"/>
    <row r="435" ht="10.5" hidden="1" x14ac:dyDescent="0.25"/>
    <row r="436" ht="10.5" hidden="1" x14ac:dyDescent="0.25"/>
    <row r="437" ht="10.5" hidden="1" x14ac:dyDescent="0.25"/>
    <row r="438" ht="10.5" hidden="1" x14ac:dyDescent="0.25"/>
    <row r="439" ht="10.5" hidden="1" x14ac:dyDescent="0.25"/>
    <row r="440" ht="10.5" hidden="1" x14ac:dyDescent="0.25"/>
    <row r="441" ht="10.5" hidden="1" x14ac:dyDescent="0.25"/>
    <row r="442" ht="10.5" hidden="1" x14ac:dyDescent="0.25"/>
    <row r="443" ht="10.5" hidden="1" x14ac:dyDescent="0.25"/>
    <row r="444" ht="10.5" hidden="1" x14ac:dyDescent="0.25"/>
    <row r="445" ht="10.5" hidden="1" x14ac:dyDescent="0.25"/>
    <row r="446" ht="10.5" hidden="1" x14ac:dyDescent="0.25"/>
    <row r="447" ht="10.5" hidden="1" x14ac:dyDescent="0.25"/>
    <row r="448" ht="10.5" hidden="1" x14ac:dyDescent="0.25"/>
    <row r="449" ht="10.5" hidden="1" x14ac:dyDescent="0.25"/>
    <row r="450" ht="10.5" hidden="1" x14ac:dyDescent="0.25"/>
    <row r="451" ht="10.5" hidden="1" x14ac:dyDescent="0.25"/>
    <row r="452" ht="10.5" hidden="1" x14ac:dyDescent="0.25"/>
    <row r="453" ht="10.5" hidden="1" x14ac:dyDescent="0.25"/>
    <row r="454" ht="10.5" hidden="1" x14ac:dyDescent="0.25"/>
    <row r="455" ht="10.5" hidden="1" x14ac:dyDescent="0.25"/>
    <row r="456" ht="10.5" hidden="1" x14ac:dyDescent="0.25"/>
    <row r="457" ht="10.5" hidden="1" x14ac:dyDescent="0.25"/>
    <row r="458" ht="10.5" hidden="1" x14ac:dyDescent="0.25"/>
    <row r="459" ht="10.5" hidden="1" x14ac:dyDescent="0.25"/>
    <row r="460" ht="10.5" hidden="1" x14ac:dyDescent="0.25"/>
    <row r="461" ht="10.5" hidden="1" x14ac:dyDescent="0.25"/>
    <row r="462" ht="10.5" hidden="1" x14ac:dyDescent="0.25"/>
    <row r="463" ht="10.5" hidden="1" x14ac:dyDescent="0.25"/>
    <row r="464" ht="10.5" hidden="1" x14ac:dyDescent="0.25"/>
    <row r="465" ht="10.5" hidden="1" x14ac:dyDescent="0.25"/>
    <row r="466" ht="10.5" hidden="1" x14ac:dyDescent="0.25"/>
    <row r="467" ht="10.5" hidden="1" x14ac:dyDescent="0.25"/>
    <row r="468" ht="10.5" hidden="1" x14ac:dyDescent="0.25"/>
    <row r="469" ht="10.5" hidden="1" x14ac:dyDescent="0.25"/>
    <row r="470" ht="10.5" hidden="1" x14ac:dyDescent="0.25"/>
    <row r="471" ht="10.5" hidden="1" x14ac:dyDescent="0.25"/>
    <row r="472" ht="10.5" hidden="1" x14ac:dyDescent="0.25"/>
    <row r="473" ht="10.5" hidden="1" x14ac:dyDescent="0.25"/>
    <row r="474" ht="10.5" hidden="1" x14ac:dyDescent="0.25"/>
    <row r="475" ht="10.5" hidden="1" x14ac:dyDescent="0.25"/>
    <row r="476" ht="10.5" hidden="1" x14ac:dyDescent="0.25"/>
    <row r="477" ht="10.5" hidden="1" x14ac:dyDescent="0.25"/>
    <row r="478" ht="10.5" hidden="1" x14ac:dyDescent="0.25"/>
    <row r="479" ht="10.5" hidden="1" x14ac:dyDescent="0.25"/>
    <row r="480" ht="10.5" hidden="1" x14ac:dyDescent="0.25"/>
    <row r="481" ht="10.5" hidden="1" x14ac:dyDescent="0.25"/>
    <row r="482" ht="10.5" hidden="1" x14ac:dyDescent="0.25"/>
    <row r="483" ht="10.5" hidden="1" x14ac:dyDescent="0.25"/>
    <row r="484" ht="10.5" hidden="1" x14ac:dyDescent="0.25"/>
    <row r="485" ht="10.5" hidden="1" x14ac:dyDescent="0.25"/>
    <row r="486" ht="10.5" hidden="1" x14ac:dyDescent="0.25"/>
    <row r="487" ht="10.5" hidden="1" x14ac:dyDescent="0.25"/>
    <row r="488" ht="10.5" hidden="1" x14ac:dyDescent="0.25"/>
    <row r="489" ht="10.5" hidden="1" x14ac:dyDescent="0.25"/>
    <row r="490" ht="10.5" hidden="1" x14ac:dyDescent="0.25"/>
    <row r="491" ht="10.5" hidden="1" x14ac:dyDescent="0.25"/>
    <row r="492" ht="10.5" hidden="1" x14ac:dyDescent="0.25"/>
    <row r="493" ht="10.5" hidden="1" x14ac:dyDescent="0.25"/>
    <row r="494" ht="10.5" hidden="1" x14ac:dyDescent="0.25"/>
    <row r="495" ht="10.5" hidden="1" x14ac:dyDescent="0.25"/>
    <row r="496" ht="10.5" hidden="1" x14ac:dyDescent="0.25"/>
    <row r="497" ht="10.5" hidden="1" x14ac:dyDescent="0.25"/>
    <row r="498" ht="10.5" hidden="1" x14ac:dyDescent="0.25"/>
    <row r="499" ht="10.5" hidden="1" x14ac:dyDescent="0.25"/>
    <row r="500" ht="10.5" hidden="1" x14ac:dyDescent="0.25"/>
    <row r="501" ht="10.5" hidden="1" x14ac:dyDescent="0.25"/>
    <row r="502" ht="10.5" hidden="1" x14ac:dyDescent="0.25"/>
    <row r="503" ht="10.5" hidden="1" x14ac:dyDescent="0.25"/>
    <row r="504" ht="10.5" hidden="1" x14ac:dyDescent="0.25"/>
    <row r="505" ht="10.5" hidden="1" x14ac:dyDescent="0.25"/>
    <row r="506" ht="10.5" hidden="1" x14ac:dyDescent="0.25"/>
    <row r="507" ht="10.5" hidden="1" x14ac:dyDescent="0.25"/>
    <row r="508" ht="10.5" hidden="1" x14ac:dyDescent="0.25"/>
    <row r="509" ht="10.5" hidden="1" x14ac:dyDescent="0.25"/>
    <row r="510" ht="10.5" hidden="1" x14ac:dyDescent="0.25"/>
    <row r="511" ht="10.5" hidden="1" x14ac:dyDescent="0.25"/>
    <row r="512" ht="10.5" hidden="1" x14ac:dyDescent="0.25"/>
    <row r="513" ht="10.5" hidden="1" x14ac:dyDescent="0.25"/>
    <row r="514" ht="10.5" hidden="1" x14ac:dyDescent="0.25"/>
    <row r="515" ht="10.5" hidden="1" x14ac:dyDescent="0.25"/>
    <row r="516" ht="10.5" hidden="1" x14ac:dyDescent="0.25"/>
    <row r="517" ht="10.5" hidden="1" x14ac:dyDescent="0.25"/>
    <row r="518" ht="10.5" hidden="1" x14ac:dyDescent="0.25"/>
    <row r="519" ht="10.5" hidden="1" x14ac:dyDescent="0.25"/>
    <row r="520" ht="10.5" hidden="1" x14ac:dyDescent="0.25"/>
    <row r="521" ht="10.5" hidden="1" x14ac:dyDescent="0.25"/>
    <row r="522" ht="10.5" hidden="1" x14ac:dyDescent="0.25"/>
    <row r="523" ht="10.5" hidden="1" x14ac:dyDescent="0.25"/>
    <row r="524" ht="10.5" hidden="1" x14ac:dyDescent="0.25"/>
    <row r="525" ht="10.5" hidden="1" x14ac:dyDescent="0.25"/>
    <row r="526" ht="10.5" hidden="1" x14ac:dyDescent="0.25"/>
    <row r="527" ht="10.5" hidden="1" x14ac:dyDescent="0.25"/>
    <row r="528" ht="10.5" hidden="1" x14ac:dyDescent="0.25"/>
    <row r="529" ht="10.5" hidden="1" x14ac:dyDescent="0.25"/>
    <row r="530" ht="10.5" hidden="1" x14ac:dyDescent="0.25"/>
    <row r="531" ht="10.5" hidden="1" x14ac:dyDescent="0.25"/>
    <row r="532" ht="10.5" hidden="1" x14ac:dyDescent="0.25"/>
    <row r="533" ht="10.5" hidden="1" x14ac:dyDescent="0.25"/>
    <row r="534" ht="10.5" hidden="1" x14ac:dyDescent="0.25"/>
    <row r="535" ht="10.5" hidden="1" x14ac:dyDescent="0.25"/>
    <row r="536" ht="10.5" hidden="1" x14ac:dyDescent="0.25"/>
    <row r="537" ht="10.5" hidden="1" x14ac:dyDescent="0.25"/>
    <row r="538" ht="10.5" hidden="1" x14ac:dyDescent="0.25"/>
    <row r="539" ht="10.5" hidden="1" x14ac:dyDescent="0.25"/>
    <row r="540" ht="10.5" hidden="1" x14ac:dyDescent="0.25"/>
    <row r="541" ht="10.5" hidden="1" x14ac:dyDescent="0.25"/>
    <row r="542" ht="10.5" hidden="1" x14ac:dyDescent="0.25"/>
    <row r="543" ht="10.5" hidden="1" x14ac:dyDescent="0.25"/>
    <row r="544" ht="10.5" hidden="1" x14ac:dyDescent="0.25"/>
    <row r="545" ht="10.5" hidden="1" x14ac:dyDescent="0.25"/>
    <row r="546" ht="10.5" hidden="1" x14ac:dyDescent="0.25"/>
    <row r="547" ht="10.5" hidden="1" x14ac:dyDescent="0.25"/>
    <row r="548" ht="10.5" hidden="1" x14ac:dyDescent="0.25"/>
    <row r="549" ht="10.5" hidden="1" x14ac:dyDescent="0.25"/>
    <row r="550" ht="10.5" hidden="1" x14ac:dyDescent="0.25"/>
    <row r="551" ht="10.5" hidden="1" x14ac:dyDescent="0.25"/>
    <row r="552" ht="10.5" hidden="1" x14ac:dyDescent="0.25"/>
    <row r="553" ht="10.5" hidden="1" x14ac:dyDescent="0.25"/>
    <row r="554" ht="10.5" hidden="1" x14ac:dyDescent="0.25"/>
    <row r="555" ht="10.5" hidden="1" x14ac:dyDescent="0.25"/>
    <row r="556" ht="10.5" hidden="1" x14ac:dyDescent="0.25"/>
    <row r="557" ht="10.5" hidden="1" x14ac:dyDescent="0.25"/>
    <row r="558" ht="10.5" hidden="1" x14ac:dyDescent="0.25"/>
    <row r="559" ht="10.5" hidden="1" x14ac:dyDescent="0.25"/>
    <row r="560" ht="10.5" hidden="1" x14ac:dyDescent="0.25"/>
    <row r="561" ht="10.5" hidden="1" x14ac:dyDescent="0.25"/>
    <row r="562" ht="10.5" hidden="1" x14ac:dyDescent="0.25"/>
    <row r="563" ht="10.5" hidden="1" x14ac:dyDescent="0.25"/>
    <row r="564" ht="10.5" hidden="1" x14ac:dyDescent="0.25"/>
    <row r="565" ht="10.5" hidden="1" x14ac:dyDescent="0.25"/>
    <row r="566" ht="10.5" hidden="1" x14ac:dyDescent="0.25"/>
    <row r="567" ht="10.5" hidden="1" x14ac:dyDescent="0.25"/>
    <row r="568" ht="10.5" hidden="1" x14ac:dyDescent="0.25"/>
    <row r="569" ht="10.5" hidden="1" x14ac:dyDescent="0.25"/>
    <row r="570" ht="10.5" hidden="1" x14ac:dyDescent="0.25"/>
    <row r="571" ht="10.5" hidden="1" x14ac:dyDescent="0.25"/>
    <row r="572" ht="10.5" hidden="1" x14ac:dyDescent="0.25"/>
    <row r="573" ht="10.5" hidden="1" x14ac:dyDescent="0.25"/>
    <row r="574" ht="10.5" hidden="1" x14ac:dyDescent="0.25"/>
    <row r="575" ht="10.5" hidden="1" x14ac:dyDescent="0.25"/>
    <row r="576" ht="10.5" hidden="1" x14ac:dyDescent="0.25"/>
    <row r="577" ht="10.5" hidden="1" x14ac:dyDescent="0.25"/>
    <row r="578" ht="10.5" hidden="1" x14ac:dyDescent="0.25"/>
    <row r="579" ht="10.5" hidden="1" x14ac:dyDescent="0.25"/>
    <row r="580" ht="10.5" hidden="1" x14ac:dyDescent="0.25"/>
    <row r="581" ht="10.5" hidden="1" x14ac:dyDescent="0.25"/>
    <row r="582" ht="10.5" hidden="1" x14ac:dyDescent="0.25"/>
    <row r="583" ht="10.5" hidden="1" x14ac:dyDescent="0.25"/>
    <row r="584" ht="10.5" hidden="1" x14ac:dyDescent="0.25"/>
    <row r="585" ht="10.5" hidden="1" x14ac:dyDescent="0.25"/>
    <row r="586" ht="10.5" hidden="1" x14ac:dyDescent="0.25"/>
    <row r="587" ht="10.5" hidden="1" x14ac:dyDescent="0.25"/>
    <row r="588" ht="10.5" hidden="1" x14ac:dyDescent="0.25"/>
    <row r="589" ht="10.5" hidden="1" x14ac:dyDescent="0.25"/>
    <row r="590" ht="10.5" hidden="1" x14ac:dyDescent="0.25"/>
    <row r="591" ht="10.5" hidden="1" x14ac:dyDescent="0.25"/>
    <row r="592" ht="10.5" hidden="1" x14ac:dyDescent="0.25"/>
    <row r="593" ht="10.5" hidden="1" x14ac:dyDescent="0.25"/>
    <row r="594" ht="10.5" hidden="1" x14ac:dyDescent="0.25"/>
    <row r="595" ht="10.5" hidden="1" x14ac:dyDescent="0.25"/>
    <row r="596" ht="10.5" hidden="1" x14ac:dyDescent="0.25"/>
    <row r="597" ht="10.5" hidden="1" x14ac:dyDescent="0.25"/>
    <row r="598" ht="10.5" hidden="1" x14ac:dyDescent="0.25"/>
    <row r="599" ht="10.5" hidden="1" x14ac:dyDescent="0.25"/>
    <row r="600" ht="10.5" hidden="1" x14ac:dyDescent="0.25"/>
    <row r="601" ht="10.5" hidden="1" x14ac:dyDescent="0.25"/>
    <row r="602" ht="10.5" hidden="1" x14ac:dyDescent="0.25"/>
    <row r="603" ht="10.5" hidden="1" x14ac:dyDescent="0.25"/>
    <row r="604" ht="10.5" hidden="1" x14ac:dyDescent="0.25"/>
    <row r="605" ht="10.5" hidden="1" x14ac:dyDescent="0.25"/>
    <row r="606" ht="10.5" hidden="1" x14ac:dyDescent="0.25"/>
    <row r="607" ht="10.5" hidden="1" x14ac:dyDescent="0.25"/>
    <row r="608" ht="10.5" hidden="1" x14ac:dyDescent="0.25"/>
    <row r="609" ht="10.5" hidden="1" x14ac:dyDescent="0.25"/>
    <row r="610" ht="10.5" hidden="1" x14ac:dyDescent="0.25"/>
    <row r="611" ht="10.5" hidden="1" x14ac:dyDescent="0.25"/>
    <row r="612" ht="10.5" hidden="1" x14ac:dyDescent="0.25"/>
    <row r="613" ht="10.5" hidden="1" x14ac:dyDescent="0.25"/>
    <row r="614" ht="10.5" hidden="1" x14ac:dyDescent="0.25"/>
    <row r="615" ht="10.5" hidden="1" x14ac:dyDescent="0.25"/>
    <row r="616" ht="10.5" hidden="1" x14ac:dyDescent="0.25"/>
    <row r="617" ht="10.5" hidden="1" x14ac:dyDescent="0.25"/>
    <row r="618" ht="10.5" hidden="1" x14ac:dyDescent="0.25"/>
    <row r="619" ht="10.5" hidden="1" x14ac:dyDescent="0.25"/>
    <row r="620" ht="10.5" hidden="1" x14ac:dyDescent="0.25"/>
    <row r="621" ht="10.5" hidden="1" x14ac:dyDescent="0.25"/>
    <row r="622" ht="10.5" hidden="1" x14ac:dyDescent="0.25"/>
    <row r="623" ht="10.5" hidden="1" x14ac:dyDescent="0.25"/>
    <row r="624" ht="10.5" hidden="1" x14ac:dyDescent="0.25"/>
    <row r="625" ht="10.5" hidden="1" x14ac:dyDescent="0.25"/>
    <row r="626" ht="10.5" hidden="1" x14ac:dyDescent="0.25"/>
    <row r="627" ht="10.5" hidden="1" x14ac:dyDescent="0.25"/>
    <row r="628" ht="10.5" hidden="1" x14ac:dyDescent="0.25"/>
    <row r="629" ht="10.5" hidden="1" x14ac:dyDescent="0.25"/>
    <row r="630" ht="10.5" hidden="1" x14ac:dyDescent="0.25"/>
    <row r="631" ht="10.5" hidden="1" x14ac:dyDescent="0.25"/>
    <row r="632" ht="10.5" hidden="1" x14ac:dyDescent="0.25"/>
    <row r="633" ht="10.5" hidden="1" x14ac:dyDescent="0.25"/>
    <row r="634" ht="10.5" hidden="1" x14ac:dyDescent="0.25"/>
    <row r="635" ht="10.5" hidden="1" x14ac:dyDescent="0.25"/>
    <row r="636" ht="10.5" hidden="1" x14ac:dyDescent="0.25"/>
    <row r="637" ht="10.5" hidden="1" x14ac:dyDescent="0.25"/>
    <row r="638" ht="10.5" hidden="1" x14ac:dyDescent="0.25"/>
    <row r="639" ht="10.5" hidden="1" x14ac:dyDescent="0.25"/>
    <row r="640" ht="10.5" hidden="1" x14ac:dyDescent="0.25"/>
    <row r="641" ht="10.5" hidden="1" x14ac:dyDescent="0.25"/>
    <row r="642" ht="10.5" hidden="1" x14ac:dyDescent="0.25"/>
    <row r="643" ht="10.5" hidden="1" x14ac:dyDescent="0.25"/>
    <row r="644" ht="10.5" hidden="1" x14ac:dyDescent="0.25"/>
    <row r="645" ht="10.5" hidden="1" x14ac:dyDescent="0.25"/>
    <row r="646" ht="10.5" hidden="1" x14ac:dyDescent="0.25"/>
    <row r="647" ht="10.5" hidden="1" x14ac:dyDescent="0.25"/>
    <row r="648" ht="10.5" hidden="1" x14ac:dyDescent="0.25"/>
    <row r="649" ht="10.5" hidden="1" x14ac:dyDescent="0.25"/>
    <row r="650" ht="10.5" hidden="1" x14ac:dyDescent="0.25"/>
    <row r="651" ht="10.5" hidden="1" x14ac:dyDescent="0.25"/>
    <row r="652" ht="10.5" hidden="1" x14ac:dyDescent="0.25"/>
    <row r="653" ht="10.5" hidden="1" x14ac:dyDescent="0.25"/>
    <row r="654" ht="10.5" hidden="1" x14ac:dyDescent="0.25"/>
    <row r="655" ht="10.5" hidden="1" x14ac:dyDescent="0.25"/>
    <row r="656" ht="10.5" hidden="1" x14ac:dyDescent="0.25"/>
    <row r="657" ht="10.5" hidden="1" x14ac:dyDescent="0.25"/>
    <row r="658" ht="10.5" hidden="1" x14ac:dyDescent="0.25"/>
    <row r="659" ht="10.5" hidden="1" x14ac:dyDescent="0.25"/>
    <row r="660" ht="10.5" hidden="1" x14ac:dyDescent="0.25"/>
    <row r="661" ht="10.5" hidden="1" x14ac:dyDescent="0.25"/>
    <row r="662" ht="10.5" hidden="1" x14ac:dyDescent="0.25"/>
    <row r="663" ht="10.5" hidden="1" x14ac:dyDescent="0.25"/>
    <row r="664" ht="10.5" hidden="1" x14ac:dyDescent="0.25"/>
    <row r="665" ht="10.5" hidden="1" x14ac:dyDescent="0.25"/>
    <row r="666" ht="10.5" hidden="1" x14ac:dyDescent="0.25"/>
    <row r="667" ht="10.5" hidden="1" x14ac:dyDescent="0.25"/>
    <row r="668" ht="10.5" hidden="1" x14ac:dyDescent="0.25"/>
    <row r="669" ht="10.5" hidden="1" x14ac:dyDescent="0.25"/>
    <row r="670" ht="10.5" hidden="1" x14ac:dyDescent="0.25"/>
    <row r="671" ht="10.5" hidden="1" x14ac:dyDescent="0.25"/>
    <row r="672" ht="10.5" hidden="1" x14ac:dyDescent="0.25"/>
    <row r="673" ht="10.5" hidden="1" x14ac:dyDescent="0.25"/>
    <row r="674" ht="10.5" hidden="1" x14ac:dyDescent="0.25"/>
    <row r="675" ht="10.5" hidden="1" x14ac:dyDescent="0.25"/>
    <row r="676" ht="10.5" hidden="1" x14ac:dyDescent="0.25"/>
    <row r="677" ht="10.5" hidden="1" x14ac:dyDescent="0.25"/>
    <row r="678" ht="10.5" hidden="1" x14ac:dyDescent="0.25"/>
    <row r="679" ht="10.5" hidden="1" x14ac:dyDescent="0.25"/>
    <row r="680" ht="10.5" hidden="1" x14ac:dyDescent="0.25"/>
    <row r="681" ht="10.5" hidden="1" x14ac:dyDescent="0.25"/>
    <row r="682" ht="10.5" hidden="1" x14ac:dyDescent="0.25"/>
    <row r="683" ht="10.5" hidden="1" x14ac:dyDescent="0.25"/>
    <row r="684" ht="10.5" hidden="1" x14ac:dyDescent="0.25"/>
    <row r="685" ht="10.5" hidden="1" x14ac:dyDescent="0.25"/>
    <row r="686" ht="10.5" hidden="1" x14ac:dyDescent="0.25"/>
    <row r="687" ht="10.5" hidden="1" x14ac:dyDescent="0.25"/>
    <row r="688" ht="10.5" hidden="1" x14ac:dyDescent="0.25"/>
    <row r="689" ht="10.5" hidden="1" x14ac:dyDescent="0.25"/>
    <row r="690" ht="10.5" hidden="1" x14ac:dyDescent="0.25"/>
    <row r="691" ht="10.5" hidden="1" x14ac:dyDescent="0.25"/>
    <row r="692" ht="10.5" hidden="1" x14ac:dyDescent="0.25"/>
    <row r="693" ht="10.5" hidden="1" x14ac:dyDescent="0.25"/>
    <row r="694" ht="10.5" hidden="1" x14ac:dyDescent="0.25"/>
    <row r="695" ht="10.5" hidden="1" x14ac:dyDescent="0.25"/>
    <row r="696" ht="10.5" hidden="1" x14ac:dyDescent="0.25"/>
    <row r="697" ht="10.5" hidden="1" x14ac:dyDescent="0.25"/>
    <row r="698" ht="10.5" hidden="1" x14ac:dyDescent="0.25"/>
    <row r="699" ht="10.5" hidden="1" x14ac:dyDescent="0.25"/>
    <row r="700" ht="10.5" hidden="1" x14ac:dyDescent="0.25"/>
    <row r="701" ht="10.5" hidden="1" x14ac:dyDescent="0.25"/>
    <row r="702" ht="10.5" hidden="1" x14ac:dyDescent="0.25"/>
    <row r="703" ht="10.5" hidden="1" x14ac:dyDescent="0.25"/>
    <row r="704" ht="10.5" hidden="1" x14ac:dyDescent="0.25"/>
    <row r="705" ht="10.5" hidden="1" x14ac:dyDescent="0.25"/>
    <row r="706" ht="10.5" hidden="1" x14ac:dyDescent="0.25"/>
    <row r="707" ht="10.5" hidden="1" x14ac:dyDescent="0.25"/>
    <row r="708" ht="10.5" hidden="1" x14ac:dyDescent="0.25"/>
    <row r="709" ht="10.5" hidden="1" x14ac:dyDescent="0.25"/>
    <row r="710" ht="10.5" hidden="1" x14ac:dyDescent="0.25"/>
    <row r="711" ht="10.5" hidden="1" x14ac:dyDescent="0.25"/>
    <row r="712" ht="10.5" hidden="1" x14ac:dyDescent="0.25"/>
    <row r="713" ht="10.5" hidden="1" x14ac:dyDescent="0.25"/>
    <row r="714" ht="10.5" hidden="1" x14ac:dyDescent="0.25"/>
    <row r="715" ht="10.5" hidden="1" x14ac:dyDescent="0.25"/>
    <row r="716" ht="10.5" hidden="1" x14ac:dyDescent="0.25"/>
    <row r="717" ht="10.5" hidden="1" x14ac:dyDescent="0.25"/>
    <row r="718" ht="10.5" hidden="1" x14ac:dyDescent="0.25"/>
    <row r="719" ht="10.5" hidden="1" x14ac:dyDescent="0.25"/>
    <row r="720" ht="10.5" hidden="1" x14ac:dyDescent="0.25"/>
    <row r="721" ht="10.5" hidden="1" x14ac:dyDescent="0.25"/>
    <row r="722" ht="10.5" hidden="1" x14ac:dyDescent="0.25"/>
    <row r="723" ht="10.5" hidden="1" x14ac:dyDescent="0.25"/>
    <row r="724" ht="10.5" hidden="1" x14ac:dyDescent="0.25"/>
    <row r="725" ht="10.5" hidden="1" x14ac:dyDescent="0.25"/>
    <row r="726" ht="10.5" hidden="1" x14ac:dyDescent="0.25"/>
    <row r="727" ht="10.5" hidden="1" x14ac:dyDescent="0.25"/>
    <row r="728" ht="10.5" hidden="1" x14ac:dyDescent="0.25"/>
    <row r="729" ht="10.5" hidden="1" x14ac:dyDescent="0.25"/>
    <row r="730" ht="10.5" hidden="1" x14ac:dyDescent="0.25"/>
    <row r="731" ht="10.5" hidden="1" x14ac:dyDescent="0.25"/>
    <row r="732" ht="10.5" hidden="1" x14ac:dyDescent="0.25"/>
    <row r="733" ht="10.5" hidden="1" x14ac:dyDescent="0.25"/>
    <row r="734" ht="10.5" hidden="1" x14ac:dyDescent="0.25"/>
    <row r="735" ht="10.5" hidden="1" x14ac:dyDescent="0.25"/>
    <row r="736" ht="10.5" hidden="1" x14ac:dyDescent="0.25"/>
    <row r="737" ht="10.5" hidden="1" x14ac:dyDescent="0.25"/>
    <row r="738" ht="10.5" hidden="1" x14ac:dyDescent="0.25"/>
    <row r="739" ht="10.5" hidden="1" x14ac:dyDescent="0.25"/>
    <row r="740" ht="10.5" hidden="1" x14ac:dyDescent="0.25"/>
    <row r="741" ht="10.5" hidden="1" x14ac:dyDescent="0.25"/>
    <row r="742" ht="10.5" hidden="1" x14ac:dyDescent="0.25"/>
    <row r="743" ht="10.5" hidden="1" x14ac:dyDescent="0.25"/>
    <row r="744" ht="10.5" hidden="1" x14ac:dyDescent="0.25"/>
    <row r="745" ht="10.5" hidden="1" x14ac:dyDescent="0.25"/>
    <row r="746" ht="10.5" hidden="1" x14ac:dyDescent="0.25"/>
    <row r="747" ht="10.5" hidden="1" x14ac:dyDescent="0.25"/>
    <row r="748" ht="10.5" hidden="1" x14ac:dyDescent="0.25"/>
    <row r="749" ht="10.5" hidden="1" x14ac:dyDescent="0.25"/>
    <row r="750" ht="10.5" hidden="1" x14ac:dyDescent="0.25"/>
    <row r="751" ht="10.5" hidden="1" x14ac:dyDescent="0.25"/>
    <row r="752" ht="10.5" hidden="1" x14ac:dyDescent="0.25"/>
    <row r="753" ht="10.5" hidden="1" x14ac:dyDescent="0.25"/>
    <row r="754" ht="10.5" hidden="1" x14ac:dyDescent="0.25"/>
    <row r="755" ht="10.5" hidden="1" x14ac:dyDescent="0.25"/>
    <row r="756" ht="10.5" hidden="1" x14ac:dyDescent="0.25"/>
    <row r="757" ht="10.5" hidden="1" x14ac:dyDescent="0.25"/>
    <row r="758" ht="10.5" hidden="1" x14ac:dyDescent="0.25"/>
    <row r="759" ht="10.5" hidden="1" x14ac:dyDescent="0.25"/>
    <row r="760" ht="10.5" hidden="1" x14ac:dyDescent="0.25"/>
    <row r="761" ht="10.5" hidden="1" x14ac:dyDescent="0.25"/>
    <row r="762" ht="10.5" hidden="1" x14ac:dyDescent="0.25"/>
    <row r="763" ht="10.5" hidden="1" x14ac:dyDescent="0.25"/>
    <row r="764" ht="10.5" hidden="1" x14ac:dyDescent="0.25"/>
    <row r="765" ht="10.5" hidden="1" x14ac:dyDescent="0.25"/>
    <row r="766" ht="10.5" hidden="1" x14ac:dyDescent="0.25"/>
    <row r="767" ht="10.5" hidden="1" x14ac:dyDescent="0.25"/>
    <row r="768" ht="10.5" hidden="1" x14ac:dyDescent="0.25"/>
    <row r="769" ht="10.5" hidden="1" x14ac:dyDescent="0.25"/>
    <row r="770" ht="10.5" hidden="1" x14ac:dyDescent="0.25"/>
    <row r="771" ht="10.5" hidden="1" x14ac:dyDescent="0.25"/>
    <row r="772" ht="10.5" hidden="1" x14ac:dyDescent="0.25"/>
    <row r="773" ht="10.5" hidden="1" x14ac:dyDescent="0.25"/>
    <row r="774" ht="10.5" hidden="1" x14ac:dyDescent="0.25"/>
    <row r="775" ht="10.5" hidden="1" x14ac:dyDescent="0.25"/>
    <row r="776" ht="10.5" hidden="1" x14ac:dyDescent="0.25"/>
    <row r="777" ht="10.5" hidden="1" x14ac:dyDescent="0.25"/>
    <row r="778" ht="10.5" hidden="1" x14ac:dyDescent="0.25"/>
    <row r="779" ht="10.5" hidden="1" x14ac:dyDescent="0.25"/>
    <row r="780" ht="10.5" hidden="1" x14ac:dyDescent="0.25"/>
    <row r="781" ht="10.5" hidden="1" x14ac:dyDescent="0.25"/>
    <row r="782" ht="10.5" hidden="1" x14ac:dyDescent="0.25"/>
    <row r="783" ht="10.5" hidden="1" x14ac:dyDescent="0.25"/>
    <row r="784" ht="10.5" hidden="1" x14ac:dyDescent="0.25"/>
    <row r="785" ht="10.5" hidden="1" x14ac:dyDescent="0.25"/>
    <row r="786" ht="10.5" hidden="1" x14ac:dyDescent="0.25"/>
    <row r="787" ht="10.5" hidden="1" x14ac:dyDescent="0.25"/>
    <row r="788" ht="10.5" hidden="1" x14ac:dyDescent="0.25"/>
    <row r="789" ht="10.5" hidden="1" x14ac:dyDescent="0.25"/>
    <row r="790" ht="10.5" hidden="1" x14ac:dyDescent="0.25"/>
    <row r="791" ht="10.5" hidden="1" x14ac:dyDescent="0.25"/>
    <row r="792" ht="10.5" hidden="1" x14ac:dyDescent="0.25"/>
    <row r="793" ht="10.5" hidden="1" x14ac:dyDescent="0.25"/>
    <row r="794" ht="10.5" hidden="1" x14ac:dyDescent="0.25"/>
    <row r="795" ht="10.5" hidden="1" x14ac:dyDescent="0.25"/>
    <row r="796" ht="10.5" hidden="1" x14ac:dyDescent="0.25"/>
    <row r="797" ht="10.5" hidden="1" x14ac:dyDescent="0.25"/>
    <row r="798" ht="10.5" hidden="1" x14ac:dyDescent="0.25"/>
    <row r="799" ht="10.5" hidden="1" x14ac:dyDescent="0.25"/>
    <row r="800" ht="10.5" hidden="1" x14ac:dyDescent="0.25"/>
    <row r="801" ht="10.5" hidden="1" x14ac:dyDescent="0.25"/>
    <row r="802" ht="10.5" hidden="1" x14ac:dyDescent="0.25"/>
    <row r="803" ht="10.5" hidden="1" x14ac:dyDescent="0.25"/>
    <row r="804" ht="10.5" hidden="1" x14ac:dyDescent="0.25"/>
    <row r="805" ht="10.5" hidden="1" x14ac:dyDescent="0.25"/>
    <row r="806" ht="10.5" hidden="1" x14ac:dyDescent="0.25"/>
    <row r="807" ht="10.5" hidden="1" x14ac:dyDescent="0.25"/>
    <row r="808" ht="10.5" hidden="1" x14ac:dyDescent="0.25"/>
    <row r="809" ht="10.5" hidden="1" x14ac:dyDescent="0.25"/>
    <row r="810" ht="10.5" hidden="1" x14ac:dyDescent="0.25"/>
    <row r="811" ht="10.5" hidden="1" x14ac:dyDescent="0.25"/>
    <row r="812" ht="10.5" hidden="1" x14ac:dyDescent="0.25"/>
    <row r="813" ht="10.5" hidden="1" x14ac:dyDescent="0.25"/>
    <row r="814" ht="10.5" hidden="1" x14ac:dyDescent="0.25"/>
    <row r="815" ht="10.5" hidden="1" x14ac:dyDescent="0.25"/>
    <row r="816" ht="10.5" hidden="1" x14ac:dyDescent="0.25"/>
    <row r="817" ht="10.5" hidden="1" x14ac:dyDescent="0.25"/>
    <row r="818" ht="10.5" hidden="1" x14ac:dyDescent="0.25"/>
    <row r="819" ht="10.5" hidden="1" x14ac:dyDescent="0.25"/>
    <row r="820" ht="10.5" hidden="1" x14ac:dyDescent="0.25"/>
    <row r="821" ht="10.5" hidden="1" x14ac:dyDescent="0.25"/>
    <row r="822" ht="10.5" hidden="1" x14ac:dyDescent="0.25"/>
    <row r="823" ht="10.5" hidden="1" x14ac:dyDescent="0.25"/>
    <row r="824" ht="10.5" hidden="1" x14ac:dyDescent="0.25"/>
    <row r="825" ht="10.5" hidden="1" x14ac:dyDescent="0.25"/>
    <row r="826" ht="10.5" hidden="1" x14ac:dyDescent="0.25"/>
    <row r="827" ht="10.5" hidden="1" x14ac:dyDescent="0.25"/>
    <row r="828" ht="10.5" hidden="1" x14ac:dyDescent="0.25"/>
    <row r="829" ht="10.5" hidden="1" x14ac:dyDescent="0.25"/>
    <row r="830" ht="10.5" hidden="1" x14ac:dyDescent="0.25"/>
    <row r="831" ht="10.5" hidden="1" x14ac:dyDescent="0.25"/>
    <row r="832" ht="10.5" hidden="1" x14ac:dyDescent="0.25"/>
    <row r="833" ht="10.5" hidden="1" x14ac:dyDescent="0.25"/>
    <row r="834" ht="10.5" hidden="1" x14ac:dyDescent="0.25"/>
    <row r="835" ht="10.5" hidden="1" x14ac:dyDescent="0.25"/>
    <row r="836" ht="10.5" hidden="1" x14ac:dyDescent="0.25"/>
    <row r="837" ht="10.5" hidden="1" x14ac:dyDescent="0.25"/>
    <row r="838" ht="10.5" hidden="1" x14ac:dyDescent="0.25"/>
    <row r="839" ht="10.5" hidden="1" x14ac:dyDescent="0.25"/>
    <row r="840" ht="10.5" hidden="1" x14ac:dyDescent="0.25"/>
    <row r="841" ht="10.5" hidden="1" x14ac:dyDescent="0.25"/>
    <row r="842" ht="10.5" hidden="1" x14ac:dyDescent="0.25"/>
    <row r="843" ht="10.5" hidden="1" x14ac:dyDescent="0.25"/>
    <row r="844" ht="10.5" hidden="1" x14ac:dyDescent="0.25"/>
    <row r="845" ht="10.5" hidden="1" x14ac:dyDescent="0.25"/>
    <row r="846" ht="10.5" hidden="1" x14ac:dyDescent="0.25"/>
    <row r="847" ht="10.5" hidden="1" x14ac:dyDescent="0.25"/>
    <row r="848" ht="10.5" hidden="1" x14ac:dyDescent="0.25"/>
    <row r="849" ht="10.5" hidden="1" x14ac:dyDescent="0.25"/>
    <row r="850" ht="10.5" hidden="1" x14ac:dyDescent="0.25"/>
    <row r="851" ht="10.5" hidden="1" x14ac:dyDescent="0.25"/>
    <row r="852" ht="10.5" hidden="1" x14ac:dyDescent="0.25"/>
    <row r="853" ht="10.5" hidden="1" x14ac:dyDescent="0.25"/>
    <row r="854" ht="10.5" hidden="1" x14ac:dyDescent="0.25"/>
    <row r="855" ht="10.5" hidden="1" x14ac:dyDescent="0.25"/>
    <row r="856" ht="10.5" hidden="1" x14ac:dyDescent="0.25"/>
    <row r="857" ht="10.5" hidden="1" x14ac:dyDescent="0.25"/>
    <row r="858" ht="10.5" hidden="1" x14ac:dyDescent="0.25"/>
    <row r="859" ht="10.5" hidden="1" x14ac:dyDescent="0.25"/>
    <row r="860" ht="10.5" hidden="1" x14ac:dyDescent="0.25"/>
    <row r="861" ht="10.5" hidden="1" x14ac:dyDescent="0.25"/>
    <row r="862" ht="10.5" hidden="1" x14ac:dyDescent="0.25"/>
    <row r="863" ht="10.5" hidden="1" x14ac:dyDescent="0.25"/>
    <row r="864" ht="10.5" hidden="1" x14ac:dyDescent="0.25"/>
    <row r="865" ht="10.5" hidden="1" x14ac:dyDescent="0.25"/>
    <row r="866" ht="10.5" hidden="1" x14ac:dyDescent="0.25"/>
    <row r="867" ht="10.5" hidden="1" x14ac:dyDescent="0.25"/>
    <row r="868" ht="10.5" hidden="1" x14ac:dyDescent="0.25"/>
    <row r="869" ht="10.5" hidden="1" x14ac:dyDescent="0.25"/>
    <row r="870" ht="10.5" hidden="1" x14ac:dyDescent="0.25"/>
    <row r="871" ht="10.5" hidden="1" x14ac:dyDescent="0.25"/>
    <row r="872" ht="10.5" hidden="1" x14ac:dyDescent="0.25"/>
    <row r="873" ht="10.5" hidden="1" x14ac:dyDescent="0.25"/>
    <row r="874" ht="10.5" hidden="1" x14ac:dyDescent="0.25"/>
    <row r="875" ht="10.5" hidden="1" x14ac:dyDescent="0.25"/>
    <row r="876" ht="10.5" hidden="1" x14ac:dyDescent="0.25"/>
    <row r="877" ht="10.5" hidden="1" x14ac:dyDescent="0.25"/>
    <row r="878" ht="10.5" hidden="1" x14ac:dyDescent="0.25"/>
    <row r="879" ht="10.5" hidden="1" x14ac:dyDescent="0.25"/>
    <row r="880" ht="10.5" hidden="1" x14ac:dyDescent="0.25"/>
    <row r="881" ht="10.5" hidden="1" x14ac:dyDescent="0.25"/>
    <row r="882" ht="10.5" hidden="1" x14ac:dyDescent="0.25"/>
    <row r="883" ht="10.5" hidden="1" x14ac:dyDescent="0.25"/>
    <row r="884" ht="10.5" hidden="1" x14ac:dyDescent="0.25"/>
    <row r="885" ht="10.5" hidden="1" x14ac:dyDescent="0.25"/>
    <row r="886" ht="10.5" hidden="1" x14ac:dyDescent="0.25"/>
    <row r="887" ht="10.5" hidden="1" x14ac:dyDescent="0.25"/>
    <row r="888" ht="10.5" hidden="1" x14ac:dyDescent="0.25"/>
    <row r="889" ht="10.5" hidden="1" x14ac:dyDescent="0.25"/>
    <row r="890" ht="10.5" hidden="1" x14ac:dyDescent="0.25"/>
    <row r="891" ht="10.5" hidden="1" x14ac:dyDescent="0.25"/>
    <row r="892" ht="10.5" hidden="1" x14ac:dyDescent="0.25"/>
    <row r="893" ht="10.5" hidden="1" x14ac:dyDescent="0.25"/>
    <row r="894" ht="10.5" hidden="1" x14ac:dyDescent="0.25"/>
    <row r="895" ht="10.5" hidden="1" x14ac:dyDescent="0.25"/>
    <row r="896" ht="10.5" hidden="1" x14ac:dyDescent="0.25"/>
    <row r="897" ht="10.5" hidden="1" x14ac:dyDescent="0.25"/>
    <row r="898" ht="10.5" hidden="1" x14ac:dyDescent="0.25"/>
    <row r="899" ht="10.5" hidden="1" x14ac:dyDescent="0.25"/>
    <row r="900" ht="10.5" hidden="1" x14ac:dyDescent="0.25"/>
    <row r="901" ht="10.5" hidden="1" x14ac:dyDescent="0.25"/>
    <row r="902" ht="10.5" hidden="1" x14ac:dyDescent="0.25"/>
    <row r="903" ht="10.5" hidden="1" x14ac:dyDescent="0.25"/>
    <row r="904" ht="10.5" hidden="1" x14ac:dyDescent="0.25"/>
    <row r="905" ht="10.5" hidden="1" x14ac:dyDescent="0.25"/>
    <row r="906" ht="10.5" hidden="1" x14ac:dyDescent="0.25"/>
    <row r="907" ht="10.5" hidden="1" x14ac:dyDescent="0.25"/>
    <row r="908" ht="10.5" hidden="1" x14ac:dyDescent="0.25"/>
    <row r="909" ht="10.5" hidden="1" x14ac:dyDescent="0.25"/>
    <row r="910" ht="10.5" hidden="1" x14ac:dyDescent="0.25"/>
    <row r="911" ht="10.5" hidden="1" x14ac:dyDescent="0.25"/>
    <row r="912" ht="10.5" hidden="1" x14ac:dyDescent="0.25"/>
    <row r="913" ht="10.5" hidden="1" x14ac:dyDescent="0.25"/>
    <row r="914" ht="10.5" hidden="1" x14ac:dyDescent="0.25"/>
    <row r="915" ht="10.5" hidden="1" x14ac:dyDescent="0.25"/>
    <row r="916" ht="10.5" hidden="1" x14ac:dyDescent="0.25"/>
    <row r="917" ht="10.5" hidden="1" x14ac:dyDescent="0.25"/>
    <row r="918" ht="10.5" hidden="1" x14ac:dyDescent="0.25"/>
    <row r="919" ht="10.5" hidden="1" x14ac:dyDescent="0.25"/>
    <row r="920" ht="10.5" hidden="1" x14ac:dyDescent="0.25"/>
    <row r="921" ht="10.5" hidden="1" x14ac:dyDescent="0.25"/>
    <row r="922" ht="10.5" hidden="1" x14ac:dyDescent="0.25"/>
    <row r="923" ht="10.5" hidden="1" x14ac:dyDescent="0.25"/>
    <row r="924" ht="10.5" hidden="1" x14ac:dyDescent="0.25"/>
    <row r="925" ht="10.5" hidden="1" x14ac:dyDescent="0.25"/>
    <row r="926" ht="10.5" hidden="1" x14ac:dyDescent="0.25"/>
    <row r="927" ht="10.5" hidden="1" x14ac:dyDescent="0.25"/>
    <row r="928" ht="10.5" hidden="1" x14ac:dyDescent="0.25"/>
    <row r="929" ht="10.5" hidden="1" x14ac:dyDescent="0.25"/>
    <row r="930" ht="10.5" hidden="1" x14ac:dyDescent="0.25"/>
    <row r="931" ht="10.5" hidden="1" x14ac:dyDescent="0.25"/>
    <row r="932" ht="10.5" hidden="1" x14ac:dyDescent="0.25"/>
    <row r="933" ht="10.5" hidden="1" x14ac:dyDescent="0.25"/>
    <row r="934" ht="10.5" hidden="1" x14ac:dyDescent="0.25"/>
    <row r="935" ht="10.5" hidden="1" x14ac:dyDescent="0.25"/>
    <row r="936" ht="10.5" hidden="1" x14ac:dyDescent="0.25"/>
    <row r="937" ht="10.5" hidden="1" x14ac:dyDescent="0.25"/>
    <row r="938" ht="10.5" hidden="1" x14ac:dyDescent="0.25"/>
    <row r="939" ht="10.5" hidden="1" x14ac:dyDescent="0.25"/>
    <row r="940" ht="10.5" hidden="1" x14ac:dyDescent="0.25"/>
    <row r="941" ht="10.5" hidden="1" x14ac:dyDescent="0.25"/>
    <row r="942" ht="10.5" hidden="1" x14ac:dyDescent="0.25"/>
    <row r="943" ht="10.5" hidden="1" x14ac:dyDescent="0.25"/>
    <row r="944" ht="10.5" hidden="1" x14ac:dyDescent="0.25"/>
    <row r="945" ht="10.5" hidden="1" x14ac:dyDescent="0.25"/>
    <row r="946" ht="10.5" hidden="1" x14ac:dyDescent="0.25"/>
    <row r="947" ht="10.5" hidden="1" x14ac:dyDescent="0.25"/>
    <row r="948" ht="10.5" hidden="1" x14ac:dyDescent="0.25"/>
    <row r="949" ht="10.5" hidden="1" x14ac:dyDescent="0.25"/>
    <row r="950" ht="10.5" hidden="1" x14ac:dyDescent="0.25"/>
    <row r="951" ht="10.5" hidden="1" x14ac:dyDescent="0.25"/>
    <row r="952" ht="10.5" hidden="1" x14ac:dyDescent="0.25"/>
    <row r="953" ht="10.5" hidden="1" x14ac:dyDescent="0.25"/>
    <row r="954" ht="10.5" hidden="1" x14ac:dyDescent="0.25"/>
    <row r="955" ht="10.5" hidden="1" x14ac:dyDescent="0.25"/>
    <row r="956" ht="10.5" hidden="1" x14ac:dyDescent="0.25"/>
    <row r="957" ht="10.5" hidden="1" x14ac:dyDescent="0.25"/>
    <row r="958" ht="10.5" hidden="1" x14ac:dyDescent="0.25"/>
    <row r="959" ht="10.5" hidden="1" x14ac:dyDescent="0.25"/>
    <row r="960" ht="10.5" hidden="1" x14ac:dyDescent="0.25"/>
    <row r="961" ht="10.5" hidden="1" x14ac:dyDescent="0.25"/>
    <row r="962" ht="10.5" hidden="1" x14ac:dyDescent="0.25"/>
    <row r="963" ht="10.5" hidden="1" x14ac:dyDescent="0.25"/>
    <row r="964" ht="10.5" hidden="1" x14ac:dyDescent="0.25"/>
    <row r="965" ht="10.5" hidden="1" x14ac:dyDescent="0.25"/>
    <row r="966" ht="10.5" hidden="1" x14ac:dyDescent="0.25"/>
    <row r="967" ht="10.5" hidden="1" x14ac:dyDescent="0.25"/>
    <row r="968" ht="10.5" hidden="1" x14ac:dyDescent="0.25"/>
    <row r="969" ht="10.5" hidden="1" x14ac:dyDescent="0.25"/>
    <row r="970" ht="10.5" hidden="1" x14ac:dyDescent="0.25"/>
    <row r="971" ht="10.5" hidden="1" x14ac:dyDescent="0.25"/>
    <row r="972" ht="10.5" hidden="1" x14ac:dyDescent="0.25"/>
    <row r="973" ht="10.5" hidden="1" x14ac:dyDescent="0.25"/>
    <row r="974" ht="10.5" hidden="1" x14ac:dyDescent="0.25"/>
    <row r="975" ht="10.5" hidden="1" x14ac:dyDescent="0.25"/>
    <row r="976" ht="10.5" hidden="1" x14ac:dyDescent="0.25"/>
    <row r="977" ht="10.5" hidden="1" x14ac:dyDescent="0.25"/>
    <row r="978" ht="10.5" hidden="1" x14ac:dyDescent="0.25"/>
    <row r="979" ht="10.5" hidden="1" x14ac:dyDescent="0.25"/>
    <row r="980" ht="10.5" hidden="1" x14ac:dyDescent="0.25"/>
    <row r="981" ht="10.5" hidden="1" x14ac:dyDescent="0.25"/>
    <row r="982" ht="10.5" hidden="1" x14ac:dyDescent="0.25"/>
    <row r="983" ht="10.5" hidden="1" x14ac:dyDescent="0.25"/>
    <row r="984" ht="10.5" hidden="1" x14ac:dyDescent="0.25"/>
    <row r="985" ht="10.5" hidden="1" x14ac:dyDescent="0.25"/>
    <row r="986" ht="10.5" hidden="1" x14ac:dyDescent="0.25"/>
    <row r="987" ht="10.5" hidden="1" x14ac:dyDescent="0.25"/>
    <row r="988" ht="10.5" hidden="1" x14ac:dyDescent="0.25"/>
    <row r="989" ht="10.5" hidden="1" x14ac:dyDescent="0.25"/>
    <row r="990" ht="10.5" hidden="1" x14ac:dyDescent="0.25"/>
    <row r="991" ht="10.5" hidden="1" x14ac:dyDescent="0.25"/>
    <row r="992" ht="10.5" hidden="1" x14ac:dyDescent="0.25"/>
    <row r="993" ht="10.5" hidden="1" x14ac:dyDescent="0.25"/>
    <row r="994" ht="10.5" hidden="1" x14ac:dyDescent="0.25"/>
    <row r="995" ht="17.25" hidden="1" customHeight="1" x14ac:dyDescent="0.25"/>
    <row r="996" ht="17.25" hidden="1" customHeight="1" x14ac:dyDescent="0.25"/>
    <row r="997" ht="17.25" hidden="1" customHeight="1" x14ac:dyDescent="0.25"/>
    <row r="998" ht="17.25" hidden="1" customHeight="1" x14ac:dyDescent="0.25"/>
    <row r="999" ht="17.25" hidden="1" customHeight="1" x14ac:dyDescent="0.25"/>
    <row r="1000" ht="17.25" hidden="1" customHeight="1" x14ac:dyDescent="0.25"/>
    <row r="1001" ht="17.25" hidden="1" customHeight="1" x14ac:dyDescent="0.25"/>
    <row r="1002" ht="17.25" hidden="1" customHeight="1" x14ac:dyDescent="0.25"/>
  </sheetData>
  <sheetProtection algorithmName="SHA-512" hashValue="5Od5sCdFxjWXboV+D8TcH3vE+BpwmFAcHRgnJu9YLpGnGavzrhhj00wDKQfzfw8+H5puI7iIUMaQtDz1fDguJQ==" saltValue="eHi7sqq/kcavUgI8imQaBA==" spinCount="100000" sheet="1" objects="1" scenarios="1" selectLockedCells="1"/>
  <dataConsolidate/>
  <mergeCells count="133">
    <mergeCell ref="A1:E3"/>
    <mergeCell ref="F1:G1"/>
    <mergeCell ref="H1:I1"/>
    <mergeCell ref="F2:G2"/>
    <mergeCell ref="H2:I2"/>
    <mergeCell ref="F3:G3"/>
    <mergeCell ref="H3:I3"/>
    <mergeCell ref="D12:I12"/>
    <mergeCell ref="B13:I13"/>
    <mergeCell ref="D15:I15"/>
    <mergeCell ref="D16:I16"/>
    <mergeCell ref="D17:I17"/>
    <mergeCell ref="D18:I18"/>
    <mergeCell ref="B5:I5"/>
    <mergeCell ref="D7:I7"/>
    <mergeCell ref="D8:I8"/>
    <mergeCell ref="D9:I9"/>
    <mergeCell ref="D10:I10"/>
    <mergeCell ref="C11:I11"/>
    <mergeCell ref="B26:C26"/>
    <mergeCell ref="D26:I26"/>
    <mergeCell ref="B27:C27"/>
    <mergeCell ref="D27:I27"/>
    <mergeCell ref="B29:I29"/>
    <mergeCell ref="B30:I30"/>
    <mergeCell ref="D19:I19"/>
    <mergeCell ref="D20:I20"/>
    <mergeCell ref="B22:I22"/>
    <mergeCell ref="B24:C24"/>
    <mergeCell ref="D24:I24"/>
    <mergeCell ref="B25:C25"/>
    <mergeCell ref="D25:I25"/>
    <mergeCell ref="B37:F37"/>
    <mergeCell ref="B38:F38"/>
    <mergeCell ref="B39:F39"/>
    <mergeCell ref="B40:D40"/>
    <mergeCell ref="B41:C42"/>
    <mergeCell ref="B43:D43"/>
    <mergeCell ref="B31:D31"/>
    <mergeCell ref="B32:D32"/>
    <mergeCell ref="B33:D33"/>
    <mergeCell ref="B34:D34"/>
    <mergeCell ref="B35:D35"/>
    <mergeCell ref="B36:D36"/>
    <mergeCell ref="E51:F51"/>
    <mergeCell ref="B53:I53"/>
    <mergeCell ref="B54:C54"/>
    <mergeCell ref="B55:F55"/>
    <mergeCell ref="B56:F56"/>
    <mergeCell ref="B57:F57"/>
    <mergeCell ref="B44:D44"/>
    <mergeCell ref="B45:D45"/>
    <mergeCell ref="B46:D46"/>
    <mergeCell ref="B47:E47"/>
    <mergeCell ref="B49:I49"/>
    <mergeCell ref="B50:F50"/>
    <mergeCell ref="B66:F66"/>
    <mergeCell ref="B68:I68"/>
    <mergeCell ref="B69:I69"/>
    <mergeCell ref="B70:F70"/>
    <mergeCell ref="B71:F71"/>
    <mergeCell ref="B72:D72"/>
    <mergeCell ref="B58:F58"/>
    <mergeCell ref="B60:I60"/>
    <mergeCell ref="B61:C61"/>
    <mergeCell ref="B62:F62"/>
    <mergeCell ref="B64:I64"/>
    <mergeCell ref="B65:C65"/>
    <mergeCell ref="B80:F80"/>
    <mergeCell ref="B83:I83"/>
    <mergeCell ref="B85:C85"/>
    <mergeCell ref="D85:G85"/>
    <mergeCell ref="B86:I86"/>
    <mergeCell ref="D87:G87"/>
    <mergeCell ref="B73:D73"/>
    <mergeCell ref="B74:F74"/>
    <mergeCell ref="B76:F76"/>
    <mergeCell ref="B77:F77"/>
    <mergeCell ref="B78:F78"/>
    <mergeCell ref="B79:F79"/>
    <mergeCell ref="H81:I81"/>
    <mergeCell ref="D94:G94"/>
    <mergeCell ref="D95:G95"/>
    <mergeCell ref="D96:G96"/>
    <mergeCell ref="B97:G97"/>
    <mergeCell ref="B98:G98"/>
    <mergeCell ref="B100:I100"/>
    <mergeCell ref="D88:G88"/>
    <mergeCell ref="D89:G89"/>
    <mergeCell ref="D90:G90"/>
    <mergeCell ref="D91:G91"/>
    <mergeCell ref="B92:G92"/>
    <mergeCell ref="B93:I93"/>
    <mergeCell ref="B119:I119"/>
    <mergeCell ref="B120:I120"/>
    <mergeCell ref="B121:I121"/>
    <mergeCell ref="B122:I122"/>
    <mergeCell ref="D124:G124"/>
    <mergeCell ref="D125:E125"/>
    <mergeCell ref="F125:G125"/>
    <mergeCell ref="B102:I108"/>
    <mergeCell ref="B109:I111"/>
    <mergeCell ref="B112:J113"/>
    <mergeCell ref="B115:I115"/>
    <mergeCell ref="B117:I117"/>
    <mergeCell ref="B118:I118"/>
    <mergeCell ref="C138:I138"/>
    <mergeCell ref="C139:J139"/>
    <mergeCell ref="C140:J140"/>
    <mergeCell ref="E141:F141"/>
    <mergeCell ref="G141:J141"/>
    <mergeCell ref="E142:F142"/>
    <mergeCell ref="G142:J142"/>
    <mergeCell ref="D126:E126"/>
    <mergeCell ref="F126:G126"/>
    <mergeCell ref="D127:G127"/>
    <mergeCell ref="D128:G128"/>
    <mergeCell ref="D130:G130"/>
    <mergeCell ref="C137:I137"/>
    <mergeCell ref="E149:F149"/>
    <mergeCell ref="G149:J149"/>
    <mergeCell ref="E146:F146"/>
    <mergeCell ref="G146:J146"/>
    <mergeCell ref="E147:F147"/>
    <mergeCell ref="G147:J147"/>
    <mergeCell ref="E148:F148"/>
    <mergeCell ref="G148:J148"/>
    <mergeCell ref="E143:F143"/>
    <mergeCell ref="G143:J143"/>
    <mergeCell ref="E144:F144"/>
    <mergeCell ref="G144:J144"/>
    <mergeCell ref="E145:F145"/>
    <mergeCell ref="G145:J145"/>
  </mergeCells>
  <conditionalFormatting sqref="C141:G149">
    <cfRule type="expression" dxfId="107" priority="4">
      <formula>NOT($M$7)</formula>
    </cfRule>
  </conditionalFormatting>
  <conditionalFormatting sqref="E73">
    <cfRule type="expression" dxfId="106" priority="6">
      <formula>NOT($M$8)</formula>
    </cfRule>
  </conditionalFormatting>
  <conditionalFormatting sqref="H32:H39">
    <cfRule type="expression" dxfId="105" priority="1">
      <formula>NOT($M$7)</formula>
    </cfRule>
  </conditionalFormatting>
  <conditionalFormatting sqref="H51">
    <cfRule type="expression" dxfId="104" priority="3">
      <formula>NOT($M$7)</formula>
    </cfRule>
  </conditionalFormatting>
  <conditionalFormatting sqref="H55:H57 H62 E72">
    <cfRule type="expression" dxfId="103" priority="5">
      <formula>NOT($M$7)</formula>
    </cfRule>
  </conditionalFormatting>
  <conditionalFormatting sqref="H66">
    <cfRule type="expression" dxfId="102" priority="2">
      <formula>NOT($M$7)</formula>
    </cfRule>
  </conditionalFormatting>
  <dataValidations count="7">
    <dataValidation type="textLength" operator="equal" allowBlank="1" showInputMessage="1" showErrorMessage="1" sqref="E143:F149" xr:uid="{9048AC4C-52EF-4A4B-9B52-5F0A4978EF90}">
      <formula1>14</formula1>
    </dataValidation>
    <dataValidation type="custom" allowBlank="1" showInputMessage="1" showErrorMessage="1" error="Valeur impossible (suppérieure au taux maximum ou partenaire inéligible)." sqref="E72" xr:uid="{4010A2C1-3E26-44F0-96C6-F037FFC189C7}">
      <formula1>$N$10</formula1>
    </dataValidation>
    <dataValidation type="custom" allowBlank="1" showInputMessage="1" showErrorMessage="1" errorTitle=" Partenaire non éligible" error="Le type de partenaire choisi n'est pas eligible au financement._x000a_Veuillez laisser vide la colonne « Aide demandée »." sqref="H66 H51 H55:H57 H62 H37:H39" xr:uid="{E190C85D-3CFF-4C77-BF26-23497306B512}">
      <formula1>($M$7)</formula1>
    </dataValidation>
    <dataValidation type="list" allowBlank="1" showInputMessage="1" showErrorMessage="1" prompt="- Menu déroulant" sqref="D15:I15" xr:uid="{B71AEEFB-F7A7-4978-B793-5828E284022C}">
      <formula1>list_civilité</formula1>
    </dataValidation>
    <dataValidation type="custom" allowBlank="1" showInputMessage="1" showErrorMessage="1" sqref="E73" xr:uid="{18939423-A596-44D4-BE95-F9A092C730C4}">
      <formula1>$M$8</formula1>
    </dataValidation>
    <dataValidation type="list" allowBlank="1" showInputMessage="1" showErrorMessage="1" prompt="- Menu déroulant" sqref="D9:I9" xr:uid="{5593D5F0-20BA-4F5F-B2BB-BC27FD9D07F3}">
      <formula1>list_type_etab_part</formula1>
    </dataValidation>
    <dataValidation type="textLength" operator="equal" allowBlank="1" showInputMessage="1" showErrorMessage="1" error="Veuillez renseigner un numéro de SIRET valide." sqref="D10" xr:uid="{77DD0CC5-BCD5-4CD5-B409-E61D6AC97CB8}">
      <formula1>14</formula1>
    </dataValidation>
  </dataValidations>
  <pageMargins left="0.23622047244094491" right="0.23622047244094491" top="0.94488188976377963" bottom="0.74803149606299213" header="0.31496062992125984" footer="0.31496062992125984"/>
  <pageSetup paperSize="9" scale="70"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F81EC4-9D07-4B41-A467-FD00703B361F}">
  <sheetPr codeName="Feuil9">
    <pageSetUpPr fitToPage="1"/>
  </sheetPr>
  <dimension ref="A1:XEW1002"/>
  <sheetViews>
    <sheetView zoomScaleNormal="100" zoomScaleSheetLayoutView="100" workbookViewId="0">
      <selection activeCell="D9" sqref="D9:I9"/>
    </sheetView>
  </sheetViews>
  <sheetFormatPr baseColWidth="10" defaultColWidth="0" defaultRowHeight="0" customHeight="1" zeroHeight="1" x14ac:dyDescent="0.25"/>
  <cols>
    <col min="1" max="2" width="1.453125" style="498" customWidth="1"/>
    <col min="3" max="3" width="26.54296875" style="498" customWidth="1"/>
    <col min="4" max="4" width="19" style="498" customWidth="1"/>
    <col min="5" max="5" width="13.7265625" style="498" customWidth="1"/>
    <col min="6" max="6" width="14.7265625" style="498" customWidth="1"/>
    <col min="7" max="7" width="19.81640625" style="498" customWidth="1"/>
    <col min="8" max="8" width="19.54296875" style="498" customWidth="1"/>
    <col min="9" max="9" width="19.81640625" style="498" customWidth="1"/>
    <col min="10" max="10" width="2.1796875" style="80" customWidth="1"/>
    <col min="11" max="11" width="2.26953125" style="88" customWidth="1"/>
    <col min="12" max="16377" width="0" style="498" hidden="1"/>
    <col min="16378" max="16384" width="11.453125" style="498" hidden="1"/>
  </cols>
  <sheetData>
    <row r="1" spans="1:15" customFormat="1" ht="15.75" customHeight="1" thickTop="1" thickBot="1" x14ac:dyDescent="0.4">
      <c r="A1" s="891" t="s">
        <v>52</v>
      </c>
      <c r="B1" s="892"/>
      <c r="C1" s="892"/>
      <c r="D1" s="892"/>
      <c r="E1" s="892"/>
      <c r="F1" s="742"/>
      <c r="G1" s="743"/>
      <c r="H1" s="744"/>
      <c r="I1" s="743"/>
      <c r="J1" s="19"/>
      <c r="K1" s="17"/>
    </row>
    <row r="2" spans="1:15" customFormat="1" ht="15.75" customHeight="1" thickTop="1" thickBot="1" x14ac:dyDescent="0.4">
      <c r="A2" s="893"/>
      <c r="B2" s="894"/>
      <c r="C2" s="894"/>
      <c r="D2" s="894"/>
      <c r="E2" s="894"/>
      <c r="F2" s="742" t="s">
        <v>0</v>
      </c>
      <c r="G2" s="743"/>
      <c r="H2" s="744" t="str">
        <f>IF(VoletGeneral!H10&lt;&gt;"",VoletGeneral!H10,"")</f>
        <v/>
      </c>
      <c r="I2" s="743"/>
      <c r="J2" s="19"/>
      <c r="K2" s="17"/>
    </row>
    <row r="3" spans="1:15" customFormat="1" ht="15.75" customHeight="1" thickTop="1" thickBot="1" x14ac:dyDescent="0.4">
      <c r="A3" s="895"/>
      <c r="B3" s="896"/>
      <c r="C3" s="896"/>
      <c r="D3" s="896"/>
      <c r="E3" s="896"/>
      <c r="F3" s="742" t="s">
        <v>229</v>
      </c>
      <c r="G3" s="743"/>
      <c r="H3" s="946" t="s">
        <v>279</v>
      </c>
      <c r="I3" s="947"/>
      <c r="J3" s="19"/>
      <c r="K3" s="17"/>
    </row>
    <row r="4" spans="1:15" customFormat="1" ht="15.75" customHeight="1" thickTop="1" thickBot="1" x14ac:dyDescent="0.4">
      <c r="A4" s="15"/>
      <c r="B4" s="12"/>
      <c r="C4" s="13">
        <v>20408</v>
      </c>
      <c r="D4" s="6" t="str">
        <f>C4&amp;"-0"</f>
        <v>20408-0</v>
      </c>
      <c r="E4" s="6"/>
      <c r="F4" s="14"/>
      <c r="G4" s="14"/>
      <c r="H4" s="14"/>
      <c r="I4" s="14"/>
      <c r="J4" s="19"/>
      <c r="K4" s="17"/>
    </row>
    <row r="5" spans="1:15" s="497" customFormat="1" ht="15" customHeight="1" thickTop="1" thickBot="1" x14ac:dyDescent="0.35">
      <c r="A5" s="50"/>
      <c r="B5" s="588" t="s">
        <v>36</v>
      </c>
      <c r="C5" s="589"/>
      <c r="D5" s="589"/>
      <c r="E5" s="589"/>
      <c r="F5" s="589"/>
      <c r="G5" s="589"/>
      <c r="H5" s="589"/>
      <c r="I5" s="590"/>
      <c r="J5" s="19"/>
      <c r="K5" s="85"/>
    </row>
    <row r="6" spans="1:15" s="497" customFormat="1" ht="7.9" customHeight="1" thickTop="1" thickBot="1" x14ac:dyDescent="0.35">
      <c r="A6" s="53"/>
      <c r="B6" s="54"/>
      <c r="C6" s="55"/>
      <c r="D6" s="56"/>
      <c r="E6" s="34"/>
      <c r="F6" s="34"/>
      <c r="G6" s="34"/>
      <c r="H6" s="57"/>
      <c r="I6" s="57"/>
      <c r="J6" s="19"/>
      <c r="K6" s="85"/>
    </row>
    <row r="7" spans="1:15" s="497" customFormat="1" ht="15" customHeight="1" thickTop="1" thickBot="1" x14ac:dyDescent="0.35">
      <c r="A7" s="58"/>
      <c r="B7" s="58"/>
      <c r="C7" s="489" t="s">
        <v>36</v>
      </c>
      <c r="D7" s="948"/>
      <c r="E7" s="949"/>
      <c r="F7" s="949"/>
      <c r="G7" s="949"/>
      <c r="H7" s="949"/>
      <c r="I7" s="950"/>
      <c r="J7" s="19"/>
      <c r="K7" s="85"/>
      <c r="L7" s="159" t="s">
        <v>129</v>
      </c>
      <c r="M7" s="161" t="b">
        <f>(SUMIF(Table_type_part[Type étab partenaire],D9,Table_type_part[Eligible]))&gt;0</f>
        <v>0</v>
      </c>
      <c r="N7" s="160" t="s">
        <v>130</v>
      </c>
    </row>
    <row r="8" spans="1:15" s="497" customFormat="1" ht="15" customHeight="1" thickTop="1" thickBot="1" x14ac:dyDescent="0.35">
      <c r="A8" s="58"/>
      <c r="B8" s="58"/>
      <c r="C8" s="490" t="s">
        <v>38</v>
      </c>
      <c r="D8" s="951"/>
      <c r="E8" s="954"/>
      <c r="F8" s="954"/>
      <c r="G8" s="954"/>
      <c r="H8" s="954"/>
      <c r="I8" s="955"/>
      <c r="J8" s="62"/>
      <c r="K8" s="85"/>
      <c r="L8" s="159" t="s">
        <v>132</v>
      </c>
      <c r="M8" s="161" t="b">
        <f>(SUMIF(Table_type_part[Type étab partenaire],D9,Table_type_part[frais env]))&gt;0</f>
        <v>0</v>
      </c>
      <c r="N8" s="160" t="s">
        <v>130</v>
      </c>
    </row>
    <row r="9" spans="1:15" s="497" customFormat="1" ht="15" customHeight="1" thickTop="1" thickBot="1" x14ac:dyDescent="0.35">
      <c r="A9" s="58"/>
      <c r="B9" s="58"/>
      <c r="C9" s="490" t="s">
        <v>29</v>
      </c>
      <c r="D9" s="956"/>
      <c r="E9" s="956"/>
      <c r="F9" s="956"/>
      <c r="G9" s="956"/>
      <c r="H9" s="956"/>
      <c r="I9" s="956"/>
      <c r="J9" s="66"/>
      <c r="K9" s="85"/>
    </row>
    <row r="10" spans="1:15" s="497" customFormat="1" ht="15" customHeight="1" thickTop="1" thickBot="1" x14ac:dyDescent="0.35">
      <c r="A10" s="64"/>
      <c r="B10" s="64"/>
      <c r="C10" s="489" t="s">
        <v>39</v>
      </c>
      <c r="D10" s="959"/>
      <c r="E10" s="959"/>
      <c r="F10" s="959"/>
      <c r="G10" s="959"/>
      <c r="H10" s="959"/>
      <c r="I10" s="959"/>
      <c r="J10" s="66"/>
      <c r="K10" s="85"/>
      <c r="M10" s="159" t="s">
        <v>277</v>
      </c>
      <c r="N10" s="161" t="b">
        <f>AND(M7)</f>
        <v>0</v>
      </c>
      <c r="O10" s="160" t="s">
        <v>186</v>
      </c>
    </row>
    <row r="11" spans="1:15" s="497" customFormat="1" ht="16.5" hidden="1" customHeight="1" thickTop="1" thickBot="1" x14ac:dyDescent="0.35">
      <c r="A11" s="58"/>
      <c r="B11" s="42"/>
      <c r="C11" s="960" t="str">
        <f>IF(AND(NOT(M7),(COUNT(aide_à_bloquer)&lt;&gt;0))," Etablissement non éligible au financement, veuillez effacer les données dans les colonnes « Aide demandée ».", "")</f>
        <v/>
      </c>
      <c r="D11" s="961"/>
      <c r="E11" s="961"/>
      <c r="F11" s="961"/>
      <c r="G11" s="961"/>
      <c r="H11" s="961"/>
      <c r="I11" s="962"/>
      <c r="J11" s="62"/>
      <c r="K11" s="85"/>
    </row>
    <row r="12" spans="1:15" s="497" customFormat="1" ht="71" customHeight="1" thickTop="1" thickBot="1" x14ac:dyDescent="0.35">
      <c r="A12" s="58"/>
      <c r="B12" s="42"/>
      <c r="C12" s="499"/>
      <c r="D12" s="966" t="s">
        <v>432</v>
      </c>
      <c r="E12" s="966"/>
      <c r="F12" s="966"/>
      <c r="G12" s="966"/>
      <c r="H12" s="966"/>
      <c r="I12" s="967"/>
      <c r="J12" s="62"/>
      <c r="K12" s="85"/>
    </row>
    <row r="13" spans="1:15" s="497" customFormat="1" ht="15" customHeight="1" thickTop="1" thickBot="1" x14ac:dyDescent="0.35">
      <c r="A13" s="50"/>
      <c r="B13" s="588" t="s">
        <v>40</v>
      </c>
      <c r="C13" s="589"/>
      <c r="D13" s="589"/>
      <c r="E13" s="589"/>
      <c r="F13" s="589"/>
      <c r="G13" s="589"/>
      <c r="H13" s="589"/>
      <c r="I13" s="590"/>
      <c r="J13" s="66"/>
      <c r="K13" s="85"/>
    </row>
    <row r="14" spans="1:15" s="497" customFormat="1" ht="7.9" customHeight="1" thickTop="1" thickBot="1" x14ac:dyDescent="0.35">
      <c r="A14" s="53"/>
      <c r="B14" s="54"/>
      <c r="C14" s="67"/>
      <c r="D14" s="57"/>
      <c r="E14" s="57"/>
      <c r="F14" s="57"/>
      <c r="G14" s="57"/>
      <c r="H14" s="57"/>
      <c r="I14" s="57"/>
      <c r="J14" s="62"/>
      <c r="K14" s="85"/>
    </row>
    <row r="15" spans="1:15" s="497" customFormat="1" ht="15" customHeight="1" thickTop="1" thickBot="1" x14ac:dyDescent="0.35">
      <c r="A15" s="58"/>
      <c r="B15" s="58"/>
      <c r="C15" s="490" t="s">
        <v>33</v>
      </c>
      <c r="D15" s="951"/>
      <c r="E15" s="964"/>
      <c r="F15" s="964"/>
      <c r="G15" s="964"/>
      <c r="H15" s="964"/>
      <c r="I15" s="965"/>
      <c r="J15" s="66"/>
      <c r="K15" s="85"/>
    </row>
    <row r="16" spans="1:15" s="497" customFormat="1" ht="15" customHeight="1" thickTop="1" thickBot="1" x14ac:dyDescent="0.35">
      <c r="A16" s="58"/>
      <c r="B16" s="58"/>
      <c r="C16" s="490" t="s">
        <v>1</v>
      </c>
      <c r="D16" s="951"/>
      <c r="E16" s="952"/>
      <c r="F16" s="952"/>
      <c r="G16" s="952"/>
      <c r="H16" s="952"/>
      <c r="I16" s="953"/>
      <c r="J16" s="66"/>
      <c r="K16" s="85"/>
    </row>
    <row r="17" spans="1:16377" s="497" customFormat="1" ht="15" customHeight="1" thickTop="1" thickBot="1" x14ac:dyDescent="0.35">
      <c r="A17" s="58"/>
      <c r="B17" s="58"/>
      <c r="C17" s="490" t="s">
        <v>2</v>
      </c>
      <c r="D17" s="951"/>
      <c r="E17" s="952"/>
      <c r="F17" s="952"/>
      <c r="G17" s="952"/>
      <c r="H17" s="952"/>
      <c r="I17" s="953"/>
      <c r="J17" s="66"/>
      <c r="K17" s="85"/>
    </row>
    <row r="18" spans="1:16377" s="497" customFormat="1" ht="15" customHeight="1" thickTop="1" thickBot="1" x14ac:dyDescent="0.35">
      <c r="A18" s="58"/>
      <c r="B18" s="58"/>
      <c r="C18" s="490" t="s">
        <v>28</v>
      </c>
      <c r="D18" s="951"/>
      <c r="E18" s="952"/>
      <c r="F18" s="952"/>
      <c r="G18" s="952"/>
      <c r="H18" s="952"/>
      <c r="I18" s="953"/>
      <c r="J18" s="66"/>
      <c r="K18" s="85"/>
    </row>
    <row r="19" spans="1:16377" s="497" customFormat="1" ht="15" customHeight="1" thickTop="1" thickBot="1" x14ac:dyDescent="0.35">
      <c r="A19" s="58"/>
      <c r="B19" s="58"/>
      <c r="C19" s="490" t="s">
        <v>4</v>
      </c>
      <c r="D19" s="957"/>
      <c r="E19" s="952"/>
      <c r="F19" s="952"/>
      <c r="G19" s="952"/>
      <c r="H19" s="952"/>
      <c r="I19" s="953"/>
      <c r="J19" s="66"/>
      <c r="K19" s="85"/>
    </row>
    <row r="20" spans="1:16377" s="497" customFormat="1" ht="15" customHeight="1" thickTop="1" thickBot="1" x14ac:dyDescent="0.35">
      <c r="A20" s="58"/>
      <c r="B20" s="58"/>
      <c r="C20" s="490" t="s">
        <v>3</v>
      </c>
      <c r="D20" s="958"/>
      <c r="E20" s="958"/>
      <c r="F20" s="958"/>
      <c r="G20" s="958"/>
      <c r="H20" s="958"/>
      <c r="I20" s="958"/>
      <c r="J20" s="66"/>
      <c r="K20" s="85"/>
    </row>
    <row r="21" spans="1:16377" s="497" customFormat="1" ht="15" customHeight="1" thickTop="1" thickBot="1" x14ac:dyDescent="0.35">
      <c r="A21" s="58"/>
      <c r="B21" s="64"/>
      <c r="C21" s="42"/>
      <c r="D21" s="46"/>
      <c r="E21" s="46"/>
      <c r="F21" s="47"/>
      <c r="G21" s="47"/>
      <c r="H21" s="47"/>
      <c r="I21" s="47"/>
      <c r="J21" s="66"/>
      <c r="K21" s="85"/>
    </row>
    <row r="22" spans="1:16377" s="61" customFormat="1" ht="15" customHeight="1" thickTop="1" thickBot="1" x14ac:dyDescent="0.4">
      <c r="B22" s="588" t="s">
        <v>162</v>
      </c>
      <c r="C22" s="589"/>
      <c r="D22" s="589"/>
      <c r="E22" s="589"/>
      <c r="F22" s="589"/>
      <c r="G22" s="589"/>
      <c r="H22" s="589"/>
      <c r="I22" s="589"/>
      <c r="K22" s="381"/>
    </row>
    <row r="23" spans="1:16377" s="61" customFormat="1" ht="7.9" customHeight="1" thickTop="1" thickBot="1" x14ac:dyDescent="0.4">
      <c r="K23" s="381"/>
    </row>
    <row r="24" spans="1:16377" s="85" customFormat="1" ht="15" customHeight="1" thickTop="1" thickBot="1" x14ac:dyDescent="0.35">
      <c r="A24" s="74"/>
      <c r="B24" s="712" t="s">
        <v>1</v>
      </c>
      <c r="C24" s="713"/>
      <c r="D24" s="782"/>
      <c r="E24" s="783"/>
      <c r="F24" s="783"/>
      <c r="G24" s="783"/>
      <c r="H24" s="783"/>
      <c r="I24" s="784"/>
      <c r="J24" s="60"/>
    </row>
    <row r="25" spans="1:16377" s="85" customFormat="1" ht="15" customHeight="1" thickTop="1" thickBot="1" x14ac:dyDescent="0.35">
      <c r="A25" s="74"/>
      <c r="B25" s="712" t="s">
        <v>2</v>
      </c>
      <c r="C25" s="713"/>
      <c r="D25" s="782"/>
      <c r="E25" s="783"/>
      <c r="F25" s="783"/>
      <c r="G25" s="783"/>
      <c r="H25" s="783"/>
      <c r="I25" s="784"/>
      <c r="J25" s="60"/>
    </row>
    <row r="26" spans="1:16377" s="85" customFormat="1" ht="15" customHeight="1" thickTop="1" thickBot="1" x14ac:dyDescent="0.35">
      <c r="A26" s="74"/>
      <c r="B26" s="712" t="s">
        <v>4</v>
      </c>
      <c r="C26" s="713"/>
      <c r="D26" s="782"/>
      <c r="E26" s="783"/>
      <c r="F26" s="783"/>
      <c r="G26" s="783"/>
      <c r="H26" s="783"/>
      <c r="I26" s="784"/>
      <c r="J26" s="60"/>
    </row>
    <row r="27" spans="1:16377" s="85" customFormat="1" ht="15" customHeight="1" thickTop="1" thickBot="1" x14ac:dyDescent="0.35">
      <c r="A27" s="74"/>
      <c r="B27" s="714" t="s">
        <v>3</v>
      </c>
      <c r="C27" s="963"/>
      <c r="D27" s="972"/>
      <c r="E27" s="973"/>
      <c r="F27" s="973"/>
      <c r="G27" s="973"/>
      <c r="H27" s="973"/>
      <c r="I27" s="974"/>
      <c r="J27" s="73"/>
    </row>
    <row r="28" spans="1:16377" s="105" customFormat="1" ht="15" customHeight="1" thickTop="1" thickBot="1" x14ac:dyDescent="0.4">
      <c r="A28" s="61"/>
      <c r="B28" s="61"/>
      <c r="C28" s="61"/>
      <c r="D28" s="61"/>
      <c r="E28" s="61"/>
      <c r="F28" s="61"/>
      <c r="G28" s="61"/>
      <c r="H28" s="61"/>
      <c r="I28" s="61"/>
      <c r="J28" s="61"/>
      <c r="K28" s="38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c r="HN28" s="61"/>
      <c r="HO28" s="61"/>
      <c r="HP28" s="61"/>
      <c r="HQ28" s="61"/>
      <c r="HR28" s="61"/>
      <c r="HS28" s="61"/>
      <c r="HT28" s="61"/>
      <c r="HU28" s="61"/>
      <c r="HV28" s="61"/>
      <c r="HW28" s="61"/>
      <c r="HX28" s="61"/>
      <c r="HY28" s="61"/>
      <c r="HZ28" s="61"/>
      <c r="IA28" s="61"/>
      <c r="IB28" s="61"/>
      <c r="IC28" s="61"/>
      <c r="ID28" s="61"/>
      <c r="IE28" s="61"/>
      <c r="IF28" s="61"/>
      <c r="IG28" s="61"/>
      <c r="IH28" s="61"/>
      <c r="II28" s="61"/>
      <c r="IJ28" s="61"/>
      <c r="IK28" s="61"/>
      <c r="IL28" s="61"/>
      <c r="IM28" s="61"/>
      <c r="IN28" s="61"/>
      <c r="IO28" s="61"/>
      <c r="IP28" s="61"/>
      <c r="IQ28" s="61"/>
      <c r="IR28" s="61"/>
      <c r="IS28" s="61"/>
      <c r="IT28" s="61"/>
      <c r="IU28" s="61"/>
      <c r="IV28" s="61"/>
      <c r="IW28" s="61"/>
      <c r="IX28" s="61"/>
      <c r="IY28" s="61"/>
      <c r="IZ28" s="61"/>
      <c r="JA28" s="61"/>
      <c r="JB28" s="61"/>
      <c r="JC28" s="61"/>
      <c r="JD28" s="61"/>
      <c r="JE28" s="61"/>
      <c r="JF28" s="61"/>
      <c r="JG28" s="61"/>
      <c r="JH28" s="61"/>
      <c r="JI28" s="61"/>
      <c r="JJ28" s="61"/>
      <c r="JK28" s="61"/>
      <c r="JL28" s="61"/>
      <c r="JM28" s="61"/>
      <c r="JN28" s="61"/>
      <c r="JO28" s="61"/>
      <c r="JP28" s="61"/>
      <c r="JQ28" s="61"/>
      <c r="JR28" s="61"/>
      <c r="JS28" s="61"/>
      <c r="JT28" s="61"/>
      <c r="JU28" s="61"/>
      <c r="JV28" s="61"/>
      <c r="JW28" s="61"/>
      <c r="JX28" s="61"/>
      <c r="JY28" s="61"/>
      <c r="JZ28" s="61"/>
      <c r="KA28" s="61"/>
      <c r="KB28" s="61"/>
      <c r="KC28" s="61"/>
      <c r="KD28" s="61"/>
      <c r="KE28" s="61"/>
      <c r="KF28" s="61"/>
      <c r="KG28" s="61"/>
      <c r="KH28" s="61"/>
      <c r="KI28" s="61"/>
      <c r="KJ28" s="61"/>
      <c r="KK28" s="61"/>
      <c r="KL28" s="61"/>
      <c r="KM28" s="61"/>
      <c r="KN28" s="61"/>
      <c r="KO28" s="61"/>
      <c r="KP28" s="61"/>
      <c r="KQ28" s="61"/>
      <c r="KR28" s="61"/>
      <c r="KS28" s="61"/>
      <c r="KT28" s="61"/>
      <c r="KU28" s="61"/>
      <c r="KV28" s="61"/>
      <c r="KW28" s="61"/>
      <c r="KX28" s="61"/>
      <c r="KY28" s="61"/>
      <c r="KZ28" s="61"/>
      <c r="LA28" s="61"/>
      <c r="LB28" s="61"/>
      <c r="LC28" s="61"/>
      <c r="LD28" s="61"/>
      <c r="LE28" s="61"/>
      <c r="LF28" s="61"/>
      <c r="LG28" s="61"/>
      <c r="LH28" s="61"/>
      <c r="LI28" s="61"/>
      <c r="LJ28" s="61"/>
      <c r="LK28" s="61"/>
      <c r="LL28" s="61"/>
      <c r="LM28" s="61"/>
      <c r="LN28" s="61"/>
      <c r="LO28" s="61"/>
      <c r="LP28" s="61"/>
      <c r="LQ28" s="61"/>
      <c r="LR28" s="61"/>
      <c r="LS28" s="61"/>
      <c r="LT28" s="61"/>
      <c r="LU28" s="61"/>
      <c r="LV28" s="61"/>
      <c r="LW28" s="61"/>
      <c r="LX28" s="61"/>
      <c r="LY28" s="61"/>
      <c r="LZ28" s="61"/>
      <c r="MA28" s="61"/>
      <c r="MB28" s="61"/>
      <c r="MC28" s="61"/>
      <c r="MD28" s="61"/>
      <c r="ME28" s="61"/>
      <c r="MF28" s="61"/>
      <c r="MG28" s="61"/>
      <c r="MH28" s="61"/>
      <c r="MI28" s="61"/>
      <c r="MJ28" s="61"/>
      <c r="MK28" s="61"/>
      <c r="ML28" s="61"/>
      <c r="MM28" s="61"/>
      <c r="MN28" s="61"/>
      <c r="MO28" s="61"/>
      <c r="MP28" s="61"/>
      <c r="MQ28" s="61"/>
      <c r="MR28" s="61"/>
      <c r="MS28" s="61"/>
      <c r="MT28" s="61"/>
      <c r="MU28" s="61"/>
      <c r="MV28" s="61"/>
      <c r="MW28" s="61"/>
      <c r="MX28" s="61"/>
      <c r="MY28" s="61"/>
      <c r="MZ28" s="61"/>
      <c r="NA28" s="61"/>
      <c r="NB28" s="61"/>
      <c r="NC28" s="61"/>
      <c r="ND28" s="61"/>
      <c r="NE28" s="61"/>
      <c r="NF28" s="61"/>
      <c r="NG28" s="61"/>
      <c r="NH28" s="61"/>
      <c r="NI28" s="61"/>
      <c r="NJ28" s="61"/>
      <c r="NK28" s="61"/>
      <c r="NL28" s="61"/>
      <c r="NM28" s="61"/>
      <c r="NN28" s="61"/>
      <c r="NO28" s="61"/>
      <c r="NP28" s="61"/>
      <c r="NQ28" s="61"/>
      <c r="NR28" s="61"/>
      <c r="NS28" s="61"/>
      <c r="NT28" s="61"/>
      <c r="NU28" s="61"/>
      <c r="NV28" s="61"/>
      <c r="NW28" s="61"/>
      <c r="NX28" s="61"/>
      <c r="NY28" s="61"/>
      <c r="NZ28" s="61"/>
      <c r="OA28" s="61"/>
      <c r="OB28" s="61"/>
      <c r="OC28" s="61"/>
      <c r="OD28" s="61"/>
      <c r="OE28" s="61"/>
      <c r="OF28" s="61"/>
      <c r="OG28" s="61"/>
      <c r="OH28" s="61"/>
      <c r="OI28" s="61"/>
      <c r="OJ28" s="61"/>
      <c r="OK28" s="61"/>
      <c r="OL28" s="61"/>
      <c r="OM28" s="61"/>
      <c r="ON28" s="61"/>
      <c r="OO28" s="61"/>
      <c r="OP28" s="61"/>
      <c r="OQ28" s="61"/>
      <c r="OR28" s="61"/>
      <c r="OS28" s="61"/>
      <c r="OT28" s="61"/>
      <c r="OU28" s="61"/>
      <c r="OV28" s="61"/>
      <c r="OW28" s="61"/>
      <c r="OX28" s="61"/>
      <c r="OY28" s="61"/>
      <c r="OZ28" s="61"/>
      <c r="PA28" s="61"/>
      <c r="PB28" s="61"/>
      <c r="PC28" s="61"/>
      <c r="PD28" s="61"/>
      <c r="PE28" s="61"/>
      <c r="PF28" s="61"/>
      <c r="PG28" s="61"/>
      <c r="PH28" s="61"/>
      <c r="PI28" s="61"/>
      <c r="PJ28" s="61"/>
      <c r="PK28" s="61"/>
      <c r="PL28" s="61"/>
      <c r="PM28" s="61"/>
      <c r="PN28" s="61"/>
      <c r="PO28" s="61"/>
      <c r="PP28" s="61"/>
      <c r="PQ28" s="61"/>
      <c r="PR28" s="61"/>
      <c r="PS28" s="61"/>
      <c r="PT28" s="61"/>
      <c r="PU28" s="61"/>
      <c r="PV28" s="61"/>
      <c r="PW28" s="61"/>
      <c r="PX28" s="61"/>
      <c r="PY28" s="61"/>
      <c r="PZ28" s="61"/>
      <c r="QA28" s="61"/>
      <c r="QB28" s="61"/>
      <c r="QC28" s="61"/>
      <c r="QD28" s="61"/>
      <c r="QE28" s="61"/>
      <c r="QF28" s="61"/>
      <c r="QG28" s="61"/>
      <c r="QH28" s="61"/>
      <c r="QI28" s="61"/>
      <c r="QJ28" s="61"/>
      <c r="QK28" s="61"/>
      <c r="QL28" s="61"/>
      <c r="QM28" s="61"/>
      <c r="QN28" s="61"/>
      <c r="QO28" s="61"/>
      <c r="QP28" s="61"/>
      <c r="QQ28" s="61"/>
      <c r="QR28" s="61"/>
      <c r="QS28" s="61"/>
      <c r="QT28" s="61"/>
      <c r="QU28" s="61"/>
      <c r="QV28" s="61"/>
      <c r="QW28" s="61"/>
      <c r="QX28" s="61"/>
      <c r="QY28" s="61"/>
      <c r="QZ28" s="61"/>
      <c r="RA28" s="61"/>
      <c r="RB28" s="61"/>
      <c r="RC28" s="61"/>
      <c r="RD28" s="61"/>
      <c r="RE28" s="61"/>
      <c r="RF28" s="61"/>
      <c r="RG28" s="61"/>
      <c r="RH28" s="61"/>
      <c r="RI28" s="61"/>
      <c r="RJ28" s="61"/>
      <c r="RK28" s="61"/>
      <c r="RL28" s="61"/>
      <c r="RM28" s="61"/>
      <c r="RN28" s="61"/>
      <c r="RO28" s="61"/>
      <c r="RP28" s="61"/>
      <c r="RQ28" s="61"/>
      <c r="RR28" s="61"/>
      <c r="RS28" s="61"/>
      <c r="RT28" s="61"/>
      <c r="RU28" s="61"/>
      <c r="RV28" s="61"/>
      <c r="RW28" s="61"/>
      <c r="RX28" s="61"/>
      <c r="RY28" s="61"/>
      <c r="RZ28" s="61"/>
      <c r="SA28" s="61"/>
      <c r="SB28" s="61"/>
      <c r="SC28" s="61"/>
      <c r="SD28" s="61"/>
      <c r="SE28" s="61"/>
      <c r="SF28" s="61"/>
      <c r="SG28" s="61"/>
      <c r="SH28" s="61"/>
      <c r="SI28" s="61"/>
      <c r="SJ28" s="61"/>
      <c r="SK28" s="61"/>
      <c r="SL28" s="61"/>
      <c r="SM28" s="61"/>
      <c r="SN28" s="61"/>
      <c r="SO28" s="61"/>
      <c r="SP28" s="61"/>
      <c r="SQ28" s="61"/>
      <c r="SR28" s="61"/>
      <c r="SS28" s="61"/>
      <c r="ST28" s="61"/>
      <c r="SU28" s="61"/>
      <c r="SV28" s="61"/>
      <c r="SW28" s="61"/>
      <c r="SX28" s="61"/>
      <c r="SY28" s="61"/>
      <c r="SZ28" s="61"/>
      <c r="TA28" s="61"/>
      <c r="TB28" s="61"/>
      <c r="TC28" s="61"/>
      <c r="TD28" s="61"/>
      <c r="TE28" s="61"/>
      <c r="TF28" s="61"/>
      <c r="TG28" s="61"/>
      <c r="TH28" s="61"/>
      <c r="TI28" s="61"/>
      <c r="TJ28" s="61"/>
      <c r="TK28" s="61"/>
      <c r="TL28" s="61"/>
      <c r="TM28" s="61"/>
      <c r="TN28" s="61"/>
      <c r="TO28" s="61"/>
      <c r="TP28" s="61"/>
      <c r="TQ28" s="61"/>
      <c r="TR28" s="61"/>
      <c r="TS28" s="61"/>
      <c r="TT28" s="61"/>
      <c r="TU28" s="61"/>
      <c r="TV28" s="61"/>
      <c r="TW28" s="61"/>
      <c r="TX28" s="61"/>
      <c r="TY28" s="61"/>
      <c r="TZ28" s="61"/>
      <c r="UA28" s="61"/>
      <c r="UB28" s="61"/>
      <c r="UC28" s="61"/>
      <c r="UD28" s="61"/>
      <c r="UE28" s="61"/>
      <c r="UF28" s="61"/>
      <c r="UG28" s="61"/>
      <c r="UH28" s="61"/>
      <c r="UI28" s="61"/>
      <c r="UJ28" s="61"/>
      <c r="UK28" s="61"/>
      <c r="UL28" s="61"/>
      <c r="UM28" s="61"/>
      <c r="UN28" s="61"/>
      <c r="UO28" s="61"/>
      <c r="UP28" s="61"/>
      <c r="UQ28" s="61"/>
      <c r="UR28" s="61"/>
      <c r="US28" s="61"/>
      <c r="UT28" s="61"/>
      <c r="UU28" s="61"/>
      <c r="UV28" s="61"/>
      <c r="UW28" s="61"/>
      <c r="UX28" s="61"/>
      <c r="UY28" s="61"/>
      <c r="UZ28" s="61"/>
      <c r="VA28" s="61"/>
      <c r="VB28" s="61"/>
      <c r="VC28" s="61"/>
      <c r="VD28" s="61"/>
      <c r="VE28" s="61"/>
      <c r="VF28" s="61"/>
      <c r="VG28" s="61"/>
      <c r="VH28" s="61"/>
      <c r="VI28" s="61"/>
      <c r="VJ28" s="61"/>
      <c r="VK28" s="61"/>
      <c r="VL28" s="61"/>
      <c r="VM28" s="61"/>
      <c r="VN28" s="61"/>
      <c r="VO28" s="61"/>
      <c r="VP28" s="61"/>
      <c r="VQ28" s="61"/>
      <c r="VR28" s="61"/>
      <c r="VS28" s="61"/>
      <c r="VT28" s="61"/>
      <c r="VU28" s="61"/>
      <c r="VV28" s="61"/>
      <c r="VW28" s="61"/>
      <c r="VX28" s="61"/>
      <c r="VY28" s="61"/>
      <c r="VZ28" s="61"/>
      <c r="WA28" s="61"/>
      <c r="WB28" s="61"/>
      <c r="WC28" s="61"/>
      <c r="WD28" s="61"/>
      <c r="WE28" s="61"/>
      <c r="WF28" s="61"/>
      <c r="WG28" s="61"/>
      <c r="WH28" s="61"/>
      <c r="WI28" s="61"/>
      <c r="WJ28" s="61"/>
      <c r="WK28" s="61"/>
      <c r="WL28" s="61"/>
      <c r="WM28" s="61"/>
      <c r="WN28" s="61"/>
      <c r="WO28" s="61"/>
      <c r="WP28" s="61"/>
      <c r="WQ28" s="61"/>
      <c r="WR28" s="61"/>
      <c r="WS28" s="61"/>
      <c r="WT28" s="61"/>
      <c r="WU28" s="61"/>
      <c r="WV28" s="61"/>
      <c r="WW28" s="61"/>
      <c r="WX28" s="61"/>
      <c r="WY28" s="61"/>
      <c r="WZ28" s="61"/>
      <c r="XA28" s="61"/>
      <c r="XB28" s="61"/>
      <c r="XC28" s="61"/>
      <c r="XD28" s="61"/>
      <c r="XE28" s="61"/>
      <c r="XF28" s="61"/>
      <c r="XG28" s="61"/>
      <c r="XH28" s="61"/>
      <c r="XI28" s="61"/>
      <c r="XJ28" s="61"/>
      <c r="XK28" s="61"/>
      <c r="XL28" s="61"/>
      <c r="XM28" s="61"/>
      <c r="XN28" s="61"/>
      <c r="XO28" s="61"/>
      <c r="XP28" s="61"/>
      <c r="XQ28" s="61"/>
      <c r="XR28" s="61"/>
      <c r="XS28" s="61"/>
      <c r="XT28" s="61"/>
      <c r="XU28" s="61"/>
      <c r="XV28" s="61"/>
      <c r="XW28" s="61"/>
      <c r="XX28" s="61"/>
      <c r="XY28" s="61"/>
      <c r="XZ28" s="61"/>
      <c r="YA28" s="61"/>
      <c r="YB28" s="61"/>
      <c r="YC28" s="61"/>
      <c r="YD28" s="61"/>
      <c r="YE28" s="61"/>
      <c r="YF28" s="61"/>
      <c r="YG28" s="61"/>
      <c r="YH28" s="61"/>
      <c r="YI28" s="61"/>
      <c r="YJ28" s="61"/>
      <c r="YK28" s="61"/>
      <c r="YL28" s="61"/>
      <c r="YM28" s="61"/>
      <c r="YN28" s="61"/>
      <c r="YO28" s="61"/>
      <c r="YP28" s="61"/>
      <c r="YQ28" s="61"/>
      <c r="YR28" s="61"/>
      <c r="YS28" s="61"/>
      <c r="YT28" s="61"/>
      <c r="YU28" s="61"/>
      <c r="YV28" s="61"/>
      <c r="YW28" s="61"/>
      <c r="YX28" s="61"/>
      <c r="YY28" s="61"/>
      <c r="YZ28" s="61"/>
      <c r="ZA28" s="61"/>
      <c r="ZB28" s="61"/>
      <c r="ZC28" s="61"/>
      <c r="ZD28" s="61"/>
      <c r="ZE28" s="61"/>
      <c r="ZF28" s="61"/>
      <c r="ZG28" s="61"/>
      <c r="ZH28" s="61"/>
      <c r="ZI28" s="61"/>
      <c r="ZJ28" s="61"/>
      <c r="ZK28" s="61"/>
      <c r="ZL28" s="61"/>
      <c r="ZM28" s="61"/>
      <c r="ZN28" s="61"/>
      <c r="ZO28" s="61"/>
      <c r="ZP28" s="61"/>
      <c r="ZQ28" s="61"/>
      <c r="ZR28" s="61"/>
      <c r="ZS28" s="61"/>
      <c r="ZT28" s="61"/>
      <c r="ZU28" s="61"/>
      <c r="ZV28" s="61"/>
      <c r="ZW28" s="61"/>
      <c r="ZX28" s="61"/>
      <c r="ZY28" s="61"/>
      <c r="ZZ28" s="61"/>
      <c r="AAA28" s="61"/>
      <c r="AAB28" s="61"/>
      <c r="AAC28" s="61"/>
      <c r="AAD28" s="61"/>
      <c r="AAE28" s="61"/>
      <c r="AAF28" s="61"/>
      <c r="AAG28" s="61"/>
      <c r="AAH28" s="61"/>
      <c r="AAI28" s="61"/>
      <c r="AAJ28" s="61"/>
      <c r="AAK28" s="61"/>
      <c r="AAL28" s="61"/>
      <c r="AAM28" s="61"/>
      <c r="AAN28" s="61"/>
      <c r="AAO28" s="61"/>
      <c r="AAP28" s="61"/>
      <c r="AAQ28" s="61"/>
      <c r="AAR28" s="61"/>
      <c r="AAS28" s="61"/>
      <c r="AAT28" s="61"/>
      <c r="AAU28" s="61"/>
      <c r="AAV28" s="61"/>
      <c r="AAW28" s="61"/>
      <c r="AAX28" s="61"/>
      <c r="AAY28" s="61"/>
      <c r="AAZ28" s="61"/>
      <c r="ABA28" s="61"/>
      <c r="ABB28" s="61"/>
      <c r="ABC28" s="61"/>
      <c r="ABD28" s="61"/>
      <c r="ABE28" s="61"/>
      <c r="ABF28" s="61"/>
      <c r="ABG28" s="61"/>
      <c r="ABH28" s="61"/>
      <c r="ABI28" s="61"/>
      <c r="ABJ28" s="61"/>
      <c r="ABK28" s="61"/>
      <c r="ABL28" s="61"/>
      <c r="ABM28" s="61"/>
      <c r="ABN28" s="61"/>
      <c r="ABO28" s="61"/>
      <c r="ABP28" s="61"/>
      <c r="ABQ28" s="61"/>
      <c r="ABR28" s="61"/>
      <c r="ABS28" s="61"/>
      <c r="ABT28" s="61"/>
      <c r="ABU28" s="61"/>
      <c r="ABV28" s="61"/>
      <c r="ABW28" s="61"/>
      <c r="ABX28" s="61"/>
      <c r="ABY28" s="61"/>
      <c r="ABZ28" s="61"/>
      <c r="ACA28" s="61"/>
      <c r="ACB28" s="61"/>
      <c r="ACC28" s="61"/>
      <c r="ACD28" s="61"/>
      <c r="ACE28" s="61"/>
      <c r="ACF28" s="61"/>
      <c r="ACG28" s="61"/>
      <c r="ACH28" s="61"/>
      <c r="ACI28" s="61"/>
      <c r="ACJ28" s="61"/>
      <c r="ACK28" s="61"/>
      <c r="ACL28" s="61"/>
      <c r="ACM28" s="61"/>
      <c r="ACN28" s="61"/>
      <c r="ACO28" s="61"/>
      <c r="ACP28" s="61"/>
      <c r="ACQ28" s="61"/>
      <c r="ACR28" s="61"/>
      <c r="ACS28" s="61"/>
      <c r="ACT28" s="61"/>
      <c r="ACU28" s="61"/>
      <c r="ACV28" s="61"/>
      <c r="ACW28" s="61"/>
      <c r="ACX28" s="61"/>
      <c r="ACY28" s="61"/>
      <c r="ACZ28" s="61"/>
      <c r="ADA28" s="61"/>
      <c r="ADB28" s="61"/>
      <c r="ADC28" s="61"/>
      <c r="ADD28" s="61"/>
      <c r="ADE28" s="61"/>
      <c r="ADF28" s="61"/>
      <c r="ADG28" s="61"/>
      <c r="ADH28" s="61"/>
      <c r="ADI28" s="61"/>
      <c r="ADJ28" s="61"/>
      <c r="ADK28" s="61"/>
      <c r="ADL28" s="61"/>
      <c r="ADM28" s="61"/>
      <c r="ADN28" s="61"/>
      <c r="ADO28" s="61"/>
      <c r="ADP28" s="61"/>
      <c r="ADQ28" s="61"/>
      <c r="ADR28" s="61"/>
      <c r="ADS28" s="61"/>
      <c r="ADT28" s="61"/>
      <c r="ADU28" s="61"/>
      <c r="ADV28" s="61"/>
      <c r="ADW28" s="61"/>
      <c r="ADX28" s="61"/>
      <c r="ADY28" s="61"/>
      <c r="ADZ28" s="61"/>
      <c r="AEA28" s="61"/>
      <c r="AEB28" s="61"/>
      <c r="AEC28" s="61"/>
      <c r="AED28" s="61"/>
      <c r="AEE28" s="61"/>
      <c r="AEF28" s="61"/>
      <c r="AEG28" s="61"/>
      <c r="AEH28" s="61"/>
      <c r="AEI28" s="61"/>
      <c r="AEJ28" s="61"/>
      <c r="AEK28" s="61"/>
      <c r="AEL28" s="61"/>
      <c r="AEM28" s="61"/>
      <c r="AEN28" s="61"/>
      <c r="AEO28" s="61"/>
      <c r="AEP28" s="61"/>
      <c r="AEQ28" s="61"/>
      <c r="AER28" s="61"/>
      <c r="AES28" s="61"/>
      <c r="AET28" s="61"/>
      <c r="AEU28" s="61"/>
      <c r="AEV28" s="61"/>
      <c r="AEW28" s="61"/>
      <c r="AEX28" s="61"/>
      <c r="AEY28" s="61"/>
      <c r="AEZ28" s="61"/>
      <c r="AFA28" s="61"/>
      <c r="AFB28" s="61"/>
      <c r="AFC28" s="61"/>
      <c r="AFD28" s="61"/>
      <c r="AFE28" s="61"/>
      <c r="AFF28" s="61"/>
      <c r="AFG28" s="61"/>
      <c r="AFH28" s="61"/>
      <c r="AFI28" s="61"/>
      <c r="AFJ28" s="61"/>
      <c r="AFK28" s="61"/>
      <c r="AFL28" s="61"/>
      <c r="AFM28" s="61"/>
      <c r="AFN28" s="61"/>
      <c r="AFO28" s="61"/>
      <c r="AFP28" s="61"/>
      <c r="AFQ28" s="61"/>
      <c r="AFR28" s="61"/>
      <c r="AFS28" s="61"/>
      <c r="AFT28" s="61"/>
      <c r="AFU28" s="61"/>
      <c r="AFV28" s="61"/>
      <c r="AFW28" s="61"/>
      <c r="AFX28" s="61"/>
      <c r="AFY28" s="61"/>
      <c r="AFZ28" s="61"/>
      <c r="AGA28" s="61"/>
      <c r="AGB28" s="61"/>
      <c r="AGC28" s="61"/>
      <c r="AGD28" s="61"/>
      <c r="AGE28" s="61"/>
      <c r="AGF28" s="61"/>
      <c r="AGG28" s="61"/>
      <c r="AGH28" s="61"/>
      <c r="AGI28" s="61"/>
      <c r="AGJ28" s="61"/>
      <c r="AGK28" s="61"/>
      <c r="AGL28" s="61"/>
      <c r="AGM28" s="61"/>
      <c r="AGN28" s="61"/>
      <c r="AGO28" s="61"/>
      <c r="AGP28" s="61"/>
      <c r="AGQ28" s="61"/>
      <c r="AGR28" s="61"/>
      <c r="AGS28" s="61"/>
      <c r="AGT28" s="61"/>
      <c r="AGU28" s="61"/>
      <c r="AGV28" s="61"/>
      <c r="AGW28" s="61"/>
      <c r="AGX28" s="61"/>
      <c r="AGY28" s="61"/>
      <c r="AGZ28" s="61"/>
      <c r="AHA28" s="61"/>
      <c r="AHB28" s="61"/>
      <c r="AHC28" s="61"/>
      <c r="AHD28" s="61"/>
      <c r="AHE28" s="61"/>
      <c r="AHF28" s="61"/>
      <c r="AHG28" s="61"/>
      <c r="AHH28" s="61"/>
      <c r="AHI28" s="61"/>
      <c r="AHJ28" s="61"/>
      <c r="AHK28" s="61"/>
      <c r="AHL28" s="61"/>
      <c r="AHM28" s="61"/>
      <c r="AHN28" s="61"/>
      <c r="AHO28" s="61"/>
      <c r="AHP28" s="61"/>
      <c r="AHQ28" s="61"/>
      <c r="AHR28" s="61"/>
      <c r="AHS28" s="61"/>
      <c r="AHT28" s="61"/>
      <c r="AHU28" s="61"/>
      <c r="AHV28" s="61"/>
      <c r="AHW28" s="61"/>
      <c r="AHX28" s="61"/>
      <c r="AHY28" s="61"/>
      <c r="AHZ28" s="61"/>
      <c r="AIA28" s="61"/>
      <c r="AIB28" s="61"/>
      <c r="AIC28" s="61"/>
      <c r="AID28" s="61"/>
      <c r="AIE28" s="61"/>
      <c r="AIF28" s="61"/>
      <c r="AIG28" s="61"/>
      <c r="AIH28" s="61"/>
      <c r="AII28" s="61"/>
      <c r="AIJ28" s="61"/>
      <c r="AIK28" s="61"/>
      <c r="AIL28" s="61"/>
      <c r="AIM28" s="61"/>
      <c r="AIN28" s="61"/>
      <c r="AIO28" s="61"/>
      <c r="AIP28" s="61"/>
      <c r="AIQ28" s="61"/>
      <c r="AIR28" s="61"/>
      <c r="AIS28" s="61"/>
      <c r="AIT28" s="61"/>
      <c r="AIU28" s="61"/>
      <c r="AIV28" s="61"/>
      <c r="AIW28" s="61"/>
      <c r="AIX28" s="61"/>
      <c r="AIY28" s="61"/>
      <c r="AIZ28" s="61"/>
      <c r="AJA28" s="61"/>
      <c r="AJB28" s="61"/>
      <c r="AJC28" s="61"/>
      <c r="AJD28" s="61"/>
      <c r="AJE28" s="61"/>
      <c r="AJF28" s="61"/>
      <c r="AJG28" s="61"/>
      <c r="AJH28" s="61"/>
      <c r="AJI28" s="61"/>
      <c r="AJJ28" s="61"/>
      <c r="AJK28" s="61"/>
      <c r="AJL28" s="61"/>
      <c r="AJM28" s="61"/>
      <c r="AJN28" s="61"/>
      <c r="AJO28" s="61"/>
      <c r="AJP28" s="61"/>
      <c r="AJQ28" s="61"/>
      <c r="AJR28" s="61"/>
      <c r="AJS28" s="61"/>
      <c r="AJT28" s="61"/>
      <c r="AJU28" s="61"/>
      <c r="AJV28" s="61"/>
      <c r="AJW28" s="61"/>
      <c r="AJX28" s="61"/>
      <c r="AJY28" s="61"/>
      <c r="AJZ28" s="61"/>
      <c r="AKA28" s="61"/>
      <c r="AKB28" s="61"/>
      <c r="AKC28" s="61"/>
      <c r="AKD28" s="61"/>
      <c r="AKE28" s="61"/>
      <c r="AKF28" s="61"/>
      <c r="AKG28" s="61"/>
      <c r="AKH28" s="61"/>
      <c r="AKI28" s="61"/>
      <c r="AKJ28" s="61"/>
      <c r="AKK28" s="61"/>
      <c r="AKL28" s="61"/>
      <c r="AKM28" s="61"/>
      <c r="AKN28" s="61"/>
      <c r="AKO28" s="61"/>
      <c r="AKP28" s="61"/>
      <c r="AKQ28" s="61"/>
      <c r="AKR28" s="61"/>
      <c r="AKS28" s="61"/>
      <c r="AKT28" s="61"/>
      <c r="AKU28" s="61"/>
      <c r="AKV28" s="61"/>
      <c r="AKW28" s="61"/>
      <c r="AKX28" s="61"/>
      <c r="AKY28" s="61"/>
      <c r="AKZ28" s="61"/>
      <c r="ALA28" s="61"/>
      <c r="ALB28" s="61"/>
      <c r="ALC28" s="61"/>
      <c r="ALD28" s="61"/>
      <c r="ALE28" s="61"/>
      <c r="ALF28" s="61"/>
      <c r="ALG28" s="61"/>
      <c r="ALH28" s="61"/>
      <c r="ALI28" s="61"/>
      <c r="ALJ28" s="61"/>
      <c r="ALK28" s="61"/>
      <c r="ALL28" s="61"/>
      <c r="ALM28" s="61"/>
      <c r="ALN28" s="61"/>
      <c r="ALO28" s="61"/>
      <c r="ALP28" s="61"/>
      <c r="ALQ28" s="61"/>
      <c r="ALR28" s="61"/>
      <c r="ALS28" s="61"/>
      <c r="ALT28" s="61"/>
      <c r="ALU28" s="61"/>
      <c r="ALV28" s="61"/>
      <c r="ALW28" s="61"/>
      <c r="ALX28" s="61"/>
      <c r="ALY28" s="61"/>
      <c r="ALZ28" s="61"/>
      <c r="AMA28" s="61"/>
      <c r="AMB28" s="61"/>
      <c r="AMC28" s="61"/>
      <c r="AMD28" s="61"/>
      <c r="AME28" s="61"/>
      <c r="AMF28" s="61"/>
      <c r="AMG28" s="61"/>
      <c r="AMH28" s="61"/>
      <c r="AMI28" s="61"/>
      <c r="AMJ28" s="61"/>
      <c r="AMK28" s="61"/>
      <c r="AML28" s="61"/>
      <c r="AMM28" s="61"/>
      <c r="AMN28" s="61"/>
      <c r="AMO28" s="61"/>
      <c r="AMP28" s="61"/>
      <c r="AMQ28" s="61"/>
      <c r="AMR28" s="61"/>
      <c r="AMS28" s="61"/>
      <c r="AMT28" s="61"/>
      <c r="AMU28" s="61"/>
      <c r="AMV28" s="61"/>
      <c r="AMW28" s="61"/>
      <c r="AMX28" s="61"/>
      <c r="AMY28" s="61"/>
      <c r="AMZ28" s="61"/>
      <c r="ANA28" s="61"/>
      <c r="ANB28" s="61"/>
      <c r="ANC28" s="61"/>
      <c r="AND28" s="61"/>
      <c r="ANE28" s="61"/>
      <c r="ANF28" s="61"/>
      <c r="ANG28" s="61"/>
      <c r="ANH28" s="61"/>
      <c r="ANI28" s="61"/>
      <c r="ANJ28" s="61"/>
      <c r="ANK28" s="61"/>
      <c r="ANL28" s="61"/>
      <c r="ANM28" s="61"/>
      <c r="ANN28" s="61"/>
      <c r="ANO28" s="61"/>
      <c r="ANP28" s="61"/>
      <c r="ANQ28" s="61"/>
      <c r="ANR28" s="61"/>
      <c r="ANS28" s="61"/>
      <c r="ANT28" s="61"/>
      <c r="ANU28" s="61"/>
      <c r="ANV28" s="61"/>
      <c r="ANW28" s="61"/>
      <c r="ANX28" s="61"/>
      <c r="ANY28" s="61"/>
      <c r="ANZ28" s="61"/>
      <c r="AOA28" s="61"/>
      <c r="AOB28" s="61"/>
      <c r="AOC28" s="61"/>
      <c r="AOD28" s="61"/>
      <c r="AOE28" s="61"/>
      <c r="AOF28" s="61"/>
      <c r="AOG28" s="61"/>
      <c r="AOH28" s="61"/>
      <c r="AOI28" s="61"/>
      <c r="AOJ28" s="61"/>
      <c r="AOK28" s="61"/>
      <c r="AOL28" s="61"/>
      <c r="AOM28" s="61"/>
      <c r="AON28" s="61"/>
      <c r="AOO28" s="61"/>
      <c r="AOP28" s="61"/>
      <c r="AOQ28" s="61"/>
      <c r="AOR28" s="61"/>
      <c r="AOS28" s="61"/>
      <c r="AOT28" s="61"/>
      <c r="AOU28" s="61"/>
      <c r="AOV28" s="61"/>
      <c r="AOW28" s="61"/>
      <c r="AOX28" s="61"/>
      <c r="AOY28" s="61"/>
      <c r="AOZ28" s="61"/>
      <c r="APA28" s="61"/>
      <c r="APB28" s="61"/>
      <c r="APC28" s="61"/>
      <c r="APD28" s="61"/>
      <c r="APE28" s="61"/>
      <c r="APF28" s="61"/>
      <c r="APG28" s="61"/>
      <c r="APH28" s="61"/>
      <c r="API28" s="61"/>
      <c r="APJ28" s="61"/>
      <c r="APK28" s="61"/>
      <c r="APL28" s="61"/>
      <c r="APM28" s="61"/>
      <c r="APN28" s="61"/>
      <c r="APO28" s="61"/>
      <c r="APP28" s="61"/>
      <c r="APQ28" s="61"/>
      <c r="APR28" s="61"/>
      <c r="APS28" s="61"/>
      <c r="APT28" s="61"/>
      <c r="APU28" s="61"/>
      <c r="APV28" s="61"/>
      <c r="APW28" s="61"/>
      <c r="APX28" s="61"/>
      <c r="APY28" s="61"/>
      <c r="APZ28" s="61"/>
      <c r="AQA28" s="61"/>
      <c r="AQB28" s="61"/>
      <c r="AQC28" s="61"/>
      <c r="AQD28" s="61"/>
      <c r="AQE28" s="61"/>
      <c r="AQF28" s="61"/>
      <c r="AQG28" s="61"/>
      <c r="AQH28" s="61"/>
      <c r="AQI28" s="61"/>
      <c r="AQJ28" s="61"/>
      <c r="AQK28" s="61"/>
      <c r="AQL28" s="61"/>
      <c r="AQM28" s="61"/>
      <c r="AQN28" s="61"/>
      <c r="AQO28" s="61"/>
      <c r="AQP28" s="61"/>
      <c r="AQQ28" s="61"/>
      <c r="AQR28" s="61"/>
      <c r="AQS28" s="61"/>
      <c r="AQT28" s="61"/>
      <c r="AQU28" s="61"/>
      <c r="AQV28" s="61"/>
      <c r="AQW28" s="61"/>
      <c r="AQX28" s="61"/>
      <c r="AQY28" s="61"/>
      <c r="AQZ28" s="61"/>
      <c r="ARA28" s="61"/>
      <c r="ARB28" s="61"/>
      <c r="ARC28" s="61"/>
      <c r="ARD28" s="61"/>
      <c r="ARE28" s="61"/>
      <c r="ARF28" s="61"/>
      <c r="ARG28" s="61"/>
      <c r="ARH28" s="61"/>
      <c r="ARI28" s="61"/>
      <c r="ARJ28" s="61"/>
      <c r="ARK28" s="61"/>
      <c r="ARL28" s="61"/>
      <c r="ARM28" s="61"/>
      <c r="ARN28" s="61"/>
      <c r="ARO28" s="61"/>
      <c r="ARP28" s="61"/>
      <c r="ARQ28" s="61"/>
      <c r="ARR28" s="61"/>
      <c r="ARS28" s="61"/>
      <c r="ART28" s="61"/>
      <c r="ARU28" s="61"/>
      <c r="ARV28" s="61"/>
      <c r="ARW28" s="61"/>
      <c r="ARX28" s="61"/>
      <c r="ARY28" s="61"/>
      <c r="ARZ28" s="61"/>
      <c r="ASA28" s="61"/>
      <c r="ASB28" s="61"/>
      <c r="ASC28" s="61"/>
      <c r="ASD28" s="61"/>
      <c r="ASE28" s="61"/>
      <c r="ASF28" s="61"/>
      <c r="ASG28" s="61"/>
      <c r="ASH28" s="61"/>
      <c r="ASI28" s="61"/>
      <c r="ASJ28" s="61"/>
      <c r="ASK28" s="61"/>
      <c r="ASL28" s="61"/>
      <c r="ASM28" s="61"/>
      <c r="ASN28" s="61"/>
      <c r="ASO28" s="61"/>
      <c r="ASP28" s="61"/>
      <c r="ASQ28" s="61"/>
      <c r="ASR28" s="61"/>
      <c r="ASS28" s="61"/>
      <c r="AST28" s="61"/>
      <c r="ASU28" s="61"/>
      <c r="ASV28" s="61"/>
      <c r="ASW28" s="61"/>
      <c r="ASX28" s="61"/>
      <c r="ASY28" s="61"/>
      <c r="ASZ28" s="61"/>
      <c r="ATA28" s="61"/>
      <c r="ATB28" s="61"/>
      <c r="ATC28" s="61"/>
      <c r="ATD28" s="61"/>
      <c r="ATE28" s="61"/>
      <c r="ATF28" s="61"/>
      <c r="ATG28" s="61"/>
      <c r="ATH28" s="61"/>
      <c r="ATI28" s="61"/>
      <c r="ATJ28" s="61"/>
      <c r="ATK28" s="61"/>
      <c r="ATL28" s="61"/>
      <c r="ATM28" s="61"/>
      <c r="ATN28" s="61"/>
      <c r="ATO28" s="61"/>
      <c r="ATP28" s="61"/>
      <c r="ATQ28" s="61"/>
      <c r="ATR28" s="61"/>
      <c r="ATS28" s="61"/>
      <c r="ATT28" s="61"/>
      <c r="ATU28" s="61"/>
      <c r="ATV28" s="61"/>
      <c r="ATW28" s="61"/>
      <c r="ATX28" s="61"/>
      <c r="ATY28" s="61"/>
      <c r="ATZ28" s="61"/>
      <c r="AUA28" s="61"/>
      <c r="AUB28" s="61"/>
      <c r="AUC28" s="61"/>
      <c r="AUD28" s="61"/>
      <c r="AUE28" s="61"/>
      <c r="AUF28" s="61"/>
      <c r="AUG28" s="61"/>
      <c r="AUH28" s="61"/>
      <c r="AUI28" s="61"/>
      <c r="AUJ28" s="61"/>
      <c r="AUK28" s="61"/>
      <c r="AUL28" s="61"/>
      <c r="AUM28" s="61"/>
      <c r="AUN28" s="61"/>
      <c r="AUO28" s="61"/>
      <c r="AUP28" s="61"/>
      <c r="AUQ28" s="61"/>
      <c r="AUR28" s="61"/>
      <c r="AUS28" s="61"/>
      <c r="AUT28" s="61"/>
      <c r="AUU28" s="61"/>
      <c r="AUV28" s="61"/>
      <c r="AUW28" s="61"/>
      <c r="AUX28" s="61"/>
      <c r="AUY28" s="61"/>
      <c r="AUZ28" s="61"/>
      <c r="AVA28" s="61"/>
      <c r="AVB28" s="61"/>
      <c r="AVC28" s="61"/>
      <c r="AVD28" s="61"/>
      <c r="AVE28" s="61"/>
      <c r="AVF28" s="61"/>
      <c r="AVG28" s="61"/>
      <c r="AVH28" s="61"/>
      <c r="AVI28" s="61"/>
      <c r="AVJ28" s="61"/>
      <c r="AVK28" s="61"/>
      <c r="AVL28" s="61"/>
      <c r="AVM28" s="61"/>
      <c r="AVN28" s="61"/>
      <c r="AVO28" s="61"/>
      <c r="AVP28" s="61"/>
      <c r="AVQ28" s="61"/>
      <c r="AVR28" s="61"/>
      <c r="AVS28" s="61"/>
      <c r="AVT28" s="61"/>
      <c r="AVU28" s="61"/>
      <c r="AVV28" s="61"/>
      <c r="AVW28" s="61"/>
      <c r="AVX28" s="61"/>
      <c r="AVY28" s="61"/>
      <c r="AVZ28" s="61"/>
      <c r="AWA28" s="61"/>
      <c r="AWB28" s="61"/>
      <c r="AWC28" s="61"/>
      <c r="AWD28" s="61"/>
      <c r="AWE28" s="61"/>
      <c r="AWF28" s="61"/>
      <c r="AWG28" s="61"/>
      <c r="AWH28" s="61"/>
      <c r="AWI28" s="61"/>
      <c r="AWJ28" s="61"/>
      <c r="AWK28" s="61"/>
      <c r="AWL28" s="61"/>
      <c r="AWM28" s="61"/>
      <c r="AWN28" s="61"/>
      <c r="AWO28" s="61"/>
      <c r="AWP28" s="61"/>
      <c r="AWQ28" s="61"/>
      <c r="AWR28" s="61"/>
      <c r="AWS28" s="61"/>
      <c r="AWT28" s="61"/>
      <c r="AWU28" s="61"/>
      <c r="AWV28" s="61"/>
      <c r="AWW28" s="61"/>
      <c r="AWX28" s="61"/>
      <c r="AWY28" s="61"/>
      <c r="AWZ28" s="61"/>
      <c r="AXA28" s="61"/>
      <c r="AXB28" s="61"/>
      <c r="AXC28" s="61"/>
      <c r="AXD28" s="61"/>
      <c r="AXE28" s="61"/>
      <c r="AXF28" s="61"/>
      <c r="AXG28" s="61"/>
      <c r="AXH28" s="61"/>
      <c r="AXI28" s="61"/>
      <c r="AXJ28" s="61"/>
      <c r="AXK28" s="61"/>
      <c r="AXL28" s="61"/>
      <c r="AXM28" s="61"/>
      <c r="AXN28" s="61"/>
      <c r="AXO28" s="61"/>
      <c r="AXP28" s="61"/>
      <c r="AXQ28" s="61"/>
      <c r="AXR28" s="61"/>
      <c r="AXS28" s="61"/>
      <c r="AXT28" s="61"/>
      <c r="AXU28" s="61"/>
      <c r="AXV28" s="61"/>
      <c r="AXW28" s="61"/>
      <c r="AXX28" s="61"/>
      <c r="AXY28" s="61"/>
      <c r="AXZ28" s="61"/>
      <c r="AYA28" s="61"/>
      <c r="AYB28" s="61"/>
      <c r="AYC28" s="61"/>
      <c r="AYD28" s="61"/>
      <c r="AYE28" s="61"/>
      <c r="AYF28" s="61"/>
      <c r="AYG28" s="61"/>
      <c r="AYH28" s="61"/>
      <c r="AYI28" s="61"/>
      <c r="AYJ28" s="61"/>
      <c r="AYK28" s="61"/>
      <c r="AYL28" s="61"/>
      <c r="AYM28" s="61"/>
      <c r="AYN28" s="61"/>
      <c r="AYO28" s="61"/>
      <c r="AYP28" s="61"/>
      <c r="AYQ28" s="61"/>
      <c r="AYR28" s="61"/>
      <c r="AYS28" s="61"/>
      <c r="AYT28" s="61"/>
      <c r="AYU28" s="61"/>
      <c r="AYV28" s="61"/>
      <c r="AYW28" s="61"/>
      <c r="AYX28" s="61"/>
      <c r="AYY28" s="61"/>
      <c r="AYZ28" s="61"/>
      <c r="AZA28" s="61"/>
      <c r="AZB28" s="61"/>
      <c r="AZC28" s="61"/>
      <c r="AZD28" s="61"/>
      <c r="AZE28" s="61"/>
      <c r="AZF28" s="61"/>
      <c r="AZG28" s="61"/>
      <c r="AZH28" s="61"/>
      <c r="AZI28" s="61"/>
      <c r="AZJ28" s="61"/>
      <c r="AZK28" s="61"/>
      <c r="AZL28" s="61"/>
      <c r="AZM28" s="61"/>
      <c r="AZN28" s="61"/>
      <c r="AZO28" s="61"/>
      <c r="AZP28" s="61"/>
      <c r="AZQ28" s="61"/>
      <c r="AZR28" s="61"/>
      <c r="AZS28" s="61"/>
      <c r="AZT28" s="61"/>
      <c r="AZU28" s="61"/>
      <c r="AZV28" s="61"/>
      <c r="AZW28" s="61"/>
      <c r="AZX28" s="61"/>
      <c r="AZY28" s="61"/>
      <c r="AZZ28" s="61"/>
      <c r="BAA28" s="61"/>
      <c r="BAB28" s="61"/>
      <c r="BAC28" s="61"/>
      <c r="BAD28" s="61"/>
      <c r="BAE28" s="61"/>
      <c r="BAF28" s="61"/>
      <c r="BAG28" s="61"/>
      <c r="BAH28" s="61"/>
      <c r="BAI28" s="61"/>
      <c r="BAJ28" s="61"/>
      <c r="BAK28" s="61"/>
      <c r="BAL28" s="61"/>
      <c r="BAM28" s="61"/>
      <c r="BAN28" s="61"/>
      <c r="BAO28" s="61"/>
      <c r="BAP28" s="61"/>
      <c r="BAQ28" s="61"/>
      <c r="BAR28" s="61"/>
      <c r="BAS28" s="61"/>
      <c r="BAT28" s="61"/>
      <c r="BAU28" s="61"/>
      <c r="BAV28" s="61"/>
      <c r="BAW28" s="61"/>
      <c r="BAX28" s="61"/>
      <c r="BAY28" s="61"/>
      <c r="BAZ28" s="61"/>
      <c r="BBA28" s="61"/>
      <c r="BBB28" s="61"/>
      <c r="BBC28" s="61"/>
      <c r="BBD28" s="61"/>
      <c r="BBE28" s="61"/>
      <c r="BBF28" s="61"/>
      <c r="BBG28" s="61"/>
      <c r="BBH28" s="61"/>
      <c r="BBI28" s="61"/>
      <c r="BBJ28" s="61"/>
      <c r="BBK28" s="61"/>
      <c r="BBL28" s="61"/>
      <c r="BBM28" s="61"/>
      <c r="BBN28" s="61"/>
      <c r="BBO28" s="61"/>
      <c r="BBP28" s="61"/>
      <c r="BBQ28" s="61"/>
      <c r="BBR28" s="61"/>
      <c r="BBS28" s="61"/>
      <c r="BBT28" s="61"/>
      <c r="BBU28" s="61"/>
      <c r="BBV28" s="61"/>
      <c r="BBW28" s="61"/>
      <c r="BBX28" s="61"/>
      <c r="BBY28" s="61"/>
      <c r="BBZ28" s="61"/>
      <c r="BCA28" s="61"/>
      <c r="BCB28" s="61"/>
      <c r="BCC28" s="61"/>
      <c r="BCD28" s="61"/>
      <c r="BCE28" s="61"/>
      <c r="BCF28" s="61"/>
      <c r="BCG28" s="61"/>
      <c r="BCH28" s="61"/>
      <c r="BCI28" s="61"/>
      <c r="BCJ28" s="61"/>
      <c r="BCK28" s="61"/>
      <c r="BCL28" s="61"/>
      <c r="BCM28" s="61"/>
      <c r="BCN28" s="61"/>
      <c r="BCO28" s="61"/>
      <c r="BCP28" s="61"/>
      <c r="BCQ28" s="61"/>
      <c r="BCR28" s="61"/>
      <c r="BCS28" s="61"/>
      <c r="BCT28" s="61"/>
      <c r="BCU28" s="61"/>
      <c r="BCV28" s="61"/>
      <c r="BCW28" s="61"/>
      <c r="BCX28" s="61"/>
      <c r="BCY28" s="61"/>
      <c r="BCZ28" s="61"/>
      <c r="BDA28" s="61"/>
      <c r="BDB28" s="61"/>
      <c r="BDC28" s="61"/>
      <c r="BDD28" s="61"/>
      <c r="BDE28" s="61"/>
      <c r="BDF28" s="61"/>
      <c r="BDG28" s="61"/>
      <c r="BDH28" s="61"/>
      <c r="BDI28" s="61"/>
      <c r="BDJ28" s="61"/>
      <c r="BDK28" s="61"/>
      <c r="BDL28" s="61"/>
      <c r="BDM28" s="61"/>
      <c r="BDN28" s="61"/>
      <c r="BDO28" s="61"/>
      <c r="BDP28" s="61"/>
      <c r="BDQ28" s="61"/>
      <c r="BDR28" s="61"/>
      <c r="BDS28" s="61"/>
      <c r="BDT28" s="61"/>
      <c r="BDU28" s="61"/>
      <c r="BDV28" s="61"/>
      <c r="BDW28" s="61"/>
      <c r="BDX28" s="61"/>
      <c r="BDY28" s="61"/>
      <c r="BDZ28" s="61"/>
      <c r="BEA28" s="61"/>
      <c r="BEB28" s="61"/>
      <c r="BEC28" s="61"/>
      <c r="BED28" s="61"/>
      <c r="BEE28" s="61"/>
      <c r="BEF28" s="61"/>
      <c r="BEG28" s="61"/>
      <c r="BEH28" s="61"/>
      <c r="BEI28" s="61"/>
      <c r="BEJ28" s="61"/>
      <c r="BEK28" s="61"/>
      <c r="BEL28" s="61"/>
      <c r="BEM28" s="61"/>
      <c r="BEN28" s="61"/>
      <c r="BEO28" s="61"/>
      <c r="BEP28" s="61"/>
      <c r="BEQ28" s="61"/>
      <c r="BER28" s="61"/>
      <c r="BES28" s="61"/>
      <c r="BET28" s="61"/>
      <c r="BEU28" s="61"/>
      <c r="BEV28" s="61"/>
      <c r="BEW28" s="61"/>
      <c r="BEX28" s="61"/>
      <c r="BEY28" s="61"/>
      <c r="BEZ28" s="61"/>
      <c r="BFA28" s="61"/>
      <c r="BFB28" s="61"/>
      <c r="BFC28" s="61"/>
      <c r="BFD28" s="61"/>
      <c r="BFE28" s="61"/>
      <c r="BFF28" s="61"/>
      <c r="BFG28" s="61"/>
      <c r="BFH28" s="61"/>
      <c r="BFI28" s="61"/>
      <c r="BFJ28" s="61"/>
      <c r="BFK28" s="61"/>
      <c r="BFL28" s="61"/>
      <c r="BFM28" s="61"/>
      <c r="BFN28" s="61"/>
      <c r="BFO28" s="61"/>
      <c r="BFP28" s="61"/>
      <c r="BFQ28" s="61"/>
      <c r="BFR28" s="61"/>
      <c r="BFS28" s="61"/>
      <c r="BFT28" s="61"/>
      <c r="BFU28" s="61"/>
      <c r="BFV28" s="61"/>
      <c r="BFW28" s="61"/>
      <c r="BFX28" s="61"/>
      <c r="BFY28" s="61"/>
      <c r="BFZ28" s="61"/>
      <c r="BGA28" s="61"/>
      <c r="BGB28" s="61"/>
      <c r="BGC28" s="61"/>
      <c r="BGD28" s="61"/>
      <c r="BGE28" s="61"/>
      <c r="BGF28" s="61"/>
      <c r="BGG28" s="61"/>
      <c r="BGH28" s="61"/>
      <c r="BGI28" s="61"/>
      <c r="BGJ28" s="61"/>
      <c r="BGK28" s="61"/>
      <c r="BGL28" s="61"/>
      <c r="BGM28" s="61"/>
      <c r="BGN28" s="61"/>
      <c r="BGO28" s="61"/>
      <c r="BGP28" s="61"/>
      <c r="BGQ28" s="61"/>
      <c r="BGR28" s="61"/>
      <c r="BGS28" s="61"/>
      <c r="BGT28" s="61"/>
      <c r="BGU28" s="61"/>
      <c r="BGV28" s="61"/>
      <c r="BGW28" s="61"/>
      <c r="BGX28" s="61"/>
      <c r="BGY28" s="61"/>
      <c r="BGZ28" s="61"/>
      <c r="BHA28" s="61"/>
      <c r="BHB28" s="61"/>
      <c r="BHC28" s="61"/>
      <c r="BHD28" s="61"/>
      <c r="BHE28" s="61"/>
      <c r="BHF28" s="61"/>
      <c r="BHG28" s="61"/>
      <c r="BHH28" s="61"/>
      <c r="BHI28" s="61"/>
      <c r="BHJ28" s="61"/>
      <c r="BHK28" s="61"/>
      <c r="BHL28" s="61"/>
      <c r="BHM28" s="61"/>
      <c r="BHN28" s="61"/>
      <c r="BHO28" s="61"/>
      <c r="BHP28" s="61"/>
      <c r="BHQ28" s="61"/>
      <c r="BHR28" s="61"/>
      <c r="BHS28" s="61"/>
      <c r="BHT28" s="61"/>
      <c r="BHU28" s="61"/>
      <c r="BHV28" s="61"/>
      <c r="BHW28" s="61"/>
      <c r="BHX28" s="61"/>
      <c r="BHY28" s="61"/>
      <c r="BHZ28" s="61"/>
      <c r="BIA28" s="61"/>
      <c r="BIB28" s="61"/>
      <c r="BIC28" s="61"/>
      <c r="BID28" s="61"/>
      <c r="BIE28" s="61"/>
      <c r="BIF28" s="61"/>
      <c r="BIG28" s="61"/>
      <c r="BIH28" s="61"/>
      <c r="BII28" s="61"/>
      <c r="BIJ28" s="61"/>
      <c r="BIK28" s="61"/>
      <c r="BIL28" s="61"/>
      <c r="BIM28" s="61"/>
      <c r="BIN28" s="61"/>
      <c r="BIO28" s="61"/>
      <c r="BIP28" s="61"/>
      <c r="BIQ28" s="61"/>
      <c r="BIR28" s="61"/>
      <c r="BIS28" s="61"/>
      <c r="BIT28" s="61"/>
      <c r="BIU28" s="61"/>
      <c r="BIV28" s="61"/>
      <c r="BIW28" s="61"/>
      <c r="BIX28" s="61"/>
      <c r="BIY28" s="61"/>
      <c r="BIZ28" s="61"/>
      <c r="BJA28" s="61"/>
      <c r="BJB28" s="61"/>
      <c r="BJC28" s="61"/>
      <c r="BJD28" s="61"/>
      <c r="BJE28" s="61"/>
      <c r="BJF28" s="61"/>
      <c r="BJG28" s="61"/>
      <c r="BJH28" s="61"/>
      <c r="BJI28" s="61"/>
      <c r="BJJ28" s="61"/>
      <c r="BJK28" s="61"/>
      <c r="BJL28" s="61"/>
      <c r="BJM28" s="61"/>
      <c r="BJN28" s="61"/>
      <c r="BJO28" s="61"/>
      <c r="BJP28" s="61"/>
      <c r="BJQ28" s="61"/>
      <c r="BJR28" s="61"/>
      <c r="BJS28" s="61"/>
      <c r="BJT28" s="61"/>
      <c r="BJU28" s="61"/>
      <c r="BJV28" s="61"/>
      <c r="BJW28" s="61"/>
      <c r="BJX28" s="61"/>
      <c r="BJY28" s="61"/>
      <c r="BJZ28" s="61"/>
      <c r="BKA28" s="61"/>
      <c r="BKB28" s="61"/>
      <c r="BKC28" s="61"/>
      <c r="BKD28" s="61"/>
      <c r="BKE28" s="61"/>
      <c r="BKF28" s="61"/>
      <c r="BKG28" s="61"/>
      <c r="BKH28" s="61"/>
      <c r="BKI28" s="61"/>
      <c r="BKJ28" s="61"/>
      <c r="BKK28" s="61"/>
      <c r="BKL28" s="61"/>
      <c r="BKM28" s="61"/>
      <c r="BKN28" s="61"/>
      <c r="BKO28" s="61"/>
      <c r="BKP28" s="61"/>
      <c r="BKQ28" s="61"/>
      <c r="BKR28" s="61"/>
      <c r="BKS28" s="61"/>
      <c r="BKT28" s="61"/>
      <c r="BKU28" s="61"/>
      <c r="BKV28" s="61"/>
      <c r="BKW28" s="61"/>
      <c r="BKX28" s="61"/>
      <c r="BKY28" s="61"/>
      <c r="BKZ28" s="61"/>
      <c r="BLA28" s="61"/>
      <c r="BLB28" s="61"/>
      <c r="BLC28" s="61"/>
      <c r="BLD28" s="61"/>
      <c r="BLE28" s="61"/>
      <c r="BLF28" s="61"/>
      <c r="BLG28" s="61"/>
      <c r="BLH28" s="61"/>
      <c r="BLI28" s="61"/>
      <c r="BLJ28" s="61"/>
      <c r="BLK28" s="61"/>
      <c r="BLL28" s="61"/>
      <c r="BLM28" s="61"/>
      <c r="BLN28" s="61"/>
      <c r="BLO28" s="61"/>
      <c r="BLP28" s="61"/>
      <c r="BLQ28" s="61"/>
      <c r="BLR28" s="61"/>
      <c r="BLS28" s="61"/>
      <c r="BLT28" s="61"/>
      <c r="BLU28" s="61"/>
      <c r="BLV28" s="61"/>
      <c r="BLW28" s="61"/>
      <c r="BLX28" s="61"/>
      <c r="BLY28" s="61"/>
      <c r="BLZ28" s="61"/>
      <c r="BMA28" s="61"/>
      <c r="BMB28" s="61"/>
      <c r="BMC28" s="61"/>
      <c r="BMD28" s="61"/>
      <c r="BME28" s="61"/>
      <c r="BMF28" s="61"/>
      <c r="BMG28" s="61"/>
      <c r="BMH28" s="61"/>
      <c r="BMI28" s="61"/>
      <c r="BMJ28" s="61"/>
      <c r="BMK28" s="61"/>
      <c r="BML28" s="61"/>
      <c r="BMM28" s="61"/>
      <c r="BMN28" s="61"/>
      <c r="BMO28" s="61"/>
      <c r="BMP28" s="61"/>
      <c r="BMQ28" s="61"/>
      <c r="BMR28" s="61"/>
      <c r="BMS28" s="61"/>
      <c r="BMT28" s="61"/>
      <c r="BMU28" s="61"/>
      <c r="BMV28" s="61"/>
      <c r="BMW28" s="61"/>
      <c r="BMX28" s="61"/>
      <c r="BMY28" s="61"/>
      <c r="BMZ28" s="61"/>
      <c r="BNA28" s="61"/>
      <c r="BNB28" s="61"/>
      <c r="BNC28" s="61"/>
      <c r="BND28" s="61"/>
      <c r="BNE28" s="61"/>
      <c r="BNF28" s="61"/>
      <c r="BNG28" s="61"/>
      <c r="BNH28" s="61"/>
      <c r="BNI28" s="61"/>
      <c r="BNJ28" s="61"/>
      <c r="BNK28" s="61"/>
      <c r="BNL28" s="61"/>
      <c r="BNM28" s="61"/>
      <c r="BNN28" s="61"/>
      <c r="BNO28" s="61"/>
      <c r="BNP28" s="61"/>
      <c r="BNQ28" s="61"/>
      <c r="BNR28" s="61"/>
      <c r="BNS28" s="61"/>
      <c r="BNT28" s="61"/>
      <c r="BNU28" s="61"/>
      <c r="BNV28" s="61"/>
      <c r="BNW28" s="61"/>
      <c r="BNX28" s="61"/>
      <c r="BNY28" s="61"/>
      <c r="BNZ28" s="61"/>
      <c r="BOA28" s="61"/>
      <c r="BOB28" s="61"/>
      <c r="BOC28" s="61"/>
      <c r="BOD28" s="61"/>
      <c r="BOE28" s="61"/>
      <c r="BOF28" s="61"/>
      <c r="BOG28" s="61"/>
      <c r="BOH28" s="61"/>
      <c r="BOI28" s="61"/>
      <c r="BOJ28" s="61"/>
      <c r="BOK28" s="61"/>
      <c r="BOL28" s="61"/>
      <c r="BOM28" s="61"/>
      <c r="BON28" s="61"/>
      <c r="BOO28" s="61"/>
      <c r="BOP28" s="61"/>
      <c r="BOQ28" s="61"/>
      <c r="BOR28" s="61"/>
      <c r="BOS28" s="61"/>
      <c r="BOT28" s="61"/>
      <c r="BOU28" s="61"/>
      <c r="BOV28" s="61"/>
      <c r="BOW28" s="61"/>
      <c r="BOX28" s="61"/>
      <c r="BOY28" s="61"/>
      <c r="BOZ28" s="61"/>
      <c r="BPA28" s="61"/>
      <c r="BPB28" s="61"/>
      <c r="BPC28" s="61"/>
      <c r="BPD28" s="61"/>
      <c r="BPE28" s="61"/>
      <c r="BPF28" s="61"/>
      <c r="BPG28" s="61"/>
      <c r="BPH28" s="61"/>
      <c r="BPI28" s="61"/>
      <c r="BPJ28" s="61"/>
      <c r="BPK28" s="61"/>
      <c r="BPL28" s="61"/>
      <c r="BPM28" s="61"/>
      <c r="BPN28" s="61"/>
      <c r="BPO28" s="61"/>
      <c r="BPP28" s="61"/>
      <c r="BPQ28" s="61"/>
      <c r="BPR28" s="61"/>
      <c r="BPS28" s="61"/>
      <c r="BPT28" s="61"/>
      <c r="BPU28" s="61"/>
      <c r="BPV28" s="61"/>
      <c r="BPW28" s="61"/>
      <c r="BPX28" s="61"/>
      <c r="BPY28" s="61"/>
      <c r="BPZ28" s="61"/>
      <c r="BQA28" s="61"/>
      <c r="BQB28" s="61"/>
      <c r="BQC28" s="61"/>
      <c r="BQD28" s="61"/>
      <c r="BQE28" s="61"/>
      <c r="BQF28" s="61"/>
      <c r="BQG28" s="61"/>
      <c r="BQH28" s="61"/>
      <c r="BQI28" s="61"/>
      <c r="BQJ28" s="61"/>
      <c r="BQK28" s="61"/>
      <c r="BQL28" s="61"/>
      <c r="BQM28" s="61"/>
      <c r="BQN28" s="61"/>
      <c r="BQO28" s="61"/>
      <c r="BQP28" s="61"/>
      <c r="BQQ28" s="61"/>
      <c r="BQR28" s="61"/>
      <c r="BQS28" s="61"/>
      <c r="BQT28" s="61"/>
      <c r="BQU28" s="61"/>
      <c r="BQV28" s="61"/>
      <c r="BQW28" s="61"/>
      <c r="BQX28" s="61"/>
      <c r="BQY28" s="61"/>
      <c r="BQZ28" s="61"/>
      <c r="BRA28" s="61"/>
      <c r="BRB28" s="61"/>
      <c r="BRC28" s="61"/>
      <c r="BRD28" s="61"/>
      <c r="BRE28" s="61"/>
      <c r="BRF28" s="61"/>
      <c r="BRG28" s="61"/>
      <c r="BRH28" s="61"/>
      <c r="BRI28" s="61"/>
      <c r="BRJ28" s="61"/>
      <c r="BRK28" s="61"/>
      <c r="BRL28" s="61"/>
      <c r="BRM28" s="61"/>
      <c r="BRN28" s="61"/>
      <c r="BRO28" s="61"/>
      <c r="BRP28" s="61"/>
      <c r="BRQ28" s="61"/>
      <c r="BRR28" s="61"/>
      <c r="BRS28" s="61"/>
      <c r="BRT28" s="61"/>
      <c r="BRU28" s="61"/>
      <c r="BRV28" s="61"/>
      <c r="BRW28" s="61"/>
      <c r="BRX28" s="61"/>
      <c r="BRY28" s="61"/>
      <c r="BRZ28" s="61"/>
      <c r="BSA28" s="61"/>
      <c r="BSB28" s="61"/>
      <c r="BSC28" s="61"/>
      <c r="BSD28" s="61"/>
      <c r="BSE28" s="61"/>
      <c r="BSF28" s="61"/>
      <c r="BSG28" s="61"/>
      <c r="BSH28" s="61"/>
      <c r="BSI28" s="61"/>
      <c r="BSJ28" s="61"/>
      <c r="BSK28" s="61"/>
      <c r="BSL28" s="61"/>
      <c r="BSM28" s="61"/>
      <c r="BSN28" s="61"/>
      <c r="BSO28" s="61"/>
      <c r="BSP28" s="61"/>
      <c r="BSQ28" s="61"/>
      <c r="BSR28" s="61"/>
      <c r="BSS28" s="61"/>
      <c r="BST28" s="61"/>
      <c r="BSU28" s="61"/>
      <c r="BSV28" s="61"/>
      <c r="BSW28" s="61"/>
      <c r="BSX28" s="61"/>
      <c r="BSY28" s="61"/>
      <c r="BSZ28" s="61"/>
      <c r="BTA28" s="61"/>
      <c r="BTB28" s="61"/>
      <c r="BTC28" s="61"/>
      <c r="BTD28" s="61"/>
      <c r="BTE28" s="61"/>
      <c r="BTF28" s="61"/>
      <c r="BTG28" s="61"/>
      <c r="BTH28" s="61"/>
      <c r="BTI28" s="61"/>
      <c r="BTJ28" s="61"/>
      <c r="BTK28" s="61"/>
      <c r="BTL28" s="61"/>
      <c r="BTM28" s="61"/>
      <c r="BTN28" s="61"/>
      <c r="BTO28" s="61"/>
      <c r="BTP28" s="61"/>
      <c r="BTQ28" s="61"/>
      <c r="BTR28" s="61"/>
      <c r="BTS28" s="61"/>
      <c r="BTT28" s="61"/>
      <c r="BTU28" s="61"/>
      <c r="BTV28" s="61"/>
      <c r="BTW28" s="61"/>
      <c r="BTX28" s="61"/>
      <c r="BTY28" s="61"/>
      <c r="BTZ28" s="61"/>
      <c r="BUA28" s="61"/>
      <c r="BUB28" s="61"/>
      <c r="BUC28" s="61"/>
      <c r="BUD28" s="61"/>
      <c r="BUE28" s="61"/>
      <c r="BUF28" s="61"/>
      <c r="BUG28" s="61"/>
      <c r="BUH28" s="61"/>
      <c r="BUI28" s="61"/>
      <c r="BUJ28" s="61"/>
      <c r="BUK28" s="61"/>
      <c r="BUL28" s="61"/>
      <c r="BUM28" s="61"/>
      <c r="BUN28" s="61"/>
      <c r="BUO28" s="61"/>
      <c r="BUP28" s="61"/>
      <c r="BUQ28" s="61"/>
      <c r="BUR28" s="61"/>
      <c r="BUS28" s="61"/>
      <c r="BUT28" s="61"/>
      <c r="BUU28" s="61"/>
      <c r="BUV28" s="61"/>
      <c r="BUW28" s="61"/>
      <c r="BUX28" s="61"/>
      <c r="BUY28" s="61"/>
      <c r="BUZ28" s="61"/>
      <c r="BVA28" s="61"/>
      <c r="BVB28" s="61"/>
      <c r="BVC28" s="61"/>
      <c r="BVD28" s="61"/>
      <c r="BVE28" s="61"/>
      <c r="BVF28" s="61"/>
      <c r="BVG28" s="61"/>
      <c r="BVH28" s="61"/>
      <c r="BVI28" s="61"/>
      <c r="BVJ28" s="61"/>
      <c r="BVK28" s="61"/>
      <c r="BVL28" s="61"/>
      <c r="BVM28" s="61"/>
      <c r="BVN28" s="61"/>
      <c r="BVO28" s="61"/>
      <c r="BVP28" s="61"/>
      <c r="BVQ28" s="61"/>
      <c r="BVR28" s="61"/>
      <c r="BVS28" s="61"/>
      <c r="BVT28" s="61"/>
      <c r="BVU28" s="61"/>
      <c r="BVV28" s="61"/>
      <c r="BVW28" s="61"/>
      <c r="BVX28" s="61"/>
      <c r="BVY28" s="61"/>
      <c r="BVZ28" s="61"/>
      <c r="BWA28" s="61"/>
      <c r="BWB28" s="61"/>
      <c r="BWC28" s="61"/>
      <c r="BWD28" s="61"/>
      <c r="BWE28" s="61"/>
      <c r="BWF28" s="61"/>
      <c r="BWG28" s="61"/>
      <c r="BWH28" s="61"/>
      <c r="BWI28" s="61"/>
      <c r="BWJ28" s="61"/>
      <c r="BWK28" s="61"/>
      <c r="BWL28" s="61"/>
      <c r="BWM28" s="61"/>
      <c r="BWN28" s="61"/>
      <c r="BWO28" s="61"/>
      <c r="BWP28" s="61"/>
      <c r="BWQ28" s="61"/>
      <c r="BWR28" s="61"/>
      <c r="BWS28" s="61"/>
      <c r="BWT28" s="61"/>
      <c r="BWU28" s="61"/>
      <c r="BWV28" s="61"/>
      <c r="BWW28" s="61"/>
      <c r="BWX28" s="61"/>
      <c r="BWY28" s="61"/>
      <c r="BWZ28" s="61"/>
      <c r="BXA28" s="61"/>
      <c r="BXB28" s="61"/>
      <c r="BXC28" s="61"/>
      <c r="BXD28" s="61"/>
      <c r="BXE28" s="61"/>
      <c r="BXF28" s="61"/>
      <c r="BXG28" s="61"/>
      <c r="BXH28" s="61"/>
      <c r="BXI28" s="61"/>
      <c r="BXJ28" s="61"/>
      <c r="BXK28" s="61"/>
      <c r="BXL28" s="61"/>
      <c r="BXM28" s="61"/>
      <c r="BXN28" s="61"/>
      <c r="BXO28" s="61"/>
      <c r="BXP28" s="61"/>
      <c r="BXQ28" s="61"/>
      <c r="BXR28" s="61"/>
      <c r="BXS28" s="61"/>
      <c r="BXT28" s="61"/>
      <c r="BXU28" s="61"/>
      <c r="BXV28" s="61"/>
      <c r="BXW28" s="61"/>
      <c r="BXX28" s="61"/>
      <c r="BXY28" s="61"/>
      <c r="BXZ28" s="61"/>
      <c r="BYA28" s="61"/>
      <c r="BYB28" s="61"/>
      <c r="BYC28" s="61"/>
      <c r="BYD28" s="61"/>
      <c r="BYE28" s="61"/>
      <c r="BYF28" s="61"/>
      <c r="BYG28" s="61"/>
      <c r="BYH28" s="61"/>
      <c r="BYI28" s="61"/>
      <c r="BYJ28" s="61"/>
      <c r="BYK28" s="61"/>
      <c r="BYL28" s="61"/>
      <c r="BYM28" s="61"/>
      <c r="BYN28" s="61"/>
      <c r="BYO28" s="61"/>
      <c r="BYP28" s="61"/>
      <c r="BYQ28" s="61"/>
      <c r="BYR28" s="61"/>
      <c r="BYS28" s="61"/>
      <c r="BYT28" s="61"/>
      <c r="BYU28" s="61"/>
      <c r="BYV28" s="61"/>
      <c r="BYW28" s="61"/>
      <c r="BYX28" s="61"/>
      <c r="BYY28" s="61"/>
      <c r="BYZ28" s="61"/>
      <c r="BZA28" s="61"/>
      <c r="BZB28" s="61"/>
      <c r="BZC28" s="61"/>
      <c r="BZD28" s="61"/>
      <c r="BZE28" s="61"/>
      <c r="BZF28" s="61"/>
      <c r="BZG28" s="61"/>
      <c r="BZH28" s="61"/>
      <c r="BZI28" s="61"/>
      <c r="BZJ28" s="61"/>
      <c r="BZK28" s="61"/>
      <c r="BZL28" s="61"/>
      <c r="BZM28" s="61"/>
      <c r="BZN28" s="61"/>
      <c r="BZO28" s="61"/>
      <c r="BZP28" s="61"/>
      <c r="BZQ28" s="61"/>
      <c r="BZR28" s="61"/>
      <c r="BZS28" s="61"/>
      <c r="BZT28" s="61"/>
      <c r="BZU28" s="61"/>
      <c r="BZV28" s="61"/>
      <c r="BZW28" s="61"/>
      <c r="BZX28" s="61"/>
      <c r="BZY28" s="61"/>
      <c r="BZZ28" s="61"/>
      <c r="CAA28" s="61"/>
      <c r="CAB28" s="61"/>
      <c r="CAC28" s="61"/>
      <c r="CAD28" s="61"/>
      <c r="CAE28" s="61"/>
      <c r="CAF28" s="61"/>
      <c r="CAG28" s="61"/>
      <c r="CAH28" s="61"/>
      <c r="CAI28" s="61"/>
      <c r="CAJ28" s="61"/>
      <c r="CAK28" s="61"/>
      <c r="CAL28" s="61"/>
      <c r="CAM28" s="61"/>
      <c r="CAN28" s="61"/>
      <c r="CAO28" s="61"/>
      <c r="CAP28" s="61"/>
      <c r="CAQ28" s="61"/>
      <c r="CAR28" s="61"/>
      <c r="CAS28" s="61"/>
      <c r="CAT28" s="61"/>
      <c r="CAU28" s="61"/>
      <c r="CAV28" s="61"/>
      <c r="CAW28" s="61"/>
      <c r="CAX28" s="61"/>
      <c r="CAY28" s="61"/>
      <c r="CAZ28" s="61"/>
      <c r="CBA28" s="61"/>
      <c r="CBB28" s="61"/>
      <c r="CBC28" s="61"/>
      <c r="CBD28" s="61"/>
      <c r="CBE28" s="61"/>
      <c r="CBF28" s="61"/>
      <c r="CBG28" s="61"/>
      <c r="CBH28" s="61"/>
      <c r="CBI28" s="61"/>
      <c r="CBJ28" s="61"/>
      <c r="CBK28" s="61"/>
      <c r="CBL28" s="61"/>
      <c r="CBM28" s="61"/>
      <c r="CBN28" s="61"/>
      <c r="CBO28" s="61"/>
      <c r="CBP28" s="61"/>
      <c r="CBQ28" s="61"/>
      <c r="CBR28" s="61"/>
      <c r="CBS28" s="61"/>
      <c r="CBT28" s="61"/>
      <c r="CBU28" s="61"/>
      <c r="CBV28" s="61"/>
      <c r="CBW28" s="61"/>
      <c r="CBX28" s="61"/>
      <c r="CBY28" s="61"/>
      <c r="CBZ28" s="61"/>
      <c r="CCA28" s="61"/>
      <c r="CCB28" s="61"/>
      <c r="CCC28" s="61"/>
      <c r="CCD28" s="61"/>
      <c r="CCE28" s="61"/>
      <c r="CCF28" s="61"/>
      <c r="CCG28" s="61"/>
      <c r="CCH28" s="61"/>
      <c r="CCI28" s="61"/>
      <c r="CCJ28" s="61"/>
      <c r="CCK28" s="61"/>
      <c r="CCL28" s="61"/>
      <c r="CCM28" s="61"/>
      <c r="CCN28" s="61"/>
      <c r="CCO28" s="61"/>
      <c r="CCP28" s="61"/>
      <c r="CCQ28" s="61"/>
      <c r="CCR28" s="61"/>
      <c r="CCS28" s="61"/>
      <c r="CCT28" s="61"/>
      <c r="CCU28" s="61"/>
      <c r="CCV28" s="61"/>
      <c r="CCW28" s="61"/>
      <c r="CCX28" s="61"/>
      <c r="CCY28" s="61"/>
      <c r="CCZ28" s="61"/>
      <c r="CDA28" s="61"/>
      <c r="CDB28" s="61"/>
      <c r="CDC28" s="61"/>
      <c r="CDD28" s="61"/>
      <c r="CDE28" s="61"/>
      <c r="CDF28" s="61"/>
      <c r="CDG28" s="61"/>
      <c r="CDH28" s="61"/>
      <c r="CDI28" s="61"/>
      <c r="CDJ28" s="61"/>
      <c r="CDK28" s="61"/>
      <c r="CDL28" s="61"/>
      <c r="CDM28" s="61"/>
      <c r="CDN28" s="61"/>
      <c r="CDO28" s="61"/>
      <c r="CDP28" s="61"/>
      <c r="CDQ28" s="61"/>
      <c r="CDR28" s="61"/>
      <c r="CDS28" s="61"/>
      <c r="CDT28" s="61"/>
      <c r="CDU28" s="61"/>
      <c r="CDV28" s="61"/>
      <c r="CDW28" s="61"/>
      <c r="CDX28" s="61"/>
      <c r="CDY28" s="61"/>
      <c r="CDZ28" s="61"/>
      <c r="CEA28" s="61"/>
      <c r="CEB28" s="61"/>
      <c r="CEC28" s="61"/>
      <c r="CED28" s="61"/>
      <c r="CEE28" s="61"/>
      <c r="CEF28" s="61"/>
      <c r="CEG28" s="61"/>
      <c r="CEH28" s="61"/>
      <c r="CEI28" s="61"/>
      <c r="CEJ28" s="61"/>
      <c r="CEK28" s="61"/>
      <c r="CEL28" s="61"/>
      <c r="CEM28" s="61"/>
      <c r="CEN28" s="61"/>
      <c r="CEO28" s="61"/>
      <c r="CEP28" s="61"/>
      <c r="CEQ28" s="61"/>
      <c r="CER28" s="61"/>
      <c r="CES28" s="61"/>
      <c r="CET28" s="61"/>
      <c r="CEU28" s="61"/>
      <c r="CEV28" s="61"/>
      <c r="CEW28" s="61"/>
      <c r="CEX28" s="61"/>
      <c r="CEY28" s="61"/>
      <c r="CEZ28" s="61"/>
      <c r="CFA28" s="61"/>
      <c r="CFB28" s="61"/>
      <c r="CFC28" s="61"/>
      <c r="CFD28" s="61"/>
      <c r="CFE28" s="61"/>
      <c r="CFF28" s="61"/>
      <c r="CFG28" s="61"/>
      <c r="CFH28" s="61"/>
      <c r="CFI28" s="61"/>
      <c r="CFJ28" s="61"/>
      <c r="CFK28" s="61"/>
      <c r="CFL28" s="61"/>
      <c r="CFM28" s="61"/>
      <c r="CFN28" s="61"/>
      <c r="CFO28" s="61"/>
      <c r="CFP28" s="61"/>
      <c r="CFQ28" s="61"/>
      <c r="CFR28" s="61"/>
      <c r="CFS28" s="61"/>
      <c r="CFT28" s="61"/>
      <c r="CFU28" s="61"/>
      <c r="CFV28" s="61"/>
      <c r="CFW28" s="61"/>
      <c r="CFX28" s="61"/>
      <c r="CFY28" s="61"/>
      <c r="CFZ28" s="61"/>
      <c r="CGA28" s="61"/>
      <c r="CGB28" s="61"/>
      <c r="CGC28" s="61"/>
      <c r="CGD28" s="61"/>
      <c r="CGE28" s="61"/>
      <c r="CGF28" s="61"/>
      <c r="CGG28" s="61"/>
      <c r="CGH28" s="61"/>
      <c r="CGI28" s="61"/>
      <c r="CGJ28" s="61"/>
      <c r="CGK28" s="61"/>
      <c r="CGL28" s="61"/>
      <c r="CGM28" s="61"/>
      <c r="CGN28" s="61"/>
      <c r="CGO28" s="61"/>
      <c r="CGP28" s="61"/>
      <c r="CGQ28" s="61"/>
      <c r="CGR28" s="61"/>
      <c r="CGS28" s="61"/>
      <c r="CGT28" s="61"/>
      <c r="CGU28" s="61"/>
      <c r="CGV28" s="61"/>
      <c r="CGW28" s="61"/>
      <c r="CGX28" s="61"/>
      <c r="CGY28" s="61"/>
      <c r="CGZ28" s="61"/>
      <c r="CHA28" s="61"/>
      <c r="CHB28" s="61"/>
      <c r="CHC28" s="61"/>
      <c r="CHD28" s="61"/>
      <c r="CHE28" s="61"/>
      <c r="CHF28" s="61"/>
      <c r="CHG28" s="61"/>
      <c r="CHH28" s="61"/>
      <c r="CHI28" s="61"/>
      <c r="CHJ28" s="61"/>
      <c r="CHK28" s="61"/>
      <c r="CHL28" s="61"/>
      <c r="CHM28" s="61"/>
      <c r="CHN28" s="61"/>
      <c r="CHO28" s="61"/>
      <c r="CHP28" s="61"/>
      <c r="CHQ28" s="61"/>
      <c r="CHR28" s="61"/>
      <c r="CHS28" s="61"/>
      <c r="CHT28" s="61"/>
      <c r="CHU28" s="61"/>
      <c r="CHV28" s="61"/>
      <c r="CHW28" s="61"/>
      <c r="CHX28" s="61"/>
      <c r="CHY28" s="61"/>
      <c r="CHZ28" s="61"/>
      <c r="CIA28" s="61"/>
      <c r="CIB28" s="61"/>
      <c r="CIC28" s="61"/>
      <c r="CID28" s="61"/>
      <c r="CIE28" s="61"/>
      <c r="CIF28" s="61"/>
      <c r="CIG28" s="61"/>
      <c r="CIH28" s="61"/>
      <c r="CII28" s="61"/>
      <c r="CIJ28" s="61"/>
      <c r="CIK28" s="61"/>
      <c r="CIL28" s="61"/>
      <c r="CIM28" s="61"/>
      <c r="CIN28" s="61"/>
      <c r="CIO28" s="61"/>
      <c r="CIP28" s="61"/>
      <c r="CIQ28" s="61"/>
      <c r="CIR28" s="61"/>
      <c r="CIS28" s="61"/>
      <c r="CIT28" s="61"/>
      <c r="CIU28" s="61"/>
      <c r="CIV28" s="61"/>
      <c r="CIW28" s="61"/>
      <c r="CIX28" s="61"/>
      <c r="CIY28" s="61"/>
      <c r="CIZ28" s="61"/>
      <c r="CJA28" s="61"/>
      <c r="CJB28" s="61"/>
      <c r="CJC28" s="61"/>
      <c r="CJD28" s="61"/>
      <c r="CJE28" s="61"/>
      <c r="CJF28" s="61"/>
      <c r="CJG28" s="61"/>
      <c r="CJH28" s="61"/>
      <c r="CJI28" s="61"/>
      <c r="CJJ28" s="61"/>
      <c r="CJK28" s="61"/>
      <c r="CJL28" s="61"/>
      <c r="CJM28" s="61"/>
      <c r="CJN28" s="61"/>
      <c r="CJO28" s="61"/>
      <c r="CJP28" s="61"/>
      <c r="CJQ28" s="61"/>
      <c r="CJR28" s="61"/>
      <c r="CJS28" s="61"/>
      <c r="CJT28" s="61"/>
      <c r="CJU28" s="61"/>
      <c r="CJV28" s="61"/>
      <c r="CJW28" s="61"/>
      <c r="CJX28" s="61"/>
      <c r="CJY28" s="61"/>
      <c r="CJZ28" s="61"/>
      <c r="CKA28" s="61"/>
      <c r="CKB28" s="61"/>
      <c r="CKC28" s="61"/>
      <c r="CKD28" s="61"/>
      <c r="CKE28" s="61"/>
      <c r="CKF28" s="61"/>
      <c r="CKG28" s="61"/>
      <c r="CKH28" s="61"/>
      <c r="CKI28" s="61"/>
      <c r="CKJ28" s="61"/>
      <c r="CKK28" s="61"/>
      <c r="CKL28" s="61"/>
      <c r="CKM28" s="61"/>
      <c r="CKN28" s="61"/>
      <c r="CKO28" s="61"/>
      <c r="CKP28" s="61"/>
      <c r="CKQ28" s="61"/>
      <c r="CKR28" s="61"/>
      <c r="CKS28" s="61"/>
      <c r="CKT28" s="61"/>
      <c r="CKU28" s="61"/>
      <c r="CKV28" s="61"/>
      <c r="CKW28" s="61"/>
      <c r="CKX28" s="61"/>
      <c r="CKY28" s="61"/>
      <c r="CKZ28" s="61"/>
      <c r="CLA28" s="61"/>
      <c r="CLB28" s="61"/>
      <c r="CLC28" s="61"/>
      <c r="CLD28" s="61"/>
      <c r="CLE28" s="61"/>
      <c r="CLF28" s="61"/>
      <c r="CLG28" s="61"/>
      <c r="CLH28" s="61"/>
      <c r="CLI28" s="61"/>
      <c r="CLJ28" s="61"/>
      <c r="CLK28" s="61"/>
      <c r="CLL28" s="61"/>
      <c r="CLM28" s="61"/>
      <c r="CLN28" s="61"/>
      <c r="CLO28" s="61"/>
      <c r="CLP28" s="61"/>
      <c r="CLQ28" s="61"/>
      <c r="CLR28" s="61"/>
      <c r="CLS28" s="61"/>
      <c r="CLT28" s="61"/>
      <c r="CLU28" s="61"/>
      <c r="CLV28" s="61"/>
      <c r="CLW28" s="61"/>
      <c r="CLX28" s="61"/>
      <c r="CLY28" s="61"/>
      <c r="CLZ28" s="61"/>
      <c r="CMA28" s="61"/>
      <c r="CMB28" s="61"/>
      <c r="CMC28" s="61"/>
      <c r="CMD28" s="61"/>
      <c r="CME28" s="61"/>
      <c r="CMF28" s="61"/>
      <c r="CMG28" s="61"/>
      <c r="CMH28" s="61"/>
      <c r="CMI28" s="61"/>
      <c r="CMJ28" s="61"/>
      <c r="CMK28" s="61"/>
      <c r="CML28" s="61"/>
      <c r="CMM28" s="61"/>
      <c r="CMN28" s="61"/>
      <c r="CMO28" s="61"/>
      <c r="CMP28" s="61"/>
      <c r="CMQ28" s="61"/>
      <c r="CMR28" s="61"/>
      <c r="CMS28" s="61"/>
      <c r="CMT28" s="61"/>
      <c r="CMU28" s="61"/>
      <c r="CMV28" s="61"/>
      <c r="CMW28" s="61"/>
      <c r="CMX28" s="61"/>
      <c r="CMY28" s="61"/>
      <c r="CMZ28" s="61"/>
      <c r="CNA28" s="61"/>
      <c r="CNB28" s="61"/>
      <c r="CNC28" s="61"/>
      <c r="CND28" s="61"/>
      <c r="CNE28" s="61"/>
      <c r="CNF28" s="61"/>
      <c r="CNG28" s="61"/>
      <c r="CNH28" s="61"/>
      <c r="CNI28" s="61"/>
      <c r="CNJ28" s="61"/>
      <c r="CNK28" s="61"/>
      <c r="CNL28" s="61"/>
      <c r="CNM28" s="61"/>
      <c r="CNN28" s="61"/>
      <c r="CNO28" s="61"/>
      <c r="CNP28" s="61"/>
      <c r="CNQ28" s="61"/>
      <c r="CNR28" s="61"/>
      <c r="CNS28" s="61"/>
      <c r="CNT28" s="61"/>
      <c r="CNU28" s="61"/>
      <c r="CNV28" s="61"/>
      <c r="CNW28" s="61"/>
      <c r="CNX28" s="61"/>
      <c r="CNY28" s="61"/>
      <c r="CNZ28" s="61"/>
      <c r="COA28" s="61"/>
      <c r="COB28" s="61"/>
      <c r="COC28" s="61"/>
      <c r="COD28" s="61"/>
      <c r="COE28" s="61"/>
      <c r="COF28" s="61"/>
      <c r="COG28" s="61"/>
      <c r="COH28" s="61"/>
      <c r="COI28" s="61"/>
      <c r="COJ28" s="61"/>
      <c r="COK28" s="61"/>
      <c r="COL28" s="61"/>
      <c r="COM28" s="61"/>
      <c r="CON28" s="61"/>
      <c r="COO28" s="61"/>
      <c r="COP28" s="61"/>
      <c r="COQ28" s="61"/>
      <c r="COR28" s="61"/>
      <c r="COS28" s="61"/>
      <c r="COT28" s="61"/>
      <c r="COU28" s="61"/>
      <c r="COV28" s="61"/>
      <c r="COW28" s="61"/>
      <c r="COX28" s="61"/>
      <c r="COY28" s="61"/>
      <c r="COZ28" s="61"/>
      <c r="CPA28" s="61"/>
      <c r="CPB28" s="61"/>
      <c r="CPC28" s="61"/>
      <c r="CPD28" s="61"/>
      <c r="CPE28" s="61"/>
      <c r="CPF28" s="61"/>
      <c r="CPG28" s="61"/>
      <c r="CPH28" s="61"/>
      <c r="CPI28" s="61"/>
      <c r="CPJ28" s="61"/>
      <c r="CPK28" s="61"/>
      <c r="CPL28" s="61"/>
      <c r="CPM28" s="61"/>
      <c r="CPN28" s="61"/>
      <c r="CPO28" s="61"/>
      <c r="CPP28" s="61"/>
      <c r="CPQ28" s="61"/>
      <c r="CPR28" s="61"/>
      <c r="CPS28" s="61"/>
      <c r="CPT28" s="61"/>
      <c r="CPU28" s="61"/>
      <c r="CPV28" s="61"/>
      <c r="CPW28" s="61"/>
      <c r="CPX28" s="61"/>
      <c r="CPY28" s="61"/>
      <c r="CPZ28" s="61"/>
      <c r="CQA28" s="61"/>
      <c r="CQB28" s="61"/>
      <c r="CQC28" s="61"/>
      <c r="CQD28" s="61"/>
      <c r="CQE28" s="61"/>
      <c r="CQF28" s="61"/>
      <c r="CQG28" s="61"/>
      <c r="CQH28" s="61"/>
      <c r="CQI28" s="61"/>
      <c r="CQJ28" s="61"/>
      <c r="CQK28" s="61"/>
      <c r="CQL28" s="61"/>
      <c r="CQM28" s="61"/>
      <c r="CQN28" s="61"/>
      <c r="CQO28" s="61"/>
      <c r="CQP28" s="61"/>
      <c r="CQQ28" s="61"/>
      <c r="CQR28" s="61"/>
      <c r="CQS28" s="61"/>
      <c r="CQT28" s="61"/>
      <c r="CQU28" s="61"/>
      <c r="CQV28" s="61"/>
      <c r="CQW28" s="61"/>
      <c r="CQX28" s="61"/>
      <c r="CQY28" s="61"/>
      <c r="CQZ28" s="61"/>
      <c r="CRA28" s="61"/>
      <c r="CRB28" s="61"/>
      <c r="CRC28" s="61"/>
      <c r="CRD28" s="61"/>
      <c r="CRE28" s="61"/>
      <c r="CRF28" s="61"/>
      <c r="CRG28" s="61"/>
      <c r="CRH28" s="61"/>
      <c r="CRI28" s="61"/>
      <c r="CRJ28" s="61"/>
      <c r="CRK28" s="61"/>
      <c r="CRL28" s="61"/>
      <c r="CRM28" s="61"/>
      <c r="CRN28" s="61"/>
      <c r="CRO28" s="61"/>
      <c r="CRP28" s="61"/>
      <c r="CRQ28" s="61"/>
      <c r="CRR28" s="61"/>
      <c r="CRS28" s="61"/>
      <c r="CRT28" s="61"/>
      <c r="CRU28" s="61"/>
      <c r="CRV28" s="61"/>
      <c r="CRW28" s="61"/>
      <c r="CRX28" s="61"/>
      <c r="CRY28" s="61"/>
      <c r="CRZ28" s="61"/>
      <c r="CSA28" s="61"/>
      <c r="CSB28" s="61"/>
      <c r="CSC28" s="61"/>
      <c r="CSD28" s="61"/>
      <c r="CSE28" s="61"/>
      <c r="CSF28" s="61"/>
      <c r="CSG28" s="61"/>
      <c r="CSH28" s="61"/>
      <c r="CSI28" s="61"/>
      <c r="CSJ28" s="61"/>
      <c r="CSK28" s="61"/>
      <c r="CSL28" s="61"/>
      <c r="CSM28" s="61"/>
      <c r="CSN28" s="61"/>
      <c r="CSO28" s="61"/>
      <c r="CSP28" s="61"/>
      <c r="CSQ28" s="61"/>
      <c r="CSR28" s="61"/>
      <c r="CSS28" s="61"/>
      <c r="CST28" s="61"/>
      <c r="CSU28" s="61"/>
      <c r="CSV28" s="61"/>
      <c r="CSW28" s="61"/>
      <c r="CSX28" s="61"/>
      <c r="CSY28" s="61"/>
      <c r="CSZ28" s="61"/>
      <c r="CTA28" s="61"/>
      <c r="CTB28" s="61"/>
      <c r="CTC28" s="61"/>
      <c r="CTD28" s="61"/>
      <c r="CTE28" s="61"/>
      <c r="CTF28" s="61"/>
      <c r="CTG28" s="61"/>
      <c r="CTH28" s="61"/>
      <c r="CTI28" s="61"/>
      <c r="CTJ28" s="61"/>
      <c r="CTK28" s="61"/>
      <c r="CTL28" s="61"/>
      <c r="CTM28" s="61"/>
      <c r="CTN28" s="61"/>
      <c r="CTO28" s="61"/>
      <c r="CTP28" s="61"/>
      <c r="CTQ28" s="61"/>
      <c r="CTR28" s="61"/>
      <c r="CTS28" s="61"/>
      <c r="CTT28" s="61"/>
      <c r="CTU28" s="61"/>
      <c r="CTV28" s="61"/>
      <c r="CTW28" s="61"/>
      <c r="CTX28" s="61"/>
      <c r="CTY28" s="61"/>
      <c r="CTZ28" s="61"/>
      <c r="CUA28" s="61"/>
      <c r="CUB28" s="61"/>
      <c r="CUC28" s="61"/>
      <c r="CUD28" s="61"/>
      <c r="CUE28" s="61"/>
      <c r="CUF28" s="61"/>
      <c r="CUG28" s="61"/>
      <c r="CUH28" s="61"/>
      <c r="CUI28" s="61"/>
      <c r="CUJ28" s="61"/>
      <c r="CUK28" s="61"/>
      <c r="CUL28" s="61"/>
      <c r="CUM28" s="61"/>
      <c r="CUN28" s="61"/>
      <c r="CUO28" s="61"/>
      <c r="CUP28" s="61"/>
      <c r="CUQ28" s="61"/>
      <c r="CUR28" s="61"/>
      <c r="CUS28" s="61"/>
      <c r="CUT28" s="61"/>
      <c r="CUU28" s="61"/>
      <c r="CUV28" s="61"/>
      <c r="CUW28" s="61"/>
      <c r="CUX28" s="61"/>
      <c r="CUY28" s="61"/>
      <c r="CUZ28" s="61"/>
      <c r="CVA28" s="61"/>
      <c r="CVB28" s="61"/>
      <c r="CVC28" s="61"/>
      <c r="CVD28" s="61"/>
      <c r="CVE28" s="61"/>
      <c r="CVF28" s="61"/>
      <c r="CVG28" s="61"/>
      <c r="CVH28" s="61"/>
      <c r="CVI28" s="61"/>
      <c r="CVJ28" s="61"/>
      <c r="CVK28" s="61"/>
      <c r="CVL28" s="61"/>
      <c r="CVM28" s="61"/>
      <c r="CVN28" s="61"/>
      <c r="CVO28" s="61"/>
      <c r="CVP28" s="61"/>
      <c r="CVQ28" s="61"/>
      <c r="CVR28" s="61"/>
      <c r="CVS28" s="61"/>
      <c r="CVT28" s="61"/>
      <c r="CVU28" s="61"/>
      <c r="CVV28" s="61"/>
      <c r="CVW28" s="61"/>
      <c r="CVX28" s="61"/>
      <c r="CVY28" s="61"/>
      <c r="CVZ28" s="61"/>
      <c r="CWA28" s="61"/>
      <c r="CWB28" s="61"/>
      <c r="CWC28" s="61"/>
      <c r="CWD28" s="61"/>
      <c r="CWE28" s="61"/>
      <c r="CWF28" s="61"/>
      <c r="CWG28" s="61"/>
      <c r="CWH28" s="61"/>
      <c r="CWI28" s="61"/>
      <c r="CWJ28" s="61"/>
      <c r="CWK28" s="61"/>
      <c r="CWL28" s="61"/>
      <c r="CWM28" s="61"/>
      <c r="CWN28" s="61"/>
      <c r="CWO28" s="61"/>
      <c r="CWP28" s="61"/>
      <c r="CWQ28" s="61"/>
      <c r="CWR28" s="61"/>
      <c r="CWS28" s="61"/>
      <c r="CWT28" s="61"/>
      <c r="CWU28" s="61"/>
      <c r="CWV28" s="61"/>
      <c r="CWW28" s="61"/>
      <c r="CWX28" s="61"/>
      <c r="CWY28" s="61"/>
      <c r="CWZ28" s="61"/>
      <c r="CXA28" s="61"/>
      <c r="CXB28" s="61"/>
      <c r="CXC28" s="61"/>
      <c r="CXD28" s="61"/>
      <c r="CXE28" s="61"/>
      <c r="CXF28" s="61"/>
      <c r="CXG28" s="61"/>
      <c r="CXH28" s="61"/>
      <c r="CXI28" s="61"/>
      <c r="CXJ28" s="61"/>
      <c r="CXK28" s="61"/>
      <c r="CXL28" s="61"/>
      <c r="CXM28" s="61"/>
      <c r="CXN28" s="61"/>
      <c r="CXO28" s="61"/>
      <c r="CXP28" s="61"/>
      <c r="CXQ28" s="61"/>
      <c r="CXR28" s="61"/>
      <c r="CXS28" s="61"/>
      <c r="CXT28" s="61"/>
      <c r="CXU28" s="61"/>
      <c r="CXV28" s="61"/>
      <c r="CXW28" s="61"/>
      <c r="CXX28" s="61"/>
      <c r="CXY28" s="61"/>
      <c r="CXZ28" s="61"/>
      <c r="CYA28" s="61"/>
      <c r="CYB28" s="61"/>
      <c r="CYC28" s="61"/>
      <c r="CYD28" s="61"/>
      <c r="CYE28" s="61"/>
      <c r="CYF28" s="61"/>
      <c r="CYG28" s="61"/>
      <c r="CYH28" s="61"/>
      <c r="CYI28" s="61"/>
      <c r="CYJ28" s="61"/>
      <c r="CYK28" s="61"/>
      <c r="CYL28" s="61"/>
      <c r="CYM28" s="61"/>
      <c r="CYN28" s="61"/>
      <c r="CYO28" s="61"/>
      <c r="CYP28" s="61"/>
      <c r="CYQ28" s="61"/>
      <c r="CYR28" s="61"/>
      <c r="CYS28" s="61"/>
      <c r="CYT28" s="61"/>
      <c r="CYU28" s="61"/>
      <c r="CYV28" s="61"/>
      <c r="CYW28" s="61"/>
      <c r="CYX28" s="61"/>
      <c r="CYY28" s="61"/>
      <c r="CYZ28" s="61"/>
      <c r="CZA28" s="61"/>
      <c r="CZB28" s="61"/>
      <c r="CZC28" s="61"/>
      <c r="CZD28" s="61"/>
      <c r="CZE28" s="61"/>
      <c r="CZF28" s="61"/>
      <c r="CZG28" s="61"/>
      <c r="CZH28" s="61"/>
      <c r="CZI28" s="61"/>
      <c r="CZJ28" s="61"/>
      <c r="CZK28" s="61"/>
      <c r="CZL28" s="61"/>
      <c r="CZM28" s="61"/>
      <c r="CZN28" s="61"/>
      <c r="CZO28" s="61"/>
      <c r="CZP28" s="61"/>
      <c r="CZQ28" s="61"/>
      <c r="CZR28" s="61"/>
      <c r="CZS28" s="61"/>
      <c r="CZT28" s="61"/>
      <c r="CZU28" s="61"/>
      <c r="CZV28" s="61"/>
      <c r="CZW28" s="61"/>
      <c r="CZX28" s="61"/>
      <c r="CZY28" s="61"/>
      <c r="CZZ28" s="61"/>
      <c r="DAA28" s="61"/>
      <c r="DAB28" s="61"/>
      <c r="DAC28" s="61"/>
      <c r="DAD28" s="61"/>
      <c r="DAE28" s="61"/>
      <c r="DAF28" s="61"/>
      <c r="DAG28" s="61"/>
      <c r="DAH28" s="61"/>
      <c r="DAI28" s="61"/>
      <c r="DAJ28" s="61"/>
      <c r="DAK28" s="61"/>
      <c r="DAL28" s="61"/>
      <c r="DAM28" s="61"/>
      <c r="DAN28" s="61"/>
      <c r="DAO28" s="61"/>
      <c r="DAP28" s="61"/>
      <c r="DAQ28" s="61"/>
      <c r="DAR28" s="61"/>
      <c r="DAS28" s="61"/>
      <c r="DAT28" s="61"/>
      <c r="DAU28" s="61"/>
      <c r="DAV28" s="61"/>
      <c r="DAW28" s="61"/>
      <c r="DAX28" s="61"/>
      <c r="DAY28" s="61"/>
      <c r="DAZ28" s="61"/>
      <c r="DBA28" s="61"/>
      <c r="DBB28" s="61"/>
      <c r="DBC28" s="61"/>
      <c r="DBD28" s="61"/>
      <c r="DBE28" s="61"/>
      <c r="DBF28" s="61"/>
      <c r="DBG28" s="61"/>
      <c r="DBH28" s="61"/>
      <c r="DBI28" s="61"/>
      <c r="DBJ28" s="61"/>
      <c r="DBK28" s="61"/>
      <c r="DBL28" s="61"/>
      <c r="DBM28" s="61"/>
      <c r="DBN28" s="61"/>
      <c r="DBO28" s="61"/>
      <c r="DBP28" s="61"/>
      <c r="DBQ28" s="61"/>
      <c r="DBR28" s="61"/>
      <c r="DBS28" s="61"/>
      <c r="DBT28" s="61"/>
      <c r="DBU28" s="61"/>
      <c r="DBV28" s="61"/>
      <c r="DBW28" s="61"/>
      <c r="DBX28" s="61"/>
      <c r="DBY28" s="61"/>
      <c r="DBZ28" s="61"/>
      <c r="DCA28" s="61"/>
      <c r="DCB28" s="61"/>
      <c r="DCC28" s="61"/>
      <c r="DCD28" s="61"/>
      <c r="DCE28" s="61"/>
      <c r="DCF28" s="61"/>
      <c r="DCG28" s="61"/>
      <c r="DCH28" s="61"/>
      <c r="DCI28" s="61"/>
      <c r="DCJ28" s="61"/>
      <c r="DCK28" s="61"/>
      <c r="DCL28" s="61"/>
      <c r="DCM28" s="61"/>
      <c r="DCN28" s="61"/>
      <c r="DCO28" s="61"/>
      <c r="DCP28" s="61"/>
      <c r="DCQ28" s="61"/>
      <c r="DCR28" s="61"/>
      <c r="DCS28" s="61"/>
      <c r="DCT28" s="61"/>
      <c r="DCU28" s="61"/>
      <c r="DCV28" s="61"/>
      <c r="DCW28" s="61"/>
      <c r="DCX28" s="61"/>
      <c r="DCY28" s="61"/>
      <c r="DCZ28" s="61"/>
      <c r="DDA28" s="61"/>
      <c r="DDB28" s="61"/>
      <c r="DDC28" s="61"/>
      <c r="DDD28" s="61"/>
      <c r="DDE28" s="61"/>
      <c r="DDF28" s="61"/>
      <c r="DDG28" s="61"/>
      <c r="DDH28" s="61"/>
      <c r="DDI28" s="61"/>
      <c r="DDJ28" s="61"/>
      <c r="DDK28" s="61"/>
      <c r="DDL28" s="61"/>
      <c r="DDM28" s="61"/>
      <c r="DDN28" s="61"/>
      <c r="DDO28" s="61"/>
      <c r="DDP28" s="61"/>
      <c r="DDQ28" s="61"/>
      <c r="DDR28" s="61"/>
      <c r="DDS28" s="61"/>
      <c r="DDT28" s="61"/>
      <c r="DDU28" s="61"/>
      <c r="DDV28" s="61"/>
      <c r="DDW28" s="61"/>
      <c r="DDX28" s="61"/>
      <c r="DDY28" s="61"/>
      <c r="DDZ28" s="61"/>
      <c r="DEA28" s="61"/>
      <c r="DEB28" s="61"/>
      <c r="DEC28" s="61"/>
      <c r="DED28" s="61"/>
      <c r="DEE28" s="61"/>
      <c r="DEF28" s="61"/>
      <c r="DEG28" s="61"/>
      <c r="DEH28" s="61"/>
      <c r="DEI28" s="61"/>
      <c r="DEJ28" s="61"/>
      <c r="DEK28" s="61"/>
      <c r="DEL28" s="61"/>
      <c r="DEM28" s="61"/>
      <c r="DEN28" s="61"/>
      <c r="DEO28" s="61"/>
      <c r="DEP28" s="61"/>
      <c r="DEQ28" s="61"/>
      <c r="DER28" s="61"/>
      <c r="DES28" s="61"/>
      <c r="DET28" s="61"/>
      <c r="DEU28" s="61"/>
      <c r="DEV28" s="61"/>
      <c r="DEW28" s="61"/>
      <c r="DEX28" s="61"/>
      <c r="DEY28" s="61"/>
      <c r="DEZ28" s="61"/>
      <c r="DFA28" s="61"/>
      <c r="DFB28" s="61"/>
      <c r="DFC28" s="61"/>
      <c r="DFD28" s="61"/>
      <c r="DFE28" s="61"/>
      <c r="DFF28" s="61"/>
      <c r="DFG28" s="61"/>
      <c r="DFH28" s="61"/>
      <c r="DFI28" s="61"/>
      <c r="DFJ28" s="61"/>
      <c r="DFK28" s="61"/>
      <c r="DFL28" s="61"/>
      <c r="DFM28" s="61"/>
      <c r="DFN28" s="61"/>
      <c r="DFO28" s="61"/>
      <c r="DFP28" s="61"/>
      <c r="DFQ28" s="61"/>
      <c r="DFR28" s="61"/>
      <c r="DFS28" s="61"/>
      <c r="DFT28" s="61"/>
      <c r="DFU28" s="61"/>
      <c r="DFV28" s="61"/>
      <c r="DFW28" s="61"/>
      <c r="DFX28" s="61"/>
      <c r="DFY28" s="61"/>
      <c r="DFZ28" s="61"/>
      <c r="DGA28" s="61"/>
      <c r="DGB28" s="61"/>
      <c r="DGC28" s="61"/>
      <c r="DGD28" s="61"/>
      <c r="DGE28" s="61"/>
      <c r="DGF28" s="61"/>
      <c r="DGG28" s="61"/>
      <c r="DGH28" s="61"/>
      <c r="DGI28" s="61"/>
      <c r="DGJ28" s="61"/>
      <c r="DGK28" s="61"/>
      <c r="DGL28" s="61"/>
      <c r="DGM28" s="61"/>
      <c r="DGN28" s="61"/>
      <c r="DGO28" s="61"/>
      <c r="DGP28" s="61"/>
      <c r="DGQ28" s="61"/>
      <c r="DGR28" s="61"/>
      <c r="DGS28" s="61"/>
      <c r="DGT28" s="61"/>
      <c r="DGU28" s="61"/>
      <c r="DGV28" s="61"/>
      <c r="DGW28" s="61"/>
      <c r="DGX28" s="61"/>
      <c r="DGY28" s="61"/>
      <c r="DGZ28" s="61"/>
      <c r="DHA28" s="61"/>
      <c r="DHB28" s="61"/>
      <c r="DHC28" s="61"/>
      <c r="DHD28" s="61"/>
      <c r="DHE28" s="61"/>
      <c r="DHF28" s="61"/>
      <c r="DHG28" s="61"/>
      <c r="DHH28" s="61"/>
      <c r="DHI28" s="61"/>
      <c r="DHJ28" s="61"/>
      <c r="DHK28" s="61"/>
      <c r="DHL28" s="61"/>
      <c r="DHM28" s="61"/>
      <c r="DHN28" s="61"/>
      <c r="DHO28" s="61"/>
      <c r="DHP28" s="61"/>
      <c r="DHQ28" s="61"/>
      <c r="DHR28" s="61"/>
      <c r="DHS28" s="61"/>
      <c r="DHT28" s="61"/>
      <c r="DHU28" s="61"/>
      <c r="DHV28" s="61"/>
      <c r="DHW28" s="61"/>
      <c r="DHX28" s="61"/>
      <c r="DHY28" s="61"/>
      <c r="DHZ28" s="61"/>
      <c r="DIA28" s="61"/>
      <c r="DIB28" s="61"/>
      <c r="DIC28" s="61"/>
      <c r="DID28" s="61"/>
      <c r="DIE28" s="61"/>
      <c r="DIF28" s="61"/>
      <c r="DIG28" s="61"/>
      <c r="DIH28" s="61"/>
      <c r="DII28" s="61"/>
      <c r="DIJ28" s="61"/>
      <c r="DIK28" s="61"/>
      <c r="DIL28" s="61"/>
      <c r="DIM28" s="61"/>
      <c r="DIN28" s="61"/>
      <c r="DIO28" s="61"/>
      <c r="DIP28" s="61"/>
      <c r="DIQ28" s="61"/>
      <c r="DIR28" s="61"/>
      <c r="DIS28" s="61"/>
      <c r="DIT28" s="61"/>
      <c r="DIU28" s="61"/>
      <c r="DIV28" s="61"/>
      <c r="DIW28" s="61"/>
      <c r="DIX28" s="61"/>
      <c r="DIY28" s="61"/>
      <c r="DIZ28" s="61"/>
      <c r="DJA28" s="61"/>
      <c r="DJB28" s="61"/>
      <c r="DJC28" s="61"/>
      <c r="DJD28" s="61"/>
      <c r="DJE28" s="61"/>
      <c r="DJF28" s="61"/>
      <c r="DJG28" s="61"/>
      <c r="DJH28" s="61"/>
      <c r="DJI28" s="61"/>
      <c r="DJJ28" s="61"/>
      <c r="DJK28" s="61"/>
      <c r="DJL28" s="61"/>
      <c r="DJM28" s="61"/>
      <c r="DJN28" s="61"/>
      <c r="DJO28" s="61"/>
      <c r="DJP28" s="61"/>
      <c r="DJQ28" s="61"/>
      <c r="DJR28" s="61"/>
      <c r="DJS28" s="61"/>
      <c r="DJT28" s="61"/>
      <c r="DJU28" s="61"/>
      <c r="DJV28" s="61"/>
      <c r="DJW28" s="61"/>
      <c r="DJX28" s="61"/>
      <c r="DJY28" s="61"/>
      <c r="DJZ28" s="61"/>
      <c r="DKA28" s="61"/>
      <c r="DKB28" s="61"/>
      <c r="DKC28" s="61"/>
      <c r="DKD28" s="61"/>
      <c r="DKE28" s="61"/>
      <c r="DKF28" s="61"/>
      <c r="DKG28" s="61"/>
      <c r="DKH28" s="61"/>
      <c r="DKI28" s="61"/>
      <c r="DKJ28" s="61"/>
      <c r="DKK28" s="61"/>
      <c r="DKL28" s="61"/>
      <c r="DKM28" s="61"/>
      <c r="DKN28" s="61"/>
      <c r="DKO28" s="61"/>
      <c r="DKP28" s="61"/>
      <c r="DKQ28" s="61"/>
      <c r="DKR28" s="61"/>
      <c r="DKS28" s="61"/>
      <c r="DKT28" s="61"/>
      <c r="DKU28" s="61"/>
      <c r="DKV28" s="61"/>
      <c r="DKW28" s="61"/>
      <c r="DKX28" s="61"/>
      <c r="DKY28" s="61"/>
      <c r="DKZ28" s="61"/>
      <c r="DLA28" s="61"/>
      <c r="DLB28" s="61"/>
      <c r="DLC28" s="61"/>
      <c r="DLD28" s="61"/>
      <c r="DLE28" s="61"/>
      <c r="DLF28" s="61"/>
      <c r="DLG28" s="61"/>
      <c r="DLH28" s="61"/>
      <c r="DLI28" s="61"/>
      <c r="DLJ28" s="61"/>
      <c r="DLK28" s="61"/>
      <c r="DLL28" s="61"/>
      <c r="DLM28" s="61"/>
      <c r="DLN28" s="61"/>
      <c r="DLO28" s="61"/>
      <c r="DLP28" s="61"/>
      <c r="DLQ28" s="61"/>
      <c r="DLR28" s="61"/>
      <c r="DLS28" s="61"/>
      <c r="DLT28" s="61"/>
      <c r="DLU28" s="61"/>
      <c r="DLV28" s="61"/>
      <c r="DLW28" s="61"/>
      <c r="DLX28" s="61"/>
      <c r="DLY28" s="61"/>
      <c r="DLZ28" s="61"/>
      <c r="DMA28" s="61"/>
      <c r="DMB28" s="61"/>
      <c r="DMC28" s="61"/>
      <c r="DMD28" s="61"/>
      <c r="DME28" s="61"/>
      <c r="DMF28" s="61"/>
      <c r="DMG28" s="61"/>
      <c r="DMH28" s="61"/>
      <c r="DMI28" s="61"/>
      <c r="DMJ28" s="61"/>
      <c r="DMK28" s="61"/>
      <c r="DML28" s="61"/>
      <c r="DMM28" s="61"/>
      <c r="DMN28" s="61"/>
      <c r="DMO28" s="61"/>
      <c r="DMP28" s="61"/>
      <c r="DMQ28" s="61"/>
      <c r="DMR28" s="61"/>
      <c r="DMS28" s="61"/>
      <c r="DMT28" s="61"/>
      <c r="DMU28" s="61"/>
      <c r="DMV28" s="61"/>
      <c r="DMW28" s="61"/>
      <c r="DMX28" s="61"/>
      <c r="DMY28" s="61"/>
      <c r="DMZ28" s="61"/>
      <c r="DNA28" s="61"/>
      <c r="DNB28" s="61"/>
      <c r="DNC28" s="61"/>
      <c r="DND28" s="61"/>
      <c r="DNE28" s="61"/>
      <c r="DNF28" s="61"/>
      <c r="DNG28" s="61"/>
      <c r="DNH28" s="61"/>
      <c r="DNI28" s="61"/>
      <c r="DNJ28" s="61"/>
      <c r="DNK28" s="61"/>
      <c r="DNL28" s="61"/>
      <c r="DNM28" s="61"/>
      <c r="DNN28" s="61"/>
      <c r="DNO28" s="61"/>
      <c r="DNP28" s="61"/>
      <c r="DNQ28" s="61"/>
      <c r="DNR28" s="61"/>
      <c r="DNS28" s="61"/>
      <c r="DNT28" s="61"/>
      <c r="DNU28" s="61"/>
      <c r="DNV28" s="61"/>
      <c r="DNW28" s="61"/>
      <c r="DNX28" s="61"/>
      <c r="DNY28" s="61"/>
      <c r="DNZ28" s="61"/>
      <c r="DOA28" s="61"/>
      <c r="DOB28" s="61"/>
      <c r="DOC28" s="61"/>
      <c r="DOD28" s="61"/>
      <c r="DOE28" s="61"/>
      <c r="DOF28" s="61"/>
      <c r="DOG28" s="61"/>
      <c r="DOH28" s="61"/>
      <c r="DOI28" s="61"/>
      <c r="DOJ28" s="61"/>
      <c r="DOK28" s="61"/>
      <c r="DOL28" s="61"/>
      <c r="DOM28" s="61"/>
      <c r="DON28" s="61"/>
      <c r="DOO28" s="61"/>
      <c r="DOP28" s="61"/>
      <c r="DOQ28" s="61"/>
      <c r="DOR28" s="61"/>
      <c r="DOS28" s="61"/>
      <c r="DOT28" s="61"/>
      <c r="DOU28" s="61"/>
      <c r="DOV28" s="61"/>
      <c r="DOW28" s="61"/>
      <c r="DOX28" s="61"/>
      <c r="DOY28" s="61"/>
      <c r="DOZ28" s="61"/>
      <c r="DPA28" s="61"/>
      <c r="DPB28" s="61"/>
      <c r="DPC28" s="61"/>
      <c r="DPD28" s="61"/>
      <c r="DPE28" s="61"/>
      <c r="DPF28" s="61"/>
      <c r="DPG28" s="61"/>
      <c r="DPH28" s="61"/>
      <c r="DPI28" s="61"/>
      <c r="DPJ28" s="61"/>
      <c r="DPK28" s="61"/>
      <c r="DPL28" s="61"/>
      <c r="DPM28" s="61"/>
      <c r="DPN28" s="61"/>
      <c r="DPO28" s="61"/>
      <c r="DPP28" s="61"/>
      <c r="DPQ28" s="61"/>
      <c r="DPR28" s="61"/>
      <c r="DPS28" s="61"/>
      <c r="DPT28" s="61"/>
      <c r="DPU28" s="61"/>
      <c r="DPV28" s="61"/>
      <c r="DPW28" s="61"/>
      <c r="DPX28" s="61"/>
      <c r="DPY28" s="61"/>
      <c r="DPZ28" s="61"/>
      <c r="DQA28" s="61"/>
      <c r="DQB28" s="61"/>
      <c r="DQC28" s="61"/>
      <c r="DQD28" s="61"/>
      <c r="DQE28" s="61"/>
      <c r="DQF28" s="61"/>
      <c r="DQG28" s="61"/>
      <c r="DQH28" s="61"/>
      <c r="DQI28" s="61"/>
      <c r="DQJ28" s="61"/>
      <c r="DQK28" s="61"/>
      <c r="DQL28" s="61"/>
      <c r="DQM28" s="61"/>
      <c r="DQN28" s="61"/>
      <c r="DQO28" s="61"/>
      <c r="DQP28" s="61"/>
      <c r="DQQ28" s="61"/>
      <c r="DQR28" s="61"/>
      <c r="DQS28" s="61"/>
      <c r="DQT28" s="61"/>
      <c r="DQU28" s="61"/>
      <c r="DQV28" s="61"/>
      <c r="DQW28" s="61"/>
      <c r="DQX28" s="61"/>
      <c r="DQY28" s="61"/>
      <c r="DQZ28" s="61"/>
      <c r="DRA28" s="61"/>
      <c r="DRB28" s="61"/>
      <c r="DRC28" s="61"/>
      <c r="DRD28" s="61"/>
      <c r="DRE28" s="61"/>
      <c r="DRF28" s="61"/>
      <c r="DRG28" s="61"/>
      <c r="DRH28" s="61"/>
      <c r="DRI28" s="61"/>
      <c r="DRJ28" s="61"/>
      <c r="DRK28" s="61"/>
      <c r="DRL28" s="61"/>
      <c r="DRM28" s="61"/>
      <c r="DRN28" s="61"/>
      <c r="DRO28" s="61"/>
      <c r="DRP28" s="61"/>
      <c r="DRQ28" s="61"/>
      <c r="DRR28" s="61"/>
      <c r="DRS28" s="61"/>
      <c r="DRT28" s="61"/>
      <c r="DRU28" s="61"/>
      <c r="DRV28" s="61"/>
      <c r="DRW28" s="61"/>
      <c r="DRX28" s="61"/>
      <c r="DRY28" s="61"/>
      <c r="DRZ28" s="61"/>
      <c r="DSA28" s="61"/>
      <c r="DSB28" s="61"/>
      <c r="DSC28" s="61"/>
      <c r="DSD28" s="61"/>
      <c r="DSE28" s="61"/>
      <c r="DSF28" s="61"/>
      <c r="DSG28" s="61"/>
      <c r="DSH28" s="61"/>
      <c r="DSI28" s="61"/>
      <c r="DSJ28" s="61"/>
      <c r="DSK28" s="61"/>
      <c r="DSL28" s="61"/>
      <c r="DSM28" s="61"/>
      <c r="DSN28" s="61"/>
      <c r="DSO28" s="61"/>
      <c r="DSP28" s="61"/>
      <c r="DSQ28" s="61"/>
      <c r="DSR28" s="61"/>
      <c r="DSS28" s="61"/>
      <c r="DST28" s="61"/>
      <c r="DSU28" s="61"/>
      <c r="DSV28" s="61"/>
      <c r="DSW28" s="61"/>
      <c r="DSX28" s="61"/>
      <c r="DSY28" s="61"/>
      <c r="DSZ28" s="61"/>
      <c r="DTA28" s="61"/>
      <c r="DTB28" s="61"/>
      <c r="DTC28" s="61"/>
      <c r="DTD28" s="61"/>
      <c r="DTE28" s="61"/>
      <c r="DTF28" s="61"/>
      <c r="DTG28" s="61"/>
      <c r="DTH28" s="61"/>
      <c r="DTI28" s="61"/>
      <c r="DTJ28" s="61"/>
      <c r="DTK28" s="61"/>
      <c r="DTL28" s="61"/>
      <c r="DTM28" s="61"/>
      <c r="DTN28" s="61"/>
      <c r="DTO28" s="61"/>
      <c r="DTP28" s="61"/>
      <c r="DTQ28" s="61"/>
      <c r="DTR28" s="61"/>
      <c r="DTS28" s="61"/>
      <c r="DTT28" s="61"/>
      <c r="DTU28" s="61"/>
      <c r="DTV28" s="61"/>
      <c r="DTW28" s="61"/>
      <c r="DTX28" s="61"/>
      <c r="DTY28" s="61"/>
      <c r="DTZ28" s="61"/>
      <c r="DUA28" s="61"/>
      <c r="DUB28" s="61"/>
      <c r="DUC28" s="61"/>
      <c r="DUD28" s="61"/>
      <c r="DUE28" s="61"/>
      <c r="DUF28" s="61"/>
      <c r="DUG28" s="61"/>
      <c r="DUH28" s="61"/>
      <c r="DUI28" s="61"/>
      <c r="DUJ28" s="61"/>
      <c r="DUK28" s="61"/>
      <c r="DUL28" s="61"/>
      <c r="DUM28" s="61"/>
      <c r="DUN28" s="61"/>
      <c r="DUO28" s="61"/>
      <c r="DUP28" s="61"/>
      <c r="DUQ28" s="61"/>
      <c r="DUR28" s="61"/>
      <c r="DUS28" s="61"/>
      <c r="DUT28" s="61"/>
      <c r="DUU28" s="61"/>
      <c r="DUV28" s="61"/>
      <c r="DUW28" s="61"/>
      <c r="DUX28" s="61"/>
      <c r="DUY28" s="61"/>
      <c r="DUZ28" s="61"/>
      <c r="DVA28" s="61"/>
      <c r="DVB28" s="61"/>
      <c r="DVC28" s="61"/>
      <c r="DVD28" s="61"/>
      <c r="DVE28" s="61"/>
      <c r="DVF28" s="61"/>
      <c r="DVG28" s="61"/>
      <c r="DVH28" s="61"/>
      <c r="DVI28" s="61"/>
      <c r="DVJ28" s="61"/>
      <c r="DVK28" s="61"/>
      <c r="DVL28" s="61"/>
      <c r="DVM28" s="61"/>
      <c r="DVN28" s="61"/>
      <c r="DVO28" s="61"/>
      <c r="DVP28" s="61"/>
      <c r="DVQ28" s="61"/>
      <c r="DVR28" s="61"/>
      <c r="DVS28" s="61"/>
      <c r="DVT28" s="61"/>
      <c r="DVU28" s="61"/>
      <c r="DVV28" s="61"/>
      <c r="DVW28" s="61"/>
      <c r="DVX28" s="61"/>
      <c r="DVY28" s="61"/>
      <c r="DVZ28" s="61"/>
      <c r="DWA28" s="61"/>
      <c r="DWB28" s="61"/>
      <c r="DWC28" s="61"/>
      <c r="DWD28" s="61"/>
      <c r="DWE28" s="61"/>
      <c r="DWF28" s="61"/>
      <c r="DWG28" s="61"/>
      <c r="DWH28" s="61"/>
      <c r="DWI28" s="61"/>
      <c r="DWJ28" s="61"/>
      <c r="DWK28" s="61"/>
      <c r="DWL28" s="61"/>
      <c r="DWM28" s="61"/>
      <c r="DWN28" s="61"/>
      <c r="DWO28" s="61"/>
      <c r="DWP28" s="61"/>
      <c r="DWQ28" s="61"/>
      <c r="DWR28" s="61"/>
      <c r="DWS28" s="61"/>
      <c r="DWT28" s="61"/>
      <c r="DWU28" s="61"/>
      <c r="DWV28" s="61"/>
      <c r="DWW28" s="61"/>
      <c r="DWX28" s="61"/>
      <c r="DWY28" s="61"/>
      <c r="DWZ28" s="61"/>
      <c r="DXA28" s="61"/>
      <c r="DXB28" s="61"/>
      <c r="DXC28" s="61"/>
      <c r="DXD28" s="61"/>
      <c r="DXE28" s="61"/>
      <c r="DXF28" s="61"/>
      <c r="DXG28" s="61"/>
      <c r="DXH28" s="61"/>
      <c r="DXI28" s="61"/>
      <c r="DXJ28" s="61"/>
      <c r="DXK28" s="61"/>
      <c r="DXL28" s="61"/>
      <c r="DXM28" s="61"/>
      <c r="DXN28" s="61"/>
      <c r="DXO28" s="61"/>
      <c r="DXP28" s="61"/>
      <c r="DXQ28" s="61"/>
      <c r="DXR28" s="61"/>
      <c r="DXS28" s="61"/>
      <c r="DXT28" s="61"/>
      <c r="DXU28" s="61"/>
      <c r="DXV28" s="61"/>
      <c r="DXW28" s="61"/>
      <c r="DXX28" s="61"/>
      <c r="DXY28" s="61"/>
      <c r="DXZ28" s="61"/>
      <c r="DYA28" s="61"/>
      <c r="DYB28" s="61"/>
      <c r="DYC28" s="61"/>
      <c r="DYD28" s="61"/>
      <c r="DYE28" s="61"/>
      <c r="DYF28" s="61"/>
      <c r="DYG28" s="61"/>
      <c r="DYH28" s="61"/>
      <c r="DYI28" s="61"/>
      <c r="DYJ28" s="61"/>
      <c r="DYK28" s="61"/>
      <c r="DYL28" s="61"/>
      <c r="DYM28" s="61"/>
      <c r="DYN28" s="61"/>
      <c r="DYO28" s="61"/>
      <c r="DYP28" s="61"/>
      <c r="DYQ28" s="61"/>
      <c r="DYR28" s="61"/>
      <c r="DYS28" s="61"/>
      <c r="DYT28" s="61"/>
      <c r="DYU28" s="61"/>
      <c r="DYV28" s="61"/>
      <c r="DYW28" s="61"/>
      <c r="DYX28" s="61"/>
      <c r="DYY28" s="61"/>
      <c r="DYZ28" s="61"/>
      <c r="DZA28" s="61"/>
      <c r="DZB28" s="61"/>
      <c r="DZC28" s="61"/>
      <c r="DZD28" s="61"/>
      <c r="DZE28" s="61"/>
      <c r="DZF28" s="61"/>
      <c r="DZG28" s="61"/>
      <c r="DZH28" s="61"/>
      <c r="DZI28" s="61"/>
      <c r="DZJ28" s="61"/>
      <c r="DZK28" s="61"/>
      <c r="DZL28" s="61"/>
      <c r="DZM28" s="61"/>
      <c r="DZN28" s="61"/>
      <c r="DZO28" s="61"/>
      <c r="DZP28" s="61"/>
      <c r="DZQ28" s="61"/>
      <c r="DZR28" s="61"/>
      <c r="DZS28" s="61"/>
      <c r="DZT28" s="61"/>
      <c r="DZU28" s="61"/>
      <c r="DZV28" s="61"/>
      <c r="DZW28" s="61"/>
      <c r="DZX28" s="61"/>
      <c r="DZY28" s="61"/>
      <c r="DZZ28" s="61"/>
      <c r="EAA28" s="61"/>
      <c r="EAB28" s="61"/>
      <c r="EAC28" s="61"/>
      <c r="EAD28" s="61"/>
      <c r="EAE28" s="61"/>
      <c r="EAF28" s="61"/>
      <c r="EAG28" s="61"/>
      <c r="EAH28" s="61"/>
      <c r="EAI28" s="61"/>
      <c r="EAJ28" s="61"/>
      <c r="EAK28" s="61"/>
      <c r="EAL28" s="61"/>
      <c r="EAM28" s="61"/>
      <c r="EAN28" s="61"/>
      <c r="EAO28" s="61"/>
      <c r="EAP28" s="61"/>
      <c r="EAQ28" s="61"/>
      <c r="EAR28" s="61"/>
      <c r="EAS28" s="61"/>
      <c r="EAT28" s="61"/>
      <c r="EAU28" s="61"/>
      <c r="EAV28" s="61"/>
      <c r="EAW28" s="61"/>
      <c r="EAX28" s="61"/>
      <c r="EAY28" s="61"/>
      <c r="EAZ28" s="61"/>
      <c r="EBA28" s="61"/>
      <c r="EBB28" s="61"/>
      <c r="EBC28" s="61"/>
      <c r="EBD28" s="61"/>
      <c r="EBE28" s="61"/>
      <c r="EBF28" s="61"/>
      <c r="EBG28" s="61"/>
      <c r="EBH28" s="61"/>
      <c r="EBI28" s="61"/>
      <c r="EBJ28" s="61"/>
      <c r="EBK28" s="61"/>
      <c r="EBL28" s="61"/>
      <c r="EBM28" s="61"/>
      <c r="EBN28" s="61"/>
      <c r="EBO28" s="61"/>
      <c r="EBP28" s="61"/>
      <c r="EBQ28" s="61"/>
      <c r="EBR28" s="61"/>
      <c r="EBS28" s="61"/>
      <c r="EBT28" s="61"/>
      <c r="EBU28" s="61"/>
      <c r="EBV28" s="61"/>
      <c r="EBW28" s="61"/>
      <c r="EBX28" s="61"/>
      <c r="EBY28" s="61"/>
      <c r="EBZ28" s="61"/>
      <c r="ECA28" s="61"/>
      <c r="ECB28" s="61"/>
      <c r="ECC28" s="61"/>
      <c r="ECD28" s="61"/>
      <c r="ECE28" s="61"/>
      <c r="ECF28" s="61"/>
      <c r="ECG28" s="61"/>
      <c r="ECH28" s="61"/>
      <c r="ECI28" s="61"/>
      <c r="ECJ28" s="61"/>
      <c r="ECK28" s="61"/>
      <c r="ECL28" s="61"/>
      <c r="ECM28" s="61"/>
      <c r="ECN28" s="61"/>
      <c r="ECO28" s="61"/>
      <c r="ECP28" s="61"/>
      <c r="ECQ28" s="61"/>
      <c r="ECR28" s="61"/>
      <c r="ECS28" s="61"/>
      <c r="ECT28" s="61"/>
      <c r="ECU28" s="61"/>
      <c r="ECV28" s="61"/>
      <c r="ECW28" s="61"/>
      <c r="ECX28" s="61"/>
      <c r="ECY28" s="61"/>
      <c r="ECZ28" s="61"/>
      <c r="EDA28" s="61"/>
      <c r="EDB28" s="61"/>
      <c r="EDC28" s="61"/>
      <c r="EDD28" s="61"/>
      <c r="EDE28" s="61"/>
      <c r="EDF28" s="61"/>
      <c r="EDG28" s="61"/>
      <c r="EDH28" s="61"/>
      <c r="EDI28" s="61"/>
      <c r="EDJ28" s="61"/>
      <c r="EDK28" s="61"/>
      <c r="EDL28" s="61"/>
      <c r="EDM28" s="61"/>
      <c r="EDN28" s="61"/>
      <c r="EDO28" s="61"/>
      <c r="EDP28" s="61"/>
      <c r="EDQ28" s="61"/>
      <c r="EDR28" s="61"/>
      <c r="EDS28" s="61"/>
      <c r="EDT28" s="61"/>
      <c r="EDU28" s="61"/>
      <c r="EDV28" s="61"/>
      <c r="EDW28" s="61"/>
      <c r="EDX28" s="61"/>
      <c r="EDY28" s="61"/>
      <c r="EDZ28" s="61"/>
      <c r="EEA28" s="61"/>
      <c r="EEB28" s="61"/>
      <c r="EEC28" s="61"/>
      <c r="EED28" s="61"/>
      <c r="EEE28" s="61"/>
      <c r="EEF28" s="61"/>
      <c r="EEG28" s="61"/>
      <c r="EEH28" s="61"/>
      <c r="EEI28" s="61"/>
      <c r="EEJ28" s="61"/>
      <c r="EEK28" s="61"/>
      <c r="EEL28" s="61"/>
      <c r="EEM28" s="61"/>
      <c r="EEN28" s="61"/>
      <c r="EEO28" s="61"/>
      <c r="EEP28" s="61"/>
      <c r="EEQ28" s="61"/>
      <c r="EER28" s="61"/>
      <c r="EES28" s="61"/>
      <c r="EET28" s="61"/>
      <c r="EEU28" s="61"/>
      <c r="EEV28" s="61"/>
      <c r="EEW28" s="61"/>
      <c r="EEX28" s="61"/>
      <c r="EEY28" s="61"/>
      <c r="EEZ28" s="61"/>
      <c r="EFA28" s="61"/>
      <c r="EFB28" s="61"/>
      <c r="EFC28" s="61"/>
      <c r="EFD28" s="61"/>
      <c r="EFE28" s="61"/>
      <c r="EFF28" s="61"/>
      <c r="EFG28" s="61"/>
      <c r="EFH28" s="61"/>
      <c r="EFI28" s="61"/>
      <c r="EFJ28" s="61"/>
      <c r="EFK28" s="61"/>
      <c r="EFL28" s="61"/>
      <c r="EFM28" s="61"/>
      <c r="EFN28" s="61"/>
      <c r="EFO28" s="61"/>
      <c r="EFP28" s="61"/>
      <c r="EFQ28" s="61"/>
      <c r="EFR28" s="61"/>
      <c r="EFS28" s="61"/>
      <c r="EFT28" s="61"/>
      <c r="EFU28" s="61"/>
      <c r="EFV28" s="61"/>
      <c r="EFW28" s="61"/>
      <c r="EFX28" s="61"/>
      <c r="EFY28" s="61"/>
      <c r="EFZ28" s="61"/>
      <c r="EGA28" s="61"/>
      <c r="EGB28" s="61"/>
      <c r="EGC28" s="61"/>
      <c r="EGD28" s="61"/>
      <c r="EGE28" s="61"/>
      <c r="EGF28" s="61"/>
      <c r="EGG28" s="61"/>
      <c r="EGH28" s="61"/>
      <c r="EGI28" s="61"/>
      <c r="EGJ28" s="61"/>
      <c r="EGK28" s="61"/>
      <c r="EGL28" s="61"/>
      <c r="EGM28" s="61"/>
      <c r="EGN28" s="61"/>
      <c r="EGO28" s="61"/>
      <c r="EGP28" s="61"/>
      <c r="EGQ28" s="61"/>
      <c r="EGR28" s="61"/>
      <c r="EGS28" s="61"/>
      <c r="EGT28" s="61"/>
      <c r="EGU28" s="61"/>
      <c r="EGV28" s="61"/>
      <c r="EGW28" s="61"/>
      <c r="EGX28" s="61"/>
      <c r="EGY28" s="61"/>
      <c r="EGZ28" s="61"/>
      <c r="EHA28" s="61"/>
      <c r="EHB28" s="61"/>
      <c r="EHC28" s="61"/>
      <c r="EHD28" s="61"/>
      <c r="EHE28" s="61"/>
      <c r="EHF28" s="61"/>
      <c r="EHG28" s="61"/>
      <c r="EHH28" s="61"/>
      <c r="EHI28" s="61"/>
      <c r="EHJ28" s="61"/>
      <c r="EHK28" s="61"/>
      <c r="EHL28" s="61"/>
      <c r="EHM28" s="61"/>
      <c r="EHN28" s="61"/>
      <c r="EHO28" s="61"/>
      <c r="EHP28" s="61"/>
      <c r="EHQ28" s="61"/>
      <c r="EHR28" s="61"/>
      <c r="EHS28" s="61"/>
      <c r="EHT28" s="61"/>
      <c r="EHU28" s="61"/>
      <c r="EHV28" s="61"/>
      <c r="EHW28" s="61"/>
      <c r="EHX28" s="61"/>
      <c r="EHY28" s="61"/>
      <c r="EHZ28" s="61"/>
      <c r="EIA28" s="61"/>
      <c r="EIB28" s="61"/>
      <c r="EIC28" s="61"/>
      <c r="EID28" s="61"/>
      <c r="EIE28" s="61"/>
      <c r="EIF28" s="61"/>
      <c r="EIG28" s="61"/>
      <c r="EIH28" s="61"/>
      <c r="EII28" s="61"/>
      <c r="EIJ28" s="61"/>
      <c r="EIK28" s="61"/>
      <c r="EIL28" s="61"/>
      <c r="EIM28" s="61"/>
      <c r="EIN28" s="61"/>
      <c r="EIO28" s="61"/>
      <c r="EIP28" s="61"/>
      <c r="EIQ28" s="61"/>
      <c r="EIR28" s="61"/>
      <c r="EIS28" s="61"/>
      <c r="EIT28" s="61"/>
      <c r="EIU28" s="61"/>
      <c r="EIV28" s="61"/>
      <c r="EIW28" s="61"/>
      <c r="EIX28" s="61"/>
      <c r="EIY28" s="61"/>
      <c r="EIZ28" s="61"/>
      <c r="EJA28" s="61"/>
      <c r="EJB28" s="61"/>
      <c r="EJC28" s="61"/>
      <c r="EJD28" s="61"/>
      <c r="EJE28" s="61"/>
      <c r="EJF28" s="61"/>
      <c r="EJG28" s="61"/>
      <c r="EJH28" s="61"/>
      <c r="EJI28" s="61"/>
      <c r="EJJ28" s="61"/>
      <c r="EJK28" s="61"/>
      <c r="EJL28" s="61"/>
      <c r="EJM28" s="61"/>
      <c r="EJN28" s="61"/>
      <c r="EJO28" s="61"/>
      <c r="EJP28" s="61"/>
      <c r="EJQ28" s="61"/>
      <c r="EJR28" s="61"/>
      <c r="EJS28" s="61"/>
      <c r="EJT28" s="61"/>
      <c r="EJU28" s="61"/>
      <c r="EJV28" s="61"/>
      <c r="EJW28" s="61"/>
      <c r="EJX28" s="61"/>
      <c r="EJY28" s="61"/>
      <c r="EJZ28" s="61"/>
      <c r="EKA28" s="61"/>
      <c r="EKB28" s="61"/>
      <c r="EKC28" s="61"/>
      <c r="EKD28" s="61"/>
      <c r="EKE28" s="61"/>
      <c r="EKF28" s="61"/>
      <c r="EKG28" s="61"/>
      <c r="EKH28" s="61"/>
      <c r="EKI28" s="61"/>
      <c r="EKJ28" s="61"/>
      <c r="EKK28" s="61"/>
      <c r="EKL28" s="61"/>
      <c r="EKM28" s="61"/>
      <c r="EKN28" s="61"/>
      <c r="EKO28" s="61"/>
      <c r="EKP28" s="61"/>
      <c r="EKQ28" s="61"/>
      <c r="EKR28" s="61"/>
      <c r="EKS28" s="61"/>
      <c r="EKT28" s="61"/>
      <c r="EKU28" s="61"/>
      <c r="EKV28" s="61"/>
      <c r="EKW28" s="61"/>
      <c r="EKX28" s="61"/>
      <c r="EKY28" s="61"/>
      <c r="EKZ28" s="61"/>
      <c r="ELA28" s="61"/>
      <c r="ELB28" s="61"/>
      <c r="ELC28" s="61"/>
      <c r="ELD28" s="61"/>
      <c r="ELE28" s="61"/>
      <c r="ELF28" s="61"/>
      <c r="ELG28" s="61"/>
      <c r="ELH28" s="61"/>
      <c r="ELI28" s="61"/>
      <c r="ELJ28" s="61"/>
      <c r="ELK28" s="61"/>
      <c r="ELL28" s="61"/>
      <c r="ELM28" s="61"/>
      <c r="ELN28" s="61"/>
      <c r="ELO28" s="61"/>
      <c r="ELP28" s="61"/>
      <c r="ELQ28" s="61"/>
      <c r="ELR28" s="61"/>
      <c r="ELS28" s="61"/>
      <c r="ELT28" s="61"/>
      <c r="ELU28" s="61"/>
      <c r="ELV28" s="61"/>
      <c r="ELW28" s="61"/>
      <c r="ELX28" s="61"/>
      <c r="ELY28" s="61"/>
      <c r="ELZ28" s="61"/>
      <c r="EMA28" s="61"/>
      <c r="EMB28" s="61"/>
      <c r="EMC28" s="61"/>
      <c r="EMD28" s="61"/>
      <c r="EME28" s="61"/>
      <c r="EMF28" s="61"/>
      <c r="EMG28" s="61"/>
      <c r="EMH28" s="61"/>
      <c r="EMI28" s="61"/>
      <c r="EMJ28" s="61"/>
      <c r="EMK28" s="61"/>
      <c r="EML28" s="61"/>
      <c r="EMM28" s="61"/>
      <c r="EMN28" s="61"/>
      <c r="EMO28" s="61"/>
      <c r="EMP28" s="61"/>
      <c r="EMQ28" s="61"/>
      <c r="EMR28" s="61"/>
      <c r="EMS28" s="61"/>
      <c r="EMT28" s="61"/>
      <c r="EMU28" s="61"/>
      <c r="EMV28" s="61"/>
      <c r="EMW28" s="61"/>
      <c r="EMX28" s="61"/>
      <c r="EMY28" s="61"/>
      <c r="EMZ28" s="61"/>
      <c r="ENA28" s="61"/>
      <c r="ENB28" s="61"/>
      <c r="ENC28" s="61"/>
      <c r="END28" s="61"/>
      <c r="ENE28" s="61"/>
      <c r="ENF28" s="61"/>
      <c r="ENG28" s="61"/>
      <c r="ENH28" s="61"/>
      <c r="ENI28" s="61"/>
      <c r="ENJ28" s="61"/>
      <c r="ENK28" s="61"/>
      <c r="ENL28" s="61"/>
      <c r="ENM28" s="61"/>
      <c r="ENN28" s="61"/>
      <c r="ENO28" s="61"/>
      <c r="ENP28" s="61"/>
      <c r="ENQ28" s="61"/>
      <c r="ENR28" s="61"/>
      <c r="ENS28" s="61"/>
      <c r="ENT28" s="61"/>
      <c r="ENU28" s="61"/>
      <c r="ENV28" s="61"/>
      <c r="ENW28" s="61"/>
      <c r="ENX28" s="61"/>
      <c r="ENY28" s="61"/>
      <c r="ENZ28" s="61"/>
      <c r="EOA28" s="61"/>
      <c r="EOB28" s="61"/>
      <c r="EOC28" s="61"/>
      <c r="EOD28" s="61"/>
      <c r="EOE28" s="61"/>
      <c r="EOF28" s="61"/>
      <c r="EOG28" s="61"/>
      <c r="EOH28" s="61"/>
      <c r="EOI28" s="61"/>
      <c r="EOJ28" s="61"/>
      <c r="EOK28" s="61"/>
      <c r="EOL28" s="61"/>
      <c r="EOM28" s="61"/>
      <c r="EON28" s="61"/>
      <c r="EOO28" s="61"/>
      <c r="EOP28" s="61"/>
      <c r="EOQ28" s="61"/>
      <c r="EOR28" s="61"/>
      <c r="EOS28" s="61"/>
      <c r="EOT28" s="61"/>
      <c r="EOU28" s="61"/>
      <c r="EOV28" s="61"/>
      <c r="EOW28" s="61"/>
      <c r="EOX28" s="61"/>
      <c r="EOY28" s="61"/>
      <c r="EOZ28" s="61"/>
      <c r="EPA28" s="61"/>
      <c r="EPB28" s="61"/>
      <c r="EPC28" s="61"/>
      <c r="EPD28" s="61"/>
      <c r="EPE28" s="61"/>
      <c r="EPF28" s="61"/>
      <c r="EPG28" s="61"/>
      <c r="EPH28" s="61"/>
      <c r="EPI28" s="61"/>
      <c r="EPJ28" s="61"/>
      <c r="EPK28" s="61"/>
      <c r="EPL28" s="61"/>
      <c r="EPM28" s="61"/>
      <c r="EPN28" s="61"/>
      <c r="EPO28" s="61"/>
      <c r="EPP28" s="61"/>
      <c r="EPQ28" s="61"/>
      <c r="EPR28" s="61"/>
      <c r="EPS28" s="61"/>
      <c r="EPT28" s="61"/>
      <c r="EPU28" s="61"/>
      <c r="EPV28" s="61"/>
      <c r="EPW28" s="61"/>
      <c r="EPX28" s="61"/>
      <c r="EPY28" s="61"/>
      <c r="EPZ28" s="61"/>
      <c r="EQA28" s="61"/>
      <c r="EQB28" s="61"/>
      <c r="EQC28" s="61"/>
      <c r="EQD28" s="61"/>
      <c r="EQE28" s="61"/>
      <c r="EQF28" s="61"/>
      <c r="EQG28" s="61"/>
      <c r="EQH28" s="61"/>
      <c r="EQI28" s="61"/>
      <c r="EQJ28" s="61"/>
      <c r="EQK28" s="61"/>
      <c r="EQL28" s="61"/>
      <c r="EQM28" s="61"/>
      <c r="EQN28" s="61"/>
      <c r="EQO28" s="61"/>
      <c r="EQP28" s="61"/>
      <c r="EQQ28" s="61"/>
      <c r="EQR28" s="61"/>
      <c r="EQS28" s="61"/>
      <c r="EQT28" s="61"/>
      <c r="EQU28" s="61"/>
      <c r="EQV28" s="61"/>
      <c r="EQW28" s="61"/>
      <c r="EQX28" s="61"/>
      <c r="EQY28" s="61"/>
      <c r="EQZ28" s="61"/>
      <c r="ERA28" s="61"/>
      <c r="ERB28" s="61"/>
      <c r="ERC28" s="61"/>
      <c r="ERD28" s="61"/>
      <c r="ERE28" s="61"/>
      <c r="ERF28" s="61"/>
      <c r="ERG28" s="61"/>
      <c r="ERH28" s="61"/>
      <c r="ERI28" s="61"/>
      <c r="ERJ28" s="61"/>
      <c r="ERK28" s="61"/>
      <c r="ERL28" s="61"/>
      <c r="ERM28" s="61"/>
      <c r="ERN28" s="61"/>
      <c r="ERO28" s="61"/>
      <c r="ERP28" s="61"/>
      <c r="ERQ28" s="61"/>
      <c r="ERR28" s="61"/>
      <c r="ERS28" s="61"/>
      <c r="ERT28" s="61"/>
      <c r="ERU28" s="61"/>
      <c r="ERV28" s="61"/>
      <c r="ERW28" s="61"/>
      <c r="ERX28" s="61"/>
      <c r="ERY28" s="61"/>
      <c r="ERZ28" s="61"/>
      <c r="ESA28" s="61"/>
      <c r="ESB28" s="61"/>
      <c r="ESC28" s="61"/>
      <c r="ESD28" s="61"/>
      <c r="ESE28" s="61"/>
      <c r="ESF28" s="61"/>
      <c r="ESG28" s="61"/>
      <c r="ESH28" s="61"/>
      <c r="ESI28" s="61"/>
      <c r="ESJ28" s="61"/>
      <c r="ESK28" s="61"/>
      <c r="ESL28" s="61"/>
      <c r="ESM28" s="61"/>
      <c r="ESN28" s="61"/>
      <c r="ESO28" s="61"/>
      <c r="ESP28" s="61"/>
      <c r="ESQ28" s="61"/>
      <c r="ESR28" s="61"/>
      <c r="ESS28" s="61"/>
      <c r="EST28" s="61"/>
      <c r="ESU28" s="61"/>
      <c r="ESV28" s="61"/>
      <c r="ESW28" s="61"/>
      <c r="ESX28" s="61"/>
      <c r="ESY28" s="61"/>
      <c r="ESZ28" s="61"/>
      <c r="ETA28" s="61"/>
      <c r="ETB28" s="61"/>
      <c r="ETC28" s="61"/>
      <c r="ETD28" s="61"/>
      <c r="ETE28" s="61"/>
      <c r="ETF28" s="61"/>
      <c r="ETG28" s="61"/>
      <c r="ETH28" s="61"/>
      <c r="ETI28" s="61"/>
      <c r="ETJ28" s="61"/>
      <c r="ETK28" s="61"/>
      <c r="ETL28" s="61"/>
      <c r="ETM28" s="61"/>
      <c r="ETN28" s="61"/>
      <c r="ETO28" s="61"/>
      <c r="ETP28" s="61"/>
      <c r="ETQ28" s="61"/>
      <c r="ETR28" s="61"/>
      <c r="ETS28" s="61"/>
      <c r="ETT28" s="61"/>
      <c r="ETU28" s="61"/>
      <c r="ETV28" s="61"/>
      <c r="ETW28" s="61"/>
      <c r="ETX28" s="61"/>
      <c r="ETY28" s="61"/>
      <c r="ETZ28" s="61"/>
      <c r="EUA28" s="61"/>
      <c r="EUB28" s="61"/>
      <c r="EUC28" s="61"/>
      <c r="EUD28" s="61"/>
      <c r="EUE28" s="61"/>
      <c r="EUF28" s="61"/>
      <c r="EUG28" s="61"/>
      <c r="EUH28" s="61"/>
      <c r="EUI28" s="61"/>
      <c r="EUJ28" s="61"/>
      <c r="EUK28" s="61"/>
      <c r="EUL28" s="61"/>
      <c r="EUM28" s="61"/>
      <c r="EUN28" s="61"/>
      <c r="EUO28" s="61"/>
      <c r="EUP28" s="61"/>
      <c r="EUQ28" s="61"/>
      <c r="EUR28" s="61"/>
      <c r="EUS28" s="61"/>
      <c r="EUT28" s="61"/>
      <c r="EUU28" s="61"/>
      <c r="EUV28" s="61"/>
      <c r="EUW28" s="61"/>
      <c r="EUX28" s="61"/>
      <c r="EUY28" s="61"/>
      <c r="EUZ28" s="61"/>
      <c r="EVA28" s="61"/>
      <c r="EVB28" s="61"/>
      <c r="EVC28" s="61"/>
      <c r="EVD28" s="61"/>
      <c r="EVE28" s="61"/>
      <c r="EVF28" s="61"/>
      <c r="EVG28" s="61"/>
      <c r="EVH28" s="61"/>
      <c r="EVI28" s="61"/>
      <c r="EVJ28" s="61"/>
      <c r="EVK28" s="61"/>
      <c r="EVL28" s="61"/>
      <c r="EVM28" s="61"/>
      <c r="EVN28" s="61"/>
      <c r="EVO28" s="61"/>
      <c r="EVP28" s="61"/>
      <c r="EVQ28" s="61"/>
      <c r="EVR28" s="61"/>
      <c r="EVS28" s="61"/>
      <c r="EVT28" s="61"/>
      <c r="EVU28" s="61"/>
      <c r="EVV28" s="61"/>
      <c r="EVW28" s="61"/>
      <c r="EVX28" s="61"/>
      <c r="EVY28" s="61"/>
      <c r="EVZ28" s="61"/>
      <c r="EWA28" s="61"/>
      <c r="EWB28" s="61"/>
      <c r="EWC28" s="61"/>
      <c r="EWD28" s="61"/>
      <c r="EWE28" s="61"/>
      <c r="EWF28" s="61"/>
      <c r="EWG28" s="61"/>
      <c r="EWH28" s="61"/>
      <c r="EWI28" s="61"/>
      <c r="EWJ28" s="61"/>
      <c r="EWK28" s="61"/>
      <c r="EWL28" s="61"/>
      <c r="EWM28" s="61"/>
      <c r="EWN28" s="61"/>
      <c r="EWO28" s="61"/>
      <c r="EWP28" s="61"/>
      <c r="EWQ28" s="61"/>
      <c r="EWR28" s="61"/>
      <c r="EWS28" s="61"/>
      <c r="EWT28" s="61"/>
      <c r="EWU28" s="61"/>
      <c r="EWV28" s="61"/>
      <c r="EWW28" s="61"/>
      <c r="EWX28" s="61"/>
      <c r="EWY28" s="61"/>
      <c r="EWZ28" s="61"/>
      <c r="EXA28" s="61"/>
      <c r="EXB28" s="61"/>
      <c r="EXC28" s="61"/>
      <c r="EXD28" s="61"/>
      <c r="EXE28" s="61"/>
      <c r="EXF28" s="61"/>
      <c r="EXG28" s="61"/>
      <c r="EXH28" s="61"/>
      <c r="EXI28" s="61"/>
      <c r="EXJ28" s="61"/>
      <c r="EXK28" s="61"/>
      <c r="EXL28" s="61"/>
      <c r="EXM28" s="61"/>
      <c r="EXN28" s="61"/>
      <c r="EXO28" s="61"/>
      <c r="EXP28" s="61"/>
      <c r="EXQ28" s="61"/>
      <c r="EXR28" s="61"/>
      <c r="EXS28" s="61"/>
      <c r="EXT28" s="61"/>
      <c r="EXU28" s="61"/>
      <c r="EXV28" s="61"/>
      <c r="EXW28" s="61"/>
      <c r="EXX28" s="61"/>
      <c r="EXY28" s="61"/>
      <c r="EXZ28" s="61"/>
      <c r="EYA28" s="61"/>
      <c r="EYB28" s="61"/>
      <c r="EYC28" s="61"/>
      <c r="EYD28" s="61"/>
      <c r="EYE28" s="61"/>
      <c r="EYF28" s="61"/>
      <c r="EYG28" s="61"/>
      <c r="EYH28" s="61"/>
      <c r="EYI28" s="61"/>
      <c r="EYJ28" s="61"/>
      <c r="EYK28" s="61"/>
      <c r="EYL28" s="61"/>
      <c r="EYM28" s="61"/>
      <c r="EYN28" s="61"/>
      <c r="EYO28" s="61"/>
      <c r="EYP28" s="61"/>
      <c r="EYQ28" s="61"/>
      <c r="EYR28" s="61"/>
      <c r="EYS28" s="61"/>
      <c r="EYT28" s="61"/>
      <c r="EYU28" s="61"/>
      <c r="EYV28" s="61"/>
      <c r="EYW28" s="61"/>
      <c r="EYX28" s="61"/>
      <c r="EYY28" s="61"/>
      <c r="EYZ28" s="61"/>
      <c r="EZA28" s="61"/>
      <c r="EZB28" s="61"/>
      <c r="EZC28" s="61"/>
      <c r="EZD28" s="61"/>
      <c r="EZE28" s="61"/>
      <c r="EZF28" s="61"/>
      <c r="EZG28" s="61"/>
      <c r="EZH28" s="61"/>
      <c r="EZI28" s="61"/>
      <c r="EZJ28" s="61"/>
      <c r="EZK28" s="61"/>
      <c r="EZL28" s="61"/>
      <c r="EZM28" s="61"/>
      <c r="EZN28" s="61"/>
      <c r="EZO28" s="61"/>
      <c r="EZP28" s="61"/>
      <c r="EZQ28" s="61"/>
      <c r="EZR28" s="61"/>
      <c r="EZS28" s="61"/>
      <c r="EZT28" s="61"/>
      <c r="EZU28" s="61"/>
      <c r="EZV28" s="61"/>
      <c r="EZW28" s="61"/>
      <c r="EZX28" s="61"/>
      <c r="EZY28" s="61"/>
      <c r="EZZ28" s="61"/>
      <c r="FAA28" s="61"/>
      <c r="FAB28" s="61"/>
      <c r="FAC28" s="61"/>
      <c r="FAD28" s="61"/>
      <c r="FAE28" s="61"/>
      <c r="FAF28" s="61"/>
      <c r="FAG28" s="61"/>
      <c r="FAH28" s="61"/>
      <c r="FAI28" s="61"/>
      <c r="FAJ28" s="61"/>
      <c r="FAK28" s="61"/>
      <c r="FAL28" s="61"/>
      <c r="FAM28" s="61"/>
      <c r="FAN28" s="61"/>
      <c r="FAO28" s="61"/>
      <c r="FAP28" s="61"/>
      <c r="FAQ28" s="61"/>
      <c r="FAR28" s="61"/>
      <c r="FAS28" s="61"/>
      <c r="FAT28" s="61"/>
      <c r="FAU28" s="61"/>
      <c r="FAV28" s="61"/>
      <c r="FAW28" s="61"/>
      <c r="FAX28" s="61"/>
      <c r="FAY28" s="61"/>
      <c r="FAZ28" s="61"/>
      <c r="FBA28" s="61"/>
      <c r="FBB28" s="61"/>
      <c r="FBC28" s="61"/>
      <c r="FBD28" s="61"/>
      <c r="FBE28" s="61"/>
      <c r="FBF28" s="61"/>
      <c r="FBG28" s="61"/>
      <c r="FBH28" s="61"/>
      <c r="FBI28" s="61"/>
      <c r="FBJ28" s="61"/>
      <c r="FBK28" s="61"/>
      <c r="FBL28" s="61"/>
      <c r="FBM28" s="61"/>
      <c r="FBN28" s="61"/>
      <c r="FBO28" s="61"/>
      <c r="FBP28" s="61"/>
      <c r="FBQ28" s="61"/>
      <c r="FBR28" s="61"/>
      <c r="FBS28" s="61"/>
      <c r="FBT28" s="61"/>
      <c r="FBU28" s="61"/>
      <c r="FBV28" s="61"/>
      <c r="FBW28" s="61"/>
      <c r="FBX28" s="61"/>
      <c r="FBY28" s="61"/>
      <c r="FBZ28" s="61"/>
      <c r="FCA28" s="61"/>
      <c r="FCB28" s="61"/>
      <c r="FCC28" s="61"/>
      <c r="FCD28" s="61"/>
      <c r="FCE28" s="61"/>
      <c r="FCF28" s="61"/>
      <c r="FCG28" s="61"/>
      <c r="FCH28" s="61"/>
      <c r="FCI28" s="61"/>
      <c r="FCJ28" s="61"/>
      <c r="FCK28" s="61"/>
      <c r="FCL28" s="61"/>
      <c r="FCM28" s="61"/>
      <c r="FCN28" s="61"/>
      <c r="FCO28" s="61"/>
      <c r="FCP28" s="61"/>
      <c r="FCQ28" s="61"/>
      <c r="FCR28" s="61"/>
      <c r="FCS28" s="61"/>
      <c r="FCT28" s="61"/>
      <c r="FCU28" s="61"/>
      <c r="FCV28" s="61"/>
      <c r="FCW28" s="61"/>
      <c r="FCX28" s="61"/>
      <c r="FCY28" s="61"/>
      <c r="FCZ28" s="61"/>
      <c r="FDA28" s="61"/>
      <c r="FDB28" s="61"/>
      <c r="FDC28" s="61"/>
      <c r="FDD28" s="61"/>
      <c r="FDE28" s="61"/>
      <c r="FDF28" s="61"/>
      <c r="FDG28" s="61"/>
      <c r="FDH28" s="61"/>
      <c r="FDI28" s="61"/>
      <c r="FDJ28" s="61"/>
      <c r="FDK28" s="61"/>
      <c r="FDL28" s="61"/>
      <c r="FDM28" s="61"/>
      <c r="FDN28" s="61"/>
      <c r="FDO28" s="61"/>
      <c r="FDP28" s="61"/>
      <c r="FDQ28" s="61"/>
      <c r="FDR28" s="61"/>
      <c r="FDS28" s="61"/>
      <c r="FDT28" s="61"/>
      <c r="FDU28" s="61"/>
      <c r="FDV28" s="61"/>
      <c r="FDW28" s="61"/>
      <c r="FDX28" s="61"/>
      <c r="FDY28" s="61"/>
      <c r="FDZ28" s="61"/>
      <c r="FEA28" s="61"/>
      <c r="FEB28" s="61"/>
      <c r="FEC28" s="61"/>
      <c r="FED28" s="61"/>
      <c r="FEE28" s="61"/>
      <c r="FEF28" s="61"/>
      <c r="FEG28" s="61"/>
      <c r="FEH28" s="61"/>
      <c r="FEI28" s="61"/>
      <c r="FEJ28" s="61"/>
      <c r="FEK28" s="61"/>
      <c r="FEL28" s="61"/>
      <c r="FEM28" s="61"/>
      <c r="FEN28" s="61"/>
      <c r="FEO28" s="61"/>
      <c r="FEP28" s="61"/>
      <c r="FEQ28" s="61"/>
      <c r="FER28" s="61"/>
      <c r="FES28" s="61"/>
      <c r="FET28" s="61"/>
      <c r="FEU28" s="61"/>
      <c r="FEV28" s="61"/>
      <c r="FEW28" s="61"/>
      <c r="FEX28" s="61"/>
      <c r="FEY28" s="61"/>
      <c r="FEZ28" s="61"/>
      <c r="FFA28" s="61"/>
      <c r="FFB28" s="61"/>
      <c r="FFC28" s="61"/>
      <c r="FFD28" s="61"/>
      <c r="FFE28" s="61"/>
      <c r="FFF28" s="61"/>
      <c r="FFG28" s="61"/>
      <c r="FFH28" s="61"/>
      <c r="FFI28" s="61"/>
      <c r="FFJ28" s="61"/>
      <c r="FFK28" s="61"/>
      <c r="FFL28" s="61"/>
      <c r="FFM28" s="61"/>
      <c r="FFN28" s="61"/>
      <c r="FFO28" s="61"/>
      <c r="FFP28" s="61"/>
      <c r="FFQ28" s="61"/>
      <c r="FFR28" s="61"/>
      <c r="FFS28" s="61"/>
      <c r="FFT28" s="61"/>
      <c r="FFU28" s="61"/>
      <c r="FFV28" s="61"/>
      <c r="FFW28" s="61"/>
      <c r="FFX28" s="61"/>
      <c r="FFY28" s="61"/>
      <c r="FFZ28" s="61"/>
      <c r="FGA28" s="61"/>
      <c r="FGB28" s="61"/>
      <c r="FGC28" s="61"/>
      <c r="FGD28" s="61"/>
      <c r="FGE28" s="61"/>
      <c r="FGF28" s="61"/>
      <c r="FGG28" s="61"/>
      <c r="FGH28" s="61"/>
      <c r="FGI28" s="61"/>
      <c r="FGJ28" s="61"/>
      <c r="FGK28" s="61"/>
      <c r="FGL28" s="61"/>
      <c r="FGM28" s="61"/>
      <c r="FGN28" s="61"/>
      <c r="FGO28" s="61"/>
      <c r="FGP28" s="61"/>
      <c r="FGQ28" s="61"/>
      <c r="FGR28" s="61"/>
      <c r="FGS28" s="61"/>
      <c r="FGT28" s="61"/>
      <c r="FGU28" s="61"/>
      <c r="FGV28" s="61"/>
      <c r="FGW28" s="61"/>
      <c r="FGX28" s="61"/>
      <c r="FGY28" s="61"/>
      <c r="FGZ28" s="61"/>
      <c r="FHA28" s="61"/>
      <c r="FHB28" s="61"/>
      <c r="FHC28" s="61"/>
      <c r="FHD28" s="61"/>
      <c r="FHE28" s="61"/>
      <c r="FHF28" s="61"/>
      <c r="FHG28" s="61"/>
      <c r="FHH28" s="61"/>
      <c r="FHI28" s="61"/>
      <c r="FHJ28" s="61"/>
      <c r="FHK28" s="61"/>
      <c r="FHL28" s="61"/>
      <c r="FHM28" s="61"/>
      <c r="FHN28" s="61"/>
      <c r="FHO28" s="61"/>
      <c r="FHP28" s="61"/>
      <c r="FHQ28" s="61"/>
      <c r="FHR28" s="61"/>
      <c r="FHS28" s="61"/>
      <c r="FHT28" s="61"/>
      <c r="FHU28" s="61"/>
      <c r="FHV28" s="61"/>
      <c r="FHW28" s="61"/>
      <c r="FHX28" s="61"/>
      <c r="FHY28" s="61"/>
      <c r="FHZ28" s="61"/>
      <c r="FIA28" s="61"/>
      <c r="FIB28" s="61"/>
      <c r="FIC28" s="61"/>
      <c r="FID28" s="61"/>
      <c r="FIE28" s="61"/>
      <c r="FIF28" s="61"/>
      <c r="FIG28" s="61"/>
      <c r="FIH28" s="61"/>
      <c r="FII28" s="61"/>
      <c r="FIJ28" s="61"/>
      <c r="FIK28" s="61"/>
      <c r="FIL28" s="61"/>
      <c r="FIM28" s="61"/>
      <c r="FIN28" s="61"/>
      <c r="FIO28" s="61"/>
      <c r="FIP28" s="61"/>
      <c r="FIQ28" s="61"/>
      <c r="FIR28" s="61"/>
      <c r="FIS28" s="61"/>
      <c r="FIT28" s="61"/>
      <c r="FIU28" s="61"/>
      <c r="FIV28" s="61"/>
      <c r="FIW28" s="61"/>
      <c r="FIX28" s="61"/>
      <c r="FIY28" s="61"/>
      <c r="FIZ28" s="61"/>
      <c r="FJA28" s="61"/>
      <c r="FJB28" s="61"/>
      <c r="FJC28" s="61"/>
      <c r="FJD28" s="61"/>
      <c r="FJE28" s="61"/>
      <c r="FJF28" s="61"/>
      <c r="FJG28" s="61"/>
      <c r="FJH28" s="61"/>
      <c r="FJI28" s="61"/>
      <c r="FJJ28" s="61"/>
      <c r="FJK28" s="61"/>
      <c r="FJL28" s="61"/>
      <c r="FJM28" s="61"/>
      <c r="FJN28" s="61"/>
      <c r="FJO28" s="61"/>
      <c r="FJP28" s="61"/>
      <c r="FJQ28" s="61"/>
      <c r="FJR28" s="61"/>
      <c r="FJS28" s="61"/>
      <c r="FJT28" s="61"/>
      <c r="FJU28" s="61"/>
      <c r="FJV28" s="61"/>
      <c r="FJW28" s="61"/>
      <c r="FJX28" s="61"/>
      <c r="FJY28" s="61"/>
      <c r="FJZ28" s="61"/>
      <c r="FKA28" s="61"/>
      <c r="FKB28" s="61"/>
      <c r="FKC28" s="61"/>
      <c r="FKD28" s="61"/>
      <c r="FKE28" s="61"/>
      <c r="FKF28" s="61"/>
      <c r="FKG28" s="61"/>
      <c r="FKH28" s="61"/>
      <c r="FKI28" s="61"/>
      <c r="FKJ28" s="61"/>
      <c r="FKK28" s="61"/>
      <c r="FKL28" s="61"/>
      <c r="FKM28" s="61"/>
      <c r="FKN28" s="61"/>
      <c r="FKO28" s="61"/>
      <c r="FKP28" s="61"/>
      <c r="FKQ28" s="61"/>
      <c r="FKR28" s="61"/>
      <c r="FKS28" s="61"/>
      <c r="FKT28" s="61"/>
      <c r="FKU28" s="61"/>
      <c r="FKV28" s="61"/>
      <c r="FKW28" s="61"/>
      <c r="FKX28" s="61"/>
      <c r="FKY28" s="61"/>
      <c r="FKZ28" s="61"/>
      <c r="FLA28" s="61"/>
      <c r="FLB28" s="61"/>
      <c r="FLC28" s="61"/>
      <c r="FLD28" s="61"/>
      <c r="FLE28" s="61"/>
      <c r="FLF28" s="61"/>
      <c r="FLG28" s="61"/>
      <c r="FLH28" s="61"/>
      <c r="FLI28" s="61"/>
      <c r="FLJ28" s="61"/>
      <c r="FLK28" s="61"/>
      <c r="FLL28" s="61"/>
      <c r="FLM28" s="61"/>
      <c r="FLN28" s="61"/>
      <c r="FLO28" s="61"/>
      <c r="FLP28" s="61"/>
      <c r="FLQ28" s="61"/>
      <c r="FLR28" s="61"/>
      <c r="FLS28" s="61"/>
      <c r="FLT28" s="61"/>
      <c r="FLU28" s="61"/>
      <c r="FLV28" s="61"/>
      <c r="FLW28" s="61"/>
      <c r="FLX28" s="61"/>
      <c r="FLY28" s="61"/>
      <c r="FLZ28" s="61"/>
      <c r="FMA28" s="61"/>
      <c r="FMB28" s="61"/>
      <c r="FMC28" s="61"/>
      <c r="FMD28" s="61"/>
      <c r="FME28" s="61"/>
      <c r="FMF28" s="61"/>
      <c r="FMG28" s="61"/>
      <c r="FMH28" s="61"/>
      <c r="FMI28" s="61"/>
      <c r="FMJ28" s="61"/>
      <c r="FMK28" s="61"/>
      <c r="FML28" s="61"/>
      <c r="FMM28" s="61"/>
      <c r="FMN28" s="61"/>
      <c r="FMO28" s="61"/>
      <c r="FMP28" s="61"/>
      <c r="FMQ28" s="61"/>
      <c r="FMR28" s="61"/>
      <c r="FMS28" s="61"/>
      <c r="FMT28" s="61"/>
      <c r="FMU28" s="61"/>
      <c r="FMV28" s="61"/>
      <c r="FMW28" s="61"/>
      <c r="FMX28" s="61"/>
      <c r="FMY28" s="61"/>
      <c r="FMZ28" s="61"/>
      <c r="FNA28" s="61"/>
      <c r="FNB28" s="61"/>
      <c r="FNC28" s="61"/>
      <c r="FND28" s="61"/>
      <c r="FNE28" s="61"/>
      <c r="FNF28" s="61"/>
      <c r="FNG28" s="61"/>
      <c r="FNH28" s="61"/>
      <c r="FNI28" s="61"/>
      <c r="FNJ28" s="61"/>
      <c r="FNK28" s="61"/>
      <c r="FNL28" s="61"/>
      <c r="FNM28" s="61"/>
      <c r="FNN28" s="61"/>
      <c r="FNO28" s="61"/>
      <c r="FNP28" s="61"/>
      <c r="FNQ28" s="61"/>
      <c r="FNR28" s="61"/>
      <c r="FNS28" s="61"/>
      <c r="FNT28" s="61"/>
      <c r="FNU28" s="61"/>
      <c r="FNV28" s="61"/>
      <c r="FNW28" s="61"/>
      <c r="FNX28" s="61"/>
      <c r="FNY28" s="61"/>
      <c r="FNZ28" s="61"/>
      <c r="FOA28" s="61"/>
      <c r="FOB28" s="61"/>
      <c r="FOC28" s="61"/>
      <c r="FOD28" s="61"/>
      <c r="FOE28" s="61"/>
      <c r="FOF28" s="61"/>
      <c r="FOG28" s="61"/>
      <c r="FOH28" s="61"/>
      <c r="FOI28" s="61"/>
      <c r="FOJ28" s="61"/>
      <c r="FOK28" s="61"/>
      <c r="FOL28" s="61"/>
      <c r="FOM28" s="61"/>
      <c r="FON28" s="61"/>
      <c r="FOO28" s="61"/>
      <c r="FOP28" s="61"/>
      <c r="FOQ28" s="61"/>
      <c r="FOR28" s="61"/>
      <c r="FOS28" s="61"/>
      <c r="FOT28" s="61"/>
      <c r="FOU28" s="61"/>
      <c r="FOV28" s="61"/>
      <c r="FOW28" s="61"/>
      <c r="FOX28" s="61"/>
      <c r="FOY28" s="61"/>
      <c r="FOZ28" s="61"/>
      <c r="FPA28" s="61"/>
      <c r="FPB28" s="61"/>
      <c r="FPC28" s="61"/>
      <c r="FPD28" s="61"/>
      <c r="FPE28" s="61"/>
      <c r="FPF28" s="61"/>
      <c r="FPG28" s="61"/>
      <c r="FPH28" s="61"/>
      <c r="FPI28" s="61"/>
      <c r="FPJ28" s="61"/>
      <c r="FPK28" s="61"/>
      <c r="FPL28" s="61"/>
      <c r="FPM28" s="61"/>
      <c r="FPN28" s="61"/>
      <c r="FPO28" s="61"/>
      <c r="FPP28" s="61"/>
      <c r="FPQ28" s="61"/>
      <c r="FPR28" s="61"/>
      <c r="FPS28" s="61"/>
      <c r="FPT28" s="61"/>
      <c r="FPU28" s="61"/>
      <c r="FPV28" s="61"/>
      <c r="FPW28" s="61"/>
      <c r="FPX28" s="61"/>
      <c r="FPY28" s="61"/>
      <c r="FPZ28" s="61"/>
      <c r="FQA28" s="61"/>
      <c r="FQB28" s="61"/>
      <c r="FQC28" s="61"/>
      <c r="FQD28" s="61"/>
      <c r="FQE28" s="61"/>
      <c r="FQF28" s="61"/>
      <c r="FQG28" s="61"/>
      <c r="FQH28" s="61"/>
      <c r="FQI28" s="61"/>
      <c r="FQJ28" s="61"/>
      <c r="FQK28" s="61"/>
      <c r="FQL28" s="61"/>
      <c r="FQM28" s="61"/>
      <c r="FQN28" s="61"/>
      <c r="FQO28" s="61"/>
      <c r="FQP28" s="61"/>
      <c r="FQQ28" s="61"/>
      <c r="FQR28" s="61"/>
      <c r="FQS28" s="61"/>
      <c r="FQT28" s="61"/>
      <c r="FQU28" s="61"/>
      <c r="FQV28" s="61"/>
      <c r="FQW28" s="61"/>
      <c r="FQX28" s="61"/>
      <c r="FQY28" s="61"/>
      <c r="FQZ28" s="61"/>
      <c r="FRA28" s="61"/>
      <c r="FRB28" s="61"/>
      <c r="FRC28" s="61"/>
      <c r="FRD28" s="61"/>
      <c r="FRE28" s="61"/>
      <c r="FRF28" s="61"/>
      <c r="FRG28" s="61"/>
      <c r="FRH28" s="61"/>
      <c r="FRI28" s="61"/>
      <c r="FRJ28" s="61"/>
      <c r="FRK28" s="61"/>
      <c r="FRL28" s="61"/>
      <c r="FRM28" s="61"/>
      <c r="FRN28" s="61"/>
      <c r="FRO28" s="61"/>
      <c r="FRP28" s="61"/>
      <c r="FRQ28" s="61"/>
      <c r="FRR28" s="61"/>
      <c r="FRS28" s="61"/>
      <c r="FRT28" s="61"/>
      <c r="FRU28" s="61"/>
      <c r="FRV28" s="61"/>
      <c r="FRW28" s="61"/>
      <c r="FRX28" s="61"/>
      <c r="FRY28" s="61"/>
      <c r="FRZ28" s="61"/>
      <c r="FSA28" s="61"/>
      <c r="FSB28" s="61"/>
      <c r="FSC28" s="61"/>
      <c r="FSD28" s="61"/>
      <c r="FSE28" s="61"/>
      <c r="FSF28" s="61"/>
      <c r="FSG28" s="61"/>
      <c r="FSH28" s="61"/>
      <c r="FSI28" s="61"/>
      <c r="FSJ28" s="61"/>
      <c r="FSK28" s="61"/>
      <c r="FSL28" s="61"/>
      <c r="FSM28" s="61"/>
      <c r="FSN28" s="61"/>
      <c r="FSO28" s="61"/>
      <c r="FSP28" s="61"/>
      <c r="FSQ28" s="61"/>
      <c r="FSR28" s="61"/>
      <c r="FSS28" s="61"/>
      <c r="FST28" s="61"/>
      <c r="FSU28" s="61"/>
      <c r="FSV28" s="61"/>
      <c r="FSW28" s="61"/>
      <c r="FSX28" s="61"/>
      <c r="FSY28" s="61"/>
      <c r="FSZ28" s="61"/>
      <c r="FTA28" s="61"/>
      <c r="FTB28" s="61"/>
      <c r="FTC28" s="61"/>
      <c r="FTD28" s="61"/>
      <c r="FTE28" s="61"/>
      <c r="FTF28" s="61"/>
      <c r="FTG28" s="61"/>
      <c r="FTH28" s="61"/>
      <c r="FTI28" s="61"/>
      <c r="FTJ28" s="61"/>
      <c r="FTK28" s="61"/>
      <c r="FTL28" s="61"/>
      <c r="FTM28" s="61"/>
      <c r="FTN28" s="61"/>
      <c r="FTO28" s="61"/>
      <c r="FTP28" s="61"/>
      <c r="FTQ28" s="61"/>
      <c r="FTR28" s="61"/>
      <c r="FTS28" s="61"/>
      <c r="FTT28" s="61"/>
      <c r="FTU28" s="61"/>
      <c r="FTV28" s="61"/>
      <c r="FTW28" s="61"/>
      <c r="FTX28" s="61"/>
      <c r="FTY28" s="61"/>
      <c r="FTZ28" s="61"/>
      <c r="FUA28" s="61"/>
      <c r="FUB28" s="61"/>
      <c r="FUC28" s="61"/>
      <c r="FUD28" s="61"/>
      <c r="FUE28" s="61"/>
      <c r="FUF28" s="61"/>
      <c r="FUG28" s="61"/>
      <c r="FUH28" s="61"/>
      <c r="FUI28" s="61"/>
      <c r="FUJ28" s="61"/>
      <c r="FUK28" s="61"/>
      <c r="FUL28" s="61"/>
      <c r="FUM28" s="61"/>
      <c r="FUN28" s="61"/>
      <c r="FUO28" s="61"/>
      <c r="FUP28" s="61"/>
      <c r="FUQ28" s="61"/>
      <c r="FUR28" s="61"/>
      <c r="FUS28" s="61"/>
      <c r="FUT28" s="61"/>
      <c r="FUU28" s="61"/>
      <c r="FUV28" s="61"/>
      <c r="FUW28" s="61"/>
      <c r="FUX28" s="61"/>
      <c r="FUY28" s="61"/>
      <c r="FUZ28" s="61"/>
      <c r="FVA28" s="61"/>
      <c r="FVB28" s="61"/>
      <c r="FVC28" s="61"/>
      <c r="FVD28" s="61"/>
      <c r="FVE28" s="61"/>
      <c r="FVF28" s="61"/>
      <c r="FVG28" s="61"/>
      <c r="FVH28" s="61"/>
      <c r="FVI28" s="61"/>
      <c r="FVJ28" s="61"/>
      <c r="FVK28" s="61"/>
      <c r="FVL28" s="61"/>
      <c r="FVM28" s="61"/>
      <c r="FVN28" s="61"/>
      <c r="FVO28" s="61"/>
      <c r="FVP28" s="61"/>
      <c r="FVQ28" s="61"/>
      <c r="FVR28" s="61"/>
      <c r="FVS28" s="61"/>
      <c r="FVT28" s="61"/>
      <c r="FVU28" s="61"/>
      <c r="FVV28" s="61"/>
      <c r="FVW28" s="61"/>
      <c r="FVX28" s="61"/>
      <c r="FVY28" s="61"/>
      <c r="FVZ28" s="61"/>
      <c r="FWA28" s="61"/>
      <c r="FWB28" s="61"/>
      <c r="FWC28" s="61"/>
      <c r="FWD28" s="61"/>
      <c r="FWE28" s="61"/>
      <c r="FWF28" s="61"/>
      <c r="FWG28" s="61"/>
      <c r="FWH28" s="61"/>
      <c r="FWI28" s="61"/>
      <c r="FWJ28" s="61"/>
      <c r="FWK28" s="61"/>
      <c r="FWL28" s="61"/>
      <c r="FWM28" s="61"/>
      <c r="FWN28" s="61"/>
      <c r="FWO28" s="61"/>
      <c r="FWP28" s="61"/>
      <c r="FWQ28" s="61"/>
      <c r="FWR28" s="61"/>
      <c r="FWS28" s="61"/>
      <c r="FWT28" s="61"/>
      <c r="FWU28" s="61"/>
      <c r="FWV28" s="61"/>
      <c r="FWW28" s="61"/>
      <c r="FWX28" s="61"/>
      <c r="FWY28" s="61"/>
      <c r="FWZ28" s="61"/>
      <c r="FXA28" s="61"/>
      <c r="FXB28" s="61"/>
      <c r="FXC28" s="61"/>
      <c r="FXD28" s="61"/>
      <c r="FXE28" s="61"/>
      <c r="FXF28" s="61"/>
      <c r="FXG28" s="61"/>
      <c r="FXH28" s="61"/>
      <c r="FXI28" s="61"/>
      <c r="FXJ28" s="61"/>
      <c r="FXK28" s="61"/>
      <c r="FXL28" s="61"/>
      <c r="FXM28" s="61"/>
      <c r="FXN28" s="61"/>
      <c r="FXO28" s="61"/>
      <c r="FXP28" s="61"/>
      <c r="FXQ28" s="61"/>
      <c r="FXR28" s="61"/>
      <c r="FXS28" s="61"/>
      <c r="FXT28" s="61"/>
      <c r="FXU28" s="61"/>
      <c r="FXV28" s="61"/>
      <c r="FXW28" s="61"/>
      <c r="FXX28" s="61"/>
      <c r="FXY28" s="61"/>
      <c r="FXZ28" s="61"/>
      <c r="FYA28" s="61"/>
      <c r="FYB28" s="61"/>
      <c r="FYC28" s="61"/>
      <c r="FYD28" s="61"/>
      <c r="FYE28" s="61"/>
      <c r="FYF28" s="61"/>
      <c r="FYG28" s="61"/>
      <c r="FYH28" s="61"/>
      <c r="FYI28" s="61"/>
      <c r="FYJ28" s="61"/>
      <c r="FYK28" s="61"/>
      <c r="FYL28" s="61"/>
      <c r="FYM28" s="61"/>
      <c r="FYN28" s="61"/>
      <c r="FYO28" s="61"/>
      <c r="FYP28" s="61"/>
      <c r="FYQ28" s="61"/>
      <c r="FYR28" s="61"/>
      <c r="FYS28" s="61"/>
      <c r="FYT28" s="61"/>
      <c r="FYU28" s="61"/>
      <c r="FYV28" s="61"/>
      <c r="FYW28" s="61"/>
      <c r="FYX28" s="61"/>
      <c r="FYY28" s="61"/>
      <c r="FYZ28" s="61"/>
      <c r="FZA28" s="61"/>
      <c r="FZB28" s="61"/>
      <c r="FZC28" s="61"/>
      <c r="FZD28" s="61"/>
      <c r="FZE28" s="61"/>
      <c r="FZF28" s="61"/>
      <c r="FZG28" s="61"/>
      <c r="FZH28" s="61"/>
      <c r="FZI28" s="61"/>
      <c r="FZJ28" s="61"/>
      <c r="FZK28" s="61"/>
      <c r="FZL28" s="61"/>
      <c r="FZM28" s="61"/>
      <c r="FZN28" s="61"/>
      <c r="FZO28" s="61"/>
      <c r="FZP28" s="61"/>
      <c r="FZQ28" s="61"/>
      <c r="FZR28" s="61"/>
      <c r="FZS28" s="61"/>
      <c r="FZT28" s="61"/>
      <c r="FZU28" s="61"/>
      <c r="FZV28" s="61"/>
      <c r="FZW28" s="61"/>
      <c r="FZX28" s="61"/>
      <c r="FZY28" s="61"/>
      <c r="FZZ28" s="61"/>
      <c r="GAA28" s="61"/>
      <c r="GAB28" s="61"/>
      <c r="GAC28" s="61"/>
      <c r="GAD28" s="61"/>
      <c r="GAE28" s="61"/>
      <c r="GAF28" s="61"/>
      <c r="GAG28" s="61"/>
      <c r="GAH28" s="61"/>
      <c r="GAI28" s="61"/>
      <c r="GAJ28" s="61"/>
      <c r="GAK28" s="61"/>
      <c r="GAL28" s="61"/>
      <c r="GAM28" s="61"/>
      <c r="GAN28" s="61"/>
      <c r="GAO28" s="61"/>
      <c r="GAP28" s="61"/>
      <c r="GAQ28" s="61"/>
      <c r="GAR28" s="61"/>
      <c r="GAS28" s="61"/>
      <c r="GAT28" s="61"/>
      <c r="GAU28" s="61"/>
      <c r="GAV28" s="61"/>
      <c r="GAW28" s="61"/>
      <c r="GAX28" s="61"/>
      <c r="GAY28" s="61"/>
      <c r="GAZ28" s="61"/>
      <c r="GBA28" s="61"/>
      <c r="GBB28" s="61"/>
      <c r="GBC28" s="61"/>
      <c r="GBD28" s="61"/>
      <c r="GBE28" s="61"/>
      <c r="GBF28" s="61"/>
      <c r="GBG28" s="61"/>
      <c r="GBH28" s="61"/>
      <c r="GBI28" s="61"/>
      <c r="GBJ28" s="61"/>
      <c r="GBK28" s="61"/>
      <c r="GBL28" s="61"/>
      <c r="GBM28" s="61"/>
      <c r="GBN28" s="61"/>
      <c r="GBO28" s="61"/>
      <c r="GBP28" s="61"/>
      <c r="GBQ28" s="61"/>
      <c r="GBR28" s="61"/>
      <c r="GBS28" s="61"/>
      <c r="GBT28" s="61"/>
      <c r="GBU28" s="61"/>
      <c r="GBV28" s="61"/>
      <c r="GBW28" s="61"/>
      <c r="GBX28" s="61"/>
      <c r="GBY28" s="61"/>
      <c r="GBZ28" s="61"/>
      <c r="GCA28" s="61"/>
      <c r="GCB28" s="61"/>
      <c r="GCC28" s="61"/>
      <c r="GCD28" s="61"/>
      <c r="GCE28" s="61"/>
      <c r="GCF28" s="61"/>
      <c r="GCG28" s="61"/>
      <c r="GCH28" s="61"/>
      <c r="GCI28" s="61"/>
      <c r="GCJ28" s="61"/>
      <c r="GCK28" s="61"/>
      <c r="GCL28" s="61"/>
      <c r="GCM28" s="61"/>
      <c r="GCN28" s="61"/>
      <c r="GCO28" s="61"/>
      <c r="GCP28" s="61"/>
      <c r="GCQ28" s="61"/>
      <c r="GCR28" s="61"/>
      <c r="GCS28" s="61"/>
      <c r="GCT28" s="61"/>
      <c r="GCU28" s="61"/>
      <c r="GCV28" s="61"/>
      <c r="GCW28" s="61"/>
      <c r="GCX28" s="61"/>
      <c r="GCY28" s="61"/>
      <c r="GCZ28" s="61"/>
      <c r="GDA28" s="61"/>
      <c r="GDB28" s="61"/>
      <c r="GDC28" s="61"/>
      <c r="GDD28" s="61"/>
      <c r="GDE28" s="61"/>
      <c r="GDF28" s="61"/>
      <c r="GDG28" s="61"/>
      <c r="GDH28" s="61"/>
      <c r="GDI28" s="61"/>
      <c r="GDJ28" s="61"/>
      <c r="GDK28" s="61"/>
      <c r="GDL28" s="61"/>
      <c r="GDM28" s="61"/>
      <c r="GDN28" s="61"/>
      <c r="GDO28" s="61"/>
      <c r="GDP28" s="61"/>
      <c r="GDQ28" s="61"/>
      <c r="GDR28" s="61"/>
      <c r="GDS28" s="61"/>
      <c r="GDT28" s="61"/>
      <c r="GDU28" s="61"/>
      <c r="GDV28" s="61"/>
      <c r="GDW28" s="61"/>
      <c r="GDX28" s="61"/>
      <c r="GDY28" s="61"/>
      <c r="GDZ28" s="61"/>
      <c r="GEA28" s="61"/>
      <c r="GEB28" s="61"/>
      <c r="GEC28" s="61"/>
      <c r="GED28" s="61"/>
      <c r="GEE28" s="61"/>
      <c r="GEF28" s="61"/>
      <c r="GEG28" s="61"/>
      <c r="GEH28" s="61"/>
      <c r="GEI28" s="61"/>
      <c r="GEJ28" s="61"/>
      <c r="GEK28" s="61"/>
      <c r="GEL28" s="61"/>
      <c r="GEM28" s="61"/>
      <c r="GEN28" s="61"/>
      <c r="GEO28" s="61"/>
      <c r="GEP28" s="61"/>
      <c r="GEQ28" s="61"/>
      <c r="GER28" s="61"/>
      <c r="GES28" s="61"/>
      <c r="GET28" s="61"/>
      <c r="GEU28" s="61"/>
      <c r="GEV28" s="61"/>
      <c r="GEW28" s="61"/>
      <c r="GEX28" s="61"/>
      <c r="GEY28" s="61"/>
      <c r="GEZ28" s="61"/>
      <c r="GFA28" s="61"/>
      <c r="GFB28" s="61"/>
      <c r="GFC28" s="61"/>
      <c r="GFD28" s="61"/>
      <c r="GFE28" s="61"/>
      <c r="GFF28" s="61"/>
      <c r="GFG28" s="61"/>
      <c r="GFH28" s="61"/>
      <c r="GFI28" s="61"/>
      <c r="GFJ28" s="61"/>
      <c r="GFK28" s="61"/>
      <c r="GFL28" s="61"/>
      <c r="GFM28" s="61"/>
      <c r="GFN28" s="61"/>
      <c r="GFO28" s="61"/>
      <c r="GFP28" s="61"/>
      <c r="GFQ28" s="61"/>
      <c r="GFR28" s="61"/>
      <c r="GFS28" s="61"/>
      <c r="GFT28" s="61"/>
      <c r="GFU28" s="61"/>
      <c r="GFV28" s="61"/>
      <c r="GFW28" s="61"/>
      <c r="GFX28" s="61"/>
      <c r="GFY28" s="61"/>
      <c r="GFZ28" s="61"/>
      <c r="GGA28" s="61"/>
      <c r="GGB28" s="61"/>
      <c r="GGC28" s="61"/>
      <c r="GGD28" s="61"/>
      <c r="GGE28" s="61"/>
      <c r="GGF28" s="61"/>
      <c r="GGG28" s="61"/>
      <c r="GGH28" s="61"/>
      <c r="GGI28" s="61"/>
      <c r="GGJ28" s="61"/>
      <c r="GGK28" s="61"/>
      <c r="GGL28" s="61"/>
      <c r="GGM28" s="61"/>
      <c r="GGN28" s="61"/>
      <c r="GGO28" s="61"/>
      <c r="GGP28" s="61"/>
      <c r="GGQ28" s="61"/>
      <c r="GGR28" s="61"/>
      <c r="GGS28" s="61"/>
      <c r="GGT28" s="61"/>
      <c r="GGU28" s="61"/>
      <c r="GGV28" s="61"/>
      <c r="GGW28" s="61"/>
      <c r="GGX28" s="61"/>
      <c r="GGY28" s="61"/>
      <c r="GGZ28" s="61"/>
      <c r="GHA28" s="61"/>
      <c r="GHB28" s="61"/>
      <c r="GHC28" s="61"/>
      <c r="GHD28" s="61"/>
      <c r="GHE28" s="61"/>
      <c r="GHF28" s="61"/>
      <c r="GHG28" s="61"/>
      <c r="GHH28" s="61"/>
      <c r="GHI28" s="61"/>
      <c r="GHJ28" s="61"/>
      <c r="GHK28" s="61"/>
      <c r="GHL28" s="61"/>
      <c r="GHM28" s="61"/>
      <c r="GHN28" s="61"/>
      <c r="GHO28" s="61"/>
      <c r="GHP28" s="61"/>
      <c r="GHQ28" s="61"/>
      <c r="GHR28" s="61"/>
      <c r="GHS28" s="61"/>
      <c r="GHT28" s="61"/>
      <c r="GHU28" s="61"/>
      <c r="GHV28" s="61"/>
      <c r="GHW28" s="61"/>
      <c r="GHX28" s="61"/>
      <c r="GHY28" s="61"/>
      <c r="GHZ28" s="61"/>
      <c r="GIA28" s="61"/>
      <c r="GIB28" s="61"/>
      <c r="GIC28" s="61"/>
      <c r="GID28" s="61"/>
      <c r="GIE28" s="61"/>
      <c r="GIF28" s="61"/>
      <c r="GIG28" s="61"/>
      <c r="GIH28" s="61"/>
      <c r="GII28" s="61"/>
      <c r="GIJ28" s="61"/>
      <c r="GIK28" s="61"/>
      <c r="GIL28" s="61"/>
      <c r="GIM28" s="61"/>
      <c r="GIN28" s="61"/>
      <c r="GIO28" s="61"/>
      <c r="GIP28" s="61"/>
      <c r="GIQ28" s="61"/>
      <c r="GIR28" s="61"/>
      <c r="GIS28" s="61"/>
      <c r="GIT28" s="61"/>
      <c r="GIU28" s="61"/>
      <c r="GIV28" s="61"/>
      <c r="GIW28" s="61"/>
      <c r="GIX28" s="61"/>
      <c r="GIY28" s="61"/>
      <c r="GIZ28" s="61"/>
      <c r="GJA28" s="61"/>
      <c r="GJB28" s="61"/>
      <c r="GJC28" s="61"/>
      <c r="GJD28" s="61"/>
      <c r="GJE28" s="61"/>
      <c r="GJF28" s="61"/>
      <c r="GJG28" s="61"/>
      <c r="GJH28" s="61"/>
      <c r="GJI28" s="61"/>
      <c r="GJJ28" s="61"/>
      <c r="GJK28" s="61"/>
      <c r="GJL28" s="61"/>
      <c r="GJM28" s="61"/>
      <c r="GJN28" s="61"/>
      <c r="GJO28" s="61"/>
      <c r="GJP28" s="61"/>
      <c r="GJQ28" s="61"/>
      <c r="GJR28" s="61"/>
      <c r="GJS28" s="61"/>
      <c r="GJT28" s="61"/>
      <c r="GJU28" s="61"/>
      <c r="GJV28" s="61"/>
      <c r="GJW28" s="61"/>
      <c r="GJX28" s="61"/>
      <c r="GJY28" s="61"/>
      <c r="GJZ28" s="61"/>
      <c r="GKA28" s="61"/>
      <c r="GKB28" s="61"/>
      <c r="GKC28" s="61"/>
      <c r="GKD28" s="61"/>
      <c r="GKE28" s="61"/>
      <c r="GKF28" s="61"/>
      <c r="GKG28" s="61"/>
      <c r="GKH28" s="61"/>
      <c r="GKI28" s="61"/>
      <c r="GKJ28" s="61"/>
      <c r="GKK28" s="61"/>
      <c r="GKL28" s="61"/>
      <c r="GKM28" s="61"/>
      <c r="GKN28" s="61"/>
      <c r="GKO28" s="61"/>
      <c r="GKP28" s="61"/>
      <c r="GKQ28" s="61"/>
      <c r="GKR28" s="61"/>
      <c r="GKS28" s="61"/>
      <c r="GKT28" s="61"/>
      <c r="GKU28" s="61"/>
      <c r="GKV28" s="61"/>
      <c r="GKW28" s="61"/>
      <c r="GKX28" s="61"/>
      <c r="GKY28" s="61"/>
      <c r="GKZ28" s="61"/>
      <c r="GLA28" s="61"/>
      <c r="GLB28" s="61"/>
      <c r="GLC28" s="61"/>
      <c r="GLD28" s="61"/>
      <c r="GLE28" s="61"/>
      <c r="GLF28" s="61"/>
      <c r="GLG28" s="61"/>
      <c r="GLH28" s="61"/>
      <c r="GLI28" s="61"/>
      <c r="GLJ28" s="61"/>
      <c r="GLK28" s="61"/>
      <c r="GLL28" s="61"/>
      <c r="GLM28" s="61"/>
      <c r="GLN28" s="61"/>
      <c r="GLO28" s="61"/>
      <c r="GLP28" s="61"/>
      <c r="GLQ28" s="61"/>
      <c r="GLR28" s="61"/>
      <c r="GLS28" s="61"/>
      <c r="GLT28" s="61"/>
      <c r="GLU28" s="61"/>
      <c r="GLV28" s="61"/>
      <c r="GLW28" s="61"/>
      <c r="GLX28" s="61"/>
      <c r="GLY28" s="61"/>
      <c r="GLZ28" s="61"/>
      <c r="GMA28" s="61"/>
      <c r="GMB28" s="61"/>
      <c r="GMC28" s="61"/>
      <c r="GMD28" s="61"/>
      <c r="GME28" s="61"/>
      <c r="GMF28" s="61"/>
      <c r="GMG28" s="61"/>
      <c r="GMH28" s="61"/>
      <c r="GMI28" s="61"/>
      <c r="GMJ28" s="61"/>
      <c r="GMK28" s="61"/>
      <c r="GML28" s="61"/>
      <c r="GMM28" s="61"/>
      <c r="GMN28" s="61"/>
      <c r="GMO28" s="61"/>
      <c r="GMP28" s="61"/>
      <c r="GMQ28" s="61"/>
      <c r="GMR28" s="61"/>
      <c r="GMS28" s="61"/>
      <c r="GMT28" s="61"/>
      <c r="GMU28" s="61"/>
      <c r="GMV28" s="61"/>
      <c r="GMW28" s="61"/>
      <c r="GMX28" s="61"/>
      <c r="GMY28" s="61"/>
      <c r="GMZ28" s="61"/>
      <c r="GNA28" s="61"/>
      <c r="GNB28" s="61"/>
      <c r="GNC28" s="61"/>
      <c r="GND28" s="61"/>
      <c r="GNE28" s="61"/>
      <c r="GNF28" s="61"/>
      <c r="GNG28" s="61"/>
      <c r="GNH28" s="61"/>
      <c r="GNI28" s="61"/>
      <c r="GNJ28" s="61"/>
      <c r="GNK28" s="61"/>
      <c r="GNL28" s="61"/>
      <c r="GNM28" s="61"/>
      <c r="GNN28" s="61"/>
      <c r="GNO28" s="61"/>
      <c r="GNP28" s="61"/>
      <c r="GNQ28" s="61"/>
      <c r="GNR28" s="61"/>
      <c r="GNS28" s="61"/>
      <c r="GNT28" s="61"/>
      <c r="GNU28" s="61"/>
      <c r="GNV28" s="61"/>
      <c r="GNW28" s="61"/>
      <c r="GNX28" s="61"/>
      <c r="GNY28" s="61"/>
      <c r="GNZ28" s="61"/>
      <c r="GOA28" s="61"/>
      <c r="GOB28" s="61"/>
      <c r="GOC28" s="61"/>
      <c r="GOD28" s="61"/>
      <c r="GOE28" s="61"/>
      <c r="GOF28" s="61"/>
      <c r="GOG28" s="61"/>
      <c r="GOH28" s="61"/>
      <c r="GOI28" s="61"/>
      <c r="GOJ28" s="61"/>
      <c r="GOK28" s="61"/>
      <c r="GOL28" s="61"/>
      <c r="GOM28" s="61"/>
      <c r="GON28" s="61"/>
      <c r="GOO28" s="61"/>
      <c r="GOP28" s="61"/>
      <c r="GOQ28" s="61"/>
      <c r="GOR28" s="61"/>
      <c r="GOS28" s="61"/>
      <c r="GOT28" s="61"/>
      <c r="GOU28" s="61"/>
      <c r="GOV28" s="61"/>
      <c r="GOW28" s="61"/>
      <c r="GOX28" s="61"/>
      <c r="GOY28" s="61"/>
      <c r="GOZ28" s="61"/>
      <c r="GPA28" s="61"/>
      <c r="GPB28" s="61"/>
      <c r="GPC28" s="61"/>
      <c r="GPD28" s="61"/>
      <c r="GPE28" s="61"/>
      <c r="GPF28" s="61"/>
      <c r="GPG28" s="61"/>
      <c r="GPH28" s="61"/>
      <c r="GPI28" s="61"/>
      <c r="GPJ28" s="61"/>
      <c r="GPK28" s="61"/>
      <c r="GPL28" s="61"/>
      <c r="GPM28" s="61"/>
      <c r="GPN28" s="61"/>
      <c r="GPO28" s="61"/>
      <c r="GPP28" s="61"/>
      <c r="GPQ28" s="61"/>
      <c r="GPR28" s="61"/>
      <c r="GPS28" s="61"/>
      <c r="GPT28" s="61"/>
      <c r="GPU28" s="61"/>
      <c r="GPV28" s="61"/>
      <c r="GPW28" s="61"/>
      <c r="GPX28" s="61"/>
      <c r="GPY28" s="61"/>
      <c r="GPZ28" s="61"/>
      <c r="GQA28" s="61"/>
      <c r="GQB28" s="61"/>
      <c r="GQC28" s="61"/>
      <c r="GQD28" s="61"/>
      <c r="GQE28" s="61"/>
      <c r="GQF28" s="61"/>
      <c r="GQG28" s="61"/>
      <c r="GQH28" s="61"/>
      <c r="GQI28" s="61"/>
      <c r="GQJ28" s="61"/>
      <c r="GQK28" s="61"/>
      <c r="GQL28" s="61"/>
      <c r="GQM28" s="61"/>
      <c r="GQN28" s="61"/>
      <c r="GQO28" s="61"/>
      <c r="GQP28" s="61"/>
      <c r="GQQ28" s="61"/>
      <c r="GQR28" s="61"/>
      <c r="GQS28" s="61"/>
      <c r="GQT28" s="61"/>
      <c r="GQU28" s="61"/>
      <c r="GQV28" s="61"/>
      <c r="GQW28" s="61"/>
      <c r="GQX28" s="61"/>
      <c r="GQY28" s="61"/>
      <c r="GQZ28" s="61"/>
      <c r="GRA28" s="61"/>
      <c r="GRB28" s="61"/>
      <c r="GRC28" s="61"/>
      <c r="GRD28" s="61"/>
      <c r="GRE28" s="61"/>
      <c r="GRF28" s="61"/>
      <c r="GRG28" s="61"/>
      <c r="GRH28" s="61"/>
      <c r="GRI28" s="61"/>
      <c r="GRJ28" s="61"/>
      <c r="GRK28" s="61"/>
      <c r="GRL28" s="61"/>
      <c r="GRM28" s="61"/>
      <c r="GRN28" s="61"/>
      <c r="GRO28" s="61"/>
      <c r="GRP28" s="61"/>
      <c r="GRQ28" s="61"/>
      <c r="GRR28" s="61"/>
      <c r="GRS28" s="61"/>
      <c r="GRT28" s="61"/>
      <c r="GRU28" s="61"/>
      <c r="GRV28" s="61"/>
      <c r="GRW28" s="61"/>
      <c r="GRX28" s="61"/>
      <c r="GRY28" s="61"/>
      <c r="GRZ28" s="61"/>
      <c r="GSA28" s="61"/>
      <c r="GSB28" s="61"/>
      <c r="GSC28" s="61"/>
      <c r="GSD28" s="61"/>
      <c r="GSE28" s="61"/>
      <c r="GSF28" s="61"/>
      <c r="GSG28" s="61"/>
      <c r="GSH28" s="61"/>
      <c r="GSI28" s="61"/>
      <c r="GSJ28" s="61"/>
      <c r="GSK28" s="61"/>
      <c r="GSL28" s="61"/>
      <c r="GSM28" s="61"/>
      <c r="GSN28" s="61"/>
      <c r="GSO28" s="61"/>
      <c r="GSP28" s="61"/>
      <c r="GSQ28" s="61"/>
      <c r="GSR28" s="61"/>
      <c r="GSS28" s="61"/>
      <c r="GST28" s="61"/>
      <c r="GSU28" s="61"/>
      <c r="GSV28" s="61"/>
      <c r="GSW28" s="61"/>
      <c r="GSX28" s="61"/>
      <c r="GSY28" s="61"/>
      <c r="GSZ28" s="61"/>
      <c r="GTA28" s="61"/>
      <c r="GTB28" s="61"/>
      <c r="GTC28" s="61"/>
      <c r="GTD28" s="61"/>
      <c r="GTE28" s="61"/>
      <c r="GTF28" s="61"/>
      <c r="GTG28" s="61"/>
      <c r="GTH28" s="61"/>
      <c r="GTI28" s="61"/>
      <c r="GTJ28" s="61"/>
      <c r="GTK28" s="61"/>
      <c r="GTL28" s="61"/>
      <c r="GTM28" s="61"/>
      <c r="GTN28" s="61"/>
      <c r="GTO28" s="61"/>
      <c r="GTP28" s="61"/>
      <c r="GTQ28" s="61"/>
      <c r="GTR28" s="61"/>
      <c r="GTS28" s="61"/>
      <c r="GTT28" s="61"/>
      <c r="GTU28" s="61"/>
      <c r="GTV28" s="61"/>
      <c r="GTW28" s="61"/>
      <c r="GTX28" s="61"/>
      <c r="GTY28" s="61"/>
      <c r="GTZ28" s="61"/>
      <c r="GUA28" s="61"/>
      <c r="GUB28" s="61"/>
      <c r="GUC28" s="61"/>
      <c r="GUD28" s="61"/>
      <c r="GUE28" s="61"/>
      <c r="GUF28" s="61"/>
      <c r="GUG28" s="61"/>
      <c r="GUH28" s="61"/>
      <c r="GUI28" s="61"/>
      <c r="GUJ28" s="61"/>
      <c r="GUK28" s="61"/>
      <c r="GUL28" s="61"/>
      <c r="GUM28" s="61"/>
      <c r="GUN28" s="61"/>
      <c r="GUO28" s="61"/>
      <c r="GUP28" s="61"/>
      <c r="GUQ28" s="61"/>
      <c r="GUR28" s="61"/>
      <c r="GUS28" s="61"/>
      <c r="GUT28" s="61"/>
      <c r="GUU28" s="61"/>
      <c r="GUV28" s="61"/>
      <c r="GUW28" s="61"/>
      <c r="GUX28" s="61"/>
      <c r="GUY28" s="61"/>
      <c r="GUZ28" s="61"/>
      <c r="GVA28" s="61"/>
      <c r="GVB28" s="61"/>
      <c r="GVC28" s="61"/>
      <c r="GVD28" s="61"/>
      <c r="GVE28" s="61"/>
      <c r="GVF28" s="61"/>
      <c r="GVG28" s="61"/>
      <c r="GVH28" s="61"/>
      <c r="GVI28" s="61"/>
      <c r="GVJ28" s="61"/>
      <c r="GVK28" s="61"/>
      <c r="GVL28" s="61"/>
      <c r="GVM28" s="61"/>
      <c r="GVN28" s="61"/>
      <c r="GVO28" s="61"/>
      <c r="GVP28" s="61"/>
      <c r="GVQ28" s="61"/>
      <c r="GVR28" s="61"/>
      <c r="GVS28" s="61"/>
      <c r="GVT28" s="61"/>
      <c r="GVU28" s="61"/>
      <c r="GVV28" s="61"/>
      <c r="GVW28" s="61"/>
      <c r="GVX28" s="61"/>
      <c r="GVY28" s="61"/>
      <c r="GVZ28" s="61"/>
      <c r="GWA28" s="61"/>
      <c r="GWB28" s="61"/>
      <c r="GWC28" s="61"/>
      <c r="GWD28" s="61"/>
      <c r="GWE28" s="61"/>
      <c r="GWF28" s="61"/>
      <c r="GWG28" s="61"/>
      <c r="GWH28" s="61"/>
      <c r="GWI28" s="61"/>
      <c r="GWJ28" s="61"/>
      <c r="GWK28" s="61"/>
      <c r="GWL28" s="61"/>
      <c r="GWM28" s="61"/>
      <c r="GWN28" s="61"/>
      <c r="GWO28" s="61"/>
      <c r="GWP28" s="61"/>
      <c r="GWQ28" s="61"/>
      <c r="GWR28" s="61"/>
      <c r="GWS28" s="61"/>
      <c r="GWT28" s="61"/>
      <c r="GWU28" s="61"/>
      <c r="GWV28" s="61"/>
      <c r="GWW28" s="61"/>
      <c r="GWX28" s="61"/>
      <c r="GWY28" s="61"/>
      <c r="GWZ28" s="61"/>
      <c r="GXA28" s="61"/>
      <c r="GXB28" s="61"/>
      <c r="GXC28" s="61"/>
      <c r="GXD28" s="61"/>
      <c r="GXE28" s="61"/>
      <c r="GXF28" s="61"/>
      <c r="GXG28" s="61"/>
      <c r="GXH28" s="61"/>
      <c r="GXI28" s="61"/>
      <c r="GXJ28" s="61"/>
      <c r="GXK28" s="61"/>
      <c r="GXL28" s="61"/>
      <c r="GXM28" s="61"/>
      <c r="GXN28" s="61"/>
      <c r="GXO28" s="61"/>
      <c r="GXP28" s="61"/>
      <c r="GXQ28" s="61"/>
      <c r="GXR28" s="61"/>
      <c r="GXS28" s="61"/>
      <c r="GXT28" s="61"/>
      <c r="GXU28" s="61"/>
      <c r="GXV28" s="61"/>
      <c r="GXW28" s="61"/>
      <c r="GXX28" s="61"/>
      <c r="GXY28" s="61"/>
      <c r="GXZ28" s="61"/>
      <c r="GYA28" s="61"/>
      <c r="GYB28" s="61"/>
      <c r="GYC28" s="61"/>
      <c r="GYD28" s="61"/>
      <c r="GYE28" s="61"/>
      <c r="GYF28" s="61"/>
      <c r="GYG28" s="61"/>
      <c r="GYH28" s="61"/>
      <c r="GYI28" s="61"/>
      <c r="GYJ28" s="61"/>
      <c r="GYK28" s="61"/>
      <c r="GYL28" s="61"/>
      <c r="GYM28" s="61"/>
      <c r="GYN28" s="61"/>
      <c r="GYO28" s="61"/>
      <c r="GYP28" s="61"/>
      <c r="GYQ28" s="61"/>
      <c r="GYR28" s="61"/>
      <c r="GYS28" s="61"/>
      <c r="GYT28" s="61"/>
      <c r="GYU28" s="61"/>
      <c r="GYV28" s="61"/>
      <c r="GYW28" s="61"/>
      <c r="GYX28" s="61"/>
      <c r="GYY28" s="61"/>
      <c r="GYZ28" s="61"/>
      <c r="GZA28" s="61"/>
      <c r="GZB28" s="61"/>
      <c r="GZC28" s="61"/>
      <c r="GZD28" s="61"/>
      <c r="GZE28" s="61"/>
      <c r="GZF28" s="61"/>
      <c r="GZG28" s="61"/>
      <c r="GZH28" s="61"/>
      <c r="GZI28" s="61"/>
      <c r="GZJ28" s="61"/>
      <c r="GZK28" s="61"/>
      <c r="GZL28" s="61"/>
      <c r="GZM28" s="61"/>
      <c r="GZN28" s="61"/>
      <c r="GZO28" s="61"/>
      <c r="GZP28" s="61"/>
      <c r="GZQ28" s="61"/>
      <c r="GZR28" s="61"/>
      <c r="GZS28" s="61"/>
      <c r="GZT28" s="61"/>
      <c r="GZU28" s="61"/>
      <c r="GZV28" s="61"/>
      <c r="GZW28" s="61"/>
      <c r="GZX28" s="61"/>
      <c r="GZY28" s="61"/>
      <c r="GZZ28" s="61"/>
      <c r="HAA28" s="61"/>
      <c r="HAB28" s="61"/>
      <c r="HAC28" s="61"/>
      <c r="HAD28" s="61"/>
      <c r="HAE28" s="61"/>
      <c r="HAF28" s="61"/>
      <c r="HAG28" s="61"/>
      <c r="HAH28" s="61"/>
      <c r="HAI28" s="61"/>
      <c r="HAJ28" s="61"/>
      <c r="HAK28" s="61"/>
      <c r="HAL28" s="61"/>
      <c r="HAM28" s="61"/>
      <c r="HAN28" s="61"/>
      <c r="HAO28" s="61"/>
      <c r="HAP28" s="61"/>
      <c r="HAQ28" s="61"/>
      <c r="HAR28" s="61"/>
      <c r="HAS28" s="61"/>
      <c r="HAT28" s="61"/>
      <c r="HAU28" s="61"/>
      <c r="HAV28" s="61"/>
      <c r="HAW28" s="61"/>
      <c r="HAX28" s="61"/>
      <c r="HAY28" s="61"/>
      <c r="HAZ28" s="61"/>
      <c r="HBA28" s="61"/>
      <c r="HBB28" s="61"/>
      <c r="HBC28" s="61"/>
      <c r="HBD28" s="61"/>
      <c r="HBE28" s="61"/>
      <c r="HBF28" s="61"/>
      <c r="HBG28" s="61"/>
      <c r="HBH28" s="61"/>
      <c r="HBI28" s="61"/>
      <c r="HBJ28" s="61"/>
      <c r="HBK28" s="61"/>
      <c r="HBL28" s="61"/>
      <c r="HBM28" s="61"/>
      <c r="HBN28" s="61"/>
      <c r="HBO28" s="61"/>
      <c r="HBP28" s="61"/>
      <c r="HBQ28" s="61"/>
      <c r="HBR28" s="61"/>
      <c r="HBS28" s="61"/>
      <c r="HBT28" s="61"/>
      <c r="HBU28" s="61"/>
      <c r="HBV28" s="61"/>
      <c r="HBW28" s="61"/>
      <c r="HBX28" s="61"/>
      <c r="HBY28" s="61"/>
      <c r="HBZ28" s="61"/>
      <c r="HCA28" s="61"/>
      <c r="HCB28" s="61"/>
      <c r="HCC28" s="61"/>
      <c r="HCD28" s="61"/>
      <c r="HCE28" s="61"/>
      <c r="HCF28" s="61"/>
      <c r="HCG28" s="61"/>
      <c r="HCH28" s="61"/>
      <c r="HCI28" s="61"/>
      <c r="HCJ28" s="61"/>
      <c r="HCK28" s="61"/>
      <c r="HCL28" s="61"/>
      <c r="HCM28" s="61"/>
      <c r="HCN28" s="61"/>
      <c r="HCO28" s="61"/>
      <c r="HCP28" s="61"/>
      <c r="HCQ28" s="61"/>
      <c r="HCR28" s="61"/>
      <c r="HCS28" s="61"/>
      <c r="HCT28" s="61"/>
      <c r="HCU28" s="61"/>
      <c r="HCV28" s="61"/>
      <c r="HCW28" s="61"/>
      <c r="HCX28" s="61"/>
      <c r="HCY28" s="61"/>
      <c r="HCZ28" s="61"/>
      <c r="HDA28" s="61"/>
      <c r="HDB28" s="61"/>
      <c r="HDC28" s="61"/>
      <c r="HDD28" s="61"/>
      <c r="HDE28" s="61"/>
      <c r="HDF28" s="61"/>
      <c r="HDG28" s="61"/>
      <c r="HDH28" s="61"/>
      <c r="HDI28" s="61"/>
      <c r="HDJ28" s="61"/>
      <c r="HDK28" s="61"/>
      <c r="HDL28" s="61"/>
      <c r="HDM28" s="61"/>
      <c r="HDN28" s="61"/>
      <c r="HDO28" s="61"/>
      <c r="HDP28" s="61"/>
      <c r="HDQ28" s="61"/>
      <c r="HDR28" s="61"/>
      <c r="HDS28" s="61"/>
      <c r="HDT28" s="61"/>
      <c r="HDU28" s="61"/>
      <c r="HDV28" s="61"/>
      <c r="HDW28" s="61"/>
      <c r="HDX28" s="61"/>
      <c r="HDY28" s="61"/>
      <c r="HDZ28" s="61"/>
      <c r="HEA28" s="61"/>
      <c r="HEB28" s="61"/>
      <c r="HEC28" s="61"/>
      <c r="HED28" s="61"/>
      <c r="HEE28" s="61"/>
      <c r="HEF28" s="61"/>
      <c r="HEG28" s="61"/>
      <c r="HEH28" s="61"/>
      <c r="HEI28" s="61"/>
      <c r="HEJ28" s="61"/>
      <c r="HEK28" s="61"/>
      <c r="HEL28" s="61"/>
      <c r="HEM28" s="61"/>
      <c r="HEN28" s="61"/>
      <c r="HEO28" s="61"/>
      <c r="HEP28" s="61"/>
      <c r="HEQ28" s="61"/>
      <c r="HER28" s="61"/>
      <c r="HES28" s="61"/>
      <c r="HET28" s="61"/>
      <c r="HEU28" s="61"/>
      <c r="HEV28" s="61"/>
      <c r="HEW28" s="61"/>
      <c r="HEX28" s="61"/>
      <c r="HEY28" s="61"/>
      <c r="HEZ28" s="61"/>
      <c r="HFA28" s="61"/>
      <c r="HFB28" s="61"/>
      <c r="HFC28" s="61"/>
      <c r="HFD28" s="61"/>
      <c r="HFE28" s="61"/>
      <c r="HFF28" s="61"/>
      <c r="HFG28" s="61"/>
      <c r="HFH28" s="61"/>
      <c r="HFI28" s="61"/>
      <c r="HFJ28" s="61"/>
      <c r="HFK28" s="61"/>
      <c r="HFL28" s="61"/>
      <c r="HFM28" s="61"/>
      <c r="HFN28" s="61"/>
      <c r="HFO28" s="61"/>
      <c r="HFP28" s="61"/>
      <c r="HFQ28" s="61"/>
      <c r="HFR28" s="61"/>
      <c r="HFS28" s="61"/>
      <c r="HFT28" s="61"/>
      <c r="HFU28" s="61"/>
      <c r="HFV28" s="61"/>
      <c r="HFW28" s="61"/>
      <c r="HFX28" s="61"/>
      <c r="HFY28" s="61"/>
      <c r="HFZ28" s="61"/>
      <c r="HGA28" s="61"/>
      <c r="HGB28" s="61"/>
      <c r="HGC28" s="61"/>
      <c r="HGD28" s="61"/>
      <c r="HGE28" s="61"/>
      <c r="HGF28" s="61"/>
      <c r="HGG28" s="61"/>
      <c r="HGH28" s="61"/>
      <c r="HGI28" s="61"/>
      <c r="HGJ28" s="61"/>
      <c r="HGK28" s="61"/>
      <c r="HGL28" s="61"/>
      <c r="HGM28" s="61"/>
      <c r="HGN28" s="61"/>
      <c r="HGO28" s="61"/>
      <c r="HGP28" s="61"/>
      <c r="HGQ28" s="61"/>
      <c r="HGR28" s="61"/>
      <c r="HGS28" s="61"/>
      <c r="HGT28" s="61"/>
      <c r="HGU28" s="61"/>
      <c r="HGV28" s="61"/>
      <c r="HGW28" s="61"/>
      <c r="HGX28" s="61"/>
      <c r="HGY28" s="61"/>
      <c r="HGZ28" s="61"/>
      <c r="HHA28" s="61"/>
      <c r="HHB28" s="61"/>
      <c r="HHC28" s="61"/>
      <c r="HHD28" s="61"/>
      <c r="HHE28" s="61"/>
      <c r="HHF28" s="61"/>
      <c r="HHG28" s="61"/>
      <c r="HHH28" s="61"/>
      <c r="HHI28" s="61"/>
      <c r="HHJ28" s="61"/>
      <c r="HHK28" s="61"/>
      <c r="HHL28" s="61"/>
      <c r="HHM28" s="61"/>
      <c r="HHN28" s="61"/>
      <c r="HHO28" s="61"/>
      <c r="HHP28" s="61"/>
      <c r="HHQ28" s="61"/>
      <c r="HHR28" s="61"/>
      <c r="HHS28" s="61"/>
      <c r="HHT28" s="61"/>
      <c r="HHU28" s="61"/>
      <c r="HHV28" s="61"/>
      <c r="HHW28" s="61"/>
      <c r="HHX28" s="61"/>
      <c r="HHY28" s="61"/>
      <c r="HHZ28" s="61"/>
      <c r="HIA28" s="61"/>
      <c r="HIB28" s="61"/>
      <c r="HIC28" s="61"/>
      <c r="HID28" s="61"/>
      <c r="HIE28" s="61"/>
      <c r="HIF28" s="61"/>
      <c r="HIG28" s="61"/>
      <c r="HIH28" s="61"/>
      <c r="HII28" s="61"/>
      <c r="HIJ28" s="61"/>
      <c r="HIK28" s="61"/>
      <c r="HIL28" s="61"/>
      <c r="HIM28" s="61"/>
      <c r="HIN28" s="61"/>
      <c r="HIO28" s="61"/>
      <c r="HIP28" s="61"/>
      <c r="HIQ28" s="61"/>
      <c r="HIR28" s="61"/>
      <c r="HIS28" s="61"/>
      <c r="HIT28" s="61"/>
      <c r="HIU28" s="61"/>
      <c r="HIV28" s="61"/>
      <c r="HIW28" s="61"/>
      <c r="HIX28" s="61"/>
      <c r="HIY28" s="61"/>
      <c r="HIZ28" s="61"/>
      <c r="HJA28" s="61"/>
      <c r="HJB28" s="61"/>
      <c r="HJC28" s="61"/>
      <c r="HJD28" s="61"/>
      <c r="HJE28" s="61"/>
      <c r="HJF28" s="61"/>
      <c r="HJG28" s="61"/>
      <c r="HJH28" s="61"/>
      <c r="HJI28" s="61"/>
      <c r="HJJ28" s="61"/>
      <c r="HJK28" s="61"/>
      <c r="HJL28" s="61"/>
      <c r="HJM28" s="61"/>
      <c r="HJN28" s="61"/>
      <c r="HJO28" s="61"/>
      <c r="HJP28" s="61"/>
      <c r="HJQ28" s="61"/>
      <c r="HJR28" s="61"/>
      <c r="HJS28" s="61"/>
      <c r="HJT28" s="61"/>
      <c r="HJU28" s="61"/>
      <c r="HJV28" s="61"/>
      <c r="HJW28" s="61"/>
      <c r="HJX28" s="61"/>
      <c r="HJY28" s="61"/>
      <c r="HJZ28" s="61"/>
      <c r="HKA28" s="61"/>
      <c r="HKB28" s="61"/>
      <c r="HKC28" s="61"/>
      <c r="HKD28" s="61"/>
      <c r="HKE28" s="61"/>
      <c r="HKF28" s="61"/>
      <c r="HKG28" s="61"/>
      <c r="HKH28" s="61"/>
      <c r="HKI28" s="61"/>
      <c r="HKJ28" s="61"/>
      <c r="HKK28" s="61"/>
      <c r="HKL28" s="61"/>
      <c r="HKM28" s="61"/>
      <c r="HKN28" s="61"/>
      <c r="HKO28" s="61"/>
      <c r="HKP28" s="61"/>
      <c r="HKQ28" s="61"/>
      <c r="HKR28" s="61"/>
      <c r="HKS28" s="61"/>
      <c r="HKT28" s="61"/>
      <c r="HKU28" s="61"/>
      <c r="HKV28" s="61"/>
      <c r="HKW28" s="61"/>
      <c r="HKX28" s="61"/>
      <c r="HKY28" s="61"/>
      <c r="HKZ28" s="61"/>
      <c r="HLA28" s="61"/>
      <c r="HLB28" s="61"/>
      <c r="HLC28" s="61"/>
      <c r="HLD28" s="61"/>
      <c r="HLE28" s="61"/>
      <c r="HLF28" s="61"/>
      <c r="HLG28" s="61"/>
      <c r="HLH28" s="61"/>
      <c r="HLI28" s="61"/>
      <c r="HLJ28" s="61"/>
      <c r="HLK28" s="61"/>
      <c r="HLL28" s="61"/>
      <c r="HLM28" s="61"/>
      <c r="HLN28" s="61"/>
      <c r="HLO28" s="61"/>
      <c r="HLP28" s="61"/>
      <c r="HLQ28" s="61"/>
      <c r="HLR28" s="61"/>
      <c r="HLS28" s="61"/>
      <c r="HLT28" s="61"/>
      <c r="HLU28" s="61"/>
      <c r="HLV28" s="61"/>
      <c r="HLW28" s="61"/>
      <c r="HLX28" s="61"/>
      <c r="HLY28" s="61"/>
      <c r="HLZ28" s="61"/>
      <c r="HMA28" s="61"/>
      <c r="HMB28" s="61"/>
      <c r="HMC28" s="61"/>
      <c r="HMD28" s="61"/>
      <c r="HME28" s="61"/>
      <c r="HMF28" s="61"/>
      <c r="HMG28" s="61"/>
      <c r="HMH28" s="61"/>
      <c r="HMI28" s="61"/>
      <c r="HMJ28" s="61"/>
      <c r="HMK28" s="61"/>
      <c r="HML28" s="61"/>
      <c r="HMM28" s="61"/>
      <c r="HMN28" s="61"/>
      <c r="HMO28" s="61"/>
      <c r="HMP28" s="61"/>
      <c r="HMQ28" s="61"/>
      <c r="HMR28" s="61"/>
      <c r="HMS28" s="61"/>
      <c r="HMT28" s="61"/>
      <c r="HMU28" s="61"/>
      <c r="HMV28" s="61"/>
      <c r="HMW28" s="61"/>
      <c r="HMX28" s="61"/>
      <c r="HMY28" s="61"/>
      <c r="HMZ28" s="61"/>
      <c r="HNA28" s="61"/>
      <c r="HNB28" s="61"/>
      <c r="HNC28" s="61"/>
      <c r="HND28" s="61"/>
      <c r="HNE28" s="61"/>
      <c r="HNF28" s="61"/>
      <c r="HNG28" s="61"/>
      <c r="HNH28" s="61"/>
      <c r="HNI28" s="61"/>
      <c r="HNJ28" s="61"/>
      <c r="HNK28" s="61"/>
      <c r="HNL28" s="61"/>
      <c r="HNM28" s="61"/>
      <c r="HNN28" s="61"/>
      <c r="HNO28" s="61"/>
      <c r="HNP28" s="61"/>
      <c r="HNQ28" s="61"/>
      <c r="HNR28" s="61"/>
      <c r="HNS28" s="61"/>
      <c r="HNT28" s="61"/>
      <c r="HNU28" s="61"/>
      <c r="HNV28" s="61"/>
      <c r="HNW28" s="61"/>
      <c r="HNX28" s="61"/>
      <c r="HNY28" s="61"/>
      <c r="HNZ28" s="61"/>
      <c r="HOA28" s="61"/>
      <c r="HOB28" s="61"/>
      <c r="HOC28" s="61"/>
      <c r="HOD28" s="61"/>
      <c r="HOE28" s="61"/>
      <c r="HOF28" s="61"/>
      <c r="HOG28" s="61"/>
      <c r="HOH28" s="61"/>
      <c r="HOI28" s="61"/>
      <c r="HOJ28" s="61"/>
      <c r="HOK28" s="61"/>
      <c r="HOL28" s="61"/>
      <c r="HOM28" s="61"/>
      <c r="HON28" s="61"/>
      <c r="HOO28" s="61"/>
      <c r="HOP28" s="61"/>
      <c r="HOQ28" s="61"/>
      <c r="HOR28" s="61"/>
      <c r="HOS28" s="61"/>
      <c r="HOT28" s="61"/>
      <c r="HOU28" s="61"/>
      <c r="HOV28" s="61"/>
      <c r="HOW28" s="61"/>
      <c r="HOX28" s="61"/>
      <c r="HOY28" s="61"/>
      <c r="HOZ28" s="61"/>
      <c r="HPA28" s="61"/>
      <c r="HPB28" s="61"/>
      <c r="HPC28" s="61"/>
      <c r="HPD28" s="61"/>
      <c r="HPE28" s="61"/>
      <c r="HPF28" s="61"/>
      <c r="HPG28" s="61"/>
      <c r="HPH28" s="61"/>
      <c r="HPI28" s="61"/>
      <c r="HPJ28" s="61"/>
      <c r="HPK28" s="61"/>
      <c r="HPL28" s="61"/>
      <c r="HPM28" s="61"/>
      <c r="HPN28" s="61"/>
      <c r="HPO28" s="61"/>
      <c r="HPP28" s="61"/>
      <c r="HPQ28" s="61"/>
      <c r="HPR28" s="61"/>
      <c r="HPS28" s="61"/>
      <c r="HPT28" s="61"/>
      <c r="HPU28" s="61"/>
      <c r="HPV28" s="61"/>
      <c r="HPW28" s="61"/>
      <c r="HPX28" s="61"/>
      <c r="HPY28" s="61"/>
      <c r="HPZ28" s="61"/>
      <c r="HQA28" s="61"/>
      <c r="HQB28" s="61"/>
      <c r="HQC28" s="61"/>
      <c r="HQD28" s="61"/>
      <c r="HQE28" s="61"/>
      <c r="HQF28" s="61"/>
      <c r="HQG28" s="61"/>
      <c r="HQH28" s="61"/>
      <c r="HQI28" s="61"/>
      <c r="HQJ28" s="61"/>
      <c r="HQK28" s="61"/>
      <c r="HQL28" s="61"/>
      <c r="HQM28" s="61"/>
      <c r="HQN28" s="61"/>
      <c r="HQO28" s="61"/>
      <c r="HQP28" s="61"/>
      <c r="HQQ28" s="61"/>
      <c r="HQR28" s="61"/>
      <c r="HQS28" s="61"/>
      <c r="HQT28" s="61"/>
      <c r="HQU28" s="61"/>
      <c r="HQV28" s="61"/>
      <c r="HQW28" s="61"/>
      <c r="HQX28" s="61"/>
      <c r="HQY28" s="61"/>
      <c r="HQZ28" s="61"/>
      <c r="HRA28" s="61"/>
      <c r="HRB28" s="61"/>
      <c r="HRC28" s="61"/>
      <c r="HRD28" s="61"/>
      <c r="HRE28" s="61"/>
      <c r="HRF28" s="61"/>
      <c r="HRG28" s="61"/>
      <c r="HRH28" s="61"/>
      <c r="HRI28" s="61"/>
      <c r="HRJ28" s="61"/>
      <c r="HRK28" s="61"/>
      <c r="HRL28" s="61"/>
      <c r="HRM28" s="61"/>
      <c r="HRN28" s="61"/>
      <c r="HRO28" s="61"/>
      <c r="HRP28" s="61"/>
      <c r="HRQ28" s="61"/>
      <c r="HRR28" s="61"/>
      <c r="HRS28" s="61"/>
      <c r="HRT28" s="61"/>
      <c r="HRU28" s="61"/>
      <c r="HRV28" s="61"/>
      <c r="HRW28" s="61"/>
      <c r="HRX28" s="61"/>
      <c r="HRY28" s="61"/>
      <c r="HRZ28" s="61"/>
      <c r="HSA28" s="61"/>
      <c r="HSB28" s="61"/>
      <c r="HSC28" s="61"/>
      <c r="HSD28" s="61"/>
      <c r="HSE28" s="61"/>
      <c r="HSF28" s="61"/>
      <c r="HSG28" s="61"/>
      <c r="HSH28" s="61"/>
      <c r="HSI28" s="61"/>
      <c r="HSJ28" s="61"/>
      <c r="HSK28" s="61"/>
      <c r="HSL28" s="61"/>
      <c r="HSM28" s="61"/>
      <c r="HSN28" s="61"/>
      <c r="HSO28" s="61"/>
      <c r="HSP28" s="61"/>
      <c r="HSQ28" s="61"/>
      <c r="HSR28" s="61"/>
      <c r="HSS28" s="61"/>
      <c r="HST28" s="61"/>
      <c r="HSU28" s="61"/>
      <c r="HSV28" s="61"/>
      <c r="HSW28" s="61"/>
      <c r="HSX28" s="61"/>
      <c r="HSY28" s="61"/>
      <c r="HSZ28" s="61"/>
      <c r="HTA28" s="61"/>
      <c r="HTB28" s="61"/>
      <c r="HTC28" s="61"/>
      <c r="HTD28" s="61"/>
      <c r="HTE28" s="61"/>
      <c r="HTF28" s="61"/>
      <c r="HTG28" s="61"/>
      <c r="HTH28" s="61"/>
      <c r="HTI28" s="61"/>
      <c r="HTJ28" s="61"/>
      <c r="HTK28" s="61"/>
      <c r="HTL28" s="61"/>
      <c r="HTM28" s="61"/>
      <c r="HTN28" s="61"/>
      <c r="HTO28" s="61"/>
      <c r="HTP28" s="61"/>
      <c r="HTQ28" s="61"/>
      <c r="HTR28" s="61"/>
      <c r="HTS28" s="61"/>
      <c r="HTT28" s="61"/>
      <c r="HTU28" s="61"/>
      <c r="HTV28" s="61"/>
      <c r="HTW28" s="61"/>
      <c r="HTX28" s="61"/>
      <c r="HTY28" s="61"/>
      <c r="HTZ28" s="61"/>
      <c r="HUA28" s="61"/>
      <c r="HUB28" s="61"/>
      <c r="HUC28" s="61"/>
      <c r="HUD28" s="61"/>
      <c r="HUE28" s="61"/>
      <c r="HUF28" s="61"/>
      <c r="HUG28" s="61"/>
      <c r="HUH28" s="61"/>
      <c r="HUI28" s="61"/>
      <c r="HUJ28" s="61"/>
      <c r="HUK28" s="61"/>
      <c r="HUL28" s="61"/>
      <c r="HUM28" s="61"/>
      <c r="HUN28" s="61"/>
      <c r="HUO28" s="61"/>
      <c r="HUP28" s="61"/>
      <c r="HUQ28" s="61"/>
      <c r="HUR28" s="61"/>
      <c r="HUS28" s="61"/>
      <c r="HUT28" s="61"/>
      <c r="HUU28" s="61"/>
      <c r="HUV28" s="61"/>
      <c r="HUW28" s="61"/>
      <c r="HUX28" s="61"/>
      <c r="HUY28" s="61"/>
      <c r="HUZ28" s="61"/>
      <c r="HVA28" s="61"/>
      <c r="HVB28" s="61"/>
      <c r="HVC28" s="61"/>
      <c r="HVD28" s="61"/>
      <c r="HVE28" s="61"/>
      <c r="HVF28" s="61"/>
      <c r="HVG28" s="61"/>
      <c r="HVH28" s="61"/>
      <c r="HVI28" s="61"/>
      <c r="HVJ28" s="61"/>
      <c r="HVK28" s="61"/>
      <c r="HVL28" s="61"/>
      <c r="HVM28" s="61"/>
      <c r="HVN28" s="61"/>
      <c r="HVO28" s="61"/>
      <c r="HVP28" s="61"/>
      <c r="HVQ28" s="61"/>
      <c r="HVR28" s="61"/>
      <c r="HVS28" s="61"/>
      <c r="HVT28" s="61"/>
      <c r="HVU28" s="61"/>
      <c r="HVV28" s="61"/>
      <c r="HVW28" s="61"/>
      <c r="HVX28" s="61"/>
      <c r="HVY28" s="61"/>
      <c r="HVZ28" s="61"/>
      <c r="HWA28" s="61"/>
      <c r="HWB28" s="61"/>
      <c r="HWC28" s="61"/>
      <c r="HWD28" s="61"/>
      <c r="HWE28" s="61"/>
      <c r="HWF28" s="61"/>
      <c r="HWG28" s="61"/>
      <c r="HWH28" s="61"/>
      <c r="HWI28" s="61"/>
      <c r="HWJ28" s="61"/>
      <c r="HWK28" s="61"/>
      <c r="HWL28" s="61"/>
      <c r="HWM28" s="61"/>
      <c r="HWN28" s="61"/>
      <c r="HWO28" s="61"/>
      <c r="HWP28" s="61"/>
      <c r="HWQ28" s="61"/>
      <c r="HWR28" s="61"/>
      <c r="HWS28" s="61"/>
      <c r="HWT28" s="61"/>
      <c r="HWU28" s="61"/>
      <c r="HWV28" s="61"/>
      <c r="HWW28" s="61"/>
      <c r="HWX28" s="61"/>
      <c r="HWY28" s="61"/>
      <c r="HWZ28" s="61"/>
      <c r="HXA28" s="61"/>
      <c r="HXB28" s="61"/>
      <c r="HXC28" s="61"/>
      <c r="HXD28" s="61"/>
      <c r="HXE28" s="61"/>
      <c r="HXF28" s="61"/>
      <c r="HXG28" s="61"/>
      <c r="HXH28" s="61"/>
      <c r="HXI28" s="61"/>
      <c r="HXJ28" s="61"/>
      <c r="HXK28" s="61"/>
      <c r="HXL28" s="61"/>
      <c r="HXM28" s="61"/>
      <c r="HXN28" s="61"/>
      <c r="HXO28" s="61"/>
      <c r="HXP28" s="61"/>
      <c r="HXQ28" s="61"/>
      <c r="HXR28" s="61"/>
      <c r="HXS28" s="61"/>
      <c r="HXT28" s="61"/>
      <c r="HXU28" s="61"/>
      <c r="HXV28" s="61"/>
      <c r="HXW28" s="61"/>
      <c r="HXX28" s="61"/>
      <c r="HXY28" s="61"/>
      <c r="HXZ28" s="61"/>
      <c r="HYA28" s="61"/>
      <c r="HYB28" s="61"/>
      <c r="HYC28" s="61"/>
      <c r="HYD28" s="61"/>
      <c r="HYE28" s="61"/>
      <c r="HYF28" s="61"/>
      <c r="HYG28" s="61"/>
      <c r="HYH28" s="61"/>
      <c r="HYI28" s="61"/>
      <c r="HYJ28" s="61"/>
      <c r="HYK28" s="61"/>
      <c r="HYL28" s="61"/>
      <c r="HYM28" s="61"/>
      <c r="HYN28" s="61"/>
      <c r="HYO28" s="61"/>
      <c r="HYP28" s="61"/>
      <c r="HYQ28" s="61"/>
      <c r="HYR28" s="61"/>
      <c r="HYS28" s="61"/>
      <c r="HYT28" s="61"/>
      <c r="HYU28" s="61"/>
      <c r="HYV28" s="61"/>
      <c r="HYW28" s="61"/>
      <c r="HYX28" s="61"/>
      <c r="HYY28" s="61"/>
      <c r="HYZ28" s="61"/>
      <c r="HZA28" s="61"/>
      <c r="HZB28" s="61"/>
      <c r="HZC28" s="61"/>
      <c r="HZD28" s="61"/>
      <c r="HZE28" s="61"/>
      <c r="HZF28" s="61"/>
      <c r="HZG28" s="61"/>
      <c r="HZH28" s="61"/>
      <c r="HZI28" s="61"/>
      <c r="HZJ28" s="61"/>
      <c r="HZK28" s="61"/>
      <c r="HZL28" s="61"/>
      <c r="HZM28" s="61"/>
      <c r="HZN28" s="61"/>
      <c r="HZO28" s="61"/>
      <c r="HZP28" s="61"/>
      <c r="HZQ28" s="61"/>
      <c r="HZR28" s="61"/>
      <c r="HZS28" s="61"/>
      <c r="HZT28" s="61"/>
      <c r="HZU28" s="61"/>
      <c r="HZV28" s="61"/>
      <c r="HZW28" s="61"/>
      <c r="HZX28" s="61"/>
      <c r="HZY28" s="61"/>
      <c r="HZZ28" s="61"/>
      <c r="IAA28" s="61"/>
      <c r="IAB28" s="61"/>
      <c r="IAC28" s="61"/>
      <c r="IAD28" s="61"/>
      <c r="IAE28" s="61"/>
      <c r="IAF28" s="61"/>
      <c r="IAG28" s="61"/>
      <c r="IAH28" s="61"/>
      <c r="IAI28" s="61"/>
      <c r="IAJ28" s="61"/>
      <c r="IAK28" s="61"/>
      <c r="IAL28" s="61"/>
      <c r="IAM28" s="61"/>
      <c r="IAN28" s="61"/>
      <c r="IAO28" s="61"/>
      <c r="IAP28" s="61"/>
      <c r="IAQ28" s="61"/>
      <c r="IAR28" s="61"/>
      <c r="IAS28" s="61"/>
      <c r="IAT28" s="61"/>
      <c r="IAU28" s="61"/>
      <c r="IAV28" s="61"/>
      <c r="IAW28" s="61"/>
      <c r="IAX28" s="61"/>
      <c r="IAY28" s="61"/>
      <c r="IAZ28" s="61"/>
      <c r="IBA28" s="61"/>
      <c r="IBB28" s="61"/>
      <c r="IBC28" s="61"/>
      <c r="IBD28" s="61"/>
      <c r="IBE28" s="61"/>
      <c r="IBF28" s="61"/>
      <c r="IBG28" s="61"/>
      <c r="IBH28" s="61"/>
      <c r="IBI28" s="61"/>
      <c r="IBJ28" s="61"/>
      <c r="IBK28" s="61"/>
      <c r="IBL28" s="61"/>
      <c r="IBM28" s="61"/>
      <c r="IBN28" s="61"/>
      <c r="IBO28" s="61"/>
      <c r="IBP28" s="61"/>
      <c r="IBQ28" s="61"/>
      <c r="IBR28" s="61"/>
      <c r="IBS28" s="61"/>
      <c r="IBT28" s="61"/>
      <c r="IBU28" s="61"/>
      <c r="IBV28" s="61"/>
      <c r="IBW28" s="61"/>
      <c r="IBX28" s="61"/>
      <c r="IBY28" s="61"/>
      <c r="IBZ28" s="61"/>
      <c r="ICA28" s="61"/>
      <c r="ICB28" s="61"/>
      <c r="ICC28" s="61"/>
      <c r="ICD28" s="61"/>
      <c r="ICE28" s="61"/>
      <c r="ICF28" s="61"/>
      <c r="ICG28" s="61"/>
      <c r="ICH28" s="61"/>
      <c r="ICI28" s="61"/>
      <c r="ICJ28" s="61"/>
      <c r="ICK28" s="61"/>
      <c r="ICL28" s="61"/>
      <c r="ICM28" s="61"/>
      <c r="ICN28" s="61"/>
      <c r="ICO28" s="61"/>
      <c r="ICP28" s="61"/>
      <c r="ICQ28" s="61"/>
      <c r="ICR28" s="61"/>
      <c r="ICS28" s="61"/>
      <c r="ICT28" s="61"/>
      <c r="ICU28" s="61"/>
      <c r="ICV28" s="61"/>
      <c r="ICW28" s="61"/>
      <c r="ICX28" s="61"/>
      <c r="ICY28" s="61"/>
      <c r="ICZ28" s="61"/>
      <c r="IDA28" s="61"/>
      <c r="IDB28" s="61"/>
      <c r="IDC28" s="61"/>
      <c r="IDD28" s="61"/>
      <c r="IDE28" s="61"/>
      <c r="IDF28" s="61"/>
      <c r="IDG28" s="61"/>
      <c r="IDH28" s="61"/>
      <c r="IDI28" s="61"/>
      <c r="IDJ28" s="61"/>
      <c r="IDK28" s="61"/>
      <c r="IDL28" s="61"/>
      <c r="IDM28" s="61"/>
      <c r="IDN28" s="61"/>
      <c r="IDO28" s="61"/>
      <c r="IDP28" s="61"/>
      <c r="IDQ28" s="61"/>
      <c r="IDR28" s="61"/>
      <c r="IDS28" s="61"/>
      <c r="IDT28" s="61"/>
      <c r="IDU28" s="61"/>
      <c r="IDV28" s="61"/>
      <c r="IDW28" s="61"/>
      <c r="IDX28" s="61"/>
      <c r="IDY28" s="61"/>
      <c r="IDZ28" s="61"/>
      <c r="IEA28" s="61"/>
      <c r="IEB28" s="61"/>
      <c r="IEC28" s="61"/>
      <c r="IED28" s="61"/>
      <c r="IEE28" s="61"/>
      <c r="IEF28" s="61"/>
      <c r="IEG28" s="61"/>
      <c r="IEH28" s="61"/>
      <c r="IEI28" s="61"/>
      <c r="IEJ28" s="61"/>
      <c r="IEK28" s="61"/>
      <c r="IEL28" s="61"/>
      <c r="IEM28" s="61"/>
      <c r="IEN28" s="61"/>
      <c r="IEO28" s="61"/>
      <c r="IEP28" s="61"/>
      <c r="IEQ28" s="61"/>
      <c r="IER28" s="61"/>
      <c r="IES28" s="61"/>
      <c r="IET28" s="61"/>
      <c r="IEU28" s="61"/>
      <c r="IEV28" s="61"/>
      <c r="IEW28" s="61"/>
      <c r="IEX28" s="61"/>
      <c r="IEY28" s="61"/>
      <c r="IEZ28" s="61"/>
      <c r="IFA28" s="61"/>
      <c r="IFB28" s="61"/>
      <c r="IFC28" s="61"/>
      <c r="IFD28" s="61"/>
      <c r="IFE28" s="61"/>
      <c r="IFF28" s="61"/>
      <c r="IFG28" s="61"/>
      <c r="IFH28" s="61"/>
      <c r="IFI28" s="61"/>
      <c r="IFJ28" s="61"/>
      <c r="IFK28" s="61"/>
      <c r="IFL28" s="61"/>
      <c r="IFM28" s="61"/>
      <c r="IFN28" s="61"/>
      <c r="IFO28" s="61"/>
      <c r="IFP28" s="61"/>
      <c r="IFQ28" s="61"/>
      <c r="IFR28" s="61"/>
      <c r="IFS28" s="61"/>
      <c r="IFT28" s="61"/>
      <c r="IFU28" s="61"/>
      <c r="IFV28" s="61"/>
      <c r="IFW28" s="61"/>
      <c r="IFX28" s="61"/>
      <c r="IFY28" s="61"/>
      <c r="IFZ28" s="61"/>
      <c r="IGA28" s="61"/>
      <c r="IGB28" s="61"/>
      <c r="IGC28" s="61"/>
      <c r="IGD28" s="61"/>
      <c r="IGE28" s="61"/>
      <c r="IGF28" s="61"/>
      <c r="IGG28" s="61"/>
      <c r="IGH28" s="61"/>
      <c r="IGI28" s="61"/>
      <c r="IGJ28" s="61"/>
      <c r="IGK28" s="61"/>
      <c r="IGL28" s="61"/>
      <c r="IGM28" s="61"/>
      <c r="IGN28" s="61"/>
      <c r="IGO28" s="61"/>
      <c r="IGP28" s="61"/>
      <c r="IGQ28" s="61"/>
      <c r="IGR28" s="61"/>
      <c r="IGS28" s="61"/>
      <c r="IGT28" s="61"/>
      <c r="IGU28" s="61"/>
      <c r="IGV28" s="61"/>
      <c r="IGW28" s="61"/>
      <c r="IGX28" s="61"/>
      <c r="IGY28" s="61"/>
      <c r="IGZ28" s="61"/>
      <c r="IHA28" s="61"/>
      <c r="IHB28" s="61"/>
      <c r="IHC28" s="61"/>
      <c r="IHD28" s="61"/>
      <c r="IHE28" s="61"/>
      <c r="IHF28" s="61"/>
      <c r="IHG28" s="61"/>
      <c r="IHH28" s="61"/>
      <c r="IHI28" s="61"/>
      <c r="IHJ28" s="61"/>
      <c r="IHK28" s="61"/>
      <c r="IHL28" s="61"/>
      <c r="IHM28" s="61"/>
      <c r="IHN28" s="61"/>
      <c r="IHO28" s="61"/>
      <c r="IHP28" s="61"/>
      <c r="IHQ28" s="61"/>
      <c r="IHR28" s="61"/>
      <c r="IHS28" s="61"/>
      <c r="IHT28" s="61"/>
      <c r="IHU28" s="61"/>
      <c r="IHV28" s="61"/>
      <c r="IHW28" s="61"/>
      <c r="IHX28" s="61"/>
      <c r="IHY28" s="61"/>
      <c r="IHZ28" s="61"/>
      <c r="IIA28" s="61"/>
      <c r="IIB28" s="61"/>
      <c r="IIC28" s="61"/>
      <c r="IID28" s="61"/>
      <c r="IIE28" s="61"/>
      <c r="IIF28" s="61"/>
      <c r="IIG28" s="61"/>
      <c r="IIH28" s="61"/>
      <c r="III28" s="61"/>
      <c r="IIJ28" s="61"/>
      <c r="IIK28" s="61"/>
      <c r="IIL28" s="61"/>
      <c r="IIM28" s="61"/>
      <c r="IIN28" s="61"/>
      <c r="IIO28" s="61"/>
      <c r="IIP28" s="61"/>
      <c r="IIQ28" s="61"/>
      <c r="IIR28" s="61"/>
      <c r="IIS28" s="61"/>
      <c r="IIT28" s="61"/>
      <c r="IIU28" s="61"/>
      <c r="IIV28" s="61"/>
      <c r="IIW28" s="61"/>
      <c r="IIX28" s="61"/>
      <c r="IIY28" s="61"/>
      <c r="IIZ28" s="61"/>
      <c r="IJA28" s="61"/>
      <c r="IJB28" s="61"/>
      <c r="IJC28" s="61"/>
      <c r="IJD28" s="61"/>
      <c r="IJE28" s="61"/>
      <c r="IJF28" s="61"/>
      <c r="IJG28" s="61"/>
      <c r="IJH28" s="61"/>
      <c r="IJI28" s="61"/>
      <c r="IJJ28" s="61"/>
      <c r="IJK28" s="61"/>
      <c r="IJL28" s="61"/>
      <c r="IJM28" s="61"/>
      <c r="IJN28" s="61"/>
      <c r="IJO28" s="61"/>
      <c r="IJP28" s="61"/>
      <c r="IJQ28" s="61"/>
      <c r="IJR28" s="61"/>
      <c r="IJS28" s="61"/>
      <c r="IJT28" s="61"/>
      <c r="IJU28" s="61"/>
      <c r="IJV28" s="61"/>
      <c r="IJW28" s="61"/>
      <c r="IJX28" s="61"/>
      <c r="IJY28" s="61"/>
      <c r="IJZ28" s="61"/>
      <c r="IKA28" s="61"/>
      <c r="IKB28" s="61"/>
      <c r="IKC28" s="61"/>
      <c r="IKD28" s="61"/>
      <c r="IKE28" s="61"/>
      <c r="IKF28" s="61"/>
      <c r="IKG28" s="61"/>
      <c r="IKH28" s="61"/>
      <c r="IKI28" s="61"/>
      <c r="IKJ28" s="61"/>
      <c r="IKK28" s="61"/>
      <c r="IKL28" s="61"/>
      <c r="IKM28" s="61"/>
      <c r="IKN28" s="61"/>
      <c r="IKO28" s="61"/>
      <c r="IKP28" s="61"/>
      <c r="IKQ28" s="61"/>
      <c r="IKR28" s="61"/>
      <c r="IKS28" s="61"/>
      <c r="IKT28" s="61"/>
      <c r="IKU28" s="61"/>
      <c r="IKV28" s="61"/>
      <c r="IKW28" s="61"/>
      <c r="IKX28" s="61"/>
      <c r="IKY28" s="61"/>
      <c r="IKZ28" s="61"/>
      <c r="ILA28" s="61"/>
      <c r="ILB28" s="61"/>
      <c r="ILC28" s="61"/>
      <c r="ILD28" s="61"/>
      <c r="ILE28" s="61"/>
      <c r="ILF28" s="61"/>
      <c r="ILG28" s="61"/>
      <c r="ILH28" s="61"/>
      <c r="ILI28" s="61"/>
      <c r="ILJ28" s="61"/>
      <c r="ILK28" s="61"/>
      <c r="ILL28" s="61"/>
      <c r="ILM28" s="61"/>
      <c r="ILN28" s="61"/>
      <c r="ILO28" s="61"/>
      <c r="ILP28" s="61"/>
      <c r="ILQ28" s="61"/>
      <c r="ILR28" s="61"/>
      <c r="ILS28" s="61"/>
      <c r="ILT28" s="61"/>
      <c r="ILU28" s="61"/>
      <c r="ILV28" s="61"/>
      <c r="ILW28" s="61"/>
      <c r="ILX28" s="61"/>
      <c r="ILY28" s="61"/>
      <c r="ILZ28" s="61"/>
      <c r="IMA28" s="61"/>
      <c r="IMB28" s="61"/>
      <c r="IMC28" s="61"/>
      <c r="IMD28" s="61"/>
      <c r="IME28" s="61"/>
      <c r="IMF28" s="61"/>
      <c r="IMG28" s="61"/>
      <c r="IMH28" s="61"/>
      <c r="IMI28" s="61"/>
      <c r="IMJ28" s="61"/>
      <c r="IMK28" s="61"/>
      <c r="IML28" s="61"/>
      <c r="IMM28" s="61"/>
      <c r="IMN28" s="61"/>
      <c r="IMO28" s="61"/>
      <c r="IMP28" s="61"/>
      <c r="IMQ28" s="61"/>
      <c r="IMR28" s="61"/>
      <c r="IMS28" s="61"/>
      <c r="IMT28" s="61"/>
      <c r="IMU28" s="61"/>
      <c r="IMV28" s="61"/>
      <c r="IMW28" s="61"/>
      <c r="IMX28" s="61"/>
      <c r="IMY28" s="61"/>
      <c r="IMZ28" s="61"/>
      <c r="INA28" s="61"/>
      <c r="INB28" s="61"/>
      <c r="INC28" s="61"/>
      <c r="IND28" s="61"/>
      <c r="INE28" s="61"/>
      <c r="INF28" s="61"/>
      <c r="ING28" s="61"/>
      <c r="INH28" s="61"/>
      <c r="INI28" s="61"/>
      <c r="INJ28" s="61"/>
      <c r="INK28" s="61"/>
      <c r="INL28" s="61"/>
      <c r="INM28" s="61"/>
      <c r="INN28" s="61"/>
      <c r="INO28" s="61"/>
      <c r="INP28" s="61"/>
      <c r="INQ28" s="61"/>
      <c r="INR28" s="61"/>
      <c r="INS28" s="61"/>
      <c r="INT28" s="61"/>
      <c r="INU28" s="61"/>
      <c r="INV28" s="61"/>
      <c r="INW28" s="61"/>
      <c r="INX28" s="61"/>
      <c r="INY28" s="61"/>
      <c r="INZ28" s="61"/>
      <c r="IOA28" s="61"/>
      <c r="IOB28" s="61"/>
      <c r="IOC28" s="61"/>
      <c r="IOD28" s="61"/>
      <c r="IOE28" s="61"/>
      <c r="IOF28" s="61"/>
      <c r="IOG28" s="61"/>
      <c r="IOH28" s="61"/>
      <c r="IOI28" s="61"/>
      <c r="IOJ28" s="61"/>
      <c r="IOK28" s="61"/>
      <c r="IOL28" s="61"/>
      <c r="IOM28" s="61"/>
      <c r="ION28" s="61"/>
      <c r="IOO28" s="61"/>
      <c r="IOP28" s="61"/>
      <c r="IOQ28" s="61"/>
      <c r="IOR28" s="61"/>
      <c r="IOS28" s="61"/>
      <c r="IOT28" s="61"/>
      <c r="IOU28" s="61"/>
      <c r="IOV28" s="61"/>
      <c r="IOW28" s="61"/>
      <c r="IOX28" s="61"/>
      <c r="IOY28" s="61"/>
      <c r="IOZ28" s="61"/>
      <c r="IPA28" s="61"/>
      <c r="IPB28" s="61"/>
      <c r="IPC28" s="61"/>
      <c r="IPD28" s="61"/>
      <c r="IPE28" s="61"/>
      <c r="IPF28" s="61"/>
      <c r="IPG28" s="61"/>
      <c r="IPH28" s="61"/>
      <c r="IPI28" s="61"/>
      <c r="IPJ28" s="61"/>
      <c r="IPK28" s="61"/>
      <c r="IPL28" s="61"/>
      <c r="IPM28" s="61"/>
      <c r="IPN28" s="61"/>
      <c r="IPO28" s="61"/>
      <c r="IPP28" s="61"/>
      <c r="IPQ28" s="61"/>
      <c r="IPR28" s="61"/>
      <c r="IPS28" s="61"/>
      <c r="IPT28" s="61"/>
      <c r="IPU28" s="61"/>
      <c r="IPV28" s="61"/>
      <c r="IPW28" s="61"/>
      <c r="IPX28" s="61"/>
      <c r="IPY28" s="61"/>
      <c r="IPZ28" s="61"/>
      <c r="IQA28" s="61"/>
      <c r="IQB28" s="61"/>
      <c r="IQC28" s="61"/>
      <c r="IQD28" s="61"/>
      <c r="IQE28" s="61"/>
      <c r="IQF28" s="61"/>
      <c r="IQG28" s="61"/>
      <c r="IQH28" s="61"/>
      <c r="IQI28" s="61"/>
      <c r="IQJ28" s="61"/>
      <c r="IQK28" s="61"/>
      <c r="IQL28" s="61"/>
      <c r="IQM28" s="61"/>
      <c r="IQN28" s="61"/>
      <c r="IQO28" s="61"/>
      <c r="IQP28" s="61"/>
      <c r="IQQ28" s="61"/>
      <c r="IQR28" s="61"/>
      <c r="IQS28" s="61"/>
      <c r="IQT28" s="61"/>
      <c r="IQU28" s="61"/>
      <c r="IQV28" s="61"/>
      <c r="IQW28" s="61"/>
      <c r="IQX28" s="61"/>
      <c r="IQY28" s="61"/>
      <c r="IQZ28" s="61"/>
      <c r="IRA28" s="61"/>
      <c r="IRB28" s="61"/>
      <c r="IRC28" s="61"/>
      <c r="IRD28" s="61"/>
      <c r="IRE28" s="61"/>
      <c r="IRF28" s="61"/>
      <c r="IRG28" s="61"/>
      <c r="IRH28" s="61"/>
      <c r="IRI28" s="61"/>
      <c r="IRJ28" s="61"/>
      <c r="IRK28" s="61"/>
      <c r="IRL28" s="61"/>
      <c r="IRM28" s="61"/>
      <c r="IRN28" s="61"/>
      <c r="IRO28" s="61"/>
      <c r="IRP28" s="61"/>
      <c r="IRQ28" s="61"/>
      <c r="IRR28" s="61"/>
      <c r="IRS28" s="61"/>
      <c r="IRT28" s="61"/>
      <c r="IRU28" s="61"/>
      <c r="IRV28" s="61"/>
      <c r="IRW28" s="61"/>
      <c r="IRX28" s="61"/>
      <c r="IRY28" s="61"/>
      <c r="IRZ28" s="61"/>
      <c r="ISA28" s="61"/>
      <c r="ISB28" s="61"/>
      <c r="ISC28" s="61"/>
      <c r="ISD28" s="61"/>
      <c r="ISE28" s="61"/>
      <c r="ISF28" s="61"/>
      <c r="ISG28" s="61"/>
      <c r="ISH28" s="61"/>
      <c r="ISI28" s="61"/>
      <c r="ISJ28" s="61"/>
      <c r="ISK28" s="61"/>
      <c r="ISL28" s="61"/>
      <c r="ISM28" s="61"/>
      <c r="ISN28" s="61"/>
      <c r="ISO28" s="61"/>
      <c r="ISP28" s="61"/>
      <c r="ISQ28" s="61"/>
      <c r="ISR28" s="61"/>
      <c r="ISS28" s="61"/>
      <c r="IST28" s="61"/>
      <c r="ISU28" s="61"/>
      <c r="ISV28" s="61"/>
      <c r="ISW28" s="61"/>
      <c r="ISX28" s="61"/>
      <c r="ISY28" s="61"/>
      <c r="ISZ28" s="61"/>
      <c r="ITA28" s="61"/>
      <c r="ITB28" s="61"/>
      <c r="ITC28" s="61"/>
      <c r="ITD28" s="61"/>
      <c r="ITE28" s="61"/>
      <c r="ITF28" s="61"/>
      <c r="ITG28" s="61"/>
      <c r="ITH28" s="61"/>
      <c r="ITI28" s="61"/>
      <c r="ITJ28" s="61"/>
      <c r="ITK28" s="61"/>
      <c r="ITL28" s="61"/>
      <c r="ITM28" s="61"/>
      <c r="ITN28" s="61"/>
      <c r="ITO28" s="61"/>
      <c r="ITP28" s="61"/>
      <c r="ITQ28" s="61"/>
      <c r="ITR28" s="61"/>
      <c r="ITS28" s="61"/>
      <c r="ITT28" s="61"/>
      <c r="ITU28" s="61"/>
      <c r="ITV28" s="61"/>
      <c r="ITW28" s="61"/>
      <c r="ITX28" s="61"/>
      <c r="ITY28" s="61"/>
      <c r="ITZ28" s="61"/>
      <c r="IUA28" s="61"/>
      <c r="IUB28" s="61"/>
      <c r="IUC28" s="61"/>
      <c r="IUD28" s="61"/>
      <c r="IUE28" s="61"/>
      <c r="IUF28" s="61"/>
      <c r="IUG28" s="61"/>
      <c r="IUH28" s="61"/>
      <c r="IUI28" s="61"/>
      <c r="IUJ28" s="61"/>
      <c r="IUK28" s="61"/>
      <c r="IUL28" s="61"/>
      <c r="IUM28" s="61"/>
      <c r="IUN28" s="61"/>
      <c r="IUO28" s="61"/>
      <c r="IUP28" s="61"/>
      <c r="IUQ28" s="61"/>
      <c r="IUR28" s="61"/>
      <c r="IUS28" s="61"/>
      <c r="IUT28" s="61"/>
      <c r="IUU28" s="61"/>
      <c r="IUV28" s="61"/>
      <c r="IUW28" s="61"/>
      <c r="IUX28" s="61"/>
      <c r="IUY28" s="61"/>
      <c r="IUZ28" s="61"/>
      <c r="IVA28" s="61"/>
      <c r="IVB28" s="61"/>
      <c r="IVC28" s="61"/>
      <c r="IVD28" s="61"/>
      <c r="IVE28" s="61"/>
      <c r="IVF28" s="61"/>
      <c r="IVG28" s="61"/>
      <c r="IVH28" s="61"/>
      <c r="IVI28" s="61"/>
      <c r="IVJ28" s="61"/>
      <c r="IVK28" s="61"/>
      <c r="IVL28" s="61"/>
      <c r="IVM28" s="61"/>
      <c r="IVN28" s="61"/>
      <c r="IVO28" s="61"/>
      <c r="IVP28" s="61"/>
      <c r="IVQ28" s="61"/>
      <c r="IVR28" s="61"/>
      <c r="IVS28" s="61"/>
      <c r="IVT28" s="61"/>
      <c r="IVU28" s="61"/>
      <c r="IVV28" s="61"/>
      <c r="IVW28" s="61"/>
      <c r="IVX28" s="61"/>
      <c r="IVY28" s="61"/>
      <c r="IVZ28" s="61"/>
      <c r="IWA28" s="61"/>
      <c r="IWB28" s="61"/>
      <c r="IWC28" s="61"/>
      <c r="IWD28" s="61"/>
      <c r="IWE28" s="61"/>
      <c r="IWF28" s="61"/>
      <c r="IWG28" s="61"/>
      <c r="IWH28" s="61"/>
      <c r="IWI28" s="61"/>
      <c r="IWJ28" s="61"/>
      <c r="IWK28" s="61"/>
      <c r="IWL28" s="61"/>
      <c r="IWM28" s="61"/>
      <c r="IWN28" s="61"/>
      <c r="IWO28" s="61"/>
      <c r="IWP28" s="61"/>
      <c r="IWQ28" s="61"/>
      <c r="IWR28" s="61"/>
      <c r="IWS28" s="61"/>
      <c r="IWT28" s="61"/>
      <c r="IWU28" s="61"/>
      <c r="IWV28" s="61"/>
      <c r="IWW28" s="61"/>
      <c r="IWX28" s="61"/>
      <c r="IWY28" s="61"/>
      <c r="IWZ28" s="61"/>
      <c r="IXA28" s="61"/>
      <c r="IXB28" s="61"/>
      <c r="IXC28" s="61"/>
      <c r="IXD28" s="61"/>
      <c r="IXE28" s="61"/>
      <c r="IXF28" s="61"/>
      <c r="IXG28" s="61"/>
      <c r="IXH28" s="61"/>
      <c r="IXI28" s="61"/>
      <c r="IXJ28" s="61"/>
      <c r="IXK28" s="61"/>
      <c r="IXL28" s="61"/>
      <c r="IXM28" s="61"/>
      <c r="IXN28" s="61"/>
      <c r="IXO28" s="61"/>
      <c r="IXP28" s="61"/>
      <c r="IXQ28" s="61"/>
      <c r="IXR28" s="61"/>
      <c r="IXS28" s="61"/>
      <c r="IXT28" s="61"/>
      <c r="IXU28" s="61"/>
      <c r="IXV28" s="61"/>
      <c r="IXW28" s="61"/>
      <c r="IXX28" s="61"/>
      <c r="IXY28" s="61"/>
      <c r="IXZ28" s="61"/>
      <c r="IYA28" s="61"/>
      <c r="IYB28" s="61"/>
      <c r="IYC28" s="61"/>
      <c r="IYD28" s="61"/>
      <c r="IYE28" s="61"/>
      <c r="IYF28" s="61"/>
      <c r="IYG28" s="61"/>
      <c r="IYH28" s="61"/>
      <c r="IYI28" s="61"/>
      <c r="IYJ28" s="61"/>
      <c r="IYK28" s="61"/>
      <c r="IYL28" s="61"/>
      <c r="IYM28" s="61"/>
      <c r="IYN28" s="61"/>
      <c r="IYO28" s="61"/>
      <c r="IYP28" s="61"/>
      <c r="IYQ28" s="61"/>
      <c r="IYR28" s="61"/>
      <c r="IYS28" s="61"/>
      <c r="IYT28" s="61"/>
      <c r="IYU28" s="61"/>
      <c r="IYV28" s="61"/>
      <c r="IYW28" s="61"/>
      <c r="IYX28" s="61"/>
      <c r="IYY28" s="61"/>
      <c r="IYZ28" s="61"/>
      <c r="IZA28" s="61"/>
      <c r="IZB28" s="61"/>
      <c r="IZC28" s="61"/>
      <c r="IZD28" s="61"/>
      <c r="IZE28" s="61"/>
      <c r="IZF28" s="61"/>
      <c r="IZG28" s="61"/>
      <c r="IZH28" s="61"/>
      <c r="IZI28" s="61"/>
      <c r="IZJ28" s="61"/>
      <c r="IZK28" s="61"/>
      <c r="IZL28" s="61"/>
      <c r="IZM28" s="61"/>
      <c r="IZN28" s="61"/>
      <c r="IZO28" s="61"/>
      <c r="IZP28" s="61"/>
      <c r="IZQ28" s="61"/>
      <c r="IZR28" s="61"/>
      <c r="IZS28" s="61"/>
      <c r="IZT28" s="61"/>
      <c r="IZU28" s="61"/>
      <c r="IZV28" s="61"/>
      <c r="IZW28" s="61"/>
      <c r="IZX28" s="61"/>
      <c r="IZY28" s="61"/>
      <c r="IZZ28" s="61"/>
      <c r="JAA28" s="61"/>
      <c r="JAB28" s="61"/>
      <c r="JAC28" s="61"/>
      <c r="JAD28" s="61"/>
      <c r="JAE28" s="61"/>
      <c r="JAF28" s="61"/>
      <c r="JAG28" s="61"/>
      <c r="JAH28" s="61"/>
      <c r="JAI28" s="61"/>
      <c r="JAJ28" s="61"/>
      <c r="JAK28" s="61"/>
      <c r="JAL28" s="61"/>
      <c r="JAM28" s="61"/>
      <c r="JAN28" s="61"/>
      <c r="JAO28" s="61"/>
      <c r="JAP28" s="61"/>
      <c r="JAQ28" s="61"/>
      <c r="JAR28" s="61"/>
      <c r="JAS28" s="61"/>
      <c r="JAT28" s="61"/>
      <c r="JAU28" s="61"/>
      <c r="JAV28" s="61"/>
      <c r="JAW28" s="61"/>
      <c r="JAX28" s="61"/>
      <c r="JAY28" s="61"/>
      <c r="JAZ28" s="61"/>
      <c r="JBA28" s="61"/>
      <c r="JBB28" s="61"/>
      <c r="JBC28" s="61"/>
      <c r="JBD28" s="61"/>
      <c r="JBE28" s="61"/>
      <c r="JBF28" s="61"/>
      <c r="JBG28" s="61"/>
      <c r="JBH28" s="61"/>
      <c r="JBI28" s="61"/>
      <c r="JBJ28" s="61"/>
      <c r="JBK28" s="61"/>
      <c r="JBL28" s="61"/>
      <c r="JBM28" s="61"/>
      <c r="JBN28" s="61"/>
      <c r="JBO28" s="61"/>
      <c r="JBP28" s="61"/>
      <c r="JBQ28" s="61"/>
      <c r="JBR28" s="61"/>
      <c r="JBS28" s="61"/>
      <c r="JBT28" s="61"/>
      <c r="JBU28" s="61"/>
      <c r="JBV28" s="61"/>
      <c r="JBW28" s="61"/>
      <c r="JBX28" s="61"/>
      <c r="JBY28" s="61"/>
      <c r="JBZ28" s="61"/>
      <c r="JCA28" s="61"/>
      <c r="JCB28" s="61"/>
      <c r="JCC28" s="61"/>
      <c r="JCD28" s="61"/>
      <c r="JCE28" s="61"/>
      <c r="JCF28" s="61"/>
      <c r="JCG28" s="61"/>
      <c r="JCH28" s="61"/>
      <c r="JCI28" s="61"/>
      <c r="JCJ28" s="61"/>
      <c r="JCK28" s="61"/>
      <c r="JCL28" s="61"/>
      <c r="JCM28" s="61"/>
      <c r="JCN28" s="61"/>
      <c r="JCO28" s="61"/>
      <c r="JCP28" s="61"/>
      <c r="JCQ28" s="61"/>
      <c r="JCR28" s="61"/>
      <c r="JCS28" s="61"/>
      <c r="JCT28" s="61"/>
      <c r="JCU28" s="61"/>
      <c r="JCV28" s="61"/>
      <c r="JCW28" s="61"/>
      <c r="JCX28" s="61"/>
      <c r="JCY28" s="61"/>
      <c r="JCZ28" s="61"/>
      <c r="JDA28" s="61"/>
      <c r="JDB28" s="61"/>
      <c r="JDC28" s="61"/>
      <c r="JDD28" s="61"/>
      <c r="JDE28" s="61"/>
      <c r="JDF28" s="61"/>
      <c r="JDG28" s="61"/>
      <c r="JDH28" s="61"/>
      <c r="JDI28" s="61"/>
      <c r="JDJ28" s="61"/>
      <c r="JDK28" s="61"/>
      <c r="JDL28" s="61"/>
      <c r="JDM28" s="61"/>
      <c r="JDN28" s="61"/>
      <c r="JDO28" s="61"/>
      <c r="JDP28" s="61"/>
      <c r="JDQ28" s="61"/>
      <c r="JDR28" s="61"/>
      <c r="JDS28" s="61"/>
      <c r="JDT28" s="61"/>
      <c r="JDU28" s="61"/>
      <c r="JDV28" s="61"/>
      <c r="JDW28" s="61"/>
      <c r="JDX28" s="61"/>
      <c r="JDY28" s="61"/>
      <c r="JDZ28" s="61"/>
      <c r="JEA28" s="61"/>
      <c r="JEB28" s="61"/>
      <c r="JEC28" s="61"/>
      <c r="JED28" s="61"/>
      <c r="JEE28" s="61"/>
      <c r="JEF28" s="61"/>
      <c r="JEG28" s="61"/>
      <c r="JEH28" s="61"/>
      <c r="JEI28" s="61"/>
      <c r="JEJ28" s="61"/>
      <c r="JEK28" s="61"/>
      <c r="JEL28" s="61"/>
      <c r="JEM28" s="61"/>
      <c r="JEN28" s="61"/>
      <c r="JEO28" s="61"/>
      <c r="JEP28" s="61"/>
      <c r="JEQ28" s="61"/>
      <c r="JER28" s="61"/>
      <c r="JES28" s="61"/>
      <c r="JET28" s="61"/>
      <c r="JEU28" s="61"/>
      <c r="JEV28" s="61"/>
      <c r="JEW28" s="61"/>
      <c r="JEX28" s="61"/>
      <c r="JEY28" s="61"/>
      <c r="JEZ28" s="61"/>
      <c r="JFA28" s="61"/>
      <c r="JFB28" s="61"/>
      <c r="JFC28" s="61"/>
      <c r="JFD28" s="61"/>
      <c r="JFE28" s="61"/>
      <c r="JFF28" s="61"/>
      <c r="JFG28" s="61"/>
      <c r="JFH28" s="61"/>
      <c r="JFI28" s="61"/>
      <c r="JFJ28" s="61"/>
      <c r="JFK28" s="61"/>
      <c r="JFL28" s="61"/>
      <c r="JFM28" s="61"/>
      <c r="JFN28" s="61"/>
      <c r="JFO28" s="61"/>
      <c r="JFP28" s="61"/>
      <c r="JFQ28" s="61"/>
      <c r="JFR28" s="61"/>
      <c r="JFS28" s="61"/>
      <c r="JFT28" s="61"/>
      <c r="JFU28" s="61"/>
      <c r="JFV28" s="61"/>
      <c r="JFW28" s="61"/>
      <c r="JFX28" s="61"/>
      <c r="JFY28" s="61"/>
      <c r="JFZ28" s="61"/>
      <c r="JGA28" s="61"/>
      <c r="JGB28" s="61"/>
      <c r="JGC28" s="61"/>
      <c r="JGD28" s="61"/>
      <c r="JGE28" s="61"/>
      <c r="JGF28" s="61"/>
      <c r="JGG28" s="61"/>
      <c r="JGH28" s="61"/>
      <c r="JGI28" s="61"/>
      <c r="JGJ28" s="61"/>
      <c r="JGK28" s="61"/>
      <c r="JGL28" s="61"/>
      <c r="JGM28" s="61"/>
      <c r="JGN28" s="61"/>
      <c r="JGO28" s="61"/>
      <c r="JGP28" s="61"/>
      <c r="JGQ28" s="61"/>
      <c r="JGR28" s="61"/>
      <c r="JGS28" s="61"/>
      <c r="JGT28" s="61"/>
      <c r="JGU28" s="61"/>
      <c r="JGV28" s="61"/>
      <c r="JGW28" s="61"/>
      <c r="JGX28" s="61"/>
      <c r="JGY28" s="61"/>
      <c r="JGZ28" s="61"/>
      <c r="JHA28" s="61"/>
      <c r="JHB28" s="61"/>
      <c r="JHC28" s="61"/>
      <c r="JHD28" s="61"/>
      <c r="JHE28" s="61"/>
      <c r="JHF28" s="61"/>
      <c r="JHG28" s="61"/>
      <c r="JHH28" s="61"/>
      <c r="JHI28" s="61"/>
      <c r="JHJ28" s="61"/>
      <c r="JHK28" s="61"/>
      <c r="JHL28" s="61"/>
      <c r="JHM28" s="61"/>
      <c r="JHN28" s="61"/>
      <c r="JHO28" s="61"/>
      <c r="JHP28" s="61"/>
      <c r="JHQ28" s="61"/>
      <c r="JHR28" s="61"/>
      <c r="JHS28" s="61"/>
      <c r="JHT28" s="61"/>
      <c r="JHU28" s="61"/>
      <c r="JHV28" s="61"/>
      <c r="JHW28" s="61"/>
      <c r="JHX28" s="61"/>
      <c r="JHY28" s="61"/>
      <c r="JHZ28" s="61"/>
      <c r="JIA28" s="61"/>
      <c r="JIB28" s="61"/>
      <c r="JIC28" s="61"/>
      <c r="JID28" s="61"/>
      <c r="JIE28" s="61"/>
      <c r="JIF28" s="61"/>
      <c r="JIG28" s="61"/>
      <c r="JIH28" s="61"/>
      <c r="JII28" s="61"/>
      <c r="JIJ28" s="61"/>
      <c r="JIK28" s="61"/>
      <c r="JIL28" s="61"/>
      <c r="JIM28" s="61"/>
      <c r="JIN28" s="61"/>
      <c r="JIO28" s="61"/>
      <c r="JIP28" s="61"/>
      <c r="JIQ28" s="61"/>
      <c r="JIR28" s="61"/>
      <c r="JIS28" s="61"/>
      <c r="JIT28" s="61"/>
      <c r="JIU28" s="61"/>
      <c r="JIV28" s="61"/>
      <c r="JIW28" s="61"/>
      <c r="JIX28" s="61"/>
      <c r="JIY28" s="61"/>
      <c r="JIZ28" s="61"/>
      <c r="JJA28" s="61"/>
      <c r="JJB28" s="61"/>
      <c r="JJC28" s="61"/>
      <c r="JJD28" s="61"/>
      <c r="JJE28" s="61"/>
      <c r="JJF28" s="61"/>
      <c r="JJG28" s="61"/>
      <c r="JJH28" s="61"/>
      <c r="JJI28" s="61"/>
      <c r="JJJ28" s="61"/>
      <c r="JJK28" s="61"/>
      <c r="JJL28" s="61"/>
      <c r="JJM28" s="61"/>
      <c r="JJN28" s="61"/>
      <c r="JJO28" s="61"/>
      <c r="JJP28" s="61"/>
      <c r="JJQ28" s="61"/>
      <c r="JJR28" s="61"/>
      <c r="JJS28" s="61"/>
      <c r="JJT28" s="61"/>
      <c r="JJU28" s="61"/>
      <c r="JJV28" s="61"/>
      <c r="JJW28" s="61"/>
      <c r="JJX28" s="61"/>
      <c r="JJY28" s="61"/>
      <c r="JJZ28" s="61"/>
      <c r="JKA28" s="61"/>
      <c r="JKB28" s="61"/>
      <c r="JKC28" s="61"/>
      <c r="JKD28" s="61"/>
      <c r="JKE28" s="61"/>
      <c r="JKF28" s="61"/>
      <c r="JKG28" s="61"/>
      <c r="JKH28" s="61"/>
      <c r="JKI28" s="61"/>
      <c r="JKJ28" s="61"/>
      <c r="JKK28" s="61"/>
      <c r="JKL28" s="61"/>
      <c r="JKM28" s="61"/>
      <c r="JKN28" s="61"/>
      <c r="JKO28" s="61"/>
      <c r="JKP28" s="61"/>
      <c r="JKQ28" s="61"/>
      <c r="JKR28" s="61"/>
      <c r="JKS28" s="61"/>
      <c r="JKT28" s="61"/>
      <c r="JKU28" s="61"/>
      <c r="JKV28" s="61"/>
      <c r="JKW28" s="61"/>
      <c r="JKX28" s="61"/>
      <c r="JKY28" s="61"/>
      <c r="JKZ28" s="61"/>
      <c r="JLA28" s="61"/>
      <c r="JLB28" s="61"/>
      <c r="JLC28" s="61"/>
      <c r="JLD28" s="61"/>
      <c r="JLE28" s="61"/>
      <c r="JLF28" s="61"/>
      <c r="JLG28" s="61"/>
      <c r="JLH28" s="61"/>
      <c r="JLI28" s="61"/>
      <c r="JLJ28" s="61"/>
      <c r="JLK28" s="61"/>
      <c r="JLL28" s="61"/>
      <c r="JLM28" s="61"/>
      <c r="JLN28" s="61"/>
      <c r="JLO28" s="61"/>
      <c r="JLP28" s="61"/>
      <c r="JLQ28" s="61"/>
      <c r="JLR28" s="61"/>
      <c r="JLS28" s="61"/>
      <c r="JLT28" s="61"/>
      <c r="JLU28" s="61"/>
      <c r="JLV28" s="61"/>
      <c r="JLW28" s="61"/>
      <c r="JLX28" s="61"/>
      <c r="JLY28" s="61"/>
      <c r="JLZ28" s="61"/>
      <c r="JMA28" s="61"/>
      <c r="JMB28" s="61"/>
      <c r="JMC28" s="61"/>
      <c r="JMD28" s="61"/>
      <c r="JME28" s="61"/>
      <c r="JMF28" s="61"/>
      <c r="JMG28" s="61"/>
      <c r="JMH28" s="61"/>
      <c r="JMI28" s="61"/>
      <c r="JMJ28" s="61"/>
      <c r="JMK28" s="61"/>
      <c r="JML28" s="61"/>
      <c r="JMM28" s="61"/>
      <c r="JMN28" s="61"/>
      <c r="JMO28" s="61"/>
      <c r="JMP28" s="61"/>
      <c r="JMQ28" s="61"/>
      <c r="JMR28" s="61"/>
      <c r="JMS28" s="61"/>
      <c r="JMT28" s="61"/>
      <c r="JMU28" s="61"/>
      <c r="JMV28" s="61"/>
      <c r="JMW28" s="61"/>
      <c r="JMX28" s="61"/>
      <c r="JMY28" s="61"/>
      <c r="JMZ28" s="61"/>
      <c r="JNA28" s="61"/>
      <c r="JNB28" s="61"/>
      <c r="JNC28" s="61"/>
      <c r="JND28" s="61"/>
      <c r="JNE28" s="61"/>
      <c r="JNF28" s="61"/>
      <c r="JNG28" s="61"/>
      <c r="JNH28" s="61"/>
      <c r="JNI28" s="61"/>
      <c r="JNJ28" s="61"/>
      <c r="JNK28" s="61"/>
      <c r="JNL28" s="61"/>
      <c r="JNM28" s="61"/>
      <c r="JNN28" s="61"/>
      <c r="JNO28" s="61"/>
      <c r="JNP28" s="61"/>
      <c r="JNQ28" s="61"/>
      <c r="JNR28" s="61"/>
      <c r="JNS28" s="61"/>
      <c r="JNT28" s="61"/>
      <c r="JNU28" s="61"/>
      <c r="JNV28" s="61"/>
      <c r="JNW28" s="61"/>
      <c r="JNX28" s="61"/>
      <c r="JNY28" s="61"/>
      <c r="JNZ28" s="61"/>
      <c r="JOA28" s="61"/>
      <c r="JOB28" s="61"/>
      <c r="JOC28" s="61"/>
      <c r="JOD28" s="61"/>
      <c r="JOE28" s="61"/>
      <c r="JOF28" s="61"/>
      <c r="JOG28" s="61"/>
      <c r="JOH28" s="61"/>
      <c r="JOI28" s="61"/>
      <c r="JOJ28" s="61"/>
      <c r="JOK28" s="61"/>
      <c r="JOL28" s="61"/>
      <c r="JOM28" s="61"/>
      <c r="JON28" s="61"/>
      <c r="JOO28" s="61"/>
      <c r="JOP28" s="61"/>
      <c r="JOQ28" s="61"/>
      <c r="JOR28" s="61"/>
      <c r="JOS28" s="61"/>
      <c r="JOT28" s="61"/>
      <c r="JOU28" s="61"/>
      <c r="JOV28" s="61"/>
      <c r="JOW28" s="61"/>
      <c r="JOX28" s="61"/>
      <c r="JOY28" s="61"/>
      <c r="JOZ28" s="61"/>
      <c r="JPA28" s="61"/>
      <c r="JPB28" s="61"/>
      <c r="JPC28" s="61"/>
      <c r="JPD28" s="61"/>
      <c r="JPE28" s="61"/>
      <c r="JPF28" s="61"/>
      <c r="JPG28" s="61"/>
      <c r="JPH28" s="61"/>
      <c r="JPI28" s="61"/>
      <c r="JPJ28" s="61"/>
      <c r="JPK28" s="61"/>
      <c r="JPL28" s="61"/>
      <c r="JPM28" s="61"/>
      <c r="JPN28" s="61"/>
      <c r="JPO28" s="61"/>
      <c r="JPP28" s="61"/>
      <c r="JPQ28" s="61"/>
      <c r="JPR28" s="61"/>
      <c r="JPS28" s="61"/>
      <c r="JPT28" s="61"/>
      <c r="JPU28" s="61"/>
      <c r="JPV28" s="61"/>
      <c r="JPW28" s="61"/>
      <c r="JPX28" s="61"/>
      <c r="JPY28" s="61"/>
      <c r="JPZ28" s="61"/>
      <c r="JQA28" s="61"/>
      <c r="JQB28" s="61"/>
      <c r="JQC28" s="61"/>
      <c r="JQD28" s="61"/>
      <c r="JQE28" s="61"/>
      <c r="JQF28" s="61"/>
      <c r="JQG28" s="61"/>
      <c r="JQH28" s="61"/>
      <c r="JQI28" s="61"/>
      <c r="JQJ28" s="61"/>
      <c r="JQK28" s="61"/>
      <c r="JQL28" s="61"/>
      <c r="JQM28" s="61"/>
      <c r="JQN28" s="61"/>
      <c r="JQO28" s="61"/>
      <c r="JQP28" s="61"/>
      <c r="JQQ28" s="61"/>
      <c r="JQR28" s="61"/>
      <c r="JQS28" s="61"/>
      <c r="JQT28" s="61"/>
      <c r="JQU28" s="61"/>
      <c r="JQV28" s="61"/>
      <c r="JQW28" s="61"/>
      <c r="JQX28" s="61"/>
      <c r="JQY28" s="61"/>
      <c r="JQZ28" s="61"/>
      <c r="JRA28" s="61"/>
      <c r="JRB28" s="61"/>
      <c r="JRC28" s="61"/>
      <c r="JRD28" s="61"/>
      <c r="JRE28" s="61"/>
      <c r="JRF28" s="61"/>
      <c r="JRG28" s="61"/>
      <c r="JRH28" s="61"/>
      <c r="JRI28" s="61"/>
      <c r="JRJ28" s="61"/>
      <c r="JRK28" s="61"/>
      <c r="JRL28" s="61"/>
      <c r="JRM28" s="61"/>
      <c r="JRN28" s="61"/>
      <c r="JRO28" s="61"/>
      <c r="JRP28" s="61"/>
      <c r="JRQ28" s="61"/>
      <c r="JRR28" s="61"/>
      <c r="JRS28" s="61"/>
      <c r="JRT28" s="61"/>
      <c r="JRU28" s="61"/>
      <c r="JRV28" s="61"/>
      <c r="JRW28" s="61"/>
      <c r="JRX28" s="61"/>
      <c r="JRY28" s="61"/>
      <c r="JRZ28" s="61"/>
      <c r="JSA28" s="61"/>
      <c r="JSB28" s="61"/>
      <c r="JSC28" s="61"/>
      <c r="JSD28" s="61"/>
      <c r="JSE28" s="61"/>
      <c r="JSF28" s="61"/>
      <c r="JSG28" s="61"/>
      <c r="JSH28" s="61"/>
      <c r="JSI28" s="61"/>
      <c r="JSJ28" s="61"/>
      <c r="JSK28" s="61"/>
      <c r="JSL28" s="61"/>
      <c r="JSM28" s="61"/>
      <c r="JSN28" s="61"/>
      <c r="JSO28" s="61"/>
      <c r="JSP28" s="61"/>
      <c r="JSQ28" s="61"/>
      <c r="JSR28" s="61"/>
      <c r="JSS28" s="61"/>
      <c r="JST28" s="61"/>
      <c r="JSU28" s="61"/>
      <c r="JSV28" s="61"/>
      <c r="JSW28" s="61"/>
      <c r="JSX28" s="61"/>
      <c r="JSY28" s="61"/>
      <c r="JSZ28" s="61"/>
      <c r="JTA28" s="61"/>
      <c r="JTB28" s="61"/>
      <c r="JTC28" s="61"/>
      <c r="JTD28" s="61"/>
      <c r="JTE28" s="61"/>
      <c r="JTF28" s="61"/>
      <c r="JTG28" s="61"/>
      <c r="JTH28" s="61"/>
      <c r="JTI28" s="61"/>
      <c r="JTJ28" s="61"/>
      <c r="JTK28" s="61"/>
      <c r="JTL28" s="61"/>
      <c r="JTM28" s="61"/>
      <c r="JTN28" s="61"/>
      <c r="JTO28" s="61"/>
      <c r="JTP28" s="61"/>
      <c r="JTQ28" s="61"/>
      <c r="JTR28" s="61"/>
      <c r="JTS28" s="61"/>
      <c r="JTT28" s="61"/>
      <c r="JTU28" s="61"/>
      <c r="JTV28" s="61"/>
      <c r="JTW28" s="61"/>
      <c r="JTX28" s="61"/>
      <c r="JTY28" s="61"/>
      <c r="JTZ28" s="61"/>
      <c r="JUA28" s="61"/>
      <c r="JUB28" s="61"/>
      <c r="JUC28" s="61"/>
      <c r="JUD28" s="61"/>
      <c r="JUE28" s="61"/>
      <c r="JUF28" s="61"/>
      <c r="JUG28" s="61"/>
      <c r="JUH28" s="61"/>
      <c r="JUI28" s="61"/>
      <c r="JUJ28" s="61"/>
      <c r="JUK28" s="61"/>
      <c r="JUL28" s="61"/>
      <c r="JUM28" s="61"/>
      <c r="JUN28" s="61"/>
      <c r="JUO28" s="61"/>
      <c r="JUP28" s="61"/>
      <c r="JUQ28" s="61"/>
      <c r="JUR28" s="61"/>
      <c r="JUS28" s="61"/>
      <c r="JUT28" s="61"/>
      <c r="JUU28" s="61"/>
      <c r="JUV28" s="61"/>
      <c r="JUW28" s="61"/>
      <c r="JUX28" s="61"/>
      <c r="JUY28" s="61"/>
      <c r="JUZ28" s="61"/>
      <c r="JVA28" s="61"/>
      <c r="JVB28" s="61"/>
      <c r="JVC28" s="61"/>
      <c r="JVD28" s="61"/>
      <c r="JVE28" s="61"/>
      <c r="JVF28" s="61"/>
      <c r="JVG28" s="61"/>
      <c r="JVH28" s="61"/>
      <c r="JVI28" s="61"/>
      <c r="JVJ28" s="61"/>
      <c r="JVK28" s="61"/>
      <c r="JVL28" s="61"/>
      <c r="JVM28" s="61"/>
      <c r="JVN28" s="61"/>
      <c r="JVO28" s="61"/>
      <c r="JVP28" s="61"/>
      <c r="JVQ28" s="61"/>
      <c r="JVR28" s="61"/>
      <c r="JVS28" s="61"/>
      <c r="JVT28" s="61"/>
      <c r="JVU28" s="61"/>
      <c r="JVV28" s="61"/>
      <c r="JVW28" s="61"/>
      <c r="JVX28" s="61"/>
      <c r="JVY28" s="61"/>
      <c r="JVZ28" s="61"/>
      <c r="JWA28" s="61"/>
      <c r="JWB28" s="61"/>
      <c r="JWC28" s="61"/>
      <c r="JWD28" s="61"/>
      <c r="JWE28" s="61"/>
      <c r="JWF28" s="61"/>
      <c r="JWG28" s="61"/>
      <c r="JWH28" s="61"/>
      <c r="JWI28" s="61"/>
      <c r="JWJ28" s="61"/>
      <c r="JWK28" s="61"/>
      <c r="JWL28" s="61"/>
      <c r="JWM28" s="61"/>
      <c r="JWN28" s="61"/>
      <c r="JWO28" s="61"/>
      <c r="JWP28" s="61"/>
      <c r="JWQ28" s="61"/>
      <c r="JWR28" s="61"/>
      <c r="JWS28" s="61"/>
      <c r="JWT28" s="61"/>
      <c r="JWU28" s="61"/>
      <c r="JWV28" s="61"/>
      <c r="JWW28" s="61"/>
      <c r="JWX28" s="61"/>
      <c r="JWY28" s="61"/>
      <c r="JWZ28" s="61"/>
      <c r="JXA28" s="61"/>
      <c r="JXB28" s="61"/>
      <c r="JXC28" s="61"/>
      <c r="JXD28" s="61"/>
      <c r="JXE28" s="61"/>
      <c r="JXF28" s="61"/>
      <c r="JXG28" s="61"/>
      <c r="JXH28" s="61"/>
      <c r="JXI28" s="61"/>
      <c r="JXJ28" s="61"/>
      <c r="JXK28" s="61"/>
      <c r="JXL28" s="61"/>
      <c r="JXM28" s="61"/>
      <c r="JXN28" s="61"/>
      <c r="JXO28" s="61"/>
      <c r="JXP28" s="61"/>
      <c r="JXQ28" s="61"/>
      <c r="JXR28" s="61"/>
      <c r="JXS28" s="61"/>
      <c r="JXT28" s="61"/>
      <c r="JXU28" s="61"/>
      <c r="JXV28" s="61"/>
      <c r="JXW28" s="61"/>
      <c r="JXX28" s="61"/>
      <c r="JXY28" s="61"/>
      <c r="JXZ28" s="61"/>
      <c r="JYA28" s="61"/>
      <c r="JYB28" s="61"/>
      <c r="JYC28" s="61"/>
      <c r="JYD28" s="61"/>
      <c r="JYE28" s="61"/>
      <c r="JYF28" s="61"/>
      <c r="JYG28" s="61"/>
      <c r="JYH28" s="61"/>
      <c r="JYI28" s="61"/>
      <c r="JYJ28" s="61"/>
      <c r="JYK28" s="61"/>
      <c r="JYL28" s="61"/>
      <c r="JYM28" s="61"/>
      <c r="JYN28" s="61"/>
      <c r="JYO28" s="61"/>
      <c r="JYP28" s="61"/>
      <c r="JYQ28" s="61"/>
      <c r="JYR28" s="61"/>
      <c r="JYS28" s="61"/>
      <c r="JYT28" s="61"/>
      <c r="JYU28" s="61"/>
      <c r="JYV28" s="61"/>
      <c r="JYW28" s="61"/>
      <c r="JYX28" s="61"/>
      <c r="JYY28" s="61"/>
      <c r="JYZ28" s="61"/>
      <c r="JZA28" s="61"/>
      <c r="JZB28" s="61"/>
      <c r="JZC28" s="61"/>
      <c r="JZD28" s="61"/>
      <c r="JZE28" s="61"/>
      <c r="JZF28" s="61"/>
      <c r="JZG28" s="61"/>
      <c r="JZH28" s="61"/>
      <c r="JZI28" s="61"/>
      <c r="JZJ28" s="61"/>
      <c r="JZK28" s="61"/>
      <c r="JZL28" s="61"/>
      <c r="JZM28" s="61"/>
      <c r="JZN28" s="61"/>
      <c r="JZO28" s="61"/>
      <c r="JZP28" s="61"/>
      <c r="JZQ28" s="61"/>
      <c r="JZR28" s="61"/>
      <c r="JZS28" s="61"/>
      <c r="JZT28" s="61"/>
      <c r="JZU28" s="61"/>
      <c r="JZV28" s="61"/>
      <c r="JZW28" s="61"/>
      <c r="JZX28" s="61"/>
      <c r="JZY28" s="61"/>
      <c r="JZZ28" s="61"/>
      <c r="KAA28" s="61"/>
      <c r="KAB28" s="61"/>
      <c r="KAC28" s="61"/>
      <c r="KAD28" s="61"/>
      <c r="KAE28" s="61"/>
      <c r="KAF28" s="61"/>
      <c r="KAG28" s="61"/>
      <c r="KAH28" s="61"/>
      <c r="KAI28" s="61"/>
      <c r="KAJ28" s="61"/>
      <c r="KAK28" s="61"/>
      <c r="KAL28" s="61"/>
      <c r="KAM28" s="61"/>
      <c r="KAN28" s="61"/>
      <c r="KAO28" s="61"/>
      <c r="KAP28" s="61"/>
      <c r="KAQ28" s="61"/>
      <c r="KAR28" s="61"/>
      <c r="KAS28" s="61"/>
      <c r="KAT28" s="61"/>
      <c r="KAU28" s="61"/>
      <c r="KAV28" s="61"/>
      <c r="KAW28" s="61"/>
      <c r="KAX28" s="61"/>
      <c r="KAY28" s="61"/>
      <c r="KAZ28" s="61"/>
      <c r="KBA28" s="61"/>
      <c r="KBB28" s="61"/>
      <c r="KBC28" s="61"/>
      <c r="KBD28" s="61"/>
      <c r="KBE28" s="61"/>
      <c r="KBF28" s="61"/>
      <c r="KBG28" s="61"/>
      <c r="KBH28" s="61"/>
      <c r="KBI28" s="61"/>
      <c r="KBJ28" s="61"/>
      <c r="KBK28" s="61"/>
      <c r="KBL28" s="61"/>
      <c r="KBM28" s="61"/>
      <c r="KBN28" s="61"/>
      <c r="KBO28" s="61"/>
      <c r="KBP28" s="61"/>
      <c r="KBQ28" s="61"/>
      <c r="KBR28" s="61"/>
      <c r="KBS28" s="61"/>
      <c r="KBT28" s="61"/>
      <c r="KBU28" s="61"/>
      <c r="KBV28" s="61"/>
      <c r="KBW28" s="61"/>
      <c r="KBX28" s="61"/>
      <c r="KBY28" s="61"/>
      <c r="KBZ28" s="61"/>
      <c r="KCA28" s="61"/>
      <c r="KCB28" s="61"/>
      <c r="KCC28" s="61"/>
      <c r="KCD28" s="61"/>
      <c r="KCE28" s="61"/>
      <c r="KCF28" s="61"/>
      <c r="KCG28" s="61"/>
      <c r="KCH28" s="61"/>
      <c r="KCI28" s="61"/>
      <c r="KCJ28" s="61"/>
      <c r="KCK28" s="61"/>
      <c r="KCL28" s="61"/>
      <c r="KCM28" s="61"/>
      <c r="KCN28" s="61"/>
      <c r="KCO28" s="61"/>
      <c r="KCP28" s="61"/>
      <c r="KCQ28" s="61"/>
      <c r="KCR28" s="61"/>
      <c r="KCS28" s="61"/>
      <c r="KCT28" s="61"/>
      <c r="KCU28" s="61"/>
      <c r="KCV28" s="61"/>
      <c r="KCW28" s="61"/>
      <c r="KCX28" s="61"/>
      <c r="KCY28" s="61"/>
      <c r="KCZ28" s="61"/>
      <c r="KDA28" s="61"/>
      <c r="KDB28" s="61"/>
      <c r="KDC28" s="61"/>
      <c r="KDD28" s="61"/>
      <c r="KDE28" s="61"/>
      <c r="KDF28" s="61"/>
      <c r="KDG28" s="61"/>
      <c r="KDH28" s="61"/>
      <c r="KDI28" s="61"/>
      <c r="KDJ28" s="61"/>
      <c r="KDK28" s="61"/>
      <c r="KDL28" s="61"/>
      <c r="KDM28" s="61"/>
      <c r="KDN28" s="61"/>
      <c r="KDO28" s="61"/>
      <c r="KDP28" s="61"/>
      <c r="KDQ28" s="61"/>
      <c r="KDR28" s="61"/>
      <c r="KDS28" s="61"/>
      <c r="KDT28" s="61"/>
      <c r="KDU28" s="61"/>
      <c r="KDV28" s="61"/>
      <c r="KDW28" s="61"/>
      <c r="KDX28" s="61"/>
      <c r="KDY28" s="61"/>
      <c r="KDZ28" s="61"/>
      <c r="KEA28" s="61"/>
      <c r="KEB28" s="61"/>
      <c r="KEC28" s="61"/>
      <c r="KED28" s="61"/>
      <c r="KEE28" s="61"/>
      <c r="KEF28" s="61"/>
      <c r="KEG28" s="61"/>
      <c r="KEH28" s="61"/>
      <c r="KEI28" s="61"/>
      <c r="KEJ28" s="61"/>
      <c r="KEK28" s="61"/>
      <c r="KEL28" s="61"/>
      <c r="KEM28" s="61"/>
      <c r="KEN28" s="61"/>
      <c r="KEO28" s="61"/>
      <c r="KEP28" s="61"/>
      <c r="KEQ28" s="61"/>
      <c r="KER28" s="61"/>
      <c r="KES28" s="61"/>
      <c r="KET28" s="61"/>
      <c r="KEU28" s="61"/>
      <c r="KEV28" s="61"/>
      <c r="KEW28" s="61"/>
      <c r="KEX28" s="61"/>
      <c r="KEY28" s="61"/>
      <c r="KEZ28" s="61"/>
      <c r="KFA28" s="61"/>
      <c r="KFB28" s="61"/>
      <c r="KFC28" s="61"/>
      <c r="KFD28" s="61"/>
      <c r="KFE28" s="61"/>
      <c r="KFF28" s="61"/>
      <c r="KFG28" s="61"/>
      <c r="KFH28" s="61"/>
      <c r="KFI28" s="61"/>
      <c r="KFJ28" s="61"/>
      <c r="KFK28" s="61"/>
      <c r="KFL28" s="61"/>
      <c r="KFM28" s="61"/>
      <c r="KFN28" s="61"/>
      <c r="KFO28" s="61"/>
      <c r="KFP28" s="61"/>
      <c r="KFQ28" s="61"/>
      <c r="KFR28" s="61"/>
      <c r="KFS28" s="61"/>
      <c r="KFT28" s="61"/>
      <c r="KFU28" s="61"/>
      <c r="KFV28" s="61"/>
      <c r="KFW28" s="61"/>
      <c r="KFX28" s="61"/>
      <c r="KFY28" s="61"/>
      <c r="KFZ28" s="61"/>
      <c r="KGA28" s="61"/>
      <c r="KGB28" s="61"/>
      <c r="KGC28" s="61"/>
      <c r="KGD28" s="61"/>
      <c r="KGE28" s="61"/>
      <c r="KGF28" s="61"/>
      <c r="KGG28" s="61"/>
      <c r="KGH28" s="61"/>
      <c r="KGI28" s="61"/>
      <c r="KGJ28" s="61"/>
      <c r="KGK28" s="61"/>
      <c r="KGL28" s="61"/>
      <c r="KGM28" s="61"/>
      <c r="KGN28" s="61"/>
      <c r="KGO28" s="61"/>
      <c r="KGP28" s="61"/>
      <c r="KGQ28" s="61"/>
      <c r="KGR28" s="61"/>
      <c r="KGS28" s="61"/>
      <c r="KGT28" s="61"/>
      <c r="KGU28" s="61"/>
      <c r="KGV28" s="61"/>
      <c r="KGW28" s="61"/>
      <c r="KGX28" s="61"/>
      <c r="KGY28" s="61"/>
      <c r="KGZ28" s="61"/>
      <c r="KHA28" s="61"/>
      <c r="KHB28" s="61"/>
      <c r="KHC28" s="61"/>
      <c r="KHD28" s="61"/>
      <c r="KHE28" s="61"/>
      <c r="KHF28" s="61"/>
      <c r="KHG28" s="61"/>
      <c r="KHH28" s="61"/>
      <c r="KHI28" s="61"/>
      <c r="KHJ28" s="61"/>
      <c r="KHK28" s="61"/>
      <c r="KHL28" s="61"/>
      <c r="KHM28" s="61"/>
      <c r="KHN28" s="61"/>
      <c r="KHO28" s="61"/>
      <c r="KHP28" s="61"/>
      <c r="KHQ28" s="61"/>
      <c r="KHR28" s="61"/>
      <c r="KHS28" s="61"/>
      <c r="KHT28" s="61"/>
      <c r="KHU28" s="61"/>
      <c r="KHV28" s="61"/>
      <c r="KHW28" s="61"/>
      <c r="KHX28" s="61"/>
      <c r="KHY28" s="61"/>
      <c r="KHZ28" s="61"/>
      <c r="KIA28" s="61"/>
      <c r="KIB28" s="61"/>
      <c r="KIC28" s="61"/>
      <c r="KID28" s="61"/>
      <c r="KIE28" s="61"/>
      <c r="KIF28" s="61"/>
      <c r="KIG28" s="61"/>
      <c r="KIH28" s="61"/>
      <c r="KII28" s="61"/>
      <c r="KIJ28" s="61"/>
      <c r="KIK28" s="61"/>
      <c r="KIL28" s="61"/>
      <c r="KIM28" s="61"/>
      <c r="KIN28" s="61"/>
      <c r="KIO28" s="61"/>
      <c r="KIP28" s="61"/>
      <c r="KIQ28" s="61"/>
      <c r="KIR28" s="61"/>
      <c r="KIS28" s="61"/>
      <c r="KIT28" s="61"/>
      <c r="KIU28" s="61"/>
      <c r="KIV28" s="61"/>
      <c r="KIW28" s="61"/>
      <c r="KIX28" s="61"/>
      <c r="KIY28" s="61"/>
      <c r="KIZ28" s="61"/>
      <c r="KJA28" s="61"/>
      <c r="KJB28" s="61"/>
      <c r="KJC28" s="61"/>
      <c r="KJD28" s="61"/>
      <c r="KJE28" s="61"/>
      <c r="KJF28" s="61"/>
      <c r="KJG28" s="61"/>
      <c r="KJH28" s="61"/>
      <c r="KJI28" s="61"/>
      <c r="KJJ28" s="61"/>
      <c r="KJK28" s="61"/>
      <c r="KJL28" s="61"/>
      <c r="KJM28" s="61"/>
      <c r="KJN28" s="61"/>
      <c r="KJO28" s="61"/>
      <c r="KJP28" s="61"/>
      <c r="KJQ28" s="61"/>
      <c r="KJR28" s="61"/>
      <c r="KJS28" s="61"/>
      <c r="KJT28" s="61"/>
      <c r="KJU28" s="61"/>
      <c r="KJV28" s="61"/>
      <c r="KJW28" s="61"/>
      <c r="KJX28" s="61"/>
      <c r="KJY28" s="61"/>
      <c r="KJZ28" s="61"/>
      <c r="KKA28" s="61"/>
      <c r="KKB28" s="61"/>
      <c r="KKC28" s="61"/>
      <c r="KKD28" s="61"/>
      <c r="KKE28" s="61"/>
      <c r="KKF28" s="61"/>
      <c r="KKG28" s="61"/>
      <c r="KKH28" s="61"/>
      <c r="KKI28" s="61"/>
      <c r="KKJ28" s="61"/>
      <c r="KKK28" s="61"/>
      <c r="KKL28" s="61"/>
      <c r="KKM28" s="61"/>
      <c r="KKN28" s="61"/>
      <c r="KKO28" s="61"/>
      <c r="KKP28" s="61"/>
      <c r="KKQ28" s="61"/>
      <c r="KKR28" s="61"/>
      <c r="KKS28" s="61"/>
      <c r="KKT28" s="61"/>
      <c r="KKU28" s="61"/>
      <c r="KKV28" s="61"/>
      <c r="KKW28" s="61"/>
      <c r="KKX28" s="61"/>
      <c r="KKY28" s="61"/>
      <c r="KKZ28" s="61"/>
      <c r="KLA28" s="61"/>
      <c r="KLB28" s="61"/>
      <c r="KLC28" s="61"/>
      <c r="KLD28" s="61"/>
      <c r="KLE28" s="61"/>
      <c r="KLF28" s="61"/>
      <c r="KLG28" s="61"/>
      <c r="KLH28" s="61"/>
      <c r="KLI28" s="61"/>
      <c r="KLJ28" s="61"/>
      <c r="KLK28" s="61"/>
      <c r="KLL28" s="61"/>
      <c r="KLM28" s="61"/>
      <c r="KLN28" s="61"/>
      <c r="KLO28" s="61"/>
      <c r="KLP28" s="61"/>
      <c r="KLQ28" s="61"/>
      <c r="KLR28" s="61"/>
      <c r="KLS28" s="61"/>
      <c r="KLT28" s="61"/>
      <c r="KLU28" s="61"/>
      <c r="KLV28" s="61"/>
      <c r="KLW28" s="61"/>
      <c r="KLX28" s="61"/>
      <c r="KLY28" s="61"/>
      <c r="KLZ28" s="61"/>
      <c r="KMA28" s="61"/>
      <c r="KMB28" s="61"/>
      <c r="KMC28" s="61"/>
      <c r="KMD28" s="61"/>
      <c r="KME28" s="61"/>
      <c r="KMF28" s="61"/>
      <c r="KMG28" s="61"/>
      <c r="KMH28" s="61"/>
      <c r="KMI28" s="61"/>
      <c r="KMJ28" s="61"/>
      <c r="KMK28" s="61"/>
      <c r="KML28" s="61"/>
      <c r="KMM28" s="61"/>
      <c r="KMN28" s="61"/>
      <c r="KMO28" s="61"/>
      <c r="KMP28" s="61"/>
      <c r="KMQ28" s="61"/>
      <c r="KMR28" s="61"/>
      <c r="KMS28" s="61"/>
      <c r="KMT28" s="61"/>
      <c r="KMU28" s="61"/>
      <c r="KMV28" s="61"/>
      <c r="KMW28" s="61"/>
      <c r="KMX28" s="61"/>
      <c r="KMY28" s="61"/>
      <c r="KMZ28" s="61"/>
      <c r="KNA28" s="61"/>
      <c r="KNB28" s="61"/>
      <c r="KNC28" s="61"/>
      <c r="KND28" s="61"/>
      <c r="KNE28" s="61"/>
      <c r="KNF28" s="61"/>
      <c r="KNG28" s="61"/>
      <c r="KNH28" s="61"/>
      <c r="KNI28" s="61"/>
      <c r="KNJ28" s="61"/>
      <c r="KNK28" s="61"/>
      <c r="KNL28" s="61"/>
      <c r="KNM28" s="61"/>
      <c r="KNN28" s="61"/>
      <c r="KNO28" s="61"/>
      <c r="KNP28" s="61"/>
      <c r="KNQ28" s="61"/>
      <c r="KNR28" s="61"/>
      <c r="KNS28" s="61"/>
      <c r="KNT28" s="61"/>
      <c r="KNU28" s="61"/>
      <c r="KNV28" s="61"/>
      <c r="KNW28" s="61"/>
      <c r="KNX28" s="61"/>
      <c r="KNY28" s="61"/>
      <c r="KNZ28" s="61"/>
      <c r="KOA28" s="61"/>
      <c r="KOB28" s="61"/>
      <c r="KOC28" s="61"/>
      <c r="KOD28" s="61"/>
      <c r="KOE28" s="61"/>
      <c r="KOF28" s="61"/>
      <c r="KOG28" s="61"/>
      <c r="KOH28" s="61"/>
      <c r="KOI28" s="61"/>
      <c r="KOJ28" s="61"/>
      <c r="KOK28" s="61"/>
      <c r="KOL28" s="61"/>
      <c r="KOM28" s="61"/>
      <c r="KON28" s="61"/>
      <c r="KOO28" s="61"/>
      <c r="KOP28" s="61"/>
      <c r="KOQ28" s="61"/>
      <c r="KOR28" s="61"/>
      <c r="KOS28" s="61"/>
      <c r="KOT28" s="61"/>
      <c r="KOU28" s="61"/>
      <c r="KOV28" s="61"/>
      <c r="KOW28" s="61"/>
      <c r="KOX28" s="61"/>
      <c r="KOY28" s="61"/>
      <c r="KOZ28" s="61"/>
      <c r="KPA28" s="61"/>
      <c r="KPB28" s="61"/>
      <c r="KPC28" s="61"/>
      <c r="KPD28" s="61"/>
      <c r="KPE28" s="61"/>
      <c r="KPF28" s="61"/>
      <c r="KPG28" s="61"/>
      <c r="KPH28" s="61"/>
      <c r="KPI28" s="61"/>
      <c r="KPJ28" s="61"/>
      <c r="KPK28" s="61"/>
      <c r="KPL28" s="61"/>
      <c r="KPM28" s="61"/>
      <c r="KPN28" s="61"/>
      <c r="KPO28" s="61"/>
      <c r="KPP28" s="61"/>
      <c r="KPQ28" s="61"/>
      <c r="KPR28" s="61"/>
      <c r="KPS28" s="61"/>
      <c r="KPT28" s="61"/>
      <c r="KPU28" s="61"/>
      <c r="KPV28" s="61"/>
      <c r="KPW28" s="61"/>
      <c r="KPX28" s="61"/>
      <c r="KPY28" s="61"/>
      <c r="KPZ28" s="61"/>
      <c r="KQA28" s="61"/>
      <c r="KQB28" s="61"/>
      <c r="KQC28" s="61"/>
      <c r="KQD28" s="61"/>
      <c r="KQE28" s="61"/>
      <c r="KQF28" s="61"/>
      <c r="KQG28" s="61"/>
      <c r="KQH28" s="61"/>
      <c r="KQI28" s="61"/>
      <c r="KQJ28" s="61"/>
      <c r="KQK28" s="61"/>
      <c r="KQL28" s="61"/>
      <c r="KQM28" s="61"/>
      <c r="KQN28" s="61"/>
      <c r="KQO28" s="61"/>
      <c r="KQP28" s="61"/>
      <c r="KQQ28" s="61"/>
      <c r="KQR28" s="61"/>
      <c r="KQS28" s="61"/>
      <c r="KQT28" s="61"/>
      <c r="KQU28" s="61"/>
      <c r="KQV28" s="61"/>
      <c r="KQW28" s="61"/>
      <c r="KQX28" s="61"/>
      <c r="KQY28" s="61"/>
      <c r="KQZ28" s="61"/>
      <c r="KRA28" s="61"/>
      <c r="KRB28" s="61"/>
      <c r="KRC28" s="61"/>
      <c r="KRD28" s="61"/>
      <c r="KRE28" s="61"/>
      <c r="KRF28" s="61"/>
      <c r="KRG28" s="61"/>
      <c r="KRH28" s="61"/>
      <c r="KRI28" s="61"/>
      <c r="KRJ28" s="61"/>
      <c r="KRK28" s="61"/>
      <c r="KRL28" s="61"/>
      <c r="KRM28" s="61"/>
      <c r="KRN28" s="61"/>
      <c r="KRO28" s="61"/>
      <c r="KRP28" s="61"/>
      <c r="KRQ28" s="61"/>
      <c r="KRR28" s="61"/>
      <c r="KRS28" s="61"/>
      <c r="KRT28" s="61"/>
      <c r="KRU28" s="61"/>
      <c r="KRV28" s="61"/>
      <c r="KRW28" s="61"/>
      <c r="KRX28" s="61"/>
      <c r="KRY28" s="61"/>
      <c r="KRZ28" s="61"/>
      <c r="KSA28" s="61"/>
      <c r="KSB28" s="61"/>
      <c r="KSC28" s="61"/>
      <c r="KSD28" s="61"/>
      <c r="KSE28" s="61"/>
      <c r="KSF28" s="61"/>
      <c r="KSG28" s="61"/>
      <c r="KSH28" s="61"/>
      <c r="KSI28" s="61"/>
      <c r="KSJ28" s="61"/>
      <c r="KSK28" s="61"/>
      <c r="KSL28" s="61"/>
      <c r="KSM28" s="61"/>
      <c r="KSN28" s="61"/>
      <c r="KSO28" s="61"/>
      <c r="KSP28" s="61"/>
      <c r="KSQ28" s="61"/>
      <c r="KSR28" s="61"/>
      <c r="KSS28" s="61"/>
      <c r="KST28" s="61"/>
      <c r="KSU28" s="61"/>
      <c r="KSV28" s="61"/>
      <c r="KSW28" s="61"/>
      <c r="KSX28" s="61"/>
      <c r="KSY28" s="61"/>
      <c r="KSZ28" s="61"/>
      <c r="KTA28" s="61"/>
      <c r="KTB28" s="61"/>
      <c r="KTC28" s="61"/>
      <c r="KTD28" s="61"/>
      <c r="KTE28" s="61"/>
      <c r="KTF28" s="61"/>
      <c r="KTG28" s="61"/>
      <c r="KTH28" s="61"/>
      <c r="KTI28" s="61"/>
      <c r="KTJ28" s="61"/>
      <c r="KTK28" s="61"/>
      <c r="KTL28" s="61"/>
      <c r="KTM28" s="61"/>
      <c r="KTN28" s="61"/>
      <c r="KTO28" s="61"/>
      <c r="KTP28" s="61"/>
      <c r="KTQ28" s="61"/>
      <c r="KTR28" s="61"/>
      <c r="KTS28" s="61"/>
      <c r="KTT28" s="61"/>
      <c r="KTU28" s="61"/>
      <c r="KTV28" s="61"/>
      <c r="KTW28" s="61"/>
      <c r="KTX28" s="61"/>
      <c r="KTY28" s="61"/>
      <c r="KTZ28" s="61"/>
      <c r="KUA28" s="61"/>
      <c r="KUB28" s="61"/>
      <c r="KUC28" s="61"/>
      <c r="KUD28" s="61"/>
      <c r="KUE28" s="61"/>
      <c r="KUF28" s="61"/>
      <c r="KUG28" s="61"/>
      <c r="KUH28" s="61"/>
      <c r="KUI28" s="61"/>
      <c r="KUJ28" s="61"/>
      <c r="KUK28" s="61"/>
      <c r="KUL28" s="61"/>
      <c r="KUM28" s="61"/>
      <c r="KUN28" s="61"/>
      <c r="KUO28" s="61"/>
      <c r="KUP28" s="61"/>
      <c r="KUQ28" s="61"/>
      <c r="KUR28" s="61"/>
      <c r="KUS28" s="61"/>
      <c r="KUT28" s="61"/>
      <c r="KUU28" s="61"/>
      <c r="KUV28" s="61"/>
      <c r="KUW28" s="61"/>
      <c r="KUX28" s="61"/>
      <c r="KUY28" s="61"/>
      <c r="KUZ28" s="61"/>
      <c r="KVA28" s="61"/>
      <c r="KVB28" s="61"/>
      <c r="KVC28" s="61"/>
      <c r="KVD28" s="61"/>
      <c r="KVE28" s="61"/>
      <c r="KVF28" s="61"/>
      <c r="KVG28" s="61"/>
      <c r="KVH28" s="61"/>
      <c r="KVI28" s="61"/>
      <c r="KVJ28" s="61"/>
      <c r="KVK28" s="61"/>
      <c r="KVL28" s="61"/>
      <c r="KVM28" s="61"/>
      <c r="KVN28" s="61"/>
      <c r="KVO28" s="61"/>
      <c r="KVP28" s="61"/>
      <c r="KVQ28" s="61"/>
      <c r="KVR28" s="61"/>
      <c r="KVS28" s="61"/>
      <c r="KVT28" s="61"/>
      <c r="KVU28" s="61"/>
      <c r="KVV28" s="61"/>
      <c r="KVW28" s="61"/>
      <c r="KVX28" s="61"/>
      <c r="KVY28" s="61"/>
      <c r="KVZ28" s="61"/>
      <c r="KWA28" s="61"/>
      <c r="KWB28" s="61"/>
      <c r="KWC28" s="61"/>
      <c r="KWD28" s="61"/>
      <c r="KWE28" s="61"/>
      <c r="KWF28" s="61"/>
      <c r="KWG28" s="61"/>
      <c r="KWH28" s="61"/>
      <c r="KWI28" s="61"/>
      <c r="KWJ28" s="61"/>
      <c r="KWK28" s="61"/>
      <c r="KWL28" s="61"/>
      <c r="KWM28" s="61"/>
      <c r="KWN28" s="61"/>
      <c r="KWO28" s="61"/>
      <c r="KWP28" s="61"/>
      <c r="KWQ28" s="61"/>
      <c r="KWR28" s="61"/>
      <c r="KWS28" s="61"/>
      <c r="KWT28" s="61"/>
      <c r="KWU28" s="61"/>
      <c r="KWV28" s="61"/>
      <c r="KWW28" s="61"/>
      <c r="KWX28" s="61"/>
      <c r="KWY28" s="61"/>
      <c r="KWZ28" s="61"/>
      <c r="KXA28" s="61"/>
      <c r="KXB28" s="61"/>
      <c r="KXC28" s="61"/>
      <c r="KXD28" s="61"/>
      <c r="KXE28" s="61"/>
      <c r="KXF28" s="61"/>
      <c r="KXG28" s="61"/>
      <c r="KXH28" s="61"/>
      <c r="KXI28" s="61"/>
      <c r="KXJ28" s="61"/>
      <c r="KXK28" s="61"/>
      <c r="KXL28" s="61"/>
      <c r="KXM28" s="61"/>
      <c r="KXN28" s="61"/>
      <c r="KXO28" s="61"/>
      <c r="KXP28" s="61"/>
      <c r="KXQ28" s="61"/>
      <c r="KXR28" s="61"/>
      <c r="KXS28" s="61"/>
      <c r="KXT28" s="61"/>
      <c r="KXU28" s="61"/>
      <c r="KXV28" s="61"/>
      <c r="KXW28" s="61"/>
      <c r="KXX28" s="61"/>
      <c r="KXY28" s="61"/>
      <c r="KXZ28" s="61"/>
      <c r="KYA28" s="61"/>
      <c r="KYB28" s="61"/>
      <c r="KYC28" s="61"/>
      <c r="KYD28" s="61"/>
      <c r="KYE28" s="61"/>
      <c r="KYF28" s="61"/>
      <c r="KYG28" s="61"/>
      <c r="KYH28" s="61"/>
      <c r="KYI28" s="61"/>
      <c r="KYJ28" s="61"/>
      <c r="KYK28" s="61"/>
      <c r="KYL28" s="61"/>
      <c r="KYM28" s="61"/>
      <c r="KYN28" s="61"/>
      <c r="KYO28" s="61"/>
      <c r="KYP28" s="61"/>
      <c r="KYQ28" s="61"/>
      <c r="KYR28" s="61"/>
      <c r="KYS28" s="61"/>
      <c r="KYT28" s="61"/>
      <c r="KYU28" s="61"/>
      <c r="KYV28" s="61"/>
      <c r="KYW28" s="61"/>
      <c r="KYX28" s="61"/>
      <c r="KYY28" s="61"/>
      <c r="KYZ28" s="61"/>
      <c r="KZA28" s="61"/>
      <c r="KZB28" s="61"/>
      <c r="KZC28" s="61"/>
      <c r="KZD28" s="61"/>
      <c r="KZE28" s="61"/>
      <c r="KZF28" s="61"/>
      <c r="KZG28" s="61"/>
      <c r="KZH28" s="61"/>
      <c r="KZI28" s="61"/>
      <c r="KZJ28" s="61"/>
      <c r="KZK28" s="61"/>
      <c r="KZL28" s="61"/>
      <c r="KZM28" s="61"/>
      <c r="KZN28" s="61"/>
      <c r="KZO28" s="61"/>
      <c r="KZP28" s="61"/>
      <c r="KZQ28" s="61"/>
      <c r="KZR28" s="61"/>
      <c r="KZS28" s="61"/>
      <c r="KZT28" s="61"/>
      <c r="KZU28" s="61"/>
      <c r="KZV28" s="61"/>
      <c r="KZW28" s="61"/>
      <c r="KZX28" s="61"/>
      <c r="KZY28" s="61"/>
      <c r="KZZ28" s="61"/>
      <c r="LAA28" s="61"/>
      <c r="LAB28" s="61"/>
      <c r="LAC28" s="61"/>
      <c r="LAD28" s="61"/>
      <c r="LAE28" s="61"/>
      <c r="LAF28" s="61"/>
      <c r="LAG28" s="61"/>
      <c r="LAH28" s="61"/>
      <c r="LAI28" s="61"/>
      <c r="LAJ28" s="61"/>
      <c r="LAK28" s="61"/>
      <c r="LAL28" s="61"/>
      <c r="LAM28" s="61"/>
      <c r="LAN28" s="61"/>
      <c r="LAO28" s="61"/>
      <c r="LAP28" s="61"/>
      <c r="LAQ28" s="61"/>
      <c r="LAR28" s="61"/>
      <c r="LAS28" s="61"/>
      <c r="LAT28" s="61"/>
      <c r="LAU28" s="61"/>
      <c r="LAV28" s="61"/>
      <c r="LAW28" s="61"/>
      <c r="LAX28" s="61"/>
      <c r="LAY28" s="61"/>
      <c r="LAZ28" s="61"/>
      <c r="LBA28" s="61"/>
      <c r="LBB28" s="61"/>
      <c r="LBC28" s="61"/>
      <c r="LBD28" s="61"/>
      <c r="LBE28" s="61"/>
      <c r="LBF28" s="61"/>
      <c r="LBG28" s="61"/>
      <c r="LBH28" s="61"/>
      <c r="LBI28" s="61"/>
      <c r="LBJ28" s="61"/>
      <c r="LBK28" s="61"/>
      <c r="LBL28" s="61"/>
      <c r="LBM28" s="61"/>
      <c r="LBN28" s="61"/>
      <c r="LBO28" s="61"/>
      <c r="LBP28" s="61"/>
      <c r="LBQ28" s="61"/>
      <c r="LBR28" s="61"/>
      <c r="LBS28" s="61"/>
      <c r="LBT28" s="61"/>
      <c r="LBU28" s="61"/>
      <c r="LBV28" s="61"/>
      <c r="LBW28" s="61"/>
      <c r="LBX28" s="61"/>
      <c r="LBY28" s="61"/>
      <c r="LBZ28" s="61"/>
      <c r="LCA28" s="61"/>
      <c r="LCB28" s="61"/>
      <c r="LCC28" s="61"/>
      <c r="LCD28" s="61"/>
      <c r="LCE28" s="61"/>
      <c r="LCF28" s="61"/>
      <c r="LCG28" s="61"/>
      <c r="LCH28" s="61"/>
      <c r="LCI28" s="61"/>
      <c r="LCJ28" s="61"/>
      <c r="LCK28" s="61"/>
      <c r="LCL28" s="61"/>
      <c r="LCM28" s="61"/>
      <c r="LCN28" s="61"/>
      <c r="LCO28" s="61"/>
      <c r="LCP28" s="61"/>
      <c r="LCQ28" s="61"/>
      <c r="LCR28" s="61"/>
      <c r="LCS28" s="61"/>
      <c r="LCT28" s="61"/>
      <c r="LCU28" s="61"/>
      <c r="LCV28" s="61"/>
      <c r="LCW28" s="61"/>
      <c r="LCX28" s="61"/>
      <c r="LCY28" s="61"/>
      <c r="LCZ28" s="61"/>
      <c r="LDA28" s="61"/>
      <c r="LDB28" s="61"/>
      <c r="LDC28" s="61"/>
      <c r="LDD28" s="61"/>
      <c r="LDE28" s="61"/>
      <c r="LDF28" s="61"/>
      <c r="LDG28" s="61"/>
      <c r="LDH28" s="61"/>
      <c r="LDI28" s="61"/>
      <c r="LDJ28" s="61"/>
      <c r="LDK28" s="61"/>
      <c r="LDL28" s="61"/>
      <c r="LDM28" s="61"/>
      <c r="LDN28" s="61"/>
      <c r="LDO28" s="61"/>
      <c r="LDP28" s="61"/>
      <c r="LDQ28" s="61"/>
      <c r="LDR28" s="61"/>
      <c r="LDS28" s="61"/>
      <c r="LDT28" s="61"/>
      <c r="LDU28" s="61"/>
      <c r="LDV28" s="61"/>
      <c r="LDW28" s="61"/>
      <c r="LDX28" s="61"/>
      <c r="LDY28" s="61"/>
      <c r="LDZ28" s="61"/>
      <c r="LEA28" s="61"/>
      <c r="LEB28" s="61"/>
      <c r="LEC28" s="61"/>
      <c r="LED28" s="61"/>
      <c r="LEE28" s="61"/>
      <c r="LEF28" s="61"/>
      <c r="LEG28" s="61"/>
      <c r="LEH28" s="61"/>
      <c r="LEI28" s="61"/>
      <c r="LEJ28" s="61"/>
      <c r="LEK28" s="61"/>
      <c r="LEL28" s="61"/>
      <c r="LEM28" s="61"/>
      <c r="LEN28" s="61"/>
      <c r="LEO28" s="61"/>
      <c r="LEP28" s="61"/>
      <c r="LEQ28" s="61"/>
      <c r="LER28" s="61"/>
      <c r="LES28" s="61"/>
      <c r="LET28" s="61"/>
      <c r="LEU28" s="61"/>
      <c r="LEV28" s="61"/>
      <c r="LEW28" s="61"/>
      <c r="LEX28" s="61"/>
      <c r="LEY28" s="61"/>
      <c r="LEZ28" s="61"/>
      <c r="LFA28" s="61"/>
      <c r="LFB28" s="61"/>
      <c r="LFC28" s="61"/>
      <c r="LFD28" s="61"/>
      <c r="LFE28" s="61"/>
      <c r="LFF28" s="61"/>
      <c r="LFG28" s="61"/>
      <c r="LFH28" s="61"/>
      <c r="LFI28" s="61"/>
      <c r="LFJ28" s="61"/>
      <c r="LFK28" s="61"/>
      <c r="LFL28" s="61"/>
      <c r="LFM28" s="61"/>
      <c r="LFN28" s="61"/>
      <c r="LFO28" s="61"/>
      <c r="LFP28" s="61"/>
      <c r="LFQ28" s="61"/>
      <c r="LFR28" s="61"/>
      <c r="LFS28" s="61"/>
      <c r="LFT28" s="61"/>
      <c r="LFU28" s="61"/>
      <c r="LFV28" s="61"/>
      <c r="LFW28" s="61"/>
      <c r="LFX28" s="61"/>
      <c r="LFY28" s="61"/>
      <c r="LFZ28" s="61"/>
      <c r="LGA28" s="61"/>
      <c r="LGB28" s="61"/>
      <c r="LGC28" s="61"/>
      <c r="LGD28" s="61"/>
      <c r="LGE28" s="61"/>
      <c r="LGF28" s="61"/>
      <c r="LGG28" s="61"/>
      <c r="LGH28" s="61"/>
      <c r="LGI28" s="61"/>
      <c r="LGJ28" s="61"/>
      <c r="LGK28" s="61"/>
      <c r="LGL28" s="61"/>
      <c r="LGM28" s="61"/>
      <c r="LGN28" s="61"/>
      <c r="LGO28" s="61"/>
      <c r="LGP28" s="61"/>
      <c r="LGQ28" s="61"/>
      <c r="LGR28" s="61"/>
      <c r="LGS28" s="61"/>
      <c r="LGT28" s="61"/>
      <c r="LGU28" s="61"/>
      <c r="LGV28" s="61"/>
      <c r="LGW28" s="61"/>
      <c r="LGX28" s="61"/>
      <c r="LGY28" s="61"/>
      <c r="LGZ28" s="61"/>
      <c r="LHA28" s="61"/>
      <c r="LHB28" s="61"/>
      <c r="LHC28" s="61"/>
      <c r="LHD28" s="61"/>
      <c r="LHE28" s="61"/>
      <c r="LHF28" s="61"/>
      <c r="LHG28" s="61"/>
      <c r="LHH28" s="61"/>
      <c r="LHI28" s="61"/>
      <c r="LHJ28" s="61"/>
      <c r="LHK28" s="61"/>
      <c r="LHL28" s="61"/>
      <c r="LHM28" s="61"/>
      <c r="LHN28" s="61"/>
      <c r="LHO28" s="61"/>
      <c r="LHP28" s="61"/>
      <c r="LHQ28" s="61"/>
      <c r="LHR28" s="61"/>
      <c r="LHS28" s="61"/>
      <c r="LHT28" s="61"/>
      <c r="LHU28" s="61"/>
      <c r="LHV28" s="61"/>
      <c r="LHW28" s="61"/>
      <c r="LHX28" s="61"/>
      <c r="LHY28" s="61"/>
      <c r="LHZ28" s="61"/>
      <c r="LIA28" s="61"/>
      <c r="LIB28" s="61"/>
      <c r="LIC28" s="61"/>
      <c r="LID28" s="61"/>
      <c r="LIE28" s="61"/>
      <c r="LIF28" s="61"/>
      <c r="LIG28" s="61"/>
      <c r="LIH28" s="61"/>
      <c r="LII28" s="61"/>
      <c r="LIJ28" s="61"/>
      <c r="LIK28" s="61"/>
      <c r="LIL28" s="61"/>
      <c r="LIM28" s="61"/>
      <c r="LIN28" s="61"/>
      <c r="LIO28" s="61"/>
      <c r="LIP28" s="61"/>
      <c r="LIQ28" s="61"/>
      <c r="LIR28" s="61"/>
      <c r="LIS28" s="61"/>
      <c r="LIT28" s="61"/>
      <c r="LIU28" s="61"/>
      <c r="LIV28" s="61"/>
      <c r="LIW28" s="61"/>
      <c r="LIX28" s="61"/>
      <c r="LIY28" s="61"/>
      <c r="LIZ28" s="61"/>
      <c r="LJA28" s="61"/>
      <c r="LJB28" s="61"/>
      <c r="LJC28" s="61"/>
      <c r="LJD28" s="61"/>
      <c r="LJE28" s="61"/>
      <c r="LJF28" s="61"/>
      <c r="LJG28" s="61"/>
      <c r="LJH28" s="61"/>
      <c r="LJI28" s="61"/>
      <c r="LJJ28" s="61"/>
      <c r="LJK28" s="61"/>
      <c r="LJL28" s="61"/>
      <c r="LJM28" s="61"/>
      <c r="LJN28" s="61"/>
      <c r="LJO28" s="61"/>
      <c r="LJP28" s="61"/>
      <c r="LJQ28" s="61"/>
      <c r="LJR28" s="61"/>
      <c r="LJS28" s="61"/>
      <c r="LJT28" s="61"/>
      <c r="LJU28" s="61"/>
      <c r="LJV28" s="61"/>
      <c r="LJW28" s="61"/>
      <c r="LJX28" s="61"/>
      <c r="LJY28" s="61"/>
      <c r="LJZ28" s="61"/>
      <c r="LKA28" s="61"/>
      <c r="LKB28" s="61"/>
      <c r="LKC28" s="61"/>
      <c r="LKD28" s="61"/>
      <c r="LKE28" s="61"/>
      <c r="LKF28" s="61"/>
      <c r="LKG28" s="61"/>
      <c r="LKH28" s="61"/>
      <c r="LKI28" s="61"/>
      <c r="LKJ28" s="61"/>
      <c r="LKK28" s="61"/>
      <c r="LKL28" s="61"/>
      <c r="LKM28" s="61"/>
      <c r="LKN28" s="61"/>
      <c r="LKO28" s="61"/>
      <c r="LKP28" s="61"/>
      <c r="LKQ28" s="61"/>
      <c r="LKR28" s="61"/>
      <c r="LKS28" s="61"/>
      <c r="LKT28" s="61"/>
      <c r="LKU28" s="61"/>
      <c r="LKV28" s="61"/>
      <c r="LKW28" s="61"/>
      <c r="LKX28" s="61"/>
      <c r="LKY28" s="61"/>
      <c r="LKZ28" s="61"/>
      <c r="LLA28" s="61"/>
      <c r="LLB28" s="61"/>
      <c r="LLC28" s="61"/>
      <c r="LLD28" s="61"/>
      <c r="LLE28" s="61"/>
      <c r="LLF28" s="61"/>
      <c r="LLG28" s="61"/>
      <c r="LLH28" s="61"/>
      <c r="LLI28" s="61"/>
      <c r="LLJ28" s="61"/>
      <c r="LLK28" s="61"/>
      <c r="LLL28" s="61"/>
      <c r="LLM28" s="61"/>
      <c r="LLN28" s="61"/>
      <c r="LLO28" s="61"/>
      <c r="LLP28" s="61"/>
      <c r="LLQ28" s="61"/>
      <c r="LLR28" s="61"/>
      <c r="LLS28" s="61"/>
      <c r="LLT28" s="61"/>
      <c r="LLU28" s="61"/>
      <c r="LLV28" s="61"/>
      <c r="LLW28" s="61"/>
      <c r="LLX28" s="61"/>
      <c r="LLY28" s="61"/>
      <c r="LLZ28" s="61"/>
      <c r="LMA28" s="61"/>
      <c r="LMB28" s="61"/>
      <c r="LMC28" s="61"/>
      <c r="LMD28" s="61"/>
      <c r="LME28" s="61"/>
      <c r="LMF28" s="61"/>
      <c r="LMG28" s="61"/>
      <c r="LMH28" s="61"/>
      <c r="LMI28" s="61"/>
      <c r="LMJ28" s="61"/>
      <c r="LMK28" s="61"/>
      <c r="LML28" s="61"/>
      <c r="LMM28" s="61"/>
      <c r="LMN28" s="61"/>
      <c r="LMO28" s="61"/>
      <c r="LMP28" s="61"/>
      <c r="LMQ28" s="61"/>
      <c r="LMR28" s="61"/>
      <c r="LMS28" s="61"/>
      <c r="LMT28" s="61"/>
      <c r="LMU28" s="61"/>
      <c r="LMV28" s="61"/>
      <c r="LMW28" s="61"/>
      <c r="LMX28" s="61"/>
      <c r="LMY28" s="61"/>
      <c r="LMZ28" s="61"/>
      <c r="LNA28" s="61"/>
      <c r="LNB28" s="61"/>
      <c r="LNC28" s="61"/>
      <c r="LND28" s="61"/>
      <c r="LNE28" s="61"/>
      <c r="LNF28" s="61"/>
      <c r="LNG28" s="61"/>
      <c r="LNH28" s="61"/>
      <c r="LNI28" s="61"/>
      <c r="LNJ28" s="61"/>
      <c r="LNK28" s="61"/>
      <c r="LNL28" s="61"/>
      <c r="LNM28" s="61"/>
      <c r="LNN28" s="61"/>
      <c r="LNO28" s="61"/>
      <c r="LNP28" s="61"/>
      <c r="LNQ28" s="61"/>
      <c r="LNR28" s="61"/>
      <c r="LNS28" s="61"/>
      <c r="LNT28" s="61"/>
      <c r="LNU28" s="61"/>
      <c r="LNV28" s="61"/>
      <c r="LNW28" s="61"/>
      <c r="LNX28" s="61"/>
      <c r="LNY28" s="61"/>
      <c r="LNZ28" s="61"/>
      <c r="LOA28" s="61"/>
      <c r="LOB28" s="61"/>
      <c r="LOC28" s="61"/>
      <c r="LOD28" s="61"/>
      <c r="LOE28" s="61"/>
      <c r="LOF28" s="61"/>
      <c r="LOG28" s="61"/>
      <c r="LOH28" s="61"/>
      <c r="LOI28" s="61"/>
      <c r="LOJ28" s="61"/>
      <c r="LOK28" s="61"/>
      <c r="LOL28" s="61"/>
      <c r="LOM28" s="61"/>
      <c r="LON28" s="61"/>
      <c r="LOO28" s="61"/>
      <c r="LOP28" s="61"/>
      <c r="LOQ28" s="61"/>
      <c r="LOR28" s="61"/>
      <c r="LOS28" s="61"/>
      <c r="LOT28" s="61"/>
      <c r="LOU28" s="61"/>
      <c r="LOV28" s="61"/>
      <c r="LOW28" s="61"/>
      <c r="LOX28" s="61"/>
      <c r="LOY28" s="61"/>
      <c r="LOZ28" s="61"/>
      <c r="LPA28" s="61"/>
      <c r="LPB28" s="61"/>
      <c r="LPC28" s="61"/>
      <c r="LPD28" s="61"/>
      <c r="LPE28" s="61"/>
      <c r="LPF28" s="61"/>
      <c r="LPG28" s="61"/>
      <c r="LPH28" s="61"/>
      <c r="LPI28" s="61"/>
      <c r="LPJ28" s="61"/>
      <c r="LPK28" s="61"/>
      <c r="LPL28" s="61"/>
      <c r="LPM28" s="61"/>
      <c r="LPN28" s="61"/>
      <c r="LPO28" s="61"/>
      <c r="LPP28" s="61"/>
      <c r="LPQ28" s="61"/>
      <c r="LPR28" s="61"/>
      <c r="LPS28" s="61"/>
      <c r="LPT28" s="61"/>
      <c r="LPU28" s="61"/>
      <c r="LPV28" s="61"/>
      <c r="LPW28" s="61"/>
      <c r="LPX28" s="61"/>
      <c r="LPY28" s="61"/>
      <c r="LPZ28" s="61"/>
      <c r="LQA28" s="61"/>
      <c r="LQB28" s="61"/>
      <c r="LQC28" s="61"/>
      <c r="LQD28" s="61"/>
      <c r="LQE28" s="61"/>
      <c r="LQF28" s="61"/>
      <c r="LQG28" s="61"/>
      <c r="LQH28" s="61"/>
      <c r="LQI28" s="61"/>
      <c r="LQJ28" s="61"/>
      <c r="LQK28" s="61"/>
      <c r="LQL28" s="61"/>
      <c r="LQM28" s="61"/>
      <c r="LQN28" s="61"/>
      <c r="LQO28" s="61"/>
      <c r="LQP28" s="61"/>
      <c r="LQQ28" s="61"/>
      <c r="LQR28" s="61"/>
      <c r="LQS28" s="61"/>
      <c r="LQT28" s="61"/>
      <c r="LQU28" s="61"/>
      <c r="LQV28" s="61"/>
      <c r="LQW28" s="61"/>
      <c r="LQX28" s="61"/>
      <c r="LQY28" s="61"/>
      <c r="LQZ28" s="61"/>
      <c r="LRA28" s="61"/>
      <c r="LRB28" s="61"/>
      <c r="LRC28" s="61"/>
      <c r="LRD28" s="61"/>
      <c r="LRE28" s="61"/>
      <c r="LRF28" s="61"/>
      <c r="LRG28" s="61"/>
      <c r="LRH28" s="61"/>
      <c r="LRI28" s="61"/>
      <c r="LRJ28" s="61"/>
      <c r="LRK28" s="61"/>
      <c r="LRL28" s="61"/>
      <c r="LRM28" s="61"/>
      <c r="LRN28" s="61"/>
      <c r="LRO28" s="61"/>
      <c r="LRP28" s="61"/>
      <c r="LRQ28" s="61"/>
      <c r="LRR28" s="61"/>
      <c r="LRS28" s="61"/>
      <c r="LRT28" s="61"/>
      <c r="LRU28" s="61"/>
      <c r="LRV28" s="61"/>
      <c r="LRW28" s="61"/>
      <c r="LRX28" s="61"/>
      <c r="LRY28" s="61"/>
      <c r="LRZ28" s="61"/>
      <c r="LSA28" s="61"/>
      <c r="LSB28" s="61"/>
      <c r="LSC28" s="61"/>
      <c r="LSD28" s="61"/>
      <c r="LSE28" s="61"/>
      <c r="LSF28" s="61"/>
      <c r="LSG28" s="61"/>
      <c r="LSH28" s="61"/>
      <c r="LSI28" s="61"/>
      <c r="LSJ28" s="61"/>
      <c r="LSK28" s="61"/>
      <c r="LSL28" s="61"/>
      <c r="LSM28" s="61"/>
      <c r="LSN28" s="61"/>
      <c r="LSO28" s="61"/>
      <c r="LSP28" s="61"/>
      <c r="LSQ28" s="61"/>
      <c r="LSR28" s="61"/>
      <c r="LSS28" s="61"/>
      <c r="LST28" s="61"/>
      <c r="LSU28" s="61"/>
      <c r="LSV28" s="61"/>
      <c r="LSW28" s="61"/>
      <c r="LSX28" s="61"/>
      <c r="LSY28" s="61"/>
      <c r="LSZ28" s="61"/>
      <c r="LTA28" s="61"/>
      <c r="LTB28" s="61"/>
      <c r="LTC28" s="61"/>
      <c r="LTD28" s="61"/>
      <c r="LTE28" s="61"/>
      <c r="LTF28" s="61"/>
      <c r="LTG28" s="61"/>
      <c r="LTH28" s="61"/>
      <c r="LTI28" s="61"/>
      <c r="LTJ28" s="61"/>
      <c r="LTK28" s="61"/>
      <c r="LTL28" s="61"/>
      <c r="LTM28" s="61"/>
      <c r="LTN28" s="61"/>
      <c r="LTO28" s="61"/>
      <c r="LTP28" s="61"/>
      <c r="LTQ28" s="61"/>
      <c r="LTR28" s="61"/>
      <c r="LTS28" s="61"/>
      <c r="LTT28" s="61"/>
      <c r="LTU28" s="61"/>
      <c r="LTV28" s="61"/>
      <c r="LTW28" s="61"/>
      <c r="LTX28" s="61"/>
      <c r="LTY28" s="61"/>
      <c r="LTZ28" s="61"/>
      <c r="LUA28" s="61"/>
      <c r="LUB28" s="61"/>
      <c r="LUC28" s="61"/>
      <c r="LUD28" s="61"/>
      <c r="LUE28" s="61"/>
      <c r="LUF28" s="61"/>
      <c r="LUG28" s="61"/>
      <c r="LUH28" s="61"/>
      <c r="LUI28" s="61"/>
      <c r="LUJ28" s="61"/>
      <c r="LUK28" s="61"/>
      <c r="LUL28" s="61"/>
      <c r="LUM28" s="61"/>
      <c r="LUN28" s="61"/>
      <c r="LUO28" s="61"/>
      <c r="LUP28" s="61"/>
      <c r="LUQ28" s="61"/>
      <c r="LUR28" s="61"/>
      <c r="LUS28" s="61"/>
      <c r="LUT28" s="61"/>
      <c r="LUU28" s="61"/>
      <c r="LUV28" s="61"/>
      <c r="LUW28" s="61"/>
      <c r="LUX28" s="61"/>
      <c r="LUY28" s="61"/>
      <c r="LUZ28" s="61"/>
      <c r="LVA28" s="61"/>
      <c r="LVB28" s="61"/>
      <c r="LVC28" s="61"/>
      <c r="LVD28" s="61"/>
      <c r="LVE28" s="61"/>
      <c r="LVF28" s="61"/>
      <c r="LVG28" s="61"/>
      <c r="LVH28" s="61"/>
      <c r="LVI28" s="61"/>
      <c r="LVJ28" s="61"/>
      <c r="LVK28" s="61"/>
      <c r="LVL28" s="61"/>
      <c r="LVM28" s="61"/>
      <c r="LVN28" s="61"/>
      <c r="LVO28" s="61"/>
      <c r="LVP28" s="61"/>
      <c r="LVQ28" s="61"/>
      <c r="LVR28" s="61"/>
      <c r="LVS28" s="61"/>
      <c r="LVT28" s="61"/>
      <c r="LVU28" s="61"/>
      <c r="LVV28" s="61"/>
      <c r="LVW28" s="61"/>
      <c r="LVX28" s="61"/>
      <c r="LVY28" s="61"/>
      <c r="LVZ28" s="61"/>
      <c r="LWA28" s="61"/>
      <c r="LWB28" s="61"/>
      <c r="LWC28" s="61"/>
      <c r="LWD28" s="61"/>
      <c r="LWE28" s="61"/>
      <c r="LWF28" s="61"/>
      <c r="LWG28" s="61"/>
      <c r="LWH28" s="61"/>
      <c r="LWI28" s="61"/>
      <c r="LWJ28" s="61"/>
      <c r="LWK28" s="61"/>
      <c r="LWL28" s="61"/>
      <c r="LWM28" s="61"/>
      <c r="LWN28" s="61"/>
      <c r="LWO28" s="61"/>
      <c r="LWP28" s="61"/>
      <c r="LWQ28" s="61"/>
      <c r="LWR28" s="61"/>
      <c r="LWS28" s="61"/>
      <c r="LWT28" s="61"/>
      <c r="LWU28" s="61"/>
      <c r="LWV28" s="61"/>
      <c r="LWW28" s="61"/>
      <c r="LWX28" s="61"/>
      <c r="LWY28" s="61"/>
      <c r="LWZ28" s="61"/>
      <c r="LXA28" s="61"/>
      <c r="LXB28" s="61"/>
      <c r="LXC28" s="61"/>
      <c r="LXD28" s="61"/>
      <c r="LXE28" s="61"/>
      <c r="LXF28" s="61"/>
      <c r="LXG28" s="61"/>
      <c r="LXH28" s="61"/>
      <c r="LXI28" s="61"/>
      <c r="LXJ28" s="61"/>
      <c r="LXK28" s="61"/>
      <c r="LXL28" s="61"/>
      <c r="LXM28" s="61"/>
      <c r="LXN28" s="61"/>
      <c r="LXO28" s="61"/>
      <c r="LXP28" s="61"/>
      <c r="LXQ28" s="61"/>
      <c r="LXR28" s="61"/>
      <c r="LXS28" s="61"/>
      <c r="LXT28" s="61"/>
      <c r="LXU28" s="61"/>
      <c r="LXV28" s="61"/>
      <c r="LXW28" s="61"/>
      <c r="LXX28" s="61"/>
      <c r="LXY28" s="61"/>
      <c r="LXZ28" s="61"/>
      <c r="LYA28" s="61"/>
      <c r="LYB28" s="61"/>
      <c r="LYC28" s="61"/>
      <c r="LYD28" s="61"/>
      <c r="LYE28" s="61"/>
      <c r="LYF28" s="61"/>
      <c r="LYG28" s="61"/>
      <c r="LYH28" s="61"/>
      <c r="LYI28" s="61"/>
      <c r="LYJ28" s="61"/>
      <c r="LYK28" s="61"/>
      <c r="LYL28" s="61"/>
      <c r="LYM28" s="61"/>
      <c r="LYN28" s="61"/>
      <c r="LYO28" s="61"/>
      <c r="LYP28" s="61"/>
      <c r="LYQ28" s="61"/>
      <c r="LYR28" s="61"/>
      <c r="LYS28" s="61"/>
      <c r="LYT28" s="61"/>
      <c r="LYU28" s="61"/>
      <c r="LYV28" s="61"/>
      <c r="LYW28" s="61"/>
      <c r="LYX28" s="61"/>
      <c r="LYY28" s="61"/>
      <c r="LYZ28" s="61"/>
      <c r="LZA28" s="61"/>
      <c r="LZB28" s="61"/>
      <c r="LZC28" s="61"/>
      <c r="LZD28" s="61"/>
      <c r="LZE28" s="61"/>
      <c r="LZF28" s="61"/>
      <c r="LZG28" s="61"/>
      <c r="LZH28" s="61"/>
      <c r="LZI28" s="61"/>
      <c r="LZJ28" s="61"/>
      <c r="LZK28" s="61"/>
      <c r="LZL28" s="61"/>
      <c r="LZM28" s="61"/>
      <c r="LZN28" s="61"/>
      <c r="LZO28" s="61"/>
      <c r="LZP28" s="61"/>
      <c r="LZQ28" s="61"/>
      <c r="LZR28" s="61"/>
      <c r="LZS28" s="61"/>
      <c r="LZT28" s="61"/>
      <c r="LZU28" s="61"/>
      <c r="LZV28" s="61"/>
      <c r="LZW28" s="61"/>
      <c r="LZX28" s="61"/>
      <c r="LZY28" s="61"/>
      <c r="LZZ28" s="61"/>
      <c r="MAA28" s="61"/>
      <c r="MAB28" s="61"/>
      <c r="MAC28" s="61"/>
      <c r="MAD28" s="61"/>
      <c r="MAE28" s="61"/>
      <c r="MAF28" s="61"/>
      <c r="MAG28" s="61"/>
      <c r="MAH28" s="61"/>
      <c r="MAI28" s="61"/>
      <c r="MAJ28" s="61"/>
      <c r="MAK28" s="61"/>
      <c r="MAL28" s="61"/>
      <c r="MAM28" s="61"/>
      <c r="MAN28" s="61"/>
      <c r="MAO28" s="61"/>
      <c r="MAP28" s="61"/>
      <c r="MAQ28" s="61"/>
      <c r="MAR28" s="61"/>
      <c r="MAS28" s="61"/>
      <c r="MAT28" s="61"/>
      <c r="MAU28" s="61"/>
      <c r="MAV28" s="61"/>
      <c r="MAW28" s="61"/>
      <c r="MAX28" s="61"/>
      <c r="MAY28" s="61"/>
      <c r="MAZ28" s="61"/>
      <c r="MBA28" s="61"/>
      <c r="MBB28" s="61"/>
      <c r="MBC28" s="61"/>
      <c r="MBD28" s="61"/>
      <c r="MBE28" s="61"/>
      <c r="MBF28" s="61"/>
      <c r="MBG28" s="61"/>
      <c r="MBH28" s="61"/>
      <c r="MBI28" s="61"/>
      <c r="MBJ28" s="61"/>
      <c r="MBK28" s="61"/>
      <c r="MBL28" s="61"/>
      <c r="MBM28" s="61"/>
      <c r="MBN28" s="61"/>
      <c r="MBO28" s="61"/>
      <c r="MBP28" s="61"/>
      <c r="MBQ28" s="61"/>
      <c r="MBR28" s="61"/>
      <c r="MBS28" s="61"/>
      <c r="MBT28" s="61"/>
      <c r="MBU28" s="61"/>
      <c r="MBV28" s="61"/>
      <c r="MBW28" s="61"/>
      <c r="MBX28" s="61"/>
      <c r="MBY28" s="61"/>
      <c r="MBZ28" s="61"/>
      <c r="MCA28" s="61"/>
      <c r="MCB28" s="61"/>
      <c r="MCC28" s="61"/>
      <c r="MCD28" s="61"/>
      <c r="MCE28" s="61"/>
      <c r="MCF28" s="61"/>
      <c r="MCG28" s="61"/>
      <c r="MCH28" s="61"/>
      <c r="MCI28" s="61"/>
      <c r="MCJ28" s="61"/>
      <c r="MCK28" s="61"/>
      <c r="MCL28" s="61"/>
      <c r="MCM28" s="61"/>
      <c r="MCN28" s="61"/>
      <c r="MCO28" s="61"/>
      <c r="MCP28" s="61"/>
      <c r="MCQ28" s="61"/>
      <c r="MCR28" s="61"/>
      <c r="MCS28" s="61"/>
      <c r="MCT28" s="61"/>
      <c r="MCU28" s="61"/>
      <c r="MCV28" s="61"/>
      <c r="MCW28" s="61"/>
      <c r="MCX28" s="61"/>
      <c r="MCY28" s="61"/>
      <c r="MCZ28" s="61"/>
      <c r="MDA28" s="61"/>
      <c r="MDB28" s="61"/>
      <c r="MDC28" s="61"/>
      <c r="MDD28" s="61"/>
      <c r="MDE28" s="61"/>
      <c r="MDF28" s="61"/>
      <c r="MDG28" s="61"/>
      <c r="MDH28" s="61"/>
      <c r="MDI28" s="61"/>
      <c r="MDJ28" s="61"/>
      <c r="MDK28" s="61"/>
      <c r="MDL28" s="61"/>
      <c r="MDM28" s="61"/>
      <c r="MDN28" s="61"/>
      <c r="MDO28" s="61"/>
      <c r="MDP28" s="61"/>
      <c r="MDQ28" s="61"/>
      <c r="MDR28" s="61"/>
      <c r="MDS28" s="61"/>
      <c r="MDT28" s="61"/>
      <c r="MDU28" s="61"/>
      <c r="MDV28" s="61"/>
      <c r="MDW28" s="61"/>
      <c r="MDX28" s="61"/>
      <c r="MDY28" s="61"/>
      <c r="MDZ28" s="61"/>
      <c r="MEA28" s="61"/>
      <c r="MEB28" s="61"/>
      <c r="MEC28" s="61"/>
      <c r="MED28" s="61"/>
      <c r="MEE28" s="61"/>
      <c r="MEF28" s="61"/>
      <c r="MEG28" s="61"/>
      <c r="MEH28" s="61"/>
      <c r="MEI28" s="61"/>
      <c r="MEJ28" s="61"/>
      <c r="MEK28" s="61"/>
      <c r="MEL28" s="61"/>
      <c r="MEM28" s="61"/>
      <c r="MEN28" s="61"/>
      <c r="MEO28" s="61"/>
      <c r="MEP28" s="61"/>
      <c r="MEQ28" s="61"/>
      <c r="MER28" s="61"/>
      <c r="MES28" s="61"/>
      <c r="MET28" s="61"/>
      <c r="MEU28" s="61"/>
      <c r="MEV28" s="61"/>
      <c r="MEW28" s="61"/>
      <c r="MEX28" s="61"/>
      <c r="MEY28" s="61"/>
      <c r="MEZ28" s="61"/>
      <c r="MFA28" s="61"/>
      <c r="MFB28" s="61"/>
      <c r="MFC28" s="61"/>
      <c r="MFD28" s="61"/>
      <c r="MFE28" s="61"/>
      <c r="MFF28" s="61"/>
      <c r="MFG28" s="61"/>
      <c r="MFH28" s="61"/>
      <c r="MFI28" s="61"/>
      <c r="MFJ28" s="61"/>
      <c r="MFK28" s="61"/>
      <c r="MFL28" s="61"/>
      <c r="MFM28" s="61"/>
      <c r="MFN28" s="61"/>
      <c r="MFO28" s="61"/>
      <c r="MFP28" s="61"/>
      <c r="MFQ28" s="61"/>
      <c r="MFR28" s="61"/>
      <c r="MFS28" s="61"/>
      <c r="MFT28" s="61"/>
      <c r="MFU28" s="61"/>
      <c r="MFV28" s="61"/>
      <c r="MFW28" s="61"/>
      <c r="MFX28" s="61"/>
      <c r="MFY28" s="61"/>
      <c r="MFZ28" s="61"/>
      <c r="MGA28" s="61"/>
      <c r="MGB28" s="61"/>
      <c r="MGC28" s="61"/>
      <c r="MGD28" s="61"/>
      <c r="MGE28" s="61"/>
      <c r="MGF28" s="61"/>
      <c r="MGG28" s="61"/>
      <c r="MGH28" s="61"/>
      <c r="MGI28" s="61"/>
      <c r="MGJ28" s="61"/>
      <c r="MGK28" s="61"/>
      <c r="MGL28" s="61"/>
      <c r="MGM28" s="61"/>
      <c r="MGN28" s="61"/>
      <c r="MGO28" s="61"/>
      <c r="MGP28" s="61"/>
      <c r="MGQ28" s="61"/>
      <c r="MGR28" s="61"/>
      <c r="MGS28" s="61"/>
      <c r="MGT28" s="61"/>
      <c r="MGU28" s="61"/>
      <c r="MGV28" s="61"/>
      <c r="MGW28" s="61"/>
      <c r="MGX28" s="61"/>
      <c r="MGY28" s="61"/>
      <c r="MGZ28" s="61"/>
      <c r="MHA28" s="61"/>
      <c r="MHB28" s="61"/>
      <c r="MHC28" s="61"/>
      <c r="MHD28" s="61"/>
      <c r="MHE28" s="61"/>
      <c r="MHF28" s="61"/>
      <c r="MHG28" s="61"/>
      <c r="MHH28" s="61"/>
      <c r="MHI28" s="61"/>
      <c r="MHJ28" s="61"/>
      <c r="MHK28" s="61"/>
      <c r="MHL28" s="61"/>
      <c r="MHM28" s="61"/>
      <c r="MHN28" s="61"/>
      <c r="MHO28" s="61"/>
      <c r="MHP28" s="61"/>
      <c r="MHQ28" s="61"/>
      <c r="MHR28" s="61"/>
      <c r="MHS28" s="61"/>
      <c r="MHT28" s="61"/>
      <c r="MHU28" s="61"/>
      <c r="MHV28" s="61"/>
      <c r="MHW28" s="61"/>
      <c r="MHX28" s="61"/>
      <c r="MHY28" s="61"/>
      <c r="MHZ28" s="61"/>
      <c r="MIA28" s="61"/>
      <c r="MIB28" s="61"/>
      <c r="MIC28" s="61"/>
      <c r="MID28" s="61"/>
      <c r="MIE28" s="61"/>
      <c r="MIF28" s="61"/>
      <c r="MIG28" s="61"/>
      <c r="MIH28" s="61"/>
      <c r="MII28" s="61"/>
      <c r="MIJ28" s="61"/>
      <c r="MIK28" s="61"/>
      <c r="MIL28" s="61"/>
      <c r="MIM28" s="61"/>
      <c r="MIN28" s="61"/>
      <c r="MIO28" s="61"/>
      <c r="MIP28" s="61"/>
      <c r="MIQ28" s="61"/>
      <c r="MIR28" s="61"/>
      <c r="MIS28" s="61"/>
      <c r="MIT28" s="61"/>
      <c r="MIU28" s="61"/>
      <c r="MIV28" s="61"/>
      <c r="MIW28" s="61"/>
      <c r="MIX28" s="61"/>
      <c r="MIY28" s="61"/>
      <c r="MIZ28" s="61"/>
      <c r="MJA28" s="61"/>
      <c r="MJB28" s="61"/>
      <c r="MJC28" s="61"/>
      <c r="MJD28" s="61"/>
      <c r="MJE28" s="61"/>
      <c r="MJF28" s="61"/>
      <c r="MJG28" s="61"/>
      <c r="MJH28" s="61"/>
      <c r="MJI28" s="61"/>
      <c r="MJJ28" s="61"/>
      <c r="MJK28" s="61"/>
      <c r="MJL28" s="61"/>
      <c r="MJM28" s="61"/>
      <c r="MJN28" s="61"/>
      <c r="MJO28" s="61"/>
      <c r="MJP28" s="61"/>
      <c r="MJQ28" s="61"/>
      <c r="MJR28" s="61"/>
      <c r="MJS28" s="61"/>
      <c r="MJT28" s="61"/>
      <c r="MJU28" s="61"/>
      <c r="MJV28" s="61"/>
      <c r="MJW28" s="61"/>
      <c r="MJX28" s="61"/>
      <c r="MJY28" s="61"/>
      <c r="MJZ28" s="61"/>
      <c r="MKA28" s="61"/>
      <c r="MKB28" s="61"/>
      <c r="MKC28" s="61"/>
      <c r="MKD28" s="61"/>
      <c r="MKE28" s="61"/>
      <c r="MKF28" s="61"/>
      <c r="MKG28" s="61"/>
      <c r="MKH28" s="61"/>
      <c r="MKI28" s="61"/>
      <c r="MKJ28" s="61"/>
      <c r="MKK28" s="61"/>
      <c r="MKL28" s="61"/>
      <c r="MKM28" s="61"/>
      <c r="MKN28" s="61"/>
      <c r="MKO28" s="61"/>
      <c r="MKP28" s="61"/>
      <c r="MKQ28" s="61"/>
      <c r="MKR28" s="61"/>
      <c r="MKS28" s="61"/>
      <c r="MKT28" s="61"/>
      <c r="MKU28" s="61"/>
      <c r="MKV28" s="61"/>
      <c r="MKW28" s="61"/>
      <c r="MKX28" s="61"/>
      <c r="MKY28" s="61"/>
      <c r="MKZ28" s="61"/>
      <c r="MLA28" s="61"/>
      <c r="MLB28" s="61"/>
      <c r="MLC28" s="61"/>
      <c r="MLD28" s="61"/>
      <c r="MLE28" s="61"/>
      <c r="MLF28" s="61"/>
      <c r="MLG28" s="61"/>
      <c r="MLH28" s="61"/>
      <c r="MLI28" s="61"/>
      <c r="MLJ28" s="61"/>
      <c r="MLK28" s="61"/>
      <c r="MLL28" s="61"/>
      <c r="MLM28" s="61"/>
      <c r="MLN28" s="61"/>
      <c r="MLO28" s="61"/>
      <c r="MLP28" s="61"/>
      <c r="MLQ28" s="61"/>
      <c r="MLR28" s="61"/>
      <c r="MLS28" s="61"/>
      <c r="MLT28" s="61"/>
      <c r="MLU28" s="61"/>
      <c r="MLV28" s="61"/>
      <c r="MLW28" s="61"/>
      <c r="MLX28" s="61"/>
      <c r="MLY28" s="61"/>
      <c r="MLZ28" s="61"/>
      <c r="MMA28" s="61"/>
      <c r="MMB28" s="61"/>
      <c r="MMC28" s="61"/>
      <c r="MMD28" s="61"/>
      <c r="MME28" s="61"/>
      <c r="MMF28" s="61"/>
      <c r="MMG28" s="61"/>
      <c r="MMH28" s="61"/>
      <c r="MMI28" s="61"/>
      <c r="MMJ28" s="61"/>
      <c r="MMK28" s="61"/>
      <c r="MML28" s="61"/>
      <c r="MMM28" s="61"/>
      <c r="MMN28" s="61"/>
      <c r="MMO28" s="61"/>
      <c r="MMP28" s="61"/>
      <c r="MMQ28" s="61"/>
      <c r="MMR28" s="61"/>
      <c r="MMS28" s="61"/>
      <c r="MMT28" s="61"/>
      <c r="MMU28" s="61"/>
      <c r="MMV28" s="61"/>
      <c r="MMW28" s="61"/>
      <c r="MMX28" s="61"/>
      <c r="MMY28" s="61"/>
      <c r="MMZ28" s="61"/>
      <c r="MNA28" s="61"/>
      <c r="MNB28" s="61"/>
      <c r="MNC28" s="61"/>
      <c r="MND28" s="61"/>
      <c r="MNE28" s="61"/>
      <c r="MNF28" s="61"/>
      <c r="MNG28" s="61"/>
      <c r="MNH28" s="61"/>
      <c r="MNI28" s="61"/>
      <c r="MNJ28" s="61"/>
      <c r="MNK28" s="61"/>
      <c r="MNL28" s="61"/>
      <c r="MNM28" s="61"/>
      <c r="MNN28" s="61"/>
      <c r="MNO28" s="61"/>
      <c r="MNP28" s="61"/>
      <c r="MNQ28" s="61"/>
      <c r="MNR28" s="61"/>
      <c r="MNS28" s="61"/>
      <c r="MNT28" s="61"/>
      <c r="MNU28" s="61"/>
      <c r="MNV28" s="61"/>
      <c r="MNW28" s="61"/>
      <c r="MNX28" s="61"/>
      <c r="MNY28" s="61"/>
      <c r="MNZ28" s="61"/>
      <c r="MOA28" s="61"/>
      <c r="MOB28" s="61"/>
      <c r="MOC28" s="61"/>
      <c r="MOD28" s="61"/>
      <c r="MOE28" s="61"/>
      <c r="MOF28" s="61"/>
      <c r="MOG28" s="61"/>
      <c r="MOH28" s="61"/>
      <c r="MOI28" s="61"/>
      <c r="MOJ28" s="61"/>
      <c r="MOK28" s="61"/>
      <c r="MOL28" s="61"/>
      <c r="MOM28" s="61"/>
      <c r="MON28" s="61"/>
      <c r="MOO28" s="61"/>
      <c r="MOP28" s="61"/>
      <c r="MOQ28" s="61"/>
      <c r="MOR28" s="61"/>
      <c r="MOS28" s="61"/>
      <c r="MOT28" s="61"/>
      <c r="MOU28" s="61"/>
      <c r="MOV28" s="61"/>
      <c r="MOW28" s="61"/>
      <c r="MOX28" s="61"/>
      <c r="MOY28" s="61"/>
      <c r="MOZ28" s="61"/>
      <c r="MPA28" s="61"/>
      <c r="MPB28" s="61"/>
      <c r="MPC28" s="61"/>
      <c r="MPD28" s="61"/>
      <c r="MPE28" s="61"/>
      <c r="MPF28" s="61"/>
      <c r="MPG28" s="61"/>
      <c r="MPH28" s="61"/>
      <c r="MPI28" s="61"/>
      <c r="MPJ28" s="61"/>
      <c r="MPK28" s="61"/>
      <c r="MPL28" s="61"/>
      <c r="MPM28" s="61"/>
      <c r="MPN28" s="61"/>
      <c r="MPO28" s="61"/>
      <c r="MPP28" s="61"/>
      <c r="MPQ28" s="61"/>
      <c r="MPR28" s="61"/>
      <c r="MPS28" s="61"/>
      <c r="MPT28" s="61"/>
      <c r="MPU28" s="61"/>
      <c r="MPV28" s="61"/>
      <c r="MPW28" s="61"/>
      <c r="MPX28" s="61"/>
      <c r="MPY28" s="61"/>
      <c r="MPZ28" s="61"/>
      <c r="MQA28" s="61"/>
      <c r="MQB28" s="61"/>
      <c r="MQC28" s="61"/>
      <c r="MQD28" s="61"/>
      <c r="MQE28" s="61"/>
      <c r="MQF28" s="61"/>
      <c r="MQG28" s="61"/>
      <c r="MQH28" s="61"/>
      <c r="MQI28" s="61"/>
      <c r="MQJ28" s="61"/>
      <c r="MQK28" s="61"/>
      <c r="MQL28" s="61"/>
      <c r="MQM28" s="61"/>
      <c r="MQN28" s="61"/>
      <c r="MQO28" s="61"/>
      <c r="MQP28" s="61"/>
      <c r="MQQ28" s="61"/>
      <c r="MQR28" s="61"/>
      <c r="MQS28" s="61"/>
      <c r="MQT28" s="61"/>
      <c r="MQU28" s="61"/>
      <c r="MQV28" s="61"/>
      <c r="MQW28" s="61"/>
      <c r="MQX28" s="61"/>
      <c r="MQY28" s="61"/>
      <c r="MQZ28" s="61"/>
      <c r="MRA28" s="61"/>
      <c r="MRB28" s="61"/>
      <c r="MRC28" s="61"/>
      <c r="MRD28" s="61"/>
      <c r="MRE28" s="61"/>
      <c r="MRF28" s="61"/>
      <c r="MRG28" s="61"/>
      <c r="MRH28" s="61"/>
      <c r="MRI28" s="61"/>
      <c r="MRJ28" s="61"/>
      <c r="MRK28" s="61"/>
      <c r="MRL28" s="61"/>
      <c r="MRM28" s="61"/>
      <c r="MRN28" s="61"/>
      <c r="MRO28" s="61"/>
      <c r="MRP28" s="61"/>
      <c r="MRQ28" s="61"/>
      <c r="MRR28" s="61"/>
      <c r="MRS28" s="61"/>
      <c r="MRT28" s="61"/>
      <c r="MRU28" s="61"/>
      <c r="MRV28" s="61"/>
      <c r="MRW28" s="61"/>
      <c r="MRX28" s="61"/>
      <c r="MRY28" s="61"/>
      <c r="MRZ28" s="61"/>
      <c r="MSA28" s="61"/>
      <c r="MSB28" s="61"/>
      <c r="MSC28" s="61"/>
      <c r="MSD28" s="61"/>
      <c r="MSE28" s="61"/>
      <c r="MSF28" s="61"/>
      <c r="MSG28" s="61"/>
      <c r="MSH28" s="61"/>
      <c r="MSI28" s="61"/>
      <c r="MSJ28" s="61"/>
      <c r="MSK28" s="61"/>
      <c r="MSL28" s="61"/>
      <c r="MSM28" s="61"/>
      <c r="MSN28" s="61"/>
      <c r="MSO28" s="61"/>
      <c r="MSP28" s="61"/>
      <c r="MSQ28" s="61"/>
      <c r="MSR28" s="61"/>
      <c r="MSS28" s="61"/>
      <c r="MST28" s="61"/>
      <c r="MSU28" s="61"/>
      <c r="MSV28" s="61"/>
      <c r="MSW28" s="61"/>
      <c r="MSX28" s="61"/>
      <c r="MSY28" s="61"/>
      <c r="MSZ28" s="61"/>
      <c r="MTA28" s="61"/>
      <c r="MTB28" s="61"/>
      <c r="MTC28" s="61"/>
      <c r="MTD28" s="61"/>
      <c r="MTE28" s="61"/>
      <c r="MTF28" s="61"/>
      <c r="MTG28" s="61"/>
      <c r="MTH28" s="61"/>
      <c r="MTI28" s="61"/>
      <c r="MTJ28" s="61"/>
      <c r="MTK28" s="61"/>
      <c r="MTL28" s="61"/>
      <c r="MTM28" s="61"/>
      <c r="MTN28" s="61"/>
      <c r="MTO28" s="61"/>
      <c r="MTP28" s="61"/>
      <c r="MTQ28" s="61"/>
      <c r="MTR28" s="61"/>
      <c r="MTS28" s="61"/>
      <c r="MTT28" s="61"/>
      <c r="MTU28" s="61"/>
      <c r="MTV28" s="61"/>
      <c r="MTW28" s="61"/>
      <c r="MTX28" s="61"/>
      <c r="MTY28" s="61"/>
      <c r="MTZ28" s="61"/>
      <c r="MUA28" s="61"/>
      <c r="MUB28" s="61"/>
      <c r="MUC28" s="61"/>
      <c r="MUD28" s="61"/>
      <c r="MUE28" s="61"/>
      <c r="MUF28" s="61"/>
      <c r="MUG28" s="61"/>
      <c r="MUH28" s="61"/>
      <c r="MUI28" s="61"/>
      <c r="MUJ28" s="61"/>
      <c r="MUK28" s="61"/>
      <c r="MUL28" s="61"/>
      <c r="MUM28" s="61"/>
      <c r="MUN28" s="61"/>
      <c r="MUO28" s="61"/>
      <c r="MUP28" s="61"/>
      <c r="MUQ28" s="61"/>
      <c r="MUR28" s="61"/>
      <c r="MUS28" s="61"/>
      <c r="MUT28" s="61"/>
      <c r="MUU28" s="61"/>
      <c r="MUV28" s="61"/>
      <c r="MUW28" s="61"/>
      <c r="MUX28" s="61"/>
      <c r="MUY28" s="61"/>
      <c r="MUZ28" s="61"/>
      <c r="MVA28" s="61"/>
      <c r="MVB28" s="61"/>
      <c r="MVC28" s="61"/>
      <c r="MVD28" s="61"/>
      <c r="MVE28" s="61"/>
      <c r="MVF28" s="61"/>
      <c r="MVG28" s="61"/>
      <c r="MVH28" s="61"/>
      <c r="MVI28" s="61"/>
      <c r="MVJ28" s="61"/>
      <c r="MVK28" s="61"/>
      <c r="MVL28" s="61"/>
      <c r="MVM28" s="61"/>
      <c r="MVN28" s="61"/>
      <c r="MVO28" s="61"/>
      <c r="MVP28" s="61"/>
      <c r="MVQ28" s="61"/>
      <c r="MVR28" s="61"/>
      <c r="MVS28" s="61"/>
      <c r="MVT28" s="61"/>
      <c r="MVU28" s="61"/>
      <c r="MVV28" s="61"/>
      <c r="MVW28" s="61"/>
      <c r="MVX28" s="61"/>
      <c r="MVY28" s="61"/>
      <c r="MVZ28" s="61"/>
      <c r="MWA28" s="61"/>
      <c r="MWB28" s="61"/>
      <c r="MWC28" s="61"/>
      <c r="MWD28" s="61"/>
      <c r="MWE28" s="61"/>
      <c r="MWF28" s="61"/>
      <c r="MWG28" s="61"/>
      <c r="MWH28" s="61"/>
      <c r="MWI28" s="61"/>
      <c r="MWJ28" s="61"/>
      <c r="MWK28" s="61"/>
      <c r="MWL28" s="61"/>
      <c r="MWM28" s="61"/>
      <c r="MWN28" s="61"/>
      <c r="MWO28" s="61"/>
      <c r="MWP28" s="61"/>
      <c r="MWQ28" s="61"/>
      <c r="MWR28" s="61"/>
      <c r="MWS28" s="61"/>
      <c r="MWT28" s="61"/>
      <c r="MWU28" s="61"/>
      <c r="MWV28" s="61"/>
      <c r="MWW28" s="61"/>
      <c r="MWX28" s="61"/>
      <c r="MWY28" s="61"/>
      <c r="MWZ28" s="61"/>
      <c r="MXA28" s="61"/>
      <c r="MXB28" s="61"/>
      <c r="MXC28" s="61"/>
      <c r="MXD28" s="61"/>
      <c r="MXE28" s="61"/>
      <c r="MXF28" s="61"/>
      <c r="MXG28" s="61"/>
      <c r="MXH28" s="61"/>
      <c r="MXI28" s="61"/>
      <c r="MXJ28" s="61"/>
      <c r="MXK28" s="61"/>
      <c r="MXL28" s="61"/>
      <c r="MXM28" s="61"/>
      <c r="MXN28" s="61"/>
      <c r="MXO28" s="61"/>
      <c r="MXP28" s="61"/>
      <c r="MXQ28" s="61"/>
      <c r="MXR28" s="61"/>
      <c r="MXS28" s="61"/>
      <c r="MXT28" s="61"/>
      <c r="MXU28" s="61"/>
      <c r="MXV28" s="61"/>
      <c r="MXW28" s="61"/>
      <c r="MXX28" s="61"/>
      <c r="MXY28" s="61"/>
      <c r="MXZ28" s="61"/>
      <c r="MYA28" s="61"/>
      <c r="MYB28" s="61"/>
      <c r="MYC28" s="61"/>
      <c r="MYD28" s="61"/>
      <c r="MYE28" s="61"/>
      <c r="MYF28" s="61"/>
      <c r="MYG28" s="61"/>
      <c r="MYH28" s="61"/>
      <c r="MYI28" s="61"/>
      <c r="MYJ28" s="61"/>
      <c r="MYK28" s="61"/>
      <c r="MYL28" s="61"/>
      <c r="MYM28" s="61"/>
      <c r="MYN28" s="61"/>
      <c r="MYO28" s="61"/>
      <c r="MYP28" s="61"/>
      <c r="MYQ28" s="61"/>
      <c r="MYR28" s="61"/>
      <c r="MYS28" s="61"/>
      <c r="MYT28" s="61"/>
      <c r="MYU28" s="61"/>
      <c r="MYV28" s="61"/>
      <c r="MYW28" s="61"/>
      <c r="MYX28" s="61"/>
      <c r="MYY28" s="61"/>
      <c r="MYZ28" s="61"/>
      <c r="MZA28" s="61"/>
      <c r="MZB28" s="61"/>
      <c r="MZC28" s="61"/>
      <c r="MZD28" s="61"/>
      <c r="MZE28" s="61"/>
      <c r="MZF28" s="61"/>
      <c r="MZG28" s="61"/>
      <c r="MZH28" s="61"/>
      <c r="MZI28" s="61"/>
      <c r="MZJ28" s="61"/>
      <c r="MZK28" s="61"/>
      <c r="MZL28" s="61"/>
      <c r="MZM28" s="61"/>
      <c r="MZN28" s="61"/>
      <c r="MZO28" s="61"/>
      <c r="MZP28" s="61"/>
      <c r="MZQ28" s="61"/>
      <c r="MZR28" s="61"/>
      <c r="MZS28" s="61"/>
      <c r="MZT28" s="61"/>
      <c r="MZU28" s="61"/>
      <c r="MZV28" s="61"/>
      <c r="MZW28" s="61"/>
      <c r="MZX28" s="61"/>
      <c r="MZY28" s="61"/>
      <c r="MZZ28" s="61"/>
      <c r="NAA28" s="61"/>
      <c r="NAB28" s="61"/>
      <c r="NAC28" s="61"/>
      <c r="NAD28" s="61"/>
      <c r="NAE28" s="61"/>
      <c r="NAF28" s="61"/>
      <c r="NAG28" s="61"/>
      <c r="NAH28" s="61"/>
      <c r="NAI28" s="61"/>
      <c r="NAJ28" s="61"/>
      <c r="NAK28" s="61"/>
      <c r="NAL28" s="61"/>
      <c r="NAM28" s="61"/>
      <c r="NAN28" s="61"/>
      <c r="NAO28" s="61"/>
      <c r="NAP28" s="61"/>
      <c r="NAQ28" s="61"/>
      <c r="NAR28" s="61"/>
      <c r="NAS28" s="61"/>
      <c r="NAT28" s="61"/>
      <c r="NAU28" s="61"/>
      <c r="NAV28" s="61"/>
      <c r="NAW28" s="61"/>
      <c r="NAX28" s="61"/>
      <c r="NAY28" s="61"/>
      <c r="NAZ28" s="61"/>
      <c r="NBA28" s="61"/>
      <c r="NBB28" s="61"/>
      <c r="NBC28" s="61"/>
      <c r="NBD28" s="61"/>
      <c r="NBE28" s="61"/>
      <c r="NBF28" s="61"/>
      <c r="NBG28" s="61"/>
      <c r="NBH28" s="61"/>
      <c r="NBI28" s="61"/>
      <c r="NBJ28" s="61"/>
      <c r="NBK28" s="61"/>
      <c r="NBL28" s="61"/>
      <c r="NBM28" s="61"/>
      <c r="NBN28" s="61"/>
      <c r="NBO28" s="61"/>
      <c r="NBP28" s="61"/>
      <c r="NBQ28" s="61"/>
      <c r="NBR28" s="61"/>
      <c r="NBS28" s="61"/>
      <c r="NBT28" s="61"/>
      <c r="NBU28" s="61"/>
      <c r="NBV28" s="61"/>
      <c r="NBW28" s="61"/>
      <c r="NBX28" s="61"/>
      <c r="NBY28" s="61"/>
      <c r="NBZ28" s="61"/>
      <c r="NCA28" s="61"/>
      <c r="NCB28" s="61"/>
      <c r="NCC28" s="61"/>
      <c r="NCD28" s="61"/>
      <c r="NCE28" s="61"/>
      <c r="NCF28" s="61"/>
      <c r="NCG28" s="61"/>
      <c r="NCH28" s="61"/>
      <c r="NCI28" s="61"/>
      <c r="NCJ28" s="61"/>
      <c r="NCK28" s="61"/>
      <c r="NCL28" s="61"/>
      <c r="NCM28" s="61"/>
      <c r="NCN28" s="61"/>
      <c r="NCO28" s="61"/>
      <c r="NCP28" s="61"/>
      <c r="NCQ28" s="61"/>
      <c r="NCR28" s="61"/>
      <c r="NCS28" s="61"/>
      <c r="NCT28" s="61"/>
      <c r="NCU28" s="61"/>
      <c r="NCV28" s="61"/>
      <c r="NCW28" s="61"/>
      <c r="NCX28" s="61"/>
      <c r="NCY28" s="61"/>
      <c r="NCZ28" s="61"/>
      <c r="NDA28" s="61"/>
      <c r="NDB28" s="61"/>
      <c r="NDC28" s="61"/>
      <c r="NDD28" s="61"/>
      <c r="NDE28" s="61"/>
      <c r="NDF28" s="61"/>
      <c r="NDG28" s="61"/>
      <c r="NDH28" s="61"/>
      <c r="NDI28" s="61"/>
      <c r="NDJ28" s="61"/>
      <c r="NDK28" s="61"/>
      <c r="NDL28" s="61"/>
      <c r="NDM28" s="61"/>
      <c r="NDN28" s="61"/>
      <c r="NDO28" s="61"/>
      <c r="NDP28" s="61"/>
      <c r="NDQ28" s="61"/>
      <c r="NDR28" s="61"/>
      <c r="NDS28" s="61"/>
      <c r="NDT28" s="61"/>
      <c r="NDU28" s="61"/>
      <c r="NDV28" s="61"/>
      <c r="NDW28" s="61"/>
      <c r="NDX28" s="61"/>
      <c r="NDY28" s="61"/>
      <c r="NDZ28" s="61"/>
      <c r="NEA28" s="61"/>
      <c r="NEB28" s="61"/>
      <c r="NEC28" s="61"/>
      <c r="NED28" s="61"/>
      <c r="NEE28" s="61"/>
      <c r="NEF28" s="61"/>
      <c r="NEG28" s="61"/>
      <c r="NEH28" s="61"/>
      <c r="NEI28" s="61"/>
      <c r="NEJ28" s="61"/>
      <c r="NEK28" s="61"/>
      <c r="NEL28" s="61"/>
      <c r="NEM28" s="61"/>
      <c r="NEN28" s="61"/>
      <c r="NEO28" s="61"/>
      <c r="NEP28" s="61"/>
      <c r="NEQ28" s="61"/>
      <c r="NER28" s="61"/>
      <c r="NES28" s="61"/>
      <c r="NET28" s="61"/>
      <c r="NEU28" s="61"/>
      <c r="NEV28" s="61"/>
      <c r="NEW28" s="61"/>
      <c r="NEX28" s="61"/>
      <c r="NEY28" s="61"/>
      <c r="NEZ28" s="61"/>
      <c r="NFA28" s="61"/>
      <c r="NFB28" s="61"/>
      <c r="NFC28" s="61"/>
      <c r="NFD28" s="61"/>
      <c r="NFE28" s="61"/>
      <c r="NFF28" s="61"/>
      <c r="NFG28" s="61"/>
      <c r="NFH28" s="61"/>
      <c r="NFI28" s="61"/>
      <c r="NFJ28" s="61"/>
      <c r="NFK28" s="61"/>
      <c r="NFL28" s="61"/>
      <c r="NFM28" s="61"/>
      <c r="NFN28" s="61"/>
      <c r="NFO28" s="61"/>
      <c r="NFP28" s="61"/>
      <c r="NFQ28" s="61"/>
      <c r="NFR28" s="61"/>
      <c r="NFS28" s="61"/>
      <c r="NFT28" s="61"/>
      <c r="NFU28" s="61"/>
      <c r="NFV28" s="61"/>
      <c r="NFW28" s="61"/>
      <c r="NFX28" s="61"/>
      <c r="NFY28" s="61"/>
      <c r="NFZ28" s="61"/>
      <c r="NGA28" s="61"/>
      <c r="NGB28" s="61"/>
      <c r="NGC28" s="61"/>
      <c r="NGD28" s="61"/>
      <c r="NGE28" s="61"/>
      <c r="NGF28" s="61"/>
      <c r="NGG28" s="61"/>
      <c r="NGH28" s="61"/>
      <c r="NGI28" s="61"/>
      <c r="NGJ28" s="61"/>
      <c r="NGK28" s="61"/>
      <c r="NGL28" s="61"/>
      <c r="NGM28" s="61"/>
      <c r="NGN28" s="61"/>
      <c r="NGO28" s="61"/>
      <c r="NGP28" s="61"/>
      <c r="NGQ28" s="61"/>
      <c r="NGR28" s="61"/>
      <c r="NGS28" s="61"/>
      <c r="NGT28" s="61"/>
      <c r="NGU28" s="61"/>
      <c r="NGV28" s="61"/>
      <c r="NGW28" s="61"/>
      <c r="NGX28" s="61"/>
      <c r="NGY28" s="61"/>
      <c r="NGZ28" s="61"/>
      <c r="NHA28" s="61"/>
      <c r="NHB28" s="61"/>
      <c r="NHC28" s="61"/>
      <c r="NHD28" s="61"/>
      <c r="NHE28" s="61"/>
      <c r="NHF28" s="61"/>
      <c r="NHG28" s="61"/>
      <c r="NHH28" s="61"/>
      <c r="NHI28" s="61"/>
      <c r="NHJ28" s="61"/>
      <c r="NHK28" s="61"/>
      <c r="NHL28" s="61"/>
      <c r="NHM28" s="61"/>
      <c r="NHN28" s="61"/>
      <c r="NHO28" s="61"/>
      <c r="NHP28" s="61"/>
      <c r="NHQ28" s="61"/>
      <c r="NHR28" s="61"/>
      <c r="NHS28" s="61"/>
      <c r="NHT28" s="61"/>
      <c r="NHU28" s="61"/>
      <c r="NHV28" s="61"/>
      <c r="NHW28" s="61"/>
      <c r="NHX28" s="61"/>
      <c r="NHY28" s="61"/>
      <c r="NHZ28" s="61"/>
      <c r="NIA28" s="61"/>
      <c r="NIB28" s="61"/>
      <c r="NIC28" s="61"/>
      <c r="NID28" s="61"/>
      <c r="NIE28" s="61"/>
      <c r="NIF28" s="61"/>
      <c r="NIG28" s="61"/>
      <c r="NIH28" s="61"/>
      <c r="NII28" s="61"/>
      <c r="NIJ28" s="61"/>
      <c r="NIK28" s="61"/>
      <c r="NIL28" s="61"/>
      <c r="NIM28" s="61"/>
      <c r="NIN28" s="61"/>
      <c r="NIO28" s="61"/>
      <c r="NIP28" s="61"/>
      <c r="NIQ28" s="61"/>
      <c r="NIR28" s="61"/>
      <c r="NIS28" s="61"/>
      <c r="NIT28" s="61"/>
      <c r="NIU28" s="61"/>
      <c r="NIV28" s="61"/>
      <c r="NIW28" s="61"/>
      <c r="NIX28" s="61"/>
      <c r="NIY28" s="61"/>
      <c r="NIZ28" s="61"/>
      <c r="NJA28" s="61"/>
      <c r="NJB28" s="61"/>
      <c r="NJC28" s="61"/>
      <c r="NJD28" s="61"/>
      <c r="NJE28" s="61"/>
      <c r="NJF28" s="61"/>
      <c r="NJG28" s="61"/>
      <c r="NJH28" s="61"/>
      <c r="NJI28" s="61"/>
      <c r="NJJ28" s="61"/>
      <c r="NJK28" s="61"/>
      <c r="NJL28" s="61"/>
      <c r="NJM28" s="61"/>
      <c r="NJN28" s="61"/>
      <c r="NJO28" s="61"/>
      <c r="NJP28" s="61"/>
      <c r="NJQ28" s="61"/>
      <c r="NJR28" s="61"/>
      <c r="NJS28" s="61"/>
      <c r="NJT28" s="61"/>
      <c r="NJU28" s="61"/>
      <c r="NJV28" s="61"/>
      <c r="NJW28" s="61"/>
      <c r="NJX28" s="61"/>
      <c r="NJY28" s="61"/>
      <c r="NJZ28" s="61"/>
      <c r="NKA28" s="61"/>
      <c r="NKB28" s="61"/>
      <c r="NKC28" s="61"/>
      <c r="NKD28" s="61"/>
      <c r="NKE28" s="61"/>
      <c r="NKF28" s="61"/>
      <c r="NKG28" s="61"/>
      <c r="NKH28" s="61"/>
      <c r="NKI28" s="61"/>
      <c r="NKJ28" s="61"/>
      <c r="NKK28" s="61"/>
      <c r="NKL28" s="61"/>
      <c r="NKM28" s="61"/>
      <c r="NKN28" s="61"/>
      <c r="NKO28" s="61"/>
      <c r="NKP28" s="61"/>
      <c r="NKQ28" s="61"/>
      <c r="NKR28" s="61"/>
      <c r="NKS28" s="61"/>
      <c r="NKT28" s="61"/>
      <c r="NKU28" s="61"/>
      <c r="NKV28" s="61"/>
      <c r="NKW28" s="61"/>
      <c r="NKX28" s="61"/>
      <c r="NKY28" s="61"/>
      <c r="NKZ28" s="61"/>
      <c r="NLA28" s="61"/>
      <c r="NLB28" s="61"/>
      <c r="NLC28" s="61"/>
      <c r="NLD28" s="61"/>
      <c r="NLE28" s="61"/>
      <c r="NLF28" s="61"/>
      <c r="NLG28" s="61"/>
      <c r="NLH28" s="61"/>
      <c r="NLI28" s="61"/>
      <c r="NLJ28" s="61"/>
      <c r="NLK28" s="61"/>
      <c r="NLL28" s="61"/>
      <c r="NLM28" s="61"/>
      <c r="NLN28" s="61"/>
      <c r="NLO28" s="61"/>
      <c r="NLP28" s="61"/>
      <c r="NLQ28" s="61"/>
      <c r="NLR28" s="61"/>
      <c r="NLS28" s="61"/>
      <c r="NLT28" s="61"/>
      <c r="NLU28" s="61"/>
      <c r="NLV28" s="61"/>
      <c r="NLW28" s="61"/>
      <c r="NLX28" s="61"/>
      <c r="NLY28" s="61"/>
      <c r="NLZ28" s="61"/>
      <c r="NMA28" s="61"/>
      <c r="NMB28" s="61"/>
      <c r="NMC28" s="61"/>
      <c r="NMD28" s="61"/>
      <c r="NME28" s="61"/>
      <c r="NMF28" s="61"/>
      <c r="NMG28" s="61"/>
      <c r="NMH28" s="61"/>
      <c r="NMI28" s="61"/>
      <c r="NMJ28" s="61"/>
      <c r="NMK28" s="61"/>
      <c r="NML28" s="61"/>
      <c r="NMM28" s="61"/>
      <c r="NMN28" s="61"/>
      <c r="NMO28" s="61"/>
      <c r="NMP28" s="61"/>
      <c r="NMQ28" s="61"/>
      <c r="NMR28" s="61"/>
      <c r="NMS28" s="61"/>
      <c r="NMT28" s="61"/>
      <c r="NMU28" s="61"/>
      <c r="NMV28" s="61"/>
      <c r="NMW28" s="61"/>
      <c r="NMX28" s="61"/>
      <c r="NMY28" s="61"/>
      <c r="NMZ28" s="61"/>
      <c r="NNA28" s="61"/>
      <c r="NNB28" s="61"/>
      <c r="NNC28" s="61"/>
      <c r="NND28" s="61"/>
      <c r="NNE28" s="61"/>
      <c r="NNF28" s="61"/>
      <c r="NNG28" s="61"/>
      <c r="NNH28" s="61"/>
      <c r="NNI28" s="61"/>
      <c r="NNJ28" s="61"/>
      <c r="NNK28" s="61"/>
      <c r="NNL28" s="61"/>
      <c r="NNM28" s="61"/>
      <c r="NNN28" s="61"/>
      <c r="NNO28" s="61"/>
      <c r="NNP28" s="61"/>
      <c r="NNQ28" s="61"/>
      <c r="NNR28" s="61"/>
      <c r="NNS28" s="61"/>
      <c r="NNT28" s="61"/>
      <c r="NNU28" s="61"/>
      <c r="NNV28" s="61"/>
      <c r="NNW28" s="61"/>
      <c r="NNX28" s="61"/>
      <c r="NNY28" s="61"/>
      <c r="NNZ28" s="61"/>
      <c r="NOA28" s="61"/>
      <c r="NOB28" s="61"/>
      <c r="NOC28" s="61"/>
      <c r="NOD28" s="61"/>
      <c r="NOE28" s="61"/>
      <c r="NOF28" s="61"/>
      <c r="NOG28" s="61"/>
      <c r="NOH28" s="61"/>
      <c r="NOI28" s="61"/>
      <c r="NOJ28" s="61"/>
      <c r="NOK28" s="61"/>
      <c r="NOL28" s="61"/>
      <c r="NOM28" s="61"/>
      <c r="NON28" s="61"/>
      <c r="NOO28" s="61"/>
      <c r="NOP28" s="61"/>
      <c r="NOQ28" s="61"/>
      <c r="NOR28" s="61"/>
      <c r="NOS28" s="61"/>
      <c r="NOT28" s="61"/>
      <c r="NOU28" s="61"/>
      <c r="NOV28" s="61"/>
      <c r="NOW28" s="61"/>
      <c r="NOX28" s="61"/>
      <c r="NOY28" s="61"/>
      <c r="NOZ28" s="61"/>
      <c r="NPA28" s="61"/>
      <c r="NPB28" s="61"/>
      <c r="NPC28" s="61"/>
      <c r="NPD28" s="61"/>
      <c r="NPE28" s="61"/>
      <c r="NPF28" s="61"/>
      <c r="NPG28" s="61"/>
      <c r="NPH28" s="61"/>
      <c r="NPI28" s="61"/>
      <c r="NPJ28" s="61"/>
      <c r="NPK28" s="61"/>
      <c r="NPL28" s="61"/>
      <c r="NPM28" s="61"/>
      <c r="NPN28" s="61"/>
      <c r="NPO28" s="61"/>
      <c r="NPP28" s="61"/>
      <c r="NPQ28" s="61"/>
      <c r="NPR28" s="61"/>
      <c r="NPS28" s="61"/>
      <c r="NPT28" s="61"/>
      <c r="NPU28" s="61"/>
      <c r="NPV28" s="61"/>
      <c r="NPW28" s="61"/>
      <c r="NPX28" s="61"/>
      <c r="NPY28" s="61"/>
      <c r="NPZ28" s="61"/>
      <c r="NQA28" s="61"/>
      <c r="NQB28" s="61"/>
      <c r="NQC28" s="61"/>
      <c r="NQD28" s="61"/>
      <c r="NQE28" s="61"/>
      <c r="NQF28" s="61"/>
      <c r="NQG28" s="61"/>
      <c r="NQH28" s="61"/>
      <c r="NQI28" s="61"/>
      <c r="NQJ28" s="61"/>
      <c r="NQK28" s="61"/>
      <c r="NQL28" s="61"/>
      <c r="NQM28" s="61"/>
      <c r="NQN28" s="61"/>
      <c r="NQO28" s="61"/>
      <c r="NQP28" s="61"/>
      <c r="NQQ28" s="61"/>
      <c r="NQR28" s="61"/>
      <c r="NQS28" s="61"/>
      <c r="NQT28" s="61"/>
      <c r="NQU28" s="61"/>
      <c r="NQV28" s="61"/>
      <c r="NQW28" s="61"/>
      <c r="NQX28" s="61"/>
      <c r="NQY28" s="61"/>
      <c r="NQZ28" s="61"/>
      <c r="NRA28" s="61"/>
      <c r="NRB28" s="61"/>
      <c r="NRC28" s="61"/>
      <c r="NRD28" s="61"/>
      <c r="NRE28" s="61"/>
      <c r="NRF28" s="61"/>
      <c r="NRG28" s="61"/>
      <c r="NRH28" s="61"/>
      <c r="NRI28" s="61"/>
      <c r="NRJ28" s="61"/>
      <c r="NRK28" s="61"/>
      <c r="NRL28" s="61"/>
      <c r="NRM28" s="61"/>
      <c r="NRN28" s="61"/>
      <c r="NRO28" s="61"/>
      <c r="NRP28" s="61"/>
      <c r="NRQ28" s="61"/>
      <c r="NRR28" s="61"/>
      <c r="NRS28" s="61"/>
      <c r="NRT28" s="61"/>
      <c r="NRU28" s="61"/>
      <c r="NRV28" s="61"/>
      <c r="NRW28" s="61"/>
      <c r="NRX28" s="61"/>
      <c r="NRY28" s="61"/>
      <c r="NRZ28" s="61"/>
      <c r="NSA28" s="61"/>
      <c r="NSB28" s="61"/>
      <c r="NSC28" s="61"/>
      <c r="NSD28" s="61"/>
      <c r="NSE28" s="61"/>
      <c r="NSF28" s="61"/>
      <c r="NSG28" s="61"/>
      <c r="NSH28" s="61"/>
      <c r="NSI28" s="61"/>
      <c r="NSJ28" s="61"/>
      <c r="NSK28" s="61"/>
      <c r="NSL28" s="61"/>
      <c r="NSM28" s="61"/>
      <c r="NSN28" s="61"/>
      <c r="NSO28" s="61"/>
      <c r="NSP28" s="61"/>
      <c r="NSQ28" s="61"/>
      <c r="NSR28" s="61"/>
      <c r="NSS28" s="61"/>
      <c r="NST28" s="61"/>
      <c r="NSU28" s="61"/>
      <c r="NSV28" s="61"/>
      <c r="NSW28" s="61"/>
      <c r="NSX28" s="61"/>
      <c r="NSY28" s="61"/>
      <c r="NSZ28" s="61"/>
      <c r="NTA28" s="61"/>
      <c r="NTB28" s="61"/>
      <c r="NTC28" s="61"/>
      <c r="NTD28" s="61"/>
      <c r="NTE28" s="61"/>
      <c r="NTF28" s="61"/>
      <c r="NTG28" s="61"/>
      <c r="NTH28" s="61"/>
      <c r="NTI28" s="61"/>
      <c r="NTJ28" s="61"/>
      <c r="NTK28" s="61"/>
      <c r="NTL28" s="61"/>
      <c r="NTM28" s="61"/>
      <c r="NTN28" s="61"/>
      <c r="NTO28" s="61"/>
      <c r="NTP28" s="61"/>
      <c r="NTQ28" s="61"/>
      <c r="NTR28" s="61"/>
      <c r="NTS28" s="61"/>
      <c r="NTT28" s="61"/>
      <c r="NTU28" s="61"/>
      <c r="NTV28" s="61"/>
      <c r="NTW28" s="61"/>
      <c r="NTX28" s="61"/>
      <c r="NTY28" s="61"/>
      <c r="NTZ28" s="61"/>
      <c r="NUA28" s="61"/>
      <c r="NUB28" s="61"/>
      <c r="NUC28" s="61"/>
      <c r="NUD28" s="61"/>
      <c r="NUE28" s="61"/>
      <c r="NUF28" s="61"/>
      <c r="NUG28" s="61"/>
      <c r="NUH28" s="61"/>
      <c r="NUI28" s="61"/>
      <c r="NUJ28" s="61"/>
      <c r="NUK28" s="61"/>
      <c r="NUL28" s="61"/>
      <c r="NUM28" s="61"/>
      <c r="NUN28" s="61"/>
      <c r="NUO28" s="61"/>
      <c r="NUP28" s="61"/>
      <c r="NUQ28" s="61"/>
      <c r="NUR28" s="61"/>
      <c r="NUS28" s="61"/>
      <c r="NUT28" s="61"/>
      <c r="NUU28" s="61"/>
      <c r="NUV28" s="61"/>
      <c r="NUW28" s="61"/>
      <c r="NUX28" s="61"/>
      <c r="NUY28" s="61"/>
      <c r="NUZ28" s="61"/>
      <c r="NVA28" s="61"/>
      <c r="NVB28" s="61"/>
      <c r="NVC28" s="61"/>
      <c r="NVD28" s="61"/>
      <c r="NVE28" s="61"/>
      <c r="NVF28" s="61"/>
      <c r="NVG28" s="61"/>
      <c r="NVH28" s="61"/>
      <c r="NVI28" s="61"/>
      <c r="NVJ28" s="61"/>
      <c r="NVK28" s="61"/>
      <c r="NVL28" s="61"/>
      <c r="NVM28" s="61"/>
      <c r="NVN28" s="61"/>
      <c r="NVO28" s="61"/>
      <c r="NVP28" s="61"/>
      <c r="NVQ28" s="61"/>
      <c r="NVR28" s="61"/>
      <c r="NVS28" s="61"/>
      <c r="NVT28" s="61"/>
      <c r="NVU28" s="61"/>
      <c r="NVV28" s="61"/>
      <c r="NVW28" s="61"/>
      <c r="NVX28" s="61"/>
      <c r="NVY28" s="61"/>
      <c r="NVZ28" s="61"/>
      <c r="NWA28" s="61"/>
      <c r="NWB28" s="61"/>
      <c r="NWC28" s="61"/>
      <c r="NWD28" s="61"/>
      <c r="NWE28" s="61"/>
      <c r="NWF28" s="61"/>
      <c r="NWG28" s="61"/>
      <c r="NWH28" s="61"/>
      <c r="NWI28" s="61"/>
      <c r="NWJ28" s="61"/>
      <c r="NWK28" s="61"/>
      <c r="NWL28" s="61"/>
      <c r="NWM28" s="61"/>
      <c r="NWN28" s="61"/>
      <c r="NWO28" s="61"/>
      <c r="NWP28" s="61"/>
      <c r="NWQ28" s="61"/>
      <c r="NWR28" s="61"/>
      <c r="NWS28" s="61"/>
      <c r="NWT28" s="61"/>
      <c r="NWU28" s="61"/>
      <c r="NWV28" s="61"/>
      <c r="NWW28" s="61"/>
      <c r="NWX28" s="61"/>
      <c r="NWY28" s="61"/>
      <c r="NWZ28" s="61"/>
      <c r="NXA28" s="61"/>
      <c r="NXB28" s="61"/>
      <c r="NXC28" s="61"/>
      <c r="NXD28" s="61"/>
      <c r="NXE28" s="61"/>
      <c r="NXF28" s="61"/>
      <c r="NXG28" s="61"/>
      <c r="NXH28" s="61"/>
      <c r="NXI28" s="61"/>
      <c r="NXJ28" s="61"/>
      <c r="NXK28" s="61"/>
      <c r="NXL28" s="61"/>
      <c r="NXM28" s="61"/>
      <c r="NXN28" s="61"/>
      <c r="NXO28" s="61"/>
      <c r="NXP28" s="61"/>
      <c r="NXQ28" s="61"/>
      <c r="NXR28" s="61"/>
      <c r="NXS28" s="61"/>
      <c r="NXT28" s="61"/>
      <c r="NXU28" s="61"/>
      <c r="NXV28" s="61"/>
      <c r="NXW28" s="61"/>
      <c r="NXX28" s="61"/>
      <c r="NXY28" s="61"/>
      <c r="NXZ28" s="61"/>
      <c r="NYA28" s="61"/>
      <c r="NYB28" s="61"/>
      <c r="NYC28" s="61"/>
      <c r="NYD28" s="61"/>
      <c r="NYE28" s="61"/>
      <c r="NYF28" s="61"/>
      <c r="NYG28" s="61"/>
      <c r="NYH28" s="61"/>
      <c r="NYI28" s="61"/>
      <c r="NYJ28" s="61"/>
      <c r="NYK28" s="61"/>
      <c r="NYL28" s="61"/>
      <c r="NYM28" s="61"/>
      <c r="NYN28" s="61"/>
      <c r="NYO28" s="61"/>
      <c r="NYP28" s="61"/>
      <c r="NYQ28" s="61"/>
      <c r="NYR28" s="61"/>
      <c r="NYS28" s="61"/>
      <c r="NYT28" s="61"/>
      <c r="NYU28" s="61"/>
      <c r="NYV28" s="61"/>
      <c r="NYW28" s="61"/>
      <c r="NYX28" s="61"/>
      <c r="NYY28" s="61"/>
      <c r="NYZ28" s="61"/>
      <c r="NZA28" s="61"/>
      <c r="NZB28" s="61"/>
      <c r="NZC28" s="61"/>
      <c r="NZD28" s="61"/>
      <c r="NZE28" s="61"/>
      <c r="NZF28" s="61"/>
      <c r="NZG28" s="61"/>
      <c r="NZH28" s="61"/>
      <c r="NZI28" s="61"/>
      <c r="NZJ28" s="61"/>
      <c r="NZK28" s="61"/>
      <c r="NZL28" s="61"/>
      <c r="NZM28" s="61"/>
      <c r="NZN28" s="61"/>
      <c r="NZO28" s="61"/>
      <c r="NZP28" s="61"/>
      <c r="NZQ28" s="61"/>
      <c r="NZR28" s="61"/>
      <c r="NZS28" s="61"/>
      <c r="NZT28" s="61"/>
      <c r="NZU28" s="61"/>
      <c r="NZV28" s="61"/>
      <c r="NZW28" s="61"/>
      <c r="NZX28" s="61"/>
      <c r="NZY28" s="61"/>
      <c r="NZZ28" s="61"/>
      <c r="OAA28" s="61"/>
      <c r="OAB28" s="61"/>
      <c r="OAC28" s="61"/>
      <c r="OAD28" s="61"/>
      <c r="OAE28" s="61"/>
      <c r="OAF28" s="61"/>
      <c r="OAG28" s="61"/>
      <c r="OAH28" s="61"/>
      <c r="OAI28" s="61"/>
      <c r="OAJ28" s="61"/>
      <c r="OAK28" s="61"/>
      <c r="OAL28" s="61"/>
      <c r="OAM28" s="61"/>
      <c r="OAN28" s="61"/>
      <c r="OAO28" s="61"/>
      <c r="OAP28" s="61"/>
      <c r="OAQ28" s="61"/>
      <c r="OAR28" s="61"/>
      <c r="OAS28" s="61"/>
      <c r="OAT28" s="61"/>
      <c r="OAU28" s="61"/>
      <c r="OAV28" s="61"/>
      <c r="OAW28" s="61"/>
      <c r="OAX28" s="61"/>
      <c r="OAY28" s="61"/>
      <c r="OAZ28" s="61"/>
      <c r="OBA28" s="61"/>
      <c r="OBB28" s="61"/>
      <c r="OBC28" s="61"/>
      <c r="OBD28" s="61"/>
      <c r="OBE28" s="61"/>
      <c r="OBF28" s="61"/>
      <c r="OBG28" s="61"/>
      <c r="OBH28" s="61"/>
      <c r="OBI28" s="61"/>
      <c r="OBJ28" s="61"/>
      <c r="OBK28" s="61"/>
      <c r="OBL28" s="61"/>
      <c r="OBM28" s="61"/>
      <c r="OBN28" s="61"/>
      <c r="OBO28" s="61"/>
      <c r="OBP28" s="61"/>
      <c r="OBQ28" s="61"/>
      <c r="OBR28" s="61"/>
      <c r="OBS28" s="61"/>
      <c r="OBT28" s="61"/>
      <c r="OBU28" s="61"/>
      <c r="OBV28" s="61"/>
      <c r="OBW28" s="61"/>
      <c r="OBX28" s="61"/>
      <c r="OBY28" s="61"/>
      <c r="OBZ28" s="61"/>
      <c r="OCA28" s="61"/>
      <c r="OCB28" s="61"/>
      <c r="OCC28" s="61"/>
      <c r="OCD28" s="61"/>
      <c r="OCE28" s="61"/>
      <c r="OCF28" s="61"/>
      <c r="OCG28" s="61"/>
      <c r="OCH28" s="61"/>
      <c r="OCI28" s="61"/>
      <c r="OCJ28" s="61"/>
      <c r="OCK28" s="61"/>
      <c r="OCL28" s="61"/>
      <c r="OCM28" s="61"/>
      <c r="OCN28" s="61"/>
      <c r="OCO28" s="61"/>
      <c r="OCP28" s="61"/>
      <c r="OCQ28" s="61"/>
      <c r="OCR28" s="61"/>
      <c r="OCS28" s="61"/>
      <c r="OCT28" s="61"/>
      <c r="OCU28" s="61"/>
      <c r="OCV28" s="61"/>
      <c r="OCW28" s="61"/>
      <c r="OCX28" s="61"/>
      <c r="OCY28" s="61"/>
      <c r="OCZ28" s="61"/>
      <c r="ODA28" s="61"/>
      <c r="ODB28" s="61"/>
      <c r="ODC28" s="61"/>
      <c r="ODD28" s="61"/>
      <c r="ODE28" s="61"/>
      <c r="ODF28" s="61"/>
      <c r="ODG28" s="61"/>
      <c r="ODH28" s="61"/>
      <c r="ODI28" s="61"/>
      <c r="ODJ28" s="61"/>
      <c r="ODK28" s="61"/>
      <c r="ODL28" s="61"/>
      <c r="ODM28" s="61"/>
      <c r="ODN28" s="61"/>
      <c r="ODO28" s="61"/>
      <c r="ODP28" s="61"/>
      <c r="ODQ28" s="61"/>
      <c r="ODR28" s="61"/>
      <c r="ODS28" s="61"/>
      <c r="ODT28" s="61"/>
      <c r="ODU28" s="61"/>
      <c r="ODV28" s="61"/>
      <c r="ODW28" s="61"/>
      <c r="ODX28" s="61"/>
      <c r="ODY28" s="61"/>
      <c r="ODZ28" s="61"/>
      <c r="OEA28" s="61"/>
      <c r="OEB28" s="61"/>
      <c r="OEC28" s="61"/>
      <c r="OED28" s="61"/>
      <c r="OEE28" s="61"/>
      <c r="OEF28" s="61"/>
      <c r="OEG28" s="61"/>
      <c r="OEH28" s="61"/>
      <c r="OEI28" s="61"/>
      <c r="OEJ28" s="61"/>
      <c r="OEK28" s="61"/>
      <c r="OEL28" s="61"/>
      <c r="OEM28" s="61"/>
      <c r="OEN28" s="61"/>
      <c r="OEO28" s="61"/>
      <c r="OEP28" s="61"/>
      <c r="OEQ28" s="61"/>
      <c r="OER28" s="61"/>
      <c r="OES28" s="61"/>
      <c r="OET28" s="61"/>
      <c r="OEU28" s="61"/>
      <c r="OEV28" s="61"/>
      <c r="OEW28" s="61"/>
      <c r="OEX28" s="61"/>
      <c r="OEY28" s="61"/>
      <c r="OEZ28" s="61"/>
      <c r="OFA28" s="61"/>
      <c r="OFB28" s="61"/>
      <c r="OFC28" s="61"/>
      <c r="OFD28" s="61"/>
      <c r="OFE28" s="61"/>
      <c r="OFF28" s="61"/>
      <c r="OFG28" s="61"/>
      <c r="OFH28" s="61"/>
      <c r="OFI28" s="61"/>
      <c r="OFJ28" s="61"/>
      <c r="OFK28" s="61"/>
      <c r="OFL28" s="61"/>
      <c r="OFM28" s="61"/>
      <c r="OFN28" s="61"/>
      <c r="OFO28" s="61"/>
      <c r="OFP28" s="61"/>
      <c r="OFQ28" s="61"/>
      <c r="OFR28" s="61"/>
      <c r="OFS28" s="61"/>
      <c r="OFT28" s="61"/>
      <c r="OFU28" s="61"/>
      <c r="OFV28" s="61"/>
      <c r="OFW28" s="61"/>
      <c r="OFX28" s="61"/>
      <c r="OFY28" s="61"/>
      <c r="OFZ28" s="61"/>
      <c r="OGA28" s="61"/>
      <c r="OGB28" s="61"/>
      <c r="OGC28" s="61"/>
      <c r="OGD28" s="61"/>
      <c r="OGE28" s="61"/>
      <c r="OGF28" s="61"/>
      <c r="OGG28" s="61"/>
      <c r="OGH28" s="61"/>
      <c r="OGI28" s="61"/>
      <c r="OGJ28" s="61"/>
      <c r="OGK28" s="61"/>
      <c r="OGL28" s="61"/>
      <c r="OGM28" s="61"/>
      <c r="OGN28" s="61"/>
      <c r="OGO28" s="61"/>
      <c r="OGP28" s="61"/>
      <c r="OGQ28" s="61"/>
      <c r="OGR28" s="61"/>
      <c r="OGS28" s="61"/>
      <c r="OGT28" s="61"/>
      <c r="OGU28" s="61"/>
      <c r="OGV28" s="61"/>
      <c r="OGW28" s="61"/>
      <c r="OGX28" s="61"/>
      <c r="OGY28" s="61"/>
      <c r="OGZ28" s="61"/>
      <c r="OHA28" s="61"/>
      <c r="OHB28" s="61"/>
      <c r="OHC28" s="61"/>
      <c r="OHD28" s="61"/>
      <c r="OHE28" s="61"/>
      <c r="OHF28" s="61"/>
      <c r="OHG28" s="61"/>
      <c r="OHH28" s="61"/>
      <c r="OHI28" s="61"/>
      <c r="OHJ28" s="61"/>
      <c r="OHK28" s="61"/>
      <c r="OHL28" s="61"/>
      <c r="OHM28" s="61"/>
      <c r="OHN28" s="61"/>
      <c r="OHO28" s="61"/>
      <c r="OHP28" s="61"/>
      <c r="OHQ28" s="61"/>
      <c r="OHR28" s="61"/>
      <c r="OHS28" s="61"/>
      <c r="OHT28" s="61"/>
      <c r="OHU28" s="61"/>
      <c r="OHV28" s="61"/>
      <c r="OHW28" s="61"/>
      <c r="OHX28" s="61"/>
      <c r="OHY28" s="61"/>
      <c r="OHZ28" s="61"/>
      <c r="OIA28" s="61"/>
      <c r="OIB28" s="61"/>
      <c r="OIC28" s="61"/>
      <c r="OID28" s="61"/>
      <c r="OIE28" s="61"/>
      <c r="OIF28" s="61"/>
      <c r="OIG28" s="61"/>
      <c r="OIH28" s="61"/>
      <c r="OII28" s="61"/>
      <c r="OIJ28" s="61"/>
      <c r="OIK28" s="61"/>
      <c r="OIL28" s="61"/>
      <c r="OIM28" s="61"/>
      <c r="OIN28" s="61"/>
      <c r="OIO28" s="61"/>
      <c r="OIP28" s="61"/>
      <c r="OIQ28" s="61"/>
      <c r="OIR28" s="61"/>
      <c r="OIS28" s="61"/>
      <c r="OIT28" s="61"/>
      <c r="OIU28" s="61"/>
      <c r="OIV28" s="61"/>
      <c r="OIW28" s="61"/>
      <c r="OIX28" s="61"/>
      <c r="OIY28" s="61"/>
      <c r="OIZ28" s="61"/>
      <c r="OJA28" s="61"/>
      <c r="OJB28" s="61"/>
      <c r="OJC28" s="61"/>
      <c r="OJD28" s="61"/>
      <c r="OJE28" s="61"/>
      <c r="OJF28" s="61"/>
      <c r="OJG28" s="61"/>
      <c r="OJH28" s="61"/>
      <c r="OJI28" s="61"/>
      <c r="OJJ28" s="61"/>
      <c r="OJK28" s="61"/>
      <c r="OJL28" s="61"/>
      <c r="OJM28" s="61"/>
      <c r="OJN28" s="61"/>
      <c r="OJO28" s="61"/>
      <c r="OJP28" s="61"/>
      <c r="OJQ28" s="61"/>
      <c r="OJR28" s="61"/>
      <c r="OJS28" s="61"/>
      <c r="OJT28" s="61"/>
      <c r="OJU28" s="61"/>
      <c r="OJV28" s="61"/>
      <c r="OJW28" s="61"/>
      <c r="OJX28" s="61"/>
      <c r="OJY28" s="61"/>
      <c r="OJZ28" s="61"/>
      <c r="OKA28" s="61"/>
      <c r="OKB28" s="61"/>
      <c r="OKC28" s="61"/>
      <c r="OKD28" s="61"/>
      <c r="OKE28" s="61"/>
      <c r="OKF28" s="61"/>
      <c r="OKG28" s="61"/>
      <c r="OKH28" s="61"/>
      <c r="OKI28" s="61"/>
      <c r="OKJ28" s="61"/>
      <c r="OKK28" s="61"/>
      <c r="OKL28" s="61"/>
      <c r="OKM28" s="61"/>
      <c r="OKN28" s="61"/>
      <c r="OKO28" s="61"/>
      <c r="OKP28" s="61"/>
      <c r="OKQ28" s="61"/>
      <c r="OKR28" s="61"/>
      <c r="OKS28" s="61"/>
      <c r="OKT28" s="61"/>
      <c r="OKU28" s="61"/>
      <c r="OKV28" s="61"/>
      <c r="OKW28" s="61"/>
      <c r="OKX28" s="61"/>
      <c r="OKY28" s="61"/>
      <c r="OKZ28" s="61"/>
      <c r="OLA28" s="61"/>
      <c r="OLB28" s="61"/>
      <c r="OLC28" s="61"/>
      <c r="OLD28" s="61"/>
      <c r="OLE28" s="61"/>
      <c r="OLF28" s="61"/>
      <c r="OLG28" s="61"/>
      <c r="OLH28" s="61"/>
      <c r="OLI28" s="61"/>
      <c r="OLJ28" s="61"/>
      <c r="OLK28" s="61"/>
      <c r="OLL28" s="61"/>
      <c r="OLM28" s="61"/>
      <c r="OLN28" s="61"/>
      <c r="OLO28" s="61"/>
      <c r="OLP28" s="61"/>
      <c r="OLQ28" s="61"/>
      <c r="OLR28" s="61"/>
      <c r="OLS28" s="61"/>
      <c r="OLT28" s="61"/>
      <c r="OLU28" s="61"/>
      <c r="OLV28" s="61"/>
      <c r="OLW28" s="61"/>
      <c r="OLX28" s="61"/>
      <c r="OLY28" s="61"/>
      <c r="OLZ28" s="61"/>
      <c r="OMA28" s="61"/>
      <c r="OMB28" s="61"/>
      <c r="OMC28" s="61"/>
      <c r="OMD28" s="61"/>
      <c r="OME28" s="61"/>
      <c r="OMF28" s="61"/>
      <c r="OMG28" s="61"/>
      <c r="OMH28" s="61"/>
      <c r="OMI28" s="61"/>
      <c r="OMJ28" s="61"/>
      <c r="OMK28" s="61"/>
      <c r="OML28" s="61"/>
      <c r="OMM28" s="61"/>
      <c r="OMN28" s="61"/>
      <c r="OMO28" s="61"/>
      <c r="OMP28" s="61"/>
      <c r="OMQ28" s="61"/>
      <c r="OMR28" s="61"/>
      <c r="OMS28" s="61"/>
      <c r="OMT28" s="61"/>
      <c r="OMU28" s="61"/>
      <c r="OMV28" s="61"/>
      <c r="OMW28" s="61"/>
      <c r="OMX28" s="61"/>
      <c r="OMY28" s="61"/>
      <c r="OMZ28" s="61"/>
      <c r="ONA28" s="61"/>
      <c r="ONB28" s="61"/>
      <c r="ONC28" s="61"/>
      <c r="OND28" s="61"/>
      <c r="ONE28" s="61"/>
      <c r="ONF28" s="61"/>
      <c r="ONG28" s="61"/>
      <c r="ONH28" s="61"/>
      <c r="ONI28" s="61"/>
      <c r="ONJ28" s="61"/>
      <c r="ONK28" s="61"/>
      <c r="ONL28" s="61"/>
      <c r="ONM28" s="61"/>
      <c r="ONN28" s="61"/>
      <c r="ONO28" s="61"/>
      <c r="ONP28" s="61"/>
      <c r="ONQ28" s="61"/>
      <c r="ONR28" s="61"/>
      <c r="ONS28" s="61"/>
      <c r="ONT28" s="61"/>
      <c r="ONU28" s="61"/>
      <c r="ONV28" s="61"/>
      <c r="ONW28" s="61"/>
      <c r="ONX28" s="61"/>
      <c r="ONY28" s="61"/>
      <c r="ONZ28" s="61"/>
      <c r="OOA28" s="61"/>
      <c r="OOB28" s="61"/>
      <c r="OOC28" s="61"/>
      <c r="OOD28" s="61"/>
      <c r="OOE28" s="61"/>
      <c r="OOF28" s="61"/>
      <c r="OOG28" s="61"/>
      <c r="OOH28" s="61"/>
      <c r="OOI28" s="61"/>
      <c r="OOJ28" s="61"/>
      <c r="OOK28" s="61"/>
      <c r="OOL28" s="61"/>
      <c r="OOM28" s="61"/>
      <c r="OON28" s="61"/>
      <c r="OOO28" s="61"/>
      <c r="OOP28" s="61"/>
      <c r="OOQ28" s="61"/>
      <c r="OOR28" s="61"/>
      <c r="OOS28" s="61"/>
      <c r="OOT28" s="61"/>
      <c r="OOU28" s="61"/>
      <c r="OOV28" s="61"/>
      <c r="OOW28" s="61"/>
      <c r="OOX28" s="61"/>
      <c r="OOY28" s="61"/>
      <c r="OOZ28" s="61"/>
      <c r="OPA28" s="61"/>
      <c r="OPB28" s="61"/>
      <c r="OPC28" s="61"/>
      <c r="OPD28" s="61"/>
      <c r="OPE28" s="61"/>
      <c r="OPF28" s="61"/>
      <c r="OPG28" s="61"/>
      <c r="OPH28" s="61"/>
      <c r="OPI28" s="61"/>
      <c r="OPJ28" s="61"/>
      <c r="OPK28" s="61"/>
      <c r="OPL28" s="61"/>
      <c r="OPM28" s="61"/>
      <c r="OPN28" s="61"/>
      <c r="OPO28" s="61"/>
      <c r="OPP28" s="61"/>
      <c r="OPQ28" s="61"/>
      <c r="OPR28" s="61"/>
      <c r="OPS28" s="61"/>
      <c r="OPT28" s="61"/>
      <c r="OPU28" s="61"/>
      <c r="OPV28" s="61"/>
      <c r="OPW28" s="61"/>
      <c r="OPX28" s="61"/>
      <c r="OPY28" s="61"/>
      <c r="OPZ28" s="61"/>
      <c r="OQA28" s="61"/>
      <c r="OQB28" s="61"/>
      <c r="OQC28" s="61"/>
      <c r="OQD28" s="61"/>
      <c r="OQE28" s="61"/>
      <c r="OQF28" s="61"/>
      <c r="OQG28" s="61"/>
      <c r="OQH28" s="61"/>
      <c r="OQI28" s="61"/>
      <c r="OQJ28" s="61"/>
      <c r="OQK28" s="61"/>
      <c r="OQL28" s="61"/>
      <c r="OQM28" s="61"/>
      <c r="OQN28" s="61"/>
      <c r="OQO28" s="61"/>
      <c r="OQP28" s="61"/>
      <c r="OQQ28" s="61"/>
      <c r="OQR28" s="61"/>
      <c r="OQS28" s="61"/>
      <c r="OQT28" s="61"/>
      <c r="OQU28" s="61"/>
      <c r="OQV28" s="61"/>
      <c r="OQW28" s="61"/>
      <c r="OQX28" s="61"/>
      <c r="OQY28" s="61"/>
      <c r="OQZ28" s="61"/>
      <c r="ORA28" s="61"/>
      <c r="ORB28" s="61"/>
      <c r="ORC28" s="61"/>
      <c r="ORD28" s="61"/>
      <c r="ORE28" s="61"/>
      <c r="ORF28" s="61"/>
      <c r="ORG28" s="61"/>
      <c r="ORH28" s="61"/>
      <c r="ORI28" s="61"/>
      <c r="ORJ28" s="61"/>
      <c r="ORK28" s="61"/>
      <c r="ORL28" s="61"/>
      <c r="ORM28" s="61"/>
      <c r="ORN28" s="61"/>
      <c r="ORO28" s="61"/>
      <c r="ORP28" s="61"/>
      <c r="ORQ28" s="61"/>
      <c r="ORR28" s="61"/>
      <c r="ORS28" s="61"/>
      <c r="ORT28" s="61"/>
      <c r="ORU28" s="61"/>
      <c r="ORV28" s="61"/>
      <c r="ORW28" s="61"/>
      <c r="ORX28" s="61"/>
      <c r="ORY28" s="61"/>
      <c r="ORZ28" s="61"/>
      <c r="OSA28" s="61"/>
      <c r="OSB28" s="61"/>
      <c r="OSC28" s="61"/>
      <c r="OSD28" s="61"/>
      <c r="OSE28" s="61"/>
      <c r="OSF28" s="61"/>
      <c r="OSG28" s="61"/>
      <c r="OSH28" s="61"/>
      <c r="OSI28" s="61"/>
      <c r="OSJ28" s="61"/>
      <c r="OSK28" s="61"/>
      <c r="OSL28" s="61"/>
      <c r="OSM28" s="61"/>
      <c r="OSN28" s="61"/>
      <c r="OSO28" s="61"/>
      <c r="OSP28" s="61"/>
      <c r="OSQ28" s="61"/>
      <c r="OSR28" s="61"/>
      <c r="OSS28" s="61"/>
      <c r="OST28" s="61"/>
      <c r="OSU28" s="61"/>
      <c r="OSV28" s="61"/>
      <c r="OSW28" s="61"/>
      <c r="OSX28" s="61"/>
      <c r="OSY28" s="61"/>
      <c r="OSZ28" s="61"/>
      <c r="OTA28" s="61"/>
      <c r="OTB28" s="61"/>
      <c r="OTC28" s="61"/>
      <c r="OTD28" s="61"/>
      <c r="OTE28" s="61"/>
      <c r="OTF28" s="61"/>
      <c r="OTG28" s="61"/>
      <c r="OTH28" s="61"/>
      <c r="OTI28" s="61"/>
      <c r="OTJ28" s="61"/>
      <c r="OTK28" s="61"/>
      <c r="OTL28" s="61"/>
      <c r="OTM28" s="61"/>
      <c r="OTN28" s="61"/>
      <c r="OTO28" s="61"/>
      <c r="OTP28" s="61"/>
      <c r="OTQ28" s="61"/>
      <c r="OTR28" s="61"/>
      <c r="OTS28" s="61"/>
      <c r="OTT28" s="61"/>
      <c r="OTU28" s="61"/>
      <c r="OTV28" s="61"/>
      <c r="OTW28" s="61"/>
      <c r="OTX28" s="61"/>
      <c r="OTY28" s="61"/>
      <c r="OTZ28" s="61"/>
      <c r="OUA28" s="61"/>
      <c r="OUB28" s="61"/>
      <c r="OUC28" s="61"/>
      <c r="OUD28" s="61"/>
      <c r="OUE28" s="61"/>
      <c r="OUF28" s="61"/>
      <c r="OUG28" s="61"/>
      <c r="OUH28" s="61"/>
      <c r="OUI28" s="61"/>
      <c r="OUJ28" s="61"/>
      <c r="OUK28" s="61"/>
      <c r="OUL28" s="61"/>
      <c r="OUM28" s="61"/>
      <c r="OUN28" s="61"/>
      <c r="OUO28" s="61"/>
      <c r="OUP28" s="61"/>
      <c r="OUQ28" s="61"/>
      <c r="OUR28" s="61"/>
      <c r="OUS28" s="61"/>
      <c r="OUT28" s="61"/>
      <c r="OUU28" s="61"/>
      <c r="OUV28" s="61"/>
      <c r="OUW28" s="61"/>
      <c r="OUX28" s="61"/>
      <c r="OUY28" s="61"/>
      <c r="OUZ28" s="61"/>
      <c r="OVA28" s="61"/>
      <c r="OVB28" s="61"/>
      <c r="OVC28" s="61"/>
      <c r="OVD28" s="61"/>
      <c r="OVE28" s="61"/>
      <c r="OVF28" s="61"/>
      <c r="OVG28" s="61"/>
      <c r="OVH28" s="61"/>
      <c r="OVI28" s="61"/>
      <c r="OVJ28" s="61"/>
      <c r="OVK28" s="61"/>
      <c r="OVL28" s="61"/>
      <c r="OVM28" s="61"/>
      <c r="OVN28" s="61"/>
      <c r="OVO28" s="61"/>
      <c r="OVP28" s="61"/>
      <c r="OVQ28" s="61"/>
      <c r="OVR28" s="61"/>
      <c r="OVS28" s="61"/>
      <c r="OVT28" s="61"/>
      <c r="OVU28" s="61"/>
      <c r="OVV28" s="61"/>
      <c r="OVW28" s="61"/>
      <c r="OVX28" s="61"/>
      <c r="OVY28" s="61"/>
      <c r="OVZ28" s="61"/>
      <c r="OWA28" s="61"/>
      <c r="OWB28" s="61"/>
      <c r="OWC28" s="61"/>
      <c r="OWD28" s="61"/>
      <c r="OWE28" s="61"/>
      <c r="OWF28" s="61"/>
      <c r="OWG28" s="61"/>
      <c r="OWH28" s="61"/>
      <c r="OWI28" s="61"/>
      <c r="OWJ28" s="61"/>
      <c r="OWK28" s="61"/>
      <c r="OWL28" s="61"/>
      <c r="OWM28" s="61"/>
      <c r="OWN28" s="61"/>
      <c r="OWO28" s="61"/>
      <c r="OWP28" s="61"/>
      <c r="OWQ28" s="61"/>
      <c r="OWR28" s="61"/>
      <c r="OWS28" s="61"/>
      <c r="OWT28" s="61"/>
      <c r="OWU28" s="61"/>
      <c r="OWV28" s="61"/>
      <c r="OWW28" s="61"/>
      <c r="OWX28" s="61"/>
      <c r="OWY28" s="61"/>
      <c r="OWZ28" s="61"/>
      <c r="OXA28" s="61"/>
      <c r="OXB28" s="61"/>
      <c r="OXC28" s="61"/>
      <c r="OXD28" s="61"/>
      <c r="OXE28" s="61"/>
      <c r="OXF28" s="61"/>
      <c r="OXG28" s="61"/>
      <c r="OXH28" s="61"/>
      <c r="OXI28" s="61"/>
      <c r="OXJ28" s="61"/>
      <c r="OXK28" s="61"/>
      <c r="OXL28" s="61"/>
      <c r="OXM28" s="61"/>
      <c r="OXN28" s="61"/>
      <c r="OXO28" s="61"/>
      <c r="OXP28" s="61"/>
      <c r="OXQ28" s="61"/>
      <c r="OXR28" s="61"/>
      <c r="OXS28" s="61"/>
      <c r="OXT28" s="61"/>
      <c r="OXU28" s="61"/>
      <c r="OXV28" s="61"/>
      <c r="OXW28" s="61"/>
      <c r="OXX28" s="61"/>
      <c r="OXY28" s="61"/>
      <c r="OXZ28" s="61"/>
      <c r="OYA28" s="61"/>
      <c r="OYB28" s="61"/>
      <c r="OYC28" s="61"/>
      <c r="OYD28" s="61"/>
      <c r="OYE28" s="61"/>
      <c r="OYF28" s="61"/>
      <c r="OYG28" s="61"/>
      <c r="OYH28" s="61"/>
      <c r="OYI28" s="61"/>
      <c r="OYJ28" s="61"/>
      <c r="OYK28" s="61"/>
      <c r="OYL28" s="61"/>
      <c r="OYM28" s="61"/>
      <c r="OYN28" s="61"/>
      <c r="OYO28" s="61"/>
      <c r="OYP28" s="61"/>
      <c r="OYQ28" s="61"/>
      <c r="OYR28" s="61"/>
      <c r="OYS28" s="61"/>
      <c r="OYT28" s="61"/>
      <c r="OYU28" s="61"/>
      <c r="OYV28" s="61"/>
      <c r="OYW28" s="61"/>
      <c r="OYX28" s="61"/>
      <c r="OYY28" s="61"/>
      <c r="OYZ28" s="61"/>
      <c r="OZA28" s="61"/>
      <c r="OZB28" s="61"/>
      <c r="OZC28" s="61"/>
      <c r="OZD28" s="61"/>
      <c r="OZE28" s="61"/>
      <c r="OZF28" s="61"/>
      <c r="OZG28" s="61"/>
      <c r="OZH28" s="61"/>
      <c r="OZI28" s="61"/>
      <c r="OZJ28" s="61"/>
      <c r="OZK28" s="61"/>
      <c r="OZL28" s="61"/>
      <c r="OZM28" s="61"/>
      <c r="OZN28" s="61"/>
      <c r="OZO28" s="61"/>
      <c r="OZP28" s="61"/>
      <c r="OZQ28" s="61"/>
      <c r="OZR28" s="61"/>
      <c r="OZS28" s="61"/>
      <c r="OZT28" s="61"/>
      <c r="OZU28" s="61"/>
      <c r="OZV28" s="61"/>
      <c r="OZW28" s="61"/>
      <c r="OZX28" s="61"/>
      <c r="OZY28" s="61"/>
      <c r="OZZ28" s="61"/>
      <c r="PAA28" s="61"/>
      <c r="PAB28" s="61"/>
      <c r="PAC28" s="61"/>
      <c r="PAD28" s="61"/>
      <c r="PAE28" s="61"/>
      <c r="PAF28" s="61"/>
      <c r="PAG28" s="61"/>
      <c r="PAH28" s="61"/>
      <c r="PAI28" s="61"/>
      <c r="PAJ28" s="61"/>
      <c r="PAK28" s="61"/>
      <c r="PAL28" s="61"/>
      <c r="PAM28" s="61"/>
      <c r="PAN28" s="61"/>
      <c r="PAO28" s="61"/>
      <c r="PAP28" s="61"/>
      <c r="PAQ28" s="61"/>
      <c r="PAR28" s="61"/>
      <c r="PAS28" s="61"/>
      <c r="PAT28" s="61"/>
      <c r="PAU28" s="61"/>
      <c r="PAV28" s="61"/>
      <c r="PAW28" s="61"/>
      <c r="PAX28" s="61"/>
      <c r="PAY28" s="61"/>
      <c r="PAZ28" s="61"/>
      <c r="PBA28" s="61"/>
      <c r="PBB28" s="61"/>
      <c r="PBC28" s="61"/>
      <c r="PBD28" s="61"/>
      <c r="PBE28" s="61"/>
      <c r="PBF28" s="61"/>
      <c r="PBG28" s="61"/>
      <c r="PBH28" s="61"/>
      <c r="PBI28" s="61"/>
      <c r="PBJ28" s="61"/>
      <c r="PBK28" s="61"/>
      <c r="PBL28" s="61"/>
      <c r="PBM28" s="61"/>
      <c r="PBN28" s="61"/>
      <c r="PBO28" s="61"/>
      <c r="PBP28" s="61"/>
      <c r="PBQ28" s="61"/>
      <c r="PBR28" s="61"/>
      <c r="PBS28" s="61"/>
      <c r="PBT28" s="61"/>
      <c r="PBU28" s="61"/>
      <c r="PBV28" s="61"/>
      <c r="PBW28" s="61"/>
      <c r="PBX28" s="61"/>
      <c r="PBY28" s="61"/>
      <c r="PBZ28" s="61"/>
      <c r="PCA28" s="61"/>
      <c r="PCB28" s="61"/>
      <c r="PCC28" s="61"/>
      <c r="PCD28" s="61"/>
      <c r="PCE28" s="61"/>
      <c r="PCF28" s="61"/>
      <c r="PCG28" s="61"/>
      <c r="PCH28" s="61"/>
      <c r="PCI28" s="61"/>
      <c r="PCJ28" s="61"/>
      <c r="PCK28" s="61"/>
      <c r="PCL28" s="61"/>
      <c r="PCM28" s="61"/>
      <c r="PCN28" s="61"/>
      <c r="PCO28" s="61"/>
      <c r="PCP28" s="61"/>
      <c r="PCQ28" s="61"/>
      <c r="PCR28" s="61"/>
      <c r="PCS28" s="61"/>
      <c r="PCT28" s="61"/>
      <c r="PCU28" s="61"/>
      <c r="PCV28" s="61"/>
      <c r="PCW28" s="61"/>
      <c r="PCX28" s="61"/>
      <c r="PCY28" s="61"/>
      <c r="PCZ28" s="61"/>
      <c r="PDA28" s="61"/>
      <c r="PDB28" s="61"/>
      <c r="PDC28" s="61"/>
      <c r="PDD28" s="61"/>
      <c r="PDE28" s="61"/>
      <c r="PDF28" s="61"/>
      <c r="PDG28" s="61"/>
      <c r="PDH28" s="61"/>
      <c r="PDI28" s="61"/>
      <c r="PDJ28" s="61"/>
      <c r="PDK28" s="61"/>
      <c r="PDL28" s="61"/>
      <c r="PDM28" s="61"/>
      <c r="PDN28" s="61"/>
      <c r="PDO28" s="61"/>
      <c r="PDP28" s="61"/>
      <c r="PDQ28" s="61"/>
      <c r="PDR28" s="61"/>
      <c r="PDS28" s="61"/>
      <c r="PDT28" s="61"/>
      <c r="PDU28" s="61"/>
      <c r="PDV28" s="61"/>
      <c r="PDW28" s="61"/>
      <c r="PDX28" s="61"/>
      <c r="PDY28" s="61"/>
      <c r="PDZ28" s="61"/>
      <c r="PEA28" s="61"/>
      <c r="PEB28" s="61"/>
      <c r="PEC28" s="61"/>
      <c r="PED28" s="61"/>
      <c r="PEE28" s="61"/>
      <c r="PEF28" s="61"/>
      <c r="PEG28" s="61"/>
      <c r="PEH28" s="61"/>
      <c r="PEI28" s="61"/>
      <c r="PEJ28" s="61"/>
      <c r="PEK28" s="61"/>
      <c r="PEL28" s="61"/>
      <c r="PEM28" s="61"/>
      <c r="PEN28" s="61"/>
      <c r="PEO28" s="61"/>
      <c r="PEP28" s="61"/>
      <c r="PEQ28" s="61"/>
      <c r="PER28" s="61"/>
      <c r="PES28" s="61"/>
      <c r="PET28" s="61"/>
      <c r="PEU28" s="61"/>
      <c r="PEV28" s="61"/>
      <c r="PEW28" s="61"/>
      <c r="PEX28" s="61"/>
      <c r="PEY28" s="61"/>
      <c r="PEZ28" s="61"/>
      <c r="PFA28" s="61"/>
      <c r="PFB28" s="61"/>
      <c r="PFC28" s="61"/>
      <c r="PFD28" s="61"/>
      <c r="PFE28" s="61"/>
      <c r="PFF28" s="61"/>
      <c r="PFG28" s="61"/>
      <c r="PFH28" s="61"/>
      <c r="PFI28" s="61"/>
      <c r="PFJ28" s="61"/>
      <c r="PFK28" s="61"/>
      <c r="PFL28" s="61"/>
      <c r="PFM28" s="61"/>
      <c r="PFN28" s="61"/>
      <c r="PFO28" s="61"/>
      <c r="PFP28" s="61"/>
      <c r="PFQ28" s="61"/>
      <c r="PFR28" s="61"/>
      <c r="PFS28" s="61"/>
      <c r="PFT28" s="61"/>
      <c r="PFU28" s="61"/>
      <c r="PFV28" s="61"/>
      <c r="PFW28" s="61"/>
      <c r="PFX28" s="61"/>
      <c r="PFY28" s="61"/>
      <c r="PFZ28" s="61"/>
      <c r="PGA28" s="61"/>
      <c r="PGB28" s="61"/>
      <c r="PGC28" s="61"/>
      <c r="PGD28" s="61"/>
      <c r="PGE28" s="61"/>
      <c r="PGF28" s="61"/>
      <c r="PGG28" s="61"/>
      <c r="PGH28" s="61"/>
      <c r="PGI28" s="61"/>
      <c r="PGJ28" s="61"/>
      <c r="PGK28" s="61"/>
      <c r="PGL28" s="61"/>
      <c r="PGM28" s="61"/>
      <c r="PGN28" s="61"/>
      <c r="PGO28" s="61"/>
      <c r="PGP28" s="61"/>
      <c r="PGQ28" s="61"/>
      <c r="PGR28" s="61"/>
      <c r="PGS28" s="61"/>
      <c r="PGT28" s="61"/>
      <c r="PGU28" s="61"/>
      <c r="PGV28" s="61"/>
      <c r="PGW28" s="61"/>
      <c r="PGX28" s="61"/>
      <c r="PGY28" s="61"/>
      <c r="PGZ28" s="61"/>
      <c r="PHA28" s="61"/>
      <c r="PHB28" s="61"/>
      <c r="PHC28" s="61"/>
      <c r="PHD28" s="61"/>
      <c r="PHE28" s="61"/>
      <c r="PHF28" s="61"/>
      <c r="PHG28" s="61"/>
      <c r="PHH28" s="61"/>
      <c r="PHI28" s="61"/>
      <c r="PHJ28" s="61"/>
      <c r="PHK28" s="61"/>
      <c r="PHL28" s="61"/>
      <c r="PHM28" s="61"/>
      <c r="PHN28" s="61"/>
      <c r="PHO28" s="61"/>
      <c r="PHP28" s="61"/>
      <c r="PHQ28" s="61"/>
      <c r="PHR28" s="61"/>
      <c r="PHS28" s="61"/>
      <c r="PHT28" s="61"/>
      <c r="PHU28" s="61"/>
      <c r="PHV28" s="61"/>
      <c r="PHW28" s="61"/>
      <c r="PHX28" s="61"/>
      <c r="PHY28" s="61"/>
      <c r="PHZ28" s="61"/>
      <c r="PIA28" s="61"/>
      <c r="PIB28" s="61"/>
      <c r="PIC28" s="61"/>
      <c r="PID28" s="61"/>
      <c r="PIE28" s="61"/>
      <c r="PIF28" s="61"/>
      <c r="PIG28" s="61"/>
      <c r="PIH28" s="61"/>
      <c r="PII28" s="61"/>
      <c r="PIJ28" s="61"/>
      <c r="PIK28" s="61"/>
      <c r="PIL28" s="61"/>
      <c r="PIM28" s="61"/>
      <c r="PIN28" s="61"/>
      <c r="PIO28" s="61"/>
      <c r="PIP28" s="61"/>
      <c r="PIQ28" s="61"/>
      <c r="PIR28" s="61"/>
      <c r="PIS28" s="61"/>
      <c r="PIT28" s="61"/>
      <c r="PIU28" s="61"/>
      <c r="PIV28" s="61"/>
      <c r="PIW28" s="61"/>
      <c r="PIX28" s="61"/>
      <c r="PIY28" s="61"/>
      <c r="PIZ28" s="61"/>
      <c r="PJA28" s="61"/>
      <c r="PJB28" s="61"/>
      <c r="PJC28" s="61"/>
      <c r="PJD28" s="61"/>
      <c r="PJE28" s="61"/>
      <c r="PJF28" s="61"/>
      <c r="PJG28" s="61"/>
      <c r="PJH28" s="61"/>
      <c r="PJI28" s="61"/>
      <c r="PJJ28" s="61"/>
      <c r="PJK28" s="61"/>
      <c r="PJL28" s="61"/>
      <c r="PJM28" s="61"/>
      <c r="PJN28" s="61"/>
      <c r="PJO28" s="61"/>
      <c r="PJP28" s="61"/>
      <c r="PJQ28" s="61"/>
      <c r="PJR28" s="61"/>
      <c r="PJS28" s="61"/>
      <c r="PJT28" s="61"/>
      <c r="PJU28" s="61"/>
      <c r="PJV28" s="61"/>
      <c r="PJW28" s="61"/>
      <c r="PJX28" s="61"/>
      <c r="PJY28" s="61"/>
      <c r="PJZ28" s="61"/>
      <c r="PKA28" s="61"/>
      <c r="PKB28" s="61"/>
      <c r="PKC28" s="61"/>
      <c r="PKD28" s="61"/>
      <c r="PKE28" s="61"/>
      <c r="PKF28" s="61"/>
      <c r="PKG28" s="61"/>
      <c r="PKH28" s="61"/>
      <c r="PKI28" s="61"/>
      <c r="PKJ28" s="61"/>
      <c r="PKK28" s="61"/>
      <c r="PKL28" s="61"/>
      <c r="PKM28" s="61"/>
      <c r="PKN28" s="61"/>
      <c r="PKO28" s="61"/>
      <c r="PKP28" s="61"/>
      <c r="PKQ28" s="61"/>
      <c r="PKR28" s="61"/>
      <c r="PKS28" s="61"/>
      <c r="PKT28" s="61"/>
      <c r="PKU28" s="61"/>
      <c r="PKV28" s="61"/>
      <c r="PKW28" s="61"/>
      <c r="PKX28" s="61"/>
      <c r="PKY28" s="61"/>
      <c r="PKZ28" s="61"/>
      <c r="PLA28" s="61"/>
      <c r="PLB28" s="61"/>
      <c r="PLC28" s="61"/>
      <c r="PLD28" s="61"/>
      <c r="PLE28" s="61"/>
      <c r="PLF28" s="61"/>
      <c r="PLG28" s="61"/>
      <c r="PLH28" s="61"/>
      <c r="PLI28" s="61"/>
      <c r="PLJ28" s="61"/>
      <c r="PLK28" s="61"/>
      <c r="PLL28" s="61"/>
      <c r="PLM28" s="61"/>
      <c r="PLN28" s="61"/>
      <c r="PLO28" s="61"/>
      <c r="PLP28" s="61"/>
      <c r="PLQ28" s="61"/>
      <c r="PLR28" s="61"/>
      <c r="PLS28" s="61"/>
      <c r="PLT28" s="61"/>
      <c r="PLU28" s="61"/>
      <c r="PLV28" s="61"/>
      <c r="PLW28" s="61"/>
      <c r="PLX28" s="61"/>
      <c r="PLY28" s="61"/>
      <c r="PLZ28" s="61"/>
      <c r="PMA28" s="61"/>
      <c r="PMB28" s="61"/>
      <c r="PMC28" s="61"/>
      <c r="PMD28" s="61"/>
      <c r="PME28" s="61"/>
      <c r="PMF28" s="61"/>
      <c r="PMG28" s="61"/>
      <c r="PMH28" s="61"/>
      <c r="PMI28" s="61"/>
      <c r="PMJ28" s="61"/>
      <c r="PMK28" s="61"/>
      <c r="PML28" s="61"/>
      <c r="PMM28" s="61"/>
      <c r="PMN28" s="61"/>
      <c r="PMO28" s="61"/>
      <c r="PMP28" s="61"/>
      <c r="PMQ28" s="61"/>
      <c r="PMR28" s="61"/>
      <c r="PMS28" s="61"/>
      <c r="PMT28" s="61"/>
      <c r="PMU28" s="61"/>
      <c r="PMV28" s="61"/>
      <c r="PMW28" s="61"/>
      <c r="PMX28" s="61"/>
      <c r="PMY28" s="61"/>
      <c r="PMZ28" s="61"/>
      <c r="PNA28" s="61"/>
      <c r="PNB28" s="61"/>
      <c r="PNC28" s="61"/>
      <c r="PND28" s="61"/>
      <c r="PNE28" s="61"/>
      <c r="PNF28" s="61"/>
      <c r="PNG28" s="61"/>
      <c r="PNH28" s="61"/>
      <c r="PNI28" s="61"/>
      <c r="PNJ28" s="61"/>
      <c r="PNK28" s="61"/>
      <c r="PNL28" s="61"/>
      <c r="PNM28" s="61"/>
      <c r="PNN28" s="61"/>
      <c r="PNO28" s="61"/>
      <c r="PNP28" s="61"/>
      <c r="PNQ28" s="61"/>
      <c r="PNR28" s="61"/>
      <c r="PNS28" s="61"/>
      <c r="PNT28" s="61"/>
      <c r="PNU28" s="61"/>
      <c r="PNV28" s="61"/>
      <c r="PNW28" s="61"/>
      <c r="PNX28" s="61"/>
      <c r="PNY28" s="61"/>
      <c r="PNZ28" s="61"/>
      <c r="POA28" s="61"/>
      <c r="POB28" s="61"/>
      <c r="POC28" s="61"/>
      <c r="POD28" s="61"/>
      <c r="POE28" s="61"/>
      <c r="POF28" s="61"/>
      <c r="POG28" s="61"/>
      <c r="POH28" s="61"/>
      <c r="POI28" s="61"/>
      <c r="POJ28" s="61"/>
      <c r="POK28" s="61"/>
      <c r="POL28" s="61"/>
      <c r="POM28" s="61"/>
      <c r="PON28" s="61"/>
      <c r="POO28" s="61"/>
      <c r="POP28" s="61"/>
      <c r="POQ28" s="61"/>
      <c r="POR28" s="61"/>
      <c r="POS28" s="61"/>
      <c r="POT28" s="61"/>
      <c r="POU28" s="61"/>
      <c r="POV28" s="61"/>
      <c r="POW28" s="61"/>
      <c r="POX28" s="61"/>
      <c r="POY28" s="61"/>
      <c r="POZ28" s="61"/>
      <c r="PPA28" s="61"/>
      <c r="PPB28" s="61"/>
      <c r="PPC28" s="61"/>
      <c r="PPD28" s="61"/>
      <c r="PPE28" s="61"/>
      <c r="PPF28" s="61"/>
      <c r="PPG28" s="61"/>
      <c r="PPH28" s="61"/>
      <c r="PPI28" s="61"/>
      <c r="PPJ28" s="61"/>
      <c r="PPK28" s="61"/>
      <c r="PPL28" s="61"/>
      <c r="PPM28" s="61"/>
      <c r="PPN28" s="61"/>
      <c r="PPO28" s="61"/>
      <c r="PPP28" s="61"/>
      <c r="PPQ28" s="61"/>
      <c r="PPR28" s="61"/>
      <c r="PPS28" s="61"/>
      <c r="PPT28" s="61"/>
      <c r="PPU28" s="61"/>
      <c r="PPV28" s="61"/>
      <c r="PPW28" s="61"/>
      <c r="PPX28" s="61"/>
      <c r="PPY28" s="61"/>
      <c r="PPZ28" s="61"/>
      <c r="PQA28" s="61"/>
      <c r="PQB28" s="61"/>
      <c r="PQC28" s="61"/>
      <c r="PQD28" s="61"/>
      <c r="PQE28" s="61"/>
      <c r="PQF28" s="61"/>
      <c r="PQG28" s="61"/>
      <c r="PQH28" s="61"/>
      <c r="PQI28" s="61"/>
      <c r="PQJ28" s="61"/>
      <c r="PQK28" s="61"/>
      <c r="PQL28" s="61"/>
      <c r="PQM28" s="61"/>
      <c r="PQN28" s="61"/>
      <c r="PQO28" s="61"/>
      <c r="PQP28" s="61"/>
      <c r="PQQ28" s="61"/>
      <c r="PQR28" s="61"/>
      <c r="PQS28" s="61"/>
      <c r="PQT28" s="61"/>
      <c r="PQU28" s="61"/>
      <c r="PQV28" s="61"/>
      <c r="PQW28" s="61"/>
      <c r="PQX28" s="61"/>
      <c r="PQY28" s="61"/>
      <c r="PQZ28" s="61"/>
      <c r="PRA28" s="61"/>
      <c r="PRB28" s="61"/>
      <c r="PRC28" s="61"/>
      <c r="PRD28" s="61"/>
      <c r="PRE28" s="61"/>
      <c r="PRF28" s="61"/>
      <c r="PRG28" s="61"/>
      <c r="PRH28" s="61"/>
      <c r="PRI28" s="61"/>
      <c r="PRJ28" s="61"/>
      <c r="PRK28" s="61"/>
      <c r="PRL28" s="61"/>
      <c r="PRM28" s="61"/>
      <c r="PRN28" s="61"/>
      <c r="PRO28" s="61"/>
      <c r="PRP28" s="61"/>
      <c r="PRQ28" s="61"/>
      <c r="PRR28" s="61"/>
      <c r="PRS28" s="61"/>
      <c r="PRT28" s="61"/>
      <c r="PRU28" s="61"/>
      <c r="PRV28" s="61"/>
      <c r="PRW28" s="61"/>
      <c r="PRX28" s="61"/>
      <c r="PRY28" s="61"/>
      <c r="PRZ28" s="61"/>
      <c r="PSA28" s="61"/>
      <c r="PSB28" s="61"/>
      <c r="PSC28" s="61"/>
      <c r="PSD28" s="61"/>
      <c r="PSE28" s="61"/>
      <c r="PSF28" s="61"/>
      <c r="PSG28" s="61"/>
      <c r="PSH28" s="61"/>
      <c r="PSI28" s="61"/>
      <c r="PSJ28" s="61"/>
      <c r="PSK28" s="61"/>
      <c r="PSL28" s="61"/>
      <c r="PSM28" s="61"/>
      <c r="PSN28" s="61"/>
      <c r="PSO28" s="61"/>
      <c r="PSP28" s="61"/>
      <c r="PSQ28" s="61"/>
      <c r="PSR28" s="61"/>
      <c r="PSS28" s="61"/>
      <c r="PST28" s="61"/>
      <c r="PSU28" s="61"/>
      <c r="PSV28" s="61"/>
      <c r="PSW28" s="61"/>
      <c r="PSX28" s="61"/>
      <c r="PSY28" s="61"/>
      <c r="PSZ28" s="61"/>
      <c r="PTA28" s="61"/>
      <c r="PTB28" s="61"/>
      <c r="PTC28" s="61"/>
      <c r="PTD28" s="61"/>
      <c r="PTE28" s="61"/>
      <c r="PTF28" s="61"/>
      <c r="PTG28" s="61"/>
      <c r="PTH28" s="61"/>
      <c r="PTI28" s="61"/>
      <c r="PTJ28" s="61"/>
      <c r="PTK28" s="61"/>
      <c r="PTL28" s="61"/>
      <c r="PTM28" s="61"/>
      <c r="PTN28" s="61"/>
      <c r="PTO28" s="61"/>
      <c r="PTP28" s="61"/>
      <c r="PTQ28" s="61"/>
      <c r="PTR28" s="61"/>
      <c r="PTS28" s="61"/>
      <c r="PTT28" s="61"/>
      <c r="PTU28" s="61"/>
      <c r="PTV28" s="61"/>
      <c r="PTW28" s="61"/>
      <c r="PTX28" s="61"/>
      <c r="PTY28" s="61"/>
      <c r="PTZ28" s="61"/>
      <c r="PUA28" s="61"/>
      <c r="PUB28" s="61"/>
      <c r="PUC28" s="61"/>
      <c r="PUD28" s="61"/>
      <c r="PUE28" s="61"/>
      <c r="PUF28" s="61"/>
      <c r="PUG28" s="61"/>
      <c r="PUH28" s="61"/>
      <c r="PUI28" s="61"/>
      <c r="PUJ28" s="61"/>
      <c r="PUK28" s="61"/>
      <c r="PUL28" s="61"/>
      <c r="PUM28" s="61"/>
      <c r="PUN28" s="61"/>
      <c r="PUO28" s="61"/>
      <c r="PUP28" s="61"/>
      <c r="PUQ28" s="61"/>
      <c r="PUR28" s="61"/>
      <c r="PUS28" s="61"/>
      <c r="PUT28" s="61"/>
      <c r="PUU28" s="61"/>
      <c r="PUV28" s="61"/>
      <c r="PUW28" s="61"/>
      <c r="PUX28" s="61"/>
      <c r="PUY28" s="61"/>
      <c r="PUZ28" s="61"/>
      <c r="PVA28" s="61"/>
      <c r="PVB28" s="61"/>
      <c r="PVC28" s="61"/>
      <c r="PVD28" s="61"/>
      <c r="PVE28" s="61"/>
      <c r="PVF28" s="61"/>
      <c r="PVG28" s="61"/>
      <c r="PVH28" s="61"/>
      <c r="PVI28" s="61"/>
      <c r="PVJ28" s="61"/>
      <c r="PVK28" s="61"/>
      <c r="PVL28" s="61"/>
      <c r="PVM28" s="61"/>
      <c r="PVN28" s="61"/>
      <c r="PVO28" s="61"/>
      <c r="PVP28" s="61"/>
      <c r="PVQ28" s="61"/>
      <c r="PVR28" s="61"/>
      <c r="PVS28" s="61"/>
      <c r="PVT28" s="61"/>
      <c r="PVU28" s="61"/>
      <c r="PVV28" s="61"/>
      <c r="PVW28" s="61"/>
      <c r="PVX28" s="61"/>
      <c r="PVY28" s="61"/>
      <c r="PVZ28" s="61"/>
      <c r="PWA28" s="61"/>
      <c r="PWB28" s="61"/>
      <c r="PWC28" s="61"/>
      <c r="PWD28" s="61"/>
      <c r="PWE28" s="61"/>
      <c r="PWF28" s="61"/>
      <c r="PWG28" s="61"/>
      <c r="PWH28" s="61"/>
      <c r="PWI28" s="61"/>
      <c r="PWJ28" s="61"/>
      <c r="PWK28" s="61"/>
      <c r="PWL28" s="61"/>
      <c r="PWM28" s="61"/>
      <c r="PWN28" s="61"/>
      <c r="PWO28" s="61"/>
      <c r="PWP28" s="61"/>
      <c r="PWQ28" s="61"/>
      <c r="PWR28" s="61"/>
      <c r="PWS28" s="61"/>
      <c r="PWT28" s="61"/>
      <c r="PWU28" s="61"/>
      <c r="PWV28" s="61"/>
      <c r="PWW28" s="61"/>
      <c r="PWX28" s="61"/>
      <c r="PWY28" s="61"/>
      <c r="PWZ28" s="61"/>
      <c r="PXA28" s="61"/>
      <c r="PXB28" s="61"/>
      <c r="PXC28" s="61"/>
      <c r="PXD28" s="61"/>
      <c r="PXE28" s="61"/>
      <c r="PXF28" s="61"/>
      <c r="PXG28" s="61"/>
      <c r="PXH28" s="61"/>
      <c r="PXI28" s="61"/>
      <c r="PXJ28" s="61"/>
      <c r="PXK28" s="61"/>
      <c r="PXL28" s="61"/>
      <c r="PXM28" s="61"/>
      <c r="PXN28" s="61"/>
      <c r="PXO28" s="61"/>
      <c r="PXP28" s="61"/>
      <c r="PXQ28" s="61"/>
      <c r="PXR28" s="61"/>
      <c r="PXS28" s="61"/>
      <c r="PXT28" s="61"/>
      <c r="PXU28" s="61"/>
      <c r="PXV28" s="61"/>
      <c r="PXW28" s="61"/>
      <c r="PXX28" s="61"/>
      <c r="PXY28" s="61"/>
      <c r="PXZ28" s="61"/>
      <c r="PYA28" s="61"/>
      <c r="PYB28" s="61"/>
      <c r="PYC28" s="61"/>
      <c r="PYD28" s="61"/>
      <c r="PYE28" s="61"/>
      <c r="PYF28" s="61"/>
      <c r="PYG28" s="61"/>
      <c r="PYH28" s="61"/>
      <c r="PYI28" s="61"/>
      <c r="PYJ28" s="61"/>
      <c r="PYK28" s="61"/>
      <c r="PYL28" s="61"/>
      <c r="PYM28" s="61"/>
      <c r="PYN28" s="61"/>
      <c r="PYO28" s="61"/>
      <c r="PYP28" s="61"/>
      <c r="PYQ28" s="61"/>
      <c r="PYR28" s="61"/>
      <c r="PYS28" s="61"/>
      <c r="PYT28" s="61"/>
      <c r="PYU28" s="61"/>
      <c r="PYV28" s="61"/>
      <c r="PYW28" s="61"/>
      <c r="PYX28" s="61"/>
      <c r="PYY28" s="61"/>
      <c r="PYZ28" s="61"/>
      <c r="PZA28" s="61"/>
      <c r="PZB28" s="61"/>
      <c r="PZC28" s="61"/>
      <c r="PZD28" s="61"/>
      <c r="PZE28" s="61"/>
      <c r="PZF28" s="61"/>
      <c r="PZG28" s="61"/>
      <c r="PZH28" s="61"/>
      <c r="PZI28" s="61"/>
      <c r="PZJ28" s="61"/>
      <c r="PZK28" s="61"/>
      <c r="PZL28" s="61"/>
      <c r="PZM28" s="61"/>
      <c r="PZN28" s="61"/>
      <c r="PZO28" s="61"/>
      <c r="PZP28" s="61"/>
      <c r="PZQ28" s="61"/>
      <c r="PZR28" s="61"/>
      <c r="PZS28" s="61"/>
      <c r="PZT28" s="61"/>
      <c r="PZU28" s="61"/>
      <c r="PZV28" s="61"/>
      <c r="PZW28" s="61"/>
      <c r="PZX28" s="61"/>
      <c r="PZY28" s="61"/>
      <c r="PZZ28" s="61"/>
      <c r="QAA28" s="61"/>
      <c r="QAB28" s="61"/>
      <c r="QAC28" s="61"/>
      <c r="QAD28" s="61"/>
      <c r="QAE28" s="61"/>
      <c r="QAF28" s="61"/>
      <c r="QAG28" s="61"/>
      <c r="QAH28" s="61"/>
      <c r="QAI28" s="61"/>
      <c r="QAJ28" s="61"/>
      <c r="QAK28" s="61"/>
      <c r="QAL28" s="61"/>
      <c r="QAM28" s="61"/>
      <c r="QAN28" s="61"/>
      <c r="QAO28" s="61"/>
      <c r="QAP28" s="61"/>
      <c r="QAQ28" s="61"/>
      <c r="QAR28" s="61"/>
      <c r="QAS28" s="61"/>
      <c r="QAT28" s="61"/>
      <c r="QAU28" s="61"/>
      <c r="QAV28" s="61"/>
      <c r="QAW28" s="61"/>
      <c r="QAX28" s="61"/>
      <c r="QAY28" s="61"/>
      <c r="QAZ28" s="61"/>
      <c r="QBA28" s="61"/>
      <c r="QBB28" s="61"/>
      <c r="QBC28" s="61"/>
      <c r="QBD28" s="61"/>
      <c r="QBE28" s="61"/>
      <c r="QBF28" s="61"/>
      <c r="QBG28" s="61"/>
      <c r="QBH28" s="61"/>
      <c r="QBI28" s="61"/>
      <c r="QBJ28" s="61"/>
      <c r="QBK28" s="61"/>
      <c r="QBL28" s="61"/>
      <c r="QBM28" s="61"/>
      <c r="QBN28" s="61"/>
      <c r="QBO28" s="61"/>
      <c r="QBP28" s="61"/>
      <c r="QBQ28" s="61"/>
      <c r="QBR28" s="61"/>
      <c r="QBS28" s="61"/>
      <c r="QBT28" s="61"/>
      <c r="QBU28" s="61"/>
      <c r="QBV28" s="61"/>
      <c r="QBW28" s="61"/>
      <c r="QBX28" s="61"/>
      <c r="QBY28" s="61"/>
      <c r="QBZ28" s="61"/>
      <c r="QCA28" s="61"/>
      <c r="QCB28" s="61"/>
      <c r="QCC28" s="61"/>
      <c r="QCD28" s="61"/>
      <c r="QCE28" s="61"/>
      <c r="QCF28" s="61"/>
      <c r="QCG28" s="61"/>
      <c r="QCH28" s="61"/>
      <c r="QCI28" s="61"/>
      <c r="QCJ28" s="61"/>
      <c r="QCK28" s="61"/>
      <c r="QCL28" s="61"/>
      <c r="QCM28" s="61"/>
      <c r="QCN28" s="61"/>
      <c r="QCO28" s="61"/>
      <c r="QCP28" s="61"/>
      <c r="QCQ28" s="61"/>
      <c r="QCR28" s="61"/>
      <c r="QCS28" s="61"/>
      <c r="QCT28" s="61"/>
      <c r="QCU28" s="61"/>
      <c r="QCV28" s="61"/>
      <c r="QCW28" s="61"/>
      <c r="QCX28" s="61"/>
      <c r="QCY28" s="61"/>
      <c r="QCZ28" s="61"/>
      <c r="QDA28" s="61"/>
      <c r="QDB28" s="61"/>
      <c r="QDC28" s="61"/>
      <c r="QDD28" s="61"/>
      <c r="QDE28" s="61"/>
      <c r="QDF28" s="61"/>
      <c r="QDG28" s="61"/>
      <c r="QDH28" s="61"/>
      <c r="QDI28" s="61"/>
      <c r="QDJ28" s="61"/>
      <c r="QDK28" s="61"/>
      <c r="QDL28" s="61"/>
      <c r="QDM28" s="61"/>
      <c r="QDN28" s="61"/>
      <c r="QDO28" s="61"/>
      <c r="QDP28" s="61"/>
      <c r="QDQ28" s="61"/>
      <c r="QDR28" s="61"/>
      <c r="QDS28" s="61"/>
      <c r="QDT28" s="61"/>
      <c r="QDU28" s="61"/>
      <c r="QDV28" s="61"/>
      <c r="QDW28" s="61"/>
      <c r="QDX28" s="61"/>
      <c r="QDY28" s="61"/>
      <c r="QDZ28" s="61"/>
      <c r="QEA28" s="61"/>
      <c r="QEB28" s="61"/>
      <c r="QEC28" s="61"/>
      <c r="QED28" s="61"/>
      <c r="QEE28" s="61"/>
      <c r="QEF28" s="61"/>
      <c r="QEG28" s="61"/>
      <c r="QEH28" s="61"/>
      <c r="QEI28" s="61"/>
      <c r="QEJ28" s="61"/>
      <c r="QEK28" s="61"/>
      <c r="QEL28" s="61"/>
      <c r="QEM28" s="61"/>
      <c r="QEN28" s="61"/>
      <c r="QEO28" s="61"/>
      <c r="QEP28" s="61"/>
      <c r="QEQ28" s="61"/>
      <c r="QER28" s="61"/>
      <c r="QES28" s="61"/>
      <c r="QET28" s="61"/>
      <c r="QEU28" s="61"/>
      <c r="QEV28" s="61"/>
      <c r="QEW28" s="61"/>
      <c r="QEX28" s="61"/>
      <c r="QEY28" s="61"/>
      <c r="QEZ28" s="61"/>
      <c r="QFA28" s="61"/>
      <c r="QFB28" s="61"/>
      <c r="QFC28" s="61"/>
      <c r="QFD28" s="61"/>
      <c r="QFE28" s="61"/>
      <c r="QFF28" s="61"/>
      <c r="QFG28" s="61"/>
      <c r="QFH28" s="61"/>
      <c r="QFI28" s="61"/>
      <c r="QFJ28" s="61"/>
      <c r="QFK28" s="61"/>
      <c r="QFL28" s="61"/>
      <c r="QFM28" s="61"/>
      <c r="QFN28" s="61"/>
      <c r="QFO28" s="61"/>
      <c r="QFP28" s="61"/>
      <c r="QFQ28" s="61"/>
      <c r="QFR28" s="61"/>
      <c r="QFS28" s="61"/>
      <c r="QFT28" s="61"/>
      <c r="QFU28" s="61"/>
      <c r="QFV28" s="61"/>
      <c r="QFW28" s="61"/>
      <c r="QFX28" s="61"/>
      <c r="QFY28" s="61"/>
      <c r="QFZ28" s="61"/>
      <c r="QGA28" s="61"/>
      <c r="QGB28" s="61"/>
      <c r="QGC28" s="61"/>
      <c r="QGD28" s="61"/>
      <c r="QGE28" s="61"/>
      <c r="QGF28" s="61"/>
      <c r="QGG28" s="61"/>
      <c r="QGH28" s="61"/>
      <c r="QGI28" s="61"/>
      <c r="QGJ28" s="61"/>
      <c r="QGK28" s="61"/>
      <c r="QGL28" s="61"/>
      <c r="QGM28" s="61"/>
      <c r="QGN28" s="61"/>
      <c r="QGO28" s="61"/>
      <c r="QGP28" s="61"/>
      <c r="QGQ28" s="61"/>
      <c r="QGR28" s="61"/>
      <c r="QGS28" s="61"/>
      <c r="QGT28" s="61"/>
      <c r="QGU28" s="61"/>
      <c r="QGV28" s="61"/>
      <c r="QGW28" s="61"/>
      <c r="QGX28" s="61"/>
      <c r="QGY28" s="61"/>
      <c r="QGZ28" s="61"/>
      <c r="QHA28" s="61"/>
      <c r="QHB28" s="61"/>
      <c r="QHC28" s="61"/>
      <c r="QHD28" s="61"/>
      <c r="QHE28" s="61"/>
      <c r="QHF28" s="61"/>
      <c r="QHG28" s="61"/>
      <c r="QHH28" s="61"/>
      <c r="QHI28" s="61"/>
      <c r="QHJ28" s="61"/>
      <c r="QHK28" s="61"/>
      <c r="QHL28" s="61"/>
      <c r="QHM28" s="61"/>
      <c r="QHN28" s="61"/>
      <c r="QHO28" s="61"/>
      <c r="QHP28" s="61"/>
      <c r="QHQ28" s="61"/>
      <c r="QHR28" s="61"/>
      <c r="QHS28" s="61"/>
      <c r="QHT28" s="61"/>
      <c r="QHU28" s="61"/>
      <c r="QHV28" s="61"/>
      <c r="QHW28" s="61"/>
      <c r="QHX28" s="61"/>
      <c r="QHY28" s="61"/>
      <c r="QHZ28" s="61"/>
      <c r="QIA28" s="61"/>
      <c r="QIB28" s="61"/>
      <c r="QIC28" s="61"/>
      <c r="QID28" s="61"/>
      <c r="QIE28" s="61"/>
      <c r="QIF28" s="61"/>
      <c r="QIG28" s="61"/>
      <c r="QIH28" s="61"/>
      <c r="QII28" s="61"/>
      <c r="QIJ28" s="61"/>
      <c r="QIK28" s="61"/>
      <c r="QIL28" s="61"/>
      <c r="QIM28" s="61"/>
      <c r="QIN28" s="61"/>
      <c r="QIO28" s="61"/>
      <c r="QIP28" s="61"/>
      <c r="QIQ28" s="61"/>
      <c r="QIR28" s="61"/>
      <c r="QIS28" s="61"/>
      <c r="QIT28" s="61"/>
      <c r="QIU28" s="61"/>
      <c r="QIV28" s="61"/>
      <c r="QIW28" s="61"/>
      <c r="QIX28" s="61"/>
      <c r="QIY28" s="61"/>
      <c r="QIZ28" s="61"/>
      <c r="QJA28" s="61"/>
      <c r="QJB28" s="61"/>
      <c r="QJC28" s="61"/>
      <c r="QJD28" s="61"/>
      <c r="QJE28" s="61"/>
      <c r="QJF28" s="61"/>
      <c r="QJG28" s="61"/>
      <c r="QJH28" s="61"/>
      <c r="QJI28" s="61"/>
      <c r="QJJ28" s="61"/>
      <c r="QJK28" s="61"/>
      <c r="QJL28" s="61"/>
      <c r="QJM28" s="61"/>
      <c r="QJN28" s="61"/>
      <c r="QJO28" s="61"/>
      <c r="QJP28" s="61"/>
      <c r="QJQ28" s="61"/>
      <c r="QJR28" s="61"/>
      <c r="QJS28" s="61"/>
      <c r="QJT28" s="61"/>
      <c r="QJU28" s="61"/>
      <c r="QJV28" s="61"/>
      <c r="QJW28" s="61"/>
      <c r="QJX28" s="61"/>
      <c r="QJY28" s="61"/>
      <c r="QJZ28" s="61"/>
      <c r="QKA28" s="61"/>
      <c r="QKB28" s="61"/>
      <c r="QKC28" s="61"/>
      <c r="QKD28" s="61"/>
      <c r="QKE28" s="61"/>
      <c r="QKF28" s="61"/>
      <c r="QKG28" s="61"/>
      <c r="QKH28" s="61"/>
      <c r="QKI28" s="61"/>
      <c r="QKJ28" s="61"/>
      <c r="QKK28" s="61"/>
      <c r="QKL28" s="61"/>
      <c r="QKM28" s="61"/>
      <c r="QKN28" s="61"/>
      <c r="QKO28" s="61"/>
      <c r="QKP28" s="61"/>
      <c r="QKQ28" s="61"/>
      <c r="QKR28" s="61"/>
      <c r="QKS28" s="61"/>
      <c r="QKT28" s="61"/>
      <c r="QKU28" s="61"/>
      <c r="QKV28" s="61"/>
      <c r="QKW28" s="61"/>
      <c r="QKX28" s="61"/>
      <c r="QKY28" s="61"/>
      <c r="QKZ28" s="61"/>
      <c r="QLA28" s="61"/>
      <c r="QLB28" s="61"/>
      <c r="QLC28" s="61"/>
      <c r="QLD28" s="61"/>
      <c r="QLE28" s="61"/>
      <c r="QLF28" s="61"/>
      <c r="QLG28" s="61"/>
      <c r="QLH28" s="61"/>
      <c r="QLI28" s="61"/>
      <c r="QLJ28" s="61"/>
      <c r="QLK28" s="61"/>
      <c r="QLL28" s="61"/>
      <c r="QLM28" s="61"/>
      <c r="QLN28" s="61"/>
      <c r="QLO28" s="61"/>
      <c r="QLP28" s="61"/>
      <c r="QLQ28" s="61"/>
      <c r="QLR28" s="61"/>
      <c r="QLS28" s="61"/>
      <c r="QLT28" s="61"/>
      <c r="QLU28" s="61"/>
      <c r="QLV28" s="61"/>
      <c r="QLW28" s="61"/>
      <c r="QLX28" s="61"/>
      <c r="QLY28" s="61"/>
      <c r="QLZ28" s="61"/>
      <c r="QMA28" s="61"/>
      <c r="QMB28" s="61"/>
      <c r="QMC28" s="61"/>
      <c r="QMD28" s="61"/>
      <c r="QME28" s="61"/>
      <c r="QMF28" s="61"/>
      <c r="QMG28" s="61"/>
      <c r="QMH28" s="61"/>
      <c r="QMI28" s="61"/>
      <c r="QMJ28" s="61"/>
      <c r="QMK28" s="61"/>
      <c r="QML28" s="61"/>
      <c r="QMM28" s="61"/>
      <c r="QMN28" s="61"/>
      <c r="QMO28" s="61"/>
      <c r="QMP28" s="61"/>
      <c r="QMQ28" s="61"/>
      <c r="QMR28" s="61"/>
      <c r="QMS28" s="61"/>
      <c r="QMT28" s="61"/>
      <c r="QMU28" s="61"/>
      <c r="QMV28" s="61"/>
      <c r="QMW28" s="61"/>
      <c r="QMX28" s="61"/>
      <c r="QMY28" s="61"/>
      <c r="QMZ28" s="61"/>
      <c r="QNA28" s="61"/>
      <c r="QNB28" s="61"/>
      <c r="QNC28" s="61"/>
      <c r="QND28" s="61"/>
      <c r="QNE28" s="61"/>
      <c r="QNF28" s="61"/>
      <c r="QNG28" s="61"/>
      <c r="QNH28" s="61"/>
      <c r="QNI28" s="61"/>
      <c r="QNJ28" s="61"/>
      <c r="QNK28" s="61"/>
      <c r="QNL28" s="61"/>
      <c r="QNM28" s="61"/>
      <c r="QNN28" s="61"/>
      <c r="QNO28" s="61"/>
      <c r="QNP28" s="61"/>
      <c r="QNQ28" s="61"/>
      <c r="QNR28" s="61"/>
      <c r="QNS28" s="61"/>
      <c r="QNT28" s="61"/>
      <c r="QNU28" s="61"/>
      <c r="QNV28" s="61"/>
      <c r="QNW28" s="61"/>
      <c r="QNX28" s="61"/>
      <c r="QNY28" s="61"/>
      <c r="QNZ28" s="61"/>
      <c r="QOA28" s="61"/>
      <c r="QOB28" s="61"/>
      <c r="QOC28" s="61"/>
      <c r="QOD28" s="61"/>
      <c r="QOE28" s="61"/>
      <c r="QOF28" s="61"/>
      <c r="QOG28" s="61"/>
      <c r="QOH28" s="61"/>
      <c r="QOI28" s="61"/>
      <c r="QOJ28" s="61"/>
      <c r="QOK28" s="61"/>
      <c r="QOL28" s="61"/>
      <c r="QOM28" s="61"/>
      <c r="QON28" s="61"/>
      <c r="QOO28" s="61"/>
      <c r="QOP28" s="61"/>
      <c r="QOQ28" s="61"/>
      <c r="QOR28" s="61"/>
      <c r="QOS28" s="61"/>
      <c r="QOT28" s="61"/>
      <c r="QOU28" s="61"/>
      <c r="QOV28" s="61"/>
      <c r="QOW28" s="61"/>
      <c r="QOX28" s="61"/>
      <c r="QOY28" s="61"/>
      <c r="QOZ28" s="61"/>
      <c r="QPA28" s="61"/>
      <c r="QPB28" s="61"/>
      <c r="QPC28" s="61"/>
      <c r="QPD28" s="61"/>
      <c r="QPE28" s="61"/>
      <c r="QPF28" s="61"/>
      <c r="QPG28" s="61"/>
      <c r="QPH28" s="61"/>
      <c r="QPI28" s="61"/>
      <c r="QPJ28" s="61"/>
      <c r="QPK28" s="61"/>
      <c r="QPL28" s="61"/>
      <c r="QPM28" s="61"/>
      <c r="QPN28" s="61"/>
      <c r="QPO28" s="61"/>
      <c r="QPP28" s="61"/>
      <c r="QPQ28" s="61"/>
      <c r="QPR28" s="61"/>
      <c r="QPS28" s="61"/>
      <c r="QPT28" s="61"/>
      <c r="QPU28" s="61"/>
      <c r="QPV28" s="61"/>
      <c r="QPW28" s="61"/>
      <c r="QPX28" s="61"/>
      <c r="QPY28" s="61"/>
      <c r="QPZ28" s="61"/>
      <c r="QQA28" s="61"/>
      <c r="QQB28" s="61"/>
      <c r="QQC28" s="61"/>
      <c r="QQD28" s="61"/>
      <c r="QQE28" s="61"/>
      <c r="QQF28" s="61"/>
      <c r="QQG28" s="61"/>
      <c r="QQH28" s="61"/>
      <c r="QQI28" s="61"/>
      <c r="QQJ28" s="61"/>
      <c r="QQK28" s="61"/>
      <c r="QQL28" s="61"/>
      <c r="QQM28" s="61"/>
      <c r="QQN28" s="61"/>
      <c r="QQO28" s="61"/>
      <c r="QQP28" s="61"/>
      <c r="QQQ28" s="61"/>
      <c r="QQR28" s="61"/>
      <c r="QQS28" s="61"/>
      <c r="QQT28" s="61"/>
      <c r="QQU28" s="61"/>
      <c r="QQV28" s="61"/>
      <c r="QQW28" s="61"/>
      <c r="QQX28" s="61"/>
      <c r="QQY28" s="61"/>
      <c r="QQZ28" s="61"/>
      <c r="QRA28" s="61"/>
      <c r="QRB28" s="61"/>
      <c r="QRC28" s="61"/>
      <c r="QRD28" s="61"/>
      <c r="QRE28" s="61"/>
      <c r="QRF28" s="61"/>
      <c r="QRG28" s="61"/>
      <c r="QRH28" s="61"/>
      <c r="QRI28" s="61"/>
      <c r="QRJ28" s="61"/>
      <c r="QRK28" s="61"/>
      <c r="QRL28" s="61"/>
      <c r="QRM28" s="61"/>
      <c r="QRN28" s="61"/>
      <c r="QRO28" s="61"/>
      <c r="QRP28" s="61"/>
      <c r="QRQ28" s="61"/>
      <c r="QRR28" s="61"/>
      <c r="QRS28" s="61"/>
      <c r="QRT28" s="61"/>
      <c r="QRU28" s="61"/>
      <c r="QRV28" s="61"/>
      <c r="QRW28" s="61"/>
      <c r="QRX28" s="61"/>
      <c r="QRY28" s="61"/>
      <c r="QRZ28" s="61"/>
      <c r="QSA28" s="61"/>
      <c r="QSB28" s="61"/>
      <c r="QSC28" s="61"/>
      <c r="QSD28" s="61"/>
      <c r="QSE28" s="61"/>
      <c r="QSF28" s="61"/>
      <c r="QSG28" s="61"/>
      <c r="QSH28" s="61"/>
      <c r="QSI28" s="61"/>
      <c r="QSJ28" s="61"/>
      <c r="QSK28" s="61"/>
      <c r="QSL28" s="61"/>
      <c r="QSM28" s="61"/>
      <c r="QSN28" s="61"/>
      <c r="QSO28" s="61"/>
      <c r="QSP28" s="61"/>
      <c r="QSQ28" s="61"/>
      <c r="QSR28" s="61"/>
      <c r="QSS28" s="61"/>
      <c r="QST28" s="61"/>
      <c r="QSU28" s="61"/>
      <c r="QSV28" s="61"/>
      <c r="QSW28" s="61"/>
      <c r="QSX28" s="61"/>
      <c r="QSY28" s="61"/>
      <c r="QSZ28" s="61"/>
      <c r="QTA28" s="61"/>
      <c r="QTB28" s="61"/>
      <c r="QTC28" s="61"/>
      <c r="QTD28" s="61"/>
      <c r="QTE28" s="61"/>
      <c r="QTF28" s="61"/>
      <c r="QTG28" s="61"/>
      <c r="QTH28" s="61"/>
      <c r="QTI28" s="61"/>
      <c r="QTJ28" s="61"/>
      <c r="QTK28" s="61"/>
      <c r="QTL28" s="61"/>
      <c r="QTM28" s="61"/>
      <c r="QTN28" s="61"/>
      <c r="QTO28" s="61"/>
      <c r="QTP28" s="61"/>
      <c r="QTQ28" s="61"/>
      <c r="QTR28" s="61"/>
      <c r="QTS28" s="61"/>
      <c r="QTT28" s="61"/>
      <c r="QTU28" s="61"/>
      <c r="QTV28" s="61"/>
      <c r="QTW28" s="61"/>
      <c r="QTX28" s="61"/>
      <c r="QTY28" s="61"/>
      <c r="QTZ28" s="61"/>
      <c r="QUA28" s="61"/>
      <c r="QUB28" s="61"/>
      <c r="QUC28" s="61"/>
      <c r="QUD28" s="61"/>
      <c r="QUE28" s="61"/>
      <c r="QUF28" s="61"/>
      <c r="QUG28" s="61"/>
      <c r="QUH28" s="61"/>
      <c r="QUI28" s="61"/>
      <c r="QUJ28" s="61"/>
      <c r="QUK28" s="61"/>
      <c r="QUL28" s="61"/>
      <c r="QUM28" s="61"/>
      <c r="QUN28" s="61"/>
      <c r="QUO28" s="61"/>
      <c r="QUP28" s="61"/>
      <c r="QUQ28" s="61"/>
      <c r="QUR28" s="61"/>
      <c r="QUS28" s="61"/>
      <c r="QUT28" s="61"/>
      <c r="QUU28" s="61"/>
      <c r="QUV28" s="61"/>
      <c r="QUW28" s="61"/>
      <c r="QUX28" s="61"/>
      <c r="QUY28" s="61"/>
      <c r="QUZ28" s="61"/>
      <c r="QVA28" s="61"/>
      <c r="QVB28" s="61"/>
      <c r="QVC28" s="61"/>
      <c r="QVD28" s="61"/>
      <c r="QVE28" s="61"/>
      <c r="QVF28" s="61"/>
      <c r="QVG28" s="61"/>
      <c r="QVH28" s="61"/>
      <c r="QVI28" s="61"/>
      <c r="QVJ28" s="61"/>
      <c r="QVK28" s="61"/>
      <c r="QVL28" s="61"/>
      <c r="QVM28" s="61"/>
      <c r="QVN28" s="61"/>
      <c r="QVO28" s="61"/>
      <c r="QVP28" s="61"/>
      <c r="QVQ28" s="61"/>
      <c r="QVR28" s="61"/>
      <c r="QVS28" s="61"/>
      <c r="QVT28" s="61"/>
      <c r="QVU28" s="61"/>
      <c r="QVV28" s="61"/>
      <c r="QVW28" s="61"/>
      <c r="QVX28" s="61"/>
      <c r="QVY28" s="61"/>
      <c r="QVZ28" s="61"/>
      <c r="QWA28" s="61"/>
      <c r="QWB28" s="61"/>
      <c r="QWC28" s="61"/>
      <c r="QWD28" s="61"/>
      <c r="QWE28" s="61"/>
      <c r="QWF28" s="61"/>
      <c r="QWG28" s="61"/>
      <c r="QWH28" s="61"/>
      <c r="QWI28" s="61"/>
      <c r="QWJ28" s="61"/>
      <c r="QWK28" s="61"/>
      <c r="QWL28" s="61"/>
      <c r="QWM28" s="61"/>
      <c r="QWN28" s="61"/>
      <c r="QWO28" s="61"/>
      <c r="QWP28" s="61"/>
      <c r="QWQ28" s="61"/>
      <c r="QWR28" s="61"/>
      <c r="QWS28" s="61"/>
      <c r="QWT28" s="61"/>
      <c r="QWU28" s="61"/>
      <c r="QWV28" s="61"/>
      <c r="QWW28" s="61"/>
      <c r="QWX28" s="61"/>
      <c r="QWY28" s="61"/>
      <c r="QWZ28" s="61"/>
      <c r="QXA28" s="61"/>
      <c r="QXB28" s="61"/>
      <c r="QXC28" s="61"/>
      <c r="QXD28" s="61"/>
      <c r="QXE28" s="61"/>
      <c r="QXF28" s="61"/>
      <c r="QXG28" s="61"/>
      <c r="QXH28" s="61"/>
      <c r="QXI28" s="61"/>
      <c r="QXJ28" s="61"/>
      <c r="QXK28" s="61"/>
      <c r="QXL28" s="61"/>
      <c r="QXM28" s="61"/>
      <c r="QXN28" s="61"/>
      <c r="QXO28" s="61"/>
      <c r="QXP28" s="61"/>
      <c r="QXQ28" s="61"/>
      <c r="QXR28" s="61"/>
      <c r="QXS28" s="61"/>
      <c r="QXT28" s="61"/>
      <c r="QXU28" s="61"/>
      <c r="QXV28" s="61"/>
      <c r="QXW28" s="61"/>
      <c r="QXX28" s="61"/>
      <c r="QXY28" s="61"/>
      <c r="QXZ28" s="61"/>
      <c r="QYA28" s="61"/>
      <c r="QYB28" s="61"/>
      <c r="QYC28" s="61"/>
      <c r="QYD28" s="61"/>
      <c r="QYE28" s="61"/>
      <c r="QYF28" s="61"/>
      <c r="QYG28" s="61"/>
      <c r="QYH28" s="61"/>
      <c r="QYI28" s="61"/>
      <c r="QYJ28" s="61"/>
      <c r="QYK28" s="61"/>
      <c r="QYL28" s="61"/>
      <c r="QYM28" s="61"/>
      <c r="QYN28" s="61"/>
      <c r="QYO28" s="61"/>
      <c r="QYP28" s="61"/>
      <c r="QYQ28" s="61"/>
      <c r="QYR28" s="61"/>
      <c r="QYS28" s="61"/>
      <c r="QYT28" s="61"/>
      <c r="QYU28" s="61"/>
      <c r="QYV28" s="61"/>
      <c r="QYW28" s="61"/>
      <c r="QYX28" s="61"/>
      <c r="QYY28" s="61"/>
      <c r="QYZ28" s="61"/>
      <c r="QZA28" s="61"/>
      <c r="QZB28" s="61"/>
      <c r="QZC28" s="61"/>
      <c r="QZD28" s="61"/>
      <c r="QZE28" s="61"/>
      <c r="QZF28" s="61"/>
      <c r="QZG28" s="61"/>
      <c r="QZH28" s="61"/>
      <c r="QZI28" s="61"/>
      <c r="QZJ28" s="61"/>
      <c r="QZK28" s="61"/>
      <c r="QZL28" s="61"/>
      <c r="QZM28" s="61"/>
      <c r="QZN28" s="61"/>
      <c r="QZO28" s="61"/>
      <c r="QZP28" s="61"/>
      <c r="QZQ28" s="61"/>
      <c r="QZR28" s="61"/>
      <c r="QZS28" s="61"/>
      <c r="QZT28" s="61"/>
      <c r="QZU28" s="61"/>
      <c r="QZV28" s="61"/>
      <c r="QZW28" s="61"/>
      <c r="QZX28" s="61"/>
      <c r="QZY28" s="61"/>
      <c r="QZZ28" s="61"/>
      <c r="RAA28" s="61"/>
      <c r="RAB28" s="61"/>
      <c r="RAC28" s="61"/>
      <c r="RAD28" s="61"/>
      <c r="RAE28" s="61"/>
      <c r="RAF28" s="61"/>
      <c r="RAG28" s="61"/>
      <c r="RAH28" s="61"/>
      <c r="RAI28" s="61"/>
      <c r="RAJ28" s="61"/>
      <c r="RAK28" s="61"/>
      <c r="RAL28" s="61"/>
      <c r="RAM28" s="61"/>
      <c r="RAN28" s="61"/>
      <c r="RAO28" s="61"/>
      <c r="RAP28" s="61"/>
      <c r="RAQ28" s="61"/>
      <c r="RAR28" s="61"/>
      <c r="RAS28" s="61"/>
      <c r="RAT28" s="61"/>
      <c r="RAU28" s="61"/>
      <c r="RAV28" s="61"/>
      <c r="RAW28" s="61"/>
      <c r="RAX28" s="61"/>
      <c r="RAY28" s="61"/>
      <c r="RAZ28" s="61"/>
      <c r="RBA28" s="61"/>
      <c r="RBB28" s="61"/>
      <c r="RBC28" s="61"/>
      <c r="RBD28" s="61"/>
      <c r="RBE28" s="61"/>
      <c r="RBF28" s="61"/>
      <c r="RBG28" s="61"/>
      <c r="RBH28" s="61"/>
      <c r="RBI28" s="61"/>
      <c r="RBJ28" s="61"/>
      <c r="RBK28" s="61"/>
      <c r="RBL28" s="61"/>
      <c r="RBM28" s="61"/>
      <c r="RBN28" s="61"/>
      <c r="RBO28" s="61"/>
      <c r="RBP28" s="61"/>
      <c r="RBQ28" s="61"/>
      <c r="RBR28" s="61"/>
      <c r="RBS28" s="61"/>
      <c r="RBT28" s="61"/>
      <c r="RBU28" s="61"/>
      <c r="RBV28" s="61"/>
      <c r="RBW28" s="61"/>
      <c r="RBX28" s="61"/>
      <c r="RBY28" s="61"/>
      <c r="RBZ28" s="61"/>
      <c r="RCA28" s="61"/>
      <c r="RCB28" s="61"/>
      <c r="RCC28" s="61"/>
      <c r="RCD28" s="61"/>
      <c r="RCE28" s="61"/>
      <c r="RCF28" s="61"/>
      <c r="RCG28" s="61"/>
      <c r="RCH28" s="61"/>
      <c r="RCI28" s="61"/>
      <c r="RCJ28" s="61"/>
      <c r="RCK28" s="61"/>
      <c r="RCL28" s="61"/>
      <c r="RCM28" s="61"/>
      <c r="RCN28" s="61"/>
      <c r="RCO28" s="61"/>
      <c r="RCP28" s="61"/>
      <c r="RCQ28" s="61"/>
      <c r="RCR28" s="61"/>
      <c r="RCS28" s="61"/>
      <c r="RCT28" s="61"/>
      <c r="RCU28" s="61"/>
      <c r="RCV28" s="61"/>
      <c r="RCW28" s="61"/>
      <c r="RCX28" s="61"/>
      <c r="RCY28" s="61"/>
      <c r="RCZ28" s="61"/>
      <c r="RDA28" s="61"/>
      <c r="RDB28" s="61"/>
      <c r="RDC28" s="61"/>
      <c r="RDD28" s="61"/>
      <c r="RDE28" s="61"/>
      <c r="RDF28" s="61"/>
      <c r="RDG28" s="61"/>
      <c r="RDH28" s="61"/>
      <c r="RDI28" s="61"/>
      <c r="RDJ28" s="61"/>
      <c r="RDK28" s="61"/>
      <c r="RDL28" s="61"/>
      <c r="RDM28" s="61"/>
      <c r="RDN28" s="61"/>
      <c r="RDO28" s="61"/>
      <c r="RDP28" s="61"/>
      <c r="RDQ28" s="61"/>
      <c r="RDR28" s="61"/>
      <c r="RDS28" s="61"/>
      <c r="RDT28" s="61"/>
      <c r="RDU28" s="61"/>
      <c r="RDV28" s="61"/>
      <c r="RDW28" s="61"/>
      <c r="RDX28" s="61"/>
      <c r="RDY28" s="61"/>
      <c r="RDZ28" s="61"/>
      <c r="REA28" s="61"/>
      <c r="REB28" s="61"/>
      <c r="REC28" s="61"/>
      <c r="RED28" s="61"/>
      <c r="REE28" s="61"/>
      <c r="REF28" s="61"/>
      <c r="REG28" s="61"/>
      <c r="REH28" s="61"/>
      <c r="REI28" s="61"/>
      <c r="REJ28" s="61"/>
      <c r="REK28" s="61"/>
      <c r="REL28" s="61"/>
      <c r="REM28" s="61"/>
      <c r="REN28" s="61"/>
      <c r="REO28" s="61"/>
      <c r="REP28" s="61"/>
      <c r="REQ28" s="61"/>
      <c r="RER28" s="61"/>
      <c r="RES28" s="61"/>
      <c r="RET28" s="61"/>
      <c r="REU28" s="61"/>
      <c r="REV28" s="61"/>
      <c r="REW28" s="61"/>
      <c r="REX28" s="61"/>
      <c r="REY28" s="61"/>
      <c r="REZ28" s="61"/>
      <c r="RFA28" s="61"/>
      <c r="RFB28" s="61"/>
      <c r="RFC28" s="61"/>
      <c r="RFD28" s="61"/>
      <c r="RFE28" s="61"/>
      <c r="RFF28" s="61"/>
      <c r="RFG28" s="61"/>
      <c r="RFH28" s="61"/>
      <c r="RFI28" s="61"/>
      <c r="RFJ28" s="61"/>
      <c r="RFK28" s="61"/>
      <c r="RFL28" s="61"/>
      <c r="RFM28" s="61"/>
      <c r="RFN28" s="61"/>
      <c r="RFO28" s="61"/>
      <c r="RFP28" s="61"/>
      <c r="RFQ28" s="61"/>
      <c r="RFR28" s="61"/>
      <c r="RFS28" s="61"/>
      <c r="RFT28" s="61"/>
      <c r="RFU28" s="61"/>
      <c r="RFV28" s="61"/>
      <c r="RFW28" s="61"/>
      <c r="RFX28" s="61"/>
      <c r="RFY28" s="61"/>
      <c r="RFZ28" s="61"/>
      <c r="RGA28" s="61"/>
      <c r="RGB28" s="61"/>
      <c r="RGC28" s="61"/>
      <c r="RGD28" s="61"/>
      <c r="RGE28" s="61"/>
      <c r="RGF28" s="61"/>
      <c r="RGG28" s="61"/>
      <c r="RGH28" s="61"/>
      <c r="RGI28" s="61"/>
      <c r="RGJ28" s="61"/>
      <c r="RGK28" s="61"/>
      <c r="RGL28" s="61"/>
      <c r="RGM28" s="61"/>
      <c r="RGN28" s="61"/>
      <c r="RGO28" s="61"/>
      <c r="RGP28" s="61"/>
      <c r="RGQ28" s="61"/>
      <c r="RGR28" s="61"/>
      <c r="RGS28" s="61"/>
      <c r="RGT28" s="61"/>
      <c r="RGU28" s="61"/>
      <c r="RGV28" s="61"/>
      <c r="RGW28" s="61"/>
      <c r="RGX28" s="61"/>
      <c r="RGY28" s="61"/>
      <c r="RGZ28" s="61"/>
      <c r="RHA28" s="61"/>
      <c r="RHB28" s="61"/>
      <c r="RHC28" s="61"/>
      <c r="RHD28" s="61"/>
      <c r="RHE28" s="61"/>
      <c r="RHF28" s="61"/>
      <c r="RHG28" s="61"/>
      <c r="RHH28" s="61"/>
      <c r="RHI28" s="61"/>
      <c r="RHJ28" s="61"/>
      <c r="RHK28" s="61"/>
      <c r="RHL28" s="61"/>
      <c r="RHM28" s="61"/>
      <c r="RHN28" s="61"/>
      <c r="RHO28" s="61"/>
      <c r="RHP28" s="61"/>
      <c r="RHQ28" s="61"/>
      <c r="RHR28" s="61"/>
      <c r="RHS28" s="61"/>
      <c r="RHT28" s="61"/>
      <c r="RHU28" s="61"/>
      <c r="RHV28" s="61"/>
      <c r="RHW28" s="61"/>
      <c r="RHX28" s="61"/>
      <c r="RHY28" s="61"/>
      <c r="RHZ28" s="61"/>
      <c r="RIA28" s="61"/>
      <c r="RIB28" s="61"/>
      <c r="RIC28" s="61"/>
      <c r="RID28" s="61"/>
      <c r="RIE28" s="61"/>
      <c r="RIF28" s="61"/>
      <c r="RIG28" s="61"/>
      <c r="RIH28" s="61"/>
      <c r="RII28" s="61"/>
      <c r="RIJ28" s="61"/>
      <c r="RIK28" s="61"/>
      <c r="RIL28" s="61"/>
      <c r="RIM28" s="61"/>
      <c r="RIN28" s="61"/>
      <c r="RIO28" s="61"/>
      <c r="RIP28" s="61"/>
      <c r="RIQ28" s="61"/>
      <c r="RIR28" s="61"/>
      <c r="RIS28" s="61"/>
      <c r="RIT28" s="61"/>
      <c r="RIU28" s="61"/>
      <c r="RIV28" s="61"/>
      <c r="RIW28" s="61"/>
      <c r="RIX28" s="61"/>
      <c r="RIY28" s="61"/>
      <c r="RIZ28" s="61"/>
      <c r="RJA28" s="61"/>
      <c r="RJB28" s="61"/>
      <c r="RJC28" s="61"/>
      <c r="RJD28" s="61"/>
      <c r="RJE28" s="61"/>
      <c r="RJF28" s="61"/>
      <c r="RJG28" s="61"/>
      <c r="RJH28" s="61"/>
      <c r="RJI28" s="61"/>
      <c r="RJJ28" s="61"/>
      <c r="RJK28" s="61"/>
      <c r="RJL28" s="61"/>
      <c r="RJM28" s="61"/>
      <c r="RJN28" s="61"/>
      <c r="RJO28" s="61"/>
      <c r="RJP28" s="61"/>
      <c r="RJQ28" s="61"/>
      <c r="RJR28" s="61"/>
      <c r="RJS28" s="61"/>
      <c r="RJT28" s="61"/>
      <c r="RJU28" s="61"/>
      <c r="RJV28" s="61"/>
      <c r="RJW28" s="61"/>
      <c r="RJX28" s="61"/>
      <c r="RJY28" s="61"/>
      <c r="RJZ28" s="61"/>
      <c r="RKA28" s="61"/>
      <c r="RKB28" s="61"/>
      <c r="RKC28" s="61"/>
      <c r="RKD28" s="61"/>
      <c r="RKE28" s="61"/>
      <c r="RKF28" s="61"/>
      <c r="RKG28" s="61"/>
      <c r="RKH28" s="61"/>
      <c r="RKI28" s="61"/>
      <c r="RKJ28" s="61"/>
      <c r="RKK28" s="61"/>
      <c r="RKL28" s="61"/>
      <c r="RKM28" s="61"/>
      <c r="RKN28" s="61"/>
      <c r="RKO28" s="61"/>
      <c r="RKP28" s="61"/>
      <c r="RKQ28" s="61"/>
      <c r="RKR28" s="61"/>
      <c r="RKS28" s="61"/>
      <c r="RKT28" s="61"/>
      <c r="RKU28" s="61"/>
      <c r="RKV28" s="61"/>
      <c r="RKW28" s="61"/>
      <c r="RKX28" s="61"/>
      <c r="RKY28" s="61"/>
      <c r="RKZ28" s="61"/>
      <c r="RLA28" s="61"/>
      <c r="RLB28" s="61"/>
      <c r="RLC28" s="61"/>
      <c r="RLD28" s="61"/>
      <c r="RLE28" s="61"/>
      <c r="RLF28" s="61"/>
      <c r="RLG28" s="61"/>
      <c r="RLH28" s="61"/>
      <c r="RLI28" s="61"/>
      <c r="RLJ28" s="61"/>
      <c r="RLK28" s="61"/>
      <c r="RLL28" s="61"/>
      <c r="RLM28" s="61"/>
      <c r="RLN28" s="61"/>
      <c r="RLO28" s="61"/>
      <c r="RLP28" s="61"/>
      <c r="RLQ28" s="61"/>
      <c r="RLR28" s="61"/>
      <c r="RLS28" s="61"/>
      <c r="RLT28" s="61"/>
      <c r="RLU28" s="61"/>
      <c r="RLV28" s="61"/>
      <c r="RLW28" s="61"/>
      <c r="RLX28" s="61"/>
      <c r="RLY28" s="61"/>
      <c r="RLZ28" s="61"/>
      <c r="RMA28" s="61"/>
      <c r="RMB28" s="61"/>
      <c r="RMC28" s="61"/>
      <c r="RMD28" s="61"/>
      <c r="RME28" s="61"/>
      <c r="RMF28" s="61"/>
      <c r="RMG28" s="61"/>
      <c r="RMH28" s="61"/>
      <c r="RMI28" s="61"/>
      <c r="RMJ28" s="61"/>
      <c r="RMK28" s="61"/>
      <c r="RML28" s="61"/>
      <c r="RMM28" s="61"/>
      <c r="RMN28" s="61"/>
      <c r="RMO28" s="61"/>
      <c r="RMP28" s="61"/>
      <c r="RMQ28" s="61"/>
      <c r="RMR28" s="61"/>
      <c r="RMS28" s="61"/>
      <c r="RMT28" s="61"/>
      <c r="RMU28" s="61"/>
      <c r="RMV28" s="61"/>
      <c r="RMW28" s="61"/>
      <c r="RMX28" s="61"/>
      <c r="RMY28" s="61"/>
      <c r="RMZ28" s="61"/>
      <c r="RNA28" s="61"/>
      <c r="RNB28" s="61"/>
      <c r="RNC28" s="61"/>
      <c r="RND28" s="61"/>
      <c r="RNE28" s="61"/>
      <c r="RNF28" s="61"/>
      <c r="RNG28" s="61"/>
      <c r="RNH28" s="61"/>
      <c r="RNI28" s="61"/>
      <c r="RNJ28" s="61"/>
      <c r="RNK28" s="61"/>
      <c r="RNL28" s="61"/>
      <c r="RNM28" s="61"/>
      <c r="RNN28" s="61"/>
      <c r="RNO28" s="61"/>
      <c r="RNP28" s="61"/>
      <c r="RNQ28" s="61"/>
      <c r="RNR28" s="61"/>
      <c r="RNS28" s="61"/>
      <c r="RNT28" s="61"/>
      <c r="RNU28" s="61"/>
      <c r="RNV28" s="61"/>
      <c r="RNW28" s="61"/>
      <c r="RNX28" s="61"/>
      <c r="RNY28" s="61"/>
      <c r="RNZ28" s="61"/>
      <c r="ROA28" s="61"/>
      <c r="ROB28" s="61"/>
      <c r="ROC28" s="61"/>
      <c r="ROD28" s="61"/>
      <c r="ROE28" s="61"/>
      <c r="ROF28" s="61"/>
      <c r="ROG28" s="61"/>
      <c r="ROH28" s="61"/>
      <c r="ROI28" s="61"/>
      <c r="ROJ28" s="61"/>
      <c r="ROK28" s="61"/>
      <c r="ROL28" s="61"/>
      <c r="ROM28" s="61"/>
      <c r="RON28" s="61"/>
      <c r="ROO28" s="61"/>
      <c r="ROP28" s="61"/>
      <c r="ROQ28" s="61"/>
      <c r="ROR28" s="61"/>
      <c r="ROS28" s="61"/>
      <c r="ROT28" s="61"/>
      <c r="ROU28" s="61"/>
      <c r="ROV28" s="61"/>
      <c r="ROW28" s="61"/>
      <c r="ROX28" s="61"/>
      <c r="ROY28" s="61"/>
      <c r="ROZ28" s="61"/>
      <c r="RPA28" s="61"/>
      <c r="RPB28" s="61"/>
      <c r="RPC28" s="61"/>
      <c r="RPD28" s="61"/>
      <c r="RPE28" s="61"/>
      <c r="RPF28" s="61"/>
      <c r="RPG28" s="61"/>
      <c r="RPH28" s="61"/>
      <c r="RPI28" s="61"/>
      <c r="RPJ28" s="61"/>
      <c r="RPK28" s="61"/>
      <c r="RPL28" s="61"/>
      <c r="RPM28" s="61"/>
      <c r="RPN28" s="61"/>
      <c r="RPO28" s="61"/>
      <c r="RPP28" s="61"/>
      <c r="RPQ28" s="61"/>
      <c r="RPR28" s="61"/>
      <c r="RPS28" s="61"/>
      <c r="RPT28" s="61"/>
      <c r="RPU28" s="61"/>
      <c r="RPV28" s="61"/>
      <c r="RPW28" s="61"/>
      <c r="RPX28" s="61"/>
      <c r="RPY28" s="61"/>
      <c r="RPZ28" s="61"/>
      <c r="RQA28" s="61"/>
      <c r="RQB28" s="61"/>
      <c r="RQC28" s="61"/>
      <c r="RQD28" s="61"/>
      <c r="RQE28" s="61"/>
      <c r="RQF28" s="61"/>
      <c r="RQG28" s="61"/>
      <c r="RQH28" s="61"/>
      <c r="RQI28" s="61"/>
      <c r="RQJ28" s="61"/>
      <c r="RQK28" s="61"/>
      <c r="RQL28" s="61"/>
      <c r="RQM28" s="61"/>
      <c r="RQN28" s="61"/>
      <c r="RQO28" s="61"/>
      <c r="RQP28" s="61"/>
      <c r="RQQ28" s="61"/>
      <c r="RQR28" s="61"/>
      <c r="RQS28" s="61"/>
      <c r="RQT28" s="61"/>
      <c r="RQU28" s="61"/>
      <c r="RQV28" s="61"/>
      <c r="RQW28" s="61"/>
      <c r="RQX28" s="61"/>
      <c r="RQY28" s="61"/>
      <c r="RQZ28" s="61"/>
      <c r="RRA28" s="61"/>
      <c r="RRB28" s="61"/>
      <c r="RRC28" s="61"/>
      <c r="RRD28" s="61"/>
      <c r="RRE28" s="61"/>
      <c r="RRF28" s="61"/>
      <c r="RRG28" s="61"/>
      <c r="RRH28" s="61"/>
      <c r="RRI28" s="61"/>
      <c r="RRJ28" s="61"/>
      <c r="RRK28" s="61"/>
      <c r="RRL28" s="61"/>
      <c r="RRM28" s="61"/>
      <c r="RRN28" s="61"/>
      <c r="RRO28" s="61"/>
      <c r="RRP28" s="61"/>
      <c r="RRQ28" s="61"/>
      <c r="RRR28" s="61"/>
      <c r="RRS28" s="61"/>
      <c r="RRT28" s="61"/>
      <c r="RRU28" s="61"/>
      <c r="RRV28" s="61"/>
      <c r="RRW28" s="61"/>
      <c r="RRX28" s="61"/>
      <c r="RRY28" s="61"/>
      <c r="RRZ28" s="61"/>
      <c r="RSA28" s="61"/>
      <c r="RSB28" s="61"/>
      <c r="RSC28" s="61"/>
      <c r="RSD28" s="61"/>
      <c r="RSE28" s="61"/>
      <c r="RSF28" s="61"/>
      <c r="RSG28" s="61"/>
      <c r="RSH28" s="61"/>
      <c r="RSI28" s="61"/>
      <c r="RSJ28" s="61"/>
      <c r="RSK28" s="61"/>
      <c r="RSL28" s="61"/>
      <c r="RSM28" s="61"/>
      <c r="RSN28" s="61"/>
      <c r="RSO28" s="61"/>
      <c r="RSP28" s="61"/>
      <c r="RSQ28" s="61"/>
      <c r="RSR28" s="61"/>
      <c r="RSS28" s="61"/>
      <c r="RST28" s="61"/>
      <c r="RSU28" s="61"/>
      <c r="RSV28" s="61"/>
      <c r="RSW28" s="61"/>
      <c r="RSX28" s="61"/>
      <c r="RSY28" s="61"/>
      <c r="RSZ28" s="61"/>
      <c r="RTA28" s="61"/>
      <c r="RTB28" s="61"/>
      <c r="RTC28" s="61"/>
      <c r="RTD28" s="61"/>
      <c r="RTE28" s="61"/>
      <c r="RTF28" s="61"/>
      <c r="RTG28" s="61"/>
      <c r="RTH28" s="61"/>
      <c r="RTI28" s="61"/>
      <c r="RTJ28" s="61"/>
      <c r="RTK28" s="61"/>
      <c r="RTL28" s="61"/>
      <c r="RTM28" s="61"/>
      <c r="RTN28" s="61"/>
      <c r="RTO28" s="61"/>
      <c r="RTP28" s="61"/>
      <c r="RTQ28" s="61"/>
      <c r="RTR28" s="61"/>
      <c r="RTS28" s="61"/>
      <c r="RTT28" s="61"/>
      <c r="RTU28" s="61"/>
      <c r="RTV28" s="61"/>
      <c r="RTW28" s="61"/>
      <c r="RTX28" s="61"/>
      <c r="RTY28" s="61"/>
      <c r="RTZ28" s="61"/>
      <c r="RUA28" s="61"/>
      <c r="RUB28" s="61"/>
      <c r="RUC28" s="61"/>
      <c r="RUD28" s="61"/>
      <c r="RUE28" s="61"/>
      <c r="RUF28" s="61"/>
      <c r="RUG28" s="61"/>
      <c r="RUH28" s="61"/>
      <c r="RUI28" s="61"/>
      <c r="RUJ28" s="61"/>
      <c r="RUK28" s="61"/>
      <c r="RUL28" s="61"/>
      <c r="RUM28" s="61"/>
      <c r="RUN28" s="61"/>
      <c r="RUO28" s="61"/>
      <c r="RUP28" s="61"/>
      <c r="RUQ28" s="61"/>
      <c r="RUR28" s="61"/>
      <c r="RUS28" s="61"/>
      <c r="RUT28" s="61"/>
      <c r="RUU28" s="61"/>
      <c r="RUV28" s="61"/>
      <c r="RUW28" s="61"/>
      <c r="RUX28" s="61"/>
      <c r="RUY28" s="61"/>
      <c r="RUZ28" s="61"/>
      <c r="RVA28" s="61"/>
      <c r="RVB28" s="61"/>
      <c r="RVC28" s="61"/>
      <c r="RVD28" s="61"/>
      <c r="RVE28" s="61"/>
      <c r="RVF28" s="61"/>
      <c r="RVG28" s="61"/>
      <c r="RVH28" s="61"/>
      <c r="RVI28" s="61"/>
      <c r="RVJ28" s="61"/>
      <c r="RVK28" s="61"/>
      <c r="RVL28" s="61"/>
      <c r="RVM28" s="61"/>
      <c r="RVN28" s="61"/>
      <c r="RVO28" s="61"/>
      <c r="RVP28" s="61"/>
      <c r="RVQ28" s="61"/>
      <c r="RVR28" s="61"/>
      <c r="RVS28" s="61"/>
      <c r="RVT28" s="61"/>
      <c r="RVU28" s="61"/>
      <c r="RVV28" s="61"/>
      <c r="RVW28" s="61"/>
      <c r="RVX28" s="61"/>
      <c r="RVY28" s="61"/>
      <c r="RVZ28" s="61"/>
      <c r="RWA28" s="61"/>
      <c r="RWB28" s="61"/>
      <c r="RWC28" s="61"/>
      <c r="RWD28" s="61"/>
      <c r="RWE28" s="61"/>
      <c r="RWF28" s="61"/>
      <c r="RWG28" s="61"/>
      <c r="RWH28" s="61"/>
      <c r="RWI28" s="61"/>
      <c r="RWJ28" s="61"/>
      <c r="RWK28" s="61"/>
      <c r="RWL28" s="61"/>
      <c r="RWM28" s="61"/>
      <c r="RWN28" s="61"/>
      <c r="RWO28" s="61"/>
      <c r="RWP28" s="61"/>
      <c r="RWQ28" s="61"/>
      <c r="RWR28" s="61"/>
      <c r="RWS28" s="61"/>
      <c r="RWT28" s="61"/>
      <c r="RWU28" s="61"/>
      <c r="RWV28" s="61"/>
      <c r="RWW28" s="61"/>
      <c r="RWX28" s="61"/>
      <c r="RWY28" s="61"/>
      <c r="RWZ28" s="61"/>
      <c r="RXA28" s="61"/>
      <c r="RXB28" s="61"/>
      <c r="RXC28" s="61"/>
      <c r="RXD28" s="61"/>
      <c r="RXE28" s="61"/>
      <c r="RXF28" s="61"/>
      <c r="RXG28" s="61"/>
      <c r="RXH28" s="61"/>
      <c r="RXI28" s="61"/>
      <c r="RXJ28" s="61"/>
      <c r="RXK28" s="61"/>
      <c r="RXL28" s="61"/>
      <c r="RXM28" s="61"/>
      <c r="RXN28" s="61"/>
      <c r="RXO28" s="61"/>
      <c r="RXP28" s="61"/>
      <c r="RXQ28" s="61"/>
      <c r="RXR28" s="61"/>
      <c r="RXS28" s="61"/>
      <c r="RXT28" s="61"/>
      <c r="RXU28" s="61"/>
      <c r="RXV28" s="61"/>
      <c r="RXW28" s="61"/>
      <c r="RXX28" s="61"/>
      <c r="RXY28" s="61"/>
      <c r="RXZ28" s="61"/>
      <c r="RYA28" s="61"/>
      <c r="RYB28" s="61"/>
      <c r="RYC28" s="61"/>
      <c r="RYD28" s="61"/>
      <c r="RYE28" s="61"/>
      <c r="RYF28" s="61"/>
      <c r="RYG28" s="61"/>
      <c r="RYH28" s="61"/>
      <c r="RYI28" s="61"/>
      <c r="RYJ28" s="61"/>
      <c r="RYK28" s="61"/>
      <c r="RYL28" s="61"/>
      <c r="RYM28" s="61"/>
      <c r="RYN28" s="61"/>
      <c r="RYO28" s="61"/>
      <c r="RYP28" s="61"/>
      <c r="RYQ28" s="61"/>
      <c r="RYR28" s="61"/>
      <c r="RYS28" s="61"/>
      <c r="RYT28" s="61"/>
      <c r="RYU28" s="61"/>
      <c r="RYV28" s="61"/>
      <c r="RYW28" s="61"/>
      <c r="RYX28" s="61"/>
      <c r="RYY28" s="61"/>
      <c r="RYZ28" s="61"/>
      <c r="RZA28" s="61"/>
      <c r="RZB28" s="61"/>
      <c r="RZC28" s="61"/>
      <c r="RZD28" s="61"/>
      <c r="RZE28" s="61"/>
      <c r="RZF28" s="61"/>
      <c r="RZG28" s="61"/>
      <c r="RZH28" s="61"/>
      <c r="RZI28" s="61"/>
      <c r="RZJ28" s="61"/>
      <c r="RZK28" s="61"/>
      <c r="RZL28" s="61"/>
      <c r="RZM28" s="61"/>
      <c r="RZN28" s="61"/>
      <c r="RZO28" s="61"/>
      <c r="RZP28" s="61"/>
      <c r="RZQ28" s="61"/>
      <c r="RZR28" s="61"/>
      <c r="RZS28" s="61"/>
      <c r="RZT28" s="61"/>
      <c r="RZU28" s="61"/>
      <c r="RZV28" s="61"/>
      <c r="RZW28" s="61"/>
      <c r="RZX28" s="61"/>
      <c r="RZY28" s="61"/>
      <c r="RZZ28" s="61"/>
      <c r="SAA28" s="61"/>
      <c r="SAB28" s="61"/>
      <c r="SAC28" s="61"/>
      <c r="SAD28" s="61"/>
      <c r="SAE28" s="61"/>
      <c r="SAF28" s="61"/>
      <c r="SAG28" s="61"/>
      <c r="SAH28" s="61"/>
      <c r="SAI28" s="61"/>
      <c r="SAJ28" s="61"/>
      <c r="SAK28" s="61"/>
      <c r="SAL28" s="61"/>
      <c r="SAM28" s="61"/>
      <c r="SAN28" s="61"/>
      <c r="SAO28" s="61"/>
      <c r="SAP28" s="61"/>
      <c r="SAQ28" s="61"/>
      <c r="SAR28" s="61"/>
      <c r="SAS28" s="61"/>
      <c r="SAT28" s="61"/>
      <c r="SAU28" s="61"/>
      <c r="SAV28" s="61"/>
      <c r="SAW28" s="61"/>
      <c r="SAX28" s="61"/>
      <c r="SAY28" s="61"/>
      <c r="SAZ28" s="61"/>
      <c r="SBA28" s="61"/>
      <c r="SBB28" s="61"/>
      <c r="SBC28" s="61"/>
      <c r="SBD28" s="61"/>
      <c r="SBE28" s="61"/>
      <c r="SBF28" s="61"/>
      <c r="SBG28" s="61"/>
      <c r="SBH28" s="61"/>
      <c r="SBI28" s="61"/>
      <c r="SBJ28" s="61"/>
      <c r="SBK28" s="61"/>
      <c r="SBL28" s="61"/>
      <c r="SBM28" s="61"/>
      <c r="SBN28" s="61"/>
      <c r="SBO28" s="61"/>
      <c r="SBP28" s="61"/>
      <c r="SBQ28" s="61"/>
      <c r="SBR28" s="61"/>
      <c r="SBS28" s="61"/>
      <c r="SBT28" s="61"/>
      <c r="SBU28" s="61"/>
      <c r="SBV28" s="61"/>
      <c r="SBW28" s="61"/>
      <c r="SBX28" s="61"/>
      <c r="SBY28" s="61"/>
      <c r="SBZ28" s="61"/>
      <c r="SCA28" s="61"/>
      <c r="SCB28" s="61"/>
      <c r="SCC28" s="61"/>
      <c r="SCD28" s="61"/>
      <c r="SCE28" s="61"/>
      <c r="SCF28" s="61"/>
      <c r="SCG28" s="61"/>
      <c r="SCH28" s="61"/>
      <c r="SCI28" s="61"/>
      <c r="SCJ28" s="61"/>
      <c r="SCK28" s="61"/>
      <c r="SCL28" s="61"/>
      <c r="SCM28" s="61"/>
      <c r="SCN28" s="61"/>
      <c r="SCO28" s="61"/>
      <c r="SCP28" s="61"/>
      <c r="SCQ28" s="61"/>
      <c r="SCR28" s="61"/>
      <c r="SCS28" s="61"/>
      <c r="SCT28" s="61"/>
      <c r="SCU28" s="61"/>
      <c r="SCV28" s="61"/>
      <c r="SCW28" s="61"/>
      <c r="SCX28" s="61"/>
      <c r="SCY28" s="61"/>
      <c r="SCZ28" s="61"/>
      <c r="SDA28" s="61"/>
      <c r="SDB28" s="61"/>
      <c r="SDC28" s="61"/>
      <c r="SDD28" s="61"/>
      <c r="SDE28" s="61"/>
      <c r="SDF28" s="61"/>
      <c r="SDG28" s="61"/>
      <c r="SDH28" s="61"/>
      <c r="SDI28" s="61"/>
      <c r="SDJ28" s="61"/>
      <c r="SDK28" s="61"/>
      <c r="SDL28" s="61"/>
      <c r="SDM28" s="61"/>
      <c r="SDN28" s="61"/>
      <c r="SDO28" s="61"/>
      <c r="SDP28" s="61"/>
      <c r="SDQ28" s="61"/>
      <c r="SDR28" s="61"/>
      <c r="SDS28" s="61"/>
      <c r="SDT28" s="61"/>
      <c r="SDU28" s="61"/>
      <c r="SDV28" s="61"/>
      <c r="SDW28" s="61"/>
      <c r="SDX28" s="61"/>
      <c r="SDY28" s="61"/>
      <c r="SDZ28" s="61"/>
      <c r="SEA28" s="61"/>
      <c r="SEB28" s="61"/>
      <c r="SEC28" s="61"/>
      <c r="SED28" s="61"/>
      <c r="SEE28" s="61"/>
      <c r="SEF28" s="61"/>
      <c r="SEG28" s="61"/>
      <c r="SEH28" s="61"/>
      <c r="SEI28" s="61"/>
      <c r="SEJ28" s="61"/>
      <c r="SEK28" s="61"/>
      <c r="SEL28" s="61"/>
      <c r="SEM28" s="61"/>
      <c r="SEN28" s="61"/>
      <c r="SEO28" s="61"/>
      <c r="SEP28" s="61"/>
      <c r="SEQ28" s="61"/>
      <c r="SER28" s="61"/>
      <c r="SES28" s="61"/>
      <c r="SET28" s="61"/>
      <c r="SEU28" s="61"/>
      <c r="SEV28" s="61"/>
      <c r="SEW28" s="61"/>
      <c r="SEX28" s="61"/>
      <c r="SEY28" s="61"/>
      <c r="SEZ28" s="61"/>
      <c r="SFA28" s="61"/>
      <c r="SFB28" s="61"/>
      <c r="SFC28" s="61"/>
      <c r="SFD28" s="61"/>
      <c r="SFE28" s="61"/>
      <c r="SFF28" s="61"/>
      <c r="SFG28" s="61"/>
      <c r="SFH28" s="61"/>
      <c r="SFI28" s="61"/>
      <c r="SFJ28" s="61"/>
      <c r="SFK28" s="61"/>
      <c r="SFL28" s="61"/>
      <c r="SFM28" s="61"/>
      <c r="SFN28" s="61"/>
      <c r="SFO28" s="61"/>
      <c r="SFP28" s="61"/>
      <c r="SFQ28" s="61"/>
      <c r="SFR28" s="61"/>
      <c r="SFS28" s="61"/>
      <c r="SFT28" s="61"/>
      <c r="SFU28" s="61"/>
      <c r="SFV28" s="61"/>
      <c r="SFW28" s="61"/>
      <c r="SFX28" s="61"/>
      <c r="SFY28" s="61"/>
      <c r="SFZ28" s="61"/>
      <c r="SGA28" s="61"/>
      <c r="SGB28" s="61"/>
      <c r="SGC28" s="61"/>
      <c r="SGD28" s="61"/>
      <c r="SGE28" s="61"/>
      <c r="SGF28" s="61"/>
      <c r="SGG28" s="61"/>
      <c r="SGH28" s="61"/>
      <c r="SGI28" s="61"/>
      <c r="SGJ28" s="61"/>
      <c r="SGK28" s="61"/>
      <c r="SGL28" s="61"/>
      <c r="SGM28" s="61"/>
      <c r="SGN28" s="61"/>
      <c r="SGO28" s="61"/>
      <c r="SGP28" s="61"/>
      <c r="SGQ28" s="61"/>
      <c r="SGR28" s="61"/>
      <c r="SGS28" s="61"/>
      <c r="SGT28" s="61"/>
      <c r="SGU28" s="61"/>
      <c r="SGV28" s="61"/>
      <c r="SGW28" s="61"/>
      <c r="SGX28" s="61"/>
      <c r="SGY28" s="61"/>
      <c r="SGZ28" s="61"/>
      <c r="SHA28" s="61"/>
      <c r="SHB28" s="61"/>
      <c r="SHC28" s="61"/>
      <c r="SHD28" s="61"/>
      <c r="SHE28" s="61"/>
      <c r="SHF28" s="61"/>
      <c r="SHG28" s="61"/>
      <c r="SHH28" s="61"/>
      <c r="SHI28" s="61"/>
      <c r="SHJ28" s="61"/>
      <c r="SHK28" s="61"/>
      <c r="SHL28" s="61"/>
      <c r="SHM28" s="61"/>
      <c r="SHN28" s="61"/>
      <c r="SHO28" s="61"/>
      <c r="SHP28" s="61"/>
      <c r="SHQ28" s="61"/>
      <c r="SHR28" s="61"/>
      <c r="SHS28" s="61"/>
      <c r="SHT28" s="61"/>
      <c r="SHU28" s="61"/>
      <c r="SHV28" s="61"/>
      <c r="SHW28" s="61"/>
      <c r="SHX28" s="61"/>
      <c r="SHY28" s="61"/>
      <c r="SHZ28" s="61"/>
      <c r="SIA28" s="61"/>
      <c r="SIB28" s="61"/>
      <c r="SIC28" s="61"/>
      <c r="SID28" s="61"/>
      <c r="SIE28" s="61"/>
      <c r="SIF28" s="61"/>
      <c r="SIG28" s="61"/>
      <c r="SIH28" s="61"/>
      <c r="SII28" s="61"/>
      <c r="SIJ28" s="61"/>
      <c r="SIK28" s="61"/>
      <c r="SIL28" s="61"/>
      <c r="SIM28" s="61"/>
      <c r="SIN28" s="61"/>
      <c r="SIO28" s="61"/>
      <c r="SIP28" s="61"/>
      <c r="SIQ28" s="61"/>
      <c r="SIR28" s="61"/>
      <c r="SIS28" s="61"/>
      <c r="SIT28" s="61"/>
      <c r="SIU28" s="61"/>
      <c r="SIV28" s="61"/>
      <c r="SIW28" s="61"/>
      <c r="SIX28" s="61"/>
      <c r="SIY28" s="61"/>
      <c r="SIZ28" s="61"/>
      <c r="SJA28" s="61"/>
      <c r="SJB28" s="61"/>
      <c r="SJC28" s="61"/>
      <c r="SJD28" s="61"/>
      <c r="SJE28" s="61"/>
      <c r="SJF28" s="61"/>
      <c r="SJG28" s="61"/>
      <c r="SJH28" s="61"/>
      <c r="SJI28" s="61"/>
      <c r="SJJ28" s="61"/>
      <c r="SJK28" s="61"/>
      <c r="SJL28" s="61"/>
      <c r="SJM28" s="61"/>
      <c r="SJN28" s="61"/>
      <c r="SJO28" s="61"/>
      <c r="SJP28" s="61"/>
      <c r="SJQ28" s="61"/>
      <c r="SJR28" s="61"/>
      <c r="SJS28" s="61"/>
      <c r="SJT28" s="61"/>
      <c r="SJU28" s="61"/>
      <c r="SJV28" s="61"/>
      <c r="SJW28" s="61"/>
      <c r="SJX28" s="61"/>
      <c r="SJY28" s="61"/>
      <c r="SJZ28" s="61"/>
      <c r="SKA28" s="61"/>
      <c r="SKB28" s="61"/>
      <c r="SKC28" s="61"/>
      <c r="SKD28" s="61"/>
      <c r="SKE28" s="61"/>
      <c r="SKF28" s="61"/>
      <c r="SKG28" s="61"/>
      <c r="SKH28" s="61"/>
      <c r="SKI28" s="61"/>
      <c r="SKJ28" s="61"/>
      <c r="SKK28" s="61"/>
      <c r="SKL28" s="61"/>
      <c r="SKM28" s="61"/>
      <c r="SKN28" s="61"/>
      <c r="SKO28" s="61"/>
      <c r="SKP28" s="61"/>
      <c r="SKQ28" s="61"/>
      <c r="SKR28" s="61"/>
      <c r="SKS28" s="61"/>
      <c r="SKT28" s="61"/>
      <c r="SKU28" s="61"/>
      <c r="SKV28" s="61"/>
      <c r="SKW28" s="61"/>
      <c r="SKX28" s="61"/>
      <c r="SKY28" s="61"/>
      <c r="SKZ28" s="61"/>
      <c r="SLA28" s="61"/>
      <c r="SLB28" s="61"/>
      <c r="SLC28" s="61"/>
      <c r="SLD28" s="61"/>
      <c r="SLE28" s="61"/>
      <c r="SLF28" s="61"/>
      <c r="SLG28" s="61"/>
      <c r="SLH28" s="61"/>
      <c r="SLI28" s="61"/>
      <c r="SLJ28" s="61"/>
      <c r="SLK28" s="61"/>
      <c r="SLL28" s="61"/>
      <c r="SLM28" s="61"/>
      <c r="SLN28" s="61"/>
      <c r="SLO28" s="61"/>
      <c r="SLP28" s="61"/>
      <c r="SLQ28" s="61"/>
      <c r="SLR28" s="61"/>
      <c r="SLS28" s="61"/>
      <c r="SLT28" s="61"/>
      <c r="SLU28" s="61"/>
      <c r="SLV28" s="61"/>
      <c r="SLW28" s="61"/>
      <c r="SLX28" s="61"/>
      <c r="SLY28" s="61"/>
      <c r="SLZ28" s="61"/>
      <c r="SMA28" s="61"/>
      <c r="SMB28" s="61"/>
      <c r="SMC28" s="61"/>
      <c r="SMD28" s="61"/>
      <c r="SME28" s="61"/>
      <c r="SMF28" s="61"/>
      <c r="SMG28" s="61"/>
      <c r="SMH28" s="61"/>
      <c r="SMI28" s="61"/>
      <c r="SMJ28" s="61"/>
      <c r="SMK28" s="61"/>
      <c r="SML28" s="61"/>
      <c r="SMM28" s="61"/>
      <c r="SMN28" s="61"/>
      <c r="SMO28" s="61"/>
      <c r="SMP28" s="61"/>
      <c r="SMQ28" s="61"/>
      <c r="SMR28" s="61"/>
      <c r="SMS28" s="61"/>
      <c r="SMT28" s="61"/>
      <c r="SMU28" s="61"/>
      <c r="SMV28" s="61"/>
      <c r="SMW28" s="61"/>
      <c r="SMX28" s="61"/>
      <c r="SMY28" s="61"/>
      <c r="SMZ28" s="61"/>
      <c r="SNA28" s="61"/>
      <c r="SNB28" s="61"/>
      <c r="SNC28" s="61"/>
      <c r="SND28" s="61"/>
      <c r="SNE28" s="61"/>
      <c r="SNF28" s="61"/>
      <c r="SNG28" s="61"/>
      <c r="SNH28" s="61"/>
      <c r="SNI28" s="61"/>
      <c r="SNJ28" s="61"/>
      <c r="SNK28" s="61"/>
      <c r="SNL28" s="61"/>
      <c r="SNM28" s="61"/>
      <c r="SNN28" s="61"/>
      <c r="SNO28" s="61"/>
      <c r="SNP28" s="61"/>
      <c r="SNQ28" s="61"/>
      <c r="SNR28" s="61"/>
      <c r="SNS28" s="61"/>
      <c r="SNT28" s="61"/>
      <c r="SNU28" s="61"/>
      <c r="SNV28" s="61"/>
      <c r="SNW28" s="61"/>
      <c r="SNX28" s="61"/>
      <c r="SNY28" s="61"/>
      <c r="SNZ28" s="61"/>
      <c r="SOA28" s="61"/>
      <c r="SOB28" s="61"/>
      <c r="SOC28" s="61"/>
      <c r="SOD28" s="61"/>
      <c r="SOE28" s="61"/>
      <c r="SOF28" s="61"/>
      <c r="SOG28" s="61"/>
      <c r="SOH28" s="61"/>
      <c r="SOI28" s="61"/>
      <c r="SOJ28" s="61"/>
      <c r="SOK28" s="61"/>
      <c r="SOL28" s="61"/>
      <c r="SOM28" s="61"/>
      <c r="SON28" s="61"/>
      <c r="SOO28" s="61"/>
      <c r="SOP28" s="61"/>
      <c r="SOQ28" s="61"/>
      <c r="SOR28" s="61"/>
      <c r="SOS28" s="61"/>
      <c r="SOT28" s="61"/>
      <c r="SOU28" s="61"/>
      <c r="SOV28" s="61"/>
      <c r="SOW28" s="61"/>
      <c r="SOX28" s="61"/>
      <c r="SOY28" s="61"/>
      <c r="SOZ28" s="61"/>
      <c r="SPA28" s="61"/>
      <c r="SPB28" s="61"/>
      <c r="SPC28" s="61"/>
      <c r="SPD28" s="61"/>
      <c r="SPE28" s="61"/>
      <c r="SPF28" s="61"/>
      <c r="SPG28" s="61"/>
      <c r="SPH28" s="61"/>
      <c r="SPI28" s="61"/>
      <c r="SPJ28" s="61"/>
      <c r="SPK28" s="61"/>
      <c r="SPL28" s="61"/>
      <c r="SPM28" s="61"/>
      <c r="SPN28" s="61"/>
      <c r="SPO28" s="61"/>
      <c r="SPP28" s="61"/>
      <c r="SPQ28" s="61"/>
      <c r="SPR28" s="61"/>
      <c r="SPS28" s="61"/>
      <c r="SPT28" s="61"/>
      <c r="SPU28" s="61"/>
      <c r="SPV28" s="61"/>
      <c r="SPW28" s="61"/>
      <c r="SPX28" s="61"/>
      <c r="SPY28" s="61"/>
      <c r="SPZ28" s="61"/>
      <c r="SQA28" s="61"/>
      <c r="SQB28" s="61"/>
      <c r="SQC28" s="61"/>
      <c r="SQD28" s="61"/>
      <c r="SQE28" s="61"/>
      <c r="SQF28" s="61"/>
      <c r="SQG28" s="61"/>
      <c r="SQH28" s="61"/>
      <c r="SQI28" s="61"/>
      <c r="SQJ28" s="61"/>
      <c r="SQK28" s="61"/>
      <c r="SQL28" s="61"/>
      <c r="SQM28" s="61"/>
      <c r="SQN28" s="61"/>
      <c r="SQO28" s="61"/>
      <c r="SQP28" s="61"/>
      <c r="SQQ28" s="61"/>
      <c r="SQR28" s="61"/>
      <c r="SQS28" s="61"/>
      <c r="SQT28" s="61"/>
      <c r="SQU28" s="61"/>
      <c r="SQV28" s="61"/>
      <c r="SQW28" s="61"/>
      <c r="SQX28" s="61"/>
      <c r="SQY28" s="61"/>
      <c r="SQZ28" s="61"/>
      <c r="SRA28" s="61"/>
      <c r="SRB28" s="61"/>
      <c r="SRC28" s="61"/>
      <c r="SRD28" s="61"/>
      <c r="SRE28" s="61"/>
      <c r="SRF28" s="61"/>
      <c r="SRG28" s="61"/>
      <c r="SRH28" s="61"/>
      <c r="SRI28" s="61"/>
      <c r="SRJ28" s="61"/>
      <c r="SRK28" s="61"/>
      <c r="SRL28" s="61"/>
      <c r="SRM28" s="61"/>
      <c r="SRN28" s="61"/>
      <c r="SRO28" s="61"/>
      <c r="SRP28" s="61"/>
      <c r="SRQ28" s="61"/>
      <c r="SRR28" s="61"/>
      <c r="SRS28" s="61"/>
      <c r="SRT28" s="61"/>
      <c r="SRU28" s="61"/>
      <c r="SRV28" s="61"/>
      <c r="SRW28" s="61"/>
      <c r="SRX28" s="61"/>
      <c r="SRY28" s="61"/>
      <c r="SRZ28" s="61"/>
      <c r="SSA28" s="61"/>
      <c r="SSB28" s="61"/>
      <c r="SSC28" s="61"/>
      <c r="SSD28" s="61"/>
      <c r="SSE28" s="61"/>
      <c r="SSF28" s="61"/>
      <c r="SSG28" s="61"/>
      <c r="SSH28" s="61"/>
      <c r="SSI28" s="61"/>
      <c r="SSJ28" s="61"/>
      <c r="SSK28" s="61"/>
      <c r="SSL28" s="61"/>
      <c r="SSM28" s="61"/>
      <c r="SSN28" s="61"/>
      <c r="SSO28" s="61"/>
      <c r="SSP28" s="61"/>
      <c r="SSQ28" s="61"/>
      <c r="SSR28" s="61"/>
      <c r="SSS28" s="61"/>
      <c r="SST28" s="61"/>
      <c r="SSU28" s="61"/>
      <c r="SSV28" s="61"/>
      <c r="SSW28" s="61"/>
      <c r="SSX28" s="61"/>
      <c r="SSY28" s="61"/>
      <c r="SSZ28" s="61"/>
      <c r="STA28" s="61"/>
      <c r="STB28" s="61"/>
      <c r="STC28" s="61"/>
      <c r="STD28" s="61"/>
      <c r="STE28" s="61"/>
      <c r="STF28" s="61"/>
      <c r="STG28" s="61"/>
      <c r="STH28" s="61"/>
      <c r="STI28" s="61"/>
      <c r="STJ28" s="61"/>
      <c r="STK28" s="61"/>
      <c r="STL28" s="61"/>
      <c r="STM28" s="61"/>
      <c r="STN28" s="61"/>
      <c r="STO28" s="61"/>
      <c r="STP28" s="61"/>
      <c r="STQ28" s="61"/>
      <c r="STR28" s="61"/>
      <c r="STS28" s="61"/>
      <c r="STT28" s="61"/>
      <c r="STU28" s="61"/>
      <c r="STV28" s="61"/>
      <c r="STW28" s="61"/>
      <c r="STX28" s="61"/>
      <c r="STY28" s="61"/>
      <c r="STZ28" s="61"/>
      <c r="SUA28" s="61"/>
      <c r="SUB28" s="61"/>
      <c r="SUC28" s="61"/>
      <c r="SUD28" s="61"/>
      <c r="SUE28" s="61"/>
      <c r="SUF28" s="61"/>
      <c r="SUG28" s="61"/>
      <c r="SUH28" s="61"/>
      <c r="SUI28" s="61"/>
      <c r="SUJ28" s="61"/>
      <c r="SUK28" s="61"/>
      <c r="SUL28" s="61"/>
      <c r="SUM28" s="61"/>
      <c r="SUN28" s="61"/>
      <c r="SUO28" s="61"/>
      <c r="SUP28" s="61"/>
      <c r="SUQ28" s="61"/>
      <c r="SUR28" s="61"/>
      <c r="SUS28" s="61"/>
      <c r="SUT28" s="61"/>
      <c r="SUU28" s="61"/>
      <c r="SUV28" s="61"/>
      <c r="SUW28" s="61"/>
      <c r="SUX28" s="61"/>
      <c r="SUY28" s="61"/>
      <c r="SUZ28" s="61"/>
      <c r="SVA28" s="61"/>
      <c r="SVB28" s="61"/>
      <c r="SVC28" s="61"/>
      <c r="SVD28" s="61"/>
      <c r="SVE28" s="61"/>
      <c r="SVF28" s="61"/>
      <c r="SVG28" s="61"/>
      <c r="SVH28" s="61"/>
      <c r="SVI28" s="61"/>
      <c r="SVJ28" s="61"/>
      <c r="SVK28" s="61"/>
      <c r="SVL28" s="61"/>
      <c r="SVM28" s="61"/>
      <c r="SVN28" s="61"/>
      <c r="SVO28" s="61"/>
      <c r="SVP28" s="61"/>
      <c r="SVQ28" s="61"/>
      <c r="SVR28" s="61"/>
      <c r="SVS28" s="61"/>
      <c r="SVT28" s="61"/>
      <c r="SVU28" s="61"/>
      <c r="SVV28" s="61"/>
      <c r="SVW28" s="61"/>
      <c r="SVX28" s="61"/>
      <c r="SVY28" s="61"/>
      <c r="SVZ28" s="61"/>
      <c r="SWA28" s="61"/>
      <c r="SWB28" s="61"/>
      <c r="SWC28" s="61"/>
      <c r="SWD28" s="61"/>
      <c r="SWE28" s="61"/>
      <c r="SWF28" s="61"/>
      <c r="SWG28" s="61"/>
      <c r="SWH28" s="61"/>
      <c r="SWI28" s="61"/>
      <c r="SWJ28" s="61"/>
      <c r="SWK28" s="61"/>
      <c r="SWL28" s="61"/>
      <c r="SWM28" s="61"/>
      <c r="SWN28" s="61"/>
      <c r="SWO28" s="61"/>
      <c r="SWP28" s="61"/>
      <c r="SWQ28" s="61"/>
      <c r="SWR28" s="61"/>
      <c r="SWS28" s="61"/>
      <c r="SWT28" s="61"/>
      <c r="SWU28" s="61"/>
      <c r="SWV28" s="61"/>
      <c r="SWW28" s="61"/>
      <c r="SWX28" s="61"/>
      <c r="SWY28" s="61"/>
      <c r="SWZ28" s="61"/>
      <c r="SXA28" s="61"/>
      <c r="SXB28" s="61"/>
      <c r="SXC28" s="61"/>
      <c r="SXD28" s="61"/>
      <c r="SXE28" s="61"/>
      <c r="SXF28" s="61"/>
      <c r="SXG28" s="61"/>
      <c r="SXH28" s="61"/>
      <c r="SXI28" s="61"/>
      <c r="SXJ28" s="61"/>
      <c r="SXK28" s="61"/>
      <c r="SXL28" s="61"/>
      <c r="SXM28" s="61"/>
      <c r="SXN28" s="61"/>
      <c r="SXO28" s="61"/>
      <c r="SXP28" s="61"/>
      <c r="SXQ28" s="61"/>
      <c r="SXR28" s="61"/>
      <c r="SXS28" s="61"/>
      <c r="SXT28" s="61"/>
      <c r="SXU28" s="61"/>
      <c r="SXV28" s="61"/>
      <c r="SXW28" s="61"/>
      <c r="SXX28" s="61"/>
      <c r="SXY28" s="61"/>
      <c r="SXZ28" s="61"/>
      <c r="SYA28" s="61"/>
      <c r="SYB28" s="61"/>
      <c r="SYC28" s="61"/>
      <c r="SYD28" s="61"/>
      <c r="SYE28" s="61"/>
      <c r="SYF28" s="61"/>
      <c r="SYG28" s="61"/>
      <c r="SYH28" s="61"/>
      <c r="SYI28" s="61"/>
      <c r="SYJ28" s="61"/>
      <c r="SYK28" s="61"/>
      <c r="SYL28" s="61"/>
      <c r="SYM28" s="61"/>
      <c r="SYN28" s="61"/>
      <c r="SYO28" s="61"/>
      <c r="SYP28" s="61"/>
      <c r="SYQ28" s="61"/>
      <c r="SYR28" s="61"/>
      <c r="SYS28" s="61"/>
      <c r="SYT28" s="61"/>
      <c r="SYU28" s="61"/>
      <c r="SYV28" s="61"/>
      <c r="SYW28" s="61"/>
      <c r="SYX28" s="61"/>
      <c r="SYY28" s="61"/>
      <c r="SYZ28" s="61"/>
      <c r="SZA28" s="61"/>
      <c r="SZB28" s="61"/>
      <c r="SZC28" s="61"/>
      <c r="SZD28" s="61"/>
      <c r="SZE28" s="61"/>
      <c r="SZF28" s="61"/>
      <c r="SZG28" s="61"/>
      <c r="SZH28" s="61"/>
      <c r="SZI28" s="61"/>
      <c r="SZJ28" s="61"/>
      <c r="SZK28" s="61"/>
      <c r="SZL28" s="61"/>
      <c r="SZM28" s="61"/>
      <c r="SZN28" s="61"/>
      <c r="SZO28" s="61"/>
      <c r="SZP28" s="61"/>
      <c r="SZQ28" s="61"/>
      <c r="SZR28" s="61"/>
      <c r="SZS28" s="61"/>
      <c r="SZT28" s="61"/>
      <c r="SZU28" s="61"/>
      <c r="SZV28" s="61"/>
      <c r="SZW28" s="61"/>
      <c r="SZX28" s="61"/>
      <c r="SZY28" s="61"/>
      <c r="SZZ28" s="61"/>
      <c r="TAA28" s="61"/>
      <c r="TAB28" s="61"/>
      <c r="TAC28" s="61"/>
      <c r="TAD28" s="61"/>
      <c r="TAE28" s="61"/>
      <c r="TAF28" s="61"/>
      <c r="TAG28" s="61"/>
      <c r="TAH28" s="61"/>
      <c r="TAI28" s="61"/>
      <c r="TAJ28" s="61"/>
      <c r="TAK28" s="61"/>
      <c r="TAL28" s="61"/>
      <c r="TAM28" s="61"/>
      <c r="TAN28" s="61"/>
      <c r="TAO28" s="61"/>
      <c r="TAP28" s="61"/>
      <c r="TAQ28" s="61"/>
      <c r="TAR28" s="61"/>
      <c r="TAS28" s="61"/>
      <c r="TAT28" s="61"/>
      <c r="TAU28" s="61"/>
      <c r="TAV28" s="61"/>
      <c r="TAW28" s="61"/>
      <c r="TAX28" s="61"/>
      <c r="TAY28" s="61"/>
      <c r="TAZ28" s="61"/>
      <c r="TBA28" s="61"/>
      <c r="TBB28" s="61"/>
      <c r="TBC28" s="61"/>
      <c r="TBD28" s="61"/>
      <c r="TBE28" s="61"/>
      <c r="TBF28" s="61"/>
      <c r="TBG28" s="61"/>
      <c r="TBH28" s="61"/>
      <c r="TBI28" s="61"/>
      <c r="TBJ28" s="61"/>
      <c r="TBK28" s="61"/>
      <c r="TBL28" s="61"/>
      <c r="TBM28" s="61"/>
      <c r="TBN28" s="61"/>
      <c r="TBO28" s="61"/>
      <c r="TBP28" s="61"/>
      <c r="TBQ28" s="61"/>
      <c r="TBR28" s="61"/>
      <c r="TBS28" s="61"/>
      <c r="TBT28" s="61"/>
      <c r="TBU28" s="61"/>
      <c r="TBV28" s="61"/>
      <c r="TBW28" s="61"/>
      <c r="TBX28" s="61"/>
      <c r="TBY28" s="61"/>
      <c r="TBZ28" s="61"/>
      <c r="TCA28" s="61"/>
      <c r="TCB28" s="61"/>
      <c r="TCC28" s="61"/>
      <c r="TCD28" s="61"/>
      <c r="TCE28" s="61"/>
      <c r="TCF28" s="61"/>
      <c r="TCG28" s="61"/>
      <c r="TCH28" s="61"/>
      <c r="TCI28" s="61"/>
      <c r="TCJ28" s="61"/>
      <c r="TCK28" s="61"/>
      <c r="TCL28" s="61"/>
      <c r="TCM28" s="61"/>
      <c r="TCN28" s="61"/>
      <c r="TCO28" s="61"/>
      <c r="TCP28" s="61"/>
      <c r="TCQ28" s="61"/>
      <c r="TCR28" s="61"/>
      <c r="TCS28" s="61"/>
      <c r="TCT28" s="61"/>
      <c r="TCU28" s="61"/>
      <c r="TCV28" s="61"/>
      <c r="TCW28" s="61"/>
      <c r="TCX28" s="61"/>
      <c r="TCY28" s="61"/>
      <c r="TCZ28" s="61"/>
      <c r="TDA28" s="61"/>
      <c r="TDB28" s="61"/>
      <c r="TDC28" s="61"/>
      <c r="TDD28" s="61"/>
      <c r="TDE28" s="61"/>
      <c r="TDF28" s="61"/>
      <c r="TDG28" s="61"/>
      <c r="TDH28" s="61"/>
      <c r="TDI28" s="61"/>
      <c r="TDJ28" s="61"/>
      <c r="TDK28" s="61"/>
      <c r="TDL28" s="61"/>
      <c r="TDM28" s="61"/>
      <c r="TDN28" s="61"/>
      <c r="TDO28" s="61"/>
      <c r="TDP28" s="61"/>
      <c r="TDQ28" s="61"/>
      <c r="TDR28" s="61"/>
      <c r="TDS28" s="61"/>
      <c r="TDT28" s="61"/>
      <c r="TDU28" s="61"/>
      <c r="TDV28" s="61"/>
      <c r="TDW28" s="61"/>
      <c r="TDX28" s="61"/>
      <c r="TDY28" s="61"/>
      <c r="TDZ28" s="61"/>
      <c r="TEA28" s="61"/>
      <c r="TEB28" s="61"/>
      <c r="TEC28" s="61"/>
      <c r="TED28" s="61"/>
      <c r="TEE28" s="61"/>
      <c r="TEF28" s="61"/>
      <c r="TEG28" s="61"/>
      <c r="TEH28" s="61"/>
      <c r="TEI28" s="61"/>
      <c r="TEJ28" s="61"/>
      <c r="TEK28" s="61"/>
      <c r="TEL28" s="61"/>
      <c r="TEM28" s="61"/>
      <c r="TEN28" s="61"/>
      <c r="TEO28" s="61"/>
      <c r="TEP28" s="61"/>
      <c r="TEQ28" s="61"/>
      <c r="TER28" s="61"/>
      <c r="TES28" s="61"/>
      <c r="TET28" s="61"/>
      <c r="TEU28" s="61"/>
      <c r="TEV28" s="61"/>
      <c r="TEW28" s="61"/>
      <c r="TEX28" s="61"/>
      <c r="TEY28" s="61"/>
      <c r="TEZ28" s="61"/>
      <c r="TFA28" s="61"/>
      <c r="TFB28" s="61"/>
      <c r="TFC28" s="61"/>
      <c r="TFD28" s="61"/>
      <c r="TFE28" s="61"/>
      <c r="TFF28" s="61"/>
      <c r="TFG28" s="61"/>
      <c r="TFH28" s="61"/>
      <c r="TFI28" s="61"/>
      <c r="TFJ28" s="61"/>
      <c r="TFK28" s="61"/>
      <c r="TFL28" s="61"/>
      <c r="TFM28" s="61"/>
      <c r="TFN28" s="61"/>
      <c r="TFO28" s="61"/>
      <c r="TFP28" s="61"/>
      <c r="TFQ28" s="61"/>
      <c r="TFR28" s="61"/>
      <c r="TFS28" s="61"/>
      <c r="TFT28" s="61"/>
      <c r="TFU28" s="61"/>
      <c r="TFV28" s="61"/>
      <c r="TFW28" s="61"/>
      <c r="TFX28" s="61"/>
      <c r="TFY28" s="61"/>
      <c r="TFZ28" s="61"/>
      <c r="TGA28" s="61"/>
      <c r="TGB28" s="61"/>
      <c r="TGC28" s="61"/>
      <c r="TGD28" s="61"/>
      <c r="TGE28" s="61"/>
      <c r="TGF28" s="61"/>
      <c r="TGG28" s="61"/>
      <c r="TGH28" s="61"/>
      <c r="TGI28" s="61"/>
      <c r="TGJ28" s="61"/>
      <c r="TGK28" s="61"/>
      <c r="TGL28" s="61"/>
      <c r="TGM28" s="61"/>
      <c r="TGN28" s="61"/>
      <c r="TGO28" s="61"/>
      <c r="TGP28" s="61"/>
      <c r="TGQ28" s="61"/>
      <c r="TGR28" s="61"/>
      <c r="TGS28" s="61"/>
      <c r="TGT28" s="61"/>
      <c r="TGU28" s="61"/>
      <c r="TGV28" s="61"/>
      <c r="TGW28" s="61"/>
      <c r="TGX28" s="61"/>
      <c r="TGY28" s="61"/>
      <c r="TGZ28" s="61"/>
      <c r="THA28" s="61"/>
      <c r="THB28" s="61"/>
      <c r="THC28" s="61"/>
      <c r="THD28" s="61"/>
      <c r="THE28" s="61"/>
      <c r="THF28" s="61"/>
      <c r="THG28" s="61"/>
      <c r="THH28" s="61"/>
      <c r="THI28" s="61"/>
      <c r="THJ28" s="61"/>
      <c r="THK28" s="61"/>
      <c r="THL28" s="61"/>
      <c r="THM28" s="61"/>
      <c r="THN28" s="61"/>
      <c r="THO28" s="61"/>
      <c r="THP28" s="61"/>
      <c r="THQ28" s="61"/>
      <c r="THR28" s="61"/>
      <c r="THS28" s="61"/>
      <c r="THT28" s="61"/>
      <c r="THU28" s="61"/>
      <c r="THV28" s="61"/>
      <c r="THW28" s="61"/>
      <c r="THX28" s="61"/>
      <c r="THY28" s="61"/>
      <c r="THZ28" s="61"/>
      <c r="TIA28" s="61"/>
      <c r="TIB28" s="61"/>
      <c r="TIC28" s="61"/>
      <c r="TID28" s="61"/>
      <c r="TIE28" s="61"/>
      <c r="TIF28" s="61"/>
      <c r="TIG28" s="61"/>
      <c r="TIH28" s="61"/>
      <c r="TII28" s="61"/>
      <c r="TIJ28" s="61"/>
      <c r="TIK28" s="61"/>
      <c r="TIL28" s="61"/>
      <c r="TIM28" s="61"/>
      <c r="TIN28" s="61"/>
      <c r="TIO28" s="61"/>
      <c r="TIP28" s="61"/>
      <c r="TIQ28" s="61"/>
      <c r="TIR28" s="61"/>
      <c r="TIS28" s="61"/>
      <c r="TIT28" s="61"/>
      <c r="TIU28" s="61"/>
      <c r="TIV28" s="61"/>
      <c r="TIW28" s="61"/>
      <c r="TIX28" s="61"/>
      <c r="TIY28" s="61"/>
      <c r="TIZ28" s="61"/>
      <c r="TJA28" s="61"/>
      <c r="TJB28" s="61"/>
      <c r="TJC28" s="61"/>
      <c r="TJD28" s="61"/>
      <c r="TJE28" s="61"/>
      <c r="TJF28" s="61"/>
      <c r="TJG28" s="61"/>
      <c r="TJH28" s="61"/>
      <c r="TJI28" s="61"/>
      <c r="TJJ28" s="61"/>
      <c r="TJK28" s="61"/>
      <c r="TJL28" s="61"/>
      <c r="TJM28" s="61"/>
      <c r="TJN28" s="61"/>
      <c r="TJO28" s="61"/>
      <c r="TJP28" s="61"/>
      <c r="TJQ28" s="61"/>
      <c r="TJR28" s="61"/>
      <c r="TJS28" s="61"/>
      <c r="TJT28" s="61"/>
      <c r="TJU28" s="61"/>
      <c r="TJV28" s="61"/>
      <c r="TJW28" s="61"/>
      <c r="TJX28" s="61"/>
      <c r="TJY28" s="61"/>
      <c r="TJZ28" s="61"/>
      <c r="TKA28" s="61"/>
      <c r="TKB28" s="61"/>
      <c r="TKC28" s="61"/>
      <c r="TKD28" s="61"/>
      <c r="TKE28" s="61"/>
      <c r="TKF28" s="61"/>
      <c r="TKG28" s="61"/>
      <c r="TKH28" s="61"/>
      <c r="TKI28" s="61"/>
      <c r="TKJ28" s="61"/>
      <c r="TKK28" s="61"/>
      <c r="TKL28" s="61"/>
      <c r="TKM28" s="61"/>
      <c r="TKN28" s="61"/>
      <c r="TKO28" s="61"/>
      <c r="TKP28" s="61"/>
      <c r="TKQ28" s="61"/>
      <c r="TKR28" s="61"/>
      <c r="TKS28" s="61"/>
      <c r="TKT28" s="61"/>
      <c r="TKU28" s="61"/>
      <c r="TKV28" s="61"/>
      <c r="TKW28" s="61"/>
      <c r="TKX28" s="61"/>
      <c r="TKY28" s="61"/>
      <c r="TKZ28" s="61"/>
      <c r="TLA28" s="61"/>
      <c r="TLB28" s="61"/>
      <c r="TLC28" s="61"/>
      <c r="TLD28" s="61"/>
      <c r="TLE28" s="61"/>
      <c r="TLF28" s="61"/>
      <c r="TLG28" s="61"/>
      <c r="TLH28" s="61"/>
      <c r="TLI28" s="61"/>
      <c r="TLJ28" s="61"/>
      <c r="TLK28" s="61"/>
      <c r="TLL28" s="61"/>
      <c r="TLM28" s="61"/>
      <c r="TLN28" s="61"/>
      <c r="TLO28" s="61"/>
      <c r="TLP28" s="61"/>
      <c r="TLQ28" s="61"/>
      <c r="TLR28" s="61"/>
      <c r="TLS28" s="61"/>
      <c r="TLT28" s="61"/>
      <c r="TLU28" s="61"/>
      <c r="TLV28" s="61"/>
      <c r="TLW28" s="61"/>
      <c r="TLX28" s="61"/>
      <c r="TLY28" s="61"/>
      <c r="TLZ28" s="61"/>
      <c r="TMA28" s="61"/>
      <c r="TMB28" s="61"/>
      <c r="TMC28" s="61"/>
      <c r="TMD28" s="61"/>
      <c r="TME28" s="61"/>
      <c r="TMF28" s="61"/>
      <c r="TMG28" s="61"/>
      <c r="TMH28" s="61"/>
      <c r="TMI28" s="61"/>
      <c r="TMJ28" s="61"/>
      <c r="TMK28" s="61"/>
      <c r="TML28" s="61"/>
      <c r="TMM28" s="61"/>
      <c r="TMN28" s="61"/>
      <c r="TMO28" s="61"/>
      <c r="TMP28" s="61"/>
      <c r="TMQ28" s="61"/>
      <c r="TMR28" s="61"/>
      <c r="TMS28" s="61"/>
      <c r="TMT28" s="61"/>
      <c r="TMU28" s="61"/>
      <c r="TMV28" s="61"/>
      <c r="TMW28" s="61"/>
      <c r="TMX28" s="61"/>
      <c r="TMY28" s="61"/>
      <c r="TMZ28" s="61"/>
      <c r="TNA28" s="61"/>
      <c r="TNB28" s="61"/>
      <c r="TNC28" s="61"/>
      <c r="TND28" s="61"/>
      <c r="TNE28" s="61"/>
      <c r="TNF28" s="61"/>
      <c r="TNG28" s="61"/>
      <c r="TNH28" s="61"/>
      <c r="TNI28" s="61"/>
      <c r="TNJ28" s="61"/>
      <c r="TNK28" s="61"/>
      <c r="TNL28" s="61"/>
      <c r="TNM28" s="61"/>
      <c r="TNN28" s="61"/>
      <c r="TNO28" s="61"/>
      <c r="TNP28" s="61"/>
      <c r="TNQ28" s="61"/>
      <c r="TNR28" s="61"/>
      <c r="TNS28" s="61"/>
      <c r="TNT28" s="61"/>
      <c r="TNU28" s="61"/>
      <c r="TNV28" s="61"/>
      <c r="TNW28" s="61"/>
      <c r="TNX28" s="61"/>
      <c r="TNY28" s="61"/>
      <c r="TNZ28" s="61"/>
      <c r="TOA28" s="61"/>
      <c r="TOB28" s="61"/>
      <c r="TOC28" s="61"/>
      <c r="TOD28" s="61"/>
      <c r="TOE28" s="61"/>
      <c r="TOF28" s="61"/>
      <c r="TOG28" s="61"/>
      <c r="TOH28" s="61"/>
      <c r="TOI28" s="61"/>
      <c r="TOJ28" s="61"/>
      <c r="TOK28" s="61"/>
      <c r="TOL28" s="61"/>
      <c r="TOM28" s="61"/>
      <c r="TON28" s="61"/>
      <c r="TOO28" s="61"/>
      <c r="TOP28" s="61"/>
      <c r="TOQ28" s="61"/>
      <c r="TOR28" s="61"/>
      <c r="TOS28" s="61"/>
      <c r="TOT28" s="61"/>
      <c r="TOU28" s="61"/>
      <c r="TOV28" s="61"/>
      <c r="TOW28" s="61"/>
      <c r="TOX28" s="61"/>
      <c r="TOY28" s="61"/>
      <c r="TOZ28" s="61"/>
      <c r="TPA28" s="61"/>
      <c r="TPB28" s="61"/>
      <c r="TPC28" s="61"/>
      <c r="TPD28" s="61"/>
      <c r="TPE28" s="61"/>
      <c r="TPF28" s="61"/>
      <c r="TPG28" s="61"/>
      <c r="TPH28" s="61"/>
      <c r="TPI28" s="61"/>
      <c r="TPJ28" s="61"/>
      <c r="TPK28" s="61"/>
      <c r="TPL28" s="61"/>
      <c r="TPM28" s="61"/>
      <c r="TPN28" s="61"/>
      <c r="TPO28" s="61"/>
      <c r="TPP28" s="61"/>
      <c r="TPQ28" s="61"/>
      <c r="TPR28" s="61"/>
      <c r="TPS28" s="61"/>
      <c r="TPT28" s="61"/>
      <c r="TPU28" s="61"/>
      <c r="TPV28" s="61"/>
      <c r="TPW28" s="61"/>
      <c r="TPX28" s="61"/>
      <c r="TPY28" s="61"/>
      <c r="TPZ28" s="61"/>
      <c r="TQA28" s="61"/>
      <c r="TQB28" s="61"/>
      <c r="TQC28" s="61"/>
      <c r="TQD28" s="61"/>
      <c r="TQE28" s="61"/>
      <c r="TQF28" s="61"/>
      <c r="TQG28" s="61"/>
      <c r="TQH28" s="61"/>
      <c r="TQI28" s="61"/>
      <c r="TQJ28" s="61"/>
      <c r="TQK28" s="61"/>
      <c r="TQL28" s="61"/>
      <c r="TQM28" s="61"/>
      <c r="TQN28" s="61"/>
      <c r="TQO28" s="61"/>
      <c r="TQP28" s="61"/>
      <c r="TQQ28" s="61"/>
      <c r="TQR28" s="61"/>
      <c r="TQS28" s="61"/>
      <c r="TQT28" s="61"/>
      <c r="TQU28" s="61"/>
      <c r="TQV28" s="61"/>
      <c r="TQW28" s="61"/>
      <c r="TQX28" s="61"/>
      <c r="TQY28" s="61"/>
      <c r="TQZ28" s="61"/>
      <c r="TRA28" s="61"/>
      <c r="TRB28" s="61"/>
      <c r="TRC28" s="61"/>
      <c r="TRD28" s="61"/>
      <c r="TRE28" s="61"/>
      <c r="TRF28" s="61"/>
      <c r="TRG28" s="61"/>
      <c r="TRH28" s="61"/>
      <c r="TRI28" s="61"/>
      <c r="TRJ28" s="61"/>
      <c r="TRK28" s="61"/>
      <c r="TRL28" s="61"/>
      <c r="TRM28" s="61"/>
      <c r="TRN28" s="61"/>
      <c r="TRO28" s="61"/>
      <c r="TRP28" s="61"/>
      <c r="TRQ28" s="61"/>
      <c r="TRR28" s="61"/>
      <c r="TRS28" s="61"/>
      <c r="TRT28" s="61"/>
      <c r="TRU28" s="61"/>
      <c r="TRV28" s="61"/>
      <c r="TRW28" s="61"/>
      <c r="TRX28" s="61"/>
      <c r="TRY28" s="61"/>
      <c r="TRZ28" s="61"/>
      <c r="TSA28" s="61"/>
      <c r="TSB28" s="61"/>
      <c r="TSC28" s="61"/>
      <c r="TSD28" s="61"/>
      <c r="TSE28" s="61"/>
      <c r="TSF28" s="61"/>
      <c r="TSG28" s="61"/>
      <c r="TSH28" s="61"/>
      <c r="TSI28" s="61"/>
      <c r="TSJ28" s="61"/>
      <c r="TSK28" s="61"/>
      <c r="TSL28" s="61"/>
      <c r="TSM28" s="61"/>
      <c r="TSN28" s="61"/>
      <c r="TSO28" s="61"/>
      <c r="TSP28" s="61"/>
      <c r="TSQ28" s="61"/>
      <c r="TSR28" s="61"/>
      <c r="TSS28" s="61"/>
      <c r="TST28" s="61"/>
      <c r="TSU28" s="61"/>
      <c r="TSV28" s="61"/>
      <c r="TSW28" s="61"/>
      <c r="TSX28" s="61"/>
      <c r="TSY28" s="61"/>
      <c r="TSZ28" s="61"/>
      <c r="TTA28" s="61"/>
      <c r="TTB28" s="61"/>
      <c r="TTC28" s="61"/>
      <c r="TTD28" s="61"/>
      <c r="TTE28" s="61"/>
      <c r="TTF28" s="61"/>
      <c r="TTG28" s="61"/>
      <c r="TTH28" s="61"/>
      <c r="TTI28" s="61"/>
      <c r="TTJ28" s="61"/>
      <c r="TTK28" s="61"/>
      <c r="TTL28" s="61"/>
      <c r="TTM28" s="61"/>
      <c r="TTN28" s="61"/>
      <c r="TTO28" s="61"/>
      <c r="TTP28" s="61"/>
      <c r="TTQ28" s="61"/>
      <c r="TTR28" s="61"/>
      <c r="TTS28" s="61"/>
      <c r="TTT28" s="61"/>
      <c r="TTU28" s="61"/>
      <c r="TTV28" s="61"/>
      <c r="TTW28" s="61"/>
      <c r="TTX28" s="61"/>
      <c r="TTY28" s="61"/>
      <c r="TTZ28" s="61"/>
      <c r="TUA28" s="61"/>
      <c r="TUB28" s="61"/>
      <c r="TUC28" s="61"/>
      <c r="TUD28" s="61"/>
      <c r="TUE28" s="61"/>
      <c r="TUF28" s="61"/>
      <c r="TUG28" s="61"/>
      <c r="TUH28" s="61"/>
      <c r="TUI28" s="61"/>
      <c r="TUJ28" s="61"/>
      <c r="TUK28" s="61"/>
      <c r="TUL28" s="61"/>
      <c r="TUM28" s="61"/>
      <c r="TUN28" s="61"/>
      <c r="TUO28" s="61"/>
      <c r="TUP28" s="61"/>
      <c r="TUQ28" s="61"/>
      <c r="TUR28" s="61"/>
      <c r="TUS28" s="61"/>
      <c r="TUT28" s="61"/>
      <c r="TUU28" s="61"/>
      <c r="TUV28" s="61"/>
      <c r="TUW28" s="61"/>
      <c r="TUX28" s="61"/>
      <c r="TUY28" s="61"/>
      <c r="TUZ28" s="61"/>
      <c r="TVA28" s="61"/>
      <c r="TVB28" s="61"/>
      <c r="TVC28" s="61"/>
      <c r="TVD28" s="61"/>
      <c r="TVE28" s="61"/>
      <c r="TVF28" s="61"/>
      <c r="TVG28" s="61"/>
      <c r="TVH28" s="61"/>
      <c r="TVI28" s="61"/>
      <c r="TVJ28" s="61"/>
      <c r="TVK28" s="61"/>
      <c r="TVL28" s="61"/>
      <c r="TVM28" s="61"/>
      <c r="TVN28" s="61"/>
      <c r="TVO28" s="61"/>
      <c r="TVP28" s="61"/>
      <c r="TVQ28" s="61"/>
      <c r="TVR28" s="61"/>
      <c r="TVS28" s="61"/>
      <c r="TVT28" s="61"/>
      <c r="TVU28" s="61"/>
      <c r="TVV28" s="61"/>
      <c r="TVW28" s="61"/>
      <c r="TVX28" s="61"/>
      <c r="TVY28" s="61"/>
      <c r="TVZ28" s="61"/>
      <c r="TWA28" s="61"/>
      <c r="TWB28" s="61"/>
      <c r="TWC28" s="61"/>
      <c r="TWD28" s="61"/>
      <c r="TWE28" s="61"/>
      <c r="TWF28" s="61"/>
      <c r="TWG28" s="61"/>
      <c r="TWH28" s="61"/>
      <c r="TWI28" s="61"/>
      <c r="TWJ28" s="61"/>
      <c r="TWK28" s="61"/>
      <c r="TWL28" s="61"/>
      <c r="TWM28" s="61"/>
      <c r="TWN28" s="61"/>
      <c r="TWO28" s="61"/>
      <c r="TWP28" s="61"/>
      <c r="TWQ28" s="61"/>
      <c r="TWR28" s="61"/>
      <c r="TWS28" s="61"/>
      <c r="TWT28" s="61"/>
      <c r="TWU28" s="61"/>
      <c r="TWV28" s="61"/>
      <c r="TWW28" s="61"/>
      <c r="TWX28" s="61"/>
      <c r="TWY28" s="61"/>
      <c r="TWZ28" s="61"/>
      <c r="TXA28" s="61"/>
      <c r="TXB28" s="61"/>
      <c r="TXC28" s="61"/>
      <c r="TXD28" s="61"/>
      <c r="TXE28" s="61"/>
      <c r="TXF28" s="61"/>
      <c r="TXG28" s="61"/>
      <c r="TXH28" s="61"/>
      <c r="TXI28" s="61"/>
      <c r="TXJ28" s="61"/>
      <c r="TXK28" s="61"/>
      <c r="TXL28" s="61"/>
      <c r="TXM28" s="61"/>
      <c r="TXN28" s="61"/>
      <c r="TXO28" s="61"/>
      <c r="TXP28" s="61"/>
      <c r="TXQ28" s="61"/>
      <c r="TXR28" s="61"/>
      <c r="TXS28" s="61"/>
      <c r="TXT28" s="61"/>
      <c r="TXU28" s="61"/>
      <c r="TXV28" s="61"/>
      <c r="TXW28" s="61"/>
      <c r="TXX28" s="61"/>
      <c r="TXY28" s="61"/>
      <c r="TXZ28" s="61"/>
      <c r="TYA28" s="61"/>
      <c r="TYB28" s="61"/>
      <c r="TYC28" s="61"/>
      <c r="TYD28" s="61"/>
      <c r="TYE28" s="61"/>
      <c r="TYF28" s="61"/>
      <c r="TYG28" s="61"/>
      <c r="TYH28" s="61"/>
      <c r="TYI28" s="61"/>
      <c r="TYJ28" s="61"/>
      <c r="TYK28" s="61"/>
      <c r="TYL28" s="61"/>
      <c r="TYM28" s="61"/>
      <c r="TYN28" s="61"/>
      <c r="TYO28" s="61"/>
      <c r="TYP28" s="61"/>
      <c r="TYQ28" s="61"/>
      <c r="TYR28" s="61"/>
      <c r="TYS28" s="61"/>
      <c r="TYT28" s="61"/>
      <c r="TYU28" s="61"/>
      <c r="TYV28" s="61"/>
      <c r="TYW28" s="61"/>
      <c r="TYX28" s="61"/>
      <c r="TYY28" s="61"/>
      <c r="TYZ28" s="61"/>
      <c r="TZA28" s="61"/>
      <c r="TZB28" s="61"/>
      <c r="TZC28" s="61"/>
      <c r="TZD28" s="61"/>
      <c r="TZE28" s="61"/>
      <c r="TZF28" s="61"/>
      <c r="TZG28" s="61"/>
      <c r="TZH28" s="61"/>
      <c r="TZI28" s="61"/>
      <c r="TZJ28" s="61"/>
      <c r="TZK28" s="61"/>
      <c r="TZL28" s="61"/>
      <c r="TZM28" s="61"/>
      <c r="TZN28" s="61"/>
      <c r="TZO28" s="61"/>
      <c r="TZP28" s="61"/>
      <c r="TZQ28" s="61"/>
      <c r="TZR28" s="61"/>
      <c r="TZS28" s="61"/>
      <c r="TZT28" s="61"/>
      <c r="TZU28" s="61"/>
      <c r="TZV28" s="61"/>
      <c r="TZW28" s="61"/>
      <c r="TZX28" s="61"/>
      <c r="TZY28" s="61"/>
      <c r="TZZ28" s="61"/>
      <c r="UAA28" s="61"/>
      <c r="UAB28" s="61"/>
      <c r="UAC28" s="61"/>
      <c r="UAD28" s="61"/>
      <c r="UAE28" s="61"/>
      <c r="UAF28" s="61"/>
      <c r="UAG28" s="61"/>
      <c r="UAH28" s="61"/>
      <c r="UAI28" s="61"/>
      <c r="UAJ28" s="61"/>
      <c r="UAK28" s="61"/>
      <c r="UAL28" s="61"/>
      <c r="UAM28" s="61"/>
      <c r="UAN28" s="61"/>
      <c r="UAO28" s="61"/>
      <c r="UAP28" s="61"/>
      <c r="UAQ28" s="61"/>
      <c r="UAR28" s="61"/>
      <c r="UAS28" s="61"/>
      <c r="UAT28" s="61"/>
      <c r="UAU28" s="61"/>
      <c r="UAV28" s="61"/>
      <c r="UAW28" s="61"/>
      <c r="UAX28" s="61"/>
      <c r="UAY28" s="61"/>
      <c r="UAZ28" s="61"/>
      <c r="UBA28" s="61"/>
      <c r="UBB28" s="61"/>
      <c r="UBC28" s="61"/>
      <c r="UBD28" s="61"/>
      <c r="UBE28" s="61"/>
      <c r="UBF28" s="61"/>
      <c r="UBG28" s="61"/>
      <c r="UBH28" s="61"/>
      <c r="UBI28" s="61"/>
      <c r="UBJ28" s="61"/>
      <c r="UBK28" s="61"/>
      <c r="UBL28" s="61"/>
      <c r="UBM28" s="61"/>
      <c r="UBN28" s="61"/>
      <c r="UBO28" s="61"/>
      <c r="UBP28" s="61"/>
      <c r="UBQ28" s="61"/>
      <c r="UBR28" s="61"/>
      <c r="UBS28" s="61"/>
      <c r="UBT28" s="61"/>
      <c r="UBU28" s="61"/>
      <c r="UBV28" s="61"/>
      <c r="UBW28" s="61"/>
      <c r="UBX28" s="61"/>
      <c r="UBY28" s="61"/>
      <c r="UBZ28" s="61"/>
      <c r="UCA28" s="61"/>
      <c r="UCB28" s="61"/>
      <c r="UCC28" s="61"/>
      <c r="UCD28" s="61"/>
      <c r="UCE28" s="61"/>
      <c r="UCF28" s="61"/>
      <c r="UCG28" s="61"/>
      <c r="UCH28" s="61"/>
      <c r="UCI28" s="61"/>
      <c r="UCJ28" s="61"/>
      <c r="UCK28" s="61"/>
      <c r="UCL28" s="61"/>
      <c r="UCM28" s="61"/>
      <c r="UCN28" s="61"/>
      <c r="UCO28" s="61"/>
      <c r="UCP28" s="61"/>
      <c r="UCQ28" s="61"/>
      <c r="UCR28" s="61"/>
      <c r="UCS28" s="61"/>
      <c r="UCT28" s="61"/>
      <c r="UCU28" s="61"/>
      <c r="UCV28" s="61"/>
      <c r="UCW28" s="61"/>
      <c r="UCX28" s="61"/>
      <c r="UCY28" s="61"/>
      <c r="UCZ28" s="61"/>
      <c r="UDA28" s="61"/>
      <c r="UDB28" s="61"/>
      <c r="UDC28" s="61"/>
      <c r="UDD28" s="61"/>
      <c r="UDE28" s="61"/>
      <c r="UDF28" s="61"/>
      <c r="UDG28" s="61"/>
      <c r="UDH28" s="61"/>
      <c r="UDI28" s="61"/>
      <c r="UDJ28" s="61"/>
      <c r="UDK28" s="61"/>
      <c r="UDL28" s="61"/>
      <c r="UDM28" s="61"/>
      <c r="UDN28" s="61"/>
      <c r="UDO28" s="61"/>
      <c r="UDP28" s="61"/>
      <c r="UDQ28" s="61"/>
      <c r="UDR28" s="61"/>
      <c r="UDS28" s="61"/>
      <c r="UDT28" s="61"/>
      <c r="UDU28" s="61"/>
      <c r="UDV28" s="61"/>
      <c r="UDW28" s="61"/>
      <c r="UDX28" s="61"/>
      <c r="UDY28" s="61"/>
      <c r="UDZ28" s="61"/>
      <c r="UEA28" s="61"/>
      <c r="UEB28" s="61"/>
      <c r="UEC28" s="61"/>
      <c r="UED28" s="61"/>
      <c r="UEE28" s="61"/>
      <c r="UEF28" s="61"/>
      <c r="UEG28" s="61"/>
      <c r="UEH28" s="61"/>
      <c r="UEI28" s="61"/>
      <c r="UEJ28" s="61"/>
      <c r="UEK28" s="61"/>
      <c r="UEL28" s="61"/>
      <c r="UEM28" s="61"/>
      <c r="UEN28" s="61"/>
      <c r="UEO28" s="61"/>
      <c r="UEP28" s="61"/>
      <c r="UEQ28" s="61"/>
      <c r="UER28" s="61"/>
      <c r="UES28" s="61"/>
      <c r="UET28" s="61"/>
      <c r="UEU28" s="61"/>
      <c r="UEV28" s="61"/>
      <c r="UEW28" s="61"/>
      <c r="UEX28" s="61"/>
      <c r="UEY28" s="61"/>
      <c r="UEZ28" s="61"/>
      <c r="UFA28" s="61"/>
      <c r="UFB28" s="61"/>
      <c r="UFC28" s="61"/>
      <c r="UFD28" s="61"/>
      <c r="UFE28" s="61"/>
      <c r="UFF28" s="61"/>
      <c r="UFG28" s="61"/>
      <c r="UFH28" s="61"/>
      <c r="UFI28" s="61"/>
      <c r="UFJ28" s="61"/>
      <c r="UFK28" s="61"/>
      <c r="UFL28" s="61"/>
      <c r="UFM28" s="61"/>
      <c r="UFN28" s="61"/>
      <c r="UFO28" s="61"/>
      <c r="UFP28" s="61"/>
      <c r="UFQ28" s="61"/>
      <c r="UFR28" s="61"/>
      <c r="UFS28" s="61"/>
      <c r="UFT28" s="61"/>
      <c r="UFU28" s="61"/>
      <c r="UFV28" s="61"/>
      <c r="UFW28" s="61"/>
      <c r="UFX28" s="61"/>
      <c r="UFY28" s="61"/>
      <c r="UFZ28" s="61"/>
      <c r="UGA28" s="61"/>
      <c r="UGB28" s="61"/>
      <c r="UGC28" s="61"/>
      <c r="UGD28" s="61"/>
      <c r="UGE28" s="61"/>
      <c r="UGF28" s="61"/>
      <c r="UGG28" s="61"/>
      <c r="UGH28" s="61"/>
      <c r="UGI28" s="61"/>
      <c r="UGJ28" s="61"/>
      <c r="UGK28" s="61"/>
      <c r="UGL28" s="61"/>
      <c r="UGM28" s="61"/>
      <c r="UGN28" s="61"/>
      <c r="UGO28" s="61"/>
      <c r="UGP28" s="61"/>
      <c r="UGQ28" s="61"/>
      <c r="UGR28" s="61"/>
      <c r="UGS28" s="61"/>
      <c r="UGT28" s="61"/>
      <c r="UGU28" s="61"/>
      <c r="UGV28" s="61"/>
      <c r="UGW28" s="61"/>
      <c r="UGX28" s="61"/>
      <c r="UGY28" s="61"/>
      <c r="UGZ28" s="61"/>
      <c r="UHA28" s="61"/>
      <c r="UHB28" s="61"/>
      <c r="UHC28" s="61"/>
      <c r="UHD28" s="61"/>
      <c r="UHE28" s="61"/>
      <c r="UHF28" s="61"/>
      <c r="UHG28" s="61"/>
      <c r="UHH28" s="61"/>
      <c r="UHI28" s="61"/>
      <c r="UHJ28" s="61"/>
      <c r="UHK28" s="61"/>
      <c r="UHL28" s="61"/>
      <c r="UHM28" s="61"/>
      <c r="UHN28" s="61"/>
      <c r="UHO28" s="61"/>
      <c r="UHP28" s="61"/>
      <c r="UHQ28" s="61"/>
      <c r="UHR28" s="61"/>
      <c r="UHS28" s="61"/>
      <c r="UHT28" s="61"/>
      <c r="UHU28" s="61"/>
      <c r="UHV28" s="61"/>
      <c r="UHW28" s="61"/>
      <c r="UHX28" s="61"/>
      <c r="UHY28" s="61"/>
      <c r="UHZ28" s="61"/>
      <c r="UIA28" s="61"/>
      <c r="UIB28" s="61"/>
      <c r="UIC28" s="61"/>
      <c r="UID28" s="61"/>
      <c r="UIE28" s="61"/>
      <c r="UIF28" s="61"/>
      <c r="UIG28" s="61"/>
      <c r="UIH28" s="61"/>
      <c r="UII28" s="61"/>
      <c r="UIJ28" s="61"/>
      <c r="UIK28" s="61"/>
      <c r="UIL28" s="61"/>
      <c r="UIM28" s="61"/>
      <c r="UIN28" s="61"/>
      <c r="UIO28" s="61"/>
      <c r="UIP28" s="61"/>
      <c r="UIQ28" s="61"/>
      <c r="UIR28" s="61"/>
      <c r="UIS28" s="61"/>
      <c r="UIT28" s="61"/>
      <c r="UIU28" s="61"/>
      <c r="UIV28" s="61"/>
      <c r="UIW28" s="61"/>
      <c r="UIX28" s="61"/>
      <c r="UIY28" s="61"/>
      <c r="UIZ28" s="61"/>
      <c r="UJA28" s="61"/>
      <c r="UJB28" s="61"/>
      <c r="UJC28" s="61"/>
      <c r="UJD28" s="61"/>
      <c r="UJE28" s="61"/>
      <c r="UJF28" s="61"/>
      <c r="UJG28" s="61"/>
      <c r="UJH28" s="61"/>
      <c r="UJI28" s="61"/>
      <c r="UJJ28" s="61"/>
      <c r="UJK28" s="61"/>
      <c r="UJL28" s="61"/>
      <c r="UJM28" s="61"/>
      <c r="UJN28" s="61"/>
      <c r="UJO28" s="61"/>
      <c r="UJP28" s="61"/>
      <c r="UJQ28" s="61"/>
      <c r="UJR28" s="61"/>
      <c r="UJS28" s="61"/>
      <c r="UJT28" s="61"/>
      <c r="UJU28" s="61"/>
      <c r="UJV28" s="61"/>
      <c r="UJW28" s="61"/>
      <c r="UJX28" s="61"/>
      <c r="UJY28" s="61"/>
      <c r="UJZ28" s="61"/>
      <c r="UKA28" s="61"/>
      <c r="UKB28" s="61"/>
      <c r="UKC28" s="61"/>
      <c r="UKD28" s="61"/>
      <c r="UKE28" s="61"/>
      <c r="UKF28" s="61"/>
      <c r="UKG28" s="61"/>
      <c r="UKH28" s="61"/>
      <c r="UKI28" s="61"/>
      <c r="UKJ28" s="61"/>
      <c r="UKK28" s="61"/>
      <c r="UKL28" s="61"/>
      <c r="UKM28" s="61"/>
      <c r="UKN28" s="61"/>
      <c r="UKO28" s="61"/>
      <c r="UKP28" s="61"/>
      <c r="UKQ28" s="61"/>
      <c r="UKR28" s="61"/>
      <c r="UKS28" s="61"/>
      <c r="UKT28" s="61"/>
      <c r="UKU28" s="61"/>
      <c r="UKV28" s="61"/>
      <c r="UKW28" s="61"/>
      <c r="UKX28" s="61"/>
      <c r="UKY28" s="61"/>
      <c r="UKZ28" s="61"/>
      <c r="ULA28" s="61"/>
      <c r="ULB28" s="61"/>
      <c r="ULC28" s="61"/>
      <c r="ULD28" s="61"/>
      <c r="ULE28" s="61"/>
      <c r="ULF28" s="61"/>
      <c r="ULG28" s="61"/>
      <c r="ULH28" s="61"/>
      <c r="ULI28" s="61"/>
      <c r="ULJ28" s="61"/>
      <c r="ULK28" s="61"/>
      <c r="ULL28" s="61"/>
      <c r="ULM28" s="61"/>
      <c r="ULN28" s="61"/>
      <c r="ULO28" s="61"/>
      <c r="ULP28" s="61"/>
      <c r="ULQ28" s="61"/>
      <c r="ULR28" s="61"/>
      <c r="ULS28" s="61"/>
      <c r="ULT28" s="61"/>
      <c r="ULU28" s="61"/>
      <c r="ULV28" s="61"/>
      <c r="ULW28" s="61"/>
      <c r="ULX28" s="61"/>
      <c r="ULY28" s="61"/>
      <c r="ULZ28" s="61"/>
      <c r="UMA28" s="61"/>
      <c r="UMB28" s="61"/>
      <c r="UMC28" s="61"/>
      <c r="UMD28" s="61"/>
      <c r="UME28" s="61"/>
      <c r="UMF28" s="61"/>
      <c r="UMG28" s="61"/>
      <c r="UMH28" s="61"/>
      <c r="UMI28" s="61"/>
      <c r="UMJ28" s="61"/>
      <c r="UMK28" s="61"/>
      <c r="UML28" s="61"/>
      <c r="UMM28" s="61"/>
      <c r="UMN28" s="61"/>
      <c r="UMO28" s="61"/>
      <c r="UMP28" s="61"/>
      <c r="UMQ28" s="61"/>
      <c r="UMR28" s="61"/>
      <c r="UMS28" s="61"/>
      <c r="UMT28" s="61"/>
      <c r="UMU28" s="61"/>
      <c r="UMV28" s="61"/>
      <c r="UMW28" s="61"/>
      <c r="UMX28" s="61"/>
      <c r="UMY28" s="61"/>
      <c r="UMZ28" s="61"/>
      <c r="UNA28" s="61"/>
      <c r="UNB28" s="61"/>
      <c r="UNC28" s="61"/>
      <c r="UND28" s="61"/>
      <c r="UNE28" s="61"/>
      <c r="UNF28" s="61"/>
      <c r="UNG28" s="61"/>
      <c r="UNH28" s="61"/>
      <c r="UNI28" s="61"/>
      <c r="UNJ28" s="61"/>
      <c r="UNK28" s="61"/>
      <c r="UNL28" s="61"/>
      <c r="UNM28" s="61"/>
      <c r="UNN28" s="61"/>
      <c r="UNO28" s="61"/>
      <c r="UNP28" s="61"/>
      <c r="UNQ28" s="61"/>
      <c r="UNR28" s="61"/>
      <c r="UNS28" s="61"/>
      <c r="UNT28" s="61"/>
      <c r="UNU28" s="61"/>
      <c r="UNV28" s="61"/>
      <c r="UNW28" s="61"/>
      <c r="UNX28" s="61"/>
      <c r="UNY28" s="61"/>
      <c r="UNZ28" s="61"/>
      <c r="UOA28" s="61"/>
      <c r="UOB28" s="61"/>
      <c r="UOC28" s="61"/>
      <c r="UOD28" s="61"/>
      <c r="UOE28" s="61"/>
      <c r="UOF28" s="61"/>
      <c r="UOG28" s="61"/>
      <c r="UOH28" s="61"/>
      <c r="UOI28" s="61"/>
      <c r="UOJ28" s="61"/>
      <c r="UOK28" s="61"/>
      <c r="UOL28" s="61"/>
      <c r="UOM28" s="61"/>
      <c r="UON28" s="61"/>
      <c r="UOO28" s="61"/>
      <c r="UOP28" s="61"/>
      <c r="UOQ28" s="61"/>
      <c r="UOR28" s="61"/>
      <c r="UOS28" s="61"/>
      <c r="UOT28" s="61"/>
      <c r="UOU28" s="61"/>
      <c r="UOV28" s="61"/>
      <c r="UOW28" s="61"/>
      <c r="UOX28" s="61"/>
      <c r="UOY28" s="61"/>
      <c r="UOZ28" s="61"/>
      <c r="UPA28" s="61"/>
      <c r="UPB28" s="61"/>
      <c r="UPC28" s="61"/>
      <c r="UPD28" s="61"/>
      <c r="UPE28" s="61"/>
      <c r="UPF28" s="61"/>
      <c r="UPG28" s="61"/>
      <c r="UPH28" s="61"/>
      <c r="UPI28" s="61"/>
      <c r="UPJ28" s="61"/>
      <c r="UPK28" s="61"/>
      <c r="UPL28" s="61"/>
      <c r="UPM28" s="61"/>
      <c r="UPN28" s="61"/>
      <c r="UPO28" s="61"/>
      <c r="UPP28" s="61"/>
      <c r="UPQ28" s="61"/>
      <c r="UPR28" s="61"/>
      <c r="UPS28" s="61"/>
      <c r="UPT28" s="61"/>
      <c r="UPU28" s="61"/>
      <c r="UPV28" s="61"/>
      <c r="UPW28" s="61"/>
      <c r="UPX28" s="61"/>
      <c r="UPY28" s="61"/>
      <c r="UPZ28" s="61"/>
      <c r="UQA28" s="61"/>
      <c r="UQB28" s="61"/>
      <c r="UQC28" s="61"/>
      <c r="UQD28" s="61"/>
      <c r="UQE28" s="61"/>
      <c r="UQF28" s="61"/>
      <c r="UQG28" s="61"/>
      <c r="UQH28" s="61"/>
      <c r="UQI28" s="61"/>
      <c r="UQJ28" s="61"/>
      <c r="UQK28" s="61"/>
      <c r="UQL28" s="61"/>
      <c r="UQM28" s="61"/>
      <c r="UQN28" s="61"/>
      <c r="UQO28" s="61"/>
      <c r="UQP28" s="61"/>
      <c r="UQQ28" s="61"/>
      <c r="UQR28" s="61"/>
      <c r="UQS28" s="61"/>
      <c r="UQT28" s="61"/>
      <c r="UQU28" s="61"/>
      <c r="UQV28" s="61"/>
      <c r="UQW28" s="61"/>
      <c r="UQX28" s="61"/>
      <c r="UQY28" s="61"/>
      <c r="UQZ28" s="61"/>
      <c r="URA28" s="61"/>
      <c r="URB28" s="61"/>
      <c r="URC28" s="61"/>
      <c r="URD28" s="61"/>
      <c r="URE28" s="61"/>
      <c r="URF28" s="61"/>
      <c r="URG28" s="61"/>
      <c r="URH28" s="61"/>
      <c r="URI28" s="61"/>
      <c r="URJ28" s="61"/>
      <c r="URK28" s="61"/>
      <c r="URL28" s="61"/>
      <c r="URM28" s="61"/>
      <c r="URN28" s="61"/>
      <c r="URO28" s="61"/>
      <c r="URP28" s="61"/>
      <c r="URQ28" s="61"/>
      <c r="URR28" s="61"/>
      <c r="URS28" s="61"/>
      <c r="URT28" s="61"/>
      <c r="URU28" s="61"/>
      <c r="URV28" s="61"/>
      <c r="URW28" s="61"/>
      <c r="URX28" s="61"/>
      <c r="URY28" s="61"/>
      <c r="URZ28" s="61"/>
      <c r="USA28" s="61"/>
      <c r="USB28" s="61"/>
      <c r="USC28" s="61"/>
      <c r="USD28" s="61"/>
      <c r="USE28" s="61"/>
      <c r="USF28" s="61"/>
      <c r="USG28" s="61"/>
      <c r="USH28" s="61"/>
      <c r="USI28" s="61"/>
      <c r="USJ28" s="61"/>
      <c r="USK28" s="61"/>
      <c r="USL28" s="61"/>
      <c r="USM28" s="61"/>
      <c r="USN28" s="61"/>
      <c r="USO28" s="61"/>
      <c r="USP28" s="61"/>
      <c r="USQ28" s="61"/>
      <c r="USR28" s="61"/>
      <c r="USS28" s="61"/>
      <c r="UST28" s="61"/>
      <c r="USU28" s="61"/>
      <c r="USV28" s="61"/>
      <c r="USW28" s="61"/>
      <c r="USX28" s="61"/>
      <c r="USY28" s="61"/>
      <c r="USZ28" s="61"/>
      <c r="UTA28" s="61"/>
      <c r="UTB28" s="61"/>
      <c r="UTC28" s="61"/>
      <c r="UTD28" s="61"/>
      <c r="UTE28" s="61"/>
      <c r="UTF28" s="61"/>
      <c r="UTG28" s="61"/>
      <c r="UTH28" s="61"/>
      <c r="UTI28" s="61"/>
      <c r="UTJ28" s="61"/>
      <c r="UTK28" s="61"/>
      <c r="UTL28" s="61"/>
      <c r="UTM28" s="61"/>
      <c r="UTN28" s="61"/>
      <c r="UTO28" s="61"/>
      <c r="UTP28" s="61"/>
      <c r="UTQ28" s="61"/>
      <c r="UTR28" s="61"/>
      <c r="UTS28" s="61"/>
      <c r="UTT28" s="61"/>
      <c r="UTU28" s="61"/>
      <c r="UTV28" s="61"/>
      <c r="UTW28" s="61"/>
      <c r="UTX28" s="61"/>
      <c r="UTY28" s="61"/>
      <c r="UTZ28" s="61"/>
      <c r="UUA28" s="61"/>
      <c r="UUB28" s="61"/>
      <c r="UUC28" s="61"/>
      <c r="UUD28" s="61"/>
      <c r="UUE28" s="61"/>
      <c r="UUF28" s="61"/>
      <c r="UUG28" s="61"/>
      <c r="UUH28" s="61"/>
      <c r="UUI28" s="61"/>
      <c r="UUJ28" s="61"/>
      <c r="UUK28" s="61"/>
      <c r="UUL28" s="61"/>
      <c r="UUM28" s="61"/>
      <c r="UUN28" s="61"/>
      <c r="UUO28" s="61"/>
      <c r="UUP28" s="61"/>
      <c r="UUQ28" s="61"/>
      <c r="UUR28" s="61"/>
      <c r="UUS28" s="61"/>
      <c r="UUT28" s="61"/>
      <c r="UUU28" s="61"/>
      <c r="UUV28" s="61"/>
      <c r="UUW28" s="61"/>
      <c r="UUX28" s="61"/>
      <c r="UUY28" s="61"/>
      <c r="UUZ28" s="61"/>
      <c r="UVA28" s="61"/>
      <c r="UVB28" s="61"/>
      <c r="UVC28" s="61"/>
      <c r="UVD28" s="61"/>
      <c r="UVE28" s="61"/>
      <c r="UVF28" s="61"/>
      <c r="UVG28" s="61"/>
      <c r="UVH28" s="61"/>
      <c r="UVI28" s="61"/>
      <c r="UVJ28" s="61"/>
      <c r="UVK28" s="61"/>
      <c r="UVL28" s="61"/>
      <c r="UVM28" s="61"/>
      <c r="UVN28" s="61"/>
      <c r="UVO28" s="61"/>
      <c r="UVP28" s="61"/>
      <c r="UVQ28" s="61"/>
      <c r="UVR28" s="61"/>
      <c r="UVS28" s="61"/>
      <c r="UVT28" s="61"/>
      <c r="UVU28" s="61"/>
      <c r="UVV28" s="61"/>
      <c r="UVW28" s="61"/>
      <c r="UVX28" s="61"/>
      <c r="UVY28" s="61"/>
      <c r="UVZ28" s="61"/>
      <c r="UWA28" s="61"/>
      <c r="UWB28" s="61"/>
      <c r="UWC28" s="61"/>
      <c r="UWD28" s="61"/>
      <c r="UWE28" s="61"/>
      <c r="UWF28" s="61"/>
      <c r="UWG28" s="61"/>
      <c r="UWH28" s="61"/>
      <c r="UWI28" s="61"/>
      <c r="UWJ28" s="61"/>
      <c r="UWK28" s="61"/>
      <c r="UWL28" s="61"/>
      <c r="UWM28" s="61"/>
      <c r="UWN28" s="61"/>
      <c r="UWO28" s="61"/>
      <c r="UWP28" s="61"/>
      <c r="UWQ28" s="61"/>
      <c r="UWR28" s="61"/>
      <c r="UWS28" s="61"/>
      <c r="UWT28" s="61"/>
      <c r="UWU28" s="61"/>
      <c r="UWV28" s="61"/>
      <c r="UWW28" s="61"/>
      <c r="UWX28" s="61"/>
      <c r="UWY28" s="61"/>
      <c r="UWZ28" s="61"/>
      <c r="UXA28" s="61"/>
      <c r="UXB28" s="61"/>
      <c r="UXC28" s="61"/>
      <c r="UXD28" s="61"/>
      <c r="UXE28" s="61"/>
      <c r="UXF28" s="61"/>
      <c r="UXG28" s="61"/>
      <c r="UXH28" s="61"/>
      <c r="UXI28" s="61"/>
      <c r="UXJ28" s="61"/>
      <c r="UXK28" s="61"/>
      <c r="UXL28" s="61"/>
      <c r="UXM28" s="61"/>
      <c r="UXN28" s="61"/>
      <c r="UXO28" s="61"/>
      <c r="UXP28" s="61"/>
      <c r="UXQ28" s="61"/>
      <c r="UXR28" s="61"/>
      <c r="UXS28" s="61"/>
      <c r="UXT28" s="61"/>
      <c r="UXU28" s="61"/>
      <c r="UXV28" s="61"/>
      <c r="UXW28" s="61"/>
      <c r="UXX28" s="61"/>
      <c r="UXY28" s="61"/>
      <c r="UXZ28" s="61"/>
      <c r="UYA28" s="61"/>
      <c r="UYB28" s="61"/>
      <c r="UYC28" s="61"/>
      <c r="UYD28" s="61"/>
      <c r="UYE28" s="61"/>
      <c r="UYF28" s="61"/>
      <c r="UYG28" s="61"/>
      <c r="UYH28" s="61"/>
      <c r="UYI28" s="61"/>
      <c r="UYJ28" s="61"/>
      <c r="UYK28" s="61"/>
      <c r="UYL28" s="61"/>
      <c r="UYM28" s="61"/>
      <c r="UYN28" s="61"/>
      <c r="UYO28" s="61"/>
      <c r="UYP28" s="61"/>
      <c r="UYQ28" s="61"/>
      <c r="UYR28" s="61"/>
      <c r="UYS28" s="61"/>
      <c r="UYT28" s="61"/>
      <c r="UYU28" s="61"/>
      <c r="UYV28" s="61"/>
      <c r="UYW28" s="61"/>
      <c r="UYX28" s="61"/>
      <c r="UYY28" s="61"/>
      <c r="UYZ28" s="61"/>
      <c r="UZA28" s="61"/>
      <c r="UZB28" s="61"/>
      <c r="UZC28" s="61"/>
      <c r="UZD28" s="61"/>
      <c r="UZE28" s="61"/>
      <c r="UZF28" s="61"/>
      <c r="UZG28" s="61"/>
      <c r="UZH28" s="61"/>
      <c r="UZI28" s="61"/>
      <c r="UZJ28" s="61"/>
      <c r="UZK28" s="61"/>
      <c r="UZL28" s="61"/>
      <c r="UZM28" s="61"/>
      <c r="UZN28" s="61"/>
      <c r="UZO28" s="61"/>
      <c r="UZP28" s="61"/>
      <c r="UZQ28" s="61"/>
      <c r="UZR28" s="61"/>
      <c r="UZS28" s="61"/>
      <c r="UZT28" s="61"/>
      <c r="UZU28" s="61"/>
      <c r="UZV28" s="61"/>
      <c r="UZW28" s="61"/>
      <c r="UZX28" s="61"/>
      <c r="UZY28" s="61"/>
      <c r="UZZ28" s="61"/>
      <c r="VAA28" s="61"/>
      <c r="VAB28" s="61"/>
      <c r="VAC28" s="61"/>
      <c r="VAD28" s="61"/>
      <c r="VAE28" s="61"/>
      <c r="VAF28" s="61"/>
      <c r="VAG28" s="61"/>
      <c r="VAH28" s="61"/>
      <c r="VAI28" s="61"/>
      <c r="VAJ28" s="61"/>
      <c r="VAK28" s="61"/>
      <c r="VAL28" s="61"/>
      <c r="VAM28" s="61"/>
      <c r="VAN28" s="61"/>
      <c r="VAO28" s="61"/>
      <c r="VAP28" s="61"/>
      <c r="VAQ28" s="61"/>
      <c r="VAR28" s="61"/>
      <c r="VAS28" s="61"/>
      <c r="VAT28" s="61"/>
      <c r="VAU28" s="61"/>
      <c r="VAV28" s="61"/>
      <c r="VAW28" s="61"/>
      <c r="VAX28" s="61"/>
      <c r="VAY28" s="61"/>
      <c r="VAZ28" s="61"/>
      <c r="VBA28" s="61"/>
      <c r="VBB28" s="61"/>
      <c r="VBC28" s="61"/>
      <c r="VBD28" s="61"/>
      <c r="VBE28" s="61"/>
      <c r="VBF28" s="61"/>
      <c r="VBG28" s="61"/>
      <c r="VBH28" s="61"/>
      <c r="VBI28" s="61"/>
      <c r="VBJ28" s="61"/>
      <c r="VBK28" s="61"/>
      <c r="VBL28" s="61"/>
      <c r="VBM28" s="61"/>
      <c r="VBN28" s="61"/>
      <c r="VBO28" s="61"/>
      <c r="VBP28" s="61"/>
      <c r="VBQ28" s="61"/>
      <c r="VBR28" s="61"/>
      <c r="VBS28" s="61"/>
      <c r="VBT28" s="61"/>
      <c r="VBU28" s="61"/>
      <c r="VBV28" s="61"/>
      <c r="VBW28" s="61"/>
      <c r="VBX28" s="61"/>
      <c r="VBY28" s="61"/>
      <c r="VBZ28" s="61"/>
      <c r="VCA28" s="61"/>
      <c r="VCB28" s="61"/>
      <c r="VCC28" s="61"/>
      <c r="VCD28" s="61"/>
      <c r="VCE28" s="61"/>
      <c r="VCF28" s="61"/>
      <c r="VCG28" s="61"/>
      <c r="VCH28" s="61"/>
      <c r="VCI28" s="61"/>
      <c r="VCJ28" s="61"/>
      <c r="VCK28" s="61"/>
      <c r="VCL28" s="61"/>
      <c r="VCM28" s="61"/>
      <c r="VCN28" s="61"/>
      <c r="VCO28" s="61"/>
      <c r="VCP28" s="61"/>
      <c r="VCQ28" s="61"/>
      <c r="VCR28" s="61"/>
      <c r="VCS28" s="61"/>
      <c r="VCT28" s="61"/>
      <c r="VCU28" s="61"/>
      <c r="VCV28" s="61"/>
      <c r="VCW28" s="61"/>
      <c r="VCX28" s="61"/>
      <c r="VCY28" s="61"/>
      <c r="VCZ28" s="61"/>
      <c r="VDA28" s="61"/>
      <c r="VDB28" s="61"/>
      <c r="VDC28" s="61"/>
      <c r="VDD28" s="61"/>
      <c r="VDE28" s="61"/>
      <c r="VDF28" s="61"/>
      <c r="VDG28" s="61"/>
      <c r="VDH28" s="61"/>
      <c r="VDI28" s="61"/>
      <c r="VDJ28" s="61"/>
      <c r="VDK28" s="61"/>
      <c r="VDL28" s="61"/>
      <c r="VDM28" s="61"/>
      <c r="VDN28" s="61"/>
      <c r="VDO28" s="61"/>
      <c r="VDP28" s="61"/>
      <c r="VDQ28" s="61"/>
      <c r="VDR28" s="61"/>
      <c r="VDS28" s="61"/>
      <c r="VDT28" s="61"/>
      <c r="VDU28" s="61"/>
      <c r="VDV28" s="61"/>
      <c r="VDW28" s="61"/>
      <c r="VDX28" s="61"/>
      <c r="VDY28" s="61"/>
      <c r="VDZ28" s="61"/>
      <c r="VEA28" s="61"/>
      <c r="VEB28" s="61"/>
      <c r="VEC28" s="61"/>
      <c r="VED28" s="61"/>
      <c r="VEE28" s="61"/>
      <c r="VEF28" s="61"/>
      <c r="VEG28" s="61"/>
      <c r="VEH28" s="61"/>
      <c r="VEI28" s="61"/>
      <c r="VEJ28" s="61"/>
      <c r="VEK28" s="61"/>
      <c r="VEL28" s="61"/>
      <c r="VEM28" s="61"/>
      <c r="VEN28" s="61"/>
      <c r="VEO28" s="61"/>
      <c r="VEP28" s="61"/>
      <c r="VEQ28" s="61"/>
      <c r="VER28" s="61"/>
      <c r="VES28" s="61"/>
      <c r="VET28" s="61"/>
      <c r="VEU28" s="61"/>
      <c r="VEV28" s="61"/>
      <c r="VEW28" s="61"/>
      <c r="VEX28" s="61"/>
      <c r="VEY28" s="61"/>
      <c r="VEZ28" s="61"/>
      <c r="VFA28" s="61"/>
      <c r="VFB28" s="61"/>
      <c r="VFC28" s="61"/>
      <c r="VFD28" s="61"/>
      <c r="VFE28" s="61"/>
      <c r="VFF28" s="61"/>
      <c r="VFG28" s="61"/>
      <c r="VFH28" s="61"/>
      <c r="VFI28" s="61"/>
      <c r="VFJ28" s="61"/>
      <c r="VFK28" s="61"/>
      <c r="VFL28" s="61"/>
      <c r="VFM28" s="61"/>
      <c r="VFN28" s="61"/>
      <c r="VFO28" s="61"/>
      <c r="VFP28" s="61"/>
      <c r="VFQ28" s="61"/>
      <c r="VFR28" s="61"/>
      <c r="VFS28" s="61"/>
      <c r="VFT28" s="61"/>
      <c r="VFU28" s="61"/>
      <c r="VFV28" s="61"/>
      <c r="VFW28" s="61"/>
      <c r="VFX28" s="61"/>
      <c r="VFY28" s="61"/>
      <c r="VFZ28" s="61"/>
      <c r="VGA28" s="61"/>
      <c r="VGB28" s="61"/>
      <c r="VGC28" s="61"/>
      <c r="VGD28" s="61"/>
      <c r="VGE28" s="61"/>
      <c r="VGF28" s="61"/>
      <c r="VGG28" s="61"/>
      <c r="VGH28" s="61"/>
      <c r="VGI28" s="61"/>
      <c r="VGJ28" s="61"/>
      <c r="VGK28" s="61"/>
      <c r="VGL28" s="61"/>
      <c r="VGM28" s="61"/>
      <c r="VGN28" s="61"/>
      <c r="VGO28" s="61"/>
      <c r="VGP28" s="61"/>
      <c r="VGQ28" s="61"/>
      <c r="VGR28" s="61"/>
      <c r="VGS28" s="61"/>
      <c r="VGT28" s="61"/>
      <c r="VGU28" s="61"/>
      <c r="VGV28" s="61"/>
      <c r="VGW28" s="61"/>
      <c r="VGX28" s="61"/>
      <c r="VGY28" s="61"/>
      <c r="VGZ28" s="61"/>
      <c r="VHA28" s="61"/>
      <c r="VHB28" s="61"/>
      <c r="VHC28" s="61"/>
      <c r="VHD28" s="61"/>
      <c r="VHE28" s="61"/>
      <c r="VHF28" s="61"/>
      <c r="VHG28" s="61"/>
      <c r="VHH28" s="61"/>
      <c r="VHI28" s="61"/>
      <c r="VHJ28" s="61"/>
      <c r="VHK28" s="61"/>
      <c r="VHL28" s="61"/>
      <c r="VHM28" s="61"/>
      <c r="VHN28" s="61"/>
      <c r="VHO28" s="61"/>
      <c r="VHP28" s="61"/>
      <c r="VHQ28" s="61"/>
      <c r="VHR28" s="61"/>
      <c r="VHS28" s="61"/>
      <c r="VHT28" s="61"/>
      <c r="VHU28" s="61"/>
      <c r="VHV28" s="61"/>
      <c r="VHW28" s="61"/>
      <c r="VHX28" s="61"/>
      <c r="VHY28" s="61"/>
      <c r="VHZ28" s="61"/>
      <c r="VIA28" s="61"/>
      <c r="VIB28" s="61"/>
      <c r="VIC28" s="61"/>
      <c r="VID28" s="61"/>
      <c r="VIE28" s="61"/>
      <c r="VIF28" s="61"/>
      <c r="VIG28" s="61"/>
      <c r="VIH28" s="61"/>
      <c r="VII28" s="61"/>
      <c r="VIJ28" s="61"/>
      <c r="VIK28" s="61"/>
      <c r="VIL28" s="61"/>
      <c r="VIM28" s="61"/>
      <c r="VIN28" s="61"/>
      <c r="VIO28" s="61"/>
      <c r="VIP28" s="61"/>
      <c r="VIQ28" s="61"/>
      <c r="VIR28" s="61"/>
      <c r="VIS28" s="61"/>
      <c r="VIT28" s="61"/>
      <c r="VIU28" s="61"/>
      <c r="VIV28" s="61"/>
      <c r="VIW28" s="61"/>
      <c r="VIX28" s="61"/>
      <c r="VIY28" s="61"/>
      <c r="VIZ28" s="61"/>
      <c r="VJA28" s="61"/>
      <c r="VJB28" s="61"/>
      <c r="VJC28" s="61"/>
      <c r="VJD28" s="61"/>
      <c r="VJE28" s="61"/>
      <c r="VJF28" s="61"/>
      <c r="VJG28" s="61"/>
      <c r="VJH28" s="61"/>
      <c r="VJI28" s="61"/>
      <c r="VJJ28" s="61"/>
      <c r="VJK28" s="61"/>
      <c r="VJL28" s="61"/>
      <c r="VJM28" s="61"/>
      <c r="VJN28" s="61"/>
      <c r="VJO28" s="61"/>
      <c r="VJP28" s="61"/>
      <c r="VJQ28" s="61"/>
      <c r="VJR28" s="61"/>
      <c r="VJS28" s="61"/>
      <c r="VJT28" s="61"/>
      <c r="VJU28" s="61"/>
      <c r="VJV28" s="61"/>
      <c r="VJW28" s="61"/>
      <c r="VJX28" s="61"/>
      <c r="VJY28" s="61"/>
      <c r="VJZ28" s="61"/>
      <c r="VKA28" s="61"/>
      <c r="VKB28" s="61"/>
      <c r="VKC28" s="61"/>
      <c r="VKD28" s="61"/>
      <c r="VKE28" s="61"/>
      <c r="VKF28" s="61"/>
      <c r="VKG28" s="61"/>
      <c r="VKH28" s="61"/>
      <c r="VKI28" s="61"/>
      <c r="VKJ28" s="61"/>
      <c r="VKK28" s="61"/>
      <c r="VKL28" s="61"/>
      <c r="VKM28" s="61"/>
      <c r="VKN28" s="61"/>
      <c r="VKO28" s="61"/>
      <c r="VKP28" s="61"/>
      <c r="VKQ28" s="61"/>
      <c r="VKR28" s="61"/>
      <c r="VKS28" s="61"/>
      <c r="VKT28" s="61"/>
      <c r="VKU28" s="61"/>
      <c r="VKV28" s="61"/>
      <c r="VKW28" s="61"/>
      <c r="VKX28" s="61"/>
      <c r="VKY28" s="61"/>
      <c r="VKZ28" s="61"/>
      <c r="VLA28" s="61"/>
      <c r="VLB28" s="61"/>
      <c r="VLC28" s="61"/>
      <c r="VLD28" s="61"/>
      <c r="VLE28" s="61"/>
      <c r="VLF28" s="61"/>
      <c r="VLG28" s="61"/>
      <c r="VLH28" s="61"/>
      <c r="VLI28" s="61"/>
      <c r="VLJ28" s="61"/>
      <c r="VLK28" s="61"/>
      <c r="VLL28" s="61"/>
      <c r="VLM28" s="61"/>
      <c r="VLN28" s="61"/>
      <c r="VLO28" s="61"/>
      <c r="VLP28" s="61"/>
      <c r="VLQ28" s="61"/>
      <c r="VLR28" s="61"/>
      <c r="VLS28" s="61"/>
      <c r="VLT28" s="61"/>
      <c r="VLU28" s="61"/>
      <c r="VLV28" s="61"/>
      <c r="VLW28" s="61"/>
      <c r="VLX28" s="61"/>
      <c r="VLY28" s="61"/>
      <c r="VLZ28" s="61"/>
      <c r="VMA28" s="61"/>
      <c r="VMB28" s="61"/>
      <c r="VMC28" s="61"/>
      <c r="VMD28" s="61"/>
      <c r="VME28" s="61"/>
      <c r="VMF28" s="61"/>
      <c r="VMG28" s="61"/>
      <c r="VMH28" s="61"/>
      <c r="VMI28" s="61"/>
      <c r="VMJ28" s="61"/>
      <c r="VMK28" s="61"/>
      <c r="VML28" s="61"/>
      <c r="VMM28" s="61"/>
      <c r="VMN28" s="61"/>
      <c r="VMO28" s="61"/>
      <c r="VMP28" s="61"/>
      <c r="VMQ28" s="61"/>
      <c r="VMR28" s="61"/>
      <c r="VMS28" s="61"/>
      <c r="VMT28" s="61"/>
      <c r="VMU28" s="61"/>
      <c r="VMV28" s="61"/>
      <c r="VMW28" s="61"/>
      <c r="VMX28" s="61"/>
      <c r="VMY28" s="61"/>
      <c r="VMZ28" s="61"/>
      <c r="VNA28" s="61"/>
      <c r="VNB28" s="61"/>
      <c r="VNC28" s="61"/>
      <c r="VND28" s="61"/>
      <c r="VNE28" s="61"/>
      <c r="VNF28" s="61"/>
      <c r="VNG28" s="61"/>
      <c r="VNH28" s="61"/>
      <c r="VNI28" s="61"/>
      <c r="VNJ28" s="61"/>
      <c r="VNK28" s="61"/>
      <c r="VNL28" s="61"/>
      <c r="VNM28" s="61"/>
      <c r="VNN28" s="61"/>
      <c r="VNO28" s="61"/>
      <c r="VNP28" s="61"/>
      <c r="VNQ28" s="61"/>
      <c r="VNR28" s="61"/>
      <c r="VNS28" s="61"/>
      <c r="VNT28" s="61"/>
      <c r="VNU28" s="61"/>
      <c r="VNV28" s="61"/>
      <c r="VNW28" s="61"/>
      <c r="VNX28" s="61"/>
      <c r="VNY28" s="61"/>
      <c r="VNZ28" s="61"/>
      <c r="VOA28" s="61"/>
      <c r="VOB28" s="61"/>
      <c r="VOC28" s="61"/>
      <c r="VOD28" s="61"/>
      <c r="VOE28" s="61"/>
      <c r="VOF28" s="61"/>
      <c r="VOG28" s="61"/>
      <c r="VOH28" s="61"/>
      <c r="VOI28" s="61"/>
      <c r="VOJ28" s="61"/>
      <c r="VOK28" s="61"/>
      <c r="VOL28" s="61"/>
      <c r="VOM28" s="61"/>
      <c r="VON28" s="61"/>
      <c r="VOO28" s="61"/>
      <c r="VOP28" s="61"/>
      <c r="VOQ28" s="61"/>
      <c r="VOR28" s="61"/>
      <c r="VOS28" s="61"/>
      <c r="VOT28" s="61"/>
      <c r="VOU28" s="61"/>
      <c r="VOV28" s="61"/>
      <c r="VOW28" s="61"/>
      <c r="VOX28" s="61"/>
      <c r="VOY28" s="61"/>
      <c r="VOZ28" s="61"/>
      <c r="VPA28" s="61"/>
      <c r="VPB28" s="61"/>
      <c r="VPC28" s="61"/>
      <c r="VPD28" s="61"/>
      <c r="VPE28" s="61"/>
      <c r="VPF28" s="61"/>
      <c r="VPG28" s="61"/>
      <c r="VPH28" s="61"/>
      <c r="VPI28" s="61"/>
      <c r="VPJ28" s="61"/>
      <c r="VPK28" s="61"/>
      <c r="VPL28" s="61"/>
      <c r="VPM28" s="61"/>
      <c r="VPN28" s="61"/>
      <c r="VPO28" s="61"/>
      <c r="VPP28" s="61"/>
      <c r="VPQ28" s="61"/>
      <c r="VPR28" s="61"/>
      <c r="VPS28" s="61"/>
      <c r="VPT28" s="61"/>
      <c r="VPU28" s="61"/>
      <c r="VPV28" s="61"/>
      <c r="VPW28" s="61"/>
      <c r="VPX28" s="61"/>
      <c r="VPY28" s="61"/>
      <c r="VPZ28" s="61"/>
      <c r="VQA28" s="61"/>
      <c r="VQB28" s="61"/>
      <c r="VQC28" s="61"/>
      <c r="VQD28" s="61"/>
      <c r="VQE28" s="61"/>
      <c r="VQF28" s="61"/>
      <c r="VQG28" s="61"/>
      <c r="VQH28" s="61"/>
      <c r="VQI28" s="61"/>
      <c r="VQJ28" s="61"/>
      <c r="VQK28" s="61"/>
      <c r="VQL28" s="61"/>
      <c r="VQM28" s="61"/>
      <c r="VQN28" s="61"/>
      <c r="VQO28" s="61"/>
      <c r="VQP28" s="61"/>
      <c r="VQQ28" s="61"/>
      <c r="VQR28" s="61"/>
      <c r="VQS28" s="61"/>
      <c r="VQT28" s="61"/>
      <c r="VQU28" s="61"/>
      <c r="VQV28" s="61"/>
      <c r="VQW28" s="61"/>
      <c r="VQX28" s="61"/>
      <c r="VQY28" s="61"/>
      <c r="VQZ28" s="61"/>
      <c r="VRA28" s="61"/>
      <c r="VRB28" s="61"/>
      <c r="VRC28" s="61"/>
      <c r="VRD28" s="61"/>
      <c r="VRE28" s="61"/>
      <c r="VRF28" s="61"/>
      <c r="VRG28" s="61"/>
      <c r="VRH28" s="61"/>
      <c r="VRI28" s="61"/>
      <c r="VRJ28" s="61"/>
      <c r="VRK28" s="61"/>
      <c r="VRL28" s="61"/>
      <c r="VRM28" s="61"/>
      <c r="VRN28" s="61"/>
      <c r="VRO28" s="61"/>
      <c r="VRP28" s="61"/>
      <c r="VRQ28" s="61"/>
      <c r="VRR28" s="61"/>
      <c r="VRS28" s="61"/>
      <c r="VRT28" s="61"/>
      <c r="VRU28" s="61"/>
      <c r="VRV28" s="61"/>
      <c r="VRW28" s="61"/>
      <c r="VRX28" s="61"/>
      <c r="VRY28" s="61"/>
      <c r="VRZ28" s="61"/>
      <c r="VSA28" s="61"/>
      <c r="VSB28" s="61"/>
      <c r="VSC28" s="61"/>
      <c r="VSD28" s="61"/>
      <c r="VSE28" s="61"/>
      <c r="VSF28" s="61"/>
      <c r="VSG28" s="61"/>
      <c r="VSH28" s="61"/>
      <c r="VSI28" s="61"/>
      <c r="VSJ28" s="61"/>
      <c r="VSK28" s="61"/>
      <c r="VSL28" s="61"/>
      <c r="VSM28" s="61"/>
      <c r="VSN28" s="61"/>
      <c r="VSO28" s="61"/>
      <c r="VSP28" s="61"/>
      <c r="VSQ28" s="61"/>
      <c r="VSR28" s="61"/>
      <c r="VSS28" s="61"/>
      <c r="VST28" s="61"/>
      <c r="VSU28" s="61"/>
      <c r="VSV28" s="61"/>
      <c r="VSW28" s="61"/>
      <c r="VSX28" s="61"/>
      <c r="VSY28" s="61"/>
      <c r="VSZ28" s="61"/>
      <c r="VTA28" s="61"/>
      <c r="VTB28" s="61"/>
      <c r="VTC28" s="61"/>
      <c r="VTD28" s="61"/>
      <c r="VTE28" s="61"/>
      <c r="VTF28" s="61"/>
      <c r="VTG28" s="61"/>
      <c r="VTH28" s="61"/>
      <c r="VTI28" s="61"/>
      <c r="VTJ28" s="61"/>
      <c r="VTK28" s="61"/>
      <c r="VTL28" s="61"/>
      <c r="VTM28" s="61"/>
      <c r="VTN28" s="61"/>
      <c r="VTO28" s="61"/>
      <c r="VTP28" s="61"/>
      <c r="VTQ28" s="61"/>
      <c r="VTR28" s="61"/>
      <c r="VTS28" s="61"/>
      <c r="VTT28" s="61"/>
      <c r="VTU28" s="61"/>
      <c r="VTV28" s="61"/>
      <c r="VTW28" s="61"/>
      <c r="VTX28" s="61"/>
      <c r="VTY28" s="61"/>
      <c r="VTZ28" s="61"/>
      <c r="VUA28" s="61"/>
      <c r="VUB28" s="61"/>
      <c r="VUC28" s="61"/>
      <c r="VUD28" s="61"/>
      <c r="VUE28" s="61"/>
      <c r="VUF28" s="61"/>
      <c r="VUG28" s="61"/>
      <c r="VUH28" s="61"/>
      <c r="VUI28" s="61"/>
      <c r="VUJ28" s="61"/>
      <c r="VUK28" s="61"/>
      <c r="VUL28" s="61"/>
      <c r="VUM28" s="61"/>
      <c r="VUN28" s="61"/>
      <c r="VUO28" s="61"/>
      <c r="VUP28" s="61"/>
      <c r="VUQ28" s="61"/>
      <c r="VUR28" s="61"/>
      <c r="VUS28" s="61"/>
      <c r="VUT28" s="61"/>
      <c r="VUU28" s="61"/>
      <c r="VUV28" s="61"/>
      <c r="VUW28" s="61"/>
      <c r="VUX28" s="61"/>
      <c r="VUY28" s="61"/>
      <c r="VUZ28" s="61"/>
      <c r="VVA28" s="61"/>
      <c r="VVB28" s="61"/>
      <c r="VVC28" s="61"/>
      <c r="VVD28" s="61"/>
      <c r="VVE28" s="61"/>
      <c r="VVF28" s="61"/>
      <c r="VVG28" s="61"/>
      <c r="VVH28" s="61"/>
      <c r="VVI28" s="61"/>
      <c r="VVJ28" s="61"/>
      <c r="VVK28" s="61"/>
      <c r="VVL28" s="61"/>
      <c r="VVM28" s="61"/>
      <c r="VVN28" s="61"/>
      <c r="VVO28" s="61"/>
      <c r="VVP28" s="61"/>
      <c r="VVQ28" s="61"/>
      <c r="VVR28" s="61"/>
      <c r="VVS28" s="61"/>
      <c r="VVT28" s="61"/>
      <c r="VVU28" s="61"/>
      <c r="VVV28" s="61"/>
      <c r="VVW28" s="61"/>
      <c r="VVX28" s="61"/>
      <c r="VVY28" s="61"/>
      <c r="VVZ28" s="61"/>
      <c r="VWA28" s="61"/>
      <c r="VWB28" s="61"/>
      <c r="VWC28" s="61"/>
      <c r="VWD28" s="61"/>
      <c r="VWE28" s="61"/>
      <c r="VWF28" s="61"/>
      <c r="VWG28" s="61"/>
      <c r="VWH28" s="61"/>
      <c r="VWI28" s="61"/>
      <c r="VWJ28" s="61"/>
      <c r="VWK28" s="61"/>
      <c r="VWL28" s="61"/>
      <c r="VWM28" s="61"/>
      <c r="VWN28" s="61"/>
      <c r="VWO28" s="61"/>
      <c r="VWP28" s="61"/>
      <c r="VWQ28" s="61"/>
      <c r="VWR28" s="61"/>
      <c r="VWS28" s="61"/>
      <c r="VWT28" s="61"/>
      <c r="VWU28" s="61"/>
      <c r="VWV28" s="61"/>
      <c r="VWW28" s="61"/>
      <c r="VWX28" s="61"/>
      <c r="VWY28" s="61"/>
      <c r="VWZ28" s="61"/>
      <c r="VXA28" s="61"/>
      <c r="VXB28" s="61"/>
      <c r="VXC28" s="61"/>
      <c r="VXD28" s="61"/>
      <c r="VXE28" s="61"/>
      <c r="VXF28" s="61"/>
      <c r="VXG28" s="61"/>
      <c r="VXH28" s="61"/>
      <c r="VXI28" s="61"/>
      <c r="VXJ28" s="61"/>
      <c r="VXK28" s="61"/>
      <c r="VXL28" s="61"/>
      <c r="VXM28" s="61"/>
      <c r="VXN28" s="61"/>
      <c r="VXO28" s="61"/>
      <c r="VXP28" s="61"/>
      <c r="VXQ28" s="61"/>
      <c r="VXR28" s="61"/>
      <c r="VXS28" s="61"/>
      <c r="VXT28" s="61"/>
      <c r="VXU28" s="61"/>
      <c r="VXV28" s="61"/>
      <c r="VXW28" s="61"/>
      <c r="VXX28" s="61"/>
      <c r="VXY28" s="61"/>
      <c r="VXZ28" s="61"/>
      <c r="VYA28" s="61"/>
      <c r="VYB28" s="61"/>
      <c r="VYC28" s="61"/>
      <c r="VYD28" s="61"/>
      <c r="VYE28" s="61"/>
      <c r="VYF28" s="61"/>
      <c r="VYG28" s="61"/>
      <c r="VYH28" s="61"/>
      <c r="VYI28" s="61"/>
      <c r="VYJ28" s="61"/>
      <c r="VYK28" s="61"/>
      <c r="VYL28" s="61"/>
      <c r="VYM28" s="61"/>
      <c r="VYN28" s="61"/>
      <c r="VYO28" s="61"/>
      <c r="VYP28" s="61"/>
      <c r="VYQ28" s="61"/>
      <c r="VYR28" s="61"/>
      <c r="VYS28" s="61"/>
      <c r="VYT28" s="61"/>
      <c r="VYU28" s="61"/>
      <c r="VYV28" s="61"/>
      <c r="VYW28" s="61"/>
      <c r="VYX28" s="61"/>
      <c r="VYY28" s="61"/>
      <c r="VYZ28" s="61"/>
      <c r="VZA28" s="61"/>
      <c r="VZB28" s="61"/>
      <c r="VZC28" s="61"/>
      <c r="VZD28" s="61"/>
      <c r="VZE28" s="61"/>
      <c r="VZF28" s="61"/>
      <c r="VZG28" s="61"/>
      <c r="VZH28" s="61"/>
      <c r="VZI28" s="61"/>
      <c r="VZJ28" s="61"/>
      <c r="VZK28" s="61"/>
      <c r="VZL28" s="61"/>
      <c r="VZM28" s="61"/>
      <c r="VZN28" s="61"/>
      <c r="VZO28" s="61"/>
      <c r="VZP28" s="61"/>
      <c r="VZQ28" s="61"/>
      <c r="VZR28" s="61"/>
      <c r="VZS28" s="61"/>
      <c r="VZT28" s="61"/>
      <c r="VZU28" s="61"/>
      <c r="VZV28" s="61"/>
      <c r="VZW28" s="61"/>
      <c r="VZX28" s="61"/>
      <c r="VZY28" s="61"/>
      <c r="VZZ28" s="61"/>
      <c r="WAA28" s="61"/>
      <c r="WAB28" s="61"/>
      <c r="WAC28" s="61"/>
      <c r="WAD28" s="61"/>
      <c r="WAE28" s="61"/>
      <c r="WAF28" s="61"/>
      <c r="WAG28" s="61"/>
      <c r="WAH28" s="61"/>
      <c r="WAI28" s="61"/>
      <c r="WAJ28" s="61"/>
      <c r="WAK28" s="61"/>
      <c r="WAL28" s="61"/>
      <c r="WAM28" s="61"/>
      <c r="WAN28" s="61"/>
      <c r="WAO28" s="61"/>
      <c r="WAP28" s="61"/>
      <c r="WAQ28" s="61"/>
      <c r="WAR28" s="61"/>
      <c r="WAS28" s="61"/>
      <c r="WAT28" s="61"/>
      <c r="WAU28" s="61"/>
      <c r="WAV28" s="61"/>
      <c r="WAW28" s="61"/>
      <c r="WAX28" s="61"/>
      <c r="WAY28" s="61"/>
      <c r="WAZ28" s="61"/>
      <c r="WBA28" s="61"/>
      <c r="WBB28" s="61"/>
      <c r="WBC28" s="61"/>
      <c r="WBD28" s="61"/>
      <c r="WBE28" s="61"/>
      <c r="WBF28" s="61"/>
      <c r="WBG28" s="61"/>
      <c r="WBH28" s="61"/>
      <c r="WBI28" s="61"/>
      <c r="WBJ28" s="61"/>
      <c r="WBK28" s="61"/>
      <c r="WBL28" s="61"/>
      <c r="WBM28" s="61"/>
      <c r="WBN28" s="61"/>
      <c r="WBO28" s="61"/>
      <c r="WBP28" s="61"/>
      <c r="WBQ28" s="61"/>
      <c r="WBR28" s="61"/>
      <c r="WBS28" s="61"/>
      <c r="WBT28" s="61"/>
      <c r="WBU28" s="61"/>
      <c r="WBV28" s="61"/>
      <c r="WBW28" s="61"/>
      <c r="WBX28" s="61"/>
      <c r="WBY28" s="61"/>
      <c r="WBZ28" s="61"/>
      <c r="WCA28" s="61"/>
      <c r="WCB28" s="61"/>
      <c r="WCC28" s="61"/>
      <c r="WCD28" s="61"/>
      <c r="WCE28" s="61"/>
      <c r="WCF28" s="61"/>
      <c r="WCG28" s="61"/>
      <c r="WCH28" s="61"/>
      <c r="WCI28" s="61"/>
      <c r="WCJ28" s="61"/>
      <c r="WCK28" s="61"/>
      <c r="WCL28" s="61"/>
      <c r="WCM28" s="61"/>
      <c r="WCN28" s="61"/>
      <c r="WCO28" s="61"/>
      <c r="WCP28" s="61"/>
      <c r="WCQ28" s="61"/>
      <c r="WCR28" s="61"/>
      <c r="WCS28" s="61"/>
      <c r="WCT28" s="61"/>
      <c r="WCU28" s="61"/>
      <c r="WCV28" s="61"/>
      <c r="WCW28" s="61"/>
      <c r="WCX28" s="61"/>
      <c r="WCY28" s="61"/>
      <c r="WCZ28" s="61"/>
      <c r="WDA28" s="61"/>
      <c r="WDB28" s="61"/>
      <c r="WDC28" s="61"/>
      <c r="WDD28" s="61"/>
      <c r="WDE28" s="61"/>
      <c r="WDF28" s="61"/>
      <c r="WDG28" s="61"/>
      <c r="WDH28" s="61"/>
      <c r="WDI28" s="61"/>
      <c r="WDJ28" s="61"/>
      <c r="WDK28" s="61"/>
      <c r="WDL28" s="61"/>
      <c r="WDM28" s="61"/>
      <c r="WDN28" s="61"/>
      <c r="WDO28" s="61"/>
      <c r="WDP28" s="61"/>
      <c r="WDQ28" s="61"/>
      <c r="WDR28" s="61"/>
      <c r="WDS28" s="61"/>
      <c r="WDT28" s="61"/>
      <c r="WDU28" s="61"/>
      <c r="WDV28" s="61"/>
      <c r="WDW28" s="61"/>
      <c r="WDX28" s="61"/>
      <c r="WDY28" s="61"/>
      <c r="WDZ28" s="61"/>
      <c r="WEA28" s="61"/>
      <c r="WEB28" s="61"/>
      <c r="WEC28" s="61"/>
      <c r="WED28" s="61"/>
      <c r="WEE28" s="61"/>
      <c r="WEF28" s="61"/>
      <c r="WEG28" s="61"/>
      <c r="WEH28" s="61"/>
      <c r="WEI28" s="61"/>
      <c r="WEJ28" s="61"/>
      <c r="WEK28" s="61"/>
      <c r="WEL28" s="61"/>
      <c r="WEM28" s="61"/>
      <c r="WEN28" s="61"/>
      <c r="WEO28" s="61"/>
      <c r="WEP28" s="61"/>
      <c r="WEQ28" s="61"/>
      <c r="WER28" s="61"/>
      <c r="WES28" s="61"/>
      <c r="WET28" s="61"/>
      <c r="WEU28" s="61"/>
      <c r="WEV28" s="61"/>
      <c r="WEW28" s="61"/>
      <c r="WEX28" s="61"/>
      <c r="WEY28" s="61"/>
      <c r="WEZ28" s="61"/>
      <c r="WFA28" s="61"/>
      <c r="WFB28" s="61"/>
      <c r="WFC28" s="61"/>
      <c r="WFD28" s="61"/>
      <c r="WFE28" s="61"/>
      <c r="WFF28" s="61"/>
      <c r="WFG28" s="61"/>
      <c r="WFH28" s="61"/>
      <c r="WFI28" s="61"/>
      <c r="WFJ28" s="61"/>
      <c r="WFK28" s="61"/>
      <c r="WFL28" s="61"/>
      <c r="WFM28" s="61"/>
      <c r="WFN28" s="61"/>
      <c r="WFO28" s="61"/>
      <c r="WFP28" s="61"/>
      <c r="WFQ28" s="61"/>
      <c r="WFR28" s="61"/>
      <c r="WFS28" s="61"/>
      <c r="WFT28" s="61"/>
      <c r="WFU28" s="61"/>
      <c r="WFV28" s="61"/>
      <c r="WFW28" s="61"/>
      <c r="WFX28" s="61"/>
      <c r="WFY28" s="61"/>
      <c r="WFZ28" s="61"/>
      <c r="WGA28" s="61"/>
      <c r="WGB28" s="61"/>
      <c r="WGC28" s="61"/>
      <c r="WGD28" s="61"/>
      <c r="WGE28" s="61"/>
      <c r="WGF28" s="61"/>
      <c r="WGG28" s="61"/>
      <c r="WGH28" s="61"/>
      <c r="WGI28" s="61"/>
      <c r="WGJ28" s="61"/>
      <c r="WGK28" s="61"/>
      <c r="WGL28" s="61"/>
      <c r="WGM28" s="61"/>
      <c r="WGN28" s="61"/>
      <c r="WGO28" s="61"/>
      <c r="WGP28" s="61"/>
      <c r="WGQ28" s="61"/>
      <c r="WGR28" s="61"/>
      <c r="WGS28" s="61"/>
      <c r="WGT28" s="61"/>
      <c r="WGU28" s="61"/>
      <c r="WGV28" s="61"/>
      <c r="WGW28" s="61"/>
      <c r="WGX28" s="61"/>
      <c r="WGY28" s="61"/>
      <c r="WGZ28" s="61"/>
      <c r="WHA28" s="61"/>
      <c r="WHB28" s="61"/>
      <c r="WHC28" s="61"/>
      <c r="WHD28" s="61"/>
      <c r="WHE28" s="61"/>
      <c r="WHF28" s="61"/>
      <c r="WHG28" s="61"/>
      <c r="WHH28" s="61"/>
      <c r="WHI28" s="61"/>
      <c r="WHJ28" s="61"/>
      <c r="WHK28" s="61"/>
      <c r="WHL28" s="61"/>
      <c r="WHM28" s="61"/>
      <c r="WHN28" s="61"/>
      <c r="WHO28" s="61"/>
      <c r="WHP28" s="61"/>
      <c r="WHQ28" s="61"/>
      <c r="WHR28" s="61"/>
      <c r="WHS28" s="61"/>
      <c r="WHT28" s="61"/>
      <c r="WHU28" s="61"/>
      <c r="WHV28" s="61"/>
      <c r="WHW28" s="61"/>
      <c r="WHX28" s="61"/>
      <c r="WHY28" s="61"/>
      <c r="WHZ28" s="61"/>
      <c r="WIA28" s="61"/>
      <c r="WIB28" s="61"/>
      <c r="WIC28" s="61"/>
      <c r="WID28" s="61"/>
      <c r="WIE28" s="61"/>
      <c r="WIF28" s="61"/>
      <c r="WIG28" s="61"/>
      <c r="WIH28" s="61"/>
      <c r="WII28" s="61"/>
      <c r="WIJ28" s="61"/>
      <c r="WIK28" s="61"/>
      <c r="WIL28" s="61"/>
      <c r="WIM28" s="61"/>
      <c r="WIN28" s="61"/>
      <c r="WIO28" s="61"/>
      <c r="WIP28" s="61"/>
      <c r="WIQ28" s="61"/>
      <c r="WIR28" s="61"/>
      <c r="WIS28" s="61"/>
      <c r="WIT28" s="61"/>
      <c r="WIU28" s="61"/>
      <c r="WIV28" s="61"/>
      <c r="WIW28" s="61"/>
      <c r="WIX28" s="61"/>
      <c r="WIY28" s="61"/>
      <c r="WIZ28" s="61"/>
      <c r="WJA28" s="61"/>
      <c r="WJB28" s="61"/>
      <c r="WJC28" s="61"/>
      <c r="WJD28" s="61"/>
      <c r="WJE28" s="61"/>
      <c r="WJF28" s="61"/>
      <c r="WJG28" s="61"/>
      <c r="WJH28" s="61"/>
      <c r="WJI28" s="61"/>
      <c r="WJJ28" s="61"/>
      <c r="WJK28" s="61"/>
      <c r="WJL28" s="61"/>
      <c r="WJM28" s="61"/>
      <c r="WJN28" s="61"/>
      <c r="WJO28" s="61"/>
      <c r="WJP28" s="61"/>
      <c r="WJQ28" s="61"/>
      <c r="WJR28" s="61"/>
      <c r="WJS28" s="61"/>
      <c r="WJT28" s="61"/>
      <c r="WJU28" s="61"/>
      <c r="WJV28" s="61"/>
      <c r="WJW28" s="61"/>
      <c r="WJX28" s="61"/>
      <c r="WJY28" s="61"/>
      <c r="WJZ28" s="61"/>
      <c r="WKA28" s="61"/>
      <c r="WKB28" s="61"/>
      <c r="WKC28" s="61"/>
      <c r="WKD28" s="61"/>
      <c r="WKE28" s="61"/>
      <c r="WKF28" s="61"/>
      <c r="WKG28" s="61"/>
      <c r="WKH28" s="61"/>
      <c r="WKI28" s="61"/>
      <c r="WKJ28" s="61"/>
      <c r="WKK28" s="61"/>
      <c r="WKL28" s="61"/>
      <c r="WKM28" s="61"/>
      <c r="WKN28" s="61"/>
      <c r="WKO28" s="61"/>
      <c r="WKP28" s="61"/>
      <c r="WKQ28" s="61"/>
      <c r="WKR28" s="61"/>
      <c r="WKS28" s="61"/>
      <c r="WKT28" s="61"/>
      <c r="WKU28" s="61"/>
      <c r="WKV28" s="61"/>
      <c r="WKW28" s="61"/>
      <c r="WKX28" s="61"/>
      <c r="WKY28" s="61"/>
      <c r="WKZ28" s="61"/>
      <c r="WLA28" s="61"/>
      <c r="WLB28" s="61"/>
      <c r="WLC28" s="61"/>
      <c r="WLD28" s="61"/>
      <c r="WLE28" s="61"/>
      <c r="WLF28" s="61"/>
      <c r="WLG28" s="61"/>
      <c r="WLH28" s="61"/>
      <c r="WLI28" s="61"/>
      <c r="WLJ28" s="61"/>
      <c r="WLK28" s="61"/>
      <c r="WLL28" s="61"/>
      <c r="WLM28" s="61"/>
      <c r="WLN28" s="61"/>
      <c r="WLO28" s="61"/>
      <c r="WLP28" s="61"/>
      <c r="WLQ28" s="61"/>
      <c r="WLR28" s="61"/>
      <c r="WLS28" s="61"/>
      <c r="WLT28" s="61"/>
      <c r="WLU28" s="61"/>
      <c r="WLV28" s="61"/>
      <c r="WLW28" s="61"/>
      <c r="WLX28" s="61"/>
      <c r="WLY28" s="61"/>
      <c r="WLZ28" s="61"/>
      <c r="WMA28" s="61"/>
      <c r="WMB28" s="61"/>
      <c r="WMC28" s="61"/>
      <c r="WMD28" s="61"/>
      <c r="WME28" s="61"/>
      <c r="WMF28" s="61"/>
      <c r="WMG28" s="61"/>
      <c r="WMH28" s="61"/>
      <c r="WMI28" s="61"/>
      <c r="WMJ28" s="61"/>
      <c r="WMK28" s="61"/>
      <c r="WML28" s="61"/>
      <c r="WMM28" s="61"/>
      <c r="WMN28" s="61"/>
      <c r="WMO28" s="61"/>
      <c r="WMP28" s="61"/>
      <c r="WMQ28" s="61"/>
      <c r="WMR28" s="61"/>
      <c r="WMS28" s="61"/>
      <c r="WMT28" s="61"/>
      <c r="WMU28" s="61"/>
      <c r="WMV28" s="61"/>
      <c r="WMW28" s="61"/>
      <c r="WMX28" s="61"/>
      <c r="WMY28" s="61"/>
      <c r="WMZ28" s="61"/>
      <c r="WNA28" s="61"/>
      <c r="WNB28" s="61"/>
      <c r="WNC28" s="61"/>
      <c r="WND28" s="61"/>
      <c r="WNE28" s="61"/>
      <c r="WNF28" s="61"/>
      <c r="WNG28" s="61"/>
      <c r="WNH28" s="61"/>
      <c r="WNI28" s="61"/>
      <c r="WNJ28" s="61"/>
      <c r="WNK28" s="61"/>
      <c r="WNL28" s="61"/>
      <c r="WNM28" s="61"/>
      <c r="WNN28" s="61"/>
      <c r="WNO28" s="61"/>
      <c r="WNP28" s="61"/>
      <c r="WNQ28" s="61"/>
      <c r="WNR28" s="61"/>
      <c r="WNS28" s="61"/>
      <c r="WNT28" s="61"/>
      <c r="WNU28" s="61"/>
      <c r="WNV28" s="61"/>
      <c r="WNW28" s="61"/>
      <c r="WNX28" s="61"/>
      <c r="WNY28" s="61"/>
      <c r="WNZ28" s="61"/>
      <c r="WOA28" s="61"/>
      <c r="WOB28" s="61"/>
      <c r="WOC28" s="61"/>
      <c r="WOD28" s="61"/>
      <c r="WOE28" s="61"/>
      <c r="WOF28" s="61"/>
      <c r="WOG28" s="61"/>
      <c r="WOH28" s="61"/>
      <c r="WOI28" s="61"/>
      <c r="WOJ28" s="61"/>
      <c r="WOK28" s="61"/>
      <c r="WOL28" s="61"/>
      <c r="WOM28" s="61"/>
      <c r="WON28" s="61"/>
      <c r="WOO28" s="61"/>
      <c r="WOP28" s="61"/>
      <c r="WOQ28" s="61"/>
      <c r="WOR28" s="61"/>
      <c r="WOS28" s="61"/>
      <c r="WOT28" s="61"/>
      <c r="WOU28" s="61"/>
      <c r="WOV28" s="61"/>
      <c r="WOW28" s="61"/>
      <c r="WOX28" s="61"/>
      <c r="WOY28" s="61"/>
      <c r="WOZ28" s="61"/>
      <c r="WPA28" s="61"/>
      <c r="WPB28" s="61"/>
      <c r="WPC28" s="61"/>
      <c r="WPD28" s="61"/>
      <c r="WPE28" s="61"/>
      <c r="WPF28" s="61"/>
      <c r="WPG28" s="61"/>
      <c r="WPH28" s="61"/>
      <c r="WPI28" s="61"/>
      <c r="WPJ28" s="61"/>
      <c r="WPK28" s="61"/>
      <c r="WPL28" s="61"/>
      <c r="WPM28" s="61"/>
      <c r="WPN28" s="61"/>
      <c r="WPO28" s="61"/>
      <c r="WPP28" s="61"/>
      <c r="WPQ28" s="61"/>
      <c r="WPR28" s="61"/>
      <c r="WPS28" s="61"/>
      <c r="WPT28" s="61"/>
      <c r="WPU28" s="61"/>
      <c r="WPV28" s="61"/>
      <c r="WPW28" s="61"/>
      <c r="WPX28" s="61"/>
      <c r="WPY28" s="61"/>
      <c r="WPZ28" s="61"/>
      <c r="WQA28" s="61"/>
      <c r="WQB28" s="61"/>
      <c r="WQC28" s="61"/>
      <c r="WQD28" s="61"/>
      <c r="WQE28" s="61"/>
      <c r="WQF28" s="61"/>
      <c r="WQG28" s="61"/>
      <c r="WQH28" s="61"/>
      <c r="WQI28" s="61"/>
      <c r="WQJ28" s="61"/>
      <c r="WQK28" s="61"/>
      <c r="WQL28" s="61"/>
      <c r="WQM28" s="61"/>
      <c r="WQN28" s="61"/>
      <c r="WQO28" s="61"/>
      <c r="WQP28" s="61"/>
      <c r="WQQ28" s="61"/>
      <c r="WQR28" s="61"/>
      <c r="WQS28" s="61"/>
      <c r="WQT28" s="61"/>
      <c r="WQU28" s="61"/>
      <c r="WQV28" s="61"/>
      <c r="WQW28" s="61"/>
      <c r="WQX28" s="61"/>
      <c r="WQY28" s="61"/>
      <c r="WQZ28" s="61"/>
      <c r="WRA28" s="61"/>
      <c r="WRB28" s="61"/>
      <c r="WRC28" s="61"/>
      <c r="WRD28" s="61"/>
      <c r="WRE28" s="61"/>
      <c r="WRF28" s="61"/>
      <c r="WRG28" s="61"/>
      <c r="WRH28" s="61"/>
      <c r="WRI28" s="61"/>
      <c r="WRJ28" s="61"/>
      <c r="WRK28" s="61"/>
      <c r="WRL28" s="61"/>
      <c r="WRM28" s="61"/>
      <c r="WRN28" s="61"/>
      <c r="WRO28" s="61"/>
      <c r="WRP28" s="61"/>
      <c r="WRQ28" s="61"/>
      <c r="WRR28" s="61"/>
      <c r="WRS28" s="61"/>
      <c r="WRT28" s="61"/>
      <c r="WRU28" s="61"/>
      <c r="WRV28" s="61"/>
      <c r="WRW28" s="61"/>
      <c r="WRX28" s="61"/>
      <c r="WRY28" s="61"/>
      <c r="WRZ28" s="61"/>
      <c r="WSA28" s="61"/>
      <c r="WSB28" s="61"/>
      <c r="WSC28" s="61"/>
      <c r="WSD28" s="61"/>
      <c r="WSE28" s="61"/>
      <c r="WSF28" s="61"/>
      <c r="WSG28" s="61"/>
      <c r="WSH28" s="61"/>
      <c r="WSI28" s="61"/>
      <c r="WSJ28" s="61"/>
      <c r="WSK28" s="61"/>
      <c r="WSL28" s="61"/>
      <c r="WSM28" s="61"/>
      <c r="WSN28" s="61"/>
      <c r="WSO28" s="61"/>
      <c r="WSP28" s="61"/>
      <c r="WSQ28" s="61"/>
      <c r="WSR28" s="61"/>
      <c r="WSS28" s="61"/>
      <c r="WST28" s="61"/>
      <c r="WSU28" s="61"/>
      <c r="WSV28" s="61"/>
      <c r="WSW28" s="61"/>
      <c r="WSX28" s="61"/>
      <c r="WSY28" s="61"/>
      <c r="WSZ28" s="61"/>
      <c r="WTA28" s="61"/>
      <c r="WTB28" s="61"/>
      <c r="WTC28" s="61"/>
      <c r="WTD28" s="61"/>
      <c r="WTE28" s="61"/>
      <c r="WTF28" s="61"/>
      <c r="WTG28" s="61"/>
      <c r="WTH28" s="61"/>
      <c r="WTI28" s="61"/>
      <c r="WTJ28" s="61"/>
      <c r="WTK28" s="61"/>
      <c r="WTL28" s="61"/>
      <c r="WTM28" s="61"/>
      <c r="WTN28" s="61"/>
      <c r="WTO28" s="61"/>
      <c r="WTP28" s="61"/>
      <c r="WTQ28" s="61"/>
      <c r="WTR28" s="61"/>
      <c r="WTS28" s="61"/>
      <c r="WTT28" s="61"/>
      <c r="WTU28" s="61"/>
      <c r="WTV28" s="61"/>
      <c r="WTW28" s="61"/>
      <c r="WTX28" s="61"/>
      <c r="WTY28" s="61"/>
      <c r="WTZ28" s="61"/>
      <c r="WUA28" s="61"/>
      <c r="WUB28" s="61"/>
      <c r="WUC28" s="61"/>
      <c r="WUD28" s="61"/>
      <c r="WUE28" s="61"/>
      <c r="WUF28" s="61"/>
      <c r="WUG28" s="61"/>
      <c r="WUH28" s="61"/>
      <c r="WUI28" s="61"/>
      <c r="WUJ28" s="61"/>
      <c r="WUK28" s="61"/>
      <c r="WUL28" s="61"/>
      <c r="WUM28" s="61"/>
      <c r="WUN28" s="61"/>
      <c r="WUO28" s="61"/>
      <c r="WUP28" s="61"/>
      <c r="WUQ28" s="61"/>
      <c r="WUR28" s="61"/>
      <c r="WUS28" s="61"/>
      <c r="WUT28" s="61"/>
      <c r="WUU28" s="61"/>
      <c r="WUV28" s="61"/>
      <c r="WUW28" s="61"/>
      <c r="WUX28" s="61"/>
      <c r="WUY28" s="61"/>
      <c r="WUZ28" s="61"/>
      <c r="WVA28" s="61"/>
      <c r="WVB28" s="61"/>
      <c r="WVC28" s="61"/>
      <c r="WVD28" s="61"/>
      <c r="WVE28" s="61"/>
      <c r="WVF28" s="61"/>
      <c r="WVG28" s="61"/>
      <c r="WVH28" s="61"/>
      <c r="WVI28" s="61"/>
      <c r="WVJ28" s="61"/>
      <c r="WVK28" s="61"/>
      <c r="WVL28" s="61"/>
      <c r="WVM28" s="61"/>
      <c r="WVN28" s="61"/>
      <c r="WVO28" s="61"/>
      <c r="WVP28" s="61"/>
      <c r="WVQ28" s="61"/>
      <c r="WVR28" s="61"/>
      <c r="WVS28" s="61"/>
      <c r="WVT28" s="61"/>
      <c r="WVU28" s="61"/>
      <c r="WVV28" s="61"/>
      <c r="WVW28" s="61"/>
      <c r="WVX28" s="61"/>
      <c r="WVY28" s="61"/>
      <c r="WVZ28" s="61"/>
      <c r="WWA28" s="61"/>
      <c r="WWB28" s="61"/>
      <c r="WWC28" s="61"/>
      <c r="WWD28" s="61"/>
      <c r="WWE28" s="61"/>
      <c r="WWF28" s="61"/>
      <c r="WWG28" s="61"/>
      <c r="WWH28" s="61"/>
      <c r="WWI28" s="61"/>
      <c r="WWJ28" s="61"/>
      <c r="WWK28" s="61"/>
      <c r="WWL28" s="61"/>
      <c r="WWM28" s="61"/>
      <c r="WWN28" s="61"/>
      <c r="WWO28" s="61"/>
      <c r="WWP28" s="61"/>
      <c r="WWQ28" s="61"/>
      <c r="WWR28" s="61"/>
      <c r="WWS28" s="61"/>
      <c r="WWT28" s="61"/>
      <c r="WWU28" s="61"/>
      <c r="WWV28" s="61"/>
      <c r="WWW28" s="61"/>
      <c r="WWX28" s="61"/>
      <c r="WWY28" s="61"/>
      <c r="WWZ28" s="61"/>
      <c r="WXA28" s="61"/>
      <c r="WXB28" s="61"/>
      <c r="WXC28" s="61"/>
      <c r="WXD28" s="61"/>
      <c r="WXE28" s="61"/>
      <c r="WXF28" s="61"/>
      <c r="WXG28" s="61"/>
      <c r="WXH28" s="61"/>
      <c r="WXI28" s="61"/>
      <c r="WXJ28" s="61"/>
      <c r="WXK28" s="61"/>
      <c r="WXL28" s="61"/>
      <c r="WXM28" s="61"/>
      <c r="WXN28" s="61"/>
      <c r="WXO28" s="61"/>
      <c r="WXP28" s="61"/>
      <c r="WXQ28" s="61"/>
      <c r="WXR28" s="61"/>
      <c r="WXS28" s="61"/>
      <c r="WXT28" s="61"/>
      <c r="WXU28" s="61"/>
      <c r="WXV28" s="61"/>
      <c r="WXW28" s="61"/>
      <c r="WXX28" s="61"/>
      <c r="WXY28" s="61"/>
      <c r="WXZ28" s="61"/>
      <c r="WYA28" s="61"/>
      <c r="WYB28" s="61"/>
      <c r="WYC28" s="61"/>
      <c r="WYD28" s="61"/>
      <c r="WYE28" s="61"/>
      <c r="WYF28" s="61"/>
      <c r="WYG28" s="61"/>
      <c r="WYH28" s="61"/>
      <c r="WYI28" s="61"/>
      <c r="WYJ28" s="61"/>
      <c r="WYK28" s="61"/>
      <c r="WYL28" s="61"/>
      <c r="WYM28" s="61"/>
      <c r="WYN28" s="61"/>
      <c r="WYO28" s="61"/>
      <c r="WYP28" s="61"/>
      <c r="WYQ28" s="61"/>
      <c r="WYR28" s="61"/>
      <c r="WYS28" s="61"/>
      <c r="WYT28" s="61"/>
      <c r="WYU28" s="61"/>
      <c r="WYV28" s="61"/>
      <c r="WYW28" s="61"/>
      <c r="WYX28" s="61"/>
      <c r="WYY28" s="61"/>
      <c r="WYZ28" s="61"/>
      <c r="WZA28" s="61"/>
      <c r="WZB28" s="61"/>
      <c r="WZC28" s="61"/>
      <c r="WZD28" s="61"/>
      <c r="WZE28" s="61"/>
      <c r="WZF28" s="61"/>
      <c r="WZG28" s="61"/>
      <c r="WZH28" s="61"/>
      <c r="WZI28" s="61"/>
      <c r="WZJ28" s="61"/>
      <c r="WZK28" s="61"/>
      <c r="WZL28" s="61"/>
      <c r="WZM28" s="61"/>
      <c r="WZN28" s="61"/>
      <c r="WZO28" s="61"/>
      <c r="WZP28" s="61"/>
      <c r="WZQ28" s="61"/>
      <c r="WZR28" s="61"/>
      <c r="WZS28" s="61"/>
      <c r="WZT28" s="61"/>
      <c r="WZU28" s="61"/>
      <c r="WZV28" s="61"/>
      <c r="WZW28" s="61"/>
      <c r="WZX28" s="61"/>
      <c r="WZY28" s="61"/>
      <c r="WZZ28" s="61"/>
      <c r="XAA28" s="61"/>
      <c r="XAB28" s="61"/>
      <c r="XAC28" s="61"/>
      <c r="XAD28" s="61"/>
      <c r="XAE28" s="61"/>
      <c r="XAF28" s="61"/>
      <c r="XAG28" s="61"/>
      <c r="XAH28" s="61"/>
      <c r="XAI28" s="61"/>
      <c r="XAJ28" s="61"/>
      <c r="XAK28" s="61"/>
      <c r="XAL28" s="61"/>
      <c r="XAM28" s="61"/>
      <c r="XAN28" s="61"/>
      <c r="XAO28" s="61"/>
      <c r="XAP28" s="61"/>
      <c r="XAQ28" s="61"/>
      <c r="XAR28" s="61"/>
      <c r="XAS28" s="61"/>
      <c r="XAT28" s="61"/>
      <c r="XAU28" s="61"/>
      <c r="XAV28" s="61"/>
      <c r="XAW28" s="61"/>
      <c r="XAX28" s="61"/>
      <c r="XAY28" s="61"/>
      <c r="XAZ28" s="61"/>
      <c r="XBA28" s="61"/>
      <c r="XBB28" s="61"/>
      <c r="XBC28" s="61"/>
      <c r="XBD28" s="61"/>
      <c r="XBE28" s="61"/>
      <c r="XBF28" s="61"/>
      <c r="XBG28" s="61"/>
      <c r="XBH28" s="61"/>
      <c r="XBI28" s="61"/>
      <c r="XBJ28" s="61"/>
      <c r="XBK28" s="61"/>
      <c r="XBL28" s="61"/>
      <c r="XBM28" s="61"/>
      <c r="XBN28" s="61"/>
      <c r="XBO28" s="61"/>
      <c r="XBP28" s="61"/>
      <c r="XBQ28" s="61"/>
      <c r="XBR28" s="61"/>
      <c r="XBS28" s="61"/>
      <c r="XBT28" s="61"/>
      <c r="XBU28" s="61"/>
      <c r="XBV28" s="61"/>
      <c r="XBW28" s="61"/>
      <c r="XBX28" s="61"/>
      <c r="XBY28" s="61"/>
      <c r="XBZ28" s="61"/>
      <c r="XCA28" s="61"/>
      <c r="XCB28" s="61"/>
      <c r="XCC28" s="61"/>
      <c r="XCD28" s="61"/>
      <c r="XCE28" s="61"/>
      <c r="XCF28" s="61"/>
      <c r="XCG28" s="61"/>
      <c r="XCH28" s="61"/>
      <c r="XCI28" s="61"/>
      <c r="XCJ28" s="61"/>
      <c r="XCK28" s="61"/>
      <c r="XCL28" s="61"/>
      <c r="XCM28" s="61"/>
      <c r="XCN28" s="61"/>
      <c r="XCO28" s="61"/>
      <c r="XCP28" s="61"/>
      <c r="XCQ28" s="61"/>
      <c r="XCR28" s="61"/>
      <c r="XCS28" s="61"/>
      <c r="XCT28" s="61"/>
      <c r="XCU28" s="61"/>
      <c r="XCV28" s="61"/>
      <c r="XCW28" s="61"/>
      <c r="XCX28" s="61"/>
      <c r="XCY28" s="61"/>
      <c r="XCZ28" s="61"/>
      <c r="XDA28" s="61"/>
      <c r="XDB28" s="61"/>
      <c r="XDC28" s="61"/>
      <c r="XDD28" s="61"/>
      <c r="XDE28" s="61"/>
      <c r="XDF28" s="61"/>
      <c r="XDG28" s="61"/>
      <c r="XDH28" s="61"/>
      <c r="XDI28" s="61"/>
      <c r="XDJ28" s="61"/>
      <c r="XDK28" s="61"/>
      <c r="XDL28" s="61"/>
      <c r="XDM28" s="61"/>
      <c r="XDN28" s="61"/>
      <c r="XDO28" s="61"/>
      <c r="XDP28" s="61"/>
      <c r="XDQ28" s="61"/>
      <c r="XDR28" s="61"/>
      <c r="XDS28" s="61"/>
      <c r="XDT28" s="61"/>
      <c r="XDU28" s="61"/>
      <c r="XDV28" s="61"/>
      <c r="XDW28" s="61"/>
      <c r="XDX28" s="61"/>
      <c r="XDY28" s="61"/>
      <c r="XDZ28" s="61"/>
      <c r="XEA28" s="61"/>
      <c r="XEB28" s="61"/>
      <c r="XEC28" s="61"/>
      <c r="XED28" s="61"/>
      <c r="XEE28" s="61"/>
      <c r="XEF28" s="61"/>
      <c r="XEG28" s="61"/>
      <c r="XEH28" s="61"/>
      <c r="XEI28" s="61"/>
      <c r="XEJ28" s="61"/>
      <c r="XEK28" s="61"/>
      <c r="XEL28" s="61"/>
      <c r="XEM28" s="61"/>
      <c r="XEN28" s="61"/>
      <c r="XEO28" s="61"/>
      <c r="XEP28" s="61"/>
      <c r="XEQ28" s="61"/>
      <c r="XER28" s="61"/>
      <c r="XES28" s="61"/>
      <c r="XET28" s="61"/>
      <c r="XEU28" s="61"/>
      <c r="XEV28" s="61"/>
      <c r="XEW28" s="61"/>
    </row>
    <row r="29" spans="1:16377" s="497" customFormat="1" ht="15" customHeight="1" thickTop="1" thickBot="1" x14ac:dyDescent="0.35">
      <c r="A29" s="50"/>
      <c r="B29" s="975" t="s">
        <v>258</v>
      </c>
      <c r="C29" s="976"/>
      <c r="D29" s="976"/>
      <c r="E29" s="976"/>
      <c r="F29" s="976"/>
      <c r="G29" s="976"/>
      <c r="H29" s="976"/>
      <c r="I29" s="977"/>
      <c r="J29" s="66"/>
      <c r="K29" s="85"/>
    </row>
    <row r="30" spans="1:16377" s="108" customFormat="1" ht="30" customHeight="1" thickTop="1" thickBot="1" x14ac:dyDescent="0.4">
      <c r="A30" s="107"/>
      <c r="B30" s="978" t="s">
        <v>34</v>
      </c>
      <c r="C30" s="978"/>
      <c r="D30" s="978"/>
      <c r="E30" s="978"/>
      <c r="F30" s="978"/>
      <c r="G30" s="978"/>
      <c r="H30" s="978"/>
      <c r="I30" s="978"/>
      <c r="J30" s="107"/>
      <c r="K30" s="377"/>
    </row>
    <row r="31" spans="1:16377" s="497" customFormat="1" ht="24" customHeight="1" thickTop="1" thickBot="1" x14ac:dyDescent="0.35">
      <c r="A31" s="69"/>
      <c r="B31" s="900" t="s">
        <v>261</v>
      </c>
      <c r="C31" s="901"/>
      <c r="D31" s="979"/>
      <c r="E31" s="420" t="s">
        <v>406</v>
      </c>
      <c r="F31" s="420" t="s">
        <v>72</v>
      </c>
      <c r="G31" s="420" t="s">
        <v>5</v>
      </c>
      <c r="H31" s="420" t="s">
        <v>6</v>
      </c>
      <c r="I31" s="421" t="s">
        <v>7</v>
      </c>
      <c r="J31" s="66"/>
      <c r="K31" s="85"/>
    </row>
    <row r="32" spans="1:16377" s="387" customFormat="1" ht="24" customHeight="1" thickTop="1" thickBot="1" x14ac:dyDescent="0.4">
      <c r="A32" s="383"/>
      <c r="B32" s="873" t="s">
        <v>414</v>
      </c>
      <c r="C32" s="874"/>
      <c r="D32" s="875"/>
      <c r="E32" s="447" t="str">
        <f>IF(AND(ISNUMBER(F32),ISNUMBER(G32)),G32/F32," ")</f>
        <v xml:space="preserve"> </v>
      </c>
      <c r="F32" s="404"/>
      <c r="G32" s="448"/>
      <c r="H32" s="403"/>
      <c r="I32" s="385" t="str">
        <f>IF(OR(ISNUMBER(G32),ISNUMBER(H32)),ROUND(IF(ISNUMBER(G32),G32,0)-IF(ISNUMBER(H32),H32,0),2)," ")</f>
        <v xml:space="preserve"> </v>
      </c>
      <c r="J32" s="384"/>
      <c r="K32" s="386"/>
    </row>
    <row r="33" spans="1:11" s="387" customFormat="1" ht="24" customHeight="1" thickTop="1" thickBot="1" x14ac:dyDescent="0.4">
      <c r="A33" s="383"/>
      <c r="B33" s="873" t="s">
        <v>410</v>
      </c>
      <c r="C33" s="874"/>
      <c r="D33" s="875"/>
      <c r="E33" s="447" t="str">
        <f t="shared" ref="E33:E36" si="0">IF(AND(ISNUMBER(F33),ISNUMBER(G33)),G33/F33," ")</f>
        <v xml:space="preserve"> </v>
      </c>
      <c r="F33" s="404"/>
      <c r="G33" s="448"/>
      <c r="H33" s="403"/>
      <c r="I33" s="385" t="str">
        <f t="shared" ref="I33:I36" si="1">IF(OR(ISNUMBER(G33),ISNUMBER(H33)),ROUND(IF(ISNUMBER(G33),G33,0)-IF(ISNUMBER(H33),H33,0),2)," ")</f>
        <v xml:space="preserve"> </v>
      </c>
      <c r="J33" s="384"/>
      <c r="K33" s="386"/>
    </row>
    <row r="34" spans="1:11" s="387" customFormat="1" ht="24" customHeight="1" thickTop="1" thickBot="1" x14ac:dyDescent="0.4">
      <c r="A34" s="383"/>
      <c r="B34" s="897" t="s">
        <v>265</v>
      </c>
      <c r="C34" s="898"/>
      <c r="D34" s="899"/>
      <c r="E34" s="452" t="str">
        <f t="shared" si="0"/>
        <v xml:space="preserve"> </v>
      </c>
      <c r="F34" s="404"/>
      <c r="G34" s="448"/>
      <c r="H34" s="403"/>
      <c r="I34" s="455" t="str">
        <f t="shared" si="1"/>
        <v xml:space="preserve"> </v>
      </c>
      <c r="J34" s="384"/>
      <c r="K34" s="386"/>
    </row>
    <row r="35" spans="1:11" s="387" customFormat="1" ht="24" customHeight="1" thickTop="1" thickBot="1" x14ac:dyDescent="0.4">
      <c r="A35" s="383"/>
      <c r="B35" s="873" t="s">
        <v>411</v>
      </c>
      <c r="C35" s="874"/>
      <c r="D35" s="875"/>
      <c r="E35" s="447" t="str">
        <f t="shared" si="0"/>
        <v xml:space="preserve"> </v>
      </c>
      <c r="F35" s="404"/>
      <c r="G35" s="448"/>
      <c r="H35" s="403"/>
      <c r="I35" s="465" t="str">
        <f t="shared" si="1"/>
        <v xml:space="preserve"> </v>
      </c>
      <c r="J35" s="384"/>
      <c r="K35" s="386"/>
    </row>
    <row r="36" spans="1:11" s="387" customFormat="1" ht="24" customHeight="1" thickTop="1" thickBot="1" x14ac:dyDescent="0.4">
      <c r="A36" s="383"/>
      <c r="B36" s="873" t="s">
        <v>408</v>
      </c>
      <c r="C36" s="874"/>
      <c r="D36" s="875"/>
      <c r="E36" s="447" t="str">
        <f t="shared" si="0"/>
        <v xml:space="preserve"> </v>
      </c>
      <c r="F36" s="453"/>
      <c r="G36" s="448"/>
      <c r="H36" s="454"/>
      <c r="I36" s="465" t="str">
        <f t="shared" si="1"/>
        <v xml:space="preserve"> </v>
      </c>
      <c r="J36" s="384"/>
      <c r="K36" s="386"/>
    </row>
    <row r="37" spans="1:11" s="497" customFormat="1" ht="24" customHeight="1" thickTop="1" thickBot="1" x14ac:dyDescent="0.35">
      <c r="A37" s="69"/>
      <c r="B37" s="969" t="s">
        <v>296</v>
      </c>
      <c r="C37" s="970"/>
      <c r="D37" s="970"/>
      <c r="E37" s="970"/>
      <c r="F37" s="971"/>
      <c r="G37" s="448"/>
      <c r="H37" s="403"/>
      <c r="I37" s="466" t="str">
        <f>IF(OR(ISNUMBER(G37),ISNUMBER(H37)),ROUND(IF(ISNUMBER(G37),G37,0)-IF(ISNUMBER(H37),H37,0),2),"")</f>
        <v/>
      </c>
      <c r="J37" s="66"/>
      <c r="K37" s="85"/>
    </row>
    <row r="38" spans="1:11" s="497" customFormat="1" ht="24" customHeight="1" thickTop="1" thickBot="1" x14ac:dyDescent="0.35">
      <c r="A38" s="69"/>
      <c r="B38" s="969" t="s">
        <v>297</v>
      </c>
      <c r="C38" s="970"/>
      <c r="D38" s="970"/>
      <c r="E38" s="970"/>
      <c r="F38" s="971"/>
      <c r="G38" s="448"/>
      <c r="H38" s="403"/>
      <c r="I38" s="466" t="str">
        <f>IF(OR(ISNUMBER(G38),ISNUMBER(H38)),ROUND(IF(ISNUMBER(G38),G38,0)-IF(ISNUMBER(H38),H38,0),2),"")</f>
        <v/>
      </c>
      <c r="J38" s="66"/>
      <c r="K38" s="85"/>
    </row>
    <row r="39" spans="1:11" s="497" customFormat="1" ht="24" customHeight="1" thickTop="1" thickBot="1" x14ac:dyDescent="0.35">
      <c r="A39" s="69"/>
      <c r="B39" s="943" t="s">
        <v>196</v>
      </c>
      <c r="C39" s="944"/>
      <c r="D39" s="944"/>
      <c r="E39" s="944"/>
      <c r="F39" s="945"/>
      <c r="G39" s="448"/>
      <c r="H39" s="457"/>
      <c r="I39" s="464" t="str">
        <f>IF(OR(ISNUMBER(G39),ISNUMBER(H39)),ROUND(IF(ISNUMBER(G39),G39,0)-IF(ISNUMBER(H39),H39,0),2),"")</f>
        <v/>
      </c>
      <c r="J39" s="66"/>
      <c r="K39" s="85"/>
    </row>
    <row r="40" spans="1:11" s="387" customFormat="1" ht="24" customHeight="1" thickTop="1" thickBot="1" x14ac:dyDescent="0.4">
      <c r="A40" s="383"/>
      <c r="B40" s="900" t="s">
        <v>262</v>
      </c>
      <c r="C40" s="901"/>
      <c r="D40" s="979"/>
      <c r="E40" s="420" t="s">
        <v>406</v>
      </c>
      <c r="F40" s="420" t="s">
        <v>72</v>
      </c>
      <c r="G40" s="420" t="s">
        <v>5</v>
      </c>
      <c r="H40" s="420" t="s">
        <v>6</v>
      </c>
      <c r="I40" s="421" t="s">
        <v>7</v>
      </c>
      <c r="J40" s="384"/>
      <c r="K40" s="386"/>
    </row>
    <row r="41" spans="1:11" s="387" customFormat="1" ht="27.65" customHeight="1" thickTop="1" thickBot="1" x14ac:dyDescent="0.4">
      <c r="A41" s="383"/>
      <c r="B41" s="880" t="s">
        <v>412</v>
      </c>
      <c r="C41" s="881"/>
      <c r="D41" s="491" t="s">
        <v>413</v>
      </c>
      <c r="E41" s="447" t="str">
        <f t="shared" ref="E41:E46" si="2">IF(AND(ISNUMBER(F41),ISNUMBER(G41)),G41/F41," ")</f>
        <v xml:space="preserve"> </v>
      </c>
      <c r="F41" s="404"/>
      <c r="G41" s="448"/>
      <c r="H41" s="419"/>
      <c r="I41" s="405" t="str">
        <f t="shared" ref="I41:I46" si="3">IF(OR(ISNUMBER(G41),ISNUMBER(H41)),ROUND(IF(ISNUMBER(G41),G41,0)-IF(ISNUMBER(H41),H41,0),2)," ")</f>
        <v xml:space="preserve"> </v>
      </c>
      <c r="J41" s="384"/>
      <c r="K41" s="386"/>
    </row>
    <row r="42" spans="1:11" s="387" customFormat="1" ht="27.65" customHeight="1" thickTop="1" thickBot="1" x14ac:dyDescent="0.4">
      <c r="A42" s="383"/>
      <c r="B42" s="882"/>
      <c r="C42" s="883"/>
      <c r="D42" s="491" t="s">
        <v>409</v>
      </c>
      <c r="E42" s="447" t="str">
        <f t="shared" si="2"/>
        <v xml:space="preserve"> </v>
      </c>
      <c r="F42" s="404"/>
      <c r="G42" s="448"/>
      <c r="H42" s="419"/>
      <c r="I42" s="405" t="str">
        <f t="shared" si="3"/>
        <v xml:space="preserve"> </v>
      </c>
      <c r="J42" s="384"/>
      <c r="K42" s="386"/>
    </row>
    <row r="43" spans="1:11" s="387" customFormat="1" ht="24" customHeight="1" thickTop="1" thickBot="1" x14ac:dyDescent="0.4">
      <c r="A43" s="383"/>
      <c r="B43" s="873" t="s">
        <v>410</v>
      </c>
      <c r="C43" s="874"/>
      <c r="D43" s="875"/>
      <c r="E43" s="447" t="str">
        <f t="shared" si="2"/>
        <v xml:space="preserve"> </v>
      </c>
      <c r="F43" s="404"/>
      <c r="G43" s="448"/>
      <c r="H43" s="419"/>
      <c r="I43" s="405" t="str">
        <f t="shared" si="3"/>
        <v xml:space="preserve"> </v>
      </c>
      <c r="J43" s="384"/>
      <c r="K43" s="386"/>
    </row>
    <row r="44" spans="1:11" s="387" customFormat="1" ht="24" customHeight="1" thickTop="1" thickBot="1" x14ac:dyDescent="0.4">
      <c r="A44" s="383"/>
      <c r="B44" s="873" t="s">
        <v>265</v>
      </c>
      <c r="C44" s="874"/>
      <c r="D44" s="875"/>
      <c r="E44" s="447" t="str">
        <f>IF(AND(ISNUMBER(F44),ISNUMBER(G44)),G44/F44," ")</f>
        <v xml:space="preserve"> </v>
      </c>
      <c r="F44" s="404"/>
      <c r="G44" s="448"/>
      <c r="H44" s="419"/>
      <c r="I44" s="405" t="str">
        <f t="shared" si="3"/>
        <v xml:space="preserve"> </v>
      </c>
      <c r="J44" s="384"/>
      <c r="K44" s="386"/>
    </row>
    <row r="45" spans="1:11" s="387" customFormat="1" ht="24" customHeight="1" thickTop="1" thickBot="1" x14ac:dyDescent="0.4">
      <c r="A45" s="383"/>
      <c r="B45" s="873" t="s">
        <v>411</v>
      </c>
      <c r="C45" s="874"/>
      <c r="D45" s="875"/>
      <c r="E45" s="447" t="str">
        <f t="shared" si="2"/>
        <v xml:space="preserve"> </v>
      </c>
      <c r="F45" s="404"/>
      <c r="G45" s="448"/>
      <c r="H45" s="419"/>
      <c r="I45" s="405" t="str">
        <f t="shared" si="3"/>
        <v xml:space="preserve"> </v>
      </c>
      <c r="J45" s="384"/>
      <c r="K45" s="386"/>
    </row>
    <row r="46" spans="1:11" s="387" customFormat="1" ht="24" customHeight="1" thickTop="1" thickBot="1" x14ac:dyDescent="0.4">
      <c r="A46" s="383"/>
      <c r="B46" s="897" t="s">
        <v>408</v>
      </c>
      <c r="C46" s="898"/>
      <c r="D46" s="899"/>
      <c r="E46" s="452" t="str">
        <f t="shared" si="2"/>
        <v xml:space="preserve"> </v>
      </c>
      <c r="F46" s="453"/>
      <c r="G46" s="448"/>
      <c r="H46" s="459"/>
      <c r="I46" s="460" t="str">
        <f t="shared" si="3"/>
        <v xml:space="preserve"> </v>
      </c>
      <c r="J46" s="384"/>
      <c r="K46" s="386"/>
    </row>
    <row r="47" spans="1:11" s="497" customFormat="1" ht="24" customHeight="1" thickTop="1" thickBot="1" x14ac:dyDescent="0.35">
      <c r="A47" s="69"/>
      <c r="B47" s="862" t="s">
        <v>42</v>
      </c>
      <c r="C47" s="863"/>
      <c r="D47" s="863"/>
      <c r="E47" s="864"/>
      <c r="F47" s="461">
        <f>SUM(F32:F46)</f>
        <v>0</v>
      </c>
      <c r="G47" s="462">
        <f>SUM(G32:G36,G41:G46,G37:G39)</f>
        <v>0</v>
      </c>
      <c r="H47" s="462">
        <f>SUM(H32:H36,H37:H39)</f>
        <v>0</v>
      </c>
      <c r="I47" s="463">
        <f>SUM(I32:I36,I41:I46,I37:I39)</f>
        <v>0</v>
      </c>
      <c r="J47" s="66"/>
      <c r="K47" s="85"/>
    </row>
    <row r="48" spans="1:11" s="497" customFormat="1" ht="7.9" customHeight="1" thickTop="1" thickBot="1" x14ac:dyDescent="0.35">
      <c r="A48" s="323"/>
      <c r="B48" s="451"/>
      <c r="C48" s="451"/>
      <c r="D48" s="451"/>
      <c r="E48" s="451"/>
      <c r="F48" s="467"/>
      <c r="G48" s="468"/>
      <c r="H48" s="468"/>
      <c r="I48" s="468"/>
      <c r="J48" s="66"/>
      <c r="K48" s="85"/>
    </row>
    <row r="49" spans="1:17" s="497" customFormat="1" ht="30" customHeight="1" thickTop="1" thickBot="1" x14ac:dyDescent="0.35">
      <c r="A49" s="69"/>
      <c r="B49" s="968" t="s">
        <v>268</v>
      </c>
      <c r="C49" s="968"/>
      <c r="D49" s="968"/>
      <c r="E49" s="968"/>
      <c r="F49" s="968"/>
      <c r="G49" s="968"/>
      <c r="H49" s="968"/>
      <c r="I49" s="968"/>
      <c r="J49" s="66"/>
      <c r="K49" s="71"/>
      <c r="L49" s="131"/>
      <c r="M49" s="205"/>
      <c r="N49" s="205"/>
      <c r="O49" s="205"/>
      <c r="P49" s="205"/>
      <c r="Q49" s="205"/>
    </row>
    <row r="50" spans="1:17" s="497" customFormat="1" ht="24" customHeight="1" thickTop="1" thickBot="1" x14ac:dyDescent="0.35">
      <c r="A50" s="69"/>
      <c r="B50" s="870" t="s">
        <v>404</v>
      </c>
      <c r="C50" s="871"/>
      <c r="D50" s="871"/>
      <c r="E50" s="871"/>
      <c r="F50" s="872"/>
      <c r="G50" s="422" t="s">
        <v>5</v>
      </c>
      <c r="H50" s="420" t="s">
        <v>6</v>
      </c>
      <c r="I50" s="421" t="s">
        <v>7</v>
      </c>
      <c r="J50" s="66"/>
      <c r="K50" s="85"/>
    </row>
    <row r="51" spans="1:17" s="497" customFormat="1" ht="24" customHeight="1" thickTop="1" thickBot="1" x14ac:dyDescent="0.35">
      <c r="A51" s="69"/>
      <c r="B51" s="400"/>
      <c r="C51" s="414" t="s">
        <v>260</v>
      </c>
      <c r="D51" s="401"/>
      <c r="E51" s="865" t="s">
        <v>12</v>
      </c>
      <c r="F51" s="866"/>
      <c r="G51" s="415"/>
      <c r="H51" s="406"/>
      <c r="I51" s="407" t="str">
        <f>IF(OR(ISNUMBER(G51),ISNUMBER(H51)),ROUND(IF(ISNUMBER(G51),G51,0)-IF(ISNUMBER(H51),H51,0),2)," ")</f>
        <v xml:space="preserve"> </v>
      </c>
      <c r="J51" s="66"/>
      <c r="K51" s="71"/>
      <c r="L51" s="131"/>
      <c r="M51" s="205"/>
      <c r="N51" s="205"/>
      <c r="O51" s="205"/>
      <c r="P51" s="205"/>
      <c r="Q51" s="205"/>
    </row>
    <row r="52" spans="1:17" s="497" customFormat="1" ht="7.9" customHeight="1" thickTop="1" thickBot="1" x14ac:dyDescent="0.35">
      <c r="A52" s="69"/>
      <c r="B52" s="399"/>
      <c r="C52" s="398"/>
      <c r="D52" s="393"/>
      <c r="E52" s="85"/>
      <c r="F52" s="85"/>
      <c r="G52" s="393"/>
      <c r="H52" s="394"/>
      <c r="I52" s="394"/>
      <c r="J52" s="66"/>
      <c r="K52" s="71"/>
      <c r="L52" s="131"/>
      <c r="M52" s="205"/>
      <c r="N52" s="205"/>
      <c r="O52" s="205"/>
      <c r="P52" s="205"/>
      <c r="Q52" s="205"/>
    </row>
    <row r="53" spans="1:17" s="497" customFormat="1" ht="30" customHeight="1" thickTop="1" thickBot="1" x14ac:dyDescent="0.35">
      <c r="A53" s="69"/>
      <c r="B53" s="968" t="s">
        <v>43</v>
      </c>
      <c r="C53" s="968"/>
      <c r="D53" s="968"/>
      <c r="E53" s="968"/>
      <c r="F53" s="968"/>
      <c r="G53" s="968"/>
      <c r="H53" s="968"/>
      <c r="I53" s="968"/>
      <c r="J53" s="66"/>
      <c r="K53" s="71"/>
      <c r="L53" s="131"/>
      <c r="M53" s="205"/>
      <c r="N53" s="205"/>
      <c r="O53" s="205"/>
      <c r="P53" s="205"/>
      <c r="Q53" s="205"/>
    </row>
    <row r="54" spans="1:17" s="497" customFormat="1" ht="24" customHeight="1" thickTop="1" thickBot="1" x14ac:dyDescent="0.35">
      <c r="A54" s="69"/>
      <c r="B54" s="909"/>
      <c r="C54" s="910"/>
      <c r="D54" s="492"/>
      <c r="E54" s="492"/>
      <c r="F54" s="402"/>
      <c r="G54" s="422" t="s">
        <v>5</v>
      </c>
      <c r="H54" s="420" t="s">
        <v>6</v>
      </c>
      <c r="I54" s="421" t="s">
        <v>7</v>
      </c>
      <c r="J54" s="66"/>
      <c r="K54" s="85"/>
    </row>
    <row r="55" spans="1:17" s="497" customFormat="1" ht="24" customHeight="1" thickTop="1" thickBot="1" x14ac:dyDescent="0.35">
      <c r="A55" s="69"/>
      <c r="B55" s="989" t="s">
        <v>160</v>
      </c>
      <c r="C55" s="990"/>
      <c r="D55" s="990"/>
      <c r="E55" s="990"/>
      <c r="F55" s="991"/>
      <c r="G55" s="409"/>
      <c r="H55" s="412"/>
      <c r="I55" s="32" t="str">
        <f>IF(OR(ISNUMBER(G55),ISNUMBER(H55)),ROUND(IF(ISNUMBER(G55),G55,0)-IF(ISNUMBER(H55),H55,0),2)," ")</f>
        <v xml:space="preserve"> </v>
      </c>
      <c r="J55" s="66"/>
      <c r="K55" s="71"/>
      <c r="L55" s="131"/>
      <c r="M55" s="205"/>
      <c r="N55" s="205"/>
      <c r="O55" s="205"/>
      <c r="P55" s="205"/>
      <c r="Q55" s="205"/>
    </row>
    <row r="56" spans="1:17" s="497" customFormat="1" ht="24" customHeight="1" thickTop="1" thickBot="1" x14ac:dyDescent="0.35">
      <c r="A56" s="69"/>
      <c r="B56" s="981" t="s">
        <v>44</v>
      </c>
      <c r="C56" s="982"/>
      <c r="D56" s="982"/>
      <c r="E56" s="982"/>
      <c r="F56" s="983"/>
      <c r="G56" s="410"/>
      <c r="H56" s="413"/>
      <c r="I56" s="32" t="str">
        <f>IF(OR(ISNUMBER(G56),ISNUMBER(H56)),ROUND(IF(ISNUMBER(G56),G56,0)-IF(ISNUMBER(H56),H56,0),2)," ")</f>
        <v xml:space="preserve"> </v>
      </c>
      <c r="J56" s="66"/>
      <c r="K56" s="71"/>
      <c r="L56" s="131"/>
      <c r="M56" s="205"/>
      <c r="N56" s="205"/>
      <c r="O56" s="205"/>
      <c r="P56" s="205"/>
      <c r="Q56" s="205"/>
    </row>
    <row r="57" spans="1:17" s="497" customFormat="1" ht="24" customHeight="1" thickTop="1" thickBot="1" x14ac:dyDescent="0.35">
      <c r="A57" s="69"/>
      <c r="B57" s="885" t="s">
        <v>161</v>
      </c>
      <c r="C57" s="886"/>
      <c r="D57" s="886"/>
      <c r="E57" s="886"/>
      <c r="F57" s="887"/>
      <c r="G57" s="411"/>
      <c r="H57" s="411"/>
      <c r="I57" s="32" t="str">
        <f>IF(OR(ISNUMBER(G57),ISNUMBER(H57)),ROUND(IF(ISNUMBER(G57),G57,0)-IF(ISNUMBER(H57),H57,0),2)," ")</f>
        <v xml:space="preserve"> </v>
      </c>
      <c r="J57" s="66"/>
      <c r="K57" s="71"/>
      <c r="L57" s="131"/>
      <c r="M57" s="205"/>
      <c r="N57" s="205"/>
      <c r="O57" s="205"/>
      <c r="P57" s="205"/>
      <c r="Q57" s="205"/>
    </row>
    <row r="58" spans="1:17" s="497" customFormat="1" ht="24" customHeight="1" thickTop="1" thickBot="1" x14ac:dyDescent="0.35">
      <c r="A58" s="69"/>
      <c r="B58" s="865" t="s">
        <v>264</v>
      </c>
      <c r="C58" s="888"/>
      <c r="D58" s="888"/>
      <c r="E58" s="888"/>
      <c r="F58" s="888"/>
      <c r="G58" s="423">
        <f>SUM(G55:G57)</f>
        <v>0</v>
      </c>
      <c r="H58" s="423">
        <f>SUM(H55:H57)</f>
        <v>0</v>
      </c>
      <c r="I58" s="424">
        <f>SUM(I55:I57)</f>
        <v>0</v>
      </c>
      <c r="J58" s="66"/>
      <c r="K58" s="71"/>
      <c r="L58" s="131"/>
      <c r="M58" s="205"/>
      <c r="N58" s="205"/>
      <c r="O58" s="205"/>
      <c r="P58" s="205"/>
      <c r="Q58" s="205"/>
    </row>
    <row r="59" spans="1:17" s="85" customFormat="1" ht="7.9" customHeight="1" thickTop="1" thickBot="1" x14ac:dyDescent="0.35">
      <c r="A59" s="323"/>
      <c r="B59" s="389"/>
      <c r="C59" s="389"/>
      <c r="D59" s="389"/>
      <c r="E59" s="389"/>
      <c r="F59" s="389"/>
      <c r="G59" s="394"/>
      <c r="H59" s="394"/>
      <c r="I59" s="394"/>
      <c r="J59" s="301"/>
      <c r="K59" s="71"/>
      <c r="L59" s="227"/>
      <c r="M59" s="228"/>
      <c r="N59" s="228"/>
      <c r="O59" s="228"/>
      <c r="P59" s="228"/>
      <c r="Q59" s="228"/>
    </row>
    <row r="60" spans="1:17" s="497" customFormat="1" ht="30" customHeight="1" thickTop="1" thickBot="1" x14ac:dyDescent="0.35">
      <c r="A60" s="69"/>
      <c r="B60" s="980" t="s">
        <v>259</v>
      </c>
      <c r="C60" s="980"/>
      <c r="D60" s="980"/>
      <c r="E60" s="980"/>
      <c r="F60" s="980"/>
      <c r="G60" s="980"/>
      <c r="H60" s="980"/>
      <c r="I60" s="980"/>
      <c r="J60" s="66"/>
      <c r="K60" s="71"/>
      <c r="L60" s="131"/>
      <c r="M60" s="205"/>
      <c r="N60" s="205"/>
      <c r="O60" s="205"/>
      <c r="P60" s="205"/>
      <c r="Q60" s="205"/>
    </row>
    <row r="61" spans="1:17" s="497" customFormat="1" ht="24" customHeight="1" thickTop="1" thickBot="1" x14ac:dyDescent="0.35">
      <c r="A61" s="69"/>
      <c r="B61" s="984"/>
      <c r="C61" s="985"/>
      <c r="D61" s="495"/>
      <c r="E61" s="495"/>
      <c r="F61" s="392"/>
      <c r="G61" s="422" t="s">
        <v>5</v>
      </c>
      <c r="H61" s="425" t="s">
        <v>6</v>
      </c>
      <c r="I61" s="421" t="s">
        <v>7</v>
      </c>
      <c r="J61" s="66"/>
      <c r="K61" s="85"/>
    </row>
    <row r="62" spans="1:17" s="497" customFormat="1" ht="24" customHeight="1" thickTop="1" thickBot="1" x14ac:dyDescent="0.35">
      <c r="A62" s="69"/>
      <c r="B62" s="865" t="s">
        <v>259</v>
      </c>
      <c r="C62" s="888"/>
      <c r="D62" s="888"/>
      <c r="E62" s="888"/>
      <c r="F62" s="866"/>
      <c r="G62" s="415"/>
      <c r="H62" s="401"/>
      <c r="I62" s="407" t="str">
        <f>IF(OR(ISNUMBER(G62),ISNUMBER(H62)),ROUND(IF(ISNUMBER(G62),G62,0)-IF(ISNUMBER(H62),H62,0),2)," ")</f>
        <v xml:space="preserve"> </v>
      </c>
      <c r="J62" s="66"/>
      <c r="K62" s="71"/>
      <c r="L62" s="131"/>
      <c r="M62" s="205"/>
      <c r="N62" s="205"/>
      <c r="O62" s="205"/>
      <c r="P62" s="205"/>
      <c r="Q62" s="205"/>
    </row>
    <row r="63" spans="1:17" s="497" customFormat="1" ht="7.9" customHeight="1" thickTop="1" thickBot="1" x14ac:dyDescent="0.35">
      <c r="A63" s="69"/>
      <c r="B63" s="389"/>
      <c r="C63" s="389"/>
      <c r="D63" s="389"/>
      <c r="E63" s="389"/>
      <c r="F63" s="389"/>
      <c r="G63" s="394"/>
      <c r="H63" s="394"/>
      <c r="I63" s="394"/>
      <c r="J63" s="301"/>
      <c r="K63" s="71"/>
      <c r="L63" s="227"/>
      <c r="M63" s="205"/>
      <c r="N63" s="205"/>
      <c r="O63" s="205"/>
      <c r="P63" s="205"/>
      <c r="Q63" s="205"/>
    </row>
    <row r="64" spans="1:17" s="497" customFormat="1" ht="29.5" customHeight="1" thickTop="1" thickBot="1" x14ac:dyDescent="0.35">
      <c r="A64" s="69"/>
      <c r="B64" s="980" t="s">
        <v>14</v>
      </c>
      <c r="C64" s="980"/>
      <c r="D64" s="980"/>
      <c r="E64" s="980"/>
      <c r="F64" s="980"/>
      <c r="G64" s="980"/>
      <c r="H64" s="980"/>
      <c r="I64" s="980"/>
      <c r="J64" s="66"/>
      <c r="K64" s="71"/>
      <c r="L64" s="131"/>
      <c r="M64" s="205"/>
      <c r="N64" s="205"/>
      <c r="O64" s="205"/>
      <c r="P64" s="205"/>
      <c r="Q64" s="205"/>
    </row>
    <row r="65" spans="1:17" s="497" customFormat="1" ht="24" customHeight="1" thickTop="1" thickBot="1" x14ac:dyDescent="0.35">
      <c r="A65" s="69"/>
      <c r="B65" s="984"/>
      <c r="C65" s="985"/>
      <c r="D65" s="495"/>
      <c r="E65" s="495"/>
      <c r="F65" s="392"/>
      <c r="G65" s="422" t="s">
        <v>5</v>
      </c>
      <c r="H65" s="425" t="s">
        <v>6</v>
      </c>
      <c r="I65" s="421" t="s">
        <v>7</v>
      </c>
      <c r="J65" s="66"/>
      <c r="K65" s="85"/>
    </row>
    <row r="66" spans="1:17" s="497" customFormat="1" ht="24" customHeight="1" thickTop="1" thickBot="1" x14ac:dyDescent="0.35">
      <c r="A66" s="69"/>
      <c r="B66" s="865" t="s">
        <v>14</v>
      </c>
      <c r="C66" s="888"/>
      <c r="D66" s="888"/>
      <c r="E66" s="888"/>
      <c r="F66" s="866"/>
      <c r="G66" s="415"/>
      <c r="H66" s="401"/>
      <c r="I66" s="407" t="str">
        <f t="shared" ref="I66" si="4">IF(OR(ISNUMBER(G66),ISNUMBER(H66)),ROUND(IF(ISNUMBER(G66),G66,0)-IF(ISNUMBER(H66),H66,0),2)," ")</f>
        <v xml:space="preserve"> </v>
      </c>
      <c r="J66" s="66"/>
      <c r="K66" s="71"/>
      <c r="L66" s="131"/>
      <c r="M66" s="205"/>
      <c r="N66" s="205"/>
      <c r="O66" s="205"/>
      <c r="P66" s="205"/>
      <c r="Q66" s="205"/>
    </row>
    <row r="67" spans="1:17" s="497" customFormat="1" ht="24" customHeight="1" thickTop="1" thickBot="1" x14ac:dyDescent="0.35">
      <c r="A67" s="388"/>
      <c r="B67" s="389"/>
      <c r="C67" s="389"/>
      <c r="D67" s="389"/>
      <c r="E67" s="389"/>
      <c r="F67" s="389"/>
      <c r="G67" s="382"/>
      <c r="H67" s="382"/>
      <c r="I67" s="382"/>
      <c r="J67" s="66"/>
      <c r="K67" s="390"/>
      <c r="L67" s="131"/>
      <c r="M67" s="205"/>
      <c r="N67" s="205"/>
      <c r="O67" s="205"/>
      <c r="P67" s="205"/>
      <c r="Q67" s="205"/>
    </row>
    <row r="68" spans="1:17" s="497" customFormat="1" ht="15" customHeight="1" thickTop="1" thickBot="1" x14ac:dyDescent="0.35">
      <c r="A68" s="50"/>
      <c r="B68" s="588" t="s">
        <v>45</v>
      </c>
      <c r="C68" s="589"/>
      <c r="D68" s="589"/>
      <c r="E68" s="589"/>
      <c r="F68" s="589"/>
      <c r="G68" s="589"/>
      <c r="H68" s="589"/>
      <c r="I68" s="590"/>
      <c r="J68" s="66"/>
      <c r="K68" s="85"/>
    </row>
    <row r="69" spans="1:17" s="497" customFormat="1" ht="15" customHeight="1" thickTop="1" thickBot="1" x14ac:dyDescent="0.35">
      <c r="A69" s="53"/>
      <c r="B69" s="992"/>
      <c r="C69" s="993"/>
      <c r="D69" s="993"/>
      <c r="E69" s="993"/>
      <c r="F69" s="993"/>
      <c r="G69" s="993"/>
      <c r="H69" s="993"/>
      <c r="I69" s="994"/>
      <c r="J69" s="62"/>
      <c r="K69" s="85"/>
    </row>
    <row r="70" spans="1:17" s="497" customFormat="1" ht="24" customHeight="1" thickTop="1" thickBot="1" x14ac:dyDescent="0.35">
      <c r="A70" s="69"/>
      <c r="B70" s="924"/>
      <c r="C70" s="925"/>
      <c r="D70" s="925"/>
      <c r="E70" s="925"/>
      <c r="F70" s="926"/>
      <c r="G70" s="426" t="s">
        <v>46</v>
      </c>
      <c r="H70" s="425" t="s">
        <v>6</v>
      </c>
      <c r="I70" s="427" t="s">
        <v>7</v>
      </c>
      <c r="J70" s="66"/>
      <c r="K70" s="85"/>
    </row>
    <row r="71" spans="1:17" s="497" customFormat="1" ht="24" customHeight="1" thickTop="1" thickBot="1" x14ac:dyDescent="0.35">
      <c r="A71" s="69"/>
      <c r="B71" s="918" t="s">
        <v>164</v>
      </c>
      <c r="C71" s="988"/>
      <c r="D71" s="988"/>
      <c r="E71" s="995"/>
      <c r="F71" s="996"/>
      <c r="G71" s="35">
        <f>SUM(G47,G51,G58,G62,G66)</f>
        <v>0</v>
      </c>
      <c r="H71" s="35">
        <f>SUM(H47,H51,H58,H62,H66)</f>
        <v>0</v>
      </c>
      <c r="I71" s="37">
        <f>SUM(I47,I51,I58,I62,I66)</f>
        <v>0</v>
      </c>
      <c r="J71" s="66"/>
      <c r="K71" s="85"/>
    </row>
    <row r="72" spans="1:17" s="497" customFormat="1" ht="24" customHeight="1" thickTop="1" thickBot="1" x14ac:dyDescent="0.35">
      <c r="A72" s="69"/>
      <c r="B72" s="911" t="str">
        <f xml:space="preserve"> "Frais généraux (max : "&amp;Réglages!I16&amp;"% pour l’ensemble du projet)"</f>
        <v>Frais généraux (max : 20% pour l’ensemble du projet)</v>
      </c>
      <c r="C72" s="988"/>
      <c r="D72" s="988"/>
      <c r="E72" s="443"/>
      <c r="F72" s="469" t="s">
        <v>84</v>
      </c>
      <c r="G72" s="36">
        <f>H72</f>
        <v>0</v>
      </c>
      <c r="H72" s="36">
        <f>IF($M$7,(H71)*E72/100,0)</f>
        <v>0</v>
      </c>
      <c r="I72" s="429"/>
      <c r="J72" s="66"/>
      <c r="K72" s="85"/>
    </row>
    <row r="73" spans="1:17" s="497" customFormat="1" ht="24" customHeight="1" thickTop="1" thickBot="1" x14ac:dyDescent="0.35">
      <c r="A73" s="69"/>
      <c r="B73" s="918" t="s">
        <v>53</v>
      </c>
      <c r="C73" s="988"/>
      <c r="D73" s="988"/>
      <c r="E73" s="444"/>
      <c r="F73" s="95" t="s">
        <v>84</v>
      </c>
      <c r="G73" s="35">
        <f>IF($M$8,(G47-G37)*E73/100,0)</f>
        <v>0</v>
      </c>
      <c r="H73" s="428"/>
      <c r="I73" s="33">
        <f>G73</f>
        <v>0</v>
      </c>
      <c r="J73" s="66"/>
      <c r="K73" s="85"/>
    </row>
    <row r="74" spans="1:17" s="497" customFormat="1" ht="24" customHeight="1" thickTop="1" thickBot="1" x14ac:dyDescent="0.35">
      <c r="A74" s="69"/>
      <c r="B74" s="816" t="s">
        <v>8</v>
      </c>
      <c r="C74" s="817"/>
      <c r="D74" s="817"/>
      <c r="E74" s="817"/>
      <c r="F74" s="818"/>
      <c r="G74" s="81">
        <f>G71+G72+G73</f>
        <v>0</v>
      </c>
      <c r="H74" s="81">
        <f>IF($M$7,H71+H72,0)</f>
        <v>0</v>
      </c>
      <c r="I74" s="82">
        <f>I71+I73</f>
        <v>0</v>
      </c>
      <c r="J74" s="66"/>
      <c r="K74" s="85"/>
    </row>
    <row r="75" spans="1:17" s="85" customFormat="1" ht="15" hidden="1" customHeight="1" thickTop="1" thickBot="1" x14ac:dyDescent="0.35">
      <c r="A75" s="234"/>
      <c r="B75" s="235"/>
      <c r="C75" s="236"/>
      <c r="D75" s="116"/>
      <c r="E75" s="116"/>
      <c r="F75" s="117"/>
      <c r="G75" s="117"/>
      <c r="H75" s="237"/>
      <c r="I75" s="117"/>
      <c r="J75" s="238"/>
      <c r="K75" s="239"/>
      <c r="L75" s="227"/>
      <c r="M75" s="228"/>
      <c r="N75" s="228"/>
      <c r="O75" s="228"/>
      <c r="P75" s="228"/>
      <c r="Q75" s="228"/>
    </row>
    <row r="76" spans="1:17" s="85" customFormat="1" ht="21" hidden="1" customHeight="1" thickTop="1" thickBot="1" x14ac:dyDescent="0.35">
      <c r="B76" s="930" t="s">
        <v>417</v>
      </c>
      <c r="C76" s="930"/>
      <c r="D76" s="930"/>
      <c r="E76" s="930"/>
      <c r="F76" s="930"/>
      <c r="G76" s="480"/>
      <c r="H76" s="241">
        <f>SUM(H32)</f>
        <v>0</v>
      </c>
      <c r="I76" s="233" t="s">
        <v>136</v>
      </c>
      <c r="J76" s="231"/>
      <c r="K76" s="231"/>
      <c r="L76" s="231"/>
      <c r="M76" s="231"/>
      <c r="N76" s="228"/>
      <c r="O76" s="228"/>
      <c r="P76" s="228"/>
      <c r="Q76" s="228"/>
    </row>
    <row r="77" spans="1:17" s="85" customFormat="1" ht="21" hidden="1" customHeight="1" thickTop="1" thickBot="1" x14ac:dyDescent="0.35">
      <c r="B77" s="930" t="str">
        <f>"Aide demandée personnels fonctionnaires de recherche / Aide demandée hors frais généraux (max "&amp;Réglages!$I$19&amp;"%) : "</f>
        <v xml:space="preserve">Aide demandée personnels fonctionnaires de recherche / Aide demandée hors frais généraux (max 40%) : </v>
      </c>
      <c r="C77" s="930"/>
      <c r="D77" s="930"/>
      <c r="E77" s="930"/>
      <c r="F77" s="930"/>
      <c r="G77" s="480"/>
      <c r="H77" s="241">
        <f>H76/(H71+0.0001)*100</f>
        <v>0</v>
      </c>
      <c r="I77" s="233" t="s">
        <v>98</v>
      </c>
      <c r="J77" s="232"/>
      <c r="K77" s="231"/>
      <c r="L77" s="231"/>
      <c r="M77" s="231"/>
      <c r="N77" s="228"/>
      <c r="O77" s="228"/>
      <c r="P77" s="228"/>
      <c r="Q77" s="228"/>
    </row>
    <row r="78" spans="1:17" s="85" customFormat="1" ht="13.15" hidden="1" customHeight="1" thickTop="1" x14ac:dyDescent="0.3">
      <c r="B78" s="804" t="s">
        <v>420</v>
      </c>
      <c r="C78" s="804"/>
      <c r="D78" s="804"/>
      <c r="E78" s="804"/>
      <c r="F78" s="804"/>
      <c r="G78" s="481"/>
      <c r="H78" s="475"/>
      <c r="I78" s="477" t="str">
        <f>I32</f>
        <v xml:space="preserve"> </v>
      </c>
      <c r="J78" s="232"/>
      <c r="K78" s="231"/>
      <c r="L78" s="231"/>
      <c r="M78" s="231"/>
      <c r="N78" s="228"/>
      <c r="O78" s="228"/>
      <c r="P78" s="228"/>
      <c r="Q78" s="228"/>
    </row>
    <row r="79" spans="1:17" s="85" customFormat="1" ht="13.15" hidden="1" customHeight="1" x14ac:dyDescent="0.3">
      <c r="B79" s="805" t="s">
        <v>419</v>
      </c>
      <c r="C79" s="805"/>
      <c r="D79" s="805"/>
      <c r="E79" s="805"/>
      <c r="F79" s="805"/>
      <c r="G79" s="482"/>
      <c r="H79" s="476"/>
      <c r="I79" s="478">
        <f>SUM(I41:I42)</f>
        <v>0</v>
      </c>
      <c r="J79" s="232"/>
      <c r="K79" s="231"/>
      <c r="L79" s="472" t="s">
        <v>416</v>
      </c>
      <c r="M79" s="231"/>
      <c r="N79" s="228"/>
      <c r="O79" s="228"/>
      <c r="P79" s="228"/>
      <c r="Q79" s="228"/>
    </row>
    <row r="80" spans="1:17" s="85" customFormat="1" ht="21" hidden="1" customHeight="1" thickBot="1" x14ac:dyDescent="0.35">
      <c r="B80" s="933" t="s">
        <v>415</v>
      </c>
      <c r="C80" s="933"/>
      <c r="D80" s="933"/>
      <c r="E80" s="933"/>
      <c r="F80" s="933"/>
      <c r="G80" s="483"/>
      <c r="H80" s="473"/>
      <c r="I80" s="479">
        <f>SUM(I78:I79)</f>
        <v>0</v>
      </c>
      <c r="J80" s="231"/>
      <c r="K80" s="231"/>
      <c r="L80" s="474" t="str">
        <f>IF(H76+I80=SUM(G32,G41:G42),"ok","erreur")</f>
        <v>ok</v>
      </c>
      <c r="M80" s="231"/>
      <c r="N80" s="228"/>
      <c r="O80" s="228"/>
      <c r="P80" s="228"/>
      <c r="Q80" s="228"/>
    </row>
    <row r="81" spans="1:17" s="85" customFormat="1" ht="29.5" customHeight="1" thickTop="1" thickBot="1" x14ac:dyDescent="0.35">
      <c r="A81" s="225"/>
      <c r="B81" s="226"/>
      <c r="C81" s="39"/>
      <c r="D81" s="40"/>
      <c r="E81" s="40"/>
      <c r="F81" s="41"/>
      <c r="G81" s="240" t="str">
        <f>IF(G77&gt;Réglages!$I$19,"Attention : taux d’aide des personnels fonctionnaires dépassé","")</f>
        <v/>
      </c>
      <c r="H81" s="815" t="str">
        <f>IF(I74&lt;0.1, "Attention : apport obligatoire pour chaque partenaire", "")</f>
        <v>Attention : apport obligatoire pour chaque partenaire</v>
      </c>
      <c r="I81" s="815"/>
      <c r="J81" s="229"/>
      <c r="K81" s="230"/>
      <c r="L81" s="227"/>
      <c r="M81" s="228"/>
      <c r="N81" s="228"/>
      <c r="O81" s="228"/>
      <c r="P81" s="228"/>
      <c r="Q81" s="228"/>
    </row>
    <row r="82" spans="1:17" s="497" customFormat="1" ht="5.5" customHeight="1" thickTop="1" thickBot="1" x14ac:dyDescent="0.35">
      <c r="A82" s="58"/>
      <c r="B82" s="44"/>
      <c r="C82" s="45"/>
      <c r="D82" s="46"/>
      <c r="E82" s="46"/>
      <c r="F82" s="47"/>
      <c r="G82" s="47"/>
      <c r="H82" s="48"/>
      <c r="I82" s="47"/>
      <c r="J82" s="66"/>
      <c r="K82" s="85"/>
    </row>
    <row r="83" spans="1:17" s="497" customFormat="1" ht="15" customHeight="1" thickTop="1" thickBot="1" x14ac:dyDescent="0.35">
      <c r="A83" s="50"/>
      <c r="B83" s="588" t="s">
        <v>95</v>
      </c>
      <c r="C83" s="589"/>
      <c r="D83" s="589"/>
      <c r="E83" s="589"/>
      <c r="F83" s="589"/>
      <c r="G83" s="589"/>
      <c r="H83" s="589"/>
      <c r="I83" s="590"/>
      <c r="J83" s="66"/>
      <c r="K83" s="71"/>
      <c r="L83" s="131"/>
      <c r="M83" s="205"/>
      <c r="N83" s="205"/>
      <c r="O83" s="205"/>
      <c r="P83" s="205"/>
      <c r="Q83" s="205"/>
    </row>
    <row r="84" spans="1:17" s="497" customFormat="1" ht="6.65" customHeight="1" thickTop="1" thickBot="1" x14ac:dyDescent="0.35">
      <c r="A84" s="53"/>
      <c r="B84" s="109"/>
      <c r="C84" s="216"/>
      <c r="D84" s="217"/>
      <c r="E84" s="217"/>
      <c r="F84" s="218"/>
      <c r="G84" s="218"/>
      <c r="H84" s="218"/>
      <c r="I84" s="218"/>
      <c r="J84" s="66"/>
      <c r="K84" s="71"/>
      <c r="L84" s="131"/>
      <c r="M84" s="205"/>
      <c r="N84" s="205"/>
      <c r="O84" s="205"/>
      <c r="P84" s="205"/>
      <c r="Q84" s="205"/>
    </row>
    <row r="85" spans="1:17" s="497" customFormat="1" ht="15" customHeight="1" thickTop="1" thickBot="1" x14ac:dyDescent="0.35">
      <c r="A85" s="72"/>
      <c r="B85" s="889" t="s">
        <v>47</v>
      </c>
      <c r="C85" s="934"/>
      <c r="D85" s="986" t="s">
        <v>48</v>
      </c>
      <c r="E85" s="987"/>
      <c r="F85" s="987"/>
      <c r="G85" s="987"/>
      <c r="H85" s="494" t="s">
        <v>49</v>
      </c>
      <c r="I85" s="83" t="s">
        <v>35</v>
      </c>
      <c r="J85" s="66"/>
      <c r="K85" s="71"/>
      <c r="L85" s="131"/>
      <c r="M85" s="205"/>
      <c r="N85" s="205"/>
      <c r="O85" s="205"/>
      <c r="P85" s="205"/>
      <c r="Q85" s="205"/>
    </row>
    <row r="86" spans="1:17" s="497" customFormat="1" ht="14.65" customHeight="1" thickTop="1" thickBot="1" x14ac:dyDescent="0.35">
      <c r="A86" s="75"/>
      <c r="B86" s="914" t="s">
        <v>149</v>
      </c>
      <c r="C86" s="915"/>
      <c r="D86" s="915"/>
      <c r="E86" s="915"/>
      <c r="F86" s="915"/>
      <c r="G86" s="915"/>
      <c r="H86" s="915"/>
      <c r="I86" s="916"/>
      <c r="J86" s="76"/>
      <c r="K86" s="85"/>
      <c r="L86" s="131"/>
      <c r="M86" s="141"/>
      <c r="N86" s="141"/>
      <c r="O86" s="141"/>
      <c r="P86" s="141"/>
      <c r="Q86" s="141"/>
    </row>
    <row r="87" spans="1:17" s="497" customFormat="1" ht="15" customHeight="1" thickTop="1" thickBot="1" x14ac:dyDescent="0.35">
      <c r="A87" s="69"/>
      <c r="B87" s="199">
        <v>1</v>
      </c>
      <c r="C87" s="493"/>
      <c r="D87" s="935"/>
      <c r="E87" s="936"/>
      <c r="F87" s="936"/>
      <c r="G87" s="936"/>
      <c r="H87" s="114"/>
      <c r="I87" s="115"/>
      <c r="J87" s="66"/>
      <c r="K87" s="71"/>
      <c r="L87" s="131"/>
      <c r="M87" s="205"/>
      <c r="N87" s="205"/>
      <c r="O87" s="205"/>
      <c r="P87" s="205"/>
      <c r="Q87" s="205"/>
    </row>
    <row r="88" spans="1:17" s="497" customFormat="1" ht="15" customHeight="1" thickTop="1" thickBot="1" x14ac:dyDescent="0.35">
      <c r="A88" s="69"/>
      <c r="B88" s="199">
        <v>2</v>
      </c>
      <c r="C88" s="493"/>
      <c r="D88" s="935"/>
      <c r="E88" s="936"/>
      <c r="F88" s="936"/>
      <c r="G88" s="936"/>
      <c r="H88" s="114"/>
      <c r="I88" s="115"/>
      <c r="J88" s="66"/>
      <c r="K88" s="71"/>
      <c r="L88" s="131"/>
      <c r="M88" s="205"/>
      <c r="N88" s="205"/>
      <c r="O88" s="205"/>
      <c r="P88" s="205"/>
      <c r="Q88" s="205"/>
    </row>
    <row r="89" spans="1:17" s="497" customFormat="1" ht="15" customHeight="1" thickTop="1" thickBot="1" x14ac:dyDescent="0.35">
      <c r="A89" s="69"/>
      <c r="B89" s="199">
        <v>3</v>
      </c>
      <c r="C89" s="493" t="s">
        <v>37</v>
      </c>
      <c r="D89" s="935" t="s">
        <v>37</v>
      </c>
      <c r="E89" s="935"/>
      <c r="F89" s="935"/>
      <c r="G89" s="935"/>
      <c r="H89" s="114"/>
      <c r="I89" s="115" t="s">
        <v>37</v>
      </c>
      <c r="J89" s="66"/>
      <c r="K89" s="71"/>
      <c r="L89" s="131"/>
      <c r="M89" s="205"/>
      <c r="N89" s="205"/>
      <c r="O89" s="205"/>
      <c r="P89" s="205"/>
      <c r="Q89" s="205"/>
    </row>
    <row r="90" spans="1:17" s="497" customFormat="1" ht="15" customHeight="1" thickTop="1" thickBot="1" x14ac:dyDescent="0.35">
      <c r="A90" s="69"/>
      <c r="B90" s="199">
        <v>4</v>
      </c>
      <c r="C90" s="493" t="s">
        <v>37</v>
      </c>
      <c r="D90" s="935" t="s">
        <v>37</v>
      </c>
      <c r="E90" s="935"/>
      <c r="F90" s="935"/>
      <c r="G90" s="935"/>
      <c r="H90" s="114" t="s">
        <v>37</v>
      </c>
      <c r="I90" s="115" t="s">
        <v>37</v>
      </c>
      <c r="J90" s="66"/>
      <c r="K90" s="71"/>
      <c r="L90" s="131"/>
      <c r="M90" s="205"/>
      <c r="N90" s="205"/>
      <c r="O90" s="205"/>
      <c r="P90" s="205"/>
      <c r="Q90" s="205"/>
    </row>
    <row r="91" spans="1:17" s="497" customFormat="1" ht="15" customHeight="1" thickTop="1" thickBot="1" x14ac:dyDescent="0.35">
      <c r="A91" s="69"/>
      <c r="B91" s="199">
        <v>5</v>
      </c>
      <c r="C91" s="493" t="s">
        <v>37</v>
      </c>
      <c r="D91" s="935" t="s">
        <v>37</v>
      </c>
      <c r="E91" s="935"/>
      <c r="F91" s="935"/>
      <c r="G91" s="935"/>
      <c r="H91" s="114" t="s">
        <v>37</v>
      </c>
      <c r="I91" s="115" t="s">
        <v>37</v>
      </c>
      <c r="J91" s="66"/>
      <c r="K91" s="71"/>
      <c r="L91" s="131"/>
      <c r="M91" s="205"/>
      <c r="N91" s="205"/>
      <c r="O91" s="205"/>
      <c r="P91" s="205"/>
      <c r="Q91" s="205"/>
    </row>
    <row r="92" spans="1:17" s="497" customFormat="1" ht="15" customHeight="1" thickTop="1" thickBot="1" x14ac:dyDescent="0.35">
      <c r="A92" s="69"/>
      <c r="B92" s="816" t="s">
        <v>151</v>
      </c>
      <c r="C92" s="817"/>
      <c r="D92" s="817"/>
      <c r="E92" s="817"/>
      <c r="F92" s="817"/>
      <c r="G92" s="818"/>
      <c r="H92" s="70">
        <f>SUM(H87:H91)</f>
        <v>0</v>
      </c>
      <c r="I92" s="84">
        <f>SUM(I87:I91)</f>
        <v>0</v>
      </c>
      <c r="J92" s="66"/>
      <c r="K92" s="71"/>
      <c r="L92" s="131"/>
      <c r="M92" s="205"/>
      <c r="N92" s="205"/>
      <c r="O92" s="205"/>
      <c r="P92" s="205"/>
      <c r="Q92" s="205"/>
    </row>
    <row r="93" spans="1:17" s="497" customFormat="1" ht="15.4" customHeight="1" thickTop="1" thickBot="1" x14ac:dyDescent="0.35">
      <c r="A93" s="75"/>
      <c r="B93" s="914" t="s">
        <v>150</v>
      </c>
      <c r="C93" s="915"/>
      <c r="D93" s="915"/>
      <c r="E93" s="915"/>
      <c r="F93" s="915"/>
      <c r="G93" s="915"/>
      <c r="H93" s="915"/>
      <c r="I93" s="916"/>
      <c r="J93" s="76"/>
      <c r="K93" s="85"/>
      <c r="L93" s="131"/>
      <c r="M93" s="141"/>
      <c r="N93" s="141"/>
      <c r="O93" s="141"/>
      <c r="P93" s="141"/>
      <c r="Q93" s="141"/>
    </row>
    <row r="94" spans="1:17" s="497" customFormat="1" ht="15" customHeight="1" thickTop="1" thickBot="1" x14ac:dyDescent="0.35">
      <c r="A94" s="69"/>
      <c r="B94" s="199">
        <v>1</v>
      </c>
      <c r="C94" s="493"/>
      <c r="D94" s="935"/>
      <c r="E94" s="936"/>
      <c r="F94" s="936"/>
      <c r="G94" s="936"/>
      <c r="H94" s="114"/>
      <c r="I94" s="115"/>
      <c r="J94" s="66"/>
      <c r="K94" s="71"/>
      <c r="L94" s="131"/>
      <c r="M94" s="205"/>
      <c r="N94" s="205"/>
      <c r="O94" s="205"/>
      <c r="P94" s="205"/>
      <c r="Q94" s="205"/>
    </row>
    <row r="95" spans="1:17" s="497" customFormat="1" ht="15" customHeight="1" thickTop="1" thickBot="1" x14ac:dyDescent="0.35">
      <c r="A95" s="69"/>
      <c r="B95" s="199">
        <v>2</v>
      </c>
      <c r="C95" s="493"/>
      <c r="D95" s="935"/>
      <c r="E95" s="936"/>
      <c r="F95" s="936"/>
      <c r="G95" s="936"/>
      <c r="H95" s="114"/>
      <c r="I95" s="115"/>
      <c r="J95" s="66"/>
      <c r="K95" s="71"/>
      <c r="L95" s="131"/>
      <c r="M95" s="205"/>
      <c r="N95" s="205"/>
      <c r="O95" s="205"/>
      <c r="P95" s="205"/>
      <c r="Q95" s="205"/>
    </row>
    <row r="96" spans="1:17" s="497" customFormat="1" ht="15" customHeight="1" thickTop="1" thickBot="1" x14ac:dyDescent="0.35">
      <c r="A96" s="69"/>
      <c r="B96" s="199">
        <v>3</v>
      </c>
      <c r="C96" s="493" t="s">
        <v>37</v>
      </c>
      <c r="D96" s="935" t="s">
        <v>37</v>
      </c>
      <c r="E96" s="935"/>
      <c r="F96" s="935"/>
      <c r="G96" s="935"/>
      <c r="H96" s="114"/>
      <c r="I96" s="115" t="s">
        <v>37</v>
      </c>
      <c r="J96" s="66"/>
      <c r="K96" s="71"/>
      <c r="L96" s="131"/>
      <c r="M96" s="205"/>
      <c r="N96" s="205"/>
      <c r="O96" s="205"/>
      <c r="P96" s="205"/>
      <c r="Q96" s="205"/>
    </row>
    <row r="97" spans="1:17" s="497" customFormat="1" ht="15" customHeight="1" thickTop="1" thickBot="1" x14ac:dyDescent="0.35">
      <c r="A97" s="69"/>
      <c r="B97" s="816" t="s">
        <v>152</v>
      </c>
      <c r="C97" s="817"/>
      <c r="D97" s="817"/>
      <c r="E97" s="817"/>
      <c r="F97" s="817"/>
      <c r="G97" s="818"/>
      <c r="H97" s="70">
        <f>SUM(H94:H96)</f>
        <v>0</v>
      </c>
      <c r="I97" s="84">
        <f>SUM(I94:I96)</f>
        <v>0</v>
      </c>
      <c r="J97" s="66"/>
      <c r="K97" s="71"/>
      <c r="L97" s="131"/>
      <c r="M97" s="205"/>
      <c r="N97" s="205"/>
      <c r="O97" s="205"/>
      <c r="P97" s="205"/>
      <c r="Q97" s="205"/>
    </row>
    <row r="98" spans="1:17" s="497" customFormat="1" ht="15" customHeight="1" thickTop="1" thickBot="1" x14ac:dyDescent="0.35">
      <c r="A98" s="69"/>
      <c r="B98" s="816" t="s">
        <v>177</v>
      </c>
      <c r="C98" s="817"/>
      <c r="D98" s="817"/>
      <c r="E98" s="817"/>
      <c r="F98" s="817"/>
      <c r="G98" s="818"/>
      <c r="H98" s="70">
        <f>H92+H97</f>
        <v>0</v>
      </c>
      <c r="I98" s="84">
        <f>I92+I97</f>
        <v>0</v>
      </c>
      <c r="J98" s="66"/>
      <c r="K98" s="71"/>
      <c r="L98" s="131"/>
      <c r="M98" s="205"/>
      <c r="N98" s="205"/>
      <c r="O98" s="205"/>
      <c r="P98" s="205"/>
      <c r="Q98" s="205"/>
    </row>
    <row r="99" spans="1:17" s="497" customFormat="1" ht="15" customHeight="1" thickTop="1" thickBot="1" x14ac:dyDescent="0.35">
      <c r="A99" s="58"/>
      <c r="B99" s="49"/>
      <c r="C99" s="47"/>
      <c r="D99" s="47"/>
      <c r="E99" s="47"/>
      <c r="F99" s="47"/>
      <c r="G99" s="47"/>
      <c r="H99" s="47"/>
      <c r="I99" s="47"/>
      <c r="J99" s="62"/>
      <c r="K99" s="85"/>
    </row>
    <row r="100" spans="1:17" s="497" customFormat="1" ht="15" customHeight="1" thickTop="1" thickBot="1" x14ac:dyDescent="0.35">
      <c r="A100" s="50"/>
      <c r="B100" s="588" t="s">
        <v>50</v>
      </c>
      <c r="C100" s="589"/>
      <c r="D100" s="589"/>
      <c r="E100" s="589"/>
      <c r="F100" s="589"/>
      <c r="G100" s="589"/>
      <c r="H100" s="589"/>
      <c r="I100" s="590"/>
      <c r="J100" s="66"/>
      <c r="K100" s="85"/>
    </row>
    <row r="101" spans="1:17" s="497" customFormat="1" ht="15" customHeight="1" thickTop="1" thickBot="1" x14ac:dyDescent="0.35">
      <c r="A101" s="53"/>
      <c r="B101" s="57"/>
      <c r="C101" s="57"/>
      <c r="D101" s="57"/>
      <c r="E101" s="57"/>
      <c r="F101" s="57"/>
      <c r="G101" s="57"/>
      <c r="H101" s="57"/>
      <c r="I101" s="57"/>
      <c r="J101" s="62"/>
      <c r="K101" s="85"/>
    </row>
    <row r="102" spans="1:17" s="497" customFormat="1" ht="15" customHeight="1" thickTop="1" thickBot="1" x14ac:dyDescent="0.35">
      <c r="A102" s="74"/>
      <c r="B102" s="734"/>
      <c r="C102" s="735"/>
      <c r="D102" s="735"/>
      <c r="E102" s="735"/>
      <c r="F102" s="735"/>
      <c r="G102" s="735"/>
      <c r="H102" s="735"/>
      <c r="I102" s="736"/>
      <c r="J102" s="66"/>
      <c r="K102" s="85"/>
    </row>
    <row r="103" spans="1:17" s="497" customFormat="1" ht="15" customHeight="1" thickTop="1" thickBot="1" x14ac:dyDescent="0.35">
      <c r="A103" s="74"/>
      <c r="B103" s="835"/>
      <c r="C103" s="836"/>
      <c r="D103" s="836"/>
      <c r="E103" s="836"/>
      <c r="F103" s="836"/>
      <c r="G103" s="836"/>
      <c r="H103" s="836"/>
      <c r="I103" s="837"/>
      <c r="J103" s="66"/>
      <c r="K103" s="85"/>
    </row>
    <row r="104" spans="1:17" s="497" customFormat="1" ht="15" customHeight="1" thickTop="1" thickBot="1" x14ac:dyDescent="0.35">
      <c r="A104" s="74"/>
      <c r="B104" s="835"/>
      <c r="C104" s="836"/>
      <c r="D104" s="836"/>
      <c r="E104" s="836"/>
      <c r="F104" s="836"/>
      <c r="G104" s="836"/>
      <c r="H104" s="836"/>
      <c r="I104" s="837"/>
      <c r="J104" s="66"/>
      <c r="K104" s="85"/>
    </row>
    <row r="105" spans="1:17" s="497" customFormat="1" ht="15" customHeight="1" thickTop="1" thickBot="1" x14ac:dyDescent="0.35">
      <c r="A105" s="74"/>
      <c r="B105" s="835"/>
      <c r="C105" s="836"/>
      <c r="D105" s="836"/>
      <c r="E105" s="836"/>
      <c r="F105" s="836"/>
      <c r="G105" s="836"/>
      <c r="H105" s="836"/>
      <c r="I105" s="837"/>
      <c r="J105" s="66"/>
      <c r="K105" s="85"/>
    </row>
    <row r="106" spans="1:17" s="497" customFormat="1" ht="15" customHeight="1" thickTop="1" thickBot="1" x14ac:dyDescent="0.35">
      <c r="A106" s="74"/>
      <c r="B106" s="835"/>
      <c r="C106" s="836"/>
      <c r="D106" s="836"/>
      <c r="E106" s="836"/>
      <c r="F106" s="836"/>
      <c r="G106" s="836"/>
      <c r="H106" s="836"/>
      <c r="I106" s="837"/>
      <c r="J106" s="66"/>
      <c r="K106" s="85"/>
    </row>
    <row r="107" spans="1:17" s="497" customFormat="1" ht="15" customHeight="1" thickTop="1" thickBot="1" x14ac:dyDescent="0.35">
      <c r="A107" s="74"/>
      <c r="B107" s="835"/>
      <c r="C107" s="836"/>
      <c r="D107" s="836"/>
      <c r="E107" s="836"/>
      <c r="F107" s="836"/>
      <c r="G107" s="836"/>
      <c r="H107" s="836"/>
      <c r="I107" s="837"/>
      <c r="J107" s="66"/>
      <c r="K107" s="85"/>
    </row>
    <row r="108" spans="1:17" s="497" customFormat="1" ht="15" customHeight="1" thickTop="1" thickBot="1" x14ac:dyDescent="0.35">
      <c r="A108" s="74"/>
      <c r="B108" s="838"/>
      <c r="C108" s="839"/>
      <c r="D108" s="839"/>
      <c r="E108" s="839"/>
      <c r="F108" s="839"/>
      <c r="G108" s="839"/>
      <c r="H108" s="839"/>
      <c r="I108" s="840"/>
      <c r="J108" s="66"/>
      <c r="K108" s="85"/>
    </row>
    <row r="109" spans="1:17" ht="15" customHeight="1" thickTop="1" thickBot="1" x14ac:dyDescent="0.3">
      <c r="A109" s="77"/>
      <c r="B109" s="844" t="s">
        <v>51</v>
      </c>
      <c r="C109" s="937"/>
      <c r="D109" s="937"/>
      <c r="E109" s="937"/>
      <c r="F109" s="937"/>
      <c r="G109" s="937"/>
      <c r="H109" s="937"/>
      <c r="I109" s="937"/>
      <c r="J109" s="78"/>
    </row>
    <row r="110" spans="1:17" ht="15" customHeight="1" thickTop="1" thickBot="1" x14ac:dyDescent="0.3">
      <c r="A110" s="77"/>
      <c r="B110" s="938"/>
      <c r="C110" s="939"/>
      <c r="D110" s="939"/>
      <c r="E110" s="939"/>
      <c r="F110" s="939"/>
      <c r="G110" s="939"/>
      <c r="H110" s="939"/>
      <c r="I110" s="939"/>
      <c r="J110" s="78"/>
    </row>
    <row r="111" spans="1:17" ht="15" customHeight="1" thickTop="1" thickBot="1" x14ac:dyDescent="0.3">
      <c r="A111" s="79"/>
      <c r="B111" s="938"/>
      <c r="C111" s="937"/>
      <c r="D111" s="937"/>
      <c r="E111" s="937"/>
      <c r="F111" s="937"/>
      <c r="G111" s="937"/>
      <c r="H111" s="937"/>
      <c r="I111" s="937"/>
      <c r="J111" s="78"/>
    </row>
    <row r="112" spans="1:17" customFormat="1" ht="15" customHeight="1" thickTop="1" x14ac:dyDescent="0.35">
      <c r="A112" s="17"/>
      <c r="B112" s="848" t="s">
        <v>237</v>
      </c>
      <c r="C112" s="848"/>
      <c r="D112" s="848"/>
      <c r="E112" s="848"/>
      <c r="F112" s="848"/>
      <c r="G112" s="848"/>
      <c r="H112" s="848"/>
      <c r="I112" s="848"/>
      <c r="J112" s="848"/>
      <c r="K112" s="88"/>
      <c r="L112" s="498"/>
      <c r="M112" s="498"/>
      <c r="N112" s="498"/>
      <c r="O112" s="271"/>
    </row>
    <row r="113" spans="1:15" customFormat="1" ht="14.5" x14ac:dyDescent="0.35">
      <c r="A113" s="17"/>
      <c r="B113" s="848"/>
      <c r="C113" s="848"/>
      <c r="D113" s="848"/>
      <c r="E113" s="848"/>
      <c r="F113" s="848"/>
      <c r="G113" s="848"/>
      <c r="H113" s="848"/>
      <c r="I113" s="848"/>
      <c r="J113" s="848"/>
      <c r="K113" s="88"/>
      <c r="L113" s="498"/>
      <c r="M113" s="498"/>
      <c r="N113" s="498"/>
      <c r="O113" s="271"/>
    </row>
    <row r="114" spans="1:15" customFormat="1" ht="10.9" customHeight="1" x14ac:dyDescent="0.35">
      <c r="A114" s="17"/>
      <c r="B114" s="17"/>
      <c r="C114" s="17"/>
      <c r="D114" s="17"/>
      <c r="E114" s="17"/>
      <c r="F114" s="17"/>
      <c r="G114" s="17"/>
      <c r="H114" s="17"/>
      <c r="I114" s="17"/>
      <c r="J114" s="17"/>
      <c r="K114" s="17"/>
      <c r="L114" s="17"/>
      <c r="M114" s="17"/>
      <c r="N114" s="17"/>
      <c r="O114" s="271"/>
    </row>
    <row r="115" spans="1:15" customFormat="1" ht="31.15" customHeight="1" x14ac:dyDescent="0.35">
      <c r="A115" s="17"/>
      <c r="B115" s="851" t="s">
        <v>266</v>
      </c>
      <c r="C115" s="851"/>
      <c r="D115" s="851"/>
      <c r="E115" s="851"/>
      <c r="F115" s="851"/>
      <c r="G115" s="851"/>
      <c r="H115" s="851"/>
      <c r="I115" s="851"/>
      <c r="J115" s="371"/>
      <c r="K115" s="371"/>
      <c r="L115" s="371"/>
      <c r="M115" s="371"/>
      <c r="N115" s="371"/>
      <c r="O115" s="271"/>
    </row>
    <row r="116" spans="1:15" customFormat="1" ht="9.65" customHeight="1" x14ac:dyDescent="0.35">
      <c r="A116" s="17"/>
      <c r="B116" s="375"/>
      <c r="C116" s="376"/>
      <c r="D116" s="376"/>
      <c r="E116" s="376"/>
      <c r="F116" s="376"/>
      <c r="G116" s="376"/>
      <c r="H116" s="376"/>
      <c r="I116" s="376"/>
      <c r="J116" s="376"/>
      <c r="K116" s="376"/>
      <c r="L116" s="376"/>
      <c r="M116" s="376"/>
      <c r="N116" s="376"/>
      <c r="O116" s="271"/>
    </row>
    <row r="117" spans="1:15" customFormat="1" ht="33" customHeight="1" x14ac:dyDescent="0.35">
      <c r="A117" s="17"/>
      <c r="B117" s="811" t="s">
        <v>267</v>
      </c>
      <c r="C117" s="811"/>
      <c r="D117" s="811"/>
      <c r="E117" s="811"/>
      <c r="F117" s="811"/>
      <c r="G117" s="811"/>
      <c r="H117" s="811"/>
      <c r="I117" s="811"/>
      <c r="J117" s="371"/>
      <c r="K117" s="371"/>
      <c r="L117" s="371"/>
      <c r="M117" s="371"/>
      <c r="N117" s="371"/>
      <c r="O117" s="271"/>
    </row>
    <row r="118" spans="1:15" customFormat="1" ht="33" customHeight="1" x14ac:dyDescent="0.35">
      <c r="A118" s="17"/>
      <c r="B118" s="850" t="s">
        <v>263</v>
      </c>
      <c r="C118" s="850"/>
      <c r="D118" s="850"/>
      <c r="E118" s="850"/>
      <c r="F118" s="850"/>
      <c r="G118" s="850"/>
      <c r="H118" s="850"/>
      <c r="I118" s="850"/>
      <c r="J118" s="371"/>
      <c r="K118" s="371"/>
      <c r="L118" s="371"/>
      <c r="M118" s="371"/>
      <c r="N118" s="371"/>
      <c r="O118" s="271"/>
    </row>
    <row r="119" spans="1:15" customFormat="1" ht="33" customHeight="1" x14ac:dyDescent="0.35">
      <c r="A119" s="17"/>
      <c r="B119" s="811" t="s">
        <v>250</v>
      </c>
      <c r="C119" s="811"/>
      <c r="D119" s="811"/>
      <c r="E119" s="811"/>
      <c r="F119" s="811"/>
      <c r="G119" s="811"/>
      <c r="H119" s="811"/>
      <c r="I119" s="811"/>
      <c r="J119" s="371"/>
      <c r="K119" s="371"/>
      <c r="L119" s="371"/>
      <c r="M119" s="371"/>
      <c r="N119" s="371"/>
      <c r="O119" s="271"/>
    </row>
    <row r="120" spans="1:15" customFormat="1" ht="21.4" customHeight="1" x14ac:dyDescent="0.35">
      <c r="A120" s="17"/>
      <c r="B120" s="811" t="s">
        <v>251</v>
      </c>
      <c r="C120" s="811"/>
      <c r="D120" s="811"/>
      <c r="E120" s="811"/>
      <c r="F120" s="811"/>
      <c r="G120" s="811"/>
      <c r="H120" s="811"/>
      <c r="I120" s="811"/>
      <c r="J120" s="372"/>
      <c r="K120" s="372"/>
      <c r="L120" s="372"/>
      <c r="M120" s="372"/>
      <c r="N120" s="372"/>
      <c r="O120" s="271"/>
    </row>
    <row r="121" spans="1:15" customFormat="1" ht="45.4" customHeight="1" x14ac:dyDescent="0.35">
      <c r="A121" s="17"/>
      <c r="B121" s="811" t="s">
        <v>235</v>
      </c>
      <c r="C121" s="811"/>
      <c r="D121" s="811"/>
      <c r="E121" s="811"/>
      <c r="F121" s="811"/>
      <c r="G121" s="811"/>
      <c r="H121" s="811"/>
      <c r="I121" s="811"/>
      <c r="J121" s="371"/>
      <c r="K121" s="371"/>
      <c r="L121" s="371"/>
      <c r="M121" s="371"/>
      <c r="N121" s="371"/>
      <c r="O121" s="271"/>
    </row>
    <row r="122" spans="1:15" s="374" customFormat="1" ht="19.899999999999999" customHeight="1" thickBot="1" x14ac:dyDescent="0.4">
      <c r="A122" s="372"/>
      <c r="B122" s="852" t="s">
        <v>236</v>
      </c>
      <c r="C122" s="852"/>
      <c r="D122" s="852"/>
      <c r="E122" s="852"/>
      <c r="F122" s="852"/>
      <c r="G122" s="852"/>
      <c r="H122" s="852"/>
      <c r="I122" s="852"/>
      <c r="J122" s="372"/>
      <c r="K122" s="372"/>
      <c r="L122" s="372"/>
      <c r="M122" s="372"/>
      <c r="N122" s="372"/>
      <c r="O122" s="373"/>
    </row>
    <row r="123" spans="1:15" ht="12" customHeight="1" thickTop="1" thickBot="1" x14ac:dyDescent="0.3">
      <c r="A123" s="58"/>
      <c r="B123" s="58"/>
      <c r="C123" s="64"/>
      <c r="D123" s="64"/>
      <c r="E123" s="58"/>
      <c r="F123" s="58"/>
      <c r="G123" s="58"/>
      <c r="H123" s="58"/>
      <c r="I123" s="58"/>
      <c r="J123" s="58"/>
    </row>
    <row r="124" spans="1:15" ht="13.5" customHeight="1" thickTop="1" thickBot="1" x14ac:dyDescent="0.3">
      <c r="A124" s="58"/>
      <c r="B124" s="110"/>
      <c r="C124" s="38"/>
      <c r="D124" s="672" t="s">
        <v>182</v>
      </c>
      <c r="E124" s="673"/>
      <c r="F124" s="673"/>
      <c r="G124" s="674"/>
      <c r="H124" s="38"/>
      <c r="I124" s="38"/>
      <c r="J124" s="58"/>
    </row>
    <row r="125" spans="1:15" ht="13" thickTop="1" thickBot="1" x14ac:dyDescent="0.3">
      <c r="A125" s="58"/>
      <c r="B125" s="110"/>
      <c r="C125" s="38"/>
      <c r="D125" s="612" t="s">
        <v>2</v>
      </c>
      <c r="E125" s="613"/>
      <c r="F125" s="620" t="s">
        <v>1</v>
      </c>
      <c r="G125" s="621"/>
      <c r="H125" s="38"/>
      <c r="I125" s="38"/>
      <c r="J125" s="58"/>
    </row>
    <row r="126" spans="1:15" ht="21" customHeight="1" thickTop="1" thickBot="1" x14ac:dyDescent="0.3">
      <c r="A126" s="58"/>
      <c r="B126" s="110"/>
      <c r="C126" s="38"/>
      <c r="D126" s="626" t="str">
        <f>IF(D$17="","",D$17)</f>
        <v/>
      </c>
      <c r="E126" s="627"/>
      <c r="F126" s="628" t="str">
        <f>IF(D$16="","",D$16)</f>
        <v/>
      </c>
      <c r="G126" s="629"/>
      <c r="H126" s="38"/>
      <c r="I126" s="38"/>
      <c r="J126" s="111"/>
    </row>
    <row r="127" spans="1:15" ht="13" thickTop="1" thickBot="1" x14ac:dyDescent="0.3">
      <c r="A127" s="58"/>
      <c r="B127" s="110"/>
      <c r="C127" s="38"/>
      <c r="D127" s="607" t="s">
        <v>28</v>
      </c>
      <c r="E127" s="608"/>
      <c r="F127" s="608"/>
      <c r="G127" s="611"/>
      <c r="H127" s="38"/>
      <c r="I127" s="38"/>
      <c r="J127" s="111"/>
    </row>
    <row r="128" spans="1:15" ht="13" thickTop="1" thickBot="1" x14ac:dyDescent="0.3">
      <c r="A128" s="58"/>
      <c r="B128" s="110"/>
      <c r="C128" s="38"/>
      <c r="D128" s="622" t="str">
        <f>IF(D$18="","",D$18)</f>
        <v/>
      </c>
      <c r="E128" s="623"/>
      <c r="F128" s="623"/>
      <c r="G128" s="625"/>
      <c r="H128" s="38"/>
      <c r="I128" s="38"/>
      <c r="J128" s="111"/>
    </row>
    <row r="129" spans="1:13" ht="16.5" customHeight="1" thickTop="1" thickBot="1" x14ac:dyDescent="0.3">
      <c r="A129" s="58"/>
      <c r="B129" s="110"/>
      <c r="C129" s="38"/>
      <c r="D129" s="49"/>
      <c r="E129" s="49"/>
      <c r="F129" s="49"/>
      <c r="G129" s="49"/>
      <c r="H129" s="38"/>
      <c r="I129" s="38"/>
      <c r="J129" s="111"/>
    </row>
    <row r="130" spans="1:13" ht="13.5" customHeight="1" thickTop="1" thickBot="1" x14ac:dyDescent="0.3">
      <c r="A130" s="58"/>
      <c r="B130" s="110"/>
      <c r="C130" s="38"/>
      <c r="D130" s="630" t="s">
        <v>233</v>
      </c>
      <c r="E130" s="631"/>
      <c r="F130" s="631"/>
      <c r="G130" s="632"/>
      <c r="H130" s="38"/>
      <c r="I130" s="38"/>
      <c r="J130" s="58"/>
    </row>
    <row r="131" spans="1:13" ht="16.5" customHeight="1" thickTop="1" thickBot="1" x14ac:dyDescent="0.3">
      <c r="A131" s="58"/>
      <c r="B131" s="110"/>
      <c r="C131" s="38"/>
      <c r="D131" s="340"/>
      <c r="E131" s="341"/>
      <c r="F131" s="341"/>
      <c r="G131" s="342"/>
      <c r="H131" s="38"/>
      <c r="I131" s="38"/>
      <c r="J131" s="58"/>
    </row>
    <row r="132" spans="1:13" ht="16.5" customHeight="1" thickTop="1" thickBot="1" x14ac:dyDescent="0.3">
      <c r="A132" s="58"/>
      <c r="B132" s="110"/>
      <c r="C132" s="38"/>
      <c r="D132" s="343"/>
      <c r="E132" s="344"/>
      <c r="F132" s="344"/>
      <c r="G132" s="345"/>
      <c r="H132" s="38"/>
      <c r="I132" s="38"/>
      <c r="J132" s="58"/>
    </row>
    <row r="133" spans="1:13" ht="16.5" customHeight="1" thickTop="1" thickBot="1" x14ac:dyDescent="0.3">
      <c r="A133" s="58"/>
      <c r="B133" s="110"/>
      <c r="C133" s="38"/>
      <c r="D133" s="343"/>
      <c r="E133" s="344"/>
      <c r="F133" s="344"/>
      <c r="G133" s="345"/>
      <c r="H133" s="38"/>
      <c r="I133" s="38"/>
      <c r="J133" s="58"/>
    </row>
    <row r="134" spans="1:13" ht="16.5" customHeight="1" thickTop="1" thickBot="1" x14ac:dyDescent="0.3">
      <c r="A134" s="58"/>
      <c r="B134" s="110"/>
      <c r="C134" s="38"/>
      <c r="D134" s="343"/>
      <c r="E134" s="344"/>
      <c r="F134" s="344"/>
      <c r="G134" s="345"/>
      <c r="H134" s="38"/>
      <c r="I134" s="38"/>
      <c r="J134" s="58"/>
    </row>
    <row r="135" spans="1:13" ht="16.5" customHeight="1" thickTop="1" thickBot="1" x14ac:dyDescent="0.3">
      <c r="A135" s="58"/>
      <c r="B135" s="110"/>
      <c r="C135" s="38"/>
      <c r="D135" s="343"/>
      <c r="E135" s="344"/>
      <c r="F135" s="344"/>
      <c r="G135" s="345"/>
      <c r="H135" s="38"/>
      <c r="I135" s="38"/>
      <c r="J135" s="58"/>
    </row>
    <row r="136" spans="1:13" ht="16.5" customHeight="1" thickTop="1" thickBot="1" x14ac:dyDescent="0.3">
      <c r="A136" s="64"/>
      <c r="B136" s="110"/>
      <c r="C136" s="38"/>
      <c r="D136" s="346"/>
      <c r="E136" s="347"/>
      <c r="F136" s="347"/>
      <c r="G136" s="348"/>
      <c r="H136" s="38"/>
      <c r="I136" s="38"/>
      <c r="J136" s="58"/>
    </row>
    <row r="137" spans="1:13" ht="12.5" thickTop="1" x14ac:dyDescent="0.25">
      <c r="A137" s="68"/>
      <c r="B137" s="470"/>
      <c r="C137" s="853" t="str">
        <f xml:space="preserve"> "Projet : "&amp;H2</f>
        <v xml:space="preserve">Projet : </v>
      </c>
      <c r="D137" s="854"/>
      <c r="E137" s="854"/>
      <c r="F137" s="854"/>
      <c r="G137" s="854"/>
      <c r="H137" s="854"/>
      <c r="I137" s="855"/>
      <c r="J137" s="68"/>
    </row>
    <row r="138" spans="1:13" s="88" customFormat="1" ht="12" x14ac:dyDescent="0.25">
      <c r="C138" s="854" t="str">
        <f>H3&amp; " - Nom établissement : "&amp;D7</f>
        <v xml:space="preserve">Part4 - Nom établissement : </v>
      </c>
      <c r="D138" s="854"/>
      <c r="E138" s="854"/>
      <c r="F138" s="854"/>
      <c r="G138" s="854"/>
      <c r="H138" s="854"/>
      <c r="I138" s="854"/>
      <c r="J138" s="89"/>
      <c r="L138" s="498"/>
    </row>
    <row r="139" spans="1:13" ht="15" customHeight="1" x14ac:dyDescent="0.25">
      <c r="A139" s="471"/>
      <c r="B139" s="88"/>
      <c r="C139" s="848" t="s">
        <v>231</v>
      </c>
      <c r="D139" s="848"/>
      <c r="E139" s="848"/>
      <c r="F139" s="848"/>
      <c r="G139" s="848"/>
      <c r="H139" s="848"/>
      <c r="I139" s="848"/>
      <c r="J139" s="849"/>
    </row>
    <row r="140" spans="1:13" s="88" customFormat="1" ht="46.5" customHeight="1" x14ac:dyDescent="0.25">
      <c r="A140" s="38"/>
      <c r="B140" s="38"/>
      <c r="C140" s="847" t="s">
        <v>425</v>
      </c>
      <c r="D140" s="847"/>
      <c r="E140" s="847"/>
      <c r="F140" s="847"/>
      <c r="G140" s="847"/>
      <c r="H140" s="847"/>
      <c r="I140" s="847"/>
      <c r="J140" s="847"/>
      <c r="L140" s="498"/>
      <c r="M140" s="498"/>
    </row>
    <row r="141" spans="1:13" s="88" customFormat="1" ht="50.5" customHeight="1" x14ac:dyDescent="0.25">
      <c r="C141" s="496" t="s">
        <v>199</v>
      </c>
      <c r="D141" s="244" t="s">
        <v>197</v>
      </c>
      <c r="E141" s="940" t="s">
        <v>198</v>
      </c>
      <c r="F141" s="940"/>
      <c r="G141" s="827" t="s">
        <v>234</v>
      </c>
      <c r="H141" s="828"/>
      <c r="I141" s="828"/>
      <c r="J141" s="829"/>
      <c r="L141" s="434" t="s">
        <v>275</v>
      </c>
      <c r="M141" s="431"/>
    </row>
    <row r="142" spans="1:13" s="88" customFormat="1" ht="37.9" customHeight="1" x14ac:dyDescent="0.25">
      <c r="C142" s="245" t="str">
        <f>D7&amp;" 
("&amp;D9&amp;")"</f>
        <v xml:space="preserve"> 
()</v>
      </c>
      <c r="D142" s="245" t="str">
        <f>IF(D8="","Étab de la fiche",D8)</f>
        <v>Étab de la fiche</v>
      </c>
      <c r="E142" s="941" t="str">
        <f>IF(D10="","",""&amp;D10)</f>
        <v/>
      </c>
      <c r="F142" s="942"/>
      <c r="G142" s="827"/>
      <c r="H142" s="828"/>
      <c r="I142" s="828"/>
      <c r="J142" s="829"/>
      <c r="L142" s="433">
        <v>1</v>
      </c>
      <c r="M142" s="435" t="s">
        <v>202</v>
      </c>
    </row>
    <row r="143" spans="1:13" s="88" customFormat="1" ht="59.5" customHeight="1" x14ac:dyDescent="0.25">
      <c r="C143" s="246"/>
      <c r="D143" s="246"/>
      <c r="E143" s="806"/>
      <c r="F143" s="807"/>
      <c r="G143" s="808" t="s">
        <v>252</v>
      </c>
      <c r="H143" s="809"/>
      <c r="I143" s="809"/>
      <c r="J143" s="810"/>
      <c r="L143" s="433">
        <v>1</v>
      </c>
      <c r="M143" s="435" t="s">
        <v>203</v>
      </c>
    </row>
    <row r="144" spans="1:13" s="88" customFormat="1" ht="59.5" customHeight="1" x14ac:dyDescent="0.25">
      <c r="C144" s="246"/>
      <c r="D144" s="246"/>
      <c r="E144" s="806"/>
      <c r="F144" s="807"/>
      <c r="G144" s="808" t="s">
        <v>252</v>
      </c>
      <c r="H144" s="809"/>
      <c r="I144" s="809"/>
      <c r="J144" s="810"/>
      <c r="L144" s="433">
        <v>1</v>
      </c>
      <c r="M144" s="435" t="s">
        <v>204</v>
      </c>
    </row>
    <row r="145" spans="3:13" s="88" customFormat="1" ht="59.5" customHeight="1" x14ac:dyDescent="0.25">
      <c r="C145" s="246"/>
      <c r="D145" s="246"/>
      <c r="E145" s="806"/>
      <c r="F145" s="807"/>
      <c r="G145" s="808" t="s">
        <v>252</v>
      </c>
      <c r="H145" s="809"/>
      <c r="I145" s="809"/>
      <c r="J145" s="810"/>
      <c r="L145" s="433">
        <v>1</v>
      </c>
      <c r="M145" s="435" t="s">
        <v>205</v>
      </c>
    </row>
    <row r="146" spans="3:13" s="88" customFormat="1" ht="59.5" customHeight="1" x14ac:dyDescent="0.25">
      <c r="C146" s="246"/>
      <c r="D146" s="246"/>
      <c r="E146" s="806"/>
      <c r="F146" s="807"/>
      <c r="G146" s="808" t="s">
        <v>252</v>
      </c>
      <c r="H146" s="809"/>
      <c r="I146" s="809"/>
      <c r="J146" s="810"/>
      <c r="L146" s="433">
        <v>1</v>
      </c>
      <c r="M146" s="435" t="s">
        <v>206</v>
      </c>
    </row>
    <row r="147" spans="3:13" s="88" customFormat="1" ht="59.5" customHeight="1" x14ac:dyDescent="0.25">
      <c r="C147" s="246"/>
      <c r="D147" s="246"/>
      <c r="E147" s="806"/>
      <c r="F147" s="807"/>
      <c r="G147" s="808" t="s">
        <v>252</v>
      </c>
      <c r="H147" s="809"/>
      <c r="I147" s="809"/>
      <c r="J147" s="810"/>
      <c r="L147" s="433">
        <v>1</v>
      </c>
      <c r="M147" s="435" t="s">
        <v>207</v>
      </c>
    </row>
    <row r="148" spans="3:13" s="88" customFormat="1" ht="59.5" customHeight="1" x14ac:dyDescent="0.25">
      <c r="C148" s="246"/>
      <c r="D148" s="246"/>
      <c r="E148" s="806"/>
      <c r="F148" s="807"/>
      <c r="G148" s="808" t="s">
        <v>252</v>
      </c>
      <c r="H148" s="809"/>
      <c r="I148" s="809"/>
      <c r="J148" s="810"/>
      <c r="L148" s="433">
        <v>1</v>
      </c>
      <c r="M148" s="435" t="s">
        <v>208</v>
      </c>
    </row>
    <row r="149" spans="3:13" s="88" customFormat="1" ht="59.5" customHeight="1" x14ac:dyDescent="0.25">
      <c r="C149" s="246"/>
      <c r="D149" s="246"/>
      <c r="E149" s="806"/>
      <c r="F149" s="807"/>
      <c r="G149" s="808" t="s">
        <v>252</v>
      </c>
      <c r="H149" s="809"/>
      <c r="I149" s="809"/>
      <c r="J149" s="810"/>
      <c r="L149" s="432">
        <v>1</v>
      </c>
      <c r="M149" s="435" t="s">
        <v>209</v>
      </c>
    </row>
    <row r="150" spans="3:13" s="88" customFormat="1" ht="10.5" x14ac:dyDescent="0.25">
      <c r="J150" s="89"/>
      <c r="L150" s="432">
        <v>1</v>
      </c>
      <c r="M150" s="436" t="s">
        <v>276</v>
      </c>
    </row>
    <row r="151" spans="3:13" s="88" customFormat="1" ht="10.5" x14ac:dyDescent="0.25">
      <c r="J151" s="89"/>
      <c r="L151" s="498"/>
      <c r="M151" s="498"/>
    </row>
    <row r="152" spans="3:13" s="88" customFormat="1" ht="10.5" hidden="1" x14ac:dyDescent="0.25">
      <c r="J152" s="89"/>
      <c r="L152" s="498"/>
    </row>
    <row r="153" spans="3:13" s="88" customFormat="1" ht="10.5" hidden="1" x14ac:dyDescent="0.25">
      <c r="J153" s="89"/>
      <c r="L153" s="498"/>
    </row>
    <row r="154" spans="3:13" s="88" customFormat="1" ht="10.5" hidden="1" x14ac:dyDescent="0.25">
      <c r="J154" s="89"/>
    </row>
    <row r="155" spans="3:13" s="88" customFormat="1" ht="10.5" hidden="1" x14ac:dyDescent="0.25">
      <c r="J155" s="89"/>
    </row>
    <row r="156" spans="3:13" s="88" customFormat="1" ht="10.5" hidden="1" x14ac:dyDescent="0.25">
      <c r="J156" s="89"/>
    </row>
    <row r="157" spans="3:13" s="88" customFormat="1" ht="10.5" hidden="1" x14ac:dyDescent="0.25">
      <c r="J157" s="89"/>
    </row>
    <row r="158" spans="3:13" s="88" customFormat="1" ht="10.5" hidden="1" x14ac:dyDescent="0.25">
      <c r="J158" s="89"/>
    </row>
    <row r="159" spans="3:13" s="88" customFormat="1" ht="10.5" hidden="1" x14ac:dyDescent="0.25">
      <c r="J159" s="89"/>
    </row>
    <row r="160" spans="3:13" s="88" customFormat="1" ht="10.5" hidden="1" x14ac:dyDescent="0.25">
      <c r="J160" s="89"/>
    </row>
    <row r="161" spans="10:10" s="88" customFormat="1" ht="10.5" hidden="1" x14ac:dyDescent="0.25">
      <c r="J161" s="89"/>
    </row>
    <row r="162" spans="10:10" s="88" customFormat="1" ht="10.5" hidden="1" x14ac:dyDescent="0.25">
      <c r="J162" s="89"/>
    </row>
    <row r="163" spans="10:10" s="88" customFormat="1" ht="10.5" hidden="1" x14ac:dyDescent="0.25">
      <c r="J163" s="89"/>
    </row>
    <row r="164" spans="10:10" s="88" customFormat="1" ht="10.5" hidden="1" x14ac:dyDescent="0.25">
      <c r="J164" s="89"/>
    </row>
    <row r="165" spans="10:10" s="88" customFormat="1" ht="10.5" hidden="1" x14ac:dyDescent="0.25">
      <c r="J165" s="89"/>
    </row>
    <row r="166" spans="10:10" s="88" customFormat="1" ht="10.5" hidden="1" x14ac:dyDescent="0.25">
      <c r="J166" s="89"/>
    </row>
    <row r="167" spans="10:10" s="88" customFormat="1" ht="10.5" hidden="1" x14ac:dyDescent="0.25">
      <c r="J167" s="89"/>
    </row>
    <row r="168" spans="10:10" s="88" customFormat="1" ht="10.5" hidden="1" x14ac:dyDescent="0.25">
      <c r="J168" s="89"/>
    </row>
    <row r="169" spans="10:10" s="88" customFormat="1" ht="10.5" hidden="1" x14ac:dyDescent="0.25">
      <c r="J169" s="89"/>
    </row>
    <row r="170" spans="10:10" s="88" customFormat="1" ht="10.5" hidden="1" x14ac:dyDescent="0.25">
      <c r="J170" s="89"/>
    </row>
    <row r="171" spans="10:10" s="88" customFormat="1" ht="10.5" hidden="1" x14ac:dyDescent="0.25">
      <c r="J171" s="89"/>
    </row>
    <row r="172" spans="10:10" s="88" customFormat="1" ht="10.5" hidden="1" x14ac:dyDescent="0.25">
      <c r="J172" s="89"/>
    </row>
    <row r="173" spans="10:10" s="88" customFormat="1" ht="10.5" hidden="1" x14ac:dyDescent="0.25">
      <c r="J173" s="89"/>
    </row>
    <row r="174" spans="10:10" s="88" customFormat="1" ht="10.5" hidden="1" x14ac:dyDescent="0.25">
      <c r="J174" s="89"/>
    </row>
    <row r="175" spans="10:10" s="88" customFormat="1" ht="10.5" hidden="1" x14ac:dyDescent="0.25">
      <c r="J175" s="89"/>
    </row>
    <row r="176" spans="10:10" s="88" customFormat="1" ht="10.5" hidden="1" x14ac:dyDescent="0.25">
      <c r="J176" s="89"/>
    </row>
    <row r="177" spans="10:10" s="88" customFormat="1" ht="10.5" hidden="1" x14ac:dyDescent="0.25">
      <c r="J177" s="89"/>
    </row>
    <row r="178" spans="10:10" s="88" customFormat="1" ht="10.5" hidden="1" x14ac:dyDescent="0.25">
      <c r="J178" s="89"/>
    </row>
    <row r="179" spans="10:10" ht="10.5" hidden="1" x14ac:dyDescent="0.25"/>
    <row r="180" spans="10:10" ht="10.5" hidden="1" x14ac:dyDescent="0.25"/>
    <row r="181" spans="10:10" ht="10.5" hidden="1" x14ac:dyDescent="0.25"/>
    <row r="182" spans="10:10" ht="10.5" hidden="1" x14ac:dyDescent="0.25"/>
    <row r="183" spans="10:10" ht="10.5" hidden="1" x14ac:dyDescent="0.25"/>
    <row r="184" spans="10:10" ht="10.5" hidden="1" x14ac:dyDescent="0.25"/>
    <row r="185" spans="10:10" ht="10.5" hidden="1" x14ac:dyDescent="0.25"/>
    <row r="186" spans="10:10" ht="10.5" hidden="1" x14ac:dyDescent="0.25"/>
    <row r="187" spans="10:10" ht="10.5" hidden="1" x14ac:dyDescent="0.25"/>
    <row r="188" spans="10:10" ht="10.5" hidden="1" x14ac:dyDescent="0.25"/>
    <row r="189" spans="10:10" ht="10.5" hidden="1" x14ac:dyDescent="0.25"/>
    <row r="190" spans="10:10" ht="10.5" hidden="1" x14ac:dyDescent="0.25"/>
    <row r="191" spans="10:10" ht="10.5" hidden="1" x14ac:dyDescent="0.25"/>
    <row r="192" spans="10:10" ht="10.5" hidden="1" x14ac:dyDescent="0.25"/>
    <row r="193" ht="10.5" hidden="1" x14ac:dyDescent="0.25"/>
    <row r="194" ht="10.5" hidden="1" x14ac:dyDescent="0.25"/>
    <row r="195" ht="10.5" hidden="1" x14ac:dyDescent="0.25"/>
    <row r="196" ht="10.5" hidden="1" x14ac:dyDescent="0.25"/>
    <row r="197" ht="10.5" hidden="1" x14ac:dyDescent="0.25"/>
    <row r="198" ht="10.5" hidden="1" x14ac:dyDescent="0.25"/>
    <row r="199" ht="10.5" hidden="1" x14ac:dyDescent="0.25"/>
    <row r="200" ht="10.5" hidden="1" x14ac:dyDescent="0.25"/>
    <row r="201" ht="10.5" hidden="1" x14ac:dyDescent="0.25"/>
    <row r="202" ht="10.5" hidden="1" x14ac:dyDescent="0.25"/>
    <row r="203" ht="10.5" hidden="1" x14ac:dyDescent="0.25"/>
    <row r="204" ht="10.5" hidden="1" x14ac:dyDescent="0.25"/>
    <row r="205" ht="10.5" hidden="1" x14ac:dyDescent="0.25"/>
    <row r="206" ht="10.5" hidden="1" x14ac:dyDescent="0.25"/>
    <row r="207" ht="10.5" hidden="1" x14ac:dyDescent="0.25"/>
    <row r="208" ht="10.5" hidden="1" x14ac:dyDescent="0.25"/>
    <row r="209" ht="10.5" hidden="1" x14ac:dyDescent="0.25"/>
    <row r="210" ht="10.5" hidden="1" x14ac:dyDescent="0.25"/>
    <row r="211" ht="10.5" hidden="1" x14ac:dyDescent="0.25"/>
    <row r="212" ht="10.5" hidden="1" x14ac:dyDescent="0.25"/>
    <row r="213" ht="10.5" hidden="1" x14ac:dyDescent="0.25"/>
    <row r="214" ht="10.5" hidden="1" x14ac:dyDescent="0.25"/>
    <row r="215" ht="10.5" hidden="1" x14ac:dyDescent="0.25"/>
    <row r="216" ht="10.5" hidden="1" x14ac:dyDescent="0.25"/>
    <row r="217" ht="10.5" hidden="1" x14ac:dyDescent="0.25"/>
    <row r="218" ht="10.5" hidden="1" x14ac:dyDescent="0.25"/>
    <row r="219" ht="10.5" hidden="1" x14ac:dyDescent="0.25"/>
    <row r="220" ht="10.5" hidden="1" x14ac:dyDescent="0.25"/>
    <row r="221" ht="10.5" hidden="1" x14ac:dyDescent="0.25"/>
    <row r="222" ht="10.5" hidden="1" x14ac:dyDescent="0.25"/>
    <row r="223" ht="10.5" hidden="1" x14ac:dyDescent="0.25"/>
    <row r="224" ht="10.5" hidden="1" x14ac:dyDescent="0.25"/>
    <row r="225" ht="10.5" hidden="1" x14ac:dyDescent="0.25"/>
    <row r="226" ht="10.5" hidden="1" x14ac:dyDescent="0.25"/>
    <row r="227" ht="10.5" hidden="1" x14ac:dyDescent="0.25"/>
    <row r="228" ht="10.5" hidden="1" x14ac:dyDescent="0.25"/>
    <row r="229" ht="10.5" hidden="1" x14ac:dyDescent="0.25"/>
    <row r="230" ht="10.5" hidden="1" x14ac:dyDescent="0.25"/>
    <row r="231" ht="10.5" hidden="1" x14ac:dyDescent="0.25"/>
    <row r="232" ht="10.5" hidden="1" x14ac:dyDescent="0.25"/>
    <row r="233" ht="10.5" hidden="1" x14ac:dyDescent="0.25"/>
    <row r="234" ht="10.5" hidden="1" x14ac:dyDescent="0.25"/>
    <row r="235" ht="10.5" hidden="1" x14ac:dyDescent="0.25"/>
    <row r="236" ht="10.5" hidden="1" x14ac:dyDescent="0.25"/>
    <row r="237" ht="10.5" hidden="1" x14ac:dyDescent="0.25"/>
    <row r="238" ht="10.5" hidden="1" x14ac:dyDescent="0.25"/>
    <row r="239" ht="10.5" hidden="1" x14ac:dyDescent="0.25"/>
    <row r="240" ht="10.5" hidden="1" x14ac:dyDescent="0.25"/>
    <row r="241" ht="10.5" hidden="1" x14ac:dyDescent="0.25"/>
    <row r="242" ht="10.5" hidden="1" x14ac:dyDescent="0.25"/>
    <row r="243" ht="10.5" hidden="1" x14ac:dyDescent="0.25"/>
    <row r="244" ht="10.5" hidden="1" x14ac:dyDescent="0.25"/>
    <row r="245" ht="10.5" hidden="1" x14ac:dyDescent="0.25"/>
    <row r="246" ht="10.5" hidden="1" x14ac:dyDescent="0.25"/>
    <row r="247" ht="10.5" hidden="1" x14ac:dyDescent="0.25"/>
    <row r="248" ht="10.5" hidden="1" x14ac:dyDescent="0.25"/>
    <row r="249" ht="10.5" hidden="1" x14ac:dyDescent="0.25"/>
    <row r="250" ht="10.5" hidden="1" x14ac:dyDescent="0.25"/>
    <row r="251" ht="10.5" hidden="1" x14ac:dyDescent="0.25"/>
    <row r="252" ht="10.5" hidden="1" x14ac:dyDescent="0.25"/>
    <row r="253" ht="10.5" hidden="1" x14ac:dyDescent="0.25"/>
    <row r="254" ht="10.5" hidden="1" x14ac:dyDescent="0.25"/>
    <row r="255" ht="10.5" hidden="1" x14ac:dyDescent="0.25"/>
    <row r="256" ht="10.5" hidden="1" x14ac:dyDescent="0.25"/>
    <row r="257" ht="10.5" hidden="1" x14ac:dyDescent="0.25"/>
    <row r="258" ht="10.5" hidden="1" x14ac:dyDescent="0.25"/>
    <row r="259" ht="10.5" hidden="1" x14ac:dyDescent="0.25"/>
    <row r="260" ht="10.5" hidden="1" x14ac:dyDescent="0.25"/>
    <row r="261" ht="10.5" hidden="1" x14ac:dyDescent="0.25"/>
    <row r="262" ht="10.5" hidden="1" x14ac:dyDescent="0.25"/>
    <row r="263" ht="10.5" hidden="1" x14ac:dyDescent="0.25"/>
    <row r="264" ht="10.5" hidden="1" x14ac:dyDescent="0.25"/>
    <row r="265" ht="10.5" hidden="1" x14ac:dyDescent="0.25"/>
    <row r="266" ht="10.5" hidden="1" x14ac:dyDescent="0.25"/>
    <row r="267" ht="10.5" hidden="1" x14ac:dyDescent="0.25"/>
    <row r="268" ht="10.5" hidden="1" x14ac:dyDescent="0.25"/>
    <row r="269" ht="10.5" hidden="1" x14ac:dyDescent="0.25"/>
    <row r="270" ht="10.5" hidden="1" x14ac:dyDescent="0.25"/>
    <row r="271" ht="10.5" hidden="1" x14ac:dyDescent="0.25"/>
    <row r="272" ht="10.5" hidden="1" x14ac:dyDescent="0.25"/>
    <row r="273" ht="10.5" hidden="1" x14ac:dyDescent="0.25"/>
    <row r="274" ht="10.5" hidden="1" x14ac:dyDescent="0.25"/>
    <row r="275" ht="10.5" hidden="1" x14ac:dyDescent="0.25"/>
    <row r="276" ht="10.5" hidden="1" x14ac:dyDescent="0.25"/>
    <row r="277" ht="10.5" hidden="1" x14ac:dyDescent="0.25"/>
    <row r="278" ht="10.5" hidden="1" x14ac:dyDescent="0.25"/>
    <row r="279" ht="10.5" hidden="1" x14ac:dyDescent="0.25"/>
    <row r="280" ht="10.5" hidden="1" x14ac:dyDescent="0.25"/>
    <row r="281" ht="10.5" hidden="1" x14ac:dyDescent="0.25"/>
    <row r="282" ht="10.5" hidden="1" x14ac:dyDescent="0.25"/>
    <row r="283" ht="10.5" hidden="1" x14ac:dyDescent="0.25"/>
    <row r="284" ht="10.5" hidden="1" x14ac:dyDescent="0.25"/>
    <row r="285" ht="10.5" hidden="1" x14ac:dyDescent="0.25"/>
    <row r="286" ht="10.5" hidden="1" x14ac:dyDescent="0.25"/>
    <row r="287" ht="10.5" hidden="1" x14ac:dyDescent="0.25"/>
    <row r="288" ht="10.5" hidden="1" x14ac:dyDescent="0.25"/>
    <row r="289" ht="10.5" hidden="1" x14ac:dyDescent="0.25"/>
    <row r="290" ht="10.5" hidden="1" x14ac:dyDescent="0.25"/>
    <row r="291" ht="10.5" hidden="1" x14ac:dyDescent="0.25"/>
    <row r="292" ht="10.5" hidden="1" x14ac:dyDescent="0.25"/>
    <row r="293" ht="10.5" hidden="1" x14ac:dyDescent="0.25"/>
    <row r="294" ht="10.5" hidden="1" x14ac:dyDescent="0.25"/>
    <row r="295" ht="10.5" hidden="1" x14ac:dyDescent="0.25"/>
    <row r="296" ht="10.5" hidden="1" x14ac:dyDescent="0.25"/>
    <row r="297" ht="10.5" hidden="1" x14ac:dyDescent="0.25"/>
    <row r="298" ht="10.5" hidden="1" x14ac:dyDescent="0.25"/>
    <row r="299" ht="10.5" hidden="1" x14ac:dyDescent="0.25"/>
    <row r="300" ht="10.5" hidden="1" x14ac:dyDescent="0.25"/>
    <row r="301" ht="10.5" hidden="1" x14ac:dyDescent="0.25"/>
    <row r="302" ht="10.5" hidden="1" x14ac:dyDescent="0.25"/>
    <row r="303" ht="10.5" hidden="1" x14ac:dyDescent="0.25"/>
    <row r="304" ht="10.5" hidden="1" x14ac:dyDescent="0.25"/>
    <row r="305" ht="10.5" hidden="1" x14ac:dyDescent="0.25"/>
    <row r="306" ht="10.5" hidden="1" x14ac:dyDescent="0.25"/>
    <row r="307" ht="10.5" hidden="1" x14ac:dyDescent="0.25"/>
    <row r="308" ht="10.5" hidden="1" x14ac:dyDescent="0.25"/>
    <row r="309" ht="10.5" hidden="1" x14ac:dyDescent="0.25"/>
    <row r="310" ht="10.5" hidden="1" x14ac:dyDescent="0.25"/>
    <row r="311" ht="10.5" hidden="1" x14ac:dyDescent="0.25"/>
    <row r="312" ht="10.5" hidden="1" x14ac:dyDescent="0.25"/>
    <row r="313" ht="10.5" hidden="1" x14ac:dyDescent="0.25"/>
    <row r="314" ht="10.5" hidden="1" x14ac:dyDescent="0.25"/>
    <row r="315" ht="10.5" hidden="1" x14ac:dyDescent="0.25"/>
    <row r="316" ht="10.5" hidden="1" x14ac:dyDescent="0.25"/>
    <row r="317" ht="10.5" hidden="1" x14ac:dyDescent="0.25"/>
    <row r="318" ht="10.5" hidden="1" x14ac:dyDescent="0.25"/>
    <row r="319" ht="10.5" hidden="1" x14ac:dyDescent="0.25"/>
    <row r="320" ht="10.5" hidden="1" x14ac:dyDescent="0.25"/>
    <row r="321" ht="10.5" hidden="1" x14ac:dyDescent="0.25"/>
    <row r="322" ht="10.5" hidden="1" x14ac:dyDescent="0.25"/>
    <row r="323" ht="10.5" hidden="1" x14ac:dyDescent="0.25"/>
    <row r="324" ht="10.5" hidden="1" x14ac:dyDescent="0.25"/>
    <row r="325" ht="10.5" hidden="1" x14ac:dyDescent="0.25"/>
    <row r="326" ht="10.5" hidden="1" x14ac:dyDescent="0.25"/>
    <row r="327" ht="10.5" hidden="1" x14ac:dyDescent="0.25"/>
    <row r="328" ht="10.5" hidden="1" x14ac:dyDescent="0.25"/>
    <row r="329" ht="10.5" hidden="1" x14ac:dyDescent="0.25"/>
    <row r="330" ht="10.5" hidden="1" x14ac:dyDescent="0.25"/>
    <row r="331" ht="10.5" hidden="1" x14ac:dyDescent="0.25"/>
    <row r="332" ht="10.5" hidden="1" x14ac:dyDescent="0.25"/>
    <row r="333" ht="10.5" hidden="1" x14ac:dyDescent="0.25"/>
    <row r="334" ht="10.5" hidden="1" x14ac:dyDescent="0.25"/>
    <row r="335" ht="10.5" hidden="1" x14ac:dyDescent="0.25"/>
    <row r="336" ht="10.5" hidden="1" x14ac:dyDescent="0.25"/>
    <row r="337" ht="10.5" hidden="1" x14ac:dyDescent="0.25"/>
    <row r="338" ht="10.5" hidden="1" x14ac:dyDescent="0.25"/>
    <row r="339" ht="10.5" hidden="1" x14ac:dyDescent="0.25"/>
    <row r="340" ht="10.5" hidden="1" x14ac:dyDescent="0.25"/>
    <row r="341" ht="10.5" hidden="1" x14ac:dyDescent="0.25"/>
    <row r="342" ht="10.5" hidden="1" x14ac:dyDescent="0.25"/>
    <row r="343" ht="10.5" hidden="1" x14ac:dyDescent="0.25"/>
    <row r="344" ht="10.5" hidden="1" x14ac:dyDescent="0.25"/>
    <row r="345" ht="10.5" hidden="1" x14ac:dyDescent="0.25"/>
    <row r="346" ht="10.5" hidden="1" x14ac:dyDescent="0.25"/>
    <row r="347" ht="10.5" hidden="1" x14ac:dyDescent="0.25"/>
    <row r="348" ht="10.5" hidden="1" x14ac:dyDescent="0.25"/>
    <row r="349" ht="10.5" hidden="1" x14ac:dyDescent="0.25"/>
    <row r="350" ht="10.5" hidden="1" x14ac:dyDescent="0.25"/>
    <row r="351" ht="10.5" hidden="1" x14ac:dyDescent="0.25"/>
    <row r="352" ht="10.5" hidden="1" x14ac:dyDescent="0.25"/>
    <row r="353" ht="10.5" hidden="1" x14ac:dyDescent="0.25"/>
    <row r="354" ht="10.5" hidden="1" x14ac:dyDescent="0.25"/>
    <row r="355" ht="10.5" hidden="1" x14ac:dyDescent="0.25"/>
    <row r="356" ht="10.5" hidden="1" x14ac:dyDescent="0.25"/>
    <row r="357" ht="10.5" hidden="1" x14ac:dyDescent="0.25"/>
    <row r="358" ht="10.5" hidden="1" x14ac:dyDescent="0.25"/>
    <row r="359" ht="10.5" hidden="1" x14ac:dyDescent="0.25"/>
    <row r="360" ht="10.5" hidden="1" x14ac:dyDescent="0.25"/>
    <row r="361" ht="10.5" hidden="1" x14ac:dyDescent="0.25"/>
    <row r="362" ht="10.5" hidden="1" x14ac:dyDescent="0.25"/>
    <row r="363" ht="10.5" hidden="1" x14ac:dyDescent="0.25"/>
    <row r="364" ht="10.5" hidden="1" x14ac:dyDescent="0.25"/>
    <row r="365" ht="10.5" hidden="1" x14ac:dyDescent="0.25"/>
    <row r="366" ht="10.5" hidden="1" x14ac:dyDescent="0.25"/>
    <row r="367" ht="10.5" hidden="1" x14ac:dyDescent="0.25"/>
    <row r="368" ht="10.5" hidden="1" x14ac:dyDescent="0.25"/>
    <row r="369" ht="10.5" hidden="1" x14ac:dyDescent="0.25"/>
    <row r="370" ht="10.5" hidden="1" x14ac:dyDescent="0.25"/>
    <row r="371" ht="10.5" hidden="1" x14ac:dyDescent="0.25"/>
    <row r="372" ht="10.5" hidden="1" x14ac:dyDescent="0.25"/>
    <row r="373" ht="10.5" hidden="1" x14ac:dyDescent="0.25"/>
    <row r="374" ht="10.5" hidden="1" x14ac:dyDescent="0.25"/>
    <row r="375" ht="10.5" hidden="1" x14ac:dyDescent="0.25"/>
    <row r="376" ht="10.5" hidden="1" x14ac:dyDescent="0.25"/>
    <row r="377" ht="10.5" hidden="1" x14ac:dyDescent="0.25"/>
    <row r="378" ht="10.5" hidden="1" x14ac:dyDescent="0.25"/>
    <row r="379" ht="10.5" hidden="1" x14ac:dyDescent="0.25"/>
    <row r="380" ht="10.5" hidden="1" x14ac:dyDescent="0.25"/>
    <row r="381" ht="10.5" hidden="1" x14ac:dyDescent="0.25"/>
    <row r="382" ht="10.5" hidden="1" x14ac:dyDescent="0.25"/>
    <row r="383" ht="10.5" hidden="1" x14ac:dyDescent="0.25"/>
    <row r="384" ht="10.5" hidden="1" x14ac:dyDescent="0.25"/>
    <row r="385" ht="10.5" hidden="1" x14ac:dyDescent="0.25"/>
    <row r="386" ht="10.5" hidden="1" x14ac:dyDescent="0.25"/>
    <row r="387" ht="10.5" hidden="1" x14ac:dyDescent="0.25"/>
    <row r="388" ht="10.5" hidden="1" x14ac:dyDescent="0.25"/>
    <row r="389" ht="10.5" hidden="1" x14ac:dyDescent="0.25"/>
    <row r="390" ht="10.5" hidden="1" x14ac:dyDescent="0.25"/>
    <row r="391" ht="10.5" hidden="1" x14ac:dyDescent="0.25"/>
    <row r="392" ht="10.5" hidden="1" x14ac:dyDescent="0.25"/>
    <row r="393" ht="10.5" hidden="1" x14ac:dyDescent="0.25"/>
    <row r="394" ht="10.5" hidden="1" x14ac:dyDescent="0.25"/>
    <row r="395" ht="10.5" hidden="1" x14ac:dyDescent="0.25"/>
    <row r="396" ht="10.5" hidden="1" x14ac:dyDescent="0.25"/>
    <row r="397" ht="10.5" hidden="1" x14ac:dyDescent="0.25"/>
    <row r="398" ht="10.5" hidden="1" x14ac:dyDescent="0.25"/>
    <row r="399" ht="10.5" hidden="1" x14ac:dyDescent="0.25"/>
    <row r="400" ht="10.5" hidden="1" x14ac:dyDescent="0.25"/>
    <row r="401" ht="10.5" hidden="1" x14ac:dyDescent="0.25"/>
    <row r="402" ht="10.5" hidden="1" x14ac:dyDescent="0.25"/>
    <row r="403" ht="10.5" hidden="1" x14ac:dyDescent="0.25"/>
    <row r="404" ht="10.5" hidden="1" x14ac:dyDescent="0.25"/>
    <row r="405" ht="10.5" hidden="1" x14ac:dyDescent="0.25"/>
    <row r="406" ht="10.5" hidden="1" x14ac:dyDescent="0.25"/>
    <row r="407" ht="10.5" hidden="1" x14ac:dyDescent="0.25"/>
    <row r="408" ht="10.5" hidden="1" x14ac:dyDescent="0.25"/>
    <row r="409" ht="10.5" hidden="1" x14ac:dyDescent="0.25"/>
    <row r="410" ht="10.5" hidden="1" x14ac:dyDescent="0.25"/>
    <row r="411" ht="10.5" hidden="1" x14ac:dyDescent="0.25"/>
    <row r="412" ht="10.5" hidden="1" x14ac:dyDescent="0.25"/>
    <row r="413" ht="10.5" hidden="1" x14ac:dyDescent="0.25"/>
    <row r="414" ht="10.5" hidden="1" x14ac:dyDescent="0.25"/>
    <row r="415" ht="10.5" hidden="1" x14ac:dyDescent="0.25"/>
    <row r="416" ht="10.5" hidden="1" x14ac:dyDescent="0.25"/>
    <row r="417" ht="10.5" hidden="1" x14ac:dyDescent="0.25"/>
    <row r="418" ht="10.5" hidden="1" x14ac:dyDescent="0.25"/>
    <row r="419" ht="10.5" hidden="1" x14ac:dyDescent="0.25"/>
    <row r="420" ht="10.5" hidden="1" x14ac:dyDescent="0.25"/>
    <row r="421" ht="10.5" hidden="1" x14ac:dyDescent="0.25"/>
    <row r="422" ht="10.5" hidden="1" x14ac:dyDescent="0.25"/>
    <row r="423" ht="10.5" hidden="1" x14ac:dyDescent="0.25"/>
    <row r="424" ht="10.5" hidden="1" x14ac:dyDescent="0.25"/>
    <row r="425" ht="10.5" hidden="1" x14ac:dyDescent="0.25"/>
    <row r="426" ht="10.5" hidden="1" x14ac:dyDescent="0.25"/>
    <row r="427" ht="10.5" hidden="1" x14ac:dyDescent="0.25"/>
    <row r="428" ht="10.5" hidden="1" x14ac:dyDescent="0.25"/>
    <row r="429" ht="10.5" hidden="1" x14ac:dyDescent="0.25"/>
    <row r="430" ht="10.5" hidden="1" x14ac:dyDescent="0.25"/>
    <row r="431" ht="10.5" hidden="1" x14ac:dyDescent="0.25"/>
    <row r="432" ht="10.5" hidden="1" x14ac:dyDescent="0.25"/>
    <row r="433" ht="10.5" hidden="1" x14ac:dyDescent="0.25"/>
    <row r="434" ht="10.5" hidden="1" x14ac:dyDescent="0.25"/>
    <row r="435" ht="10.5" hidden="1" x14ac:dyDescent="0.25"/>
    <row r="436" ht="10.5" hidden="1" x14ac:dyDescent="0.25"/>
    <row r="437" ht="10.5" hidden="1" x14ac:dyDescent="0.25"/>
    <row r="438" ht="10.5" hidden="1" x14ac:dyDescent="0.25"/>
    <row r="439" ht="10.5" hidden="1" x14ac:dyDescent="0.25"/>
    <row r="440" ht="10.5" hidden="1" x14ac:dyDescent="0.25"/>
    <row r="441" ht="10.5" hidden="1" x14ac:dyDescent="0.25"/>
    <row r="442" ht="10.5" hidden="1" x14ac:dyDescent="0.25"/>
    <row r="443" ht="10.5" hidden="1" x14ac:dyDescent="0.25"/>
    <row r="444" ht="10.5" hidden="1" x14ac:dyDescent="0.25"/>
    <row r="445" ht="10.5" hidden="1" x14ac:dyDescent="0.25"/>
    <row r="446" ht="10.5" hidden="1" x14ac:dyDescent="0.25"/>
    <row r="447" ht="10.5" hidden="1" x14ac:dyDescent="0.25"/>
    <row r="448" ht="10.5" hidden="1" x14ac:dyDescent="0.25"/>
    <row r="449" ht="10.5" hidden="1" x14ac:dyDescent="0.25"/>
    <row r="450" ht="10.5" hidden="1" x14ac:dyDescent="0.25"/>
    <row r="451" ht="10.5" hidden="1" x14ac:dyDescent="0.25"/>
    <row r="452" ht="10.5" hidden="1" x14ac:dyDescent="0.25"/>
    <row r="453" ht="10.5" hidden="1" x14ac:dyDescent="0.25"/>
    <row r="454" ht="10.5" hidden="1" x14ac:dyDescent="0.25"/>
    <row r="455" ht="10.5" hidden="1" x14ac:dyDescent="0.25"/>
    <row r="456" ht="10.5" hidden="1" x14ac:dyDescent="0.25"/>
    <row r="457" ht="10.5" hidden="1" x14ac:dyDescent="0.25"/>
    <row r="458" ht="10.5" hidden="1" x14ac:dyDescent="0.25"/>
    <row r="459" ht="10.5" hidden="1" x14ac:dyDescent="0.25"/>
    <row r="460" ht="10.5" hidden="1" x14ac:dyDescent="0.25"/>
    <row r="461" ht="10.5" hidden="1" x14ac:dyDescent="0.25"/>
    <row r="462" ht="10.5" hidden="1" x14ac:dyDescent="0.25"/>
    <row r="463" ht="10.5" hidden="1" x14ac:dyDescent="0.25"/>
    <row r="464" ht="10.5" hidden="1" x14ac:dyDescent="0.25"/>
    <row r="465" ht="10.5" hidden="1" x14ac:dyDescent="0.25"/>
    <row r="466" ht="10.5" hidden="1" x14ac:dyDescent="0.25"/>
    <row r="467" ht="10.5" hidden="1" x14ac:dyDescent="0.25"/>
    <row r="468" ht="10.5" hidden="1" x14ac:dyDescent="0.25"/>
    <row r="469" ht="10.5" hidden="1" x14ac:dyDescent="0.25"/>
    <row r="470" ht="10.5" hidden="1" x14ac:dyDescent="0.25"/>
    <row r="471" ht="10.5" hidden="1" x14ac:dyDescent="0.25"/>
    <row r="472" ht="10.5" hidden="1" x14ac:dyDescent="0.25"/>
    <row r="473" ht="10.5" hidden="1" x14ac:dyDescent="0.25"/>
    <row r="474" ht="10.5" hidden="1" x14ac:dyDescent="0.25"/>
    <row r="475" ht="10.5" hidden="1" x14ac:dyDescent="0.25"/>
    <row r="476" ht="10.5" hidden="1" x14ac:dyDescent="0.25"/>
    <row r="477" ht="10.5" hidden="1" x14ac:dyDescent="0.25"/>
    <row r="478" ht="10.5" hidden="1" x14ac:dyDescent="0.25"/>
    <row r="479" ht="10.5" hidden="1" x14ac:dyDescent="0.25"/>
    <row r="480" ht="10.5" hidden="1" x14ac:dyDescent="0.25"/>
    <row r="481" ht="10.5" hidden="1" x14ac:dyDescent="0.25"/>
    <row r="482" ht="10.5" hidden="1" x14ac:dyDescent="0.25"/>
    <row r="483" ht="10.5" hidden="1" x14ac:dyDescent="0.25"/>
    <row r="484" ht="10.5" hidden="1" x14ac:dyDescent="0.25"/>
    <row r="485" ht="10.5" hidden="1" x14ac:dyDescent="0.25"/>
    <row r="486" ht="10.5" hidden="1" x14ac:dyDescent="0.25"/>
    <row r="487" ht="10.5" hidden="1" x14ac:dyDescent="0.25"/>
    <row r="488" ht="10.5" hidden="1" x14ac:dyDescent="0.25"/>
    <row r="489" ht="10.5" hidden="1" x14ac:dyDescent="0.25"/>
    <row r="490" ht="10.5" hidden="1" x14ac:dyDescent="0.25"/>
    <row r="491" ht="10.5" hidden="1" x14ac:dyDescent="0.25"/>
    <row r="492" ht="10.5" hidden="1" x14ac:dyDescent="0.25"/>
    <row r="493" ht="10.5" hidden="1" x14ac:dyDescent="0.25"/>
    <row r="494" ht="10.5" hidden="1" x14ac:dyDescent="0.25"/>
    <row r="495" ht="10.5" hidden="1" x14ac:dyDescent="0.25"/>
    <row r="496" ht="10.5" hidden="1" x14ac:dyDescent="0.25"/>
    <row r="497" ht="10.5" hidden="1" x14ac:dyDescent="0.25"/>
    <row r="498" ht="10.5" hidden="1" x14ac:dyDescent="0.25"/>
    <row r="499" ht="10.5" hidden="1" x14ac:dyDescent="0.25"/>
    <row r="500" ht="10.5" hidden="1" x14ac:dyDescent="0.25"/>
    <row r="501" ht="10.5" hidden="1" x14ac:dyDescent="0.25"/>
    <row r="502" ht="10.5" hidden="1" x14ac:dyDescent="0.25"/>
    <row r="503" ht="10.5" hidden="1" x14ac:dyDescent="0.25"/>
    <row r="504" ht="10.5" hidden="1" x14ac:dyDescent="0.25"/>
    <row r="505" ht="10.5" hidden="1" x14ac:dyDescent="0.25"/>
    <row r="506" ht="10.5" hidden="1" x14ac:dyDescent="0.25"/>
    <row r="507" ht="10.5" hidden="1" x14ac:dyDescent="0.25"/>
    <row r="508" ht="10.5" hidden="1" x14ac:dyDescent="0.25"/>
    <row r="509" ht="10.5" hidden="1" x14ac:dyDescent="0.25"/>
    <row r="510" ht="10.5" hidden="1" x14ac:dyDescent="0.25"/>
    <row r="511" ht="10.5" hidden="1" x14ac:dyDescent="0.25"/>
    <row r="512" ht="10.5" hidden="1" x14ac:dyDescent="0.25"/>
    <row r="513" ht="10.5" hidden="1" x14ac:dyDescent="0.25"/>
    <row r="514" ht="10.5" hidden="1" x14ac:dyDescent="0.25"/>
    <row r="515" ht="10.5" hidden="1" x14ac:dyDescent="0.25"/>
    <row r="516" ht="10.5" hidden="1" x14ac:dyDescent="0.25"/>
    <row r="517" ht="10.5" hidden="1" x14ac:dyDescent="0.25"/>
    <row r="518" ht="10.5" hidden="1" x14ac:dyDescent="0.25"/>
    <row r="519" ht="10.5" hidden="1" x14ac:dyDescent="0.25"/>
    <row r="520" ht="10.5" hidden="1" x14ac:dyDescent="0.25"/>
    <row r="521" ht="10.5" hidden="1" x14ac:dyDescent="0.25"/>
    <row r="522" ht="10.5" hidden="1" x14ac:dyDescent="0.25"/>
    <row r="523" ht="10.5" hidden="1" x14ac:dyDescent="0.25"/>
    <row r="524" ht="10.5" hidden="1" x14ac:dyDescent="0.25"/>
    <row r="525" ht="10.5" hidden="1" x14ac:dyDescent="0.25"/>
    <row r="526" ht="10.5" hidden="1" x14ac:dyDescent="0.25"/>
    <row r="527" ht="10.5" hidden="1" x14ac:dyDescent="0.25"/>
    <row r="528" ht="10.5" hidden="1" x14ac:dyDescent="0.25"/>
    <row r="529" ht="10.5" hidden="1" x14ac:dyDescent="0.25"/>
    <row r="530" ht="10.5" hidden="1" x14ac:dyDescent="0.25"/>
    <row r="531" ht="10.5" hidden="1" x14ac:dyDescent="0.25"/>
    <row r="532" ht="10.5" hidden="1" x14ac:dyDescent="0.25"/>
    <row r="533" ht="10.5" hidden="1" x14ac:dyDescent="0.25"/>
    <row r="534" ht="10.5" hidden="1" x14ac:dyDescent="0.25"/>
    <row r="535" ht="10.5" hidden="1" x14ac:dyDescent="0.25"/>
    <row r="536" ht="10.5" hidden="1" x14ac:dyDescent="0.25"/>
    <row r="537" ht="10.5" hidden="1" x14ac:dyDescent="0.25"/>
    <row r="538" ht="10.5" hidden="1" x14ac:dyDescent="0.25"/>
    <row r="539" ht="10.5" hidden="1" x14ac:dyDescent="0.25"/>
    <row r="540" ht="10.5" hidden="1" x14ac:dyDescent="0.25"/>
    <row r="541" ht="10.5" hidden="1" x14ac:dyDescent="0.25"/>
    <row r="542" ht="10.5" hidden="1" x14ac:dyDescent="0.25"/>
    <row r="543" ht="10.5" hidden="1" x14ac:dyDescent="0.25"/>
    <row r="544" ht="10.5" hidden="1" x14ac:dyDescent="0.25"/>
    <row r="545" ht="10.5" hidden="1" x14ac:dyDescent="0.25"/>
    <row r="546" ht="10.5" hidden="1" x14ac:dyDescent="0.25"/>
    <row r="547" ht="10.5" hidden="1" x14ac:dyDescent="0.25"/>
    <row r="548" ht="10.5" hidden="1" x14ac:dyDescent="0.25"/>
    <row r="549" ht="10.5" hidden="1" x14ac:dyDescent="0.25"/>
    <row r="550" ht="10.5" hidden="1" x14ac:dyDescent="0.25"/>
    <row r="551" ht="10.5" hidden="1" x14ac:dyDescent="0.25"/>
    <row r="552" ht="10.5" hidden="1" x14ac:dyDescent="0.25"/>
    <row r="553" ht="10.5" hidden="1" x14ac:dyDescent="0.25"/>
    <row r="554" ht="10.5" hidden="1" x14ac:dyDescent="0.25"/>
    <row r="555" ht="10.5" hidden="1" x14ac:dyDescent="0.25"/>
    <row r="556" ht="10.5" hidden="1" x14ac:dyDescent="0.25"/>
    <row r="557" ht="10.5" hidden="1" x14ac:dyDescent="0.25"/>
    <row r="558" ht="10.5" hidden="1" x14ac:dyDescent="0.25"/>
    <row r="559" ht="10.5" hidden="1" x14ac:dyDescent="0.25"/>
    <row r="560" ht="10.5" hidden="1" x14ac:dyDescent="0.25"/>
    <row r="561" ht="10.5" hidden="1" x14ac:dyDescent="0.25"/>
    <row r="562" ht="10.5" hidden="1" x14ac:dyDescent="0.25"/>
    <row r="563" ht="10.5" hidden="1" x14ac:dyDescent="0.25"/>
    <row r="564" ht="10.5" hidden="1" x14ac:dyDescent="0.25"/>
    <row r="565" ht="10.5" hidden="1" x14ac:dyDescent="0.25"/>
    <row r="566" ht="10.5" hidden="1" x14ac:dyDescent="0.25"/>
    <row r="567" ht="10.5" hidden="1" x14ac:dyDescent="0.25"/>
    <row r="568" ht="10.5" hidden="1" x14ac:dyDescent="0.25"/>
    <row r="569" ht="10.5" hidden="1" x14ac:dyDescent="0.25"/>
    <row r="570" ht="10.5" hidden="1" x14ac:dyDescent="0.25"/>
    <row r="571" ht="10.5" hidden="1" x14ac:dyDescent="0.25"/>
    <row r="572" ht="10.5" hidden="1" x14ac:dyDescent="0.25"/>
    <row r="573" ht="10.5" hidden="1" x14ac:dyDescent="0.25"/>
    <row r="574" ht="10.5" hidden="1" x14ac:dyDescent="0.25"/>
    <row r="575" ht="10.5" hidden="1" x14ac:dyDescent="0.25"/>
    <row r="576" ht="10.5" hidden="1" x14ac:dyDescent="0.25"/>
    <row r="577" ht="10.5" hidden="1" x14ac:dyDescent="0.25"/>
    <row r="578" ht="10.5" hidden="1" x14ac:dyDescent="0.25"/>
    <row r="579" ht="10.5" hidden="1" x14ac:dyDescent="0.25"/>
    <row r="580" ht="10.5" hidden="1" x14ac:dyDescent="0.25"/>
    <row r="581" ht="10.5" hidden="1" x14ac:dyDescent="0.25"/>
    <row r="582" ht="10.5" hidden="1" x14ac:dyDescent="0.25"/>
    <row r="583" ht="10.5" hidden="1" x14ac:dyDescent="0.25"/>
    <row r="584" ht="10.5" hidden="1" x14ac:dyDescent="0.25"/>
    <row r="585" ht="10.5" hidden="1" x14ac:dyDescent="0.25"/>
    <row r="586" ht="10.5" hidden="1" x14ac:dyDescent="0.25"/>
    <row r="587" ht="10.5" hidden="1" x14ac:dyDescent="0.25"/>
    <row r="588" ht="10.5" hidden="1" x14ac:dyDescent="0.25"/>
    <row r="589" ht="10.5" hidden="1" x14ac:dyDescent="0.25"/>
    <row r="590" ht="10.5" hidden="1" x14ac:dyDescent="0.25"/>
    <row r="591" ht="10.5" hidden="1" x14ac:dyDescent="0.25"/>
    <row r="592" ht="10.5" hidden="1" x14ac:dyDescent="0.25"/>
    <row r="593" ht="10.5" hidden="1" x14ac:dyDescent="0.25"/>
    <row r="594" ht="10.5" hidden="1" x14ac:dyDescent="0.25"/>
    <row r="595" ht="10.5" hidden="1" x14ac:dyDescent="0.25"/>
    <row r="596" ht="10.5" hidden="1" x14ac:dyDescent="0.25"/>
    <row r="597" ht="10.5" hidden="1" x14ac:dyDescent="0.25"/>
    <row r="598" ht="10.5" hidden="1" x14ac:dyDescent="0.25"/>
    <row r="599" ht="10.5" hidden="1" x14ac:dyDescent="0.25"/>
    <row r="600" ht="10.5" hidden="1" x14ac:dyDescent="0.25"/>
    <row r="601" ht="10.5" hidden="1" x14ac:dyDescent="0.25"/>
    <row r="602" ht="10.5" hidden="1" x14ac:dyDescent="0.25"/>
    <row r="603" ht="10.5" hidden="1" x14ac:dyDescent="0.25"/>
    <row r="604" ht="10.5" hidden="1" x14ac:dyDescent="0.25"/>
    <row r="605" ht="10.5" hidden="1" x14ac:dyDescent="0.25"/>
    <row r="606" ht="10.5" hidden="1" x14ac:dyDescent="0.25"/>
    <row r="607" ht="10.5" hidden="1" x14ac:dyDescent="0.25"/>
    <row r="608" ht="10.5" hidden="1" x14ac:dyDescent="0.25"/>
    <row r="609" ht="10.5" hidden="1" x14ac:dyDescent="0.25"/>
    <row r="610" ht="10.5" hidden="1" x14ac:dyDescent="0.25"/>
    <row r="611" ht="10.5" hidden="1" x14ac:dyDescent="0.25"/>
    <row r="612" ht="10.5" hidden="1" x14ac:dyDescent="0.25"/>
    <row r="613" ht="10.5" hidden="1" x14ac:dyDescent="0.25"/>
    <row r="614" ht="10.5" hidden="1" x14ac:dyDescent="0.25"/>
    <row r="615" ht="10.5" hidden="1" x14ac:dyDescent="0.25"/>
    <row r="616" ht="10.5" hidden="1" x14ac:dyDescent="0.25"/>
    <row r="617" ht="10.5" hidden="1" x14ac:dyDescent="0.25"/>
    <row r="618" ht="10.5" hidden="1" x14ac:dyDescent="0.25"/>
    <row r="619" ht="10.5" hidden="1" x14ac:dyDescent="0.25"/>
    <row r="620" ht="10.5" hidden="1" x14ac:dyDescent="0.25"/>
    <row r="621" ht="10.5" hidden="1" x14ac:dyDescent="0.25"/>
    <row r="622" ht="10.5" hidden="1" x14ac:dyDescent="0.25"/>
    <row r="623" ht="10.5" hidden="1" x14ac:dyDescent="0.25"/>
    <row r="624" ht="10.5" hidden="1" x14ac:dyDescent="0.25"/>
    <row r="625" ht="10.5" hidden="1" x14ac:dyDescent="0.25"/>
    <row r="626" ht="10.5" hidden="1" x14ac:dyDescent="0.25"/>
    <row r="627" ht="10.5" hidden="1" x14ac:dyDescent="0.25"/>
    <row r="628" ht="10.5" hidden="1" x14ac:dyDescent="0.25"/>
    <row r="629" ht="10.5" hidden="1" x14ac:dyDescent="0.25"/>
    <row r="630" ht="10.5" hidden="1" x14ac:dyDescent="0.25"/>
    <row r="631" ht="10.5" hidden="1" x14ac:dyDescent="0.25"/>
    <row r="632" ht="10.5" hidden="1" x14ac:dyDescent="0.25"/>
    <row r="633" ht="10.5" hidden="1" x14ac:dyDescent="0.25"/>
    <row r="634" ht="10.5" hidden="1" x14ac:dyDescent="0.25"/>
    <row r="635" ht="10.5" hidden="1" x14ac:dyDescent="0.25"/>
    <row r="636" ht="10.5" hidden="1" x14ac:dyDescent="0.25"/>
    <row r="637" ht="10.5" hidden="1" x14ac:dyDescent="0.25"/>
    <row r="638" ht="10.5" hidden="1" x14ac:dyDescent="0.25"/>
    <row r="639" ht="10.5" hidden="1" x14ac:dyDescent="0.25"/>
    <row r="640" ht="10.5" hidden="1" x14ac:dyDescent="0.25"/>
    <row r="641" ht="10.5" hidden="1" x14ac:dyDescent="0.25"/>
    <row r="642" ht="10.5" hidden="1" x14ac:dyDescent="0.25"/>
    <row r="643" ht="10.5" hidden="1" x14ac:dyDescent="0.25"/>
    <row r="644" ht="10.5" hidden="1" x14ac:dyDescent="0.25"/>
    <row r="645" ht="10.5" hidden="1" x14ac:dyDescent="0.25"/>
    <row r="646" ht="10.5" hidden="1" x14ac:dyDescent="0.25"/>
    <row r="647" ht="10.5" hidden="1" x14ac:dyDescent="0.25"/>
    <row r="648" ht="10.5" hidden="1" x14ac:dyDescent="0.25"/>
    <row r="649" ht="10.5" hidden="1" x14ac:dyDescent="0.25"/>
    <row r="650" ht="10.5" hidden="1" x14ac:dyDescent="0.25"/>
    <row r="651" ht="10.5" hidden="1" x14ac:dyDescent="0.25"/>
    <row r="652" ht="10.5" hidden="1" x14ac:dyDescent="0.25"/>
    <row r="653" ht="10.5" hidden="1" x14ac:dyDescent="0.25"/>
    <row r="654" ht="10.5" hidden="1" x14ac:dyDescent="0.25"/>
    <row r="655" ht="10.5" hidden="1" x14ac:dyDescent="0.25"/>
    <row r="656" ht="10.5" hidden="1" x14ac:dyDescent="0.25"/>
    <row r="657" ht="10.5" hidden="1" x14ac:dyDescent="0.25"/>
    <row r="658" ht="10.5" hidden="1" x14ac:dyDescent="0.25"/>
    <row r="659" ht="10.5" hidden="1" x14ac:dyDescent="0.25"/>
    <row r="660" ht="10.5" hidden="1" x14ac:dyDescent="0.25"/>
    <row r="661" ht="10.5" hidden="1" x14ac:dyDescent="0.25"/>
    <row r="662" ht="10.5" hidden="1" x14ac:dyDescent="0.25"/>
    <row r="663" ht="10.5" hidden="1" x14ac:dyDescent="0.25"/>
    <row r="664" ht="10.5" hidden="1" x14ac:dyDescent="0.25"/>
    <row r="665" ht="10.5" hidden="1" x14ac:dyDescent="0.25"/>
    <row r="666" ht="10.5" hidden="1" x14ac:dyDescent="0.25"/>
    <row r="667" ht="10.5" hidden="1" x14ac:dyDescent="0.25"/>
    <row r="668" ht="10.5" hidden="1" x14ac:dyDescent="0.25"/>
    <row r="669" ht="10.5" hidden="1" x14ac:dyDescent="0.25"/>
    <row r="670" ht="10.5" hidden="1" x14ac:dyDescent="0.25"/>
    <row r="671" ht="10.5" hidden="1" x14ac:dyDescent="0.25"/>
    <row r="672" ht="10.5" hidden="1" x14ac:dyDescent="0.25"/>
    <row r="673" ht="10.5" hidden="1" x14ac:dyDescent="0.25"/>
    <row r="674" ht="10.5" hidden="1" x14ac:dyDescent="0.25"/>
    <row r="675" ht="10.5" hidden="1" x14ac:dyDescent="0.25"/>
    <row r="676" ht="10.5" hidden="1" x14ac:dyDescent="0.25"/>
    <row r="677" ht="10.5" hidden="1" x14ac:dyDescent="0.25"/>
    <row r="678" ht="10.5" hidden="1" x14ac:dyDescent="0.25"/>
    <row r="679" ht="10.5" hidden="1" x14ac:dyDescent="0.25"/>
    <row r="680" ht="10.5" hidden="1" x14ac:dyDescent="0.25"/>
    <row r="681" ht="10.5" hidden="1" x14ac:dyDescent="0.25"/>
    <row r="682" ht="10.5" hidden="1" x14ac:dyDescent="0.25"/>
    <row r="683" ht="10.5" hidden="1" x14ac:dyDescent="0.25"/>
    <row r="684" ht="10.5" hidden="1" x14ac:dyDescent="0.25"/>
    <row r="685" ht="10.5" hidden="1" x14ac:dyDescent="0.25"/>
    <row r="686" ht="10.5" hidden="1" x14ac:dyDescent="0.25"/>
    <row r="687" ht="10.5" hidden="1" x14ac:dyDescent="0.25"/>
    <row r="688" ht="10.5" hidden="1" x14ac:dyDescent="0.25"/>
    <row r="689" ht="10.5" hidden="1" x14ac:dyDescent="0.25"/>
    <row r="690" ht="10.5" hidden="1" x14ac:dyDescent="0.25"/>
    <row r="691" ht="10.5" hidden="1" x14ac:dyDescent="0.25"/>
    <row r="692" ht="10.5" hidden="1" x14ac:dyDescent="0.25"/>
    <row r="693" ht="10.5" hidden="1" x14ac:dyDescent="0.25"/>
    <row r="694" ht="10.5" hidden="1" x14ac:dyDescent="0.25"/>
    <row r="695" ht="10.5" hidden="1" x14ac:dyDescent="0.25"/>
    <row r="696" ht="10.5" hidden="1" x14ac:dyDescent="0.25"/>
    <row r="697" ht="10.5" hidden="1" x14ac:dyDescent="0.25"/>
    <row r="698" ht="10.5" hidden="1" x14ac:dyDescent="0.25"/>
    <row r="699" ht="10.5" hidden="1" x14ac:dyDescent="0.25"/>
    <row r="700" ht="10.5" hidden="1" x14ac:dyDescent="0.25"/>
    <row r="701" ht="10.5" hidden="1" x14ac:dyDescent="0.25"/>
    <row r="702" ht="10.5" hidden="1" x14ac:dyDescent="0.25"/>
    <row r="703" ht="10.5" hidden="1" x14ac:dyDescent="0.25"/>
    <row r="704" ht="10.5" hidden="1" x14ac:dyDescent="0.25"/>
    <row r="705" ht="10.5" hidden="1" x14ac:dyDescent="0.25"/>
    <row r="706" ht="10.5" hidden="1" x14ac:dyDescent="0.25"/>
    <row r="707" ht="10.5" hidden="1" x14ac:dyDescent="0.25"/>
    <row r="708" ht="10.5" hidden="1" x14ac:dyDescent="0.25"/>
    <row r="709" ht="10.5" hidden="1" x14ac:dyDescent="0.25"/>
    <row r="710" ht="10.5" hidden="1" x14ac:dyDescent="0.25"/>
    <row r="711" ht="10.5" hidden="1" x14ac:dyDescent="0.25"/>
    <row r="712" ht="10.5" hidden="1" x14ac:dyDescent="0.25"/>
    <row r="713" ht="10.5" hidden="1" x14ac:dyDescent="0.25"/>
    <row r="714" ht="10.5" hidden="1" x14ac:dyDescent="0.25"/>
    <row r="715" ht="10.5" hidden="1" x14ac:dyDescent="0.25"/>
    <row r="716" ht="10.5" hidden="1" x14ac:dyDescent="0.25"/>
    <row r="717" ht="10.5" hidden="1" x14ac:dyDescent="0.25"/>
    <row r="718" ht="10.5" hidden="1" x14ac:dyDescent="0.25"/>
    <row r="719" ht="10.5" hidden="1" x14ac:dyDescent="0.25"/>
    <row r="720" ht="10.5" hidden="1" x14ac:dyDescent="0.25"/>
    <row r="721" ht="10.5" hidden="1" x14ac:dyDescent="0.25"/>
    <row r="722" ht="10.5" hidden="1" x14ac:dyDescent="0.25"/>
    <row r="723" ht="10.5" hidden="1" x14ac:dyDescent="0.25"/>
    <row r="724" ht="10.5" hidden="1" x14ac:dyDescent="0.25"/>
    <row r="725" ht="10.5" hidden="1" x14ac:dyDescent="0.25"/>
    <row r="726" ht="10.5" hidden="1" x14ac:dyDescent="0.25"/>
    <row r="727" ht="10.5" hidden="1" x14ac:dyDescent="0.25"/>
    <row r="728" ht="10.5" hidden="1" x14ac:dyDescent="0.25"/>
    <row r="729" ht="10.5" hidden="1" x14ac:dyDescent="0.25"/>
    <row r="730" ht="10.5" hidden="1" x14ac:dyDescent="0.25"/>
    <row r="731" ht="10.5" hidden="1" x14ac:dyDescent="0.25"/>
    <row r="732" ht="10.5" hidden="1" x14ac:dyDescent="0.25"/>
    <row r="733" ht="10.5" hidden="1" x14ac:dyDescent="0.25"/>
    <row r="734" ht="10.5" hidden="1" x14ac:dyDescent="0.25"/>
    <row r="735" ht="10.5" hidden="1" x14ac:dyDescent="0.25"/>
    <row r="736" ht="10.5" hidden="1" x14ac:dyDescent="0.25"/>
    <row r="737" ht="10.5" hidden="1" x14ac:dyDescent="0.25"/>
    <row r="738" ht="10.5" hidden="1" x14ac:dyDescent="0.25"/>
    <row r="739" ht="10.5" hidden="1" x14ac:dyDescent="0.25"/>
    <row r="740" ht="10.5" hidden="1" x14ac:dyDescent="0.25"/>
    <row r="741" ht="10.5" hidden="1" x14ac:dyDescent="0.25"/>
    <row r="742" ht="10.5" hidden="1" x14ac:dyDescent="0.25"/>
    <row r="743" ht="10.5" hidden="1" x14ac:dyDescent="0.25"/>
    <row r="744" ht="10.5" hidden="1" x14ac:dyDescent="0.25"/>
    <row r="745" ht="10.5" hidden="1" x14ac:dyDescent="0.25"/>
    <row r="746" ht="10.5" hidden="1" x14ac:dyDescent="0.25"/>
    <row r="747" ht="10.5" hidden="1" x14ac:dyDescent="0.25"/>
    <row r="748" ht="10.5" hidden="1" x14ac:dyDescent="0.25"/>
    <row r="749" ht="10.5" hidden="1" x14ac:dyDescent="0.25"/>
    <row r="750" ht="10.5" hidden="1" x14ac:dyDescent="0.25"/>
    <row r="751" ht="10.5" hidden="1" x14ac:dyDescent="0.25"/>
    <row r="752" ht="10.5" hidden="1" x14ac:dyDescent="0.25"/>
    <row r="753" ht="10.5" hidden="1" x14ac:dyDescent="0.25"/>
    <row r="754" ht="10.5" hidden="1" x14ac:dyDescent="0.25"/>
    <row r="755" ht="10.5" hidden="1" x14ac:dyDescent="0.25"/>
    <row r="756" ht="10.5" hidden="1" x14ac:dyDescent="0.25"/>
    <row r="757" ht="10.5" hidden="1" x14ac:dyDescent="0.25"/>
    <row r="758" ht="10.5" hidden="1" x14ac:dyDescent="0.25"/>
    <row r="759" ht="10.5" hidden="1" x14ac:dyDescent="0.25"/>
    <row r="760" ht="10.5" hidden="1" x14ac:dyDescent="0.25"/>
    <row r="761" ht="10.5" hidden="1" x14ac:dyDescent="0.25"/>
    <row r="762" ht="10.5" hidden="1" x14ac:dyDescent="0.25"/>
    <row r="763" ht="10.5" hidden="1" x14ac:dyDescent="0.25"/>
    <row r="764" ht="10.5" hidden="1" x14ac:dyDescent="0.25"/>
    <row r="765" ht="10.5" hidden="1" x14ac:dyDescent="0.25"/>
    <row r="766" ht="10.5" hidden="1" x14ac:dyDescent="0.25"/>
    <row r="767" ht="10.5" hidden="1" x14ac:dyDescent="0.25"/>
    <row r="768" ht="10.5" hidden="1" x14ac:dyDescent="0.25"/>
    <row r="769" ht="10.5" hidden="1" x14ac:dyDescent="0.25"/>
    <row r="770" ht="10.5" hidden="1" x14ac:dyDescent="0.25"/>
    <row r="771" ht="10.5" hidden="1" x14ac:dyDescent="0.25"/>
    <row r="772" ht="10.5" hidden="1" x14ac:dyDescent="0.25"/>
    <row r="773" ht="10.5" hidden="1" x14ac:dyDescent="0.25"/>
    <row r="774" ht="10.5" hidden="1" x14ac:dyDescent="0.25"/>
    <row r="775" ht="10.5" hidden="1" x14ac:dyDescent="0.25"/>
    <row r="776" ht="10.5" hidden="1" x14ac:dyDescent="0.25"/>
    <row r="777" ht="10.5" hidden="1" x14ac:dyDescent="0.25"/>
    <row r="778" ht="10.5" hidden="1" x14ac:dyDescent="0.25"/>
    <row r="779" ht="10.5" hidden="1" x14ac:dyDescent="0.25"/>
    <row r="780" ht="10.5" hidden="1" x14ac:dyDescent="0.25"/>
    <row r="781" ht="10.5" hidden="1" x14ac:dyDescent="0.25"/>
    <row r="782" ht="10.5" hidden="1" x14ac:dyDescent="0.25"/>
    <row r="783" ht="10.5" hidden="1" x14ac:dyDescent="0.25"/>
    <row r="784" ht="10.5" hidden="1" x14ac:dyDescent="0.25"/>
    <row r="785" ht="10.5" hidden="1" x14ac:dyDescent="0.25"/>
    <row r="786" ht="10.5" hidden="1" x14ac:dyDescent="0.25"/>
    <row r="787" ht="10.5" hidden="1" x14ac:dyDescent="0.25"/>
    <row r="788" ht="10.5" hidden="1" x14ac:dyDescent="0.25"/>
    <row r="789" ht="10.5" hidden="1" x14ac:dyDescent="0.25"/>
    <row r="790" ht="10.5" hidden="1" x14ac:dyDescent="0.25"/>
    <row r="791" ht="10.5" hidden="1" x14ac:dyDescent="0.25"/>
    <row r="792" ht="10.5" hidden="1" x14ac:dyDescent="0.25"/>
    <row r="793" ht="10.5" hidden="1" x14ac:dyDescent="0.25"/>
    <row r="794" ht="10.5" hidden="1" x14ac:dyDescent="0.25"/>
    <row r="795" ht="10.5" hidden="1" x14ac:dyDescent="0.25"/>
    <row r="796" ht="10.5" hidden="1" x14ac:dyDescent="0.25"/>
    <row r="797" ht="10.5" hidden="1" x14ac:dyDescent="0.25"/>
    <row r="798" ht="10.5" hidden="1" x14ac:dyDescent="0.25"/>
    <row r="799" ht="10.5" hidden="1" x14ac:dyDescent="0.25"/>
    <row r="800" ht="10.5" hidden="1" x14ac:dyDescent="0.25"/>
    <row r="801" ht="10.5" hidden="1" x14ac:dyDescent="0.25"/>
    <row r="802" ht="10.5" hidden="1" x14ac:dyDescent="0.25"/>
    <row r="803" ht="10.5" hidden="1" x14ac:dyDescent="0.25"/>
    <row r="804" ht="10.5" hidden="1" x14ac:dyDescent="0.25"/>
    <row r="805" ht="10.5" hidden="1" x14ac:dyDescent="0.25"/>
    <row r="806" ht="10.5" hidden="1" x14ac:dyDescent="0.25"/>
    <row r="807" ht="10.5" hidden="1" x14ac:dyDescent="0.25"/>
    <row r="808" ht="10.5" hidden="1" x14ac:dyDescent="0.25"/>
    <row r="809" ht="10.5" hidden="1" x14ac:dyDescent="0.25"/>
    <row r="810" ht="10.5" hidden="1" x14ac:dyDescent="0.25"/>
    <row r="811" ht="10.5" hidden="1" x14ac:dyDescent="0.25"/>
    <row r="812" ht="10.5" hidden="1" x14ac:dyDescent="0.25"/>
    <row r="813" ht="10.5" hidden="1" x14ac:dyDescent="0.25"/>
    <row r="814" ht="10.5" hidden="1" x14ac:dyDescent="0.25"/>
    <row r="815" ht="10.5" hidden="1" x14ac:dyDescent="0.25"/>
    <row r="816" ht="10.5" hidden="1" x14ac:dyDescent="0.25"/>
    <row r="817" ht="10.5" hidden="1" x14ac:dyDescent="0.25"/>
    <row r="818" ht="10.5" hidden="1" x14ac:dyDescent="0.25"/>
    <row r="819" ht="10.5" hidden="1" x14ac:dyDescent="0.25"/>
    <row r="820" ht="10.5" hidden="1" x14ac:dyDescent="0.25"/>
    <row r="821" ht="10.5" hidden="1" x14ac:dyDescent="0.25"/>
    <row r="822" ht="10.5" hidden="1" x14ac:dyDescent="0.25"/>
    <row r="823" ht="10.5" hidden="1" x14ac:dyDescent="0.25"/>
    <row r="824" ht="10.5" hidden="1" x14ac:dyDescent="0.25"/>
    <row r="825" ht="10.5" hidden="1" x14ac:dyDescent="0.25"/>
    <row r="826" ht="10.5" hidden="1" x14ac:dyDescent="0.25"/>
    <row r="827" ht="10.5" hidden="1" x14ac:dyDescent="0.25"/>
    <row r="828" ht="10.5" hidden="1" x14ac:dyDescent="0.25"/>
    <row r="829" ht="10.5" hidden="1" x14ac:dyDescent="0.25"/>
    <row r="830" ht="10.5" hidden="1" x14ac:dyDescent="0.25"/>
    <row r="831" ht="10.5" hidden="1" x14ac:dyDescent="0.25"/>
    <row r="832" ht="10.5" hidden="1" x14ac:dyDescent="0.25"/>
    <row r="833" ht="10.5" hidden="1" x14ac:dyDescent="0.25"/>
    <row r="834" ht="10.5" hidden="1" x14ac:dyDescent="0.25"/>
    <row r="835" ht="10.5" hidden="1" x14ac:dyDescent="0.25"/>
    <row r="836" ht="10.5" hidden="1" x14ac:dyDescent="0.25"/>
    <row r="837" ht="10.5" hidden="1" x14ac:dyDescent="0.25"/>
    <row r="838" ht="10.5" hidden="1" x14ac:dyDescent="0.25"/>
    <row r="839" ht="10.5" hidden="1" x14ac:dyDescent="0.25"/>
    <row r="840" ht="10.5" hidden="1" x14ac:dyDescent="0.25"/>
    <row r="841" ht="10.5" hidden="1" x14ac:dyDescent="0.25"/>
    <row r="842" ht="10.5" hidden="1" x14ac:dyDescent="0.25"/>
    <row r="843" ht="10.5" hidden="1" x14ac:dyDescent="0.25"/>
    <row r="844" ht="10.5" hidden="1" x14ac:dyDescent="0.25"/>
    <row r="845" ht="10.5" hidden="1" x14ac:dyDescent="0.25"/>
    <row r="846" ht="10.5" hidden="1" x14ac:dyDescent="0.25"/>
    <row r="847" ht="10.5" hidden="1" x14ac:dyDescent="0.25"/>
    <row r="848" ht="10.5" hidden="1" x14ac:dyDescent="0.25"/>
    <row r="849" ht="10.5" hidden="1" x14ac:dyDescent="0.25"/>
    <row r="850" ht="10.5" hidden="1" x14ac:dyDescent="0.25"/>
    <row r="851" ht="10.5" hidden="1" x14ac:dyDescent="0.25"/>
    <row r="852" ht="10.5" hidden="1" x14ac:dyDescent="0.25"/>
    <row r="853" ht="10.5" hidden="1" x14ac:dyDescent="0.25"/>
    <row r="854" ht="10.5" hidden="1" x14ac:dyDescent="0.25"/>
    <row r="855" ht="10.5" hidden="1" x14ac:dyDescent="0.25"/>
    <row r="856" ht="10.5" hidden="1" x14ac:dyDescent="0.25"/>
    <row r="857" ht="10.5" hidden="1" x14ac:dyDescent="0.25"/>
    <row r="858" ht="10.5" hidden="1" x14ac:dyDescent="0.25"/>
    <row r="859" ht="10.5" hidden="1" x14ac:dyDescent="0.25"/>
    <row r="860" ht="10.5" hidden="1" x14ac:dyDescent="0.25"/>
    <row r="861" ht="10.5" hidden="1" x14ac:dyDescent="0.25"/>
    <row r="862" ht="10.5" hidden="1" x14ac:dyDescent="0.25"/>
    <row r="863" ht="10.5" hidden="1" x14ac:dyDescent="0.25"/>
    <row r="864" ht="10.5" hidden="1" x14ac:dyDescent="0.25"/>
    <row r="865" ht="10.5" hidden="1" x14ac:dyDescent="0.25"/>
    <row r="866" ht="10.5" hidden="1" x14ac:dyDescent="0.25"/>
    <row r="867" ht="10.5" hidden="1" x14ac:dyDescent="0.25"/>
    <row r="868" ht="10.5" hidden="1" x14ac:dyDescent="0.25"/>
    <row r="869" ht="10.5" hidden="1" x14ac:dyDescent="0.25"/>
    <row r="870" ht="10.5" hidden="1" x14ac:dyDescent="0.25"/>
    <row r="871" ht="10.5" hidden="1" x14ac:dyDescent="0.25"/>
    <row r="872" ht="10.5" hidden="1" x14ac:dyDescent="0.25"/>
    <row r="873" ht="10.5" hidden="1" x14ac:dyDescent="0.25"/>
    <row r="874" ht="10.5" hidden="1" x14ac:dyDescent="0.25"/>
    <row r="875" ht="10.5" hidden="1" x14ac:dyDescent="0.25"/>
    <row r="876" ht="10.5" hidden="1" x14ac:dyDescent="0.25"/>
    <row r="877" ht="10.5" hidden="1" x14ac:dyDescent="0.25"/>
    <row r="878" ht="10.5" hidden="1" x14ac:dyDescent="0.25"/>
    <row r="879" ht="10.5" hidden="1" x14ac:dyDescent="0.25"/>
    <row r="880" ht="10.5" hidden="1" x14ac:dyDescent="0.25"/>
    <row r="881" ht="10.5" hidden="1" x14ac:dyDescent="0.25"/>
    <row r="882" ht="10.5" hidden="1" x14ac:dyDescent="0.25"/>
    <row r="883" ht="10.5" hidden="1" x14ac:dyDescent="0.25"/>
    <row r="884" ht="10.5" hidden="1" x14ac:dyDescent="0.25"/>
    <row r="885" ht="10.5" hidden="1" x14ac:dyDescent="0.25"/>
    <row r="886" ht="10.5" hidden="1" x14ac:dyDescent="0.25"/>
    <row r="887" ht="10.5" hidden="1" x14ac:dyDescent="0.25"/>
    <row r="888" ht="10.5" hidden="1" x14ac:dyDescent="0.25"/>
    <row r="889" ht="10.5" hidden="1" x14ac:dyDescent="0.25"/>
    <row r="890" ht="10.5" hidden="1" x14ac:dyDescent="0.25"/>
    <row r="891" ht="10.5" hidden="1" x14ac:dyDescent="0.25"/>
    <row r="892" ht="10.5" hidden="1" x14ac:dyDescent="0.25"/>
    <row r="893" ht="10.5" hidden="1" x14ac:dyDescent="0.25"/>
    <row r="894" ht="10.5" hidden="1" x14ac:dyDescent="0.25"/>
    <row r="895" ht="10.5" hidden="1" x14ac:dyDescent="0.25"/>
    <row r="896" ht="10.5" hidden="1" x14ac:dyDescent="0.25"/>
    <row r="897" ht="10.5" hidden="1" x14ac:dyDescent="0.25"/>
    <row r="898" ht="10.5" hidden="1" x14ac:dyDescent="0.25"/>
    <row r="899" ht="10.5" hidden="1" x14ac:dyDescent="0.25"/>
    <row r="900" ht="10.5" hidden="1" x14ac:dyDescent="0.25"/>
    <row r="901" ht="10.5" hidden="1" x14ac:dyDescent="0.25"/>
    <row r="902" ht="10.5" hidden="1" x14ac:dyDescent="0.25"/>
    <row r="903" ht="10.5" hidden="1" x14ac:dyDescent="0.25"/>
    <row r="904" ht="10.5" hidden="1" x14ac:dyDescent="0.25"/>
    <row r="905" ht="10.5" hidden="1" x14ac:dyDescent="0.25"/>
    <row r="906" ht="10.5" hidden="1" x14ac:dyDescent="0.25"/>
    <row r="907" ht="10.5" hidden="1" x14ac:dyDescent="0.25"/>
    <row r="908" ht="10.5" hidden="1" x14ac:dyDescent="0.25"/>
    <row r="909" ht="10.5" hidden="1" x14ac:dyDescent="0.25"/>
    <row r="910" ht="10.5" hidden="1" x14ac:dyDescent="0.25"/>
    <row r="911" ht="10.5" hidden="1" x14ac:dyDescent="0.25"/>
    <row r="912" ht="10.5" hidden="1" x14ac:dyDescent="0.25"/>
    <row r="913" ht="10.5" hidden="1" x14ac:dyDescent="0.25"/>
    <row r="914" ht="10.5" hidden="1" x14ac:dyDescent="0.25"/>
    <row r="915" ht="10.5" hidden="1" x14ac:dyDescent="0.25"/>
    <row r="916" ht="10.5" hidden="1" x14ac:dyDescent="0.25"/>
    <row r="917" ht="10.5" hidden="1" x14ac:dyDescent="0.25"/>
    <row r="918" ht="10.5" hidden="1" x14ac:dyDescent="0.25"/>
    <row r="919" ht="10.5" hidden="1" x14ac:dyDescent="0.25"/>
    <row r="920" ht="10.5" hidden="1" x14ac:dyDescent="0.25"/>
    <row r="921" ht="10.5" hidden="1" x14ac:dyDescent="0.25"/>
    <row r="922" ht="10.5" hidden="1" x14ac:dyDescent="0.25"/>
    <row r="923" ht="10.5" hidden="1" x14ac:dyDescent="0.25"/>
    <row r="924" ht="10.5" hidden="1" x14ac:dyDescent="0.25"/>
    <row r="925" ht="10.5" hidden="1" x14ac:dyDescent="0.25"/>
    <row r="926" ht="10.5" hidden="1" x14ac:dyDescent="0.25"/>
    <row r="927" ht="10.5" hidden="1" x14ac:dyDescent="0.25"/>
    <row r="928" ht="10.5" hidden="1" x14ac:dyDescent="0.25"/>
    <row r="929" ht="10.5" hidden="1" x14ac:dyDescent="0.25"/>
    <row r="930" ht="10.5" hidden="1" x14ac:dyDescent="0.25"/>
    <row r="931" ht="10.5" hidden="1" x14ac:dyDescent="0.25"/>
    <row r="932" ht="10.5" hidden="1" x14ac:dyDescent="0.25"/>
    <row r="933" ht="10.5" hidden="1" x14ac:dyDescent="0.25"/>
    <row r="934" ht="10.5" hidden="1" x14ac:dyDescent="0.25"/>
    <row r="935" ht="10.5" hidden="1" x14ac:dyDescent="0.25"/>
    <row r="936" ht="10.5" hidden="1" x14ac:dyDescent="0.25"/>
    <row r="937" ht="10.5" hidden="1" x14ac:dyDescent="0.25"/>
    <row r="938" ht="10.5" hidden="1" x14ac:dyDescent="0.25"/>
    <row r="939" ht="10.5" hidden="1" x14ac:dyDescent="0.25"/>
    <row r="940" ht="10.5" hidden="1" x14ac:dyDescent="0.25"/>
    <row r="941" ht="10.5" hidden="1" x14ac:dyDescent="0.25"/>
    <row r="942" ht="10.5" hidden="1" x14ac:dyDescent="0.25"/>
    <row r="943" ht="10.5" hidden="1" x14ac:dyDescent="0.25"/>
    <row r="944" ht="10.5" hidden="1" x14ac:dyDescent="0.25"/>
    <row r="945" ht="10.5" hidden="1" x14ac:dyDescent="0.25"/>
    <row r="946" ht="10.5" hidden="1" x14ac:dyDescent="0.25"/>
    <row r="947" ht="10.5" hidden="1" x14ac:dyDescent="0.25"/>
    <row r="948" ht="10.5" hidden="1" x14ac:dyDescent="0.25"/>
    <row r="949" ht="10.5" hidden="1" x14ac:dyDescent="0.25"/>
    <row r="950" ht="10.5" hidden="1" x14ac:dyDescent="0.25"/>
    <row r="951" ht="10.5" hidden="1" x14ac:dyDescent="0.25"/>
    <row r="952" ht="10.5" hidden="1" x14ac:dyDescent="0.25"/>
    <row r="953" ht="10.5" hidden="1" x14ac:dyDescent="0.25"/>
    <row r="954" ht="10.5" hidden="1" x14ac:dyDescent="0.25"/>
    <row r="955" ht="10.5" hidden="1" x14ac:dyDescent="0.25"/>
    <row r="956" ht="10.5" hidden="1" x14ac:dyDescent="0.25"/>
    <row r="957" ht="10.5" hidden="1" x14ac:dyDescent="0.25"/>
    <row r="958" ht="10.5" hidden="1" x14ac:dyDescent="0.25"/>
    <row r="959" ht="10.5" hidden="1" x14ac:dyDescent="0.25"/>
    <row r="960" ht="10.5" hidden="1" x14ac:dyDescent="0.25"/>
    <row r="961" ht="10.5" hidden="1" x14ac:dyDescent="0.25"/>
    <row r="962" ht="10.5" hidden="1" x14ac:dyDescent="0.25"/>
    <row r="963" ht="10.5" hidden="1" x14ac:dyDescent="0.25"/>
    <row r="964" ht="10.5" hidden="1" x14ac:dyDescent="0.25"/>
    <row r="965" ht="10.5" hidden="1" x14ac:dyDescent="0.25"/>
    <row r="966" ht="10.5" hidden="1" x14ac:dyDescent="0.25"/>
    <row r="967" ht="10.5" hidden="1" x14ac:dyDescent="0.25"/>
    <row r="968" ht="10.5" hidden="1" x14ac:dyDescent="0.25"/>
    <row r="969" ht="10.5" hidden="1" x14ac:dyDescent="0.25"/>
    <row r="970" ht="10.5" hidden="1" x14ac:dyDescent="0.25"/>
    <row r="971" ht="10.5" hidden="1" x14ac:dyDescent="0.25"/>
    <row r="972" ht="10.5" hidden="1" x14ac:dyDescent="0.25"/>
    <row r="973" ht="10.5" hidden="1" x14ac:dyDescent="0.25"/>
    <row r="974" ht="10.5" hidden="1" x14ac:dyDescent="0.25"/>
    <row r="975" ht="10.5" hidden="1" x14ac:dyDescent="0.25"/>
    <row r="976" ht="10.5" hidden="1" x14ac:dyDescent="0.25"/>
    <row r="977" ht="10.5" hidden="1" x14ac:dyDescent="0.25"/>
    <row r="978" ht="10.5" hidden="1" x14ac:dyDescent="0.25"/>
    <row r="979" ht="10.5" hidden="1" x14ac:dyDescent="0.25"/>
    <row r="980" ht="10.5" hidden="1" x14ac:dyDescent="0.25"/>
    <row r="981" ht="10.5" hidden="1" x14ac:dyDescent="0.25"/>
    <row r="982" ht="10.5" hidden="1" x14ac:dyDescent="0.25"/>
    <row r="983" ht="10.5" hidden="1" x14ac:dyDescent="0.25"/>
    <row r="984" ht="10.5" hidden="1" x14ac:dyDescent="0.25"/>
    <row r="985" ht="10.5" hidden="1" x14ac:dyDescent="0.25"/>
    <row r="986" ht="10.5" hidden="1" x14ac:dyDescent="0.25"/>
    <row r="987" ht="10.5" hidden="1" x14ac:dyDescent="0.25"/>
    <row r="988" ht="10.5" hidden="1" x14ac:dyDescent="0.25"/>
    <row r="989" ht="10.5" hidden="1" x14ac:dyDescent="0.25"/>
    <row r="990" ht="10.5" hidden="1" x14ac:dyDescent="0.25"/>
    <row r="991" ht="10.5" hidden="1" x14ac:dyDescent="0.25"/>
    <row r="992" ht="10.5" hidden="1" x14ac:dyDescent="0.25"/>
    <row r="993" ht="10.5" hidden="1" x14ac:dyDescent="0.25"/>
    <row r="994" ht="10.5" hidden="1" x14ac:dyDescent="0.25"/>
    <row r="995" ht="17.25" hidden="1" customHeight="1" x14ac:dyDescent="0.25"/>
    <row r="996" ht="17.25" hidden="1" customHeight="1" x14ac:dyDescent="0.25"/>
    <row r="997" ht="17.25" hidden="1" customHeight="1" x14ac:dyDescent="0.25"/>
    <row r="998" ht="17.25" hidden="1" customHeight="1" x14ac:dyDescent="0.25"/>
    <row r="999" ht="17.25" hidden="1" customHeight="1" x14ac:dyDescent="0.25"/>
    <row r="1000" ht="17.25" hidden="1" customHeight="1" x14ac:dyDescent="0.25"/>
    <row r="1001" ht="17.25" hidden="1" customHeight="1" x14ac:dyDescent="0.25"/>
    <row r="1002" ht="17.25" hidden="1" customHeight="1" x14ac:dyDescent="0.25"/>
  </sheetData>
  <sheetProtection algorithmName="SHA-512" hashValue="ND0UuPQZyFrDZHipBkkDgLLR/5Cs0H8GmFKqVIAHdNMMMjsar/Jzt/ylDu0rkCdDpvQnGtj4Ni9t91MRdtbhqA==" saltValue="ab5+EAvqAiRSLPXhhF08kA==" spinCount="100000" sheet="1" objects="1" scenarios="1" selectLockedCells="1"/>
  <dataConsolidate/>
  <mergeCells count="133">
    <mergeCell ref="A1:E3"/>
    <mergeCell ref="F1:G1"/>
    <mergeCell ref="H1:I1"/>
    <mergeCell ref="F2:G2"/>
    <mergeCell ref="H2:I2"/>
    <mergeCell ref="F3:G3"/>
    <mergeCell ref="H3:I3"/>
    <mergeCell ref="D12:I12"/>
    <mergeCell ref="B13:I13"/>
    <mergeCell ref="D15:I15"/>
    <mergeCell ref="D16:I16"/>
    <mergeCell ref="D17:I17"/>
    <mergeCell ref="D18:I18"/>
    <mergeCell ref="B5:I5"/>
    <mergeCell ref="D7:I7"/>
    <mergeCell ref="D8:I8"/>
    <mergeCell ref="D9:I9"/>
    <mergeCell ref="D10:I10"/>
    <mergeCell ref="C11:I11"/>
    <mergeCell ref="B26:C26"/>
    <mergeCell ref="D26:I26"/>
    <mergeCell ref="B27:C27"/>
    <mergeCell ref="D27:I27"/>
    <mergeCell ref="B29:I29"/>
    <mergeCell ref="B30:I30"/>
    <mergeCell ref="D19:I19"/>
    <mergeCell ref="D20:I20"/>
    <mergeCell ref="B22:I22"/>
    <mergeCell ref="B24:C24"/>
    <mergeCell ref="D24:I24"/>
    <mergeCell ref="B25:C25"/>
    <mergeCell ref="D25:I25"/>
    <mergeCell ref="B37:F37"/>
    <mergeCell ref="B38:F38"/>
    <mergeCell ref="B39:F39"/>
    <mergeCell ref="B40:D40"/>
    <mergeCell ref="B41:C42"/>
    <mergeCell ref="B43:D43"/>
    <mergeCell ref="B31:D31"/>
    <mergeCell ref="B32:D32"/>
    <mergeCell ref="B33:D33"/>
    <mergeCell ref="B34:D34"/>
    <mergeCell ref="B35:D35"/>
    <mergeCell ref="B36:D36"/>
    <mergeCell ref="E51:F51"/>
    <mergeCell ref="B53:I53"/>
    <mergeCell ref="B54:C54"/>
    <mergeCell ref="B55:F55"/>
    <mergeCell ref="B56:F56"/>
    <mergeCell ref="B57:F57"/>
    <mergeCell ref="B44:D44"/>
    <mergeCell ref="B45:D45"/>
    <mergeCell ref="B46:D46"/>
    <mergeCell ref="B47:E47"/>
    <mergeCell ref="B49:I49"/>
    <mergeCell ref="B50:F50"/>
    <mergeCell ref="B66:F66"/>
    <mergeCell ref="B68:I68"/>
    <mergeCell ref="B69:I69"/>
    <mergeCell ref="B70:F70"/>
    <mergeCell ref="B71:F71"/>
    <mergeCell ref="B72:D72"/>
    <mergeCell ref="B58:F58"/>
    <mergeCell ref="B60:I60"/>
    <mergeCell ref="B61:C61"/>
    <mergeCell ref="B62:F62"/>
    <mergeCell ref="B64:I64"/>
    <mergeCell ref="B65:C65"/>
    <mergeCell ref="B80:F80"/>
    <mergeCell ref="B83:I83"/>
    <mergeCell ref="B85:C85"/>
    <mergeCell ref="D85:G85"/>
    <mergeCell ref="B86:I86"/>
    <mergeCell ref="D87:G87"/>
    <mergeCell ref="B73:D73"/>
    <mergeCell ref="B74:F74"/>
    <mergeCell ref="B76:F76"/>
    <mergeCell ref="B77:F77"/>
    <mergeCell ref="B78:F78"/>
    <mergeCell ref="B79:F79"/>
    <mergeCell ref="H81:I81"/>
    <mergeCell ref="D94:G94"/>
    <mergeCell ref="D95:G95"/>
    <mergeCell ref="D96:G96"/>
    <mergeCell ref="B97:G97"/>
    <mergeCell ref="B98:G98"/>
    <mergeCell ref="B100:I100"/>
    <mergeCell ref="D88:G88"/>
    <mergeCell ref="D89:G89"/>
    <mergeCell ref="D90:G90"/>
    <mergeCell ref="D91:G91"/>
    <mergeCell ref="B92:G92"/>
    <mergeCell ref="B93:I93"/>
    <mergeCell ref="B119:I119"/>
    <mergeCell ref="B120:I120"/>
    <mergeCell ref="B121:I121"/>
    <mergeCell ref="B122:I122"/>
    <mergeCell ref="D124:G124"/>
    <mergeCell ref="D125:E125"/>
    <mergeCell ref="F125:G125"/>
    <mergeCell ref="B102:I108"/>
    <mergeCell ref="B109:I111"/>
    <mergeCell ref="B112:J113"/>
    <mergeCell ref="B115:I115"/>
    <mergeCell ref="B117:I117"/>
    <mergeCell ref="B118:I118"/>
    <mergeCell ref="C138:I138"/>
    <mergeCell ref="C139:J139"/>
    <mergeCell ref="C140:J140"/>
    <mergeCell ref="E141:F141"/>
    <mergeCell ref="G141:J141"/>
    <mergeCell ref="E142:F142"/>
    <mergeCell ref="G142:J142"/>
    <mergeCell ref="D126:E126"/>
    <mergeCell ref="F126:G126"/>
    <mergeCell ref="D127:G127"/>
    <mergeCell ref="D128:G128"/>
    <mergeCell ref="D130:G130"/>
    <mergeCell ref="C137:I137"/>
    <mergeCell ref="E149:F149"/>
    <mergeCell ref="G149:J149"/>
    <mergeCell ref="E146:F146"/>
    <mergeCell ref="G146:J146"/>
    <mergeCell ref="E147:F147"/>
    <mergeCell ref="G147:J147"/>
    <mergeCell ref="E148:F148"/>
    <mergeCell ref="G148:J148"/>
    <mergeCell ref="E143:F143"/>
    <mergeCell ref="G143:J143"/>
    <mergeCell ref="E144:F144"/>
    <mergeCell ref="G144:J144"/>
    <mergeCell ref="E145:F145"/>
    <mergeCell ref="G145:J145"/>
  </mergeCells>
  <conditionalFormatting sqref="C141:G149">
    <cfRule type="expression" dxfId="101" priority="4">
      <formula>NOT($M$7)</formula>
    </cfRule>
  </conditionalFormatting>
  <conditionalFormatting sqref="E73">
    <cfRule type="expression" dxfId="100" priority="6">
      <formula>NOT($M$8)</formula>
    </cfRule>
  </conditionalFormatting>
  <conditionalFormatting sqref="H32:H39">
    <cfRule type="expression" dxfId="99" priority="1">
      <formula>NOT($M$7)</formula>
    </cfRule>
  </conditionalFormatting>
  <conditionalFormatting sqref="H51">
    <cfRule type="expression" dxfId="98" priority="3">
      <formula>NOT($M$7)</formula>
    </cfRule>
  </conditionalFormatting>
  <conditionalFormatting sqref="H55:H57 H62 E72">
    <cfRule type="expression" dxfId="97" priority="5">
      <formula>NOT($M$7)</formula>
    </cfRule>
  </conditionalFormatting>
  <conditionalFormatting sqref="H66">
    <cfRule type="expression" dxfId="96" priority="2">
      <formula>NOT($M$7)</formula>
    </cfRule>
  </conditionalFormatting>
  <dataValidations count="7">
    <dataValidation type="textLength" operator="equal" allowBlank="1" showInputMessage="1" showErrorMessage="1" sqref="E143:F149" xr:uid="{2B413FC6-A3F2-4909-8AF0-0E8DA679510F}">
      <formula1>14</formula1>
    </dataValidation>
    <dataValidation type="custom" allowBlank="1" showInputMessage="1" showErrorMessage="1" error="Valeur impossible (suppérieure au taux maximum ou partenaire inéligible)." sqref="E72" xr:uid="{A011C5E0-1241-4EA6-BD31-A379376B6A38}">
      <formula1>$N$10</formula1>
    </dataValidation>
    <dataValidation type="custom" allowBlank="1" showInputMessage="1" showErrorMessage="1" errorTitle=" Partenaire non éligible" error="Le type de partenaire choisi n'est pas eligible au financement._x000a_Veuillez laisser vide la colonne « Aide demandée »." sqref="H66 H51 H55:H57 H62 H37:H39" xr:uid="{91F81DD3-EF3C-4BBE-B552-D6DC63333B9D}">
      <formula1>($M$7)</formula1>
    </dataValidation>
    <dataValidation type="list" allowBlank="1" showInputMessage="1" showErrorMessage="1" prompt="- Menu déroulant" sqref="D15:I15" xr:uid="{3E08B840-0C1C-4949-9E06-F12E1E6B29ED}">
      <formula1>list_civilité</formula1>
    </dataValidation>
    <dataValidation type="custom" allowBlank="1" showInputMessage="1" showErrorMessage="1" sqref="E73" xr:uid="{EB9A18F5-934A-47FA-B672-38B6E061BE5C}">
      <formula1>$M$8</formula1>
    </dataValidation>
    <dataValidation type="list" allowBlank="1" showInputMessage="1" showErrorMessage="1" prompt="- Menu déroulant" sqref="D9:I9" xr:uid="{B2E428FE-B942-4B34-BB01-A66474DEBA7A}">
      <formula1>list_type_etab_part</formula1>
    </dataValidation>
    <dataValidation type="textLength" operator="equal" allowBlank="1" showInputMessage="1" showErrorMessage="1" error="Veuillez renseigner un numéro de SIRET valide." sqref="D10" xr:uid="{E65437E7-30F7-472E-A24C-158CB8ADE6BF}">
      <formula1>14</formula1>
    </dataValidation>
  </dataValidations>
  <pageMargins left="0.23622047244094491" right="0.23622047244094491" top="0.94488188976377963" bottom="0.74803149606299213" header="0.31496062992125984" footer="0.31496062992125984"/>
  <pageSetup paperSize="9" scale="70" fitToHeight="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A43132-8CCB-4440-BE57-819C90B84A98}">
  <sheetPr codeName="Feuil10">
    <pageSetUpPr fitToPage="1"/>
  </sheetPr>
  <dimension ref="A1:XEW1002"/>
  <sheetViews>
    <sheetView zoomScaleNormal="100" zoomScaleSheetLayoutView="100" workbookViewId="0">
      <selection activeCell="C87" sqref="C87"/>
    </sheetView>
  </sheetViews>
  <sheetFormatPr baseColWidth="10" defaultColWidth="0" defaultRowHeight="0" customHeight="1" zeroHeight="1" x14ac:dyDescent="0.25"/>
  <cols>
    <col min="1" max="2" width="1.453125" style="498" customWidth="1"/>
    <col min="3" max="3" width="26.54296875" style="498" customWidth="1"/>
    <col min="4" max="4" width="19" style="498" customWidth="1"/>
    <col min="5" max="5" width="13.7265625" style="498" customWidth="1"/>
    <col min="6" max="6" width="14.7265625" style="498" customWidth="1"/>
    <col min="7" max="7" width="19.81640625" style="498" customWidth="1"/>
    <col min="8" max="8" width="19.54296875" style="498" customWidth="1"/>
    <col min="9" max="9" width="19.81640625" style="498" customWidth="1"/>
    <col min="10" max="10" width="2.1796875" style="80" customWidth="1"/>
    <col min="11" max="11" width="2.26953125" style="88" customWidth="1"/>
    <col min="12" max="16377" width="0" style="498" hidden="1"/>
    <col min="16378" max="16384" width="11.453125" style="498" hidden="1"/>
  </cols>
  <sheetData>
    <row r="1" spans="1:15" customFormat="1" ht="15.75" customHeight="1" thickTop="1" thickBot="1" x14ac:dyDescent="0.4">
      <c r="A1" s="891" t="s">
        <v>52</v>
      </c>
      <c r="B1" s="892"/>
      <c r="C1" s="892"/>
      <c r="D1" s="892"/>
      <c r="E1" s="892"/>
      <c r="F1" s="742"/>
      <c r="G1" s="743"/>
      <c r="H1" s="744"/>
      <c r="I1" s="743"/>
      <c r="J1" s="19"/>
      <c r="K1" s="17"/>
    </row>
    <row r="2" spans="1:15" customFormat="1" ht="15.75" customHeight="1" thickTop="1" thickBot="1" x14ac:dyDescent="0.4">
      <c r="A2" s="893"/>
      <c r="B2" s="894"/>
      <c r="C2" s="894"/>
      <c r="D2" s="894"/>
      <c r="E2" s="894"/>
      <c r="F2" s="742" t="s">
        <v>0</v>
      </c>
      <c r="G2" s="743"/>
      <c r="H2" s="744" t="str">
        <f>IF(VoletGeneral!H10&lt;&gt;"",VoletGeneral!H10,"")</f>
        <v/>
      </c>
      <c r="I2" s="743"/>
      <c r="J2" s="19"/>
      <c r="K2" s="17"/>
    </row>
    <row r="3" spans="1:15" customFormat="1" ht="15.75" customHeight="1" thickTop="1" thickBot="1" x14ac:dyDescent="0.4">
      <c r="A3" s="895"/>
      <c r="B3" s="896"/>
      <c r="C3" s="896"/>
      <c r="D3" s="896"/>
      <c r="E3" s="896"/>
      <c r="F3" s="742" t="s">
        <v>229</v>
      </c>
      <c r="G3" s="743"/>
      <c r="H3" s="946" t="s">
        <v>280</v>
      </c>
      <c r="I3" s="947"/>
      <c r="J3" s="19"/>
      <c r="K3" s="17"/>
    </row>
    <row r="4" spans="1:15" customFormat="1" ht="15.75" customHeight="1" thickTop="1" thickBot="1" x14ac:dyDescent="0.4">
      <c r="A4" s="15"/>
      <c r="B4" s="12"/>
      <c r="C4" s="13">
        <v>20408</v>
      </c>
      <c r="D4" s="6" t="str">
        <f>C4&amp;"-0"</f>
        <v>20408-0</v>
      </c>
      <c r="E4" s="6"/>
      <c r="F4" s="14"/>
      <c r="G4" s="14"/>
      <c r="H4" s="14"/>
      <c r="I4" s="14"/>
      <c r="J4" s="19"/>
      <c r="K4" s="17"/>
    </row>
    <row r="5" spans="1:15" s="497" customFormat="1" ht="15" customHeight="1" thickTop="1" thickBot="1" x14ac:dyDescent="0.35">
      <c r="A5" s="50"/>
      <c r="B5" s="588" t="s">
        <v>36</v>
      </c>
      <c r="C5" s="589"/>
      <c r="D5" s="589"/>
      <c r="E5" s="589"/>
      <c r="F5" s="589"/>
      <c r="G5" s="589"/>
      <c r="H5" s="589"/>
      <c r="I5" s="590"/>
      <c r="J5" s="19"/>
      <c r="K5" s="85"/>
    </row>
    <row r="6" spans="1:15" s="497" customFormat="1" ht="7.9" customHeight="1" thickTop="1" thickBot="1" x14ac:dyDescent="0.35">
      <c r="A6" s="53"/>
      <c r="B6" s="54"/>
      <c r="C6" s="55"/>
      <c r="D6" s="56"/>
      <c r="E6" s="34"/>
      <c r="F6" s="34"/>
      <c r="G6" s="34"/>
      <c r="H6" s="57"/>
      <c r="I6" s="57"/>
      <c r="J6" s="19"/>
      <c r="K6" s="85"/>
    </row>
    <row r="7" spans="1:15" s="497" customFormat="1" ht="15" customHeight="1" thickTop="1" thickBot="1" x14ac:dyDescent="0.35">
      <c r="A7" s="58"/>
      <c r="B7" s="58"/>
      <c r="C7" s="489" t="s">
        <v>36</v>
      </c>
      <c r="D7" s="948"/>
      <c r="E7" s="949"/>
      <c r="F7" s="949"/>
      <c r="G7" s="949"/>
      <c r="H7" s="949"/>
      <c r="I7" s="950"/>
      <c r="J7" s="19"/>
      <c r="K7" s="85"/>
      <c r="L7" s="159" t="s">
        <v>129</v>
      </c>
      <c r="M7" s="161" t="b">
        <f>(SUMIF(Table_type_part[Type étab partenaire],D9,Table_type_part[Eligible]))&gt;0</f>
        <v>0</v>
      </c>
      <c r="N7" s="160" t="s">
        <v>130</v>
      </c>
    </row>
    <row r="8" spans="1:15" s="497" customFormat="1" ht="15" customHeight="1" thickTop="1" thickBot="1" x14ac:dyDescent="0.35">
      <c r="A8" s="58"/>
      <c r="B8" s="58"/>
      <c r="C8" s="490" t="s">
        <v>38</v>
      </c>
      <c r="D8" s="951"/>
      <c r="E8" s="954"/>
      <c r="F8" s="954"/>
      <c r="G8" s="954"/>
      <c r="H8" s="954"/>
      <c r="I8" s="955"/>
      <c r="J8" s="62"/>
      <c r="K8" s="85"/>
      <c r="L8" s="159" t="s">
        <v>132</v>
      </c>
      <c r="M8" s="161" t="b">
        <f>(SUMIF(Table_type_part[Type étab partenaire],D9,Table_type_part[frais env]))&gt;0</f>
        <v>0</v>
      </c>
      <c r="N8" s="160" t="s">
        <v>130</v>
      </c>
    </row>
    <row r="9" spans="1:15" s="497" customFormat="1" ht="15" customHeight="1" thickTop="1" thickBot="1" x14ac:dyDescent="0.35">
      <c r="A9" s="58"/>
      <c r="B9" s="58"/>
      <c r="C9" s="490" t="s">
        <v>29</v>
      </c>
      <c r="D9" s="956"/>
      <c r="E9" s="956"/>
      <c r="F9" s="956"/>
      <c r="G9" s="956"/>
      <c r="H9" s="956"/>
      <c r="I9" s="956"/>
      <c r="J9" s="66"/>
      <c r="K9" s="85"/>
    </row>
    <row r="10" spans="1:15" s="497" customFormat="1" ht="15" customHeight="1" thickTop="1" thickBot="1" x14ac:dyDescent="0.35">
      <c r="A10" s="64"/>
      <c r="B10" s="64"/>
      <c r="C10" s="489" t="s">
        <v>39</v>
      </c>
      <c r="D10" s="959"/>
      <c r="E10" s="959"/>
      <c r="F10" s="959"/>
      <c r="G10" s="959"/>
      <c r="H10" s="959"/>
      <c r="I10" s="959"/>
      <c r="J10" s="66"/>
      <c r="K10" s="85"/>
      <c r="M10" s="159" t="s">
        <v>277</v>
      </c>
      <c r="N10" s="161" t="b">
        <f>AND(M7)</f>
        <v>0</v>
      </c>
      <c r="O10" s="160" t="s">
        <v>186</v>
      </c>
    </row>
    <row r="11" spans="1:15" s="497" customFormat="1" ht="16.5" hidden="1" customHeight="1" thickTop="1" thickBot="1" x14ac:dyDescent="0.35">
      <c r="A11" s="58"/>
      <c r="B11" s="42"/>
      <c r="C11" s="960" t="str">
        <f>IF(AND(NOT(M7),(COUNT(aide_à_bloquer)&lt;&gt;0))," Etablissement non éligible au financement, veuillez effacer les données dans les colonnes « Aide demandée ».", "")</f>
        <v/>
      </c>
      <c r="D11" s="961"/>
      <c r="E11" s="961"/>
      <c r="F11" s="961"/>
      <c r="G11" s="961"/>
      <c r="H11" s="961"/>
      <c r="I11" s="962"/>
      <c r="J11" s="62"/>
      <c r="K11" s="85"/>
    </row>
    <row r="12" spans="1:15" s="497" customFormat="1" ht="71" customHeight="1" thickTop="1" thickBot="1" x14ac:dyDescent="0.35">
      <c r="A12" s="58"/>
      <c r="B12" s="42"/>
      <c r="C12" s="499"/>
      <c r="D12" s="966" t="s">
        <v>432</v>
      </c>
      <c r="E12" s="966"/>
      <c r="F12" s="966"/>
      <c r="G12" s="966"/>
      <c r="H12" s="966"/>
      <c r="I12" s="967"/>
      <c r="J12" s="62"/>
      <c r="K12" s="85"/>
    </row>
    <row r="13" spans="1:15" s="497" customFormat="1" ht="15" customHeight="1" thickTop="1" thickBot="1" x14ac:dyDescent="0.35">
      <c r="A13" s="50"/>
      <c r="B13" s="588" t="s">
        <v>40</v>
      </c>
      <c r="C13" s="589"/>
      <c r="D13" s="589"/>
      <c r="E13" s="589"/>
      <c r="F13" s="589"/>
      <c r="G13" s="589"/>
      <c r="H13" s="589"/>
      <c r="I13" s="590"/>
      <c r="J13" s="66"/>
      <c r="K13" s="85"/>
    </row>
    <row r="14" spans="1:15" s="497" customFormat="1" ht="7.9" customHeight="1" thickTop="1" thickBot="1" x14ac:dyDescent="0.35">
      <c r="A14" s="53"/>
      <c r="B14" s="54"/>
      <c r="C14" s="67"/>
      <c r="D14" s="57"/>
      <c r="E14" s="57"/>
      <c r="F14" s="57"/>
      <c r="G14" s="57"/>
      <c r="H14" s="57"/>
      <c r="I14" s="57"/>
      <c r="J14" s="62"/>
      <c r="K14" s="85"/>
    </row>
    <row r="15" spans="1:15" s="497" customFormat="1" ht="15" customHeight="1" thickTop="1" thickBot="1" x14ac:dyDescent="0.35">
      <c r="A15" s="58"/>
      <c r="B15" s="58"/>
      <c r="C15" s="490" t="s">
        <v>33</v>
      </c>
      <c r="D15" s="951"/>
      <c r="E15" s="964"/>
      <c r="F15" s="964"/>
      <c r="G15" s="964"/>
      <c r="H15" s="964"/>
      <c r="I15" s="965"/>
      <c r="J15" s="66"/>
      <c r="K15" s="85"/>
    </row>
    <row r="16" spans="1:15" s="497" customFormat="1" ht="15" customHeight="1" thickTop="1" thickBot="1" x14ac:dyDescent="0.35">
      <c r="A16" s="58"/>
      <c r="B16" s="58"/>
      <c r="C16" s="490" t="s">
        <v>1</v>
      </c>
      <c r="D16" s="951"/>
      <c r="E16" s="952"/>
      <c r="F16" s="952"/>
      <c r="G16" s="952"/>
      <c r="H16" s="952"/>
      <c r="I16" s="953"/>
      <c r="J16" s="66"/>
      <c r="K16" s="85"/>
    </row>
    <row r="17" spans="1:16377" s="497" customFormat="1" ht="15" customHeight="1" thickTop="1" thickBot="1" x14ac:dyDescent="0.35">
      <c r="A17" s="58"/>
      <c r="B17" s="58"/>
      <c r="C17" s="490" t="s">
        <v>2</v>
      </c>
      <c r="D17" s="951"/>
      <c r="E17" s="952"/>
      <c r="F17" s="952"/>
      <c r="G17" s="952"/>
      <c r="H17" s="952"/>
      <c r="I17" s="953"/>
      <c r="J17" s="66"/>
      <c r="K17" s="85"/>
    </row>
    <row r="18" spans="1:16377" s="497" customFormat="1" ht="15" customHeight="1" thickTop="1" thickBot="1" x14ac:dyDescent="0.35">
      <c r="A18" s="58"/>
      <c r="B18" s="58"/>
      <c r="C18" s="490" t="s">
        <v>28</v>
      </c>
      <c r="D18" s="951"/>
      <c r="E18" s="952"/>
      <c r="F18" s="952"/>
      <c r="G18" s="952"/>
      <c r="H18" s="952"/>
      <c r="I18" s="953"/>
      <c r="J18" s="66"/>
      <c r="K18" s="85"/>
    </row>
    <row r="19" spans="1:16377" s="497" customFormat="1" ht="15" customHeight="1" thickTop="1" thickBot="1" x14ac:dyDescent="0.35">
      <c r="A19" s="58"/>
      <c r="B19" s="58"/>
      <c r="C19" s="490" t="s">
        <v>4</v>
      </c>
      <c r="D19" s="957"/>
      <c r="E19" s="952"/>
      <c r="F19" s="952"/>
      <c r="G19" s="952"/>
      <c r="H19" s="952"/>
      <c r="I19" s="953"/>
      <c r="J19" s="66"/>
      <c r="K19" s="85"/>
    </row>
    <row r="20" spans="1:16377" s="497" customFormat="1" ht="15" customHeight="1" thickTop="1" thickBot="1" x14ac:dyDescent="0.35">
      <c r="A20" s="58"/>
      <c r="B20" s="58"/>
      <c r="C20" s="490" t="s">
        <v>3</v>
      </c>
      <c r="D20" s="958"/>
      <c r="E20" s="958"/>
      <c r="F20" s="958"/>
      <c r="G20" s="958"/>
      <c r="H20" s="958"/>
      <c r="I20" s="958"/>
      <c r="J20" s="66"/>
      <c r="K20" s="85"/>
    </row>
    <row r="21" spans="1:16377" s="497" customFormat="1" ht="15" customHeight="1" thickTop="1" thickBot="1" x14ac:dyDescent="0.35">
      <c r="A21" s="58"/>
      <c r="B21" s="64"/>
      <c r="C21" s="42"/>
      <c r="D21" s="46"/>
      <c r="E21" s="46"/>
      <c r="F21" s="47"/>
      <c r="G21" s="47"/>
      <c r="H21" s="47"/>
      <c r="I21" s="47"/>
      <c r="J21" s="66"/>
      <c r="K21" s="85"/>
    </row>
    <row r="22" spans="1:16377" s="61" customFormat="1" ht="15" customHeight="1" thickTop="1" thickBot="1" x14ac:dyDescent="0.4">
      <c r="B22" s="588" t="s">
        <v>162</v>
      </c>
      <c r="C22" s="589"/>
      <c r="D22" s="589"/>
      <c r="E22" s="589"/>
      <c r="F22" s="589"/>
      <c r="G22" s="589"/>
      <c r="H22" s="589"/>
      <c r="I22" s="589"/>
      <c r="K22" s="381"/>
    </row>
    <row r="23" spans="1:16377" s="61" customFormat="1" ht="7.9" customHeight="1" thickTop="1" thickBot="1" x14ac:dyDescent="0.4">
      <c r="K23" s="381"/>
    </row>
    <row r="24" spans="1:16377" s="85" customFormat="1" ht="15" customHeight="1" thickTop="1" thickBot="1" x14ac:dyDescent="0.35">
      <c r="A24" s="74"/>
      <c r="B24" s="712" t="s">
        <v>1</v>
      </c>
      <c r="C24" s="713"/>
      <c r="D24" s="782"/>
      <c r="E24" s="783"/>
      <c r="F24" s="783"/>
      <c r="G24" s="783"/>
      <c r="H24" s="783"/>
      <c r="I24" s="784"/>
      <c r="J24" s="60"/>
    </row>
    <row r="25" spans="1:16377" s="85" customFormat="1" ht="15" customHeight="1" thickTop="1" thickBot="1" x14ac:dyDescent="0.35">
      <c r="A25" s="74"/>
      <c r="B25" s="712" t="s">
        <v>2</v>
      </c>
      <c r="C25" s="713"/>
      <c r="D25" s="782"/>
      <c r="E25" s="783"/>
      <c r="F25" s="783"/>
      <c r="G25" s="783"/>
      <c r="H25" s="783"/>
      <c r="I25" s="784"/>
      <c r="J25" s="60"/>
    </row>
    <row r="26" spans="1:16377" s="85" customFormat="1" ht="15" customHeight="1" thickTop="1" thickBot="1" x14ac:dyDescent="0.35">
      <c r="A26" s="74"/>
      <c r="B26" s="712" t="s">
        <v>4</v>
      </c>
      <c r="C26" s="713"/>
      <c r="D26" s="782"/>
      <c r="E26" s="783"/>
      <c r="F26" s="783"/>
      <c r="G26" s="783"/>
      <c r="H26" s="783"/>
      <c r="I26" s="784"/>
      <c r="J26" s="60"/>
    </row>
    <row r="27" spans="1:16377" s="85" customFormat="1" ht="15" customHeight="1" thickTop="1" thickBot="1" x14ac:dyDescent="0.35">
      <c r="A27" s="74"/>
      <c r="B27" s="714" t="s">
        <v>3</v>
      </c>
      <c r="C27" s="963"/>
      <c r="D27" s="972"/>
      <c r="E27" s="973"/>
      <c r="F27" s="973"/>
      <c r="G27" s="973"/>
      <c r="H27" s="973"/>
      <c r="I27" s="974"/>
      <c r="J27" s="73"/>
    </row>
    <row r="28" spans="1:16377" s="105" customFormat="1" ht="15" customHeight="1" thickTop="1" thickBot="1" x14ac:dyDescent="0.4">
      <c r="A28" s="61"/>
      <c r="B28" s="61"/>
      <c r="C28" s="61"/>
      <c r="D28" s="61"/>
      <c r="E28" s="61"/>
      <c r="F28" s="61"/>
      <c r="G28" s="61"/>
      <c r="H28" s="61"/>
      <c r="I28" s="61"/>
      <c r="J28" s="61"/>
      <c r="K28" s="38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c r="HN28" s="61"/>
      <c r="HO28" s="61"/>
      <c r="HP28" s="61"/>
      <c r="HQ28" s="61"/>
      <c r="HR28" s="61"/>
      <c r="HS28" s="61"/>
      <c r="HT28" s="61"/>
      <c r="HU28" s="61"/>
      <c r="HV28" s="61"/>
      <c r="HW28" s="61"/>
      <c r="HX28" s="61"/>
      <c r="HY28" s="61"/>
      <c r="HZ28" s="61"/>
      <c r="IA28" s="61"/>
      <c r="IB28" s="61"/>
      <c r="IC28" s="61"/>
      <c r="ID28" s="61"/>
      <c r="IE28" s="61"/>
      <c r="IF28" s="61"/>
      <c r="IG28" s="61"/>
      <c r="IH28" s="61"/>
      <c r="II28" s="61"/>
      <c r="IJ28" s="61"/>
      <c r="IK28" s="61"/>
      <c r="IL28" s="61"/>
      <c r="IM28" s="61"/>
      <c r="IN28" s="61"/>
      <c r="IO28" s="61"/>
      <c r="IP28" s="61"/>
      <c r="IQ28" s="61"/>
      <c r="IR28" s="61"/>
      <c r="IS28" s="61"/>
      <c r="IT28" s="61"/>
      <c r="IU28" s="61"/>
      <c r="IV28" s="61"/>
      <c r="IW28" s="61"/>
      <c r="IX28" s="61"/>
      <c r="IY28" s="61"/>
      <c r="IZ28" s="61"/>
      <c r="JA28" s="61"/>
      <c r="JB28" s="61"/>
      <c r="JC28" s="61"/>
      <c r="JD28" s="61"/>
      <c r="JE28" s="61"/>
      <c r="JF28" s="61"/>
      <c r="JG28" s="61"/>
      <c r="JH28" s="61"/>
      <c r="JI28" s="61"/>
      <c r="JJ28" s="61"/>
      <c r="JK28" s="61"/>
      <c r="JL28" s="61"/>
      <c r="JM28" s="61"/>
      <c r="JN28" s="61"/>
      <c r="JO28" s="61"/>
      <c r="JP28" s="61"/>
      <c r="JQ28" s="61"/>
      <c r="JR28" s="61"/>
      <c r="JS28" s="61"/>
      <c r="JT28" s="61"/>
      <c r="JU28" s="61"/>
      <c r="JV28" s="61"/>
      <c r="JW28" s="61"/>
      <c r="JX28" s="61"/>
      <c r="JY28" s="61"/>
      <c r="JZ28" s="61"/>
      <c r="KA28" s="61"/>
      <c r="KB28" s="61"/>
      <c r="KC28" s="61"/>
      <c r="KD28" s="61"/>
      <c r="KE28" s="61"/>
      <c r="KF28" s="61"/>
      <c r="KG28" s="61"/>
      <c r="KH28" s="61"/>
      <c r="KI28" s="61"/>
      <c r="KJ28" s="61"/>
      <c r="KK28" s="61"/>
      <c r="KL28" s="61"/>
      <c r="KM28" s="61"/>
      <c r="KN28" s="61"/>
      <c r="KO28" s="61"/>
      <c r="KP28" s="61"/>
      <c r="KQ28" s="61"/>
      <c r="KR28" s="61"/>
      <c r="KS28" s="61"/>
      <c r="KT28" s="61"/>
      <c r="KU28" s="61"/>
      <c r="KV28" s="61"/>
      <c r="KW28" s="61"/>
      <c r="KX28" s="61"/>
      <c r="KY28" s="61"/>
      <c r="KZ28" s="61"/>
      <c r="LA28" s="61"/>
      <c r="LB28" s="61"/>
      <c r="LC28" s="61"/>
      <c r="LD28" s="61"/>
      <c r="LE28" s="61"/>
      <c r="LF28" s="61"/>
      <c r="LG28" s="61"/>
      <c r="LH28" s="61"/>
      <c r="LI28" s="61"/>
      <c r="LJ28" s="61"/>
      <c r="LK28" s="61"/>
      <c r="LL28" s="61"/>
      <c r="LM28" s="61"/>
      <c r="LN28" s="61"/>
      <c r="LO28" s="61"/>
      <c r="LP28" s="61"/>
      <c r="LQ28" s="61"/>
      <c r="LR28" s="61"/>
      <c r="LS28" s="61"/>
      <c r="LT28" s="61"/>
      <c r="LU28" s="61"/>
      <c r="LV28" s="61"/>
      <c r="LW28" s="61"/>
      <c r="LX28" s="61"/>
      <c r="LY28" s="61"/>
      <c r="LZ28" s="61"/>
      <c r="MA28" s="61"/>
      <c r="MB28" s="61"/>
      <c r="MC28" s="61"/>
      <c r="MD28" s="61"/>
      <c r="ME28" s="61"/>
      <c r="MF28" s="61"/>
      <c r="MG28" s="61"/>
      <c r="MH28" s="61"/>
      <c r="MI28" s="61"/>
      <c r="MJ28" s="61"/>
      <c r="MK28" s="61"/>
      <c r="ML28" s="61"/>
      <c r="MM28" s="61"/>
      <c r="MN28" s="61"/>
      <c r="MO28" s="61"/>
      <c r="MP28" s="61"/>
      <c r="MQ28" s="61"/>
      <c r="MR28" s="61"/>
      <c r="MS28" s="61"/>
      <c r="MT28" s="61"/>
      <c r="MU28" s="61"/>
      <c r="MV28" s="61"/>
      <c r="MW28" s="61"/>
      <c r="MX28" s="61"/>
      <c r="MY28" s="61"/>
      <c r="MZ28" s="61"/>
      <c r="NA28" s="61"/>
      <c r="NB28" s="61"/>
      <c r="NC28" s="61"/>
      <c r="ND28" s="61"/>
      <c r="NE28" s="61"/>
      <c r="NF28" s="61"/>
      <c r="NG28" s="61"/>
      <c r="NH28" s="61"/>
      <c r="NI28" s="61"/>
      <c r="NJ28" s="61"/>
      <c r="NK28" s="61"/>
      <c r="NL28" s="61"/>
      <c r="NM28" s="61"/>
      <c r="NN28" s="61"/>
      <c r="NO28" s="61"/>
      <c r="NP28" s="61"/>
      <c r="NQ28" s="61"/>
      <c r="NR28" s="61"/>
      <c r="NS28" s="61"/>
      <c r="NT28" s="61"/>
      <c r="NU28" s="61"/>
      <c r="NV28" s="61"/>
      <c r="NW28" s="61"/>
      <c r="NX28" s="61"/>
      <c r="NY28" s="61"/>
      <c r="NZ28" s="61"/>
      <c r="OA28" s="61"/>
      <c r="OB28" s="61"/>
      <c r="OC28" s="61"/>
      <c r="OD28" s="61"/>
      <c r="OE28" s="61"/>
      <c r="OF28" s="61"/>
      <c r="OG28" s="61"/>
      <c r="OH28" s="61"/>
      <c r="OI28" s="61"/>
      <c r="OJ28" s="61"/>
      <c r="OK28" s="61"/>
      <c r="OL28" s="61"/>
      <c r="OM28" s="61"/>
      <c r="ON28" s="61"/>
      <c r="OO28" s="61"/>
      <c r="OP28" s="61"/>
      <c r="OQ28" s="61"/>
      <c r="OR28" s="61"/>
      <c r="OS28" s="61"/>
      <c r="OT28" s="61"/>
      <c r="OU28" s="61"/>
      <c r="OV28" s="61"/>
      <c r="OW28" s="61"/>
      <c r="OX28" s="61"/>
      <c r="OY28" s="61"/>
      <c r="OZ28" s="61"/>
      <c r="PA28" s="61"/>
      <c r="PB28" s="61"/>
      <c r="PC28" s="61"/>
      <c r="PD28" s="61"/>
      <c r="PE28" s="61"/>
      <c r="PF28" s="61"/>
      <c r="PG28" s="61"/>
      <c r="PH28" s="61"/>
      <c r="PI28" s="61"/>
      <c r="PJ28" s="61"/>
      <c r="PK28" s="61"/>
      <c r="PL28" s="61"/>
      <c r="PM28" s="61"/>
      <c r="PN28" s="61"/>
      <c r="PO28" s="61"/>
      <c r="PP28" s="61"/>
      <c r="PQ28" s="61"/>
      <c r="PR28" s="61"/>
      <c r="PS28" s="61"/>
      <c r="PT28" s="61"/>
      <c r="PU28" s="61"/>
      <c r="PV28" s="61"/>
      <c r="PW28" s="61"/>
      <c r="PX28" s="61"/>
      <c r="PY28" s="61"/>
      <c r="PZ28" s="61"/>
      <c r="QA28" s="61"/>
      <c r="QB28" s="61"/>
      <c r="QC28" s="61"/>
      <c r="QD28" s="61"/>
      <c r="QE28" s="61"/>
      <c r="QF28" s="61"/>
      <c r="QG28" s="61"/>
      <c r="QH28" s="61"/>
      <c r="QI28" s="61"/>
      <c r="QJ28" s="61"/>
      <c r="QK28" s="61"/>
      <c r="QL28" s="61"/>
      <c r="QM28" s="61"/>
      <c r="QN28" s="61"/>
      <c r="QO28" s="61"/>
      <c r="QP28" s="61"/>
      <c r="QQ28" s="61"/>
      <c r="QR28" s="61"/>
      <c r="QS28" s="61"/>
      <c r="QT28" s="61"/>
      <c r="QU28" s="61"/>
      <c r="QV28" s="61"/>
      <c r="QW28" s="61"/>
      <c r="QX28" s="61"/>
      <c r="QY28" s="61"/>
      <c r="QZ28" s="61"/>
      <c r="RA28" s="61"/>
      <c r="RB28" s="61"/>
      <c r="RC28" s="61"/>
      <c r="RD28" s="61"/>
      <c r="RE28" s="61"/>
      <c r="RF28" s="61"/>
      <c r="RG28" s="61"/>
      <c r="RH28" s="61"/>
      <c r="RI28" s="61"/>
      <c r="RJ28" s="61"/>
      <c r="RK28" s="61"/>
      <c r="RL28" s="61"/>
      <c r="RM28" s="61"/>
      <c r="RN28" s="61"/>
      <c r="RO28" s="61"/>
      <c r="RP28" s="61"/>
      <c r="RQ28" s="61"/>
      <c r="RR28" s="61"/>
      <c r="RS28" s="61"/>
      <c r="RT28" s="61"/>
      <c r="RU28" s="61"/>
      <c r="RV28" s="61"/>
      <c r="RW28" s="61"/>
      <c r="RX28" s="61"/>
      <c r="RY28" s="61"/>
      <c r="RZ28" s="61"/>
      <c r="SA28" s="61"/>
      <c r="SB28" s="61"/>
      <c r="SC28" s="61"/>
      <c r="SD28" s="61"/>
      <c r="SE28" s="61"/>
      <c r="SF28" s="61"/>
      <c r="SG28" s="61"/>
      <c r="SH28" s="61"/>
      <c r="SI28" s="61"/>
      <c r="SJ28" s="61"/>
      <c r="SK28" s="61"/>
      <c r="SL28" s="61"/>
      <c r="SM28" s="61"/>
      <c r="SN28" s="61"/>
      <c r="SO28" s="61"/>
      <c r="SP28" s="61"/>
      <c r="SQ28" s="61"/>
      <c r="SR28" s="61"/>
      <c r="SS28" s="61"/>
      <c r="ST28" s="61"/>
      <c r="SU28" s="61"/>
      <c r="SV28" s="61"/>
      <c r="SW28" s="61"/>
      <c r="SX28" s="61"/>
      <c r="SY28" s="61"/>
      <c r="SZ28" s="61"/>
      <c r="TA28" s="61"/>
      <c r="TB28" s="61"/>
      <c r="TC28" s="61"/>
      <c r="TD28" s="61"/>
      <c r="TE28" s="61"/>
      <c r="TF28" s="61"/>
      <c r="TG28" s="61"/>
      <c r="TH28" s="61"/>
      <c r="TI28" s="61"/>
      <c r="TJ28" s="61"/>
      <c r="TK28" s="61"/>
      <c r="TL28" s="61"/>
      <c r="TM28" s="61"/>
      <c r="TN28" s="61"/>
      <c r="TO28" s="61"/>
      <c r="TP28" s="61"/>
      <c r="TQ28" s="61"/>
      <c r="TR28" s="61"/>
      <c r="TS28" s="61"/>
      <c r="TT28" s="61"/>
      <c r="TU28" s="61"/>
      <c r="TV28" s="61"/>
      <c r="TW28" s="61"/>
      <c r="TX28" s="61"/>
      <c r="TY28" s="61"/>
      <c r="TZ28" s="61"/>
      <c r="UA28" s="61"/>
      <c r="UB28" s="61"/>
      <c r="UC28" s="61"/>
      <c r="UD28" s="61"/>
      <c r="UE28" s="61"/>
      <c r="UF28" s="61"/>
      <c r="UG28" s="61"/>
      <c r="UH28" s="61"/>
      <c r="UI28" s="61"/>
      <c r="UJ28" s="61"/>
      <c r="UK28" s="61"/>
      <c r="UL28" s="61"/>
      <c r="UM28" s="61"/>
      <c r="UN28" s="61"/>
      <c r="UO28" s="61"/>
      <c r="UP28" s="61"/>
      <c r="UQ28" s="61"/>
      <c r="UR28" s="61"/>
      <c r="US28" s="61"/>
      <c r="UT28" s="61"/>
      <c r="UU28" s="61"/>
      <c r="UV28" s="61"/>
      <c r="UW28" s="61"/>
      <c r="UX28" s="61"/>
      <c r="UY28" s="61"/>
      <c r="UZ28" s="61"/>
      <c r="VA28" s="61"/>
      <c r="VB28" s="61"/>
      <c r="VC28" s="61"/>
      <c r="VD28" s="61"/>
      <c r="VE28" s="61"/>
      <c r="VF28" s="61"/>
      <c r="VG28" s="61"/>
      <c r="VH28" s="61"/>
      <c r="VI28" s="61"/>
      <c r="VJ28" s="61"/>
      <c r="VK28" s="61"/>
      <c r="VL28" s="61"/>
      <c r="VM28" s="61"/>
      <c r="VN28" s="61"/>
      <c r="VO28" s="61"/>
      <c r="VP28" s="61"/>
      <c r="VQ28" s="61"/>
      <c r="VR28" s="61"/>
      <c r="VS28" s="61"/>
      <c r="VT28" s="61"/>
      <c r="VU28" s="61"/>
      <c r="VV28" s="61"/>
      <c r="VW28" s="61"/>
      <c r="VX28" s="61"/>
      <c r="VY28" s="61"/>
      <c r="VZ28" s="61"/>
      <c r="WA28" s="61"/>
      <c r="WB28" s="61"/>
      <c r="WC28" s="61"/>
      <c r="WD28" s="61"/>
      <c r="WE28" s="61"/>
      <c r="WF28" s="61"/>
      <c r="WG28" s="61"/>
      <c r="WH28" s="61"/>
      <c r="WI28" s="61"/>
      <c r="WJ28" s="61"/>
      <c r="WK28" s="61"/>
      <c r="WL28" s="61"/>
      <c r="WM28" s="61"/>
      <c r="WN28" s="61"/>
      <c r="WO28" s="61"/>
      <c r="WP28" s="61"/>
      <c r="WQ28" s="61"/>
      <c r="WR28" s="61"/>
      <c r="WS28" s="61"/>
      <c r="WT28" s="61"/>
      <c r="WU28" s="61"/>
      <c r="WV28" s="61"/>
      <c r="WW28" s="61"/>
      <c r="WX28" s="61"/>
      <c r="WY28" s="61"/>
      <c r="WZ28" s="61"/>
      <c r="XA28" s="61"/>
      <c r="XB28" s="61"/>
      <c r="XC28" s="61"/>
      <c r="XD28" s="61"/>
      <c r="XE28" s="61"/>
      <c r="XF28" s="61"/>
      <c r="XG28" s="61"/>
      <c r="XH28" s="61"/>
      <c r="XI28" s="61"/>
      <c r="XJ28" s="61"/>
      <c r="XK28" s="61"/>
      <c r="XL28" s="61"/>
      <c r="XM28" s="61"/>
      <c r="XN28" s="61"/>
      <c r="XO28" s="61"/>
      <c r="XP28" s="61"/>
      <c r="XQ28" s="61"/>
      <c r="XR28" s="61"/>
      <c r="XS28" s="61"/>
      <c r="XT28" s="61"/>
      <c r="XU28" s="61"/>
      <c r="XV28" s="61"/>
      <c r="XW28" s="61"/>
      <c r="XX28" s="61"/>
      <c r="XY28" s="61"/>
      <c r="XZ28" s="61"/>
      <c r="YA28" s="61"/>
      <c r="YB28" s="61"/>
      <c r="YC28" s="61"/>
      <c r="YD28" s="61"/>
      <c r="YE28" s="61"/>
      <c r="YF28" s="61"/>
      <c r="YG28" s="61"/>
      <c r="YH28" s="61"/>
      <c r="YI28" s="61"/>
      <c r="YJ28" s="61"/>
      <c r="YK28" s="61"/>
      <c r="YL28" s="61"/>
      <c r="YM28" s="61"/>
      <c r="YN28" s="61"/>
      <c r="YO28" s="61"/>
      <c r="YP28" s="61"/>
      <c r="YQ28" s="61"/>
      <c r="YR28" s="61"/>
      <c r="YS28" s="61"/>
      <c r="YT28" s="61"/>
      <c r="YU28" s="61"/>
      <c r="YV28" s="61"/>
      <c r="YW28" s="61"/>
      <c r="YX28" s="61"/>
      <c r="YY28" s="61"/>
      <c r="YZ28" s="61"/>
      <c r="ZA28" s="61"/>
      <c r="ZB28" s="61"/>
      <c r="ZC28" s="61"/>
      <c r="ZD28" s="61"/>
      <c r="ZE28" s="61"/>
      <c r="ZF28" s="61"/>
      <c r="ZG28" s="61"/>
      <c r="ZH28" s="61"/>
      <c r="ZI28" s="61"/>
      <c r="ZJ28" s="61"/>
      <c r="ZK28" s="61"/>
      <c r="ZL28" s="61"/>
      <c r="ZM28" s="61"/>
      <c r="ZN28" s="61"/>
      <c r="ZO28" s="61"/>
      <c r="ZP28" s="61"/>
      <c r="ZQ28" s="61"/>
      <c r="ZR28" s="61"/>
      <c r="ZS28" s="61"/>
      <c r="ZT28" s="61"/>
      <c r="ZU28" s="61"/>
      <c r="ZV28" s="61"/>
      <c r="ZW28" s="61"/>
      <c r="ZX28" s="61"/>
      <c r="ZY28" s="61"/>
      <c r="ZZ28" s="61"/>
      <c r="AAA28" s="61"/>
      <c r="AAB28" s="61"/>
      <c r="AAC28" s="61"/>
      <c r="AAD28" s="61"/>
      <c r="AAE28" s="61"/>
      <c r="AAF28" s="61"/>
      <c r="AAG28" s="61"/>
      <c r="AAH28" s="61"/>
      <c r="AAI28" s="61"/>
      <c r="AAJ28" s="61"/>
      <c r="AAK28" s="61"/>
      <c r="AAL28" s="61"/>
      <c r="AAM28" s="61"/>
      <c r="AAN28" s="61"/>
      <c r="AAO28" s="61"/>
      <c r="AAP28" s="61"/>
      <c r="AAQ28" s="61"/>
      <c r="AAR28" s="61"/>
      <c r="AAS28" s="61"/>
      <c r="AAT28" s="61"/>
      <c r="AAU28" s="61"/>
      <c r="AAV28" s="61"/>
      <c r="AAW28" s="61"/>
      <c r="AAX28" s="61"/>
      <c r="AAY28" s="61"/>
      <c r="AAZ28" s="61"/>
      <c r="ABA28" s="61"/>
      <c r="ABB28" s="61"/>
      <c r="ABC28" s="61"/>
      <c r="ABD28" s="61"/>
      <c r="ABE28" s="61"/>
      <c r="ABF28" s="61"/>
      <c r="ABG28" s="61"/>
      <c r="ABH28" s="61"/>
      <c r="ABI28" s="61"/>
      <c r="ABJ28" s="61"/>
      <c r="ABK28" s="61"/>
      <c r="ABL28" s="61"/>
      <c r="ABM28" s="61"/>
      <c r="ABN28" s="61"/>
      <c r="ABO28" s="61"/>
      <c r="ABP28" s="61"/>
      <c r="ABQ28" s="61"/>
      <c r="ABR28" s="61"/>
      <c r="ABS28" s="61"/>
      <c r="ABT28" s="61"/>
      <c r="ABU28" s="61"/>
      <c r="ABV28" s="61"/>
      <c r="ABW28" s="61"/>
      <c r="ABX28" s="61"/>
      <c r="ABY28" s="61"/>
      <c r="ABZ28" s="61"/>
      <c r="ACA28" s="61"/>
      <c r="ACB28" s="61"/>
      <c r="ACC28" s="61"/>
      <c r="ACD28" s="61"/>
      <c r="ACE28" s="61"/>
      <c r="ACF28" s="61"/>
      <c r="ACG28" s="61"/>
      <c r="ACH28" s="61"/>
      <c r="ACI28" s="61"/>
      <c r="ACJ28" s="61"/>
      <c r="ACK28" s="61"/>
      <c r="ACL28" s="61"/>
      <c r="ACM28" s="61"/>
      <c r="ACN28" s="61"/>
      <c r="ACO28" s="61"/>
      <c r="ACP28" s="61"/>
      <c r="ACQ28" s="61"/>
      <c r="ACR28" s="61"/>
      <c r="ACS28" s="61"/>
      <c r="ACT28" s="61"/>
      <c r="ACU28" s="61"/>
      <c r="ACV28" s="61"/>
      <c r="ACW28" s="61"/>
      <c r="ACX28" s="61"/>
      <c r="ACY28" s="61"/>
      <c r="ACZ28" s="61"/>
      <c r="ADA28" s="61"/>
      <c r="ADB28" s="61"/>
      <c r="ADC28" s="61"/>
      <c r="ADD28" s="61"/>
      <c r="ADE28" s="61"/>
      <c r="ADF28" s="61"/>
      <c r="ADG28" s="61"/>
      <c r="ADH28" s="61"/>
      <c r="ADI28" s="61"/>
      <c r="ADJ28" s="61"/>
      <c r="ADK28" s="61"/>
      <c r="ADL28" s="61"/>
      <c r="ADM28" s="61"/>
      <c r="ADN28" s="61"/>
      <c r="ADO28" s="61"/>
      <c r="ADP28" s="61"/>
      <c r="ADQ28" s="61"/>
      <c r="ADR28" s="61"/>
      <c r="ADS28" s="61"/>
      <c r="ADT28" s="61"/>
      <c r="ADU28" s="61"/>
      <c r="ADV28" s="61"/>
      <c r="ADW28" s="61"/>
      <c r="ADX28" s="61"/>
      <c r="ADY28" s="61"/>
      <c r="ADZ28" s="61"/>
      <c r="AEA28" s="61"/>
      <c r="AEB28" s="61"/>
      <c r="AEC28" s="61"/>
      <c r="AED28" s="61"/>
      <c r="AEE28" s="61"/>
      <c r="AEF28" s="61"/>
      <c r="AEG28" s="61"/>
      <c r="AEH28" s="61"/>
      <c r="AEI28" s="61"/>
      <c r="AEJ28" s="61"/>
      <c r="AEK28" s="61"/>
      <c r="AEL28" s="61"/>
      <c r="AEM28" s="61"/>
      <c r="AEN28" s="61"/>
      <c r="AEO28" s="61"/>
      <c r="AEP28" s="61"/>
      <c r="AEQ28" s="61"/>
      <c r="AER28" s="61"/>
      <c r="AES28" s="61"/>
      <c r="AET28" s="61"/>
      <c r="AEU28" s="61"/>
      <c r="AEV28" s="61"/>
      <c r="AEW28" s="61"/>
      <c r="AEX28" s="61"/>
      <c r="AEY28" s="61"/>
      <c r="AEZ28" s="61"/>
      <c r="AFA28" s="61"/>
      <c r="AFB28" s="61"/>
      <c r="AFC28" s="61"/>
      <c r="AFD28" s="61"/>
      <c r="AFE28" s="61"/>
      <c r="AFF28" s="61"/>
      <c r="AFG28" s="61"/>
      <c r="AFH28" s="61"/>
      <c r="AFI28" s="61"/>
      <c r="AFJ28" s="61"/>
      <c r="AFK28" s="61"/>
      <c r="AFL28" s="61"/>
      <c r="AFM28" s="61"/>
      <c r="AFN28" s="61"/>
      <c r="AFO28" s="61"/>
      <c r="AFP28" s="61"/>
      <c r="AFQ28" s="61"/>
      <c r="AFR28" s="61"/>
      <c r="AFS28" s="61"/>
      <c r="AFT28" s="61"/>
      <c r="AFU28" s="61"/>
      <c r="AFV28" s="61"/>
      <c r="AFW28" s="61"/>
      <c r="AFX28" s="61"/>
      <c r="AFY28" s="61"/>
      <c r="AFZ28" s="61"/>
      <c r="AGA28" s="61"/>
      <c r="AGB28" s="61"/>
      <c r="AGC28" s="61"/>
      <c r="AGD28" s="61"/>
      <c r="AGE28" s="61"/>
      <c r="AGF28" s="61"/>
      <c r="AGG28" s="61"/>
      <c r="AGH28" s="61"/>
      <c r="AGI28" s="61"/>
      <c r="AGJ28" s="61"/>
      <c r="AGK28" s="61"/>
      <c r="AGL28" s="61"/>
      <c r="AGM28" s="61"/>
      <c r="AGN28" s="61"/>
      <c r="AGO28" s="61"/>
      <c r="AGP28" s="61"/>
      <c r="AGQ28" s="61"/>
      <c r="AGR28" s="61"/>
      <c r="AGS28" s="61"/>
      <c r="AGT28" s="61"/>
      <c r="AGU28" s="61"/>
      <c r="AGV28" s="61"/>
      <c r="AGW28" s="61"/>
      <c r="AGX28" s="61"/>
      <c r="AGY28" s="61"/>
      <c r="AGZ28" s="61"/>
      <c r="AHA28" s="61"/>
      <c r="AHB28" s="61"/>
      <c r="AHC28" s="61"/>
      <c r="AHD28" s="61"/>
      <c r="AHE28" s="61"/>
      <c r="AHF28" s="61"/>
      <c r="AHG28" s="61"/>
      <c r="AHH28" s="61"/>
      <c r="AHI28" s="61"/>
      <c r="AHJ28" s="61"/>
      <c r="AHK28" s="61"/>
      <c r="AHL28" s="61"/>
      <c r="AHM28" s="61"/>
      <c r="AHN28" s="61"/>
      <c r="AHO28" s="61"/>
      <c r="AHP28" s="61"/>
      <c r="AHQ28" s="61"/>
      <c r="AHR28" s="61"/>
      <c r="AHS28" s="61"/>
      <c r="AHT28" s="61"/>
      <c r="AHU28" s="61"/>
      <c r="AHV28" s="61"/>
      <c r="AHW28" s="61"/>
      <c r="AHX28" s="61"/>
      <c r="AHY28" s="61"/>
      <c r="AHZ28" s="61"/>
      <c r="AIA28" s="61"/>
      <c r="AIB28" s="61"/>
      <c r="AIC28" s="61"/>
      <c r="AID28" s="61"/>
      <c r="AIE28" s="61"/>
      <c r="AIF28" s="61"/>
      <c r="AIG28" s="61"/>
      <c r="AIH28" s="61"/>
      <c r="AII28" s="61"/>
      <c r="AIJ28" s="61"/>
      <c r="AIK28" s="61"/>
      <c r="AIL28" s="61"/>
      <c r="AIM28" s="61"/>
      <c r="AIN28" s="61"/>
      <c r="AIO28" s="61"/>
      <c r="AIP28" s="61"/>
      <c r="AIQ28" s="61"/>
      <c r="AIR28" s="61"/>
      <c r="AIS28" s="61"/>
      <c r="AIT28" s="61"/>
      <c r="AIU28" s="61"/>
      <c r="AIV28" s="61"/>
      <c r="AIW28" s="61"/>
      <c r="AIX28" s="61"/>
      <c r="AIY28" s="61"/>
      <c r="AIZ28" s="61"/>
      <c r="AJA28" s="61"/>
      <c r="AJB28" s="61"/>
      <c r="AJC28" s="61"/>
      <c r="AJD28" s="61"/>
      <c r="AJE28" s="61"/>
      <c r="AJF28" s="61"/>
      <c r="AJG28" s="61"/>
      <c r="AJH28" s="61"/>
      <c r="AJI28" s="61"/>
      <c r="AJJ28" s="61"/>
      <c r="AJK28" s="61"/>
      <c r="AJL28" s="61"/>
      <c r="AJM28" s="61"/>
      <c r="AJN28" s="61"/>
      <c r="AJO28" s="61"/>
      <c r="AJP28" s="61"/>
      <c r="AJQ28" s="61"/>
      <c r="AJR28" s="61"/>
      <c r="AJS28" s="61"/>
      <c r="AJT28" s="61"/>
      <c r="AJU28" s="61"/>
      <c r="AJV28" s="61"/>
      <c r="AJW28" s="61"/>
      <c r="AJX28" s="61"/>
      <c r="AJY28" s="61"/>
      <c r="AJZ28" s="61"/>
      <c r="AKA28" s="61"/>
      <c r="AKB28" s="61"/>
      <c r="AKC28" s="61"/>
      <c r="AKD28" s="61"/>
      <c r="AKE28" s="61"/>
      <c r="AKF28" s="61"/>
      <c r="AKG28" s="61"/>
      <c r="AKH28" s="61"/>
      <c r="AKI28" s="61"/>
      <c r="AKJ28" s="61"/>
      <c r="AKK28" s="61"/>
      <c r="AKL28" s="61"/>
      <c r="AKM28" s="61"/>
      <c r="AKN28" s="61"/>
      <c r="AKO28" s="61"/>
      <c r="AKP28" s="61"/>
      <c r="AKQ28" s="61"/>
      <c r="AKR28" s="61"/>
      <c r="AKS28" s="61"/>
      <c r="AKT28" s="61"/>
      <c r="AKU28" s="61"/>
      <c r="AKV28" s="61"/>
      <c r="AKW28" s="61"/>
      <c r="AKX28" s="61"/>
      <c r="AKY28" s="61"/>
      <c r="AKZ28" s="61"/>
      <c r="ALA28" s="61"/>
      <c r="ALB28" s="61"/>
      <c r="ALC28" s="61"/>
      <c r="ALD28" s="61"/>
      <c r="ALE28" s="61"/>
      <c r="ALF28" s="61"/>
      <c r="ALG28" s="61"/>
      <c r="ALH28" s="61"/>
      <c r="ALI28" s="61"/>
      <c r="ALJ28" s="61"/>
      <c r="ALK28" s="61"/>
      <c r="ALL28" s="61"/>
      <c r="ALM28" s="61"/>
      <c r="ALN28" s="61"/>
      <c r="ALO28" s="61"/>
      <c r="ALP28" s="61"/>
      <c r="ALQ28" s="61"/>
      <c r="ALR28" s="61"/>
      <c r="ALS28" s="61"/>
      <c r="ALT28" s="61"/>
      <c r="ALU28" s="61"/>
      <c r="ALV28" s="61"/>
      <c r="ALW28" s="61"/>
      <c r="ALX28" s="61"/>
      <c r="ALY28" s="61"/>
      <c r="ALZ28" s="61"/>
      <c r="AMA28" s="61"/>
      <c r="AMB28" s="61"/>
      <c r="AMC28" s="61"/>
      <c r="AMD28" s="61"/>
      <c r="AME28" s="61"/>
      <c r="AMF28" s="61"/>
      <c r="AMG28" s="61"/>
      <c r="AMH28" s="61"/>
      <c r="AMI28" s="61"/>
      <c r="AMJ28" s="61"/>
      <c r="AMK28" s="61"/>
      <c r="AML28" s="61"/>
      <c r="AMM28" s="61"/>
      <c r="AMN28" s="61"/>
      <c r="AMO28" s="61"/>
      <c r="AMP28" s="61"/>
      <c r="AMQ28" s="61"/>
      <c r="AMR28" s="61"/>
      <c r="AMS28" s="61"/>
      <c r="AMT28" s="61"/>
      <c r="AMU28" s="61"/>
      <c r="AMV28" s="61"/>
      <c r="AMW28" s="61"/>
      <c r="AMX28" s="61"/>
      <c r="AMY28" s="61"/>
      <c r="AMZ28" s="61"/>
      <c r="ANA28" s="61"/>
      <c r="ANB28" s="61"/>
      <c r="ANC28" s="61"/>
      <c r="AND28" s="61"/>
      <c r="ANE28" s="61"/>
      <c r="ANF28" s="61"/>
      <c r="ANG28" s="61"/>
      <c r="ANH28" s="61"/>
      <c r="ANI28" s="61"/>
      <c r="ANJ28" s="61"/>
      <c r="ANK28" s="61"/>
      <c r="ANL28" s="61"/>
      <c r="ANM28" s="61"/>
      <c r="ANN28" s="61"/>
      <c r="ANO28" s="61"/>
      <c r="ANP28" s="61"/>
      <c r="ANQ28" s="61"/>
      <c r="ANR28" s="61"/>
      <c r="ANS28" s="61"/>
      <c r="ANT28" s="61"/>
      <c r="ANU28" s="61"/>
      <c r="ANV28" s="61"/>
      <c r="ANW28" s="61"/>
      <c r="ANX28" s="61"/>
      <c r="ANY28" s="61"/>
      <c r="ANZ28" s="61"/>
      <c r="AOA28" s="61"/>
      <c r="AOB28" s="61"/>
      <c r="AOC28" s="61"/>
      <c r="AOD28" s="61"/>
      <c r="AOE28" s="61"/>
      <c r="AOF28" s="61"/>
      <c r="AOG28" s="61"/>
      <c r="AOH28" s="61"/>
      <c r="AOI28" s="61"/>
      <c r="AOJ28" s="61"/>
      <c r="AOK28" s="61"/>
      <c r="AOL28" s="61"/>
      <c r="AOM28" s="61"/>
      <c r="AON28" s="61"/>
      <c r="AOO28" s="61"/>
      <c r="AOP28" s="61"/>
      <c r="AOQ28" s="61"/>
      <c r="AOR28" s="61"/>
      <c r="AOS28" s="61"/>
      <c r="AOT28" s="61"/>
      <c r="AOU28" s="61"/>
      <c r="AOV28" s="61"/>
      <c r="AOW28" s="61"/>
      <c r="AOX28" s="61"/>
      <c r="AOY28" s="61"/>
      <c r="AOZ28" s="61"/>
      <c r="APA28" s="61"/>
      <c r="APB28" s="61"/>
      <c r="APC28" s="61"/>
      <c r="APD28" s="61"/>
      <c r="APE28" s="61"/>
      <c r="APF28" s="61"/>
      <c r="APG28" s="61"/>
      <c r="APH28" s="61"/>
      <c r="API28" s="61"/>
      <c r="APJ28" s="61"/>
      <c r="APK28" s="61"/>
      <c r="APL28" s="61"/>
      <c r="APM28" s="61"/>
      <c r="APN28" s="61"/>
      <c r="APO28" s="61"/>
      <c r="APP28" s="61"/>
      <c r="APQ28" s="61"/>
      <c r="APR28" s="61"/>
      <c r="APS28" s="61"/>
      <c r="APT28" s="61"/>
      <c r="APU28" s="61"/>
      <c r="APV28" s="61"/>
      <c r="APW28" s="61"/>
      <c r="APX28" s="61"/>
      <c r="APY28" s="61"/>
      <c r="APZ28" s="61"/>
      <c r="AQA28" s="61"/>
      <c r="AQB28" s="61"/>
      <c r="AQC28" s="61"/>
      <c r="AQD28" s="61"/>
      <c r="AQE28" s="61"/>
      <c r="AQF28" s="61"/>
      <c r="AQG28" s="61"/>
      <c r="AQH28" s="61"/>
      <c r="AQI28" s="61"/>
      <c r="AQJ28" s="61"/>
      <c r="AQK28" s="61"/>
      <c r="AQL28" s="61"/>
      <c r="AQM28" s="61"/>
      <c r="AQN28" s="61"/>
      <c r="AQO28" s="61"/>
      <c r="AQP28" s="61"/>
      <c r="AQQ28" s="61"/>
      <c r="AQR28" s="61"/>
      <c r="AQS28" s="61"/>
      <c r="AQT28" s="61"/>
      <c r="AQU28" s="61"/>
      <c r="AQV28" s="61"/>
      <c r="AQW28" s="61"/>
      <c r="AQX28" s="61"/>
      <c r="AQY28" s="61"/>
      <c r="AQZ28" s="61"/>
      <c r="ARA28" s="61"/>
      <c r="ARB28" s="61"/>
      <c r="ARC28" s="61"/>
      <c r="ARD28" s="61"/>
      <c r="ARE28" s="61"/>
      <c r="ARF28" s="61"/>
      <c r="ARG28" s="61"/>
      <c r="ARH28" s="61"/>
      <c r="ARI28" s="61"/>
      <c r="ARJ28" s="61"/>
      <c r="ARK28" s="61"/>
      <c r="ARL28" s="61"/>
      <c r="ARM28" s="61"/>
      <c r="ARN28" s="61"/>
      <c r="ARO28" s="61"/>
      <c r="ARP28" s="61"/>
      <c r="ARQ28" s="61"/>
      <c r="ARR28" s="61"/>
      <c r="ARS28" s="61"/>
      <c r="ART28" s="61"/>
      <c r="ARU28" s="61"/>
      <c r="ARV28" s="61"/>
      <c r="ARW28" s="61"/>
      <c r="ARX28" s="61"/>
      <c r="ARY28" s="61"/>
      <c r="ARZ28" s="61"/>
      <c r="ASA28" s="61"/>
      <c r="ASB28" s="61"/>
      <c r="ASC28" s="61"/>
      <c r="ASD28" s="61"/>
      <c r="ASE28" s="61"/>
      <c r="ASF28" s="61"/>
      <c r="ASG28" s="61"/>
      <c r="ASH28" s="61"/>
      <c r="ASI28" s="61"/>
      <c r="ASJ28" s="61"/>
      <c r="ASK28" s="61"/>
      <c r="ASL28" s="61"/>
      <c r="ASM28" s="61"/>
      <c r="ASN28" s="61"/>
      <c r="ASO28" s="61"/>
      <c r="ASP28" s="61"/>
      <c r="ASQ28" s="61"/>
      <c r="ASR28" s="61"/>
      <c r="ASS28" s="61"/>
      <c r="AST28" s="61"/>
      <c r="ASU28" s="61"/>
      <c r="ASV28" s="61"/>
      <c r="ASW28" s="61"/>
      <c r="ASX28" s="61"/>
      <c r="ASY28" s="61"/>
      <c r="ASZ28" s="61"/>
      <c r="ATA28" s="61"/>
      <c r="ATB28" s="61"/>
      <c r="ATC28" s="61"/>
      <c r="ATD28" s="61"/>
      <c r="ATE28" s="61"/>
      <c r="ATF28" s="61"/>
      <c r="ATG28" s="61"/>
      <c r="ATH28" s="61"/>
      <c r="ATI28" s="61"/>
      <c r="ATJ28" s="61"/>
      <c r="ATK28" s="61"/>
      <c r="ATL28" s="61"/>
      <c r="ATM28" s="61"/>
      <c r="ATN28" s="61"/>
      <c r="ATO28" s="61"/>
      <c r="ATP28" s="61"/>
      <c r="ATQ28" s="61"/>
      <c r="ATR28" s="61"/>
      <c r="ATS28" s="61"/>
      <c r="ATT28" s="61"/>
      <c r="ATU28" s="61"/>
      <c r="ATV28" s="61"/>
      <c r="ATW28" s="61"/>
      <c r="ATX28" s="61"/>
      <c r="ATY28" s="61"/>
      <c r="ATZ28" s="61"/>
      <c r="AUA28" s="61"/>
      <c r="AUB28" s="61"/>
      <c r="AUC28" s="61"/>
      <c r="AUD28" s="61"/>
      <c r="AUE28" s="61"/>
      <c r="AUF28" s="61"/>
      <c r="AUG28" s="61"/>
      <c r="AUH28" s="61"/>
      <c r="AUI28" s="61"/>
      <c r="AUJ28" s="61"/>
      <c r="AUK28" s="61"/>
      <c r="AUL28" s="61"/>
      <c r="AUM28" s="61"/>
      <c r="AUN28" s="61"/>
      <c r="AUO28" s="61"/>
      <c r="AUP28" s="61"/>
      <c r="AUQ28" s="61"/>
      <c r="AUR28" s="61"/>
      <c r="AUS28" s="61"/>
      <c r="AUT28" s="61"/>
      <c r="AUU28" s="61"/>
      <c r="AUV28" s="61"/>
      <c r="AUW28" s="61"/>
      <c r="AUX28" s="61"/>
      <c r="AUY28" s="61"/>
      <c r="AUZ28" s="61"/>
      <c r="AVA28" s="61"/>
      <c r="AVB28" s="61"/>
      <c r="AVC28" s="61"/>
      <c r="AVD28" s="61"/>
      <c r="AVE28" s="61"/>
      <c r="AVF28" s="61"/>
      <c r="AVG28" s="61"/>
      <c r="AVH28" s="61"/>
      <c r="AVI28" s="61"/>
      <c r="AVJ28" s="61"/>
      <c r="AVK28" s="61"/>
      <c r="AVL28" s="61"/>
      <c r="AVM28" s="61"/>
      <c r="AVN28" s="61"/>
      <c r="AVO28" s="61"/>
      <c r="AVP28" s="61"/>
      <c r="AVQ28" s="61"/>
      <c r="AVR28" s="61"/>
      <c r="AVS28" s="61"/>
      <c r="AVT28" s="61"/>
      <c r="AVU28" s="61"/>
      <c r="AVV28" s="61"/>
      <c r="AVW28" s="61"/>
      <c r="AVX28" s="61"/>
      <c r="AVY28" s="61"/>
      <c r="AVZ28" s="61"/>
      <c r="AWA28" s="61"/>
      <c r="AWB28" s="61"/>
      <c r="AWC28" s="61"/>
      <c r="AWD28" s="61"/>
      <c r="AWE28" s="61"/>
      <c r="AWF28" s="61"/>
      <c r="AWG28" s="61"/>
      <c r="AWH28" s="61"/>
      <c r="AWI28" s="61"/>
      <c r="AWJ28" s="61"/>
      <c r="AWK28" s="61"/>
      <c r="AWL28" s="61"/>
      <c r="AWM28" s="61"/>
      <c r="AWN28" s="61"/>
      <c r="AWO28" s="61"/>
      <c r="AWP28" s="61"/>
      <c r="AWQ28" s="61"/>
      <c r="AWR28" s="61"/>
      <c r="AWS28" s="61"/>
      <c r="AWT28" s="61"/>
      <c r="AWU28" s="61"/>
      <c r="AWV28" s="61"/>
      <c r="AWW28" s="61"/>
      <c r="AWX28" s="61"/>
      <c r="AWY28" s="61"/>
      <c r="AWZ28" s="61"/>
      <c r="AXA28" s="61"/>
      <c r="AXB28" s="61"/>
      <c r="AXC28" s="61"/>
      <c r="AXD28" s="61"/>
      <c r="AXE28" s="61"/>
      <c r="AXF28" s="61"/>
      <c r="AXG28" s="61"/>
      <c r="AXH28" s="61"/>
      <c r="AXI28" s="61"/>
      <c r="AXJ28" s="61"/>
      <c r="AXK28" s="61"/>
      <c r="AXL28" s="61"/>
      <c r="AXM28" s="61"/>
      <c r="AXN28" s="61"/>
      <c r="AXO28" s="61"/>
      <c r="AXP28" s="61"/>
      <c r="AXQ28" s="61"/>
      <c r="AXR28" s="61"/>
      <c r="AXS28" s="61"/>
      <c r="AXT28" s="61"/>
      <c r="AXU28" s="61"/>
      <c r="AXV28" s="61"/>
      <c r="AXW28" s="61"/>
      <c r="AXX28" s="61"/>
      <c r="AXY28" s="61"/>
      <c r="AXZ28" s="61"/>
      <c r="AYA28" s="61"/>
      <c r="AYB28" s="61"/>
      <c r="AYC28" s="61"/>
      <c r="AYD28" s="61"/>
      <c r="AYE28" s="61"/>
      <c r="AYF28" s="61"/>
      <c r="AYG28" s="61"/>
      <c r="AYH28" s="61"/>
      <c r="AYI28" s="61"/>
      <c r="AYJ28" s="61"/>
      <c r="AYK28" s="61"/>
      <c r="AYL28" s="61"/>
      <c r="AYM28" s="61"/>
      <c r="AYN28" s="61"/>
      <c r="AYO28" s="61"/>
      <c r="AYP28" s="61"/>
      <c r="AYQ28" s="61"/>
      <c r="AYR28" s="61"/>
      <c r="AYS28" s="61"/>
      <c r="AYT28" s="61"/>
      <c r="AYU28" s="61"/>
      <c r="AYV28" s="61"/>
      <c r="AYW28" s="61"/>
      <c r="AYX28" s="61"/>
      <c r="AYY28" s="61"/>
      <c r="AYZ28" s="61"/>
      <c r="AZA28" s="61"/>
      <c r="AZB28" s="61"/>
      <c r="AZC28" s="61"/>
      <c r="AZD28" s="61"/>
      <c r="AZE28" s="61"/>
      <c r="AZF28" s="61"/>
      <c r="AZG28" s="61"/>
      <c r="AZH28" s="61"/>
      <c r="AZI28" s="61"/>
      <c r="AZJ28" s="61"/>
      <c r="AZK28" s="61"/>
      <c r="AZL28" s="61"/>
      <c r="AZM28" s="61"/>
      <c r="AZN28" s="61"/>
      <c r="AZO28" s="61"/>
      <c r="AZP28" s="61"/>
      <c r="AZQ28" s="61"/>
      <c r="AZR28" s="61"/>
      <c r="AZS28" s="61"/>
      <c r="AZT28" s="61"/>
      <c r="AZU28" s="61"/>
      <c r="AZV28" s="61"/>
      <c r="AZW28" s="61"/>
      <c r="AZX28" s="61"/>
      <c r="AZY28" s="61"/>
      <c r="AZZ28" s="61"/>
      <c r="BAA28" s="61"/>
      <c r="BAB28" s="61"/>
      <c r="BAC28" s="61"/>
      <c r="BAD28" s="61"/>
      <c r="BAE28" s="61"/>
      <c r="BAF28" s="61"/>
      <c r="BAG28" s="61"/>
      <c r="BAH28" s="61"/>
      <c r="BAI28" s="61"/>
      <c r="BAJ28" s="61"/>
      <c r="BAK28" s="61"/>
      <c r="BAL28" s="61"/>
      <c r="BAM28" s="61"/>
      <c r="BAN28" s="61"/>
      <c r="BAO28" s="61"/>
      <c r="BAP28" s="61"/>
      <c r="BAQ28" s="61"/>
      <c r="BAR28" s="61"/>
      <c r="BAS28" s="61"/>
      <c r="BAT28" s="61"/>
      <c r="BAU28" s="61"/>
      <c r="BAV28" s="61"/>
      <c r="BAW28" s="61"/>
      <c r="BAX28" s="61"/>
      <c r="BAY28" s="61"/>
      <c r="BAZ28" s="61"/>
      <c r="BBA28" s="61"/>
      <c r="BBB28" s="61"/>
      <c r="BBC28" s="61"/>
      <c r="BBD28" s="61"/>
      <c r="BBE28" s="61"/>
      <c r="BBF28" s="61"/>
      <c r="BBG28" s="61"/>
      <c r="BBH28" s="61"/>
      <c r="BBI28" s="61"/>
      <c r="BBJ28" s="61"/>
      <c r="BBK28" s="61"/>
      <c r="BBL28" s="61"/>
      <c r="BBM28" s="61"/>
      <c r="BBN28" s="61"/>
      <c r="BBO28" s="61"/>
      <c r="BBP28" s="61"/>
      <c r="BBQ28" s="61"/>
      <c r="BBR28" s="61"/>
      <c r="BBS28" s="61"/>
      <c r="BBT28" s="61"/>
      <c r="BBU28" s="61"/>
      <c r="BBV28" s="61"/>
      <c r="BBW28" s="61"/>
      <c r="BBX28" s="61"/>
      <c r="BBY28" s="61"/>
      <c r="BBZ28" s="61"/>
      <c r="BCA28" s="61"/>
      <c r="BCB28" s="61"/>
      <c r="BCC28" s="61"/>
      <c r="BCD28" s="61"/>
      <c r="BCE28" s="61"/>
      <c r="BCF28" s="61"/>
      <c r="BCG28" s="61"/>
      <c r="BCH28" s="61"/>
      <c r="BCI28" s="61"/>
      <c r="BCJ28" s="61"/>
      <c r="BCK28" s="61"/>
      <c r="BCL28" s="61"/>
      <c r="BCM28" s="61"/>
      <c r="BCN28" s="61"/>
      <c r="BCO28" s="61"/>
      <c r="BCP28" s="61"/>
      <c r="BCQ28" s="61"/>
      <c r="BCR28" s="61"/>
      <c r="BCS28" s="61"/>
      <c r="BCT28" s="61"/>
      <c r="BCU28" s="61"/>
      <c r="BCV28" s="61"/>
      <c r="BCW28" s="61"/>
      <c r="BCX28" s="61"/>
      <c r="BCY28" s="61"/>
      <c r="BCZ28" s="61"/>
      <c r="BDA28" s="61"/>
      <c r="BDB28" s="61"/>
      <c r="BDC28" s="61"/>
      <c r="BDD28" s="61"/>
      <c r="BDE28" s="61"/>
      <c r="BDF28" s="61"/>
      <c r="BDG28" s="61"/>
      <c r="BDH28" s="61"/>
      <c r="BDI28" s="61"/>
      <c r="BDJ28" s="61"/>
      <c r="BDK28" s="61"/>
      <c r="BDL28" s="61"/>
      <c r="BDM28" s="61"/>
      <c r="BDN28" s="61"/>
      <c r="BDO28" s="61"/>
      <c r="BDP28" s="61"/>
      <c r="BDQ28" s="61"/>
      <c r="BDR28" s="61"/>
      <c r="BDS28" s="61"/>
      <c r="BDT28" s="61"/>
      <c r="BDU28" s="61"/>
      <c r="BDV28" s="61"/>
      <c r="BDW28" s="61"/>
      <c r="BDX28" s="61"/>
      <c r="BDY28" s="61"/>
      <c r="BDZ28" s="61"/>
      <c r="BEA28" s="61"/>
      <c r="BEB28" s="61"/>
      <c r="BEC28" s="61"/>
      <c r="BED28" s="61"/>
      <c r="BEE28" s="61"/>
      <c r="BEF28" s="61"/>
      <c r="BEG28" s="61"/>
      <c r="BEH28" s="61"/>
      <c r="BEI28" s="61"/>
      <c r="BEJ28" s="61"/>
      <c r="BEK28" s="61"/>
      <c r="BEL28" s="61"/>
      <c r="BEM28" s="61"/>
      <c r="BEN28" s="61"/>
      <c r="BEO28" s="61"/>
      <c r="BEP28" s="61"/>
      <c r="BEQ28" s="61"/>
      <c r="BER28" s="61"/>
      <c r="BES28" s="61"/>
      <c r="BET28" s="61"/>
      <c r="BEU28" s="61"/>
      <c r="BEV28" s="61"/>
      <c r="BEW28" s="61"/>
      <c r="BEX28" s="61"/>
      <c r="BEY28" s="61"/>
      <c r="BEZ28" s="61"/>
      <c r="BFA28" s="61"/>
      <c r="BFB28" s="61"/>
      <c r="BFC28" s="61"/>
      <c r="BFD28" s="61"/>
      <c r="BFE28" s="61"/>
      <c r="BFF28" s="61"/>
      <c r="BFG28" s="61"/>
      <c r="BFH28" s="61"/>
      <c r="BFI28" s="61"/>
      <c r="BFJ28" s="61"/>
      <c r="BFK28" s="61"/>
      <c r="BFL28" s="61"/>
      <c r="BFM28" s="61"/>
      <c r="BFN28" s="61"/>
      <c r="BFO28" s="61"/>
      <c r="BFP28" s="61"/>
      <c r="BFQ28" s="61"/>
      <c r="BFR28" s="61"/>
      <c r="BFS28" s="61"/>
      <c r="BFT28" s="61"/>
      <c r="BFU28" s="61"/>
      <c r="BFV28" s="61"/>
      <c r="BFW28" s="61"/>
      <c r="BFX28" s="61"/>
      <c r="BFY28" s="61"/>
      <c r="BFZ28" s="61"/>
      <c r="BGA28" s="61"/>
      <c r="BGB28" s="61"/>
      <c r="BGC28" s="61"/>
      <c r="BGD28" s="61"/>
      <c r="BGE28" s="61"/>
      <c r="BGF28" s="61"/>
      <c r="BGG28" s="61"/>
      <c r="BGH28" s="61"/>
      <c r="BGI28" s="61"/>
      <c r="BGJ28" s="61"/>
      <c r="BGK28" s="61"/>
      <c r="BGL28" s="61"/>
      <c r="BGM28" s="61"/>
      <c r="BGN28" s="61"/>
      <c r="BGO28" s="61"/>
      <c r="BGP28" s="61"/>
      <c r="BGQ28" s="61"/>
      <c r="BGR28" s="61"/>
      <c r="BGS28" s="61"/>
      <c r="BGT28" s="61"/>
      <c r="BGU28" s="61"/>
      <c r="BGV28" s="61"/>
      <c r="BGW28" s="61"/>
      <c r="BGX28" s="61"/>
      <c r="BGY28" s="61"/>
      <c r="BGZ28" s="61"/>
      <c r="BHA28" s="61"/>
      <c r="BHB28" s="61"/>
      <c r="BHC28" s="61"/>
      <c r="BHD28" s="61"/>
      <c r="BHE28" s="61"/>
      <c r="BHF28" s="61"/>
      <c r="BHG28" s="61"/>
      <c r="BHH28" s="61"/>
      <c r="BHI28" s="61"/>
      <c r="BHJ28" s="61"/>
      <c r="BHK28" s="61"/>
      <c r="BHL28" s="61"/>
      <c r="BHM28" s="61"/>
      <c r="BHN28" s="61"/>
      <c r="BHO28" s="61"/>
      <c r="BHP28" s="61"/>
      <c r="BHQ28" s="61"/>
      <c r="BHR28" s="61"/>
      <c r="BHS28" s="61"/>
      <c r="BHT28" s="61"/>
      <c r="BHU28" s="61"/>
      <c r="BHV28" s="61"/>
      <c r="BHW28" s="61"/>
      <c r="BHX28" s="61"/>
      <c r="BHY28" s="61"/>
      <c r="BHZ28" s="61"/>
      <c r="BIA28" s="61"/>
      <c r="BIB28" s="61"/>
      <c r="BIC28" s="61"/>
      <c r="BID28" s="61"/>
      <c r="BIE28" s="61"/>
      <c r="BIF28" s="61"/>
      <c r="BIG28" s="61"/>
      <c r="BIH28" s="61"/>
      <c r="BII28" s="61"/>
      <c r="BIJ28" s="61"/>
      <c r="BIK28" s="61"/>
      <c r="BIL28" s="61"/>
      <c r="BIM28" s="61"/>
      <c r="BIN28" s="61"/>
      <c r="BIO28" s="61"/>
      <c r="BIP28" s="61"/>
      <c r="BIQ28" s="61"/>
      <c r="BIR28" s="61"/>
      <c r="BIS28" s="61"/>
      <c r="BIT28" s="61"/>
      <c r="BIU28" s="61"/>
      <c r="BIV28" s="61"/>
      <c r="BIW28" s="61"/>
      <c r="BIX28" s="61"/>
      <c r="BIY28" s="61"/>
      <c r="BIZ28" s="61"/>
      <c r="BJA28" s="61"/>
      <c r="BJB28" s="61"/>
      <c r="BJC28" s="61"/>
      <c r="BJD28" s="61"/>
      <c r="BJE28" s="61"/>
      <c r="BJF28" s="61"/>
      <c r="BJG28" s="61"/>
      <c r="BJH28" s="61"/>
      <c r="BJI28" s="61"/>
      <c r="BJJ28" s="61"/>
      <c r="BJK28" s="61"/>
      <c r="BJL28" s="61"/>
      <c r="BJM28" s="61"/>
      <c r="BJN28" s="61"/>
      <c r="BJO28" s="61"/>
      <c r="BJP28" s="61"/>
      <c r="BJQ28" s="61"/>
      <c r="BJR28" s="61"/>
      <c r="BJS28" s="61"/>
      <c r="BJT28" s="61"/>
      <c r="BJU28" s="61"/>
      <c r="BJV28" s="61"/>
      <c r="BJW28" s="61"/>
      <c r="BJX28" s="61"/>
      <c r="BJY28" s="61"/>
      <c r="BJZ28" s="61"/>
      <c r="BKA28" s="61"/>
      <c r="BKB28" s="61"/>
      <c r="BKC28" s="61"/>
      <c r="BKD28" s="61"/>
      <c r="BKE28" s="61"/>
      <c r="BKF28" s="61"/>
      <c r="BKG28" s="61"/>
      <c r="BKH28" s="61"/>
      <c r="BKI28" s="61"/>
      <c r="BKJ28" s="61"/>
      <c r="BKK28" s="61"/>
      <c r="BKL28" s="61"/>
      <c r="BKM28" s="61"/>
      <c r="BKN28" s="61"/>
      <c r="BKO28" s="61"/>
      <c r="BKP28" s="61"/>
      <c r="BKQ28" s="61"/>
      <c r="BKR28" s="61"/>
      <c r="BKS28" s="61"/>
      <c r="BKT28" s="61"/>
      <c r="BKU28" s="61"/>
      <c r="BKV28" s="61"/>
      <c r="BKW28" s="61"/>
      <c r="BKX28" s="61"/>
      <c r="BKY28" s="61"/>
      <c r="BKZ28" s="61"/>
      <c r="BLA28" s="61"/>
      <c r="BLB28" s="61"/>
      <c r="BLC28" s="61"/>
      <c r="BLD28" s="61"/>
      <c r="BLE28" s="61"/>
      <c r="BLF28" s="61"/>
      <c r="BLG28" s="61"/>
      <c r="BLH28" s="61"/>
      <c r="BLI28" s="61"/>
      <c r="BLJ28" s="61"/>
      <c r="BLK28" s="61"/>
      <c r="BLL28" s="61"/>
      <c r="BLM28" s="61"/>
      <c r="BLN28" s="61"/>
      <c r="BLO28" s="61"/>
      <c r="BLP28" s="61"/>
      <c r="BLQ28" s="61"/>
      <c r="BLR28" s="61"/>
      <c r="BLS28" s="61"/>
      <c r="BLT28" s="61"/>
      <c r="BLU28" s="61"/>
      <c r="BLV28" s="61"/>
      <c r="BLW28" s="61"/>
      <c r="BLX28" s="61"/>
      <c r="BLY28" s="61"/>
      <c r="BLZ28" s="61"/>
      <c r="BMA28" s="61"/>
      <c r="BMB28" s="61"/>
      <c r="BMC28" s="61"/>
      <c r="BMD28" s="61"/>
      <c r="BME28" s="61"/>
      <c r="BMF28" s="61"/>
      <c r="BMG28" s="61"/>
      <c r="BMH28" s="61"/>
      <c r="BMI28" s="61"/>
      <c r="BMJ28" s="61"/>
      <c r="BMK28" s="61"/>
      <c r="BML28" s="61"/>
      <c r="BMM28" s="61"/>
      <c r="BMN28" s="61"/>
      <c r="BMO28" s="61"/>
      <c r="BMP28" s="61"/>
      <c r="BMQ28" s="61"/>
      <c r="BMR28" s="61"/>
      <c r="BMS28" s="61"/>
      <c r="BMT28" s="61"/>
      <c r="BMU28" s="61"/>
      <c r="BMV28" s="61"/>
      <c r="BMW28" s="61"/>
      <c r="BMX28" s="61"/>
      <c r="BMY28" s="61"/>
      <c r="BMZ28" s="61"/>
      <c r="BNA28" s="61"/>
      <c r="BNB28" s="61"/>
      <c r="BNC28" s="61"/>
      <c r="BND28" s="61"/>
      <c r="BNE28" s="61"/>
      <c r="BNF28" s="61"/>
      <c r="BNG28" s="61"/>
      <c r="BNH28" s="61"/>
      <c r="BNI28" s="61"/>
      <c r="BNJ28" s="61"/>
      <c r="BNK28" s="61"/>
      <c r="BNL28" s="61"/>
      <c r="BNM28" s="61"/>
      <c r="BNN28" s="61"/>
      <c r="BNO28" s="61"/>
      <c r="BNP28" s="61"/>
      <c r="BNQ28" s="61"/>
      <c r="BNR28" s="61"/>
      <c r="BNS28" s="61"/>
      <c r="BNT28" s="61"/>
      <c r="BNU28" s="61"/>
      <c r="BNV28" s="61"/>
      <c r="BNW28" s="61"/>
      <c r="BNX28" s="61"/>
      <c r="BNY28" s="61"/>
      <c r="BNZ28" s="61"/>
      <c r="BOA28" s="61"/>
      <c r="BOB28" s="61"/>
      <c r="BOC28" s="61"/>
      <c r="BOD28" s="61"/>
      <c r="BOE28" s="61"/>
      <c r="BOF28" s="61"/>
      <c r="BOG28" s="61"/>
      <c r="BOH28" s="61"/>
      <c r="BOI28" s="61"/>
      <c r="BOJ28" s="61"/>
      <c r="BOK28" s="61"/>
      <c r="BOL28" s="61"/>
      <c r="BOM28" s="61"/>
      <c r="BON28" s="61"/>
      <c r="BOO28" s="61"/>
      <c r="BOP28" s="61"/>
      <c r="BOQ28" s="61"/>
      <c r="BOR28" s="61"/>
      <c r="BOS28" s="61"/>
      <c r="BOT28" s="61"/>
      <c r="BOU28" s="61"/>
      <c r="BOV28" s="61"/>
      <c r="BOW28" s="61"/>
      <c r="BOX28" s="61"/>
      <c r="BOY28" s="61"/>
      <c r="BOZ28" s="61"/>
      <c r="BPA28" s="61"/>
      <c r="BPB28" s="61"/>
      <c r="BPC28" s="61"/>
      <c r="BPD28" s="61"/>
      <c r="BPE28" s="61"/>
      <c r="BPF28" s="61"/>
      <c r="BPG28" s="61"/>
      <c r="BPH28" s="61"/>
      <c r="BPI28" s="61"/>
      <c r="BPJ28" s="61"/>
      <c r="BPK28" s="61"/>
      <c r="BPL28" s="61"/>
      <c r="BPM28" s="61"/>
      <c r="BPN28" s="61"/>
      <c r="BPO28" s="61"/>
      <c r="BPP28" s="61"/>
      <c r="BPQ28" s="61"/>
      <c r="BPR28" s="61"/>
      <c r="BPS28" s="61"/>
      <c r="BPT28" s="61"/>
      <c r="BPU28" s="61"/>
      <c r="BPV28" s="61"/>
      <c r="BPW28" s="61"/>
      <c r="BPX28" s="61"/>
      <c r="BPY28" s="61"/>
      <c r="BPZ28" s="61"/>
      <c r="BQA28" s="61"/>
      <c r="BQB28" s="61"/>
      <c r="BQC28" s="61"/>
      <c r="BQD28" s="61"/>
      <c r="BQE28" s="61"/>
      <c r="BQF28" s="61"/>
      <c r="BQG28" s="61"/>
      <c r="BQH28" s="61"/>
      <c r="BQI28" s="61"/>
      <c r="BQJ28" s="61"/>
      <c r="BQK28" s="61"/>
      <c r="BQL28" s="61"/>
      <c r="BQM28" s="61"/>
      <c r="BQN28" s="61"/>
      <c r="BQO28" s="61"/>
      <c r="BQP28" s="61"/>
      <c r="BQQ28" s="61"/>
      <c r="BQR28" s="61"/>
      <c r="BQS28" s="61"/>
      <c r="BQT28" s="61"/>
      <c r="BQU28" s="61"/>
      <c r="BQV28" s="61"/>
      <c r="BQW28" s="61"/>
      <c r="BQX28" s="61"/>
      <c r="BQY28" s="61"/>
      <c r="BQZ28" s="61"/>
      <c r="BRA28" s="61"/>
      <c r="BRB28" s="61"/>
      <c r="BRC28" s="61"/>
      <c r="BRD28" s="61"/>
      <c r="BRE28" s="61"/>
      <c r="BRF28" s="61"/>
      <c r="BRG28" s="61"/>
      <c r="BRH28" s="61"/>
      <c r="BRI28" s="61"/>
      <c r="BRJ28" s="61"/>
      <c r="BRK28" s="61"/>
      <c r="BRL28" s="61"/>
      <c r="BRM28" s="61"/>
      <c r="BRN28" s="61"/>
      <c r="BRO28" s="61"/>
      <c r="BRP28" s="61"/>
      <c r="BRQ28" s="61"/>
      <c r="BRR28" s="61"/>
      <c r="BRS28" s="61"/>
      <c r="BRT28" s="61"/>
      <c r="BRU28" s="61"/>
      <c r="BRV28" s="61"/>
      <c r="BRW28" s="61"/>
      <c r="BRX28" s="61"/>
      <c r="BRY28" s="61"/>
      <c r="BRZ28" s="61"/>
      <c r="BSA28" s="61"/>
      <c r="BSB28" s="61"/>
      <c r="BSC28" s="61"/>
      <c r="BSD28" s="61"/>
      <c r="BSE28" s="61"/>
      <c r="BSF28" s="61"/>
      <c r="BSG28" s="61"/>
      <c r="BSH28" s="61"/>
      <c r="BSI28" s="61"/>
      <c r="BSJ28" s="61"/>
      <c r="BSK28" s="61"/>
      <c r="BSL28" s="61"/>
      <c r="BSM28" s="61"/>
      <c r="BSN28" s="61"/>
      <c r="BSO28" s="61"/>
      <c r="BSP28" s="61"/>
      <c r="BSQ28" s="61"/>
      <c r="BSR28" s="61"/>
      <c r="BSS28" s="61"/>
      <c r="BST28" s="61"/>
      <c r="BSU28" s="61"/>
      <c r="BSV28" s="61"/>
      <c r="BSW28" s="61"/>
      <c r="BSX28" s="61"/>
      <c r="BSY28" s="61"/>
      <c r="BSZ28" s="61"/>
      <c r="BTA28" s="61"/>
      <c r="BTB28" s="61"/>
      <c r="BTC28" s="61"/>
      <c r="BTD28" s="61"/>
      <c r="BTE28" s="61"/>
      <c r="BTF28" s="61"/>
      <c r="BTG28" s="61"/>
      <c r="BTH28" s="61"/>
      <c r="BTI28" s="61"/>
      <c r="BTJ28" s="61"/>
      <c r="BTK28" s="61"/>
      <c r="BTL28" s="61"/>
      <c r="BTM28" s="61"/>
      <c r="BTN28" s="61"/>
      <c r="BTO28" s="61"/>
      <c r="BTP28" s="61"/>
      <c r="BTQ28" s="61"/>
      <c r="BTR28" s="61"/>
      <c r="BTS28" s="61"/>
      <c r="BTT28" s="61"/>
      <c r="BTU28" s="61"/>
      <c r="BTV28" s="61"/>
      <c r="BTW28" s="61"/>
      <c r="BTX28" s="61"/>
      <c r="BTY28" s="61"/>
      <c r="BTZ28" s="61"/>
      <c r="BUA28" s="61"/>
      <c r="BUB28" s="61"/>
      <c r="BUC28" s="61"/>
      <c r="BUD28" s="61"/>
      <c r="BUE28" s="61"/>
      <c r="BUF28" s="61"/>
      <c r="BUG28" s="61"/>
      <c r="BUH28" s="61"/>
      <c r="BUI28" s="61"/>
      <c r="BUJ28" s="61"/>
      <c r="BUK28" s="61"/>
      <c r="BUL28" s="61"/>
      <c r="BUM28" s="61"/>
      <c r="BUN28" s="61"/>
      <c r="BUO28" s="61"/>
      <c r="BUP28" s="61"/>
      <c r="BUQ28" s="61"/>
      <c r="BUR28" s="61"/>
      <c r="BUS28" s="61"/>
      <c r="BUT28" s="61"/>
      <c r="BUU28" s="61"/>
      <c r="BUV28" s="61"/>
      <c r="BUW28" s="61"/>
      <c r="BUX28" s="61"/>
      <c r="BUY28" s="61"/>
      <c r="BUZ28" s="61"/>
      <c r="BVA28" s="61"/>
      <c r="BVB28" s="61"/>
      <c r="BVC28" s="61"/>
      <c r="BVD28" s="61"/>
      <c r="BVE28" s="61"/>
      <c r="BVF28" s="61"/>
      <c r="BVG28" s="61"/>
      <c r="BVH28" s="61"/>
      <c r="BVI28" s="61"/>
      <c r="BVJ28" s="61"/>
      <c r="BVK28" s="61"/>
      <c r="BVL28" s="61"/>
      <c r="BVM28" s="61"/>
      <c r="BVN28" s="61"/>
      <c r="BVO28" s="61"/>
      <c r="BVP28" s="61"/>
      <c r="BVQ28" s="61"/>
      <c r="BVR28" s="61"/>
      <c r="BVS28" s="61"/>
      <c r="BVT28" s="61"/>
      <c r="BVU28" s="61"/>
      <c r="BVV28" s="61"/>
      <c r="BVW28" s="61"/>
      <c r="BVX28" s="61"/>
      <c r="BVY28" s="61"/>
      <c r="BVZ28" s="61"/>
      <c r="BWA28" s="61"/>
      <c r="BWB28" s="61"/>
      <c r="BWC28" s="61"/>
      <c r="BWD28" s="61"/>
      <c r="BWE28" s="61"/>
      <c r="BWF28" s="61"/>
      <c r="BWG28" s="61"/>
      <c r="BWH28" s="61"/>
      <c r="BWI28" s="61"/>
      <c r="BWJ28" s="61"/>
      <c r="BWK28" s="61"/>
      <c r="BWL28" s="61"/>
      <c r="BWM28" s="61"/>
      <c r="BWN28" s="61"/>
      <c r="BWO28" s="61"/>
      <c r="BWP28" s="61"/>
      <c r="BWQ28" s="61"/>
      <c r="BWR28" s="61"/>
      <c r="BWS28" s="61"/>
      <c r="BWT28" s="61"/>
      <c r="BWU28" s="61"/>
      <c r="BWV28" s="61"/>
      <c r="BWW28" s="61"/>
      <c r="BWX28" s="61"/>
      <c r="BWY28" s="61"/>
      <c r="BWZ28" s="61"/>
      <c r="BXA28" s="61"/>
      <c r="BXB28" s="61"/>
      <c r="BXC28" s="61"/>
      <c r="BXD28" s="61"/>
      <c r="BXE28" s="61"/>
      <c r="BXF28" s="61"/>
      <c r="BXG28" s="61"/>
      <c r="BXH28" s="61"/>
      <c r="BXI28" s="61"/>
      <c r="BXJ28" s="61"/>
      <c r="BXK28" s="61"/>
      <c r="BXL28" s="61"/>
      <c r="BXM28" s="61"/>
      <c r="BXN28" s="61"/>
      <c r="BXO28" s="61"/>
      <c r="BXP28" s="61"/>
      <c r="BXQ28" s="61"/>
      <c r="BXR28" s="61"/>
      <c r="BXS28" s="61"/>
      <c r="BXT28" s="61"/>
      <c r="BXU28" s="61"/>
      <c r="BXV28" s="61"/>
      <c r="BXW28" s="61"/>
      <c r="BXX28" s="61"/>
      <c r="BXY28" s="61"/>
      <c r="BXZ28" s="61"/>
      <c r="BYA28" s="61"/>
      <c r="BYB28" s="61"/>
      <c r="BYC28" s="61"/>
      <c r="BYD28" s="61"/>
      <c r="BYE28" s="61"/>
      <c r="BYF28" s="61"/>
      <c r="BYG28" s="61"/>
      <c r="BYH28" s="61"/>
      <c r="BYI28" s="61"/>
      <c r="BYJ28" s="61"/>
      <c r="BYK28" s="61"/>
      <c r="BYL28" s="61"/>
      <c r="BYM28" s="61"/>
      <c r="BYN28" s="61"/>
      <c r="BYO28" s="61"/>
      <c r="BYP28" s="61"/>
      <c r="BYQ28" s="61"/>
      <c r="BYR28" s="61"/>
      <c r="BYS28" s="61"/>
      <c r="BYT28" s="61"/>
      <c r="BYU28" s="61"/>
      <c r="BYV28" s="61"/>
      <c r="BYW28" s="61"/>
      <c r="BYX28" s="61"/>
      <c r="BYY28" s="61"/>
      <c r="BYZ28" s="61"/>
      <c r="BZA28" s="61"/>
      <c r="BZB28" s="61"/>
      <c r="BZC28" s="61"/>
      <c r="BZD28" s="61"/>
      <c r="BZE28" s="61"/>
      <c r="BZF28" s="61"/>
      <c r="BZG28" s="61"/>
      <c r="BZH28" s="61"/>
      <c r="BZI28" s="61"/>
      <c r="BZJ28" s="61"/>
      <c r="BZK28" s="61"/>
      <c r="BZL28" s="61"/>
      <c r="BZM28" s="61"/>
      <c r="BZN28" s="61"/>
      <c r="BZO28" s="61"/>
      <c r="BZP28" s="61"/>
      <c r="BZQ28" s="61"/>
      <c r="BZR28" s="61"/>
      <c r="BZS28" s="61"/>
      <c r="BZT28" s="61"/>
      <c r="BZU28" s="61"/>
      <c r="BZV28" s="61"/>
      <c r="BZW28" s="61"/>
      <c r="BZX28" s="61"/>
      <c r="BZY28" s="61"/>
      <c r="BZZ28" s="61"/>
      <c r="CAA28" s="61"/>
      <c r="CAB28" s="61"/>
      <c r="CAC28" s="61"/>
      <c r="CAD28" s="61"/>
      <c r="CAE28" s="61"/>
      <c r="CAF28" s="61"/>
      <c r="CAG28" s="61"/>
      <c r="CAH28" s="61"/>
      <c r="CAI28" s="61"/>
      <c r="CAJ28" s="61"/>
      <c r="CAK28" s="61"/>
      <c r="CAL28" s="61"/>
      <c r="CAM28" s="61"/>
      <c r="CAN28" s="61"/>
      <c r="CAO28" s="61"/>
      <c r="CAP28" s="61"/>
      <c r="CAQ28" s="61"/>
      <c r="CAR28" s="61"/>
      <c r="CAS28" s="61"/>
      <c r="CAT28" s="61"/>
      <c r="CAU28" s="61"/>
      <c r="CAV28" s="61"/>
      <c r="CAW28" s="61"/>
      <c r="CAX28" s="61"/>
      <c r="CAY28" s="61"/>
      <c r="CAZ28" s="61"/>
      <c r="CBA28" s="61"/>
      <c r="CBB28" s="61"/>
      <c r="CBC28" s="61"/>
      <c r="CBD28" s="61"/>
      <c r="CBE28" s="61"/>
      <c r="CBF28" s="61"/>
      <c r="CBG28" s="61"/>
      <c r="CBH28" s="61"/>
      <c r="CBI28" s="61"/>
      <c r="CBJ28" s="61"/>
      <c r="CBK28" s="61"/>
      <c r="CBL28" s="61"/>
      <c r="CBM28" s="61"/>
      <c r="CBN28" s="61"/>
      <c r="CBO28" s="61"/>
      <c r="CBP28" s="61"/>
      <c r="CBQ28" s="61"/>
      <c r="CBR28" s="61"/>
      <c r="CBS28" s="61"/>
      <c r="CBT28" s="61"/>
      <c r="CBU28" s="61"/>
      <c r="CBV28" s="61"/>
      <c r="CBW28" s="61"/>
      <c r="CBX28" s="61"/>
      <c r="CBY28" s="61"/>
      <c r="CBZ28" s="61"/>
      <c r="CCA28" s="61"/>
      <c r="CCB28" s="61"/>
      <c r="CCC28" s="61"/>
      <c r="CCD28" s="61"/>
      <c r="CCE28" s="61"/>
      <c r="CCF28" s="61"/>
      <c r="CCG28" s="61"/>
      <c r="CCH28" s="61"/>
      <c r="CCI28" s="61"/>
      <c r="CCJ28" s="61"/>
      <c r="CCK28" s="61"/>
      <c r="CCL28" s="61"/>
      <c r="CCM28" s="61"/>
      <c r="CCN28" s="61"/>
      <c r="CCO28" s="61"/>
      <c r="CCP28" s="61"/>
      <c r="CCQ28" s="61"/>
      <c r="CCR28" s="61"/>
      <c r="CCS28" s="61"/>
      <c r="CCT28" s="61"/>
      <c r="CCU28" s="61"/>
      <c r="CCV28" s="61"/>
      <c r="CCW28" s="61"/>
      <c r="CCX28" s="61"/>
      <c r="CCY28" s="61"/>
      <c r="CCZ28" s="61"/>
      <c r="CDA28" s="61"/>
      <c r="CDB28" s="61"/>
      <c r="CDC28" s="61"/>
      <c r="CDD28" s="61"/>
      <c r="CDE28" s="61"/>
      <c r="CDF28" s="61"/>
      <c r="CDG28" s="61"/>
      <c r="CDH28" s="61"/>
      <c r="CDI28" s="61"/>
      <c r="CDJ28" s="61"/>
      <c r="CDK28" s="61"/>
      <c r="CDL28" s="61"/>
      <c r="CDM28" s="61"/>
      <c r="CDN28" s="61"/>
      <c r="CDO28" s="61"/>
      <c r="CDP28" s="61"/>
      <c r="CDQ28" s="61"/>
      <c r="CDR28" s="61"/>
      <c r="CDS28" s="61"/>
      <c r="CDT28" s="61"/>
      <c r="CDU28" s="61"/>
      <c r="CDV28" s="61"/>
      <c r="CDW28" s="61"/>
      <c r="CDX28" s="61"/>
      <c r="CDY28" s="61"/>
      <c r="CDZ28" s="61"/>
      <c r="CEA28" s="61"/>
      <c r="CEB28" s="61"/>
      <c r="CEC28" s="61"/>
      <c r="CED28" s="61"/>
      <c r="CEE28" s="61"/>
      <c r="CEF28" s="61"/>
      <c r="CEG28" s="61"/>
      <c r="CEH28" s="61"/>
      <c r="CEI28" s="61"/>
      <c r="CEJ28" s="61"/>
      <c r="CEK28" s="61"/>
      <c r="CEL28" s="61"/>
      <c r="CEM28" s="61"/>
      <c r="CEN28" s="61"/>
      <c r="CEO28" s="61"/>
      <c r="CEP28" s="61"/>
      <c r="CEQ28" s="61"/>
      <c r="CER28" s="61"/>
      <c r="CES28" s="61"/>
      <c r="CET28" s="61"/>
      <c r="CEU28" s="61"/>
      <c r="CEV28" s="61"/>
      <c r="CEW28" s="61"/>
      <c r="CEX28" s="61"/>
      <c r="CEY28" s="61"/>
      <c r="CEZ28" s="61"/>
      <c r="CFA28" s="61"/>
      <c r="CFB28" s="61"/>
      <c r="CFC28" s="61"/>
      <c r="CFD28" s="61"/>
      <c r="CFE28" s="61"/>
      <c r="CFF28" s="61"/>
      <c r="CFG28" s="61"/>
      <c r="CFH28" s="61"/>
      <c r="CFI28" s="61"/>
      <c r="CFJ28" s="61"/>
      <c r="CFK28" s="61"/>
      <c r="CFL28" s="61"/>
      <c r="CFM28" s="61"/>
      <c r="CFN28" s="61"/>
      <c r="CFO28" s="61"/>
      <c r="CFP28" s="61"/>
      <c r="CFQ28" s="61"/>
      <c r="CFR28" s="61"/>
      <c r="CFS28" s="61"/>
      <c r="CFT28" s="61"/>
      <c r="CFU28" s="61"/>
      <c r="CFV28" s="61"/>
      <c r="CFW28" s="61"/>
      <c r="CFX28" s="61"/>
      <c r="CFY28" s="61"/>
      <c r="CFZ28" s="61"/>
      <c r="CGA28" s="61"/>
      <c r="CGB28" s="61"/>
      <c r="CGC28" s="61"/>
      <c r="CGD28" s="61"/>
      <c r="CGE28" s="61"/>
      <c r="CGF28" s="61"/>
      <c r="CGG28" s="61"/>
      <c r="CGH28" s="61"/>
      <c r="CGI28" s="61"/>
      <c r="CGJ28" s="61"/>
      <c r="CGK28" s="61"/>
      <c r="CGL28" s="61"/>
      <c r="CGM28" s="61"/>
      <c r="CGN28" s="61"/>
      <c r="CGO28" s="61"/>
      <c r="CGP28" s="61"/>
      <c r="CGQ28" s="61"/>
      <c r="CGR28" s="61"/>
      <c r="CGS28" s="61"/>
      <c r="CGT28" s="61"/>
      <c r="CGU28" s="61"/>
      <c r="CGV28" s="61"/>
      <c r="CGW28" s="61"/>
      <c r="CGX28" s="61"/>
      <c r="CGY28" s="61"/>
      <c r="CGZ28" s="61"/>
      <c r="CHA28" s="61"/>
      <c r="CHB28" s="61"/>
      <c r="CHC28" s="61"/>
      <c r="CHD28" s="61"/>
      <c r="CHE28" s="61"/>
      <c r="CHF28" s="61"/>
      <c r="CHG28" s="61"/>
      <c r="CHH28" s="61"/>
      <c r="CHI28" s="61"/>
      <c r="CHJ28" s="61"/>
      <c r="CHK28" s="61"/>
      <c r="CHL28" s="61"/>
      <c r="CHM28" s="61"/>
      <c r="CHN28" s="61"/>
      <c r="CHO28" s="61"/>
      <c r="CHP28" s="61"/>
      <c r="CHQ28" s="61"/>
      <c r="CHR28" s="61"/>
      <c r="CHS28" s="61"/>
      <c r="CHT28" s="61"/>
      <c r="CHU28" s="61"/>
      <c r="CHV28" s="61"/>
      <c r="CHW28" s="61"/>
      <c r="CHX28" s="61"/>
      <c r="CHY28" s="61"/>
      <c r="CHZ28" s="61"/>
      <c r="CIA28" s="61"/>
      <c r="CIB28" s="61"/>
      <c r="CIC28" s="61"/>
      <c r="CID28" s="61"/>
      <c r="CIE28" s="61"/>
      <c r="CIF28" s="61"/>
      <c r="CIG28" s="61"/>
      <c r="CIH28" s="61"/>
      <c r="CII28" s="61"/>
      <c r="CIJ28" s="61"/>
      <c r="CIK28" s="61"/>
      <c r="CIL28" s="61"/>
      <c r="CIM28" s="61"/>
      <c r="CIN28" s="61"/>
      <c r="CIO28" s="61"/>
      <c r="CIP28" s="61"/>
      <c r="CIQ28" s="61"/>
      <c r="CIR28" s="61"/>
      <c r="CIS28" s="61"/>
      <c r="CIT28" s="61"/>
      <c r="CIU28" s="61"/>
      <c r="CIV28" s="61"/>
      <c r="CIW28" s="61"/>
      <c r="CIX28" s="61"/>
      <c r="CIY28" s="61"/>
      <c r="CIZ28" s="61"/>
      <c r="CJA28" s="61"/>
      <c r="CJB28" s="61"/>
      <c r="CJC28" s="61"/>
      <c r="CJD28" s="61"/>
      <c r="CJE28" s="61"/>
      <c r="CJF28" s="61"/>
      <c r="CJG28" s="61"/>
      <c r="CJH28" s="61"/>
      <c r="CJI28" s="61"/>
      <c r="CJJ28" s="61"/>
      <c r="CJK28" s="61"/>
      <c r="CJL28" s="61"/>
      <c r="CJM28" s="61"/>
      <c r="CJN28" s="61"/>
      <c r="CJO28" s="61"/>
      <c r="CJP28" s="61"/>
      <c r="CJQ28" s="61"/>
      <c r="CJR28" s="61"/>
      <c r="CJS28" s="61"/>
      <c r="CJT28" s="61"/>
      <c r="CJU28" s="61"/>
      <c r="CJV28" s="61"/>
      <c r="CJW28" s="61"/>
      <c r="CJX28" s="61"/>
      <c r="CJY28" s="61"/>
      <c r="CJZ28" s="61"/>
      <c r="CKA28" s="61"/>
      <c r="CKB28" s="61"/>
      <c r="CKC28" s="61"/>
      <c r="CKD28" s="61"/>
      <c r="CKE28" s="61"/>
      <c r="CKF28" s="61"/>
      <c r="CKG28" s="61"/>
      <c r="CKH28" s="61"/>
      <c r="CKI28" s="61"/>
      <c r="CKJ28" s="61"/>
      <c r="CKK28" s="61"/>
      <c r="CKL28" s="61"/>
      <c r="CKM28" s="61"/>
      <c r="CKN28" s="61"/>
      <c r="CKO28" s="61"/>
      <c r="CKP28" s="61"/>
      <c r="CKQ28" s="61"/>
      <c r="CKR28" s="61"/>
      <c r="CKS28" s="61"/>
      <c r="CKT28" s="61"/>
      <c r="CKU28" s="61"/>
      <c r="CKV28" s="61"/>
      <c r="CKW28" s="61"/>
      <c r="CKX28" s="61"/>
      <c r="CKY28" s="61"/>
      <c r="CKZ28" s="61"/>
      <c r="CLA28" s="61"/>
      <c r="CLB28" s="61"/>
      <c r="CLC28" s="61"/>
      <c r="CLD28" s="61"/>
      <c r="CLE28" s="61"/>
      <c r="CLF28" s="61"/>
      <c r="CLG28" s="61"/>
      <c r="CLH28" s="61"/>
      <c r="CLI28" s="61"/>
      <c r="CLJ28" s="61"/>
      <c r="CLK28" s="61"/>
      <c r="CLL28" s="61"/>
      <c r="CLM28" s="61"/>
      <c r="CLN28" s="61"/>
      <c r="CLO28" s="61"/>
      <c r="CLP28" s="61"/>
      <c r="CLQ28" s="61"/>
      <c r="CLR28" s="61"/>
      <c r="CLS28" s="61"/>
      <c r="CLT28" s="61"/>
      <c r="CLU28" s="61"/>
      <c r="CLV28" s="61"/>
      <c r="CLW28" s="61"/>
      <c r="CLX28" s="61"/>
      <c r="CLY28" s="61"/>
      <c r="CLZ28" s="61"/>
      <c r="CMA28" s="61"/>
      <c r="CMB28" s="61"/>
      <c r="CMC28" s="61"/>
      <c r="CMD28" s="61"/>
      <c r="CME28" s="61"/>
      <c r="CMF28" s="61"/>
      <c r="CMG28" s="61"/>
      <c r="CMH28" s="61"/>
      <c r="CMI28" s="61"/>
      <c r="CMJ28" s="61"/>
      <c r="CMK28" s="61"/>
      <c r="CML28" s="61"/>
      <c r="CMM28" s="61"/>
      <c r="CMN28" s="61"/>
      <c r="CMO28" s="61"/>
      <c r="CMP28" s="61"/>
      <c r="CMQ28" s="61"/>
      <c r="CMR28" s="61"/>
      <c r="CMS28" s="61"/>
      <c r="CMT28" s="61"/>
      <c r="CMU28" s="61"/>
      <c r="CMV28" s="61"/>
      <c r="CMW28" s="61"/>
      <c r="CMX28" s="61"/>
      <c r="CMY28" s="61"/>
      <c r="CMZ28" s="61"/>
      <c r="CNA28" s="61"/>
      <c r="CNB28" s="61"/>
      <c r="CNC28" s="61"/>
      <c r="CND28" s="61"/>
      <c r="CNE28" s="61"/>
      <c r="CNF28" s="61"/>
      <c r="CNG28" s="61"/>
      <c r="CNH28" s="61"/>
      <c r="CNI28" s="61"/>
      <c r="CNJ28" s="61"/>
      <c r="CNK28" s="61"/>
      <c r="CNL28" s="61"/>
      <c r="CNM28" s="61"/>
      <c r="CNN28" s="61"/>
      <c r="CNO28" s="61"/>
      <c r="CNP28" s="61"/>
      <c r="CNQ28" s="61"/>
      <c r="CNR28" s="61"/>
      <c r="CNS28" s="61"/>
      <c r="CNT28" s="61"/>
      <c r="CNU28" s="61"/>
      <c r="CNV28" s="61"/>
      <c r="CNW28" s="61"/>
      <c r="CNX28" s="61"/>
      <c r="CNY28" s="61"/>
      <c r="CNZ28" s="61"/>
      <c r="COA28" s="61"/>
      <c r="COB28" s="61"/>
      <c r="COC28" s="61"/>
      <c r="COD28" s="61"/>
      <c r="COE28" s="61"/>
      <c r="COF28" s="61"/>
      <c r="COG28" s="61"/>
      <c r="COH28" s="61"/>
      <c r="COI28" s="61"/>
      <c r="COJ28" s="61"/>
      <c r="COK28" s="61"/>
      <c r="COL28" s="61"/>
      <c r="COM28" s="61"/>
      <c r="CON28" s="61"/>
      <c r="COO28" s="61"/>
      <c r="COP28" s="61"/>
      <c r="COQ28" s="61"/>
      <c r="COR28" s="61"/>
      <c r="COS28" s="61"/>
      <c r="COT28" s="61"/>
      <c r="COU28" s="61"/>
      <c r="COV28" s="61"/>
      <c r="COW28" s="61"/>
      <c r="COX28" s="61"/>
      <c r="COY28" s="61"/>
      <c r="COZ28" s="61"/>
      <c r="CPA28" s="61"/>
      <c r="CPB28" s="61"/>
      <c r="CPC28" s="61"/>
      <c r="CPD28" s="61"/>
      <c r="CPE28" s="61"/>
      <c r="CPF28" s="61"/>
      <c r="CPG28" s="61"/>
      <c r="CPH28" s="61"/>
      <c r="CPI28" s="61"/>
      <c r="CPJ28" s="61"/>
      <c r="CPK28" s="61"/>
      <c r="CPL28" s="61"/>
      <c r="CPM28" s="61"/>
      <c r="CPN28" s="61"/>
      <c r="CPO28" s="61"/>
      <c r="CPP28" s="61"/>
      <c r="CPQ28" s="61"/>
      <c r="CPR28" s="61"/>
      <c r="CPS28" s="61"/>
      <c r="CPT28" s="61"/>
      <c r="CPU28" s="61"/>
      <c r="CPV28" s="61"/>
      <c r="CPW28" s="61"/>
      <c r="CPX28" s="61"/>
      <c r="CPY28" s="61"/>
      <c r="CPZ28" s="61"/>
      <c r="CQA28" s="61"/>
      <c r="CQB28" s="61"/>
      <c r="CQC28" s="61"/>
      <c r="CQD28" s="61"/>
      <c r="CQE28" s="61"/>
      <c r="CQF28" s="61"/>
      <c r="CQG28" s="61"/>
      <c r="CQH28" s="61"/>
      <c r="CQI28" s="61"/>
      <c r="CQJ28" s="61"/>
      <c r="CQK28" s="61"/>
      <c r="CQL28" s="61"/>
      <c r="CQM28" s="61"/>
      <c r="CQN28" s="61"/>
      <c r="CQO28" s="61"/>
      <c r="CQP28" s="61"/>
      <c r="CQQ28" s="61"/>
      <c r="CQR28" s="61"/>
      <c r="CQS28" s="61"/>
      <c r="CQT28" s="61"/>
      <c r="CQU28" s="61"/>
      <c r="CQV28" s="61"/>
      <c r="CQW28" s="61"/>
      <c r="CQX28" s="61"/>
      <c r="CQY28" s="61"/>
      <c r="CQZ28" s="61"/>
      <c r="CRA28" s="61"/>
      <c r="CRB28" s="61"/>
      <c r="CRC28" s="61"/>
      <c r="CRD28" s="61"/>
      <c r="CRE28" s="61"/>
      <c r="CRF28" s="61"/>
      <c r="CRG28" s="61"/>
      <c r="CRH28" s="61"/>
      <c r="CRI28" s="61"/>
      <c r="CRJ28" s="61"/>
      <c r="CRK28" s="61"/>
      <c r="CRL28" s="61"/>
      <c r="CRM28" s="61"/>
      <c r="CRN28" s="61"/>
      <c r="CRO28" s="61"/>
      <c r="CRP28" s="61"/>
      <c r="CRQ28" s="61"/>
      <c r="CRR28" s="61"/>
      <c r="CRS28" s="61"/>
      <c r="CRT28" s="61"/>
      <c r="CRU28" s="61"/>
      <c r="CRV28" s="61"/>
      <c r="CRW28" s="61"/>
      <c r="CRX28" s="61"/>
      <c r="CRY28" s="61"/>
      <c r="CRZ28" s="61"/>
      <c r="CSA28" s="61"/>
      <c r="CSB28" s="61"/>
      <c r="CSC28" s="61"/>
      <c r="CSD28" s="61"/>
      <c r="CSE28" s="61"/>
      <c r="CSF28" s="61"/>
      <c r="CSG28" s="61"/>
      <c r="CSH28" s="61"/>
      <c r="CSI28" s="61"/>
      <c r="CSJ28" s="61"/>
      <c r="CSK28" s="61"/>
      <c r="CSL28" s="61"/>
      <c r="CSM28" s="61"/>
      <c r="CSN28" s="61"/>
      <c r="CSO28" s="61"/>
      <c r="CSP28" s="61"/>
      <c r="CSQ28" s="61"/>
      <c r="CSR28" s="61"/>
      <c r="CSS28" s="61"/>
      <c r="CST28" s="61"/>
      <c r="CSU28" s="61"/>
      <c r="CSV28" s="61"/>
      <c r="CSW28" s="61"/>
      <c r="CSX28" s="61"/>
      <c r="CSY28" s="61"/>
      <c r="CSZ28" s="61"/>
      <c r="CTA28" s="61"/>
      <c r="CTB28" s="61"/>
      <c r="CTC28" s="61"/>
      <c r="CTD28" s="61"/>
      <c r="CTE28" s="61"/>
      <c r="CTF28" s="61"/>
      <c r="CTG28" s="61"/>
      <c r="CTH28" s="61"/>
      <c r="CTI28" s="61"/>
      <c r="CTJ28" s="61"/>
      <c r="CTK28" s="61"/>
      <c r="CTL28" s="61"/>
      <c r="CTM28" s="61"/>
      <c r="CTN28" s="61"/>
      <c r="CTO28" s="61"/>
      <c r="CTP28" s="61"/>
      <c r="CTQ28" s="61"/>
      <c r="CTR28" s="61"/>
      <c r="CTS28" s="61"/>
      <c r="CTT28" s="61"/>
      <c r="CTU28" s="61"/>
      <c r="CTV28" s="61"/>
      <c r="CTW28" s="61"/>
      <c r="CTX28" s="61"/>
      <c r="CTY28" s="61"/>
      <c r="CTZ28" s="61"/>
      <c r="CUA28" s="61"/>
      <c r="CUB28" s="61"/>
      <c r="CUC28" s="61"/>
      <c r="CUD28" s="61"/>
      <c r="CUE28" s="61"/>
      <c r="CUF28" s="61"/>
      <c r="CUG28" s="61"/>
      <c r="CUH28" s="61"/>
      <c r="CUI28" s="61"/>
      <c r="CUJ28" s="61"/>
      <c r="CUK28" s="61"/>
      <c r="CUL28" s="61"/>
      <c r="CUM28" s="61"/>
      <c r="CUN28" s="61"/>
      <c r="CUO28" s="61"/>
      <c r="CUP28" s="61"/>
      <c r="CUQ28" s="61"/>
      <c r="CUR28" s="61"/>
      <c r="CUS28" s="61"/>
      <c r="CUT28" s="61"/>
      <c r="CUU28" s="61"/>
      <c r="CUV28" s="61"/>
      <c r="CUW28" s="61"/>
      <c r="CUX28" s="61"/>
      <c r="CUY28" s="61"/>
      <c r="CUZ28" s="61"/>
      <c r="CVA28" s="61"/>
      <c r="CVB28" s="61"/>
      <c r="CVC28" s="61"/>
      <c r="CVD28" s="61"/>
      <c r="CVE28" s="61"/>
      <c r="CVF28" s="61"/>
      <c r="CVG28" s="61"/>
      <c r="CVH28" s="61"/>
      <c r="CVI28" s="61"/>
      <c r="CVJ28" s="61"/>
      <c r="CVK28" s="61"/>
      <c r="CVL28" s="61"/>
      <c r="CVM28" s="61"/>
      <c r="CVN28" s="61"/>
      <c r="CVO28" s="61"/>
      <c r="CVP28" s="61"/>
      <c r="CVQ28" s="61"/>
      <c r="CVR28" s="61"/>
      <c r="CVS28" s="61"/>
      <c r="CVT28" s="61"/>
      <c r="CVU28" s="61"/>
      <c r="CVV28" s="61"/>
      <c r="CVW28" s="61"/>
      <c r="CVX28" s="61"/>
      <c r="CVY28" s="61"/>
      <c r="CVZ28" s="61"/>
      <c r="CWA28" s="61"/>
      <c r="CWB28" s="61"/>
      <c r="CWC28" s="61"/>
      <c r="CWD28" s="61"/>
      <c r="CWE28" s="61"/>
      <c r="CWF28" s="61"/>
      <c r="CWG28" s="61"/>
      <c r="CWH28" s="61"/>
      <c r="CWI28" s="61"/>
      <c r="CWJ28" s="61"/>
      <c r="CWK28" s="61"/>
      <c r="CWL28" s="61"/>
      <c r="CWM28" s="61"/>
      <c r="CWN28" s="61"/>
      <c r="CWO28" s="61"/>
      <c r="CWP28" s="61"/>
      <c r="CWQ28" s="61"/>
      <c r="CWR28" s="61"/>
      <c r="CWS28" s="61"/>
      <c r="CWT28" s="61"/>
      <c r="CWU28" s="61"/>
      <c r="CWV28" s="61"/>
      <c r="CWW28" s="61"/>
      <c r="CWX28" s="61"/>
      <c r="CWY28" s="61"/>
      <c r="CWZ28" s="61"/>
      <c r="CXA28" s="61"/>
      <c r="CXB28" s="61"/>
      <c r="CXC28" s="61"/>
      <c r="CXD28" s="61"/>
      <c r="CXE28" s="61"/>
      <c r="CXF28" s="61"/>
      <c r="CXG28" s="61"/>
      <c r="CXH28" s="61"/>
      <c r="CXI28" s="61"/>
      <c r="CXJ28" s="61"/>
      <c r="CXK28" s="61"/>
      <c r="CXL28" s="61"/>
      <c r="CXM28" s="61"/>
      <c r="CXN28" s="61"/>
      <c r="CXO28" s="61"/>
      <c r="CXP28" s="61"/>
      <c r="CXQ28" s="61"/>
      <c r="CXR28" s="61"/>
      <c r="CXS28" s="61"/>
      <c r="CXT28" s="61"/>
      <c r="CXU28" s="61"/>
      <c r="CXV28" s="61"/>
      <c r="CXW28" s="61"/>
      <c r="CXX28" s="61"/>
      <c r="CXY28" s="61"/>
      <c r="CXZ28" s="61"/>
      <c r="CYA28" s="61"/>
      <c r="CYB28" s="61"/>
      <c r="CYC28" s="61"/>
      <c r="CYD28" s="61"/>
      <c r="CYE28" s="61"/>
      <c r="CYF28" s="61"/>
      <c r="CYG28" s="61"/>
      <c r="CYH28" s="61"/>
      <c r="CYI28" s="61"/>
      <c r="CYJ28" s="61"/>
      <c r="CYK28" s="61"/>
      <c r="CYL28" s="61"/>
      <c r="CYM28" s="61"/>
      <c r="CYN28" s="61"/>
      <c r="CYO28" s="61"/>
      <c r="CYP28" s="61"/>
      <c r="CYQ28" s="61"/>
      <c r="CYR28" s="61"/>
      <c r="CYS28" s="61"/>
      <c r="CYT28" s="61"/>
      <c r="CYU28" s="61"/>
      <c r="CYV28" s="61"/>
      <c r="CYW28" s="61"/>
      <c r="CYX28" s="61"/>
      <c r="CYY28" s="61"/>
      <c r="CYZ28" s="61"/>
      <c r="CZA28" s="61"/>
      <c r="CZB28" s="61"/>
      <c r="CZC28" s="61"/>
      <c r="CZD28" s="61"/>
      <c r="CZE28" s="61"/>
      <c r="CZF28" s="61"/>
      <c r="CZG28" s="61"/>
      <c r="CZH28" s="61"/>
      <c r="CZI28" s="61"/>
      <c r="CZJ28" s="61"/>
      <c r="CZK28" s="61"/>
      <c r="CZL28" s="61"/>
      <c r="CZM28" s="61"/>
      <c r="CZN28" s="61"/>
      <c r="CZO28" s="61"/>
      <c r="CZP28" s="61"/>
      <c r="CZQ28" s="61"/>
      <c r="CZR28" s="61"/>
      <c r="CZS28" s="61"/>
      <c r="CZT28" s="61"/>
      <c r="CZU28" s="61"/>
      <c r="CZV28" s="61"/>
      <c r="CZW28" s="61"/>
      <c r="CZX28" s="61"/>
      <c r="CZY28" s="61"/>
      <c r="CZZ28" s="61"/>
      <c r="DAA28" s="61"/>
      <c r="DAB28" s="61"/>
      <c r="DAC28" s="61"/>
      <c r="DAD28" s="61"/>
      <c r="DAE28" s="61"/>
      <c r="DAF28" s="61"/>
      <c r="DAG28" s="61"/>
      <c r="DAH28" s="61"/>
      <c r="DAI28" s="61"/>
      <c r="DAJ28" s="61"/>
      <c r="DAK28" s="61"/>
      <c r="DAL28" s="61"/>
      <c r="DAM28" s="61"/>
      <c r="DAN28" s="61"/>
      <c r="DAO28" s="61"/>
      <c r="DAP28" s="61"/>
      <c r="DAQ28" s="61"/>
      <c r="DAR28" s="61"/>
      <c r="DAS28" s="61"/>
      <c r="DAT28" s="61"/>
      <c r="DAU28" s="61"/>
      <c r="DAV28" s="61"/>
      <c r="DAW28" s="61"/>
      <c r="DAX28" s="61"/>
      <c r="DAY28" s="61"/>
      <c r="DAZ28" s="61"/>
      <c r="DBA28" s="61"/>
      <c r="DBB28" s="61"/>
      <c r="DBC28" s="61"/>
      <c r="DBD28" s="61"/>
      <c r="DBE28" s="61"/>
      <c r="DBF28" s="61"/>
      <c r="DBG28" s="61"/>
      <c r="DBH28" s="61"/>
      <c r="DBI28" s="61"/>
      <c r="DBJ28" s="61"/>
      <c r="DBK28" s="61"/>
      <c r="DBL28" s="61"/>
      <c r="DBM28" s="61"/>
      <c r="DBN28" s="61"/>
      <c r="DBO28" s="61"/>
      <c r="DBP28" s="61"/>
      <c r="DBQ28" s="61"/>
      <c r="DBR28" s="61"/>
      <c r="DBS28" s="61"/>
      <c r="DBT28" s="61"/>
      <c r="DBU28" s="61"/>
      <c r="DBV28" s="61"/>
      <c r="DBW28" s="61"/>
      <c r="DBX28" s="61"/>
      <c r="DBY28" s="61"/>
      <c r="DBZ28" s="61"/>
      <c r="DCA28" s="61"/>
      <c r="DCB28" s="61"/>
      <c r="DCC28" s="61"/>
      <c r="DCD28" s="61"/>
      <c r="DCE28" s="61"/>
      <c r="DCF28" s="61"/>
      <c r="DCG28" s="61"/>
      <c r="DCH28" s="61"/>
      <c r="DCI28" s="61"/>
      <c r="DCJ28" s="61"/>
      <c r="DCK28" s="61"/>
      <c r="DCL28" s="61"/>
      <c r="DCM28" s="61"/>
      <c r="DCN28" s="61"/>
      <c r="DCO28" s="61"/>
      <c r="DCP28" s="61"/>
      <c r="DCQ28" s="61"/>
      <c r="DCR28" s="61"/>
      <c r="DCS28" s="61"/>
      <c r="DCT28" s="61"/>
      <c r="DCU28" s="61"/>
      <c r="DCV28" s="61"/>
      <c r="DCW28" s="61"/>
      <c r="DCX28" s="61"/>
      <c r="DCY28" s="61"/>
      <c r="DCZ28" s="61"/>
      <c r="DDA28" s="61"/>
      <c r="DDB28" s="61"/>
      <c r="DDC28" s="61"/>
      <c r="DDD28" s="61"/>
      <c r="DDE28" s="61"/>
      <c r="DDF28" s="61"/>
      <c r="DDG28" s="61"/>
      <c r="DDH28" s="61"/>
      <c r="DDI28" s="61"/>
      <c r="DDJ28" s="61"/>
      <c r="DDK28" s="61"/>
      <c r="DDL28" s="61"/>
      <c r="DDM28" s="61"/>
      <c r="DDN28" s="61"/>
      <c r="DDO28" s="61"/>
      <c r="DDP28" s="61"/>
      <c r="DDQ28" s="61"/>
      <c r="DDR28" s="61"/>
      <c r="DDS28" s="61"/>
      <c r="DDT28" s="61"/>
      <c r="DDU28" s="61"/>
      <c r="DDV28" s="61"/>
      <c r="DDW28" s="61"/>
      <c r="DDX28" s="61"/>
      <c r="DDY28" s="61"/>
      <c r="DDZ28" s="61"/>
      <c r="DEA28" s="61"/>
      <c r="DEB28" s="61"/>
      <c r="DEC28" s="61"/>
      <c r="DED28" s="61"/>
      <c r="DEE28" s="61"/>
      <c r="DEF28" s="61"/>
      <c r="DEG28" s="61"/>
      <c r="DEH28" s="61"/>
      <c r="DEI28" s="61"/>
      <c r="DEJ28" s="61"/>
      <c r="DEK28" s="61"/>
      <c r="DEL28" s="61"/>
      <c r="DEM28" s="61"/>
      <c r="DEN28" s="61"/>
      <c r="DEO28" s="61"/>
      <c r="DEP28" s="61"/>
      <c r="DEQ28" s="61"/>
      <c r="DER28" s="61"/>
      <c r="DES28" s="61"/>
      <c r="DET28" s="61"/>
      <c r="DEU28" s="61"/>
      <c r="DEV28" s="61"/>
      <c r="DEW28" s="61"/>
      <c r="DEX28" s="61"/>
      <c r="DEY28" s="61"/>
      <c r="DEZ28" s="61"/>
      <c r="DFA28" s="61"/>
      <c r="DFB28" s="61"/>
      <c r="DFC28" s="61"/>
      <c r="DFD28" s="61"/>
      <c r="DFE28" s="61"/>
      <c r="DFF28" s="61"/>
      <c r="DFG28" s="61"/>
      <c r="DFH28" s="61"/>
      <c r="DFI28" s="61"/>
      <c r="DFJ28" s="61"/>
      <c r="DFK28" s="61"/>
      <c r="DFL28" s="61"/>
      <c r="DFM28" s="61"/>
      <c r="DFN28" s="61"/>
      <c r="DFO28" s="61"/>
      <c r="DFP28" s="61"/>
      <c r="DFQ28" s="61"/>
      <c r="DFR28" s="61"/>
      <c r="DFS28" s="61"/>
      <c r="DFT28" s="61"/>
      <c r="DFU28" s="61"/>
      <c r="DFV28" s="61"/>
      <c r="DFW28" s="61"/>
      <c r="DFX28" s="61"/>
      <c r="DFY28" s="61"/>
      <c r="DFZ28" s="61"/>
      <c r="DGA28" s="61"/>
      <c r="DGB28" s="61"/>
      <c r="DGC28" s="61"/>
      <c r="DGD28" s="61"/>
      <c r="DGE28" s="61"/>
      <c r="DGF28" s="61"/>
      <c r="DGG28" s="61"/>
      <c r="DGH28" s="61"/>
      <c r="DGI28" s="61"/>
      <c r="DGJ28" s="61"/>
      <c r="DGK28" s="61"/>
      <c r="DGL28" s="61"/>
      <c r="DGM28" s="61"/>
      <c r="DGN28" s="61"/>
      <c r="DGO28" s="61"/>
      <c r="DGP28" s="61"/>
      <c r="DGQ28" s="61"/>
      <c r="DGR28" s="61"/>
      <c r="DGS28" s="61"/>
      <c r="DGT28" s="61"/>
      <c r="DGU28" s="61"/>
      <c r="DGV28" s="61"/>
      <c r="DGW28" s="61"/>
      <c r="DGX28" s="61"/>
      <c r="DGY28" s="61"/>
      <c r="DGZ28" s="61"/>
      <c r="DHA28" s="61"/>
      <c r="DHB28" s="61"/>
      <c r="DHC28" s="61"/>
      <c r="DHD28" s="61"/>
      <c r="DHE28" s="61"/>
      <c r="DHF28" s="61"/>
      <c r="DHG28" s="61"/>
      <c r="DHH28" s="61"/>
      <c r="DHI28" s="61"/>
      <c r="DHJ28" s="61"/>
      <c r="DHK28" s="61"/>
      <c r="DHL28" s="61"/>
      <c r="DHM28" s="61"/>
      <c r="DHN28" s="61"/>
      <c r="DHO28" s="61"/>
      <c r="DHP28" s="61"/>
      <c r="DHQ28" s="61"/>
      <c r="DHR28" s="61"/>
      <c r="DHS28" s="61"/>
      <c r="DHT28" s="61"/>
      <c r="DHU28" s="61"/>
      <c r="DHV28" s="61"/>
      <c r="DHW28" s="61"/>
      <c r="DHX28" s="61"/>
      <c r="DHY28" s="61"/>
      <c r="DHZ28" s="61"/>
      <c r="DIA28" s="61"/>
      <c r="DIB28" s="61"/>
      <c r="DIC28" s="61"/>
      <c r="DID28" s="61"/>
      <c r="DIE28" s="61"/>
      <c r="DIF28" s="61"/>
      <c r="DIG28" s="61"/>
      <c r="DIH28" s="61"/>
      <c r="DII28" s="61"/>
      <c r="DIJ28" s="61"/>
      <c r="DIK28" s="61"/>
      <c r="DIL28" s="61"/>
      <c r="DIM28" s="61"/>
      <c r="DIN28" s="61"/>
      <c r="DIO28" s="61"/>
      <c r="DIP28" s="61"/>
      <c r="DIQ28" s="61"/>
      <c r="DIR28" s="61"/>
      <c r="DIS28" s="61"/>
      <c r="DIT28" s="61"/>
      <c r="DIU28" s="61"/>
      <c r="DIV28" s="61"/>
      <c r="DIW28" s="61"/>
      <c r="DIX28" s="61"/>
      <c r="DIY28" s="61"/>
      <c r="DIZ28" s="61"/>
      <c r="DJA28" s="61"/>
      <c r="DJB28" s="61"/>
      <c r="DJC28" s="61"/>
      <c r="DJD28" s="61"/>
      <c r="DJE28" s="61"/>
      <c r="DJF28" s="61"/>
      <c r="DJG28" s="61"/>
      <c r="DJH28" s="61"/>
      <c r="DJI28" s="61"/>
      <c r="DJJ28" s="61"/>
      <c r="DJK28" s="61"/>
      <c r="DJL28" s="61"/>
      <c r="DJM28" s="61"/>
      <c r="DJN28" s="61"/>
      <c r="DJO28" s="61"/>
      <c r="DJP28" s="61"/>
      <c r="DJQ28" s="61"/>
      <c r="DJR28" s="61"/>
      <c r="DJS28" s="61"/>
      <c r="DJT28" s="61"/>
      <c r="DJU28" s="61"/>
      <c r="DJV28" s="61"/>
      <c r="DJW28" s="61"/>
      <c r="DJX28" s="61"/>
      <c r="DJY28" s="61"/>
      <c r="DJZ28" s="61"/>
      <c r="DKA28" s="61"/>
      <c r="DKB28" s="61"/>
      <c r="DKC28" s="61"/>
      <c r="DKD28" s="61"/>
      <c r="DKE28" s="61"/>
      <c r="DKF28" s="61"/>
      <c r="DKG28" s="61"/>
      <c r="DKH28" s="61"/>
      <c r="DKI28" s="61"/>
      <c r="DKJ28" s="61"/>
      <c r="DKK28" s="61"/>
      <c r="DKL28" s="61"/>
      <c r="DKM28" s="61"/>
      <c r="DKN28" s="61"/>
      <c r="DKO28" s="61"/>
      <c r="DKP28" s="61"/>
      <c r="DKQ28" s="61"/>
      <c r="DKR28" s="61"/>
      <c r="DKS28" s="61"/>
      <c r="DKT28" s="61"/>
      <c r="DKU28" s="61"/>
      <c r="DKV28" s="61"/>
      <c r="DKW28" s="61"/>
      <c r="DKX28" s="61"/>
      <c r="DKY28" s="61"/>
      <c r="DKZ28" s="61"/>
      <c r="DLA28" s="61"/>
      <c r="DLB28" s="61"/>
      <c r="DLC28" s="61"/>
      <c r="DLD28" s="61"/>
      <c r="DLE28" s="61"/>
      <c r="DLF28" s="61"/>
      <c r="DLG28" s="61"/>
      <c r="DLH28" s="61"/>
      <c r="DLI28" s="61"/>
      <c r="DLJ28" s="61"/>
      <c r="DLK28" s="61"/>
      <c r="DLL28" s="61"/>
      <c r="DLM28" s="61"/>
      <c r="DLN28" s="61"/>
      <c r="DLO28" s="61"/>
      <c r="DLP28" s="61"/>
      <c r="DLQ28" s="61"/>
      <c r="DLR28" s="61"/>
      <c r="DLS28" s="61"/>
      <c r="DLT28" s="61"/>
      <c r="DLU28" s="61"/>
      <c r="DLV28" s="61"/>
      <c r="DLW28" s="61"/>
      <c r="DLX28" s="61"/>
      <c r="DLY28" s="61"/>
      <c r="DLZ28" s="61"/>
      <c r="DMA28" s="61"/>
      <c r="DMB28" s="61"/>
      <c r="DMC28" s="61"/>
      <c r="DMD28" s="61"/>
      <c r="DME28" s="61"/>
      <c r="DMF28" s="61"/>
      <c r="DMG28" s="61"/>
      <c r="DMH28" s="61"/>
      <c r="DMI28" s="61"/>
      <c r="DMJ28" s="61"/>
      <c r="DMK28" s="61"/>
      <c r="DML28" s="61"/>
      <c r="DMM28" s="61"/>
      <c r="DMN28" s="61"/>
      <c r="DMO28" s="61"/>
      <c r="DMP28" s="61"/>
      <c r="DMQ28" s="61"/>
      <c r="DMR28" s="61"/>
      <c r="DMS28" s="61"/>
      <c r="DMT28" s="61"/>
      <c r="DMU28" s="61"/>
      <c r="DMV28" s="61"/>
      <c r="DMW28" s="61"/>
      <c r="DMX28" s="61"/>
      <c r="DMY28" s="61"/>
      <c r="DMZ28" s="61"/>
      <c r="DNA28" s="61"/>
      <c r="DNB28" s="61"/>
      <c r="DNC28" s="61"/>
      <c r="DND28" s="61"/>
      <c r="DNE28" s="61"/>
      <c r="DNF28" s="61"/>
      <c r="DNG28" s="61"/>
      <c r="DNH28" s="61"/>
      <c r="DNI28" s="61"/>
      <c r="DNJ28" s="61"/>
      <c r="DNK28" s="61"/>
      <c r="DNL28" s="61"/>
      <c r="DNM28" s="61"/>
      <c r="DNN28" s="61"/>
      <c r="DNO28" s="61"/>
      <c r="DNP28" s="61"/>
      <c r="DNQ28" s="61"/>
      <c r="DNR28" s="61"/>
      <c r="DNS28" s="61"/>
      <c r="DNT28" s="61"/>
      <c r="DNU28" s="61"/>
      <c r="DNV28" s="61"/>
      <c r="DNW28" s="61"/>
      <c r="DNX28" s="61"/>
      <c r="DNY28" s="61"/>
      <c r="DNZ28" s="61"/>
      <c r="DOA28" s="61"/>
      <c r="DOB28" s="61"/>
      <c r="DOC28" s="61"/>
      <c r="DOD28" s="61"/>
      <c r="DOE28" s="61"/>
      <c r="DOF28" s="61"/>
      <c r="DOG28" s="61"/>
      <c r="DOH28" s="61"/>
      <c r="DOI28" s="61"/>
      <c r="DOJ28" s="61"/>
      <c r="DOK28" s="61"/>
      <c r="DOL28" s="61"/>
      <c r="DOM28" s="61"/>
      <c r="DON28" s="61"/>
      <c r="DOO28" s="61"/>
      <c r="DOP28" s="61"/>
      <c r="DOQ28" s="61"/>
      <c r="DOR28" s="61"/>
      <c r="DOS28" s="61"/>
      <c r="DOT28" s="61"/>
      <c r="DOU28" s="61"/>
      <c r="DOV28" s="61"/>
      <c r="DOW28" s="61"/>
      <c r="DOX28" s="61"/>
      <c r="DOY28" s="61"/>
      <c r="DOZ28" s="61"/>
      <c r="DPA28" s="61"/>
      <c r="DPB28" s="61"/>
      <c r="DPC28" s="61"/>
      <c r="DPD28" s="61"/>
      <c r="DPE28" s="61"/>
      <c r="DPF28" s="61"/>
      <c r="DPG28" s="61"/>
      <c r="DPH28" s="61"/>
      <c r="DPI28" s="61"/>
      <c r="DPJ28" s="61"/>
      <c r="DPK28" s="61"/>
      <c r="DPL28" s="61"/>
      <c r="DPM28" s="61"/>
      <c r="DPN28" s="61"/>
      <c r="DPO28" s="61"/>
      <c r="DPP28" s="61"/>
      <c r="DPQ28" s="61"/>
      <c r="DPR28" s="61"/>
      <c r="DPS28" s="61"/>
      <c r="DPT28" s="61"/>
      <c r="DPU28" s="61"/>
      <c r="DPV28" s="61"/>
      <c r="DPW28" s="61"/>
      <c r="DPX28" s="61"/>
      <c r="DPY28" s="61"/>
      <c r="DPZ28" s="61"/>
      <c r="DQA28" s="61"/>
      <c r="DQB28" s="61"/>
      <c r="DQC28" s="61"/>
      <c r="DQD28" s="61"/>
      <c r="DQE28" s="61"/>
      <c r="DQF28" s="61"/>
      <c r="DQG28" s="61"/>
      <c r="DQH28" s="61"/>
      <c r="DQI28" s="61"/>
      <c r="DQJ28" s="61"/>
      <c r="DQK28" s="61"/>
      <c r="DQL28" s="61"/>
      <c r="DQM28" s="61"/>
      <c r="DQN28" s="61"/>
      <c r="DQO28" s="61"/>
      <c r="DQP28" s="61"/>
      <c r="DQQ28" s="61"/>
      <c r="DQR28" s="61"/>
      <c r="DQS28" s="61"/>
      <c r="DQT28" s="61"/>
      <c r="DQU28" s="61"/>
      <c r="DQV28" s="61"/>
      <c r="DQW28" s="61"/>
      <c r="DQX28" s="61"/>
      <c r="DQY28" s="61"/>
      <c r="DQZ28" s="61"/>
      <c r="DRA28" s="61"/>
      <c r="DRB28" s="61"/>
      <c r="DRC28" s="61"/>
      <c r="DRD28" s="61"/>
      <c r="DRE28" s="61"/>
      <c r="DRF28" s="61"/>
      <c r="DRG28" s="61"/>
      <c r="DRH28" s="61"/>
      <c r="DRI28" s="61"/>
      <c r="DRJ28" s="61"/>
      <c r="DRK28" s="61"/>
      <c r="DRL28" s="61"/>
      <c r="DRM28" s="61"/>
      <c r="DRN28" s="61"/>
      <c r="DRO28" s="61"/>
      <c r="DRP28" s="61"/>
      <c r="DRQ28" s="61"/>
      <c r="DRR28" s="61"/>
      <c r="DRS28" s="61"/>
      <c r="DRT28" s="61"/>
      <c r="DRU28" s="61"/>
      <c r="DRV28" s="61"/>
      <c r="DRW28" s="61"/>
      <c r="DRX28" s="61"/>
      <c r="DRY28" s="61"/>
      <c r="DRZ28" s="61"/>
      <c r="DSA28" s="61"/>
      <c r="DSB28" s="61"/>
      <c r="DSC28" s="61"/>
      <c r="DSD28" s="61"/>
      <c r="DSE28" s="61"/>
      <c r="DSF28" s="61"/>
      <c r="DSG28" s="61"/>
      <c r="DSH28" s="61"/>
      <c r="DSI28" s="61"/>
      <c r="DSJ28" s="61"/>
      <c r="DSK28" s="61"/>
      <c r="DSL28" s="61"/>
      <c r="DSM28" s="61"/>
      <c r="DSN28" s="61"/>
      <c r="DSO28" s="61"/>
      <c r="DSP28" s="61"/>
      <c r="DSQ28" s="61"/>
      <c r="DSR28" s="61"/>
      <c r="DSS28" s="61"/>
      <c r="DST28" s="61"/>
      <c r="DSU28" s="61"/>
      <c r="DSV28" s="61"/>
      <c r="DSW28" s="61"/>
      <c r="DSX28" s="61"/>
      <c r="DSY28" s="61"/>
      <c r="DSZ28" s="61"/>
      <c r="DTA28" s="61"/>
      <c r="DTB28" s="61"/>
      <c r="DTC28" s="61"/>
      <c r="DTD28" s="61"/>
      <c r="DTE28" s="61"/>
      <c r="DTF28" s="61"/>
      <c r="DTG28" s="61"/>
      <c r="DTH28" s="61"/>
      <c r="DTI28" s="61"/>
      <c r="DTJ28" s="61"/>
      <c r="DTK28" s="61"/>
      <c r="DTL28" s="61"/>
      <c r="DTM28" s="61"/>
      <c r="DTN28" s="61"/>
      <c r="DTO28" s="61"/>
      <c r="DTP28" s="61"/>
      <c r="DTQ28" s="61"/>
      <c r="DTR28" s="61"/>
      <c r="DTS28" s="61"/>
      <c r="DTT28" s="61"/>
      <c r="DTU28" s="61"/>
      <c r="DTV28" s="61"/>
      <c r="DTW28" s="61"/>
      <c r="DTX28" s="61"/>
      <c r="DTY28" s="61"/>
      <c r="DTZ28" s="61"/>
      <c r="DUA28" s="61"/>
      <c r="DUB28" s="61"/>
      <c r="DUC28" s="61"/>
      <c r="DUD28" s="61"/>
      <c r="DUE28" s="61"/>
      <c r="DUF28" s="61"/>
      <c r="DUG28" s="61"/>
      <c r="DUH28" s="61"/>
      <c r="DUI28" s="61"/>
      <c r="DUJ28" s="61"/>
      <c r="DUK28" s="61"/>
      <c r="DUL28" s="61"/>
      <c r="DUM28" s="61"/>
      <c r="DUN28" s="61"/>
      <c r="DUO28" s="61"/>
      <c r="DUP28" s="61"/>
      <c r="DUQ28" s="61"/>
      <c r="DUR28" s="61"/>
      <c r="DUS28" s="61"/>
      <c r="DUT28" s="61"/>
      <c r="DUU28" s="61"/>
      <c r="DUV28" s="61"/>
      <c r="DUW28" s="61"/>
      <c r="DUX28" s="61"/>
      <c r="DUY28" s="61"/>
      <c r="DUZ28" s="61"/>
      <c r="DVA28" s="61"/>
      <c r="DVB28" s="61"/>
      <c r="DVC28" s="61"/>
      <c r="DVD28" s="61"/>
      <c r="DVE28" s="61"/>
      <c r="DVF28" s="61"/>
      <c r="DVG28" s="61"/>
      <c r="DVH28" s="61"/>
      <c r="DVI28" s="61"/>
      <c r="DVJ28" s="61"/>
      <c r="DVK28" s="61"/>
      <c r="DVL28" s="61"/>
      <c r="DVM28" s="61"/>
      <c r="DVN28" s="61"/>
      <c r="DVO28" s="61"/>
      <c r="DVP28" s="61"/>
      <c r="DVQ28" s="61"/>
      <c r="DVR28" s="61"/>
      <c r="DVS28" s="61"/>
      <c r="DVT28" s="61"/>
      <c r="DVU28" s="61"/>
      <c r="DVV28" s="61"/>
      <c r="DVW28" s="61"/>
      <c r="DVX28" s="61"/>
      <c r="DVY28" s="61"/>
      <c r="DVZ28" s="61"/>
      <c r="DWA28" s="61"/>
      <c r="DWB28" s="61"/>
      <c r="DWC28" s="61"/>
      <c r="DWD28" s="61"/>
      <c r="DWE28" s="61"/>
      <c r="DWF28" s="61"/>
      <c r="DWG28" s="61"/>
      <c r="DWH28" s="61"/>
      <c r="DWI28" s="61"/>
      <c r="DWJ28" s="61"/>
      <c r="DWK28" s="61"/>
      <c r="DWL28" s="61"/>
      <c r="DWM28" s="61"/>
      <c r="DWN28" s="61"/>
      <c r="DWO28" s="61"/>
      <c r="DWP28" s="61"/>
      <c r="DWQ28" s="61"/>
      <c r="DWR28" s="61"/>
      <c r="DWS28" s="61"/>
      <c r="DWT28" s="61"/>
      <c r="DWU28" s="61"/>
      <c r="DWV28" s="61"/>
      <c r="DWW28" s="61"/>
      <c r="DWX28" s="61"/>
      <c r="DWY28" s="61"/>
      <c r="DWZ28" s="61"/>
      <c r="DXA28" s="61"/>
      <c r="DXB28" s="61"/>
      <c r="DXC28" s="61"/>
      <c r="DXD28" s="61"/>
      <c r="DXE28" s="61"/>
      <c r="DXF28" s="61"/>
      <c r="DXG28" s="61"/>
      <c r="DXH28" s="61"/>
      <c r="DXI28" s="61"/>
      <c r="DXJ28" s="61"/>
      <c r="DXK28" s="61"/>
      <c r="DXL28" s="61"/>
      <c r="DXM28" s="61"/>
      <c r="DXN28" s="61"/>
      <c r="DXO28" s="61"/>
      <c r="DXP28" s="61"/>
      <c r="DXQ28" s="61"/>
      <c r="DXR28" s="61"/>
      <c r="DXS28" s="61"/>
      <c r="DXT28" s="61"/>
      <c r="DXU28" s="61"/>
      <c r="DXV28" s="61"/>
      <c r="DXW28" s="61"/>
      <c r="DXX28" s="61"/>
      <c r="DXY28" s="61"/>
      <c r="DXZ28" s="61"/>
      <c r="DYA28" s="61"/>
      <c r="DYB28" s="61"/>
      <c r="DYC28" s="61"/>
      <c r="DYD28" s="61"/>
      <c r="DYE28" s="61"/>
      <c r="DYF28" s="61"/>
      <c r="DYG28" s="61"/>
      <c r="DYH28" s="61"/>
      <c r="DYI28" s="61"/>
      <c r="DYJ28" s="61"/>
      <c r="DYK28" s="61"/>
      <c r="DYL28" s="61"/>
      <c r="DYM28" s="61"/>
      <c r="DYN28" s="61"/>
      <c r="DYO28" s="61"/>
      <c r="DYP28" s="61"/>
      <c r="DYQ28" s="61"/>
      <c r="DYR28" s="61"/>
      <c r="DYS28" s="61"/>
      <c r="DYT28" s="61"/>
      <c r="DYU28" s="61"/>
      <c r="DYV28" s="61"/>
      <c r="DYW28" s="61"/>
      <c r="DYX28" s="61"/>
      <c r="DYY28" s="61"/>
      <c r="DYZ28" s="61"/>
      <c r="DZA28" s="61"/>
      <c r="DZB28" s="61"/>
      <c r="DZC28" s="61"/>
      <c r="DZD28" s="61"/>
      <c r="DZE28" s="61"/>
      <c r="DZF28" s="61"/>
      <c r="DZG28" s="61"/>
      <c r="DZH28" s="61"/>
      <c r="DZI28" s="61"/>
      <c r="DZJ28" s="61"/>
      <c r="DZK28" s="61"/>
      <c r="DZL28" s="61"/>
      <c r="DZM28" s="61"/>
      <c r="DZN28" s="61"/>
      <c r="DZO28" s="61"/>
      <c r="DZP28" s="61"/>
      <c r="DZQ28" s="61"/>
      <c r="DZR28" s="61"/>
      <c r="DZS28" s="61"/>
      <c r="DZT28" s="61"/>
      <c r="DZU28" s="61"/>
      <c r="DZV28" s="61"/>
      <c r="DZW28" s="61"/>
      <c r="DZX28" s="61"/>
      <c r="DZY28" s="61"/>
      <c r="DZZ28" s="61"/>
      <c r="EAA28" s="61"/>
      <c r="EAB28" s="61"/>
      <c r="EAC28" s="61"/>
      <c r="EAD28" s="61"/>
      <c r="EAE28" s="61"/>
      <c r="EAF28" s="61"/>
      <c r="EAG28" s="61"/>
      <c r="EAH28" s="61"/>
      <c r="EAI28" s="61"/>
      <c r="EAJ28" s="61"/>
      <c r="EAK28" s="61"/>
      <c r="EAL28" s="61"/>
      <c r="EAM28" s="61"/>
      <c r="EAN28" s="61"/>
      <c r="EAO28" s="61"/>
      <c r="EAP28" s="61"/>
      <c r="EAQ28" s="61"/>
      <c r="EAR28" s="61"/>
      <c r="EAS28" s="61"/>
      <c r="EAT28" s="61"/>
      <c r="EAU28" s="61"/>
      <c r="EAV28" s="61"/>
      <c r="EAW28" s="61"/>
      <c r="EAX28" s="61"/>
      <c r="EAY28" s="61"/>
      <c r="EAZ28" s="61"/>
      <c r="EBA28" s="61"/>
      <c r="EBB28" s="61"/>
      <c r="EBC28" s="61"/>
      <c r="EBD28" s="61"/>
      <c r="EBE28" s="61"/>
      <c r="EBF28" s="61"/>
      <c r="EBG28" s="61"/>
      <c r="EBH28" s="61"/>
      <c r="EBI28" s="61"/>
      <c r="EBJ28" s="61"/>
      <c r="EBK28" s="61"/>
      <c r="EBL28" s="61"/>
      <c r="EBM28" s="61"/>
      <c r="EBN28" s="61"/>
      <c r="EBO28" s="61"/>
      <c r="EBP28" s="61"/>
      <c r="EBQ28" s="61"/>
      <c r="EBR28" s="61"/>
      <c r="EBS28" s="61"/>
      <c r="EBT28" s="61"/>
      <c r="EBU28" s="61"/>
      <c r="EBV28" s="61"/>
      <c r="EBW28" s="61"/>
      <c r="EBX28" s="61"/>
      <c r="EBY28" s="61"/>
      <c r="EBZ28" s="61"/>
      <c r="ECA28" s="61"/>
      <c r="ECB28" s="61"/>
      <c r="ECC28" s="61"/>
      <c r="ECD28" s="61"/>
      <c r="ECE28" s="61"/>
      <c r="ECF28" s="61"/>
      <c r="ECG28" s="61"/>
      <c r="ECH28" s="61"/>
      <c r="ECI28" s="61"/>
      <c r="ECJ28" s="61"/>
      <c r="ECK28" s="61"/>
      <c r="ECL28" s="61"/>
      <c r="ECM28" s="61"/>
      <c r="ECN28" s="61"/>
      <c r="ECO28" s="61"/>
      <c r="ECP28" s="61"/>
      <c r="ECQ28" s="61"/>
      <c r="ECR28" s="61"/>
      <c r="ECS28" s="61"/>
      <c r="ECT28" s="61"/>
      <c r="ECU28" s="61"/>
      <c r="ECV28" s="61"/>
      <c r="ECW28" s="61"/>
      <c r="ECX28" s="61"/>
      <c r="ECY28" s="61"/>
      <c r="ECZ28" s="61"/>
      <c r="EDA28" s="61"/>
      <c r="EDB28" s="61"/>
      <c r="EDC28" s="61"/>
      <c r="EDD28" s="61"/>
      <c r="EDE28" s="61"/>
      <c r="EDF28" s="61"/>
      <c r="EDG28" s="61"/>
      <c r="EDH28" s="61"/>
      <c r="EDI28" s="61"/>
      <c r="EDJ28" s="61"/>
      <c r="EDK28" s="61"/>
      <c r="EDL28" s="61"/>
      <c r="EDM28" s="61"/>
      <c r="EDN28" s="61"/>
      <c r="EDO28" s="61"/>
      <c r="EDP28" s="61"/>
      <c r="EDQ28" s="61"/>
      <c r="EDR28" s="61"/>
      <c r="EDS28" s="61"/>
      <c r="EDT28" s="61"/>
      <c r="EDU28" s="61"/>
      <c r="EDV28" s="61"/>
      <c r="EDW28" s="61"/>
      <c r="EDX28" s="61"/>
      <c r="EDY28" s="61"/>
      <c r="EDZ28" s="61"/>
      <c r="EEA28" s="61"/>
      <c r="EEB28" s="61"/>
      <c r="EEC28" s="61"/>
      <c r="EED28" s="61"/>
      <c r="EEE28" s="61"/>
      <c r="EEF28" s="61"/>
      <c r="EEG28" s="61"/>
      <c r="EEH28" s="61"/>
      <c r="EEI28" s="61"/>
      <c r="EEJ28" s="61"/>
      <c r="EEK28" s="61"/>
      <c r="EEL28" s="61"/>
      <c r="EEM28" s="61"/>
      <c r="EEN28" s="61"/>
      <c r="EEO28" s="61"/>
      <c r="EEP28" s="61"/>
      <c r="EEQ28" s="61"/>
      <c r="EER28" s="61"/>
      <c r="EES28" s="61"/>
      <c r="EET28" s="61"/>
      <c r="EEU28" s="61"/>
      <c r="EEV28" s="61"/>
      <c r="EEW28" s="61"/>
      <c r="EEX28" s="61"/>
      <c r="EEY28" s="61"/>
      <c r="EEZ28" s="61"/>
      <c r="EFA28" s="61"/>
      <c r="EFB28" s="61"/>
      <c r="EFC28" s="61"/>
      <c r="EFD28" s="61"/>
      <c r="EFE28" s="61"/>
      <c r="EFF28" s="61"/>
      <c r="EFG28" s="61"/>
      <c r="EFH28" s="61"/>
      <c r="EFI28" s="61"/>
      <c r="EFJ28" s="61"/>
      <c r="EFK28" s="61"/>
      <c r="EFL28" s="61"/>
      <c r="EFM28" s="61"/>
      <c r="EFN28" s="61"/>
      <c r="EFO28" s="61"/>
      <c r="EFP28" s="61"/>
      <c r="EFQ28" s="61"/>
      <c r="EFR28" s="61"/>
      <c r="EFS28" s="61"/>
      <c r="EFT28" s="61"/>
      <c r="EFU28" s="61"/>
      <c r="EFV28" s="61"/>
      <c r="EFW28" s="61"/>
      <c r="EFX28" s="61"/>
      <c r="EFY28" s="61"/>
      <c r="EFZ28" s="61"/>
      <c r="EGA28" s="61"/>
      <c r="EGB28" s="61"/>
      <c r="EGC28" s="61"/>
      <c r="EGD28" s="61"/>
      <c r="EGE28" s="61"/>
      <c r="EGF28" s="61"/>
      <c r="EGG28" s="61"/>
      <c r="EGH28" s="61"/>
      <c r="EGI28" s="61"/>
      <c r="EGJ28" s="61"/>
      <c r="EGK28" s="61"/>
      <c r="EGL28" s="61"/>
      <c r="EGM28" s="61"/>
      <c r="EGN28" s="61"/>
      <c r="EGO28" s="61"/>
      <c r="EGP28" s="61"/>
      <c r="EGQ28" s="61"/>
      <c r="EGR28" s="61"/>
      <c r="EGS28" s="61"/>
      <c r="EGT28" s="61"/>
      <c r="EGU28" s="61"/>
      <c r="EGV28" s="61"/>
      <c r="EGW28" s="61"/>
      <c r="EGX28" s="61"/>
      <c r="EGY28" s="61"/>
      <c r="EGZ28" s="61"/>
      <c r="EHA28" s="61"/>
      <c r="EHB28" s="61"/>
      <c r="EHC28" s="61"/>
      <c r="EHD28" s="61"/>
      <c r="EHE28" s="61"/>
      <c r="EHF28" s="61"/>
      <c r="EHG28" s="61"/>
      <c r="EHH28" s="61"/>
      <c r="EHI28" s="61"/>
      <c r="EHJ28" s="61"/>
      <c r="EHK28" s="61"/>
      <c r="EHL28" s="61"/>
      <c r="EHM28" s="61"/>
      <c r="EHN28" s="61"/>
      <c r="EHO28" s="61"/>
      <c r="EHP28" s="61"/>
      <c r="EHQ28" s="61"/>
      <c r="EHR28" s="61"/>
      <c r="EHS28" s="61"/>
      <c r="EHT28" s="61"/>
      <c r="EHU28" s="61"/>
      <c r="EHV28" s="61"/>
      <c r="EHW28" s="61"/>
      <c r="EHX28" s="61"/>
      <c r="EHY28" s="61"/>
      <c r="EHZ28" s="61"/>
      <c r="EIA28" s="61"/>
      <c r="EIB28" s="61"/>
      <c r="EIC28" s="61"/>
      <c r="EID28" s="61"/>
      <c r="EIE28" s="61"/>
      <c r="EIF28" s="61"/>
      <c r="EIG28" s="61"/>
      <c r="EIH28" s="61"/>
      <c r="EII28" s="61"/>
      <c r="EIJ28" s="61"/>
      <c r="EIK28" s="61"/>
      <c r="EIL28" s="61"/>
      <c r="EIM28" s="61"/>
      <c r="EIN28" s="61"/>
      <c r="EIO28" s="61"/>
      <c r="EIP28" s="61"/>
      <c r="EIQ28" s="61"/>
      <c r="EIR28" s="61"/>
      <c r="EIS28" s="61"/>
      <c r="EIT28" s="61"/>
      <c r="EIU28" s="61"/>
      <c r="EIV28" s="61"/>
      <c r="EIW28" s="61"/>
      <c r="EIX28" s="61"/>
      <c r="EIY28" s="61"/>
      <c r="EIZ28" s="61"/>
      <c r="EJA28" s="61"/>
      <c r="EJB28" s="61"/>
      <c r="EJC28" s="61"/>
      <c r="EJD28" s="61"/>
      <c r="EJE28" s="61"/>
      <c r="EJF28" s="61"/>
      <c r="EJG28" s="61"/>
      <c r="EJH28" s="61"/>
      <c r="EJI28" s="61"/>
      <c r="EJJ28" s="61"/>
      <c r="EJK28" s="61"/>
      <c r="EJL28" s="61"/>
      <c r="EJM28" s="61"/>
      <c r="EJN28" s="61"/>
      <c r="EJO28" s="61"/>
      <c r="EJP28" s="61"/>
      <c r="EJQ28" s="61"/>
      <c r="EJR28" s="61"/>
      <c r="EJS28" s="61"/>
      <c r="EJT28" s="61"/>
      <c r="EJU28" s="61"/>
      <c r="EJV28" s="61"/>
      <c r="EJW28" s="61"/>
      <c r="EJX28" s="61"/>
      <c r="EJY28" s="61"/>
      <c r="EJZ28" s="61"/>
      <c r="EKA28" s="61"/>
      <c r="EKB28" s="61"/>
      <c r="EKC28" s="61"/>
      <c r="EKD28" s="61"/>
      <c r="EKE28" s="61"/>
      <c r="EKF28" s="61"/>
      <c r="EKG28" s="61"/>
      <c r="EKH28" s="61"/>
      <c r="EKI28" s="61"/>
      <c r="EKJ28" s="61"/>
      <c r="EKK28" s="61"/>
      <c r="EKL28" s="61"/>
      <c r="EKM28" s="61"/>
      <c r="EKN28" s="61"/>
      <c r="EKO28" s="61"/>
      <c r="EKP28" s="61"/>
      <c r="EKQ28" s="61"/>
      <c r="EKR28" s="61"/>
      <c r="EKS28" s="61"/>
      <c r="EKT28" s="61"/>
      <c r="EKU28" s="61"/>
      <c r="EKV28" s="61"/>
      <c r="EKW28" s="61"/>
      <c r="EKX28" s="61"/>
      <c r="EKY28" s="61"/>
      <c r="EKZ28" s="61"/>
      <c r="ELA28" s="61"/>
      <c r="ELB28" s="61"/>
      <c r="ELC28" s="61"/>
      <c r="ELD28" s="61"/>
      <c r="ELE28" s="61"/>
      <c r="ELF28" s="61"/>
      <c r="ELG28" s="61"/>
      <c r="ELH28" s="61"/>
      <c r="ELI28" s="61"/>
      <c r="ELJ28" s="61"/>
      <c r="ELK28" s="61"/>
      <c r="ELL28" s="61"/>
      <c r="ELM28" s="61"/>
      <c r="ELN28" s="61"/>
      <c r="ELO28" s="61"/>
      <c r="ELP28" s="61"/>
      <c r="ELQ28" s="61"/>
      <c r="ELR28" s="61"/>
      <c r="ELS28" s="61"/>
      <c r="ELT28" s="61"/>
      <c r="ELU28" s="61"/>
      <c r="ELV28" s="61"/>
      <c r="ELW28" s="61"/>
      <c r="ELX28" s="61"/>
      <c r="ELY28" s="61"/>
      <c r="ELZ28" s="61"/>
      <c r="EMA28" s="61"/>
      <c r="EMB28" s="61"/>
      <c r="EMC28" s="61"/>
      <c r="EMD28" s="61"/>
      <c r="EME28" s="61"/>
      <c r="EMF28" s="61"/>
      <c r="EMG28" s="61"/>
      <c r="EMH28" s="61"/>
      <c r="EMI28" s="61"/>
      <c r="EMJ28" s="61"/>
      <c r="EMK28" s="61"/>
      <c r="EML28" s="61"/>
      <c r="EMM28" s="61"/>
      <c r="EMN28" s="61"/>
      <c r="EMO28" s="61"/>
      <c r="EMP28" s="61"/>
      <c r="EMQ28" s="61"/>
      <c r="EMR28" s="61"/>
      <c r="EMS28" s="61"/>
      <c r="EMT28" s="61"/>
      <c r="EMU28" s="61"/>
      <c r="EMV28" s="61"/>
      <c r="EMW28" s="61"/>
      <c r="EMX28" s="61"/>
      <c r="EMY28" s="61"/>
      <c r="EMZ28" s="61"/>
      <c r="ENA28" s="61"/>
      <c r="ENB28" s="61"/>
      <c r="ENC28" s="61"/>
      <c r="END28" s="61"/>
      <c r="ENE28" s="61"/>
      <c r="ENF28" s="61"/>
      <c r="ENG28" s="61"/>
      <c r="ENH28" s="61"/>
      <c r="ENI28" s="61"/>
      <c r="ENJ28" s="61"/>
      <c r="ENK28" s="61"/>
      <c r="ENL28" s="61"/>
      <c r="ENM28" s="61"/>
      <c r="ENN28" s="61"/>
      <c r="ENO28" s="61"/>
      <c r="ENP28" s="61"/>
      <c r="ENQ28" s="61"/>
      <c r="ENR28" s="61"/>
      <c r="ENS28" s="61"/>
      <c r="ENT28" s="61"/>
      <c r="ENU28" s="61"/>
      <c r="ENV28" s="61"/>
      <c r="ENW28" s="61"/>
      <c r="ENX28" s="61"/>
      <c r="ENY28" s="61"/>
      <c r="ENZ28" s="61"/>
      <c r="EOA28" s="61"/>
      <c r="EOB28" s="61"/>
      <c r="EOC28" s="61"/>
      <c r="EOD28" s="61"/>
      <c r="EOE28" s="61"/>
      <c r="EOF28" s="61"/>
      <c r="EOG28" s="61"/>
      <c r="EOH28" s="61"/>
      <c r="EOI28" s="61"/>
      <c r="EOJ28" s="61"/>
      <c r="EOK28" s="61"/>
      <c r="EOL28" s="61"/>
      <c r="EOM28" s="61"/>
      <c r="EON28" s="61"/>
      <c r="EOO28" s="61"/>
      <c r="EOP28" s="61"/>
      <c r="EOQ28" s="61"/>
      <c r="EOR28" s="61"/>
      <c r="EOS28" s="61"/>
      <c r="EOT28" s="61"/>
      <c r="EOU28" s="61"/>
      <c r="EOV28" s="61"/>
      <c r="EOW28" s="61"/>
      <c r="EOX28" s="61"/>
      <c r="EOY28" s="61"/>
      <c r="EOZ28" s="61"/>
      <c r="EPA28" s="61"/>
      <c r="EPB28" s="61"/>
      <c r="EPC28" s="61"/>
      <c r="EPD28" s="61"/>
      <c r="EPE28" s="61"/>
      <c r="EPF28" s="61"/>
      <c r="EPG28" s="61"/>
      <c r="EPH28" s="61"/>
      <c r="EPI28" s="61"/>
      <c r="EPJ28" s="61"/>
      <c r="EPK28" s="61"/>
      <c r="EPL28" s="61"/>
      <c r="EPM28" s="61"/>
      <c r="EPN28" s="61"/>
      <c r="EPO28" s="61"/>
      <c r="EPP28" s="61"/>
      <c r="EPQ28" s="61"/>
      <c r="EPR28" s="61"/>
      <c r="EPS28" s="61"/>
      <c r="EPT28" s="61"/>
      <c r="EPU28" s="61"/>
      <c r="EPV28" s="61"/>
      <c r="EPW28" s="61"/>
      <c r="EPX28" s="61"/>
      <c r="EPY28" s="61"/>
      <c r="EPZ28" s="61"/>
      <c r="EQA28" s="61"/>
      <c r="EQB28" s="61"/>
      <c r="EQC28" s="61"/>
      <c r="EQD28" s="61"/>
      <c r="EQE28" s="61"/>
      <c r="EQF28" s="61"/>
      <c r="EQG28" s="61"/>
      <c r="EQH28" s="61"/>
      <c r="EQI28" s="61"/>
      <c r="EQJ28" s="61"/>
      <c r="EQK28" s="61"/>
      <c r="EQL28" s="61"/>
      <c r="EQM28" s="61"/>
      <c r="EQN28" s="61"/>
      <c r="EQO28" s="61"/>
      <c r="EQP28" s="61"/>
      <c r="EQQ28" s="61"/>
      <c r="EQR28" s="61"/>
      <c r="EQS28" s="61"/>
      <c r="EQT28" s="61"/>
      <c r="EQU28" s="61"/>
      <c r="EQV28" s="61"/>
      <c r="EQW28" s="61"/>
      <c r="EQX28" s="61"/>
      <c r="EQY28" s="61"/>
      <c r="EQZ28" s="61"/>
      <c r="ERA28" s="61"/>
      <c r="ERB28" s="61"/>
      <c r="ERC28" s="61"/>
      <c r="ERD28" s="61"/>
      <c r="ERE28" s="61"/>
      <c r="ERF28" s="61"/>
      <c r="ERG28" s="61"/>
      <c r="ERH28" s="61"/>
      <c r="ERI28" s="61"/>
      <c r="ERJ28" s="61"/>
      <c r="ERK28" s="61"/>
      <c r="ERL28" s="61"/>
      <c r="ERM28" s="61"/>
      <c r="ERN28" s="61"/>
      <c r="ERO28" s="61"/>
      <c r="ERP28" s="61"/>
      <c r="ERQ28" s="61"/>
      <c r="ERR28" s="61"/>
      <c r="ERS28" s="61"/>
      <c r="ERT28" s="61"/>
      <c r="ERU28" s="61"/>
      <c r="ERV28" s="61"/>
      <c r="ERW28" s="61"/>
      <c r="ERX28" s="61"/>
      <c r="ERY28" s="61"/>
      <c r="ERZ28" s="61"/>
      <c r="ESA28" s="61"/>
      <c r="ESB28" s="61"/>
      <c r="ESC28" s="61"/>
      <c r="ESD28" s="61"/>
      <c r="ESE28" s="61"/>
      <c r="ESF28" s="61"/>
      <c r="ESG28" s="61"/>
      <c r="ESH28" s="61"/>
      <c r="ESI28" s="61"/>
      <c r="ESJ28" s="61"/>
      <c r="ESK28" s="61"/>
      <c r="ESL28" s="61"/>
      <c r="ESM28" s="61"/>
      <c r="ESN28" s="61"/>
      <c r="ESO28" s="61"/>
      <c r="ESP28" s="61"/>
      <c r="ESQ28" s="61"/>
      <c r="ESR28" s="61"/>
      <c r="ESS28" s="61"/>
      <c r="EST28" s="61"/>
      <c r="ESU28" s="61"/>
      <c r="ESV28" s="61"/>
      <c r="ESW28" s="61"/>
      <c r="ESX28" s="61"/>
      <c r="ESY28" s="61"/>
      <c r="ESZ28" s="61"/>
      <c r="ETA28" s="61"/>
      <c r="ETB28" s="61"/>
      <c r="ETC28" s="61"/>
      <c r="ETD28" s="61"/>
      <c r="ETE28" s="61"/>
      <c r="ETF28" s="61"/>
      <c r="ETG28" s="61"/>
      <c r="ETH28" s="61"/>
      <c r="ETI28" s="61"/>
      <c r="ETJ28" s="61"/>
      <c r="ETK28" s="61"/>
      <c r="ETL28" s="61"/>
      <c r="ETM28" s="61"/>
      <c r="ETN28" s="61"/>
      <c r="ETO28" s="61"/>
      <c r="ETP28" s="61"/>
      <c r="ETQ28" s="61"/>
      <c r="ETR28" s="61"/>
      <c r="ETS28" s="61"/>
      <c r="ETT28" s="61"/>
      <c r="ETU28" s="61"/>
      <c r="ETV28" s="61"/>
      <c r="ETW28" s="61"/>
      <c r="ETX28" s="61"/>
      <c r="ETY28" s="61"/>
      <c r="ETZ28" s="61"/>
      <c r="EUA28" s="61"/>
      <c r="EUB28" s="61"/>
      <c r="EUC28" s="61"/>
      <c r="EUD28" s="61"/>
      <c r="EUE28" s="61"/>
      <c r="EUF28" s="61"/>
      <c r="EUG28" s="61"/>
      <c r="EUH28" s="61"/>
      <c r="EUI28" s="61"/>
      <c r="EUJ28" s="61"/>
      <c r="EUK28" s="61"/>
      <c r="EUL28" s="61"/>
      <c r="EUM28" s="61"/>
      <c r="EUN28" s="61"/>
      <c r="EUO28" s="61"/>
      <c r="EUP28" s="61"/>
      <c r="EUQ28" s="61"/>
      <c r="EUR28" s="61"/>
      <c r="EUS28" s="61"/>
      <c r="EUT28" s="61"/>
      <c r="EUU28" s="61"/>
      <c r="EUV28" s="61"/>
      <c r="EUW28" s="61"/>
      <c r="EUX28" s="61"/>
      <c r="EUY28" s="61"/>
      <c r="EUZ28" s="61"/>
      <c r="EVA28" s="61"/>
      <c r="EVB28" s="61"/>
      <c r="EVC28" s="61"/>
      <c r="EVD28" s="61"/>
      <c r="EVE28" s="61"/>
      <c r="EVF28" s="61"/>
      <c r="EVG28" s="61"/>
      <c r="EVH28" s="61"/>
      <c r="EVI28" s="61"/>
      <c r="EVJ28" s="61"/>
      <c r="EVK28" s="61"/>
      <c r="EVL28" s="61"/>
      <c r="EVM28" s="61"/>
      <c r="EVN28" s="61"/>
      <c r="EVO28" s="61"/>
      <c r="EVP28" s="61"/>
      <c r="EVQ28" s="61"/>
      <c r="EVR28" s="61"/>
      <c r="EVS28" s="61"/>
      <c r="EVT28" s="61"/>
      <c r="EVU28" s="61"/>
      <c r="EVV28" s="61"/>
      <c r="EVW28" s="61"/>
      <c r="EVX28" s="61"/>
      <c r="EVY28" s="61"/>
      <c r="EVZ28" s="61"/>
      <c r="EWA28" s="61"/>
      <c r="EWB28" s="61"/>
      <c r="EWC28" s="61"/>
      <c r="EWD28" s="61"/>
      <c r="EWE28" s="61"/>
      <c r="EWF28" s="61"/>
      <c r="EWG28" s="61"/>
      <c r="EWH28" s="61"/>
      <c r="EWI28" s="61"/>
      <c r="EWJ28" s="61"/>
      <c r="EWK28" s="61"/>
      <c r="EWL28" s="61"/>
      <c r="EWM28" s="61"/>
      <c r="EWN28" s="61"/>
      <c r="EWO28" s="61"/>
      <c r="EWP28" s="61"/>
      <c r="EWQ28" s="61"/>
      <c r="EWR28" s="61"/>
      <c r="EWS28" s="61"/>
      <c r="EWT28" s="61"/>
      <c r="EWU28" s="61"/>
      <c r="EWV28" s="61"/>
      <c r="EWW28" s="61"/>
      <c r="EWX28" s="61"/>
      <c r="EWY28" s="61"/>
      <c r="EWZ28" s="61"/>
      <c r="EXA28" s="61"/>
      <c r="EXB28" s="61"/>
      <c r="EXC28" s="61"/>
      <c r="EXD28" s="61"/>
      <c r="EXE28" s="61"/>
      <c r="EXF28" s="61"/>
      <c r="EXG28" s="61"/>
      <c r="EXH28" s="61"/>
      <c r="EXI28" s="61"/>
      <c r="EXJ28" s="61"/>
      <c r="EXK28" s="61"/>
      <c r="EXL28" s="61"/>
      <c r="EXM28" s="61"/>
      <c r="EXN28" s="61"/>
      <c r="EXO28" s="61"/>
      <c r="EXP28" s="61"/>
      <c r="EXQ28" s="61"/>
      <c r="EXR28" s="61"/>
      <c r="EXS28" s="61"/>
      <c r="EXT28" s="61"/>
      <c r="EXU28" s="61"/>
      <c r="EXV28" s="61"/>
      <c r="EXW28" s="61"/>
      <c r="EXX28" s="61"/>
      <c r="EXY28" s="61"/>
      <c r="EXZ28" s="61"/>
      <c r="EYA28" s="61"/>
      <c r="EYB28" s="61"/>
      <c r="EYC28" s="61"/>
      <c r="EYD28" s="61"/>
      <c r="EYE28" s="61"/>
      <c r="EYF28" s="61"/>
      <c r="EYG28" s="61"/>
      <c r="EYH28" s="61"/>
      <c r="EYI28" s="61"/>
      <c r="EYJ28" s="61"/>
      <c r="EYK28" s="61"/>
      <c r="EYL28" s="61"/>
      <c r="EYM28" s="61"/>
      <c r="EYN28" s="61"/>
      <c r="EYO28" s="61"/>
      <c r="EYP28" s="61"/>
      <c r="EYQ28" s="61"/>
      <c r="EYR28" s="61"/>
      <c r="EYS28" s="61"/>
      <c r="EYT28" s="61"/>
      <c r="EYU28" s="61"/>
      <c r="EYV28" s="61"/>
      <c r="EYW28" s="61"/>
      <c r="EYX28" s="61"/>
      <c r="EYY28" s="61"/>
      <c r="EYZ28" s="61"/>
      <c r="EZA28" s="61"/>
      <c r="EZB28" s="61"/>
      <c r="EZC28" s="61"/>
      <c r="EZD28" s="61"/>
      <c r="EZE28" s="61"/>
      <c r="EZF28" s="61"/>
      <c r="EZG28" s="61"/>
      <c r="EZH28" s="61"/>
      <c r="EZI28" s="61"/>
      <c r="EZJ28" s="61"/>
      <c r="EZK28" s="61"/>
      <c r="EZL28" s="61"/>
      <c r="EZM28" s="61"/>
      <c r="EZN28" s="61"/>
      <c r="EZO28" s="61"/>
      <c r="EZP28" s="61"/>
      <c r="EZQ28" s="61"/>
      <c r="EZR28" s="61"/>
      <c r="EZS28" s="61"/>
      <c r="EZT28" s="61"/>
      <c r="EZU28" s="61"/>
      <c r="EZV28" s="61"/>
      <c r="EZW28" s="61"/>
      <c r="EZX28" s="61"/>
      <c r="EZY28" s="61"/>
      <c r="EZZ28" s="61"/>
      <c r="FAA28" s="61"/>
      <c r="FAB28" s="61"/>
      <c r="FAC28" s="61"/>
      <c r="FAD28" s="61"/>
      <c r="FAE28" s="61"/>
      <c r="FAF28" s="61"/>
      <c r="FAG28" s="61"/>
      <c r="FAH28" s="61"/>
      <c r="FAI28" s="61"/>
      <c r="FAJ28" s="61"/>
      <c r="FAK28" s="61"/>
      <c r="FAL28" s="61"/>
      <c r="FAM28" s="61"/>
      <c r="FAN28" s="61"/>
      <c r="FAO28" s="61"/>
      <c r="FAP28" s="61"/>
      <c r="FAQ28" s="61"/>
      <c r="FAR28" s="61"/>
      <c r="FAS28" s="61"/>
      <c r="FAT28" s="61"/>
      <c r="FAU28" s="61"/>
      <c r="FAV28" s="61"/>
      <c r="FAW28" s="61"/>
      <c r="FAX28" s="61"/>
      <c r="FAY28" s="61"/>
      <c r="FAZ28" s="61"/>
      <c r="FBA28" s="61"/>
      <c r="FBB28" s="61"/>
      <c r="FBC28" s="61"/>
      <c r="FBD28" s="61"/>
      <c r="FBE28" s="61"/>
      <c r="FBF28" s="61"/>
      <c r="FBG28" s="61"/>
      <c r="FBH28" s="61"/>
      <c r="FBI28" s="61"/>
      <c r="FBJ28" s="61"/>
      <c r="FBK28" s="61"/>
      <c r="FBL28" s="61"/>
      <c r="FBM28" s="61"/>
      <c r="FBN28" s="61"/>
      <c r="FBO28" s="61"/>
      <c r="FBP28" s="61"/>
      <c r="FBQ28" s="61"/>
      <c r="FBR28" s="61"/>
      <c r="FBS28" s="61"/>
      <c r="FBT28" s="61"/>
      <c r="FBU28" s="61"/>
      <c r="FBV28" s="61"/>
      <c r="FBW28" s="61"/>
      <c r="FBX28" s="61"/>
      <c r="FBY28" s="61"/>
      <c r="FBZ28" s="61"/>
      <c r="FCA28" s="61"/>
      <c r="FCB28" s="61"/>
      <c r="FCC28" s="61"/>
      <c r="FCD28" s="61"/>
      <c r="FCE28" s="61"/>
      <c r="FCF28" s="61"/>
      <c r="FCG28" s="61"/>
      <c r="FCH28" s="61"/>
      <c r="FCI28" s="61"/>
      <c r="FCJ28" s="61"/>
      <c r="FCK28" s="61"/>
      <c r="FCL28" s="61"/>
      <c r="FCM28" s="61"/>
      <c r="FCN28" s="61"/>
      <c r="FCO28" s="61"/>
      <c r="FCP28" s="61"/>
      <c r="FCQ28" s="61"/>
      <c r="FCR28" s="61"/>
      <c r="FCS28" s="61"/>
      <c r="FCT28" s="61"/>
      <c r="FCU28" s="61"/>
      <c r="FCV28" s="61"/>
      <c r="FCW28" s="61"/>
      <c r="FCX28" s="61"/>
      <c r="FCY28" s="61"/>
      <c r="FCZ28" s="61"/>
      <c r="FDA28" s="61"/>
      <c r="FDB28" s="61"/>
      <c r="FDC28" s="61"/>
      <c r="FDD28" s="61"/>
      <c r="FDE28" s="61"/>
      <c r="FDF28" s="61"/>
      <c r="FDG28" s="61"/>
      <c r="FDH28" s="61"/>
      <c r="FDI28" s="61"/>
      <c r="FDJ28" s="61"/>
      <c r="FDK28" s="61"/>
      <c r="FDL28" s="61"/>
      <c r="FDM28" s="61"/>
      <c r="FDN28" s="61"/>
      <c r="FDO28" s="61"/>
      <c r="FDP28" s="61"/>
      <c r="FDQ28" s="61"/>
      <c r="FDR28" s="61"/>
      <c r="FDS28" s="61"/>
      <c r="FDT28" s="61"/>
      <c r="FDU28" s="61"/>
      <c r="FDV28" s="61"/>
      <c r="FDW28" s="61"/>
      <c r="FDX28" s="61"/>
      <c r="FDY28" s="61"/>
      <c r="FDZ28" s="61"/>
      <c r="FEA28" s="61"/>
      <c r="FEB28" s="61"/>
      <c r="FEC28" s="61"/>
      <c r="FED28" s="61"/>
      <c r="FEE28" s="61"/>
      <c r="FEF28" s="61"/>
      <c r="FEG28" s="61"/>
      <c r="FEH28" s="61"/>
      <c r="FEI28" s="61"/>
      <c r="FEJ28" s="61"/>
      <c r="FEK28" s="61"/>
      <c r="FEL28" s="61"/>
      <c r="FEM28" s="61"/>
      <c r="FEN28" s="61"/>
      <c r="FEO28" s="61"/>
      <c r="FEP28" s="61"/>
      <c r="FEQ28" s="61"/>
      <c r="FER28" s="61"/>
      <c r="FES28" s="61"/>
      <c r="FET28" s="61"/>
      <c r="FEU28" s="61"/>
      <c r="FEV28" s="61"/>
      <c r="FEW28" s="61"/>
      <c r="FEX28" s="61"/>
      <c r="FEY28" s="61"/>
      <c r="FEZ28" s="61"/>
      <c r="FFA28" s="61"/>
      <c r="FFB28" s="61"/>
      <c r="FFC28" s="61"/>
      <c r="FFD28" s="61"/>
      <c r="FFE28" s="61"/>
      <c r="FFF28" s="61"/>
      <c r="FFG28" s="61"/>
      <c r="FFH28" s="61"/>
      <c r="FFI28" s="61"/>
      <c r="FFJ28" s="61"/>
      <c r="FFK28" s="61"/>
      <c r="FFL28" s="61"/>
      <c r="FFM28" s="61"/>
      <c r="FFN28" s="61"/>
      <c r="FFO28" s="61"/>
      <c r="FFP28" s="61"/>
      <c r="FFQ28" s="61"/>
      <c r="FFR28" s="61"/>
      <c r="FFS28" s="61"/>
      <c r="FFT28" s="61"/>
      <c r="FFU28" s="61"/>
      <c r="FFV28" s="61"/>
      <c r="FFW28" s="61"/>
      <c r="FFX28" s="61"/>
      <c r="FFY28" s="61"/>
      <c r="FFZ28" s="61"/>
      <c r="FGA28" s="61"/>
      <c r="FGB28" s="61"/>
      <c r="FGC28" s="61"/>
      <c r="FGD28" s="61"/>
      <c r="FGE28" s="61"/>
      <c r="FGF28" s="61"/>
      <c r="FGG28" s="61"/>
      <c r="FGH28" s="61"/>
      <c r="FGI28" s="61"/>
      <c r="FGJ28" s="61"/>
      <c r="FGK28" s="61"/>
      <c r="FGL28" s="61"/>
      <c r="FGM28" s="61"/>
      <c r="FGN28" s="61"/>
      <c r="FGO28" s="61"/>
      <c r="FGP28" s="61"/>
      <c r="FGQ28" s="61"/>
      <c r="FGR28" s="61"/>
      <c r="FGS28" s="61"/>
      <c r="FGT28" s="61"/>
      <c r="FGU28" s="61"/>
      <c r="FGV28" s="61"/>
      <c r="FGW28" s="61"/>
      <c r="FGX28" s="61"/>
      <c r="FGY28" s="61"/>
      <c r="FGZ28" s="61"/>
      <c r="FHA28" s="61"/>
      <c r="FHB28" s="61"/>
      <c r="FHC28" s="61"/>
      <c r="FHD28" s="61"/>
      <c r="FHE28" s="61"/>
      <c r="FHF28" s="61"/>
      <c r="FHG28" s="61"/>
      <c r="FHH28" s="61"/>
      <c r="FHI28" s="61"/>
      <c r="FHJ28" s="61"/>
      <c r="FHK28" s="61"/>
      <c r="FHL28" s="61"/>
      <c r="FHM28" s="61"/>
      <c r="FHN28" s="61"/>
      <c r="FHO28" s="61"/>
      <c r="FHP28" s="61"/>
      <c r="FHQ28" s="61"/>
      <c r="FHR28" s="61"/>
      <c r="FHS28" s="61"/>
      <c r="FHT28" s="61"/>
      <c r="FHU28" s="61"/>
      <c r="FHV28" s="61"/>
      <c r="FHW28" s="61"/>
      <c r="FHX28" s="61"/>
      <c r="FHY28" s="61"/>
      <c r="FHZ28" s="61"/>
      <c r="FIA28" s="61"/>
      <c r="FIB28" s="61"/>
      <c r="FIC28" s="61"/>
      <c r="FID28" s="61"/>
      <c r="FIE28" s="61"/>
      <c r="FIF28" s="61"/>
      <c r="FIG28" s="61"/>
      <c r="FIH28" s="61"/>
      <c r="FII28" s="61"/>
      <c r="FIJ28" s="61"/>
      <c r="FIK28" s="61"/>
      <c r="FIL28" s="61"/>
      <c r="FIM28" s="61"/>
      <c r="FIN28" s="61"/>
      <c r="FIO28" s="61"/>
      <c r="FIP28" s="61"/>
      <c r="FIQ28" s="61"/>
      <c r="FIR28" s="61"/>
      <c r="FIS28" s="61"/>
      <c r="FIT28" s="61"/>
      <c r="FIU28" s="61"/>
      <c r="FIV28" s="61"/>
      <c r="FIW28" s="61"/>
      <c r="FIX28" s="61"/>
      <c r="FIY28" s="61"/>
      <c r="FIZ28" s="61"/>
      <c r="FJA28" s="61"/>
      <c r="FJB28" s="61"/>
      <c r="FJC28" s="61"/>
      <c r="FJD28" s="61"/>
      <c r="FJE28" s="61"/>
      <c r="FJF28" s="61"/>
      <c r="FJG28" s="61"/>
      <c r="FJH28" s="61"/>
      <c r="FJI28" s="61"/>
      <c r="FJJ28" s="61"/>
      <c r="FJK28" s="61"/>
      <c r="FJL28" s="61"/>
      <c r="FJM28" s="61"/>
      <c r="FJN28" s="61"/>
      <c r="FJO28" s="61"/>
      <c r="FJP28" s="61"/>
      <c r="FJQ28" s="61"/>
      <c r="FJR28" s="61"/>
      <c r="FJS28" s="61"/>
      <c r="FJT28" s="61"/>
      <c r="FJU28" s="61"/>
      <c r="FJV28" s="61"/>
      <c r="FJW28" s="61"/>
      <c r="FJX28" s="61"/>
      <c r="FJY28" s="61"/>
      <c r="FJZ28" s="61"/>
      <c r="FKA28" s="61"/>
      <c r="FKB28" s="61"/>
      <c r="FKC28" s="61"/>
      <c r="FKD28" s="61"/>
      <c r="FKE28" s="61"/>
      <c r="FKF28" s="61"/>
      <c r="FKG28" s="61"/>
      <c r="FKH28" s="61"/>
      <c r="FKI28" s="61"/>
      <c r="FKJ28" s="61"/>
      <c r="FKK28" s="61"/>
      <c r="FKL28" s="61"/>
      <c r="FKM28" s="61"/>
      <c r="FKN28" s="61"/>
      <c r="FKO28" s="61"/>
      <c r="FKP28" s="61"/>
      <c r="FKQ28" s="61"/>
      <c r="FKR28" s="61"/>
      <c r="FKS28" s="61"/>
      <c r="FKT28" s="61"/>
      <c r="FKU28" s="61"/>
      <c r="FKV28" s="61"/>
      <c r="FKW28" s="61"/>
      <c r="FKX28" s="61"/>
      <c r="FKY28" s="61"/>
      <c r="FKZ28" s="61"/>
      <c r="FLA28" s="61"/>
      <c r="FLB28" s="61"/>
      <c r="FLC28" s="61"/>
      <c r="FLD28" s="61"/>
      <c r="FLE28" s="61"/>
      <c r="FLF28" s="61"/>
      <c r="FLG28" s="61"/>
      <c r="FLH28" s="61"/>
      <c r="FLI28" s="61"/>
      <c r="FLJ28" s="61"/>
      <c r="FLK28" s="61"/>
      <c r="FLL28" s="61"/>
      <c r="FLM28" s="61"/>
      <c r="FLN28" s="61"/>
      <c r="FLO28" s="61"/>
      <c r="FLP28" s="61"/>
      <c r="FLQ28" s="61"/>
      <c r="FLR28" s="61"/>
      <c r="FLS28" s="61"/>
      <c r="FLT28" s="61"/>
      <c r="FLU28" s="61"/>
      <c r="FLV28" s="61"/>
      <c r="FLW28" s="61"/>
      <c r="FLX28" s="61"/>
      <c r="FLY28" s="61"/>
      <c r="FLZ28" s="61"/>
      <c r="FMA28" s="61"/>
      <c r="FMB28" s="61"/>
      <c r="FMC28" s="61"/>
      <c r="FMD28" s="61"/>
      <c r="FME28" s="61"/>
      <c r="FMF28" s="61"/>
      <c r="FMG28" s="61"/>
      <c r="FMH28" s="61"/>
      <c r="FMI28" s="61"/>
      <c r="FMJ28" s="61"/>
      <c r="FMK28" s="61"/>
      <c r="FML28" s="61"/>
      <c r="FMM28" s="61"/>
      <c r="FMN28" s="61"/>
      <c r="FMO28" s="61"/>
      <c r="FMP28" s="61"/>
      <c r="FMQ28" s="61"/>
      <c r="FMR28" s="61"/>
      <c r="FMS28" s="61"/>
      <c r="FMT28" s="61"/>
      <c r="FMU28" s="61"/>
      <c r="FMV28" s="61"/>
      <c r="FMW28" s="61"/>
      <c r="FMX28" s="61"/>
      <c r="FMY28" s="61"/>
      <c r="FMZ28" s="61"/>
      <c r="FNA28" s="61"/>
      <c r="FNB28" s="61"/>
      <c r="FNC28" s="61"/>
      <c r="FND28" s="61"/>
      <c r="FNE28" s="61"/>
      <c r="FNF28" s="61"/>
      <c r="FNG28" s="61"/>
      <c r="FNH28" s="61"/>
      <c r="FNI28" s="61"/>
      <c r="FNJ28" s="61"/>
      <c r="FNK28" s="61"/>
      <c r="FNL28" s="61"/>
      <c r="FNM28" s="61"/>
      <c r="FNN28" s="61"/>
      <c r="FNO28" s="61"/>
      <c r="FNP28" s="61"/>
      <c r="FNQ28" s="61"/>
      <c r="FNR28" s="61"/>
      <c r="FNS28" s="61"/>
      <c r="FNT28" s="61"/>
      <c r="FNU28" s="61"/>
      <c r="FNV28" s="61"/>
      <c r="FNW28" s="61"/>
      <c r="FNX28" s="61"/>
      <c r="FNY28" s="61"/>
      <c r="FNZ28" s="61"/>
      <c r="FOA28" s="61"/>
      <c r="FOB28" s="61"/>
      <c r="FOC28" s="61"/>
      <c r="FOD28" s="61"/>
      <c r="FOE28" s="61"/>
      <c r="FOF28" s="61"/>
      <c r="FOG28" s="61"/>
      <c r="FOH28" s="61"/>
      <c r="FOI28" s="61"/>
      <c r="FOJ28" s="61"/>
      <c r="FOK28" s="61"/>
      <c r="FOL28" s="61"/>
      <c r="FOM28" s="61"/>
      <c r="FON28" s="61"/>
      <c r="FOO28" s="61"/>
      <c r="FOP28" s="61"/>
      <c r="FOQ28" s="61"/>
      <c r="FOR28" s="61"/>
      <c r="FOS28" s="61"/>
      <c r="FOT28" s="61"/>
      <c r="FOU28" s="61"/>
      <c r="FOV28" s="61"/>
      <c r="FOW28" s="61"/>
      <c r="FOX28" s="61"/>
      <c r="FOY28" s="61"/>
      <c r="FOZ28" s="61"/>
      <c r="FPA28" s="61"/>
      <c r="FPB28" s="61"/>
      <c r="FPC28" s="61"/>
      <c r="FPD28" s="61"/>
      <c r="FPE28" s="61"/>
      <c r="FPF28" s="61"/>
      <c r="FPG28" s="61"/>
      <c r="FPH28" s="61"/>
      <c r="FPI28" s="61"/>
      <c r="FPJ28" s="61"/>
      <c r="FPK28" s="61"/>
      <c r="FPL28" s="61"/>
      <c r="FPM28" s="61"/>
      <c r="FPN28" s="61"/>
      <c r="FPO28" s="61"/>
      <c r="FPP28" s="61"/>
      <c r="FPQ28" s="61"/>
      <c r="FPR28" s="61"/>
      <c r="FPS28" s="61"/>
      <c r="FPT28" s="61"/>
      <c r="FPU28" s="61"/>
      <c r="FPV28" s="61"/>
      <c r="FPW28" s="61"/>
      <c r="FPX28" s="61"/>
      <c r="FPY28" s="61"/>
      <c r="FPZ28" s="61"/>
      <c r="FQA28" s="61"/>
      <c r="FQB28" s="61"/>
      <c r="FQC28" s="61"/>
      <c r="FQD28" s="61"/>
      <c r="FQE28" s="61"/>
      <c r="FQF28" s="61"/>
      <c r="FQG28" s="61"/>
      <c r="FQH28" s="61"/>
      <c r="FQI28" s="61"/>
      <c r="FQJ28" s="61"/>
      <c r="FQK28" s="61"/>
      <c r="FQL28" s="61"/>
      <c r="FQM28" s="61"/>
      <c r="FQN28" s="61"/>
      <c r="FQO28" s="61"/>
      <c r="FQP28" s="61"/>
      <c r="FQQ28" s="61"/>
      <c r="FQR28" s="61"/>
      <c r="FQS28" s="61"/>
      <c r="FQT28" s="61"/>
      <c r="FQU28" s="61"/>
      <c r="FQV28" s="61"/>
      <c r="FQW28" s="61"/>
      <c r="FQX28" s="61"/>
      <c r="FQY28" s="61"/>
      <c r="FQZ28" s="61"/>
      <c r="FRA28" s="61"/>
      <c r="FRB28" s="61"/>
      <c r="FRC28" s="61"/>
      <c r="FRD28" s="61"/>
      <c r="FRE28" s="61"/>
      <c r="FRF28" s="61"/>
      <c r="FRG28" s="61"/>
      <c r="FRH28" s="61"/>
      <c r="FRI28" s="61"/>
      <c r="FRJ28" s="61"/>
      <c r="FRK28" s="61"/>
      <c r="FRL28" s="61"/>
      <c r="FRM28" s="61"/>
      <c r="FRN28" s="61"/>
      <c r="FRO28" s="61"/>
      <c r="FRP28" s="61"/>
      <c r="FRQ28" s="61"/>
      <c r="FRR28" s="61"/>
      <c r="FRS28" s="61"/>
      <c r="FRT28" s="61"/>
      <c r="FRU28" s="61"/>
      <c r="FRV28" s="61"/>
      <c r="FRW28" s="61"/>
      <c r="FRX28" s="61"/>
      <c r="FRY28" s="61"/>
      <c r="FRZ28" s="61"/>
      <c r="FSA28" s="61"/>
      <c r="FSB28" s="61"/>
      <c r="FSC28" s="61"/>
      <c r="FSD28" s="61"/>
      <c r="FSE28" s="61"/>
      <c r="FSF28" s="61"/>
      <c r="FSG28" s="61"/>
      <c r="FSH28" s="61"/>
      <c r="FSI28" s="61"/>
      <c r="FSJ28" s="61"/>
      <c r="FSK28" s="61"/>
      <c r="FSL28" s="61"/>
      <c r="FSM28" s="61"/>
      <c r="FSN28" s="61"/>
      <c r="FSO28" s="61"/>
      <c r="FSP28" s="61"/>
      <c r="FSQ28" s="61"/>
      <c r="FSR28" s="61"/>
      <c r="FSS28" s="61"/>
      <c r="FST28" s="61"/>
      <c r="FSU28" s="61"/>
      <c r="FSV28" s="61"/>
      <c r="FSW28" s="61"/>
      <c r="FSX28" s="61"/>
      <c r="FSY28" s="61"/>
      <c r="FSZ28" s="61"/>
      <c r="FTA28" s="61"/>
      <c r="FTB28" s="61"/>
      <c r="FTC28" s="61"/>
      <c r="FTD28" s="61"/>
      <c r="FTE28" s="61"/>
      <c r="FTF28" s="61"/>
      <c r="FTG28" s="61"/>
      <c r="FTH28" s="61"/>
      <c r="FTI28" s="61"/>
      <c r="FTJ28" s="61"/>
      <c r="FTK28" s="61"/>
      <c r="FTL28" s="61"/>
      <c r="FTM28" s="61"/>
      <c r="FTN28" s="61"/>
      <c r="FTO28" s="61"/>
      <c r="FTP28" s="61"/>
      <c r="FTQ28" s="61"/>
      <c r="FTR28" s="61"/>
      <c r="FTS28" s="61"/>
      <c r="FTT28" s="61"/>
      <c r="FTU28" s="61"/>
      <c r="FTV28" s="61"/>
      <c r="FTW28" s="61"/>
      <c r="FTX28" s="61"/>
      <c r="FTY28" s="61"/>
      <c r="FTZ28" s="61"/>
      <c r="FUA28" s="61"/>
      <c r="FUB28" s="61"/>
      <c r="FUC28" s="61"/>
      <c r="FUD28" s="61"/>
      <c r="FUE28" s="61"/>
      <c r="FUF28" s="61"/>
      <c r="FUG28" s="61"/>
      <c r="FUH28" s="61"/>
      <c r="FUI28" s="61"/>
      <c r="FUJ28" s="61"/>
      <c r="FUK28" s="61"/>
      <c r="FUL28" s="61"/>
      <c r="FUM28" s="61"/>
      <c r="FUN28" s="61"/>
      <c r="FUO28" s="61"/>
      <c r="FUP28" s="61"/>
      <c r="FUQ28" s="61"/>
      <c r="FUR28" s="61"/>
      <c r="FUS28" s="61"/>
      <c r="FUT28" s="61"/>
      <c r="FUU28" s="61"/>
      <c r="FUV28" s="61"/>
      <c r="FUW28" s="61"/>
      <c r="FUX28" s="61"/>
      <c r="FUY28" s="61"/>
      <c r="FUZ28" s="61"/>
      <c r="FVA28" s="61"/>
      <c r="FVB28" s="61"/>
      <c r="FVC28" s="61"/>
      <c r="FVD28" s="61"/>
      <c r="FVE28" s="61"/>
      <c r="FVF28" s="61"/>
      <c r="FVG28" s="61"/>
      <c r="FVH28" s="61"/>
      <c r="FVI28" s="61"/>
      <c r="FVJ28" s="61"/>
      <c r="FVK28" s="61"/>
      <c r="FVL28" s="61"/>
      <c r="FVM28" s="61"/>
      <c r="FVN28" s="61"/>
      <c r="FVO28" s="61"/>
      <c r="FVP28" s="61"/>
      <c r="FVQ28" s="61"/>
      <c r="FVR28" s="61"/>
      <c r="FVS28" s="61"/>
      <c r="FVT28" s="61"/>
      <c r="FVU28" s="61"/>
      <c r="FVV28" s="61"/>
      <c r="FVW28" s="61"/>
      <c r="FVX28" s="61"/>
      <c r="FVY28" s="61"/>
      <c r="FVZ28" s="61"/>
      <c r="FWA28" s="61"/>
      <c r="FWB28" s="61"/>
      <c r="FWC28" s="61"/>
      <c r="FWD28" s="61"/>
      <c r="FWE28" s="61"/>
      <c r="FWF28" s="61"/>
      <c r="FWG28" s="61"/>
      <c r="FWH28" s="61"/>
      <c r="FWI28" s="61"/>
      <c r="FWJ28" s="61"/>
      <c r="FWK28" s="61"/>
      <c r="FWL28" s="61"/>
      <c r="FWM28" s="61"/>
      <c r="FWN28" s="61"/>
      <c r="FWO28" s="61"/>
      <c r="FWP28" s="61"/>
      <c r="FWQ28" s="61"/>
      <c r="FWR28" s="61"/>
      <c r="FWS28" s="61"/>
      <c r="FWT28" s="61"/>
      <c r="FWU28" s="61"/>
      <c r="FWV28" s="61"/>
      <c r="FWW28" s="61"/>
      <c r="FWX28" s="61"/>
      <c r="FWY28" s="61"/>
      <c r="FWZ28" s="61"/>
      <c r="FXA28" s="61"/>
      <c r="FXB28" s="61"/>
      <c r="FXC28" s="61"/>
      <c r="FXD28" s="61"/>
      <c r="FXE28" s="61"/>
      <c r="FXF28" s="61"/>
      <c r="FXG28" s="61"/>
      <c r="FXH28" s="61"/>
      <c r="FXI28" s="61"/>
      <c r="FXJ28" s="61"/>
      <c r="FXK28" s="61"/>
      <c r="FXL28" s="61"/>
      <c r="FXM28" s="61"/>
      <c r="FXN28" s="61"/>
      <c r="FXO28" s="61"/>
      <c r="FXP28" s="61"/>
      <c r="FXQ28" s="61"/>
      <c r="FXR28" s="61"/>
      <c r="FXS28" s="61"/>
      <c r="FXT28" s="61"/>
      <c r="FXU28" s="61"/>
      <c r="FXV28" s="61"/>
      <c r="FXW28" s="61"/>
      <c r="FXX28" s="61"/>
      <c r="FXY28" s="61"/>
      <c r="FXZ28" s="61"/>
      <c r="FYA28" s="61"/>
      <c r="FYB28" s="61"/>
      <c r="FYC28" s="61"/>
      <c r="FYD28" s="61"/>
      <c r="FYE28" s="61"/>
      <c r="FYF28" s="61"/>
      <c r="FYG28" s="61"/>
      <c r="FYH28" s="61"/>
      <c r="FYI28" s="61"/>
      <c r="FYJ28" s="61"/>
      <c r="FYK28" s="61"/>
      <c r="FYL28" s="61"/>
      <c r="FYM28" s="61"/>
      <c r="FYN28" s="61"/>
      <c r="FYO28" s="61"/>
      <c r="FYP28" s="61"/>
      <c r="FYQ28" s="61"/>
      <c r="FYR28" s="61"/>
      <c r="FYS28" s="61"/>
      <c r="FYT28" s="61"/>
      <c r="FYU28" s="61"/>
      <c r="FYV28" s="61"/>
      <c r="FYW28" s="61"/>
      <c r="FYX28" s="61"/>
      <c r="FYY28" s="61"/>
      <c r="FYZ28" s="61"/>
      <c r="FZA28" s="61"/>
      <c r="FZB28" s="61"/>
      <c r="FZC28" s="61"/>
      <c r="FZD28" s="61"/>
      <c r="FZE28" s="61"/>
      <c r="FZF28" s="61"/>
      <c r="FZG28" s="61"/>
      <c r="FZH28" s="61"/>
      <c r="FZI28" s="61"/>
      <c r="FZJ28" s="61"/>
      <c r="FZK28" s="61"/>
      <c r="FZL28" s="61"/>
      <c r="FZM28" s="61"/>
      <c r="FZN28" s="61"/>
      <c r="FZO28" s="61"/>
      <c r="FZP28" s="61"/>
      <c r="FZQ28" s="61"/>
      <c r="FZR28" s="61"/>
      <c r="FZS28" s="61"/>
      <c r="FZT28" s="61"/>
      <c r="FZU28" s="61"/>
      <c r="FZV28" s="61"/>
      <c r="FZW28" s="61"/>
      <c r="FZX28" s="61"/>
      <c r="FZY28" s="61"/>
      <c r="FZZ28" s="61"/>
      <c r="GAA28" s="61"/>
      <c r="GAB28" s="61"/>
      <c r="GAC28" s="61"/>
      <c r="GAD28" s="61"/>
      <c r="GAE28" s="61"/>
      <c r="GAF28" s="61"/>
      <c r="GAG28" s="61"/>
      <c r="GAH28" s="61"/>
      <c r="GAI28" s="61"/>
      <c r="GAJ28" s="61"/>
      <c r="GAK28" s="61"/>
      <c r="GAL28" s="61"/>
      <c r="GAM28" s="61"/>
      <c r="GAN28" s="61"/>
      <c r="GAO28" s="61"/>
      <c r="GAP28" s="61"/>
      <c r="GAQ28" s="61"/>
      <c r="GAR28" s="61"/>
      <c r="GAS28" s="61"/>
      <c r="GAT28" s="61"/>
      <c r="GAU28" s="61"/>
      <c r="GAV28" s="61"/>
      <c r="GAW28" s="61"/>
      <c r="GAX28" s="61"/>
      <c r="GAY28" s="61"/>
      <c r="GAZ28" s="61"/>
      <c r="GBA28" s="61"/>
      <c r="GBB28" s="61"/>
      <c r="GBC28" s="61"/>
      <c r="GBD28" s="61"/>
      <c r="GBE28" s="61"/>
      <c r="GBF28" s="61"/>
      <c r="GBG28" s="61"/>
      <c r="GBH28" s="61"/>
      <c r="GBI28" s="61"/>
      <c r="GBJ28" s="61"/>
      <c r="GBK28" s="61"/>
      <c r="GBL28" s="61"/>
      <c r="GBM28" s="61"/>
      <c r="GBN28" s="61"/>
      <c r="GBO28" s="61"/>
      <c r="GBP28" s="61"/>
      <c r="GBQ28" s="61"/>
      <c r="GBR28" s="61"/>
      <c r="GBS28" s="61"/>
      <c r="GBT28" s="61"/>
      <c r="GBU28" s="61"/>
      <c r="GBV28" s="61"/>
      <c r="GBW28" s="61"/>
      <c r="GBX28" s="61"/>
      <c r="GBY28" s="61"/>
      <c r="GBZ28" s="61"/>
      <c r="GCA28" s="61"/>
      <c r="GCB28" s="61"/>
      <c r="GCC28" s="61"/>
      <c r="GCD28" s="61"/>
      <c r="GCE28" s="61"/>
      <c r="GCF28" s="61"/>
      <c r="GCG28" s="61"/>
      <c r="GCH28" s="61"/>
      <c r="GCI28" s="61"/>
      <c r="GCJ28" s="61"/>
      <c r="GCK28" s="61"/>
      <c r="GCL28" s="61"/>
      <c r="GCM28" s="61"/>
      <c r="GCN28" s="61"/>
      <c r="GCO28" s="61"/>
      <c r="GCP28" s="61"/>
      <c r="GCQ28" s="61"/>
      <c r="GCR28" s="61"/>
      <c r="GCS28" s="61"/>
      <c r="GCT28" s="61"/>
      <c r="GCU28" s="61"/>
      <c r="GCV28" s="61"/>
      <c r="GCW28" s="61"/>
      <c r="GCX28" s="61"/>
      <c r="GCY28" s="61"/>
      <c r="GCZ28" s="61"/>
      <c r="GDA28" s="61"/>
      <c r="GDB28" s="61"/>
      <c r="GDC28" s="61"/>
      <c r="GDD28" s="61"/>
      <c r="GDE28" s="61"/>
      <c r="GDF28" s="61"/>
      <c r="GDG28" s="61"/>
      <c r="GDH28" s="61"/>
      <c r="GDI28" s="61"/>
      <c r="GDJ28" s="61"/>
      <c r="GDK28" s="61"/>
      <c r="GDL28" s="61"/>
      <c r="GDM28" s="61"/>
      <c r="GDN28" s="61"/>
      <c r="GDO28" s="61"/>
      <c r="GDP28" s="61"/>
      <c r="GDQ28" s="61"/>
      <c r="GDR28" s="61"/>
      <c r="GDS28" s="61"/>
      <c r="GDT28" s="61"/>
      <c r="GDU28" s="61"/>
      <c r="GDV28" s="61"/>
      <c r="GDW28" s="61"/>
      <c r="GDX28" s="61"/>
      <c r="GDY28" s="61"/>
      <c r="GDZ28" s="61"/>
      <c r="GEA28" s="61"/>
      <c r="GEB28" s="61"/>
      <c r="GEC28" s="61"/>
      <c r="GED28" s="61"/>
      <c r="GEE28" s="61"/>
      <c r="GEF28" s="61"/>
      <c r="GEG28" s="61"/>
      <c r="GEH28" s="61"/>
      <c r="GEI28" s="61"/>
      <c r="GEJ28" s="61"/>
      <c r="GEK28" s="61"/>
      <c r="GEL28" s="61"/>
      <c r="GEM28" s="61"/>
      <c r="GEN28" s="61"/>
      <c r="GEO28" s="61"/>
      <c r="GEP28" s="61"/>
      <c r="GEQ28" s="61"/>
      <c r="GER28" s="61"/>
      <c r="GES28" s="61"/>
      <c r="GET28" s="61"/>
      <c r="GEU28" s="61"/>
      <c r="GEV28" s="61"/>
      <c r="GEW28" s="61"/>
      <c r="GEX28" s="61"/>
      <c r="GEY28" s="61"/>
      <c r="GEZ28" s="61"/>
      <c r="GFA28" s="61"/>
      <c r="GFB28" s="61"/>
      <c r="GFC28" s="61"/>
      <c r="GFD28" s="61"/>
      <c r="GFE28" s="61"/>
      <c r="GFF28" s="61"/>
      <c r="GFG28" s="61"/>
      <c r="GFH28" s="61"/>
      <c r="GFI28" s="61"/>
      <c r="GFJ28" s="61"/>
      <c r="GFK28" s="61"/>
      <c r="GFL28" s="61"/>
      <c r="GFM28" s="61"/>
      <c r="GFN28" s="61"/>
      <c r="GFO28" s="61"/>
      <c r="GFP28" s="61"/>
      <c r="GFQ28" s="61"/>
      <c r="GFR28" s="61"/>
      <c r="GFS28" s="61"/>
      <c r="GFT28" s="61"/>
      <c r="GFU28" s="61"/>
      <c r="GFV28" s="61"/>
      <c r="GFW28" s="61"/>
      <c r="GFX28" s="61"/>
      <c r="GFY28" s="61"/>
      <c r="GFZ28" s="61"/>
      <c r="GGA28" s="61"/>
      <c r="GGB28" s="61"/>
      <c r="GGC28" s="61"/>
      <c r="GGD28" s="61"/>
      <c r="GGE28" s="61"/>
      <c r="GGF28" s="61"/>
      <c r="GGG28" s="61"/>
      <c r="GGH28" s="61"/>
      <c r="GGI28" s="61"/>
      <c r="GGJ28" s="61"/>
      <c r="GGK28" s="61"/>
      <c r="GGL28" s="61"/>
      <c r="GGM28" s="61"/>
      <c r="GGN28" s="61"/>
      <c r="GGO28" s="61"/>
      <c r="GGP28" s="61"/>
      <c r="GGQ28" s="61"/>
      <c r="GGR28" s="61"/>
      <c r="GGS28" s="61"/>
      <c r="GGT28" s="61"/>
      <c r="GGU28" s="61"/>
      <c r="GGV28" s="61"/>
      <c r="GGW28" s="61"/>
      <c r="GGX28" s="61"/>
      <c r="GGY28" s="61"/>
      <c r="GGZ28" s="61"/>
      <c r="GHA28" s="61"/>
      <c r="GHB28" s="61"/>
      <c r="GHC28" s="61"/>
      <c r="GHD28" s="61"/>
      <c r="GHE28" s="61"/>
      <c r="GHF28" s="61"/>
      <c r="GHG28" s="61"/>
      <c r="GHH28" s="61"/>
      <c r="GHI28" s="61"/>
      <c r="GHJ28" s="61"/>
      <c r="GHK28" s="61"/>
      <c r="GHL28" s="61"/>
      <c r="GHM28" s="61"/>
      <c r="GHN28" s="61"/>
      <c r="GHO28" s="61"/>
      <c r="GHP28" s="61"/>
      <c r="GHQ28" s="61"/>
      <c r="GHR28" s="61"/>
      <c r="GHS28" s="61"/>
      <c r="GHT28" s="61"/>
      <c r="GHU28" s="61"/>
      <c r="GHV28" s="61"/>
      <c r="GHW28" s="61"/>
      <c r="GHX28" s="61"/>
      <c r="GHY28" s="61"/>
      <c r="GHZ28" s="61"/>
      <c r="GIA28" s="61"/>
      <c r="GIB28" s="61"/>
      <c r="GIC28" s="61"/>
      <c r="GID28" s="61"/>
      <c r="GIE28" s="61"/>
      <c r="GIF28" s="61"/>
      <c r="GIG28" s="61"/>
      <c r="GIH28" s="61"/>
      <c r="GII28" s="61"/>
      <c r="GIJ28" s="61"/>
      <c r="GIK28" s="61"/>
      <c r="GIL28" s="61"/>
      <c r="GIM28" s="61"/>
      <c r="GIN28" s="61"/>
      <c r="GIO28" s="61"/>
      <c r="GIP28" s="61"/>
      <c r="GIQ28" s="61"/>
      <c r="GIR28" s="61"/>
      <c r="GIS28" s="61"/>
      <c r="GIT28" s="61"/>
      <c r="GIU28" s="61"/>
      <c r="GIV28" s="61"/>
      <c r="GIW28" s="61"/>
      <c r="GIX28" s="61"/>
      <c r="GIY28" s="61"/>
      <c r="GIZ28" s="61"/>
      <c r="GJA28" s="61"/>
      <c r="GJB28" s="61"/>
      <c r="GJC28" s="61"/>
      <c r="GJD28" s="61"/>
      <c r="GJE28" s="61"/>
      <c r="GJF28" s="61"/>
      <c r="GJG28" s="61"/>
      <c r="GJH28" s="61"/>
      <c r="GJI28" s="61"/>
      <c r="GJJ28" s="61"/>
      <c r="GJK28" s="61"/>
      <c r="GJL28" s="61"/>
      <c r="GJM28" s="61"/>
      <c r="GJN28" s="61"/>
      <c r="GJO28" s="61"/>
      <c r="GJP28" s="61"/>
      <c r="GJQ28" s="61"/>
      <c r="GJR28" s="61"/>
      <c r="GJS28" s="61"/>
      <c r="GJT28" s="61"/>
      <c r="GJU28" s="61"/>
      <c r="GJV28" s="61"/>
      <c r="GJW28" s="61"/>
      <c r="GJX28" s="61"/>
      <c r="GJY28" s="61"/>
      <c r="GJZ28" s="61"/>
      <c r="GKA28" s="61"/>
      <c r="GKB28" s="61"/>
      <c r="GKC28" s="61"/>
      <c r="GKD28" s="61"/>
      <c r="GKE28" s="61"/>
      <c r="GKF28" s="61"/>
      <c r="GKG28" s="61"/>
      <c r="GKH28" s="61"/>
      <c r="GKI28" s="61"/>
      <c r="GKJ28" s="61"/>
      <c r="GKK28" s="61"/>
      <c r="GKL28" s="61"/>
      <c r="GKM28" s="61"/>
      <c r="GKN28" s="61"/>
      <c r="GKO28" s="61"/>
      <c r="GKP28" s="61"/>
      <c r="GKQ28" s="61"/>
      <c r="GKR28" s="61"/>
      <c r="GKS28" s="61"/>
      <c r="GKT28" s="61"/>
      <c r="GKU28" s="61"/>
      <c r="GKV28" s="61"/>
      <c r="GKW28" s="61"/>
      <c r="GKX28" s="61"/>
      <c r="GKY28" s="61"/>
      <c r="GKZ28" s="61"/>
      <c r="GLA28" s="61"/>
      <c r="GLB28" s="61"/>
      <c r="GLC28" s="61"/>
      <c r="GLD28" s="61"/>
      <c r="GLE28" s="61"/>
      <c r="GLF28" s="61"/>
      <c r="GLG28" s="61"/>
      <c r="GLH28" s="61"/>
      <c r="GLI28" s="61"/>
      <c r="GLJ28" s="61"/>
      <c r="GLK28" s="61"/>
      <c r="GLL28" s="61"/>
      <c r="GLM28" s="61"/>
      <c r="GLN28" s="61"/>
      <c r="GLO28" s="61"/>
      <c r="GLP28" s="61"/>
      <c r="GLQ28" s="61"/>
      <c r="GLR28" s="61"/>
      <c r="GLS28" s="61"/>
      <c r="GLT28" s="61"/>
      <c r="GLU28" s="61"/>
      <c r="GLV28" s="61"/>
      <c r="GLW28" s="61"/>
      <c r="GLX28" s="61"/>
      <c r="GLY28" s="61"/>
      <c r="GLZ28" s="61"/>
      <c r="GMA28" s="61"/>
      <c r="GMB28" s="61"/>
      <c r="GMC28" s="61"/>
      <c r="GMD28" s="61"/>
      <c r="GME28" s="61"/>
      <c r="GMF28" s="61"/>
      <c r="GMG28" s="61"/>
      <c r="GMH28" s="61"/>
      <c r="GMI28" s="61"/>
      <c r="GMJ28" s="61"/>
      <c r="GMK28" s="61"/>
      <c r="GML28" s="61"/>
      <c r="GMM28" s="61"/>
      <c r="GMN28" s="61"/>
      <c r="GMO28" s="61"/>
      <c r="GMP28" s="61"/>
      <c r="GMQ28" s="61"/>
      <c r="GMR28" s="61"/>
      <c r="GMS28" s="61"/>
      <c r="GMT28" s="61"/>
      <c r="GMU28" s="61"/>
      <c r="GMV28" s="61"/>
      <c r="GMW28" s="61"/>
      <c r="GMX28" s="61"/>
      <c r="GMY28" s="61"/>
      <c r="GMZ28" s="61"/>
      <c r="GNA28" s="61"/>
      <c r="GNB28" s="61"/>
      <c r="GNC28" s="61"/>
      <c r="GND28" s="61"/>
      <c r="GNE28" s="61"/>
      <c r="GNF28" s="61"/>
      <c r="GNG28" s="61"/>
      <c r="GNH28" s="61"/>
      <c r="GNI28" s="61"/>
      <c r="GNJ28" s="61"/>
      <c r="GNK28" s="61"/>
      <c r="GNL28" s="61"/>
      <c r="GNM28" s="61"/>
      <c r="GNN28" s="61"/>
      <c r="GNO28" s="61"/>
      <c r="GNP28" s="61"/>
      <c r="GNQ28" s="61"/>
      <c r="GNR28" s="61"/>
      <c r="GNS28" s="61"/>
      <c r="GNT28" s="61"/>
      <c r="GNU28" s="61"/>
      <c r="GNV28" s="61"/>
      <c r="GNW28" s="61"/>
      <c r="GNX28" s="61"/>
      <c r="GNY28" s="61"/>
      <c r="GNZ28" s="61"/>
      <c r="GOA28" s="61"/>
      <c r="GOB28" s="61"/>
      <c r="GOC28" s="61"/>
      <c r="GOD28" s="61"/>
      <c r="GOE28" s="61"/>
      <c r="GOF28" s="61"/>
      <c r="GOG28" s="61"/>
      <c r="GOH28" s="61"/>
      <c r="GOI28" s="61"/>
      <c r="GOJ28" s="61"/>
      <c r="GOK28" s="61"/>
      <c r="GOL28" s="61"/>
      <c r="GOM28" s="61"/>
      <c r="GON28" s="61"/>
      <c r="GOO28" s="61"/>
      <c r="GOP28" s="61"/>
      <c r="GOQ28" s="61"/>
      <c r="GOR28" s="61"/>
      <c r="GOS28" s="61"/>
      <c r="GOT28" s="61"/>
      <c r="GOU28" s="61"/>
      <c r="GOV28" s="61"/>
      <c r="GOW28" s="61"/>
      <c r="GOX28" s="61"/>
      <c r="GOY28" s="61"/>
      <c r="GOZ28" s="61"/>
      <c r="GPA28" s="61"/>
      <c r="GPB28" s="61"/>
      <c r="GPC28" s="61"/>
      <c r="GPD28" s="61"/>
      <c r="GPE28" s="61"/>
      <c r="GPF28" s="61"/>
      <c r="GPG28" s="61"/>
      <c r="GPH28" s="61"/>
      <c r="GPI28" s="61"/>
      <c r="GPJ28" s="61"/>
      <c r="GPK28" s="61"/>
      <c r="GPL28" s="61"/>
      <c r="GPM28" s="61"/>
      <c r="GPN28" s="61"/>
      <c r="GPO28" s="61"/>
      <c r="GPP28" s="61"/>
      <c r="GPQ28" s="61"/>
      <c r="GPR28" s="61"/>
      <c r="GPS28" s="61"/>
      <c r="GPT28" s="61"/>
      <c r="GPU28" s="61"/>
      <c r="GPV28" s="61"/>
      <c r="GPW28" s="61"/>
      <c r="GPX28" s="61"/>
      <c r="GPY28" s="61"/>
      <c r="GPZ28" s="61"/>
      <c r="GQA28" s="61"/>
      <c r="GQB28" s="61"/>
      <c r="GQC28" s="61"/>
      <c r="GQD28" s="61"/>
      <c r="GQE28" s="61"/>
      <c r="GQF28" s="61"/>
      <c r="GQG28" s="61"/>
      <c r="GQH28" s="61"/>
      <c r="GQI28" s="61"/>
      <c r="GQJ28" s="61"/>
      <c r="GQK28" s="61"/>
      <c r="GQL28" s="61"/>
      <c r="GQM28" s="61"/>
      <c r="GQN28" s="61"/>
      <c r="GQO28" s="61"/>
      <c r="GQP28" s="61"/>
      <c r="GQQ28" s="61"/>
      <c r="GQR28" s="61"/>
      <c r="GQS28" s="61"/>
      <c r="GQT28" s="61"/>
      <c r="GQU28" s="61"/>
      <c r="GQV28" s="61"/>
      <c r="GQW28" s="61"/>
      <c r="GQX28" s="61"/>
      <c r="GQY28" s="61"/>
      <c r="GQZ28" s="61"/>
      <c r="GRA28" s="61"/>
      <c r="GRB28" s="61"/>
      <c r="GRC28" s="61"/>
      <c r="GRD28" s="61"/>
      <c r="GRE28" s="61"/>
      <c r="GRF28" s="61"/>
      <c r="GRG28" s="61"/>
      <c r="GRH28" s="61"/>
      <c r="GRI28" s="61"/>
      <c r="GRJ28" s="61"/>
      <c r="GRK28" s="61"/>
      <c r="GRL28" s="61"/>
      <c r="GRM28" s="61"/>
      <c r="GRN28" s="61"/>
      <c r="GRO28" s="61"/>
      <c r="GRP28" s="61"/>
      <c r="GRQ28" s="61"/>
      <c r="GRR28" s="61"/>
      <c r="GRS28" s="61"/>
      <c r="GRT28" s="61"/>
      <c r="GRU28" s="61"/>
      <c r="GRV28" s="61"/>
      <c r="GRW28" s="61"/>
      <c r="GRX28" s="61"/>
      <c r="GRY28" s="61"/>
      <c r="GRZ28" s="61"/>
      <c r="GSA28" s="61"/>
      <c r="GSB28" s="61"/>
      <c r="GSC28" s="61"/>
      <c r="GSD28" s="61"/>
      <c r="GSE28" s="61"/>
      <c r="GSF28" s="61"/>
      <c r="GSG28" s="61"/>
      <c r="GSH28" s="61"/>
      <c r="GSI28" s="61"/>
      <c r="GSJ28" s="61"/>
      <c r="GSK28" s="61"/>
      <c r="GSL28" s="61"/>
      <c r="GSM28" s="61"/>
      <c r="GSN28" s="61"/>
      <c r="GSO28" s="61"/>
      <c r="GSP28" s="61"/>
      <c r="GSQ28" s="61"/>
      <c r="GSR28" s="61"/>
      <c r="GSS28" s="61"/>
      <c r="GST28" s="61"/>
      <c r="GSU28" s="61"/>
      <c r="GSV28" s="61"/>
      <c r="GSW28" s="61"/>
      <c r="GSX28" s="61"/>
      <c r="GSY28" s="61"/>
      <c r="GSZ28" s="61"/>
      <c r="GTA28" s="61"/>
      <c r="GTB28" s="61"/>
      <c r="GTC28" s="61"/>
      <c r="GTD28" s="61"/>
      <c r="GTE28" s="61"/>
      <c r="GTF28" s="61"/>
      <c r="GTG28" s="61"/>
      <c r="GTH28" s="61"/>
      <c r="GTI28" s="61"/>
      <c r="GTJ28" s="61"/>
      <c r="GTK28" s="61"/>
      <c r="GTL28" s="61"/>
      <c r="GTM28" s="61"/>
      <c r="GTN28" s="61"/>
      <c r="GTO28" s="61"/>
      <c r="GTP28" s="61"/>
      <c r="GTQ28" s="61"/>
      <c r="GTR28" s="61"/>
      <c r="GTS28" s="61"/>
      <c r="GTT28" s="61"/>
      <c r="GTU28" s="61"/>
      <c r="GTV28" s="61"/>
      <c r="GTW28" s="61"/>
      <c r="GTX28" s="61"/>
      <c r="GTY28" s="61"/>
      <c r="GTZ28" s="61"/>
      <c r="GUA28" s="61"/>
      <c r="GUB28" s="61"/>
      <c r="GUC28" s="61"/>
      <c r="GUD28" s="61"/>
      <c r="GUE28" s="61"/>
      <c r="GUF28" s="61"/>
      <c r="GUG28" s="61"/>
      <c r="GUH28" s="61"/>
      <c r="GUI28" s="61"/>
      <c r="GUJ28" s="61"/>
      <c r="GUK28" s="61"/>
      <c r="GUL28" s="61"/>
      <c r="GUM28" s="61"/>
      <c r="GUN28" s="61"/>
      <c r="GUO28" s="61"/>
      <c r="GUP28" s="61"/>
      <c r="GUQ28" s="61"/>
      <c r="GUR28" s="61"/>
      <c r="GUS28" s="61"/>
      <c r="GUT28" s="61"/>
      <c r="GUU28" s="61"/>
      <c r="GUV28" s="61"/>
      <c r="GUW28" s="61"/>
      <c r="GUX28" s="61"/>
      <c r="GUY28" s="61"/>
      <c r="GUZ28" s="61"/>
      <c r="GVA28" s="61"/>
      <c r="GVB28" s="61"/>
      <c r="GVC28" s="61"/>
      <c r="GVD28" s="61"/>
      <c r="GVE28" s="61"/>
      <c r="GVF28" s="61"/>
      <c r="GVG28" s="61"/>
      <c r="GVH28" s="61"/>
      <c r="GVI28" s="61"/>
      <c r="GVJ28" s="61"/>
      <c r="GVK28" s="61"/>
      <c r="GVL28" s="61"/>
      <c r="GVM28" s="61"/>
      <c r="GVN28" s="61"/>
      <c r="GVO28" s="61"/>
      <c r="GVP28" s="61"/>
      <c r="GVQ28" s="61"/>
      <c r="GVR28" s="61"/>
      <c r="GVS28" s="61"/>
      <c r="GVT28" s="61"/>
      <c r="GVU28" s="61"/>
      <c r="GVV28" s="61"/>
      <c r="GVW28" s="61"/>
      <c r="GVX28" s="61"/>
      <c r="GVY28" s="61"/>
      <c r="GVZ28" s="61"/>
      <c r="GWA28" s="61"/>
      <c r="GWB28" s="61"/>
      <c r="GWC28" s="61"/>
      <c r="GWD28" s="61"/>
      <c r="GWE28" s="61"/>
      <c r="GWF28" s="61"/>
      <c r="GWG28" s="61"/>
      <c r="GWH28" s="61"/>
      <c r="GWI28" s="61"/>
      <c r="GWJ28" s="61"/>
      <c r="GWK28" s="61"/>
      <c r="GWL28" s="61"/>
      <c r="GWM28" s="61"/>
      <c r="GWN28" s="61"/>
      <c r="GWO28" s="61"/>
      <c r="GWP28" s="61"/>
      <c r="GWQ28" s="61"/>
      <c r="GWR28" s="61"/>
      <c r="GWS28" s="61"/>
      <c r="GWT28" s="61"/>
      <c r="GWU28" s="61"/>
      <c r="GWV28" s="61"/>
      <c r="GWW28" s="61"/>
      <c r="GWX28" s="61"/>
      <c r="GWY28" s="61"/>
      <c r="GWZ28" s="61"/>
      <c r="GXA28" s="61"/>
      <c r="GXB28" s="61"/>
      <c r="GXC28" s="61"/>
      <c r="GXD28" s="61"/>
      <c r="GXE28" s="61"/>
      <c r="GXF28" s="61"/>
      <c r="GXG28" s="61"/>
      <c r="GXH28" s="61"/>
      <c r="GXI28" s="61"/>
      <c r="GXJ28" s="61"/>
      <c r="GXK28" s="61"/>
      <c r="GXL28" s="61"/>
      <c r="GXM28" s="61"/>
      <c r="GXN28" s="61"/>
      <c r="GXO28" s="61"/>
      <c r="GXP28" s="61"/>
      <c r="GXQ28" s="61"/>
      <c r="GXR28" s="61"/>
      <c r="GXS28" s="61"/>
      <c r="GXT28" s="61"/>
      <c r="GXU28" s="61"/>
      <c r="GXV28" s="61"/>
      <c r="GXW28" s="61"/>
      <c r="GXX28" s="61"/>
      <c r="GXY28" s="61"/>
      <c r="GXZ28" s="61"/>
      <c r="GYA28" s="61"/>
      <c r="GYB28" s="61"/>
      <c r="GYC28" s="61"/>
      <c r="GYD28" s="61"/>
      <c r="GYE28" s="61"/>
      <c r="GYF28" s="61"/>
      <c r="GYG28" s="61"/>
      <c r="GYH28" s="61"/>
      <c r="GYI28" s="61"/>
      <c r="GYJ28" s="61"/>
      <c r="GYK28" s="61"/>
      <c r="GYL28" s="61"/>
      <c r="GYM28" s="61"/>
      <c r="GYN28" s="61"/>
      <c r="GYO28" s="61"/>
      <c r="GYP28" s="61"/>
      <c r="GYQ28" s="61"/>
      <c r="GYR28" s="61"/>
      <c r="GYS28" s="61"/>
      <c r="GYT28" s="61"/>
      <c r="GYU28" s="61"/>
      <c r="GYV28" s="61"/>
      <c r="GYW28" s="61"/>
      <c r="GYX28" s="61"/>
      <c r="GYY28" s="61"/>
      <c r="GYZ28" s="61"/>
      <c r="GZA28" s="61"/>
      <c r="GZB28" s="61"/>
      <c r="GZC28" s="61"/>
      <c r="GZD28" s="61"/>
      <c r="GZE28" s="61"/>
      <c r="GZF28" s="61"/>
      <c r="GZG28" s="61"/>
      <c r="GZH28" s="61"/>
      <c r="GZI28" s="61"/>
      <c r="GZJ28" s="61"/>
      <c r="GZK28" s="61"/>
      <c r="GZL28" s="61"/>
      <c r="GZM28" s="61"/>
      <c r="GZN28" s="61"/>
      <c r="GZO28" s="61"/>
      <c r="GZP28" s="61"/>
      <c r="GZQ28" s="61"/>
      <c r="GZR28" s="61"/>
      <c r="GZS28" s="61"/>
      <c r="GZT28" s="61"/>
      <c r="GZU28" s="61"/>
      <c r="GZV28" s="61"/>
      <c r="GZW28" s="61"/>
      <c r="GZX28" s="61"/>
      <c r="GZY28" s="61"/>
      <c r="GZZ28" s="61"/>
      <c r="HAA28" s="61"/>
      <c r="HAB28" s="61"/>
      <c r="HAC28" s="61"/>
      <c r="HAD28" s="61"/>
      <c r="HAE28" s="61"/>
      <c r="HAF28" s="61"/>
      <c r="HAG28" s="61"/>
      <c r="HAH28" s="61"/>
      <c r="HAI28" s="61"/>
      <c r="HAJ28" s="61"/>
      <c r="HAK28" s="61"/>
      <c r="HAL28" s="61"/>
      <c r="HAM28" s="61"/>
      <c r="HAN28" s="61"/>
      <c r="HAO28" s="61"/>
      <c r="HAP28" s="61"/>
      <c r="HAQ28" s="61"/>
      <c r="HAR28" s="61"/>
      <c r="HAS28" s="61"/>
      <c r="HAT28" s="61"/>
      <c r="HAU28" s="61"/>
      <c r="HAV28" s="61"/>
      <c r="HAW28" s="61"/>
      <c r="HAX28" s="61"/>
      <c r="HAY28" s="61"/>
      <c r="HAZ28" s="61"/>
      <c r="HBA28" s="61"/>
      <c r="HBB28" s="61"/>
      <c r="HBC28" s="61"/>
      <c r="HBD28" s="61"/>
      <c r="HBE28" s="61"/>
      <c r="HBF28" s="61"/>
      <c r="HBG28" s="61"/>
      <c r="HBH28" s="61"/>
      <c r="HBI28" s="61"/>
      <c r="HBJ28" s="61"/>
      <c r="HBK28" s="61"/>
      <c r="HBL28" s="61"/>
      <c r="HBM28" s="61"/>
      <c r="HBN28" s="61"/>
      <c r="HBO28" s="61"/>
      <c r="HBP28" s="61"/>
      <c r="HBQ28" s="61"/>
      <c r="HBR28" s="61"/>
      <c r="HBS28" s="61"/>
      <c r="HBT28" s="61"/>
      <c r="HBU28" s="61"/>
      <c r="HBV28" s="61"/>
      <c r="HBW28" s="61"/>
      <c r="HBX28" s="61"/>
      <c r="HBY28" s="61"/>
      <c r="HBZ28" s="61"/>
      <c r="HCA28" s="61"/>
      <c r="HCB28" s="61"/>
      <c r="HCC28" s="61"/>
      <c r="HCD28" s="61"/>
      <c r="HCE28" s="61"/>
      <c r="HCF28" s="61"/>
      <c r="HCG28" s="61"/>
      <c r="HCH28" s="61"/>
      <c r="HCI28" s="61"/>
      <c r="HCJ28" s="61"/>
      <c r="HCK28" s="61"/>
      <c r="HCL28" s="61"/>
      <c r="HCM28" s="61"/>
      <c r="HCN28" s="61"/>
      <c r="HCO28" s="61"/>
      <c r="HCP28" s="61"/>
      <c r="HCQ28" s="61"/>
      <c r="HCR28" s="61"/>
      <c r="HCS28" s="61"/>
      <c r="HCT28" s="61"/>
      <c r="HCU28" s="61"/>
      <c r="HCV28" s="61"/>
      <c r="HCW28" s="61"/>
      <c r="HCX28" s="61"/>
      <c r="HCY28" s="61"/>
      <c r="HCZ28" s="61"/>
      <c r="HDA28" s="61"/>
      <c r="HDB28" s="61"/>
      <c r="HDC28" s="61"/>
      <c r="HDD28" s="61"/>
      <c r="HDE28" s="61"/>
      <c r="HDF28" s="61"/>
      <c r="HDG28" s="61"/>
      <c r="HDH28" s="61"/>
      <c r="HDI28" s="61"/>
      <c r="HDJ28" s="61"/>
      <c r="HDK28" s="61"/>
      <c r="HDL28" s="61"/>
      <c r="HDM28" s="61"/>
      <c r="HDN28" s="61"/>
      <c r="HDO28" s="61"/>
      <c r="HDP28" s="61"/>
      <c r="HDQ28" s="61"/>
      <c r="HDR28" s="61"/>
      <c r="HDS28" s="61"/>
      <c r="HDT28" s="61"/>
      <c r="HDU28" s="61"/>
      <c r="HDV28" s="61"/>
      <c r="HDW28" s="61"/>
      <c r="HDX28" s="61"/>
      <c r="HDY28" s="61"/>
      <c r="HDZ28" s="61"/>
      <c r="HEA28" s="61"/>
      <c r="HEB28" s="61"/>
      <c r="HEC28" s="61"/>
      <c r="HED28" s="61"/>
      <c r="HEE28" s="61"/>
      <c r="HEF28" s="61"/>
      <c r="HEG28" s="61"/>
      <c r="HEH28" s="61"/>
      <c r="HEI28" s="61"/>
      <c r="HEJ28" s="61"/>
      <c r="HEK28" s="61"/>
      <c r="HEL28" s="61"/>
      <c r="HEM28" s="61"/>
      <c r="HEN28" s="61"/>
      <c r="HEO28" s="61"/>
      <c r="HEP28" s="61"/>
      <c r="HEQ28" s="61"/>
      <c r="HER28" s="61"/>
      <c r="HES28" s="61"/>
      <c r="HET28" s="61"/>
      <c r="HEU28" s="61"/>
      <c r="HEV28" s="61"/>
      <c r="HEW28" s="61"/>
      <c r="HEX28" s="61"/>
      <c r="HEY28" s="61"/>
      <c r="HEZ28" s="61"/>
      <c r="HFA28" s="61"/>
      <c r="HFB28" s="61"/>
      <c r="HFC28" s="61"/>
      <c r="HFD28" s="61"/>
      <c r="HFE28" s="61"/>
      <c r="HFF28" s="61"/>
      <c r="HFG28" s="61"/>
      <c r="HFH28" s="61"/>
      <c r="HFI28" s="61"/>
      <c r="HFJ28" s="61"/>
      <c r="HFK28" s="61"/>
      <c r="HFL28" s="61"/>
      <c r="HFM28" s="61"/>
      <c r="HFN28" s="61"/>
      <c r="HFO28" s="61"/>
      <c r="HFP28" s="61"/>
      <c r="HFQ28" s="61"/>
      <c r="HFR28" s="61"/>
      <c r="HFS28" s="61"/>
      <c r="HFT28" s="61"/>
      <c r="HFU28" s="61"/>
      <c r="HFV28" s="61"/>
      <c r="HFW28" s="61"/>
      <c r="HFX28" s="61"/>
      <c r="HFY28" s="61"/>
      <c r="HFZ28" s="61"/>
      <c r="HGA28" s="61"/>
      <c r="HGB28" s="61"/>
      <c r="HGC28" s="61"/>
      <c r="HGD28" s="61"/>
      <c r="HGE28" s="61"/>
      <c r="HGF28" s="61"/>
      <c r="HGG28" s="61"/>
      <c r="HGH28" s="61"/>
      <c r="HGI28" s="61"/>
      <c r="HGJ28" s="61"/>
      <c r="HGK28" s="61"/>
      <c r="HGL28" s="61"/>
      <c r="HGM28" s="61"/>
      <c r="HGN28" s="61"/>
      <c r="HGO28" s="61"/>
      <c r="HGP28" s="61"/>
      <c r="HGQ28" s="61"/>
      <c r="HGR28" s="61"/>
      <c r="HGS28" s="61"/>
      <c r="HGT28" s="61"/>
      <c r="HGU28" s="61"/>
      <c r="HGV28" s="61"/>
      <c r="HGW28" s="61"/>
      <c r="HGX28" s="61"/>
      <c r="HGY28" s="61"/>
      <c r="HGZ28" s="61"/>
      <c r="HHA28" s="61"/>
      <c r="HHB28" s="61"/>
      <c r="HHC28" s="61"/>
      <c r="HHD28" s="61"/>
      <c r="HHE28" s="61"/>
      <c r="HHF28" s="61"/>
      <c r="HHG28" s="61"/>
      <c r="HHH28" s="61"/>
      <c r="HHI28" s="61"/>
      <c r="HHJ28" s="61"/>
      <c r="HHK28" s="61"/>
      <c r="HHL28" s="61"/>
      <c r="HHM28" s="61"/>
      <c r="HHN28" s="61"/>
      <c r="HHO28" s="61"/>
      <c r="HHP28" s="61"/>
      <c r="HHQ28" s="61"/>
      <c r="HHR28" s="61"/>
      <c r="HHS28" s="61"/>
      <c r="HHT28" s="61"/>
      <c r="HHU28" s="61"/>
      <c r="HHV28" s="61"/>
      <c r="HHW28" s="61"/>
      <c r="HHX28" s="61"/>
      <c r="HHY28" s="61"/>
      <c r="HHZ28" s="61"/>
      <c r="HIA28" s="61"/>
      <c r="HIB28" s="61"/>
      <c r="HIC28" s="61"/>
      <c r="HID28" s="61"/>
      <c r="HIE28" s="61"/>
      <c r="HIF28" s="61"/>
      <c r="HIG28" s="61"/>
      <c r="HIH28" s="61"/>
      <c r="HII28" s="61"/>
      <c r="HIJ28" s="61"/>
      <c r="HIK28" s="61"/>
      <c r="HIL28" s="61"/>
      <c r="HIM28" s="61"/>
      <c r="HIN28" s="61"/>
      <c r="HIO28" s="61"/>
      <c r="HIP28" s="61"/>
      <c r="HIQ28" s="61"/>
      <c r="HIR28" s="61"/>
      <c r="HIS28" s="61"/>
      <c r="HIT28" s="61"/>
      <c r="HIU28" s="61"/>
      <c r="HIV28" s="61"/>
      <c r="HIW28" s="61"/>
      <c r="HIX28" s="61"/>
      <c r="HIY28" s="61"/>
      <c r="HIZ28" s="61"/>
      <c r="HJA28" s="61"/>
      <c r="HJB28" s="61"/>
      <c r="HJC28" s="61"/>
      <c r="HJD28" s="61"/>
      <c r="HJE28" s="61"/>
      <c r="HJF28" s="61"/>
      <c r="HJG28" s="61"/>
      <c r="HJH28" s="61"/>
      <c r="HJI28" s="61"/>
      <c r="HJJ28" s="61"/>
      <c r="HJK28" s="61"/>
      <c r="HJL28" s="61"/>
      <c r="HJM28" s="61"/>
      <c r="HJN28" s="61"/>
      <c r="HJO28" s="61"/>
      <c r="HJP28" s="61"/>
      <c r="HJQ28" s="61"/>
      <c r="HJR28" s="61"/>
      <c r="HJS28" s="61"/>
      <c r="HJT28" s="61"/>
      <c r="HJU28" s="61"/>
      <c r="HJV28" s="61"/>
      <c r="HJW28" s="61"/>
      <c r="HJX28" s="61"/>
      <c r="HJY28" s="61"/>
      <c r="HJZ28" s="61"/>
      <c r="HKA28" s="61"/>
      <c r="HKB28" s="61"/>
      <c r="HKC28" s="61"/>
      <c r="HKD28" s="61"/>
      <c r="HKE28" s="61"/>
      <c r="HKF28" s="61"/>
      <c r="HKG28" s="61"/>
      <c r="HKH28" s="61"/>
      <c r="HKI28" s="61"/>
      <c r="HKJ28" s="61"/>
      <c r="HKK28" s="61"/>
      <c r="HKL28" s="61"/>
      <c r="HKM28" s="61"/>
      <c r="HKN28" s="61"/>
      <c r="HKO28" s="61"/>
      <c r="HKP28" s="61"/>
      <c r="HKQ28" s="61"/>
      <c r="HKR28" s="61"/>
      <c r="HKS28" s="61"/>
      <c r="HKT28" s="61"/>
      <c r="HKU28" s="61"/>
      <c r="HKV28" s="61"/>
      <c r="HKW28" s="61"/>
      <c r="HKX28" s="61"/>
      <c r="HKY28" s="61"/>
      <c r="HKZ28" s="61"/>
      <c r="HLA28" s="61"/>
      <c r="HLB28" s="61"/>
      <c r="HLC28" s="61"/>
      <c r="HLD28" s="61"/>
      <c r="HLE28" s="61"/>
      <c r="HLF28" s="61"/>
      <c r="HLG28" s="61"/>
      <c r="HLH28" s="61"/>
      <c r="HLI28" s="61"/>
      <c r="HLJ28" s="61"/>
      <c r="HLK28" s="61"/>
      <c r="HLL28" s="61"/>
      <c r="HLM28" s="61"/>
      <c r="HLN28" s="61"/>
      <c r="HLO28" s="61"/>
      <c r="HLP28" s="61"/>
      <c r="HLQ28" s="61"/>
      <c r="HLR28" s="61"/>
      <c r="HLS28" s="61"/>
      <c r="HLT28" s="61"/>
      <c r="HLU28" s="61"/>
      <c r="HLV28" s="61"/>
      <c r="HLW28" s="61"/>
      <c r="HLX28" s="61"/>
      <c r="HLY28" s="61"/>
      <c r="HLZ28" s="61"/>
      <c r="HMA28" s="61"/>
      <c r="HMB28" s="61"/>
      <c r="HMC28" s="61"/>
      <c r="HMD28" s="61"/>
      <c r="HME28" s="61"/>
      <c r="HMF28" s="61"/>
      <c r="HMG28" s="61"/>
      <c r="HMH28" s="61"/>
      <c r="HMI28" s="61"/>
      <c r="HMJ28" s="61"/>
      <c r="HMK28" s="61"/>
      <c r="HML28" s="61"/>
      <c r="HMM28" s="61"/>
      <c r="HMN28" s="61"/>
      <c r="HMO28" s="61"/>
      <c r="HMP28" s="61"/>
      <c r="HMQ28" s="61"/>
      <c r="HMR28" s="61"/>
      <c r="HMS28" s="61"/>
      <c r="HMT28" s="61"/>
      <c r="HMU28" s="61"/>
      <c r="HMV28" s="61"/>
      <c r="HMW28" s="61"/>
      <c r="HMX28" s="61"/>
      <c r="HMY28" s="61"/>
      <c r="HMZ28" s="61"/>
      <c r="HNA28" s="61"/>
      <c r="HNB28" s="61"/>
      <c r="HNC28" s="61"/>
      <c r="HND28" s="61"/>
      <c r="HNE28" s="61"/>
      <c r="HNF28" s="61"/>
      <c r="HNG28" s="61"/>
      <c r="HNH28" s="61"/>
      <c r="HNI28" s="61"/>
      <c r="HNJ28" s="61"/>
      <c r="HNK28" s="61"/>
      <c r="HNL28" s="61"/>
      <c r="HNM28" s="61"/>
      <c r="HNN28" s="61"/>
      <c r="HNO28" s="61"/>
      <c r="HNP28" s="61"/>
      <c r="HNQ28" s="61"/>
      <c r="HNR28" s="61"/>
      <c r="HNS28" s="61"/>
      <c r="HNT28" s="61"/>
      <c r="HNU28" s="61"/>
      <c r="HNV28" s="61"/>
      <c r="HNW28" s="61"/>
      <c r="HNX28" s="61"/>
      <c r="HNY28" s="61"/>
      <c r="HNZ28" s="61"/>
      <c r="HOA28" s="61"/>
      <c r="HOB28" s="61"/>
      <c r="HOC28" s="61"/>
      <c r="HOD28" s="61"/>
      <c r="HOE28" s="61"/>
      <c r="HOF28" s="61"/>
      <c r="HOG28" s="61"/>
      <c r="HOH28" s="61"/>
      <c r="HOI28" s="61"/>
      <c r="HOJ28" s="61"/>
      <c r="HOK28" s="61"/>
      <c r="HOL28" s="61"/>
      <c r="HOM28" s="61"/>
      <c r="HON28" s="61"/>
      <c r="HOO28" s="61"/>
      <c r="HOP28" s="61"/>
      <c r="HOQ28" s="61"/>
      <c r="HOR28" s="61"/>
      <c r="HOS28" s="61"/>
      <c r="HOT28" s="61"/>
      <c r="HOU28" s="61"/>
      <c r="HOV28" s="61"/>
      <c r="HOW28" s="61"/>
      <c r="HOX28" s="61"/>
      <c r="HOY28" s="61"/>
      <c r="HOZ28" s="61"/>
      <c r="HPA28" s="61"/>
      <c r="HPB28" s="61"/>
      <c r="HPC28" s="61"/>
      <c r="HPD28" s="61"/>
      <c r="HPE28" s="61"/>
      <c r="HPF28" s="61"/>
      <c r="HPG28" s="61"/>
      <c r="HPH28" s="61"/>
      <c r="HPI28" s="61"/>
      <c r="HPJ28" s="61"/>
      <c r="HPK28" s="61"/>
      <c r="HPL28" s="61"/>
      <c r="HPM28" s="61"/>
      <c r="HPN28" s="61"/>
      <c r="HPO28" s="61"/>
      <c r="HPP28" s="61"/>
      <c r="HPQ28" s="61"/>
      <c r="HPR28" s="61"/>
      <c r="HPS28" s="61"/>
      <c r="HPT28" s="61"/>
      <c r="HPU28" s="61"/>
      <c r="HPV28" s="61"/>
      <c r="HPW28" s="61"/>
      <c r="HPX28" s="61"/>
      <c r="HPY28" s="61"/>
      <c r="HPZ28" s="61"/>
      <c r="HQA28" s="61"/>
      <c r="HQB28" s="61"/>
      <c r="HQC28" s="61"/>
      <c r="HQD28" s="61"/>
      <c r="HQE28" s="61"/>
      <c r="HQF28" s="61"/>
      <c r="HQG28" s="61"/>
      <c r="HQH28" s="61"/>
      <c r="HQI28" s="61"/>
      <c r="HQJ28" s="61"/>
      <c r="HQK28" s="61"/>
      <c r="HQL28" s="61"/>
      <c r="HQM28" s="61"/>
      <c r="HQN28" s="61"/>
      <c r="HQO28" s="61"/>
      <c r="HQP28" s="61"/>
      <c r="HQQ28" s="61"/>
      <c r="HQR28" s="61"/>
      <c r="HQS28" s="61"/>
      <c r="HQT28" s="61"/>
      <c r="HQU28" s="61"/>
      <c r="HQV28" s="61"/>
      <c r="HQW28" s="61"/>
      <c r="HQX28" s="61"/>
      <c r="HQY28" s="61"/>
      <c r="HQZ28" s="61"/>
      <c r="HRA28" s="61"/>
      <c r="HRB28" s="61"/>
      <c r="HRC28" s="61"/>
      <c r="HRD28" s="61"/>
      <c r="HRE28" s="61"/>
      <c r="HRF28" s="61"/>
      <c r="HRG28" s="61"/>
      <c r="HRH28" s="61"/>
      <c r="HRI28" s="61"/>
      <c r="HRJ28" s="61"/>
      <c r="HRK28" s="61"/>
      <c r="HRL28" s="61"/>
      <c r="HRM28" s="61"/>
      <c r="HRN28" s="61"/>
      <c r="HRO28" s="61"/>
      <c r="HRP28" s="61"/>
      <c r="HRQ28" s="61"/>
      <c r="HRR28" s="61"/>
      <c r="HRS28" s="61"/>
      <c r="HRT28" s="61"/>
      <c r="HRU28" s="61"/>
      <c r="HRV28" s="61"/>
      <c r="HRW28" s="61"/>
      <c r="HRX28" s="61"/>
      <c r="HRY28" s="61"/>
      <c r="HRZ28" s="61"/>
      <c r="HSA28" s="61"/>
      <c r="HSB28" s="61"/>
      <c r="HSC28" s="61"/>
      <c r="HSD28" s="61"/>
      <c r="HSE28" s="61"/>
      <c r="HSF28" s="61"/>
      <c r="HSG28" s="61"/>
      <c r="HSH28" s="61"/>
      <c r="HSI28" s="61"/>
      <c r="HSJ28" s="61"/>
      <c r="HSK28" s="61"/>
      <c r="HSL28" s="61"/>
      <c r="HSM28" s="61"/>
      <c r="HSN28" s="61"/>
      <c r="HSO28" s="61"/>
      <c r="HSP28" s="61"/>
      <c r="HSQ28" s="61"/>
      <c r="HSR28" s="61"/>
      <c r="HSS28" s="61"/>
      <c r="HST28" s="61"/>
      <c r="HSU28" s="61"/>
      <c r="HSV28" s="61"/>
      <c r="HSW28" s="61"/>
      <c r="HSX28" s="61"/>
      <c r="HSY28" s="61"/>
      <c r="HSZ28" s="61"/>
      <c r="HTA28" s="61"/>
      <c r="HTB28" s="61"/>
      <c r="HTC28" s="61"/>
      <c r="HTD28" s="61"/>
      <c r="HTE28" s="61"/>
      <c r="HTF28" s="61"/>
      <c r="HTG28" s="61"/>
      <c r="HTH28" s="61"/>
      <c r="HTI28" s="61"/>
      <c r="HTJ28" s="61"/>
      <c r="HTK28" s="61"/>
      <c r="HTL28" s="61"/>
      <c r="HTM28" s="61"/>
      <c r="HTN28" s="61"/>
      <c r="HTO28" s="61"/>
      <c r="HTP28" s="61"/>
      <c r="HTQ28" s="61"/>
      <c r="HTR28" s="61"/>
      <c r="HTS28" s="61"/>
      <c r="HTT28" s="61"/>
      <c r="HTU28" s="61"/>
      <c r="HTV28" s="61"/>
      <c r="HTW28" s="61"/>
      <c r="HTX28" s="61"/>
      <c r="HTY28" s="61"/>
      <c r="HTZ28" s="61"/>
      <c r="HUA28" s="61"/>
      <c r="HUB28" s="61"/>
      <c r="HUC28" s="61"/>
      <c r="HUD28" s="61"/>
      <c r="HUE28" s="61"/>
      <c r="HUF28" s="61"/>
      <c r="HUG28" s="61"/>
      <c r="HUH28" s="61"/>
      <c r="HUI28" s="61"/>
      <c r="HUJ28" s="61"/>
      <c r="HUK28" s="61"/>
      <c r="HUL28" s="61"/>
      <c r="HUM28" s="61"/>
      <c r="HUN28" s="61"/>
      <c r="HUO28" s="61"/>
      <c r="HUP28" s="61"/>
      <c r="HUQ28" s="61"/>
      <c r="HUR28" s="61"/>
      <c r="HUS28" s="61"/>
      <c r="HUT28" s="61"/>
      <c r="HUU28" s="61"/>
      <c r="HUV28" s="61"/>
      <c r="HUW28" s="61"/>
      <c r="HUX28" s="61"/>
      <c r="HUY28" s="61"/>
      <c r="HUZ28" s="61"/>
      <c r="HVA28" s="61"/>
      <c r="HVB28" s="61"/>
      <c r="HVC28" s="61"/>
      <c r="HVD28" s="61"/>
      <c r="HVE28" s="61"/>
      <c r="HVF28" s="61"/>
      <c r="HVG28" s="61"/>
      <c r="HVH28" s="61"/>
      <c r="HVI28" s="61"/>
      <c r="HVJ28" s="61"/>
      <c r="HVK28" s="61"/>
      <c r="HVL28" s="61"/>
      <c r="HVM28" s="61"/>
      <c r="HVN28" s="61"/>
      <c r="HVO28" s="61"/>
      <c r="HVP28" s="61"/>
      <c r="HVQ28" s="61"/>
      <c r="HVR28" s="61"/>
      <c r="HVS28" s="61"/>
      <c r="HVT28" s="61"/>
      <c r="HVU28" s="61"/>
      <c r="HVV28" s="61"/>
      <c r="HVW28" s="61"/>
      <c r="HVX28" s="61"/>
      <c r="HVY28" s="61"/>
      <c r="HVZ28" s="61"/>
      <c r="HWA28" s="61"/>
      <c r="HWB28" s="61"/>
      <c r="HWC28" s="61"/>
      <c r="HWD28" s="61"/>
      <c r="HWE28" s="61"/>
      <c r="HWF28" s="61"/>
      <c r="HWG28" s="61"/>
      <c r="HWH28" s="61"/>
      <c r="HWI28" s="61"/>
      <c r="HWJ28" s="61"/>
      <c r="HWK28" s="61"/>
      <c r="HWL28" s="61"/>
      <c r="HWM28" s="61"/>
      <c r="HWN28" s="61"/>
      <c r="HWO28" s="61"/>
      <c r="HWP28" s="61"/>
      <c r="HWQ28" s="61"/>
      <c r="HWR28" s="61"/>
      <c r="HWS28" s="61"/>
      <c r="HWT28" s="61"/>
      <c r="HWU28" s="61"/>
      <c r="HWV28" s="61"/>
      <c r="HWW28" s="61"/>
      <c r="HWX28" s="61"/>
      <c r="HWY28" s="61"/>
      <c r="HWZ28" s="61"/>
      <c r="HXA28" s="61"/>
      <c r="HXB28" s="61"/>
      <c r="HXC28" s="61"/>
      <c r="HXD28" s="61"/>
      <c r="HXE28" s="61"/>
      <c r="HXF28" s="61"/>
      <c r="HXG28" s="61"/>
      <c r="HXH28" s="61"/>
      <c r="HXI28" s="61"/>
      <c r="HXJ28" s="61"/>
      <c r="HXK28" s="61"/>
      <c r="HXL28" s="61"/>
      <c r="HXM28" s="61"/>
      <c r="HXN28" s="61"/>
      <c r="HXO28" s="61"/>
      <c r="HXP28" s="61"/>
      <c r="HXQ28" s="61"/>
      <c r="HXR28" s="61"/>
      <c r="HXS28" s="61"/>
      <c r="HXT28" s="61"/>
      <c r="HXU28" s="61"/>
      <c r="HXV28" s="61"/>
      <c r="HXW28" s="61"/>
      <c r="HXX28" s="61"/>
      <c r="HXY28" s="61"/>
      <c r="HXZ28" s="61"/>
      <c r="HYA28" s="61"/>
      <c r="HYB28" s="61"/>
      <c r="HYC28" s="61"/>
      <c r="HYD28" s="61"/>
      <c r="HYE28" s="61"/>
      <c r="HYF28" s="61"/>
      <c r="HYG28" s="61"/>
      <c r="HYH28" s="61"/>
      <c r="HYI28" s="61"/>
      <c r="HYJ28" s="61"/>
      <c r="HYK28" s="61"/>
      <c r="HYL28" s="61"/>
      <c r="HYM28" s="61"/>
      <c r="HYN28" s="61"/>
      <c r="HYO28" s="61"/>
      <c r="HYP28" s="61"/>
      <c r="HYQ28" s="61"/>
      <c r="HYR28" s="61"/>
      <c r="HYS28" s="61"/>
      <c r="HYT28" s="61"/>
      <c r="HYU28" s="61"/>
      <c r="HYV28" s="61"/>
      <c r="HYW28" s="61"/>
      <c r="HYX28" s="61"/>
      <c r="HYY28" s="61"/>
      <c r="HYZ28" s="61"/>
      <c r="HZA28" s="61"/>
      <c r="HZB28" s="61"/>
      <c r="HZC28" s="61"/>
      <c r="HZD28" s="61"/>
      <c r="HZE28" s="61"/>
      <c r="HZF28" s="61"/>
      <c r="HZG28" s="61"/>
      <c r="HZH28" s="61"/>
      <c r="HZI28" s="61"/>
      <c r="HZJ28" s="61"/>
      <c r="HZK28" s="61"/>
      <c r="HZL28" s="61"/>
      <c r="HZM28" s="61"/>
      <c r="HZN28" s="61"/>
      <c r="HZO28" s="61"/>
      <c r="HZP28" s="61"/>
      <c r="HZQ28" s="61"/>
      <c r="HZR28" s="61"/>
      <c r="HZS28" s="61"/>
      <c r="HZT28" s="61"/>
      <c r="HZU28" s="61"/>
      <c r="HZV28" s="61"/>
      <c r="HZW28" s="61"/>
      <c r="HZX28" s="61"/>
      <c r="HZY28" s="61"/>
      <c r="HZZ28" s="61"/>
      <c r="IAA28" s="61"/>
      <c r="IAB28" s="61"/>
      <c r="IAC28" s="61"/>
      <c r="IAD28" s="61"/>
      <c r="IAE28" s="61"/>
      <c r="IAF28" s="61"/>
      <c r="IAG28" s="61"/>
      <c r="IAH28" s="61"/>
      <c r="IAI28" s="61"/>
      <c r="IAJ28" s="61"/>
      <c r="IAK28" s="61"/>
      <c r="IAL28" s="61"/>
      <c r="IAM28" s="61"/>
      <c r="IAN28" s="61"/>
      <c r="IAO28" s="61"/>
      <c r="IAP28" s="61"/>
      <c r="IAQ28" s="61"/>
      <c r="IAR28" s="61"/>
      <c r="IAS28" s="61"/>
      <c r="IAT28" s="61"/>
      <c r="IAU28" s="61"/>
      <c r="IAV28" s="61"/>
      <c r="IAW28" s="61"/>
      <c r="IAX28" s="61"/>
      <c r="IAY28" s="61"/>
      <c r="IAZ28" s="61"/>
      <c r="IBA28" s="61"/>
      <c r="IBB28" s="61"/>
      <c r="IBC28" s="61"/>
      <c r="IBD28" s="61"/>
      <c r="IBE28" s="61"/>
      <c r="IBF28" s="61"/>
      <c r="IBG28" s="61"/>
      <c r="IBH28" s="61"/>
      <c r="IBI28" s="61"/>
      <c r="IBJ28" s="61"/>
      <c r="IBK28" s="61"/>
      <c r="IBL28" s="61"/>
      <c r="IBM28" s="61"/>
      <c r="IBN28" s="61"/>
      <c r="IBO28" s="61"/>
      <c r="IBP28" s="61"/>
      <c r="IBQ28" s="61"/>
      <c r="IBR28" s="61"/>
      <c r="IBS28" s="61"/>
      <c r="IBT28" s="61"/>
      <c r="IBU28" s="61"/>
      <c r="IBV28" s="61"/>
      <c r="IBW28" s="61"/>
      <c r="IBX28" s="61"/>
      <c r="IBY28" s="61"/>
      <c r="IBZ28" s="61"/>
      <c r="ICA28" s="61"/>
      <c r="ICB28" s="61"/>
      <c r="ICC28" s="61"/>
      <c r="ICD28" s="61"/>
      <c r="ICE28" s="61"/>
      <c r="ICF28" s="61"/>
      <c r="ICG28" s="61"/>
      <c r="ICH28" s="61"/>
      <c r="ICI28" s="61"/>
      <c r="ICJ28" s="61"/>
      <c r="ICK28" s="61"/>
      <c r="ICL28" s="61"/>
      <c r="ICM28" s="61"/>
      <c r="ICN28" s="61"/>
      <c r="ICO28" s="61"/>
      <c r="ICP28" s="61"/>
      <c r="ICQ28" s="61"/>
      <c r="ICR28" s="61"/>
      <c r="ICS28" s="61"/>
      <c r="ICT28" s="61"/>
      <c r="ICU28" s="61"/>
      <c r="ICV28" s="61"/>
      <c r="ICW28" s="61"/>
      <c r="ICX28" s="61"/>
      <c r="ICY28" s="61"/>
      <c r="ICZ28" s="61"/>
      <c r="IDA28" s="61"/>
      <c r="IDB28" s="61"/>
      <c r="IDC28" s="61"/>
      <c r="IDD28" s="61"/>
      <c r="IDE28" s="61"/>
      <c r="IDF28" s="61"/>
      <c r="IDG28" s="61"/>
      <c r="IDH28" s="61"/>
      <c r="IDI28" s="61"/>
      <c r="IDJ28" s="61"/>
      <c r="IDK28" s="61"/>
      <c r="IDL28" s="61"/>
      <c r="IDM28" s="61"/>
      <c r="IDN28" s="61"/>
      <c r="IDO28" s="61"/>
      <c r="IDP28" s="61"/>
      <c r="IDQ28" s="61"/>
      <c r="IDR28" s="61"/>
      <c r="IDS28" s="61"/>
      <c r="IDT28" s="61"/>
      <c r="IDU28" s="61"/>
      <c r="IDV28" s="61"/>
      <c r="IDW28" s="61"/>
      <c r="IDX28" s="61"/>
      <c r="IDY28" s="61"/>
      <c r="IDZ28" s="61"/>
      <c r="IEA28" s="61"/>
      <c r="IEB28" s="61"/>
      <c r="IEC28" s="61"/>
      <c r="IED28" s="61"/>
      <c r="IEE28" s="61"/>
      <c r="IEF28" s="61"/>
      <c r="IEG28" s="61"/>
      <c r="IEH28" s="61"/>
      <c r="IEI28" s="61"/>
      <c r="IEJ28" s="61"/>
      <c r="IEK28" s="61"/>
      <c r="IEL28" s="61"/>
      <c r="IEM28" s="61"/>
      <c r="IEN28" s="61"/>
      <c r="IEO28" s="61"/>
      <c r="IEP28" s="61"/>
      <c r="IEQ28" s="61"/>
      <c r="IER28" s="61"/>
      <c r="IES28" s="61"/>
      <c r="IET28" s="61"/>
      <c r="IEU28" s="61"/>
      <c r="IEV28" s="61"/>
      <c r="IEW28" s="61"/>
      <c r="IEX28" s="61"/>
      <c r="IEY28" s="61"/>
      <c r="IEZ28" s="61"/>
      <c r="IFA28" s="61"/>
      <c r="IFB28" s="61"/>
      <c r="IFC28" s="61"/>
      <c r="IFD28" s="61"/>
      <c r="IFE28" s="61"/>
      <c r="IFF28" s="61"/>
      <c r="IFG28" s="61"/>
      <c r="IFH28" s="61"/>
      <c r="IFI28" s="61"/>
      <c r="IFJ28" s="61"/>
      <c r="IFK28" s="61"/>
      <c r="IFL28" s="61"/>
      <c r="IFM28" s="61"/>
      <c r="IFN28" s="61"/>
      <c r="IFO28" s="61"/>
      <c r="IFP28" s="61"/>
      <c r="IFQ28" s="61"/>
      <c r="IFR28" s="61"/>
      <c r="IFS28" s="61"/>
      <c r="IFT28" s="61"/>
      <c r="IFU28" s="61"/>
      <c r="IFV28" s="61"/>
      <c r="IFW28" s="61"/>
      <c r="IFX28" s="61"/>
      <c r="IFY28" s="61"/>
      <c r="IFZ28" s="61"/>
      <c r="IGA28" s="61"/>
      <c r="IGB28" s="61"/>
      <c r="IGC28" s="61"/>
      <c r="IGD28" s="61"/>
      <c r="IGE28" s="61"/>
      <c r="IGF28" s="61"/>
      <c r="IGG28" s="61"/>
      <c r="IGH28" s="61"/>
      <c r="IGI28" s="61"/>
      <c r="IGJ28" s="61"/>
      <c r="IGK28" s="61"/>
      <c r="IGL28" s="61"/>
      <c r="IGM28" s="61"/>
      <c r="IGN28" s="61"/>
      <c r="IGO28" s="61"/>
      <c r="IGP28" s="61"/>
      <c r="IGQ28" s="61"/>
      <c r="IGR28" s="61"/>
      <c r="IGS28" s="61"/>
      <c r="IGT28" s="61"/>
      <c r="IGU28" s="61"/>
      <c r="IGV28" s="61"/>
      <c r="IGW28" s="61"/>
      <c r="IGX28" s="61"/>
      <c r="IGY28" s="61"/>
      <c r="IGZ28" s="61"/>
      <c r="IHA28" s="61"/>
      <c r="IHB28" s="61"/>
      <c r="IHC28" s="61"/>
      <c r="IHD28" s="61"/>
      <c r="IHE28" s="61"/>
      <c r="IHF28" s="61"/>
      <c r="IHG28" s="61"/>
      <c r="IHH28" s="61"/>
      <c r="IHI28" s="61"/>
      <c r="IHJ28" s="61"/>
      <c r="IHK28" s="61"/>
      <c r="IHL28" s="61"/>
      <c r="IHM28" s="61"/>
      <c r="IHN28" s="61"/>
      <c r="IHO28" s="61"/>
      <c r="IHP28" s="61"/>
      <c r="IHQ28" s="61"/>
      <c r="IHR28" s="61"/>
      <c r="IHS28" s="61"/>
      <c r="IHT28" s="61"/>
      <c r="IHU28" s="61"/>
      <c r="IHV28" s="61"/>
      <c r="IHW28" s="61"/>
      <c r="IHX28" s="61"/>
      <c r="IHY28" s="61"/>
      <c r="IHZ28" s="61"/>
      <c r="IIA28" s="61"/>
      <c r="IIB28" s="61"/>
      <c r="IIC28" s="61"/>
      <c r="IID28" s="61"/>
      <c r="IIE28" s="61"/>
      <c r="IIF28" s="61"/>
      <c r="IIG28" s="61"/>
      <c r="IIH28" s="61"/>
      <c r="III28" s="61"/>
      <c r="IIJ28" s="61"/>
      <c r="IIK28" s="61"/>
      <c r="IIL28" s="61"/>
      <c r="IIM28" s="61"/>
      <c r="IIN28" s="61"/>
      <c r="IIO28" s="61"/>
      <c r="IIP28" s="61"/>
      <c r="IIQ28" s="61"/>
      <c r="IIR28" s="61"/>
      <c r="IIS28" s="61"/>
      <c r="IIT28" s="61"/>
      <c r="IIU28" s="61"/>
      <c r="IIV28" s="61"/>
      <c r="IIW28" s="61"/>
      <c r="IIX28" s="61"/>
      <c r="IIY28" s="61"/>
      <c r="IIZ28" s="61"/>
      <c r="IJA28" s="61"/>
      <c r="IJB28" s="61"/>
      <c r="IJC28" s="61"/>
      <c r="IJD28" s="61"/>
      <c r="IJE28" s="61"/>
      <c r="IJF28" s="61"/>
      <c r="IJG28" s="61"/>
      <c r="IJH28" s="61"/>
      <c r="IJI28" s="61"/>
      <c r="IJJ28" s="61"/>
      <c r="IJK28" s="61"/>
      <c r="IJL28" s="61"/>
      <c r="IJM28" s="61"/>
      <c r="IJN28" s="61"/>
      <c r="IJO28" s="61"/>
      <c r="IJP28" s="61"/>
      <c r="IJQ28" s="61"/>
      <c r="IJR28" s="61"/>
      <c r="IJS28" s="61"/>
      <c r="IJT28" s="61"/>
      <c r="IJU28" s="61"/>
      <c r="IJV28" s="61"/>
      <c r="IJW28" s="61"/>
      <c r="IJX28" s="61"/>
      <c r="IJY28" s="61"/>
      <c r="IJZ28" s="61"/>
      <c r="IKA28" s="61"/>
      <c r="IKB28" s="61"/>
      <c r="IKC28" s="61"/>
      <c r="IKD28" s="61"/>
      <c r="IKE28" s="61"/>
      <c r="IKF28" s="61"/>
      <c r="IKG28" s="61"/>
      <c r="IKH28" s="61"/>
      <c r="IKI28" s="61"/>
      <c r="IKJ28" s="61"/>
      <c r="IKK28" s="61"/>
      <c r="IKL28" s="61"/>
      <c r="IKM28" s="61"/>
      <c r="IKN28" s="61"/>
      <c r="IKO28" s="61"/>
      <c r="IKP28" s="61"/>
      <c r="IKQ28" s="61"/>
      <c r="IKR28" s="61"/>
      <c r="IKS28" s="61"/>
      <c r="IKT28" s="61"/>
      <c r="IKU28" s="61"/>
      <c r="IKV28" s="61"/>
      <c r="IKW28" s="61"/>
      <c r="IKX28" s="61"/>
      <c r="IKY28" s="61"/>
      <c r="IKZ28" s="61"/>
      <c r="ILA28" s="61"/>
      <c r="ILB28" s="61"/>
      <c r="ILC28" s="61"/>
      <c r="ILD28" s="61"/>
      <c r="ILE28" s="61"/>
      <c r="ILF28" s="61"/>
      <c r="ILG28" s="61"/>
      <c r="ILH28" s="61"/>
      <c r="ILI28" s="61"/>
      <c r="ILJ28" s="61"/>
      <c r="ILK28" s="61"/>
      <c r="ILL28" s="61"/>
      <c r="ILM28" s="61"/>
      <c r="ILN28" s="61"/>
      <c r="ILO28" s="61"/>
      <c r="ILP28" s="61"/>
      <c r="ILQ28" s="61"/>
      <c r="ILR28" s="61"/>
      <c r="ILS28" s="61"/>
      <c r="ILT28" s="61"/>
      <c r="ILU28" s="61"/>
      <c r="ILV28" s="61"/>
      <c r="ILW28" s="61"/>
      <c r="ILX28" s="61"/>
      <c r="ILY28" s="61"/>
      <c r="ILZ28" s="61"/>
      <c r="IMA28" s="61"/>
      <c r="IMB28" s="61"/>
      <c r="IMC28" s="61"/>
      <c r="IMD28" s="61"/>
      <c r="IME28" s="61"/>
      <c r="IMF28" s="61"/>
      <c r="IMG28" s="61"/>
      <c r="IMH28" s="61"/>
      <c r="IMI28" s="61"/>
      <c r="IMJ28" s="61"/>
      <c r="IMK28" s="61"/>
      <c r="IML28" s="61"/>
      <c r="IMM28" s="61"/>
      <c r="IMN28" s="61"/>
      <c r="IMO28" s="61"/>
      <c r="IMP28" s="61"/>
      <c r="IMQ28" s="61"/>
      <c r="IMR28" s="61"/>
      <c r="IMS28" s="61"/>
      <c r="IMT28" s="61"/>
      <c r="IMU28" s="61"/>
      <c r="IMV28" s="61"/>
      <c r="IMW28" s="61"/>
      <c r="IMX28" s="61"/>
      <c r="IMY28" s="61"/>
      <c r="IMZ28" s="61"/>
      <c r="INA28" s="61"/>
      <c r="INB28" s="61"/>
      <c r="INC28" s="61"/>
      <c r="IND28" s="61"/>
      <c r="INE28" s="61"/>
      <c r="INF28" s="61"/>
      <c r="ING28" s="61"/>
      <c r="INH28" s="61"/>
      <c r="INI28" s="61"/>
      <c r="INJ28" s="61"/>
      <c r="INK28" s="61"/>
      <c r="INL28" s="61"/>
      <c r="INM28" s="61"/>
      <c r="INN28" s="61"/>
      <c r="INO28" s="61"/>
      <c r="INP28" s="61"/>
      <c r="INQ28" s="61"/>
      <c r="INR28" s="61"/>
      <c r="INS28" s="61"/>
      <c r="INT28" s="61"/>
      <c r="INU28" s="61"/>
      <c r="INV28" s="61"/>
      <c r="INW28" s="61"/>
      <c r="INX28" s="61"/>
      <c r="INY28" s="61"/>
      <c r="INZ28" s="61"/>
      <c r="IOA28" s="61"/>
      <c r="IOB28" s="61"/>
      <c r="IOC28" s="61"/>
      <c r="IOD28" s="61"/>
      <c r="IOE28" s="61"/>
      <c r="IOF28" s="61"/>
      <c r="IOG28" s="61"/>
      <c r="IOH28" s="61"/>
      <c r="IOI28" s="61"/>
      <c r="IOJ28" s="61"/>
      <c r="IOK28" s="61"/>
      <c r="IOL28" s="61"/>
      <c r="IOM28" s="61"/>
      <c r="ION28" s="61"/>
      <c r="IOO28" s="61"/>
      <c r="IOP28" s="61"/>
      <c r="IOQ28" s="61"/>
      <c r="IOR28" s="61"/>
      <c r="IOS28" s="61"/>
      <c r="IOT28" s="61"/>
      <c r="IOU28" s="61"/>
      <c r="IOV28" s="61"/>
      <c r="IOW28" s="61"/>
      <c r="IOX28" s="61"/>
      <c r="IOY28" s="61"/>
      <c r="IOZ28" s="61"/>
      <c r="IPA28" s="61"/>
      <c r="IPB28" s="61"/>
      <c r="IPC28" s="61"/>
      <c r="IPD28" s="61"/>
      <c r="IPE28" s="61"/>
      <c r="IPF28" s="61"/>
      <c r="IPG28" s="61"/>
      <c r="IPH28" s="61"/>
      <c r="IPI28" s="61"/>
      <c r="IPJ28" s="61"/>
      <c r="IPK28" s="61"/>
      <c r="IPL28" s="61"/>
      <c r="IPM28" s="61"/>
      <c r="IPN28" s="61"/>
      <c r="IPO28" s="61"/>
      <c r="IPP28" s="61"/>
      <c r="IPQ28" s="61"/>
      <c r="IPR28" s="61"/>
      <c r="IPS28" s="61"/>
      <c r="IPT28" s="61"/>
      <c r="IPU28" s="61"/>
      <c r="IPV28" s="61"/>
      <c r="IPW28" s="61"/>
      <c r="IPX28" s="61"/>
      <c r="IPY28" s="61"/>
      <c r="IPZ28" s="61"/>
      <c r="IQA28" s="61"/>
      <c r="IQB28" s="61"/>
      <c r="IQC28" s="61"/>
      <c r="IQD28" s="61"/>
      <c r="IQE28" s="61"/>
      <c r="IQF28" s="61"/>
      <c r="IQG28" s="61"/>
      <c r="IQH28" s="61"/>
      <c r="IQI28" s="61"/>
      <c r="IQJ28" s="61"/>
      <c r="IQK28" s="61"/>
      <c r="IQL28" s="61"/>
      <c r="IQM28" s="61"/>
      <c r="IQN28" s="61"/>
      <c r="IQO28" s="61"/>
      <c r="IQP28" s="61"/>
      <c r="IQQ28" s="61"/>
      <c r="IQR28" s="61"/>
      <c r="IQS28" s="61"/>
      <c r="IQT28" s="61"/>
      <c r="IQU28" s="61"/>
      <c r="IQV28" s="61"/>
      <c r="IQW28" s="61"/>
      <c r="IQX28" s="61"/>
      <c r="IQY28" s="61"/>
      <c r="IQZ28" s="61"/>
      <c r="IRA28" s="61"/>
      <c r="IRB28" s="61"/>
      <c r="IRC28" s="61"/>
      <c r="IRD28" s="61"/>
      <c r="IRE28" s="61"/>
      <c r="IRF28" s="61"/>
      <c r="IRG28" s="61"/>
      <c r="IRH28" s="61"/>
      <c r="IRI28" s="61"/>
      <c r="IRJ28" s="61"/>
      <c r="IRK28" s="61"/>
      <c r="IRL28" s="61"/>
      <c r="IRM28" s="61"/>
      <c r="IRN28" s="61"/>
      <c r="IRO28" s="61"/>
      <c r="IRP28" s="61"/>
      <c r="IRQ28" s="61"/>
      <c r="IRR28" s="61"/>
      <c r="IRS28" s="61"/>
      <c r="IRT28" s="61"/>
      <c r="IRU28" s="61"/>
      <c r="IRV28" s="61"/>
      <c r="IRW28" s="61"/>
      <c r="IRX28" s="61"/>
      <c r="IRY28" s="61"/>
      <c r="IRZ28" s="61"/>
      <c r="ISA28" s="61"/>
      <c r="ISB28" s="61"/>
      <c r="ISC28" s="61"/>
      <c r="ISD28" s="61"/>
      <c r="ISE28" s="61"/>
      <c r="ISF28" s="61"/>
      <c r="ISG28" s="61"/>
      <c r="ISH28" s="61"/>
      <c r="ISI28" s="61"/>
      <c r="ISJ28" s="61"/>
      <c r="ISK28" s="61"/>
      <c r="ISL28" s="61"/>
      <c r="ISM28" s="61"/>
      <c r="ISN28" s="61"/>
      <c r="ISO28" s="61"/>
      <c r="ISP28" s="61"/>
      <c r="ISQ28" s="61"/>
      <c r="ISR28" s="61"/>
      <c r="ISS28" s="61"/>
      <c r="IST28" s="61"/>
      <c r="ISU28" s="61"/>
      <c r="ISV28" s="61"/>
      <c r="ISW28" s="61"/>
      <c r="ISX28" s="61"/>
      <c r="ISY28" s="61"/>
      <c r="ISZ28" s="61"/>
      <c r="ITA28" s="61"/>
      <c r="ITB28" s="61"/>
      <c r="ITC28" s="61"/>
      <c r="ITD28" s="61"/>
      <c r="ITE28" s="61"/>
      <c r="ITF28" s="61"/>
      <c r="ITG28" s="61"/>
      <c r="ITH28" s="61"/>
      <c r="ITI28" s="61"/>
      <c r="ITJ28" s="61"/>
      <c r="ITK28" s="61"/>
      <c r="ITL28" s="61"/>
      <c r="ITM28" s="61"/>
      <c r="ITN28" s="61"/>
      <c r="ITO28" s="61"/>
      <c r="ITP28" s="61"/>
      <c r="ITQ28" s="61"/>
      <c r="ITR28" s="61"/>
      <c r="ITS28" s="61"/>
      <c r="ITT28" s="61"/>
      <c r="ITU28" s="61"/>
      <c r="ITV28" s="61"/>
      <c r="ITW28" s="61"/>
      <c r="ITX28" s="61"/>
      <c r="ITY28" s="61"/>
      <c r="ITZ28" s="61"/>
      <c r="IUA28" s="61"/>
      <c r="IUB28" s="61"/>
      <c r="IUC28" s="61"/>
      <c r="IUD28" s="61"/>
      <c r="IUE28" s="61"/>
      <c r="IUF28" s="61"/>
      <c r="IUG28" s="61"/>
      <c r="IUH28" s="61"/>
      <c r="IUI28" s="61"/>
      <c r="IUJ28" s="61"/>
      <c r="IUK28" s="61"/>
      <c r="IUL28" s="61"/>
      <c r="IUM28" s="61"/>
      <c r="IUN28" s="61"/>
      <c r="IUO28" s="61"/>
      <c r="IUP28" s="61"/>
      <c r="IUQ28" s="61"/>
      <c r="IUR28" s="61"/>
      <c r="IUS28" s="61"/>
      <c r="IUT28" s="61"/>
      <c r="IUU28" s="61"/>
      <c r="IUV28" s="61"/>
      <c r="IUW28" s="61"/>
      <c r="IUX28" s="61"/>
      <c r="IUY28" s="61"/>
      <c r="IUZ28" s="61"/>
      <c r="IVA28" s="61"/>
      <c r="IVB28" s="61"/>
      <c r="IVC28" s="61"/>
      <c r="IVD28" s="61"/>
      <c r="IVE28" s="61"/>
      <c r="IVF28" s="61"/>
      <c r="IVG28" s="61"/>
      <c r="IVH28" s="61"/>
      <c r="IVI28" s="61"/>
      <c r="IVJ28" s="61"/>
      <c r="IVK28" s="61"/>
      <c r="IVL28" s="61"/>
      <c r="IVM28" s="61"/>
      <c r="IVN28" s="61"/>
      <c r="IVO28" s="61"/>
      <c r="IVP28" s="61"/>
      <c r="IVQ28" s="61"/>
      <c r="IVR28" s="61"/>
      <c r="IVS28" s="61"/>
      <c r="IVT28" s="61"/>
      <c r="IVU28" s="61"/>
      <c r="IVV28" s="61"/>
      <c r="IVW28" s="61"/>
      <c r="IVX28" s="61"/>
      <c r="IVY28" s="61"/>
      <c r="IVZ28" s="61"/>
      <c r="IWA28" s="61"/>
      <c r="IWB28" s="61"/>
      <c r="IWC28" s="61"/>
      <c r="IWD28" s="61"/>
      <c r="IWE28" s="61"/>
      <c r="IWF28" s="61"/>
      <c r="IWG28" s="61"/>
      <c r="IWH28" s="61"/>
      <c r="IWI28" s="61"/>
      <c r="IWJ28" s="61"/>
      <c r="IWK28" s="61"/>
      <c r="IWL28" s="61"/>
      <c r="IWM28" s="61"/>
      <c r="IWN28" s="61"/>
      <c r="IWO28" s="61"/>
      <c r="IWP28" s="61"/>
      <c r="IWQ28" s="61"/>
      <c r="IWR28" s="61"/>
      <c r="IWS28" s="61"/>
      <c r="IWT28" s="61"/>
      <c r="IWU28" s="61"/>
      <c r="IWV28" s="61"/>
      <c r="IWW28" s="61"/>
      <c r="IWX28" s="61"/>
      <c r="IWY28" s="61"/>
      <c r="IWZ28" s="61"/>
      <c r="IXA28" s="61"/>
      <c r="IXB28" s="61"/>
      <c r="IXC28" s="61"/>
      <c r="IXD28" s="61"/>
      <c r="IXE28" s="61"/>
      <c r="IXF28" s="61"/>
      <c r="IXG28" s="61"/>
      <c r="IXH28" s="61"/>
      <c r="IXI28" s="61"/>
      <c r="IXJ28" s="61"/>
      <c r="IXK28" s="61"/>
      <c r="IXL28" s="61"/>
      <c r="IXM28" s="61"/>
      <c r="IXN28" s="61"/>
      <c r="IXO28" s="61"/>
      <c r="IXP28" s="61"/>
      <c r="IXQ28" s="61"/>
      <c r="IXR28" s="61"/>
      <c r="IXS28" s="61"/>
      <c r="IXT28" s="61"/>
      <c r="IXU28" s="61"/>
      <c r="IXV28" s="61"/>
      <c r="IXW28" s="61"/>
      <c r="IXX28" s="61"/>
      <c r="IXY28" s="61"/>
      <c r="IXZ28" s="61"/>
      <c r="IYA28" s="61"/>
      <c r="IYB28" s="61"/>
      <c r="IYC28" s="61"/>
      <c r="IYD28" s="61"/>
      <c r="IYE28" s="61"/>
      <c r="IYF28" s="61"/>
      <c r="IYG28" s="61"/>
      <c r="IYH28" s="61"/>
      <c r="IYI28" s="61"/>
      <c r="IYJ28" s="61"/>
      <c r="IYK28" s="61"/>
      <c r="IYL28" s="61"/>
      <c r="IYM28" s="61"/>
      <c r="IYN28" s="61"/>
      <c r="IYO28" s="61"/>
      <c r="IYP28" s="61"/>
      <c r="IYQ28" s="61"/>
      <c r="IYR28" s="61"/>
      <c r="IYS28" s="61"/>
      <c r="IYT28" s="61"/>
      <c r="IYU28" s="61"/>
      <c r="IYV28" s="61"/>
      <c r="IYW28" s="61"/>
      <c r="IYX28" s="61"/>
      <c r="IYY28" s="61"/>
      <c r="IYZ28" s="61"/>
      <c r="IZA28" s="61"/>
      <c r="IZB28" s="61"/>
      <c r="IZC28" s="61"/>
      <c r="IZD28" s="61"/>
      <c r="IZE28" s="61"/>
      <c r="IZF28" s="61"/>
      <c r="IZG28" s="61"/>
      <c r="IZH28" s="61"/>
      <c r="IZI28" s="61"/>
      <c r="IZJ28" s="61"/>
      <c r="IZK28" s="61"/>
      <c r="IZL28" s="61"/>
      <c r="IZM28" s="61"/>
      <c r="IZN28" s="61"/>
      <c r="IZO28" s="61"/>
      <c r="IZP28" s="61"/>
      <c r="IZQ28" s="61"/>
      <c r="IZR28" s="61"/>
      <c r="IZS28" s="61"/>
      <c r="IZT28" s="61"/>
      <c r="IZU28" s="61"/>
      <c r="IZV28" s="61"/>
      <c r="IZW28" s="61"/>
      <c r="IZX28" s="61"/>
      <c r="IZY28" s="61"/>
      <c r="IZZ28" s="61"/>
      <c r="JAA28" s="61"/>
      <c r="JAB28" s="61"/>
      <c r="JAC28" s="61"/>
      <c r="JAD28" s="61"/>
      <c r="JAE28" s="61"/>
      <c r="JAF28" s="61"/>
      <c r="JAG28" s="61"/>
      <c r="JAH28" s="61"/>
      <c r="JAI28" s="61"/>
      <c r="JAJ28" s="61"/>
      <c r="JAK28" s="61"/>
      <c r="JAL28" s="61"/>
      <c r="JAM28" s="61"/>
      <c r="JAN28" s="61"/>
      <c r="JAO28" s="61"/>
      <c r="JAP28" s="61"/>
      <c r="JAQ28" s="61"/>
      <c r="JAR28" s="61"/>
      <c r="JAS28" s="61"/>
      <c r="JAT28" s="61"/>
      <c r="JAU28" s="61"/>
      <c r="JAV28" s="61"/>
      <c r="JAW28" s="61"/>
      <c r="JAX28" s="61"/>
      <c r="JAY28" s="61"/>
      <c r="JAZ28" s="61"/>
      <c r="JBA28" s="61"/>
      <c r="JBB28" s="61"/>
      <c r="JBC28" s="61"/>
      <c r="JBD28" s="61"/>
      <c r="JBE28" s="61"/>
      <c r="JBF28" s="61"/>
      <c r="JBG28" s="61"/>
      <c r="JBH28" s="61"/>
      <c r="JBI28" s="61"/>
      <c r="JBJ28" s="61"/>
      <c r="JBK28" s="61"/>
      <c r="JBL28" s="61"/>
      <c r="JBM28" s="61"/>
      <c r="JBN28" s="61"/>
      <c r="JBO28" s="61"/>
      <c r="JBP28" s="61"/>
      <c r="JBQ28" s="61"/>
      <c r="JBR28" s="61"/>
      <c r="JBS28" s="61"/>
      <c r="JBT28" s="61"/>
      <c r="JBU28" s="61"/>
      <c r="JBV28" s="61"/>
      <c r="JBW28" s="61"/>
      <c r="JBX28" s="61"/>
      <c r="JBY28" s="61"/>
      <c r="JBZ28" s="61"/>
      <c r="JCA28" s="61"/>
      <c r="JCB28" s="61"/>
      <c r="JCC28" s="61"/>
      <c r="JCD28" s="61"/>
      <c r="JCE28" s="61"/>
      <c r="JCF28" s="61"/>
      <c r="JCG28" s="61"/>
      <c r="JCH28" s="61"/>
      <c r="JCI28" s="61"/>
      <c r="JCJ28" s="61"/>
      <c r="JCK28" s="61"/>
      <c r="JCL28" s="61"/>
      <c r="JCM28" s="61"/>
      <c r="JCN28" s="61"/>
      <c r="JCO28" s="61"/>
      <c r="JCP28" s="61"/>
      <c r="JCQ28" s="61"/>
      <c r="JCR28" s="61"/>
      <c r="JCS28" s="61"/>
      <c r="JCT28" s="61"/>
      <c r="JCU28" s="61"/>
      <c r="JCV28" s="61"/>
      <c r="JCW28" s="61"/>
      <c r="JCX28" s="61"/>
      <c r="JCY28" s="61"/>
      <c r="JCZ28" s="61"/>
      <c r="JDA28" s="61"/>
      <c r="JDB28" s="61"/>
      <c r="JDC28" s="61"/>
      <c r="JDD28" s="61"/>
      <c r="JDE28" s="61"/>
      <c r="JDF28" s="61"/>
      <c r="JDG28" s="61"/>
      <c r="JDH28" s="61"/>
      <c r="JDI28" s="61"/>
      <c r="JDJ28" s="61"/>
      <c r="JDK28" s="61"/>
      <c r="JDL28" s="61"/>
      <c r="JDM28" s="61"/>
      <c r="JDN28" s="61"/>
      <c r="JDO28" s="61"/>
      <c r="JDP28" s="61"/>
      <c r="JDQ28" s="61"/>
      <c r="JDR28" s="61"/>
      <c r="JDS28" s="61"/>
      <c r="JDT28" s="61"/>
      <c r="JDU28" s="61"/>
      <c r="JDV28" s="61"/>
      <c r="JDW28" s="61"/>
      <c r="JDX28" s="61"/>
      <c r="JDY28" s="61"/>
      <c r="JDZ28" s="61"/>
      <c r="JEA28" s="61"/>
      <c r="JEB28" s="61"/>
      <c r="JEC28" s="61"/>
      <c r="JED28" s="61"/>
      <c r="JEE28" s="61"/>
      <c r="JEF28" s="61"/>
      <c r="JEG28" s="61"/>
      <c r="JEH28" s="61"/>
      <c r="JEI28" s="61"/>
      <c r="JEJ28" s="61"/>
      <c r="JEK28" s="61"/>
      <c r="JEL28" s="61"/>
      <c r="JEM28" s="61"/>
      <c r="JEN28" s="61"/>
      <c r="JEO28" s="61"/>
      <c r="JEP28" s="61"/>
      <c r="JEQ28" s="61"/>
      <c r="JER28" s="61"/>
      <c r="JES28" s="61"/>
      <c r="JET28" s="61"/>
      <c r="JEU28" s="61"/>
      <c r="JEV28" s="61"/>
      <c r="JEW28" s="61"/>
      <c r="JEX28" s="61"/>
      <c r="JEY28" s="61"/>
      <c r="JEZ28" s="61"/>
      <c r="JFA28" s="61"/>
      <c r="JFB28" s="61"/>
      <c r="JFC28" s="61"/>
      <c r="JFD28" s="61"/>
      <c r="JFE28" s="61"/>
      <c r="JFF28" s="61"/>
      <c r="JFG28" s="61"/>
      <c r="JFH28" s="61"/>
      <c r="JFI28" s="61"/>
      <c r="JFJ28" s="61"/>
      <c r="JFK28" s="61"/>
      <c r="JFL28" s="61"/>
      <c r="JFM28" s="61"/>
      <c r="JFN28" s="61"/>
      <c r="JFO28" s="61"/>
      <c r="JFP28" s="61"/>
      <c r="JFQ28" s="61"/>
      <c r="JFR28" s="61"/>
      <c r="JFS28" s="61"/>
      <c r="JFT28" s="61"/>
      <c r="JFU28" s="61"/>
      <c r="JFV28" s="61"/>
      <c r="JFW28" s="61"/>
      <c r="JFX28" s="61"/>
      <c r="JFY28" s="61"/>
      <c r="JFZ28" s="61"/>
      <c r="JGA28" s="61"/>
      <c r="JGB28" s="61"/>
      <c r="JGC28" s="61"/>
      <c r="JGD28" s="61"/>
      <c r="JGE28" s="61"/>
      <c r="JGF28" s="61"/>
      <c r="JGG28" s="61"/>
      <c r="JGH28" s="61"/>
      <c r="JGI28" s="61"/>
      <c r="JGJ28" s="61"/>
      <c r="JGK28" s="61"/>
      <c r="JGL28" s="61"/>
      <c r="JGM28" s="61"/>
      <c r="JGN28" s="61"/>
      <c r="JGO28" s="61"/>
      <c r="JGP28" s="61"/>
      <c r="JGQ28" s="61"/>
      <c r="JGR28" s="61"/>
      <c r="JGS28" s="61"/>
      <c r="JGT28" s="61"/>
      <c r="JGU28" s="61"/>
      <c r="JGV28" s="61"/>
      <c r="JGW28" s="61"/>
      <c r="JGX28" s="61"/>
      <c r="JGY28" s="61"/>
      <c r="JGZ28" s="61"/>
      <c r="JHA28" s="61"/>
      <c r="JHB28" s="61"/>
      <c r="JHC28" s="61"/>
      <c r="JHD28" s="61"/>
      <c r="JHE28" s="61"/>
      <c r="JHF28" s="61"/>
      <c r="JHG28" s="61"/>
      <c r="JHH28" s="61"/>
      <c r="JHI28" s="61"/>
      <c r="JHJ28" s="61"/>
      <c r="JHK28" s="61"/>
      <c r="JHL28" s="61"/>
      <c r="JHM28" s="61"/>
      <c r="JHN28" s="61"/>
      <c r="JHO28" s="61"/>
      <c r="JHP28" s="61"/>
      <c r="JHQ28" s="61"/>
      <c r="JHR28" s="61"/>
      <c r="JHS28" s="61"/>
      <c r="JHT28" s="61"/>
      <c r="JHU28" s="61"/>
      <c r="JHV28" s="61"/>
      <c r="JHW28" s="61"/>
      <c r="JHX28" s="61"/>
      <c r="JHY28" s="61"/>
      <c r="JHZ28" s="61"/>
      <c r="JIA28" s="61"/>
      <c r="JIB28" s="61"/>
      <c r="JIC28" s="61"/>
      <c r="JID28" s="61"/>
      <c r="JIE28" s="61"/>
      <c r="JIF28" s="61"/>
      <c r="JIG28" s="61"/>
      <c r="JIH28" s="61"/>
      <c r="JII28" s="61"/>
      <c r="JIJ28" s="61"/>
      <c r="JIK28" s="61"/>
      <c r="JIL28" s="61"/>
      <c r="JIM28" s="61"/>
      <c r="JIN28" s="61"/>
      <c r="JIO28" s="61"/>
      <c r="JIP28" s="61"/>
      <c r="JIQ28" s="61"/>
      <c r="JIR28" s="61"/>
      <c r="JIS28" s="61"/>
      <c r="JIT28" s="61"/>
      <c r="JIU28" s="61"/>
      <c r="JIV28" s="61"/>
      <c r="JIW28" s="61"/>
      <c r="JIX28" s="61"/>
      <c r="JIY28" s="61"/>
      <c r="JIZ28" s="61"/>
      <c r="JJA28" s="61"/>
      <c r="JJB28" s="61"/>
      <c r="JJC28" s="61"/>
      <c r="JJD28" s="61"/>
      <c r="JJE28" s="61"/>
      <c r="JJF28" s="61"/>
      <c r="JJG28" s="61"/>
      <c r="JJH28" s="61"/>
      <c r="JJI28" s="61"/>
      <c r="JJJ28" s="61"/>
      <c r="JJK28" s="61"/>
      <c r="JJL28" s="61"/>
      <c r="JJM28" s="61"/>
      <c r="JJN28" s="61"/>
      <c r="JJO28" s="61"/>
      <c r="JJP28" s="61"/>
      <c r="JJQ28" s="61"/>
      <c r="JJR28" s="61"/>
      <c r="JJS28" s="61"/>
      <c r="JJT28" s="61"/>
      <c r="JJU28" s="61"/>
      <c r="JJV28" s="61"/>
      <c r="JJW28" s="61"/>
      <c r="JJX28" s="61"/>
      <c r="JJY28" s="61"/>
      <c r="JJZ28" s="61"/>
      <c r="JKA28" s="61"/>
      <c r="JKB28" s="61"/>
      <c r="JKC28" s="61"/>
      <c r="JKD28" s="61"/>
      <c r="JKE28" s="61"/>
      <c r="JKF28" s="61"/>
      <c r="JKG28" s="61"/>
      <c r="JKH28" s="61"/>
      <c r="JKI28" s="61"/>
      <c r="JKJ28" s="61"/>
      <c r="JKK28" s="61"/>
      <c r="JKL28" s="61"/>
      <c r="JKM28" s="61"/>
      <c r="JKN28" s="61"/>
      <c r="JKO28" s="61"/>
      <c r="JKP28" s="61"/>
      <c r="JKQ28" s="61"/>
      <c r="JKR28" s="61"/>
      <c r="JKS28" s="61"/>
      <c r="JKT28" s="61"/>
      <c r="JKU28" s="61"/>
      <c r="JKV28" s="61"/>
      <c r="JKW28" s="61"/>
      <c r="JKX28" s="61"/>
      <c r="JKY28" s="61"/>
      <c r="JKZ28" s="61"/>
      <c r="JLA28" s="61"/>
      <c r="JLB28" s="61"/>
      <c r="JLC28" s="61"/>
      <c r="JLD28" s="61"/>
      <c r="JLE28" s="61"/>
      <c r="JLF28" s="61"/>
      <c r="JLG28" s="61"/>
      <c r="JLH28" s="61"/>
      <c r="JLI28" s="61"/>
      <c r="JLJ28" s="61"/>
      <c r="JLK28" s="61"/>
      <c r="JLL28" s="61"/>
      <c r="JLM28" s="61"/>
      <c r="JLN28" s="61"/>
      <c r="JLO28" s="61"/>
      <c r="JLP28" s="61"/>
      <c r="JLQ28" s="61"/>
      <c r="JLR28" s="61"/>
      <c r="JLS28" s="61"/>
      <c r="JLT28" s="61"/>
      <c r="JLU28" s="61"/>
      <c r="JLV28" s="61"/>
      <c r="JLW28" s="61"/>
      <c r="JLX28" s="61"/>
      <c r="JLY28" s="61"/>
      <c r="JLZ28" s="61"/>
      <c r="JMA28" s="61"/>
      <c r="JMB28" s="61"/>
      <c r="JMC28" s="61"/>
      <c r="JMD28" s="61"/>
      <c r="JME28" s="61"/>
      <c r="JMF28" s="61"/>
      <c r="JMG28" s="61"/>
      <c r="JMH28" s="61"/>
      <c r="JMI28" s="61"/>
      <c r="JMJ28" s="61"/>
      <c r="JMK28" s="61"/>
      <c r="JML28" s="61"/>
      <c r="JMM28" s="61"/>
      <c r="JMN28" s="61"/>
      <c r="JMO28" s="61"/>
      <c r="JMP28" s="61"/>
      <c r="JMQ28" s="61"/>
      <c r="JMR28" s="61"/>
      <c r="JMS28" s="61"/>
      <c r="JMT28" s="61"/>
      <c r="JMU28" s="61"/>
      <c r="JMV28" s="61"/>
      <c r="JMW28" s="61"/>
      <c r="JMX28" s="61"/>
      <c r="JMY28" s="61"/>
      <c r="JMZ28" s="61"/>
      <c r="JNA28" s="61"/>
      <c r="JNB28" s="61"/>
      <c r="JNC28" s="61"/>
      <c r="JND28" s="61"/>
      <c r="JNE28" s="61"/>
      <c r="JNF28" s="61"/>
      <c r="JNG28" s="61"/>
      <c r="JNH28" s="61"/>
      <c r="JNI28" s="61"/>
      <c r="JNJ28" s="61"/>
      <c r="JNK28" s="61"/>
      <c r="JNL28" s="61"/>
      <c r="JNM28" s="61"/>
      <c r="JNN28" s="61"/>
      <c r="JNO28" s="61"/>
      <c r="JNP28" s="61"/>
      <c r="JNQ28" s="61"/>
      <c r="JNR28" s="61"/>
      <c r="JNS28" s="61"/>
      <c r="JNT28" s="61"/>
      <c r="JNU28" s="61"/>
      <c r="JNV28" s="61"/>
      <c r="JNW28" s="61"/>
      <c r="JNX28" s="61"/>
      <c r="JNY28" s="61"/>
      <c r="JNZ28" s="61"/>
      <c r="JOA28" s="61"/>
      <c r="JOB28" s="61"/>
      <c r="JOC28" s="61"/>
      <c r="JOD28" s="61"/>
      <c r="JOE28" s="61"/>
      <c r="JOF28" s="61"/>
      <c r="JOG28" s="61"/>
      <c r="JOH28" s="61"/>
      <c r="JOI28" s="61"/>
      <c r="JOJ28" s="61"/>
      <c r="JOK28" s="61"/>
      <c r="JOL28" s="61"/>
      <c r="JOM28" s="61"/>
      <c r="JON28" s="61"/>
      <c r="JOO28" s="61"/>
      <c r="JOP28" s="61"/>
      <c r="JOQ28" s="61"/>
      <c r="JOR28" s="61"/>
      <c r="JOS28" s="61"/>
      <c r="JOT28" s="61"/>
      <c r="JOU28" s="61"/>
      <c r="JOV28" s="61"/>
      <c r="JOW28" s="61"/>
      <c r="JOX28" s="61"/>
      <c r="JOY28" s="61"/>
      <c r="JOZ28" s="61"/>
      <c r="JPA28" s="61"/>
      <c r="JPB28" s="61"/>
      <c r="JPC28" s="61"/>
      <c r="JPD28" s="61"/>
      <c r="JPE28" s="61"/>
      <c r="JPF28" s="61"/>
      <c r="JPG28" s="61"/>
      <c r="JPH28" s="61"/>
      <c r="JPI28" s="61"/>
      <c r="JPJ28" s="61"/>
      <c r="JPK28" s="61"/>
      <c r="JPL28" s="61"/>
      <c r="JPM28" s="61"/>
      <c r="JPN28" s="61"/>
      <c r="JPO28" s="61"/>
      <c r="JPP28" s="61"/>
      <c r="JPQ28" s="61"/>
      <c r="JPR28" s="61"/>
      <c r="JPS28" s="61"/>
      <c r="JPT28" s="61"/>
      <c r="JPU28" s="61"/>
      <c r="JPV28" s="61"/>
      <c r="JPW28" s="61"/>
      <c r="JPX28" s="61"/>
      <c r="JPY28" s="61"/>
      <c r="JPZ28" s="61"/>
      <c r="JQA28" s="61"/>
      <c r="JQB28" s="61"/>
      <c r="JQC28" s="61"/>
      <c r="JQD28" s="61"/>
      <c r="JQE28" s="61"/>
      <c r="JQF28" s="61"/>
      <c r="JQG28" s="61"/>
      <c r="JQH28" s="61"/>
      <c r="JQI28" s="61"/>
      <c r="JQJ28" s="61"/>
      <c r="JQK28" s="61"/>
      <c r="JQL28" s="61"/>
      <c r="JQM28" s="61"/>
      <c r="JQN28" s="61"/>
      <c r="JQO28" s="61"/>
      <c r="JQP28" s="61"/>
      <c r="JQQ28" s="61"/>
      <c r="JQR28" s="61"/>
      <c r="JQS28" s="61"/>
      <c r="JQT28" s="61"/>
      <c r="JQU28" s="61"/>
      <c r="JQV28" s="61"/>
      <c r="JQW28" s="61"/>
      <c r="JQX28" s="61"/>
      <c r="JQY28" s="61"/>
      <c r="JQZ28" s="61"/>
      <c r="JRA28" s="61"/>
      <c r="JRB28" s="61"/>
      <c r="JRC28" s="61"/>
      <c r="JRD28" s="61"/>
      <c r="JRE28" s="61"/>
      <c r="JRF28" s="61"/>
      <c r="JRG28" s="61"/>
      <c r="JRH28" s="61"/>
      <c r="JRI28" s="61"/>
      <c r="JRJ28" s="61"/>
      <c r="JRK28" s="61"/>
      <c r="JRL28" s="61"/>
      <c r="JRM28" s="61"/>
      <c r="JRN28" s="61"/>
      <c r="JRO28" s="61"/>
      <c r="JRP28" s="61"/>
      <c r="JRQ28" s="61"/>
      <c r="JRR28" s="61"/>
      <c r="JRS28" s="61"/>
      <c r="JRT28" s="61"/>
      <c r="JRU28" s="61"/>
      <c r="JRV28" s="61"/>
      <c r="JRW28" s="61"/>
      <c r="JRX28" s="61"/>
      <c r="JRY28" s="61"/>
      <c r="JRZ28" s="61"/>
      <c r="JSA28" s="61"/>
      <c r="JSB28" s="61"/>
      <c r="JSC28" s="61"/>
      <c r="JSD28" s="61"/>
      <c r="JSE28" s="61"/>
      <c r="JSF28" s="61"/>
      <c r="JSG28" s="61"/>
      <c r="JSH28" s="61"/>
      <c r="JSI28" s="61"/>
      <c r="JSJ28" s="61"/>
      <c r="JSK28" s="61"/>
      <c r="JSL28" s="61"/>
      <c r="JSM28" s="61"/>
      <c r="JSN28" s="61"/>
      <c r="JSO28" s="61"/>
      <c r="JSP28" s="61"/>
      <c r="JSQ28" s="61"/>
      <c r="JSR28" s="61"/>
      <c r="JSS28" s="61"/>
      <c r="JST28" s="61"/>
      <c r="JSU28" s="61"/>
      <c r="JSV28" s="61"/>
      <c r="JSW28" s="61"/>
      <c r="JSX28" s="61"/>
      <c r="JSY28" s="61"/>
      <c r="JSZ28" s="61"/>
      <c r="JTA28" s="61"/>
      <c r="JTB28" s="61"/>
      <c r="JTC28" s="61"/>
      <c r="JTD28" s="61"/>
      <c r="JTE28" s="61"/>
      <c r="JTF28" s="61"/>
      <c r="JTG28" s="61"/>
      <c r="JTH28" s="61"/>
      <c r="JTI28" s="61"/>
      <c r="JTJ28" s="61"/>
      <c r="JTK28" s="61"/>
      <c r="JTL28" s="61"/>
      <c r="JTM28" s="61"/>
      <c r="JTN28" s="61"/>
      <c r="JTO28" s="61"/>
      <c r="JTP28" s="61"/>
      <c r="JTQ28" s="61"/>
      <c r="JTR28" s="61"/>
      <c r="JTS28" s="61"/>
      <c r="JTT28" s="61"/>
      <c r="JTU28" s="61"/>
      <c r="JTV28" s="61"/>
      <c r="JTW28" s="61"/>
      <c r="JTX28" s="61"/>
      <c r="JTY28" s="61"/>
      <c r="JTZ28" s="61"/>
      <c r="JUA28" s="61"/>
      <c r="JUB28" s="61"/>
      <c r="JUC28" s="61"/>
      <c r="JUD28" s="61"/>
      <c r="JUE28" s="61"/>
      <c r="JUF28" s="61"/>
      <c r="JUG28" s="61"/>
      <c r="JUH28" s="61"/>
      <c r="JUI28" s="61"/>
      <c r="JUJ28" s="61"/>
      <c r="JUK28" s="61"/>
      <c r="JUL28" s="61"/>
      <c r="JUM28" s="61"/>
      <c r="JUN28" s="61"/>
      <c r="JUO28" s="61"/>
      <c r="JUP28" s="61"/>
      <c r="JUQ28" s="61"/>
      <c r="JUR28" s="61"/>
      <c r="JUS28" s="61"/>
      <c r="JUT28" s="61"/>
      <c r="JUU28" s="61"/>
      <c r="JUV28" s="61"/>
      <c r="JUW28" s="61"/>
      <c r="JUX28" s="61"/>
      <c r="JUY28" s="61"/>
      <c r="JUZ28" s="61"/>
      <c r="JVA28" s="61"/>
      <c r="JVB28" s="61"/>
      <c r="JVC28" s="61"/>
      <c r="JVD28" s="61"/>
      <c r="JVE28" s="61"/>
      <c r="JVF28" s="61"/>
      <c r="JVG28" s="61"/>
      <c r="JVH28" s="61"/>
      <c r="JVI28" s="61"/>
      <c r="JVJ28" s="61"/>
      <c r="JVK28" s="61"/>
      <c r="JVL28" s="61"/>
      <c r="JVM28" s="61"/>
      <c r="JVN28" s="61"/>
      <c r="JVO28" s="61"/>
      <c r="JVP28" s="61"/>
      <c r="JVQ28" s="61"/>
      <c r="JVR28" s="61"/>
      <c r="JVS28" s="61"/>
      <c r="JVT28" s="61"/>
      <c r="JVU28" s="61"/>
      <c r="JVV28" s="61"/>
      <c r="JVW28" s="61"/>
      <c r="JVX28" s="61"/>
      <c r="JVY28" s="61"/>
      <c r="JVZ28" s="61"/>
      <c r="JWA28" s="61"/>
      <c r="JWB28" s="61"/>
      <c r="JWC28" s="61"/>
      <c r="JWD28" s="61"/>
      <c r="JWE28" s="61"/>
      <c r="JWF28" s="61"/>
      <c r="JWG28" s="61"/>
      <c r="JWH28" s="61"/>
      <c r="JWI28" s="61"/>
      <c r="JWJ28" s="61"/>
      <c r="JWK28" s="61"/>
      <c r="JWL28" s="61"/>
      <c r="JWM28" s="61"/>
      <c r="JWN28" s="61"/>
      <c r="JWO28" s="61"/>
      <c r="JWP28" s="61"/>
      <c r="JWQ28" s="61"/>
      <c r="JWR28" s="61"/>
      <c r="JWS28" s="61"/>
      <c r="JWT28" s="61"/>
      <c r="JWU28" s="61"/>
      <c r="JWV28" s="61"/>
      <c r="JWW28" s="61"/>
      <c r="JWX28" s="61"/>
      <c r="JWY28" s="61"/>
      <c r="JWZ28" s="61"/>
      <c r="JXA28" s="61"/>
      <c r="JXB28" s="61"/>
      <c r="JXC28" s="61"/>
      <c r="JXD28" s="61"/>
      <c r="JXE28" s="61"/>
      <c r="JXF28" s="61"/>
      <c r="JXG28" s="61"/>
      <c r="JXH28" s="61"/>
      <c r="JXI28" s="61"/>
      <c r="JXJ28" s="61"/>
      <c r="JXK28" s="61"/>
      <c r="JXL28" s="61"/>
      <c r="JXM28" s="61"/>
      <c r="JXN28" s="61"/>
      <c r="JXO28" s="61"/>
      <c r="JXP28" s="61"/>
      <c r="JXQ28" s="61"/>
      <c r="JXR28" s="61"/>
      <c r="JXS28" s="61"/>
      <c r="JXT28" s="61"/>
      <c r="JXU28" s="61"/>
      <c r="JXV28" s="61"/>
      <c r="JXW28" s="61"/>
      <c r="JXX28" s="61"/>
      <c r="JXY28" s="61"/>
      <c r="JXZ28" s="61"/>
      <c r="JYA28" s="61"/>
      <c r="JYB28" s="61"/>
      <c r="JYC28" s="61"/>
      <c r="JYD28" s="61"/>
      <c r="JYE28" s="61"/>
      <c r="JYF28" s="61"/>
      <c r="JYG28" s="61"/>
      <c r="JYH28" s="61"/>
      <c r="JYI28" s="61"/>
      <c r="JYJ28" s="61"/>
      <c r="JYK28" s="61"/>
      <c r="JYL28" s="61"/>
      <c r="JYM28" s="61"/>
      <c r="JYN28" s="61"/>
      <c r="JYO28" s="61"/>
      <c r="JYP28" s="61"/>
      <c r="JYQ28" s="61"/>
      <c r="JYR28" s="61"/>
      <c r="JYS28" s="61"/>
      <c r="JYT28" s="61"/>
      <c r="JYU28" s="61"/>
      <c r="JYV28" s="61"/>
      <c r="JYW28" s="61"/>
      <c r="JYX28" s="61"/>
      <c r="JYY28" s="61"/>
      <c r="JYZ28" s="61"/>
      <c r="JZA28" s="61"/>
      <c r="JZB28" s="61"/>
      <c r="JZC28" s="61"/>
      <c r="JZD28" s="61"/>
      <c r="JZE28" s="61"/>
      <c r="JZF28" s="61"/>
      <c r="JZG28" s="61"/>
      <c r="JZH28" s="61"/>
      <c r="JZI28" s="61"/>
      <c r="JZJ28" s="61"/>
      <c r="JZK28" s="61"/>
      <c r="JZL28" s="61"/>
      <c r="JZM28" s="61"/>
      <c r="JZN28" s="61"/>
      <c r="JZO28" s="61"/>
      <c r="JZP28" s="61"/>
      <c r="JZQ28" s="61"/>
      <c r="JZR28" s="61"/>
      <c r="JZS28" s="61"/>
      <c r="JZT28" s="61"/>
      <c r="JZU28" s="61"/>
      <c r="JZV28" s="61"/>
      <c r="JZW28" s="61"/>
      <c r="JZX28" s="61"/>
      <c r="JZY28" s="61"/>
      <c r="JZZ28" s="61"/>
      <c r="KAA28" s="61"/>
      <c r="KAB28" s="61"/>
      <c r="KAC28" s="61"/>
      <c r="KAD28" s="61"/>
      <c r="KAE28" s="61"/>
      <c r="KAF28" s="61"/>
      <c r="KAG28" s="61"/>
      <c r="KAH28" s="61"/>
      <c r="KAI28" s="61"/>
      <c r="KAJ28" s="61"/>
      <c r="KAK28" s="61"/>
      <c r="KAL28" s="61"/>
      <c r="KAM28" s="61"/>
      <c r="KAN28" s="61"/>
      <c r="KAO28" s="61"/>
      <c r="KAP28" s="61"/>
      <c r="KAQ28" s="61"/>
      <c r="KAR28" s="61"/>
      <c r="KAS28" s="61"/>
      <c r="KAT28" s="61"/>
      <c r="KAU28" s="61"/>
      <c r="KAV28" s="61"/>
      <c r="KAW28" s="61"/>
      <c r="KAX28" s="61"/>
      <c r="KAY28" s="61"/>
      <c r="KAZ28" s="61"/>
      <c r="KBA28" s="61"/>
      <c r="KBB28" s="61"/>
      <c r="KBC28" s="61"/>
      <c r="KBD28" s="61"/>
      <c r="KBE28" s="61"/>
      <c r="KBF28" s="61"/>
      <c r="KBG28" s="61"/>
      <c r="KBH28" s="61"/>
      <c r="KBI28" s="61"/>
      <c r="KBJ28" s="61"/>
      <c r="KBK28" s="61"/>
      <c r="KBL28" s="61"/>
      <c r="KBM28" s="61"/>
      <c r="KBN28" s="61"/>
      <c r="KBO28" s="61"/>
      <c r="KBP28" s="61"/>
      <c r="KBQ28" s="61"/>
      <c r="KBR28" s="61"/>
      <c r="KBS28" s="61"/>
      <c r="KBT28" s="61"/>
      <c r="KBU28" s="61"/>
      <c r="KBV28" s="61"/>
      <c r="KBW28" s="61"/>
      <c r="KBX28" s="61"/>
      <c r="KBY28" s="61"/>
      <c r="KBZ28" s="61"/>
      <c r="KCA28" s="61"/>
      <c r="KCB28" s="61"/>
      <c r="KCC28" s="61"/>
      <c r="KCD28" s="61"/>
      <c r="KCE28" s="61"/>
      <c r="KCF28" s="61"/>
      <c r="KCG28" s="61"/>
      <c r="KCH28" s="61"/>
      <c r="KCI28" s="61"/>
      <c r="KCJ28" s="61"/>
      <c r="KCK28" s="61"/>
      <c r="KCL28" s="61"/>
      <c r="KCM28" s="61"/>
      <c r="KCN28" s="61"/>
      <c r="KCO28" s="61"/>
      <c r="KCP28" s="61"/>
      <c r="KCQ28" s="61"/>
      <c r="KCR28" s="61"/>
      <c r="KCS28" s="61"/>
      <c r="KCT28" s="61"/>
      <c r="KCU28" s="61"/>
      <c r="KCV28" s="61"/>
      <c r="KCW28" s="61"/>
      <c r="KCX28" s="61"/>
      <c r="KCY28" s="61"/>
      <c r="KCZ28" s="61"/>
      <c r="KDA28" s="61"/>
      <c r="KDB28" s="61"/>
      <c r="KDC28" s="61"/>
      <c r="KDD28" s="61"/>
      <c r="KDE28" s="61"/>
      <c r="KDF28" s="61"/>
      <c r="KDG28" s="61"/>
      <c r="KDH28" s="61"/>
      <c r="KDI28" s="61"/>
      <c r="KDJ28" s="61"/>
      <c r="KDK28" s="61"/>
      <c r="KDL28" s="61"/>
      <c r="KDM28" s="61"/>
      <c r="KDN28" s="61"/>
      <c r="KDO28" s="61"/>
      <c r="KDP28" s="61"/>
      <c r="KDQ28" s="61"/>
      <c r="KDR28" s="61"/>
      <c r="KDS28" s="61"/>
      <c r="KDT28" s="61"/>
      <c r="KDU28" s="61"/>
      <c r="KDV28" s="61"/>
      <c r="KDW28" s="61"/>
      <c r="KDX28" s="61"/>
      <c r="KDY28" s="61"/>
      <c r="KDZ28" s="61"/>
      <c r="KEA28" s="61"/>
      <c r="KEB28" s="61"/>
      <c r="KEC28" s="61"/>
      <c r="KED28" s="61"/>
      <c r="KEE28" s="61"/>
      <c r="KEF28" s="61"/>
      <c r="KEG28" s="61"/>
      <c r="KEH28" s="61"/>
      <c r="KEI28" s="61"/>
      <c r="KEJ28" s="61"/>
      <c r="KEK28" s="61"/>
      <c r="KEL28" s="61"/>
      <c r="KEM28" s="61"/>
      <c r="KEN28" s="61"/>
      <c r="KEO28" s="61"/>
      <c r="KEP28" s="61"/>
      <c r="KEQ28" s="61"/>
      <c r="KER28" s="61"/>
      <c r="KES28" s="61"/>
      <c r="KET28" s="61"/>
      <c r="KEU28" s="61"/>
      <c r="KEV28" s="61"/>
      <c r="KEW28" s="61"/>
      <c r="KEX28" s="61"/>
      <c r="KEY28" s="61"/>
      <c r="KEZ28" s="61"/>
      <c r="KFA28" s="61"/>
      <c r="KFB28" s="61"/>
      <c r="KFC28" s="61"/>
      <c r="KFD28" s="61"/>
      <c r="KFE28" s="61"/>
      <c r="KFF28" s="61"/>
      <c r="KFG28" s="61"/>
      <c r="KFH28" s="61"/>
      <c r="KFI28" s="61"/>
      <c r="KFJ28" s="61"/>
      <c r="KFK28" s="61"/>
      <c r="KFL28" s="61"/>
      <c r="KFM28" s="61"/>
      <c r="KFN28" s="61"/>
      <c r="KFO28" s="61"/>
      <c r="KFP28" s="61"/>
      <c r="KFQ28" s="61"/>
      <c r="KFR28" s="61"/>
      <c r="KFS28" s="61"/>
      <c r="KFT28" s="61"/>
      <c r="KFU28" s="61"/>
      <c r="KFV28" s="61"/>
      <c r="KFW28" s="61"/>
      <c r="KFX28" s="61"/>
      <c r="KFY28" s="61"/>
      <c r="KFZ28" s="61"/>
      <c r="KGA28" s="61"/>
      <c r="KGB28" s="61"/>
      <c r="KGC28" s="61"/>
      <c r="KGD28" s="61"/>
      <c r="KGE28" s="61"/>
      <c r="KGF28" s="61"/>
      <c r="KGG28" s="61"/>
      <c r="KGH28" s="61"/>
      <c r="KGI28" s="61"/>
      <c r="KGJ28" s="61"/>
      <c r="KGK28" s="61"/>
      <c r="KGL28" s="61"/>
      <c r="KGM28" s="61"/>
      <c r="KGN28" s="61"/>
      <c r="KGO28" s="61"/>
      <c r="KGP28" s="61"/>
      <c r="KGQ28" s="61"/>
      <c r="KGR28" s="61"/>
      <c r="KGS28" s="61"/>
      <c r="KGT28" s="61"/>
      <c r="KGU28" s="61"/>
      <c r="KGV28" s="61"/>
      <c r="KGW28" s="61"/>
      <c r="KGX28" s="61"/>
      <c r="KGY28" s="61"/>
      <c r="KGZ28" s="61"/>
      <c r="KHA28" s="61"/>
      <c r="KHB28" s="61"/>
      <c r="KHC28" s="61"/>
      <c r="KHD28" s="61"/>
      <c r="KHE28" s="61"/>
      <c r="KHF28" s="61"/>
      <c r="KHG28" s="61"/>
      <c r="KHH28" s="61"/>
      <c r="KHI28" s="61"/>
      <c r="KHJ28" s="61"/>
      <c r="KHK28" s="61"/>
      <c r="KHL28" s="61"/>
      <c r="KHM28" s="61"/>
      <c r="KHN28" s="61"/>
      <c r="KHO28" s="61"/>
      <c r="KHP28" s="61"/>
      <c r="KHQ28" s="61"/>
      <c r="KHR28" s="61"/>
      <c r="KHS28" s="61"/>
      <c r="KHT28" s="61"/>
      <c r="KHU28" s="61"/>
      <c r="KHV28" s="61"/>
      <c r="KHW28" s="61"/>
      <c r="KHX28" s="61"/>
      <c r="KHY28" s="61"/>
      <c r="KHZ28" s="61"/>
      <c r="KIA28" s="61"/>
      <c r="KIB28" s="61"/>
      <c r="KIC28" s="61"/>
      <c r="KID28" s="61"/>
      <c r="KIE28" s="61"/>
      <c r="KIF28" s="61"/>
      <c r="KIG28" s="61"/>
      <c r="KIH28" s="61"/>
      <c r="KII28" s="61"/>
      <c r="KIJ28" s="61"/>
      <c r="KIK28" s="61"/>
      <c r="KIL28" s="61"/>
      <c r="KIM28" s="61"/>
      <c r="KIN28" s="61"/>
      <c r="KIO28" s="61"/>
      <c r="KIP28" s="61"/>
      <c r="KIQ28" s="61"/>
      <c r="KIR28" s="61"/>
      <c r="KIS28" s="61"/>
      <c r="KIT28" s="61"/>
      <c r="KIU28" s="61"/>
      <c r="KIV28" s="61"/>
      <c r="KIW28" s="61"/>
      <c r="KIX28" s="61"/>
      <c r="KIY28" s="61"/>
      <c r="KIZ28" s="61"/>
      <c r="KJA28" s="61"/>
      <c r="KJB28" s="61"/>
      <c r="KJC28" s="61"/>
      <c r="KJD28" s="61"/>
      <c r="KJE28" s="61"/>
      <c r="KJF28" s="61"/>
      <c r="KJG28" s="61"/>
      <c r="KJH28" s="61"/>
      <c r="KJI28" s="61"/>
      <c r="KJJ28" s="61"/>
      <c r="KJK28" s="61"/>
      <c r="KJL28" s="61"/>
      <c r="KJM28" s="61"/>
      <c r="KJN28" s="61"/>
      <c r="KJO28" s="61"/>
      <c r="KJP28" s="61"/>
      <c r="KJQ28" s="61"/>
      <c r="KJR28" s="61"/>
      <c r="KJS28" s="61"/>
      <c r="KJT28" s="61"/>
      <c r="KJU28" s="61"/>
      <c r="KJV28" s="61"/>
      <c r="KJW28" s="61"/>
      <c r="KJX28" s="61"/>
      <c r="KJY28" s="61"/>
      <c r="KJZ28" s="61"/>
      <c r="KKA28" s="61"/>
      <c r="KKB28" s="61"/>
      <c r="KKC28" s="61"/>
      <c r="KKD28" s="61"/>
      <c r="KKE28" s="61"/>
      <c r="KKF28" s="61"/>
      <c r="KKG28" s="61"/>
      <c r="KKH28" s="61"/>
      <c r="KKI28" s="61"/>
      <c r="KKJ28" s="61"/>
      <c r="KKK28" s="61"/>
      <c r="KKL28" s="61"/>
      <c r="KKM28" s="61"/>
      <c r="KKN28" s="61"/>
      <c r="KKO28" s="61"/>
      <c r="KKP28" s="61"/>
      <c r="KKQ28" s="61"/>
      <c r="KKR28" s="61"/>
      <c r="KKS28" s="61"/>
      <c r="KKT28" s="61"/>
      <c r="KKU28" s="61"/>
      <c r="KKV28" s="61"/>
      <c r="KKW28" s="61"/>
      <c r="KKX28" s="61"/>
      <c r="KKY28" s="61"/>
      <c r="KKZ28" s="61"/>
      <c r="KLA28" s="61"/>
      <c r="KLB28" s="61"/>
      <c r="KLC28" s="61"/>
      <c r="KLD28" s="61"/>
      <c r="KLE28" s="61"/>
      <c r="KLF28" s="61"/>
      <c r="KLG28" s="61"/>
      <c r="KLH28" s="61"/>
      <c r="KLI28" s="61"/>
      <c r="KLJ28" s="61"/>
      <c r="KLK28" s="61"/>
      <c r="KLL28" s="61"/>
      <c r="KLM28" s="61"/>
      <c r="KLN28" s="61"/>
      <c r="KLO28" s="61"/>
      <c r="KLP28" s="61"/>
      <c r="KLQ28" s="61"/>
      <c r="KLR28" s="61"/>
      <c r="KLS28" s="61"/>
      <c r="KLT28" s="61"/>
      <c r="KLU28" s="61"/>
      <c r="KLV28" s="61"/>
      <c r="KLW28" s="61"/>
      <c r="KLX28" s="61"/>
      <c r="KLY28" s="61"/>
      <c r="KLZ28" s="61"/>
      <c r="KMA28" s="61"/>
      <c r="KMB28" s="61"/>
      <c r="KMC28" s="61"/>
      <c r="KMD28" s="61"/>
      <c r="KME28" s="61"/>
      <c r="KMF28" s="61"/>
      <c r="KMG28" s="61"/>
      <c r="KMH28" s="61"/>
      <c r="KMI28" s="61"/>
      <c r="KMJ28" s="61"/>
      <c r="KMK28" s="61"/>
      <c r="KML28" s="61"/>
      <c r="KMM28" s="61"/>
      <c r="KMN28" s="61"/>
      <c r="KMO28" s="61"/>
      <c r="KMP28" s="61"/>
      <c r="KMQ28" s="61"/>
      <c r="KMR28" s="61"/>
      <c r="KMS28" s="61"/>
      <c r="KMT28" s="61"/>
      <c r="KMU28" s="61"/>
      <c r="KMV28" s="61"/>
      <c r="KMW28" s="61"/>
      <c r="KMX28" s="61"/>
      <c r="KMY28" s="61"/>
      <c r="KMZ28" s="61"/>
      <c r="KNA28" s="61"/>
      <c r="KNB28" s="61"/>
      <c r="KNC28" s="61"/>
      <c r="KND28" s="61"/>
      <c r="KNE28" s="61"/>
      <c r="KNF28" s="61"/>
      <c r="KNG28" s="61"/>
      <c r="KNH28" s="61"/>
      <c r="KNI28" s="61"/>
      <c r="KNJ28" s="61"/>
      <c r="KNK28" s="61"/>
      <c r="KNL28" s="61"/>
      <c r="KNM28" s="61"/>
      <c r="KNN28" s="61"/>
      <c r="KNO28" s="61"/>
      <c r="KNP28" s="61"/>
      <c r="KNQ28" s="61"/>
      <c r="KNR28" s="61"/>
      <c r="KNS28" s="61"/>
      <c r="KNT28" s="61"/>
      <c r="KNU28" s="61"/>
      <c r="KNV28" s="61"/>
      <c r="KNW28" s="61"/>
      <c r="KNX28" s="61"/>
      <c r="KNY28" s="61"/>
      <c r="KNZ28" s="61"/>
      <c r="KOA28" s="61"/>
      <c r="KOB28" s="61"/>
      <c r="KOC28" s="61"/>
      <c r="KOD28" s="61"/>
      <c r="KOE28" s="61"/>
      <c r="KOF28" s="61"/>
      <c r="KOG28" s="61"/>
      <c r="KOH28" s="61"/>
      <c r="KOI28" s="61"/>
      <c r="KOJ28" s="61"/>
      <c r="KOK28" s="61"/>
      <c r="KOL28" s="61"/>
      <c r="KOM28" s="61"/>
      <c r="KON28" s="61"/>
      <c r="KOO28" s="61"/>
      <c r="KOP28" s="61"/>
      <c r="KOQ28" s="61"/>
      <c r="KOR28" s="61"/>
      <c r="KOS28" s="61"/>
      <c r="KOT28" s="61"/>
      <c r="KOU28" s="61"/>
      <c r="KOV28" s="61"/>
      <c r="KOW28" s="61"/>
      <c r="KOX28" s="61"/>
      <c r="KOY28" s="61"/>
      <c r="KOZ28" s="61"/>
      <c r="KPA28" s="61"/>
      <c r="KPB28" s="61"/>
      <c r="KPC28" s="61"/>
      <c r="KPD28" s="61"/>
      <c r="KPE28" s="61"/>
      <c r="KPF28" s="61"/>
      <c r="KPG28" s="61"/>
      <c r="KPH28" s="61"/>
      <c r="KPI28" s="61"/>
      <c r="KPJ28" s="61"/>
      <c r="KPK28" s="61"/>
      <c r="KPL28" s="61"/>
      <c r="KPM28" s="61"/>
      <c r="KPN28" s="61"/>
      <c r="KPO28" s="61"/>
      <c r="KPP28" s="61"/>
      <c r="KPQ28" s="61"/>
      <c r="KPR28" s="61"/>
      <c r="KPS28" s="61"/>
      <c r="KPT28" s="61"/>
      <c r="KPU28" s="61"/>
      <c r="KPV28" s="61"/>
      <c r="KPW28" s="61"/>
      <c r="KPX28" s="61"/>
      <c r="KPY28" s="61"/>
      <c r="KPZ28" s="61"/>
      <c r="KQA28" s="61"/>
      <c r="KQB28" s="61"/>
      <c r="KQC28" s="61"/>
      <c r="KQD28" s="61"/>
      <c r="KQE28" s="61"/>
      <c r="KQF28" s="61"/>
      <c r="KQG28" s="61"/>
      <c r="KQH28" s="61"/>
      <c r="KQI28" s="61"/>
      <c r="KQJ28" s="61"/>
      <c r="KQK28" s="61"/>
      <c r="KQL28" s="61"/>
      <c r="KQM28" s="61"/>
      <c r="KQN28" s="61"/>
      <c r="KQO28" s="61"/>
      <c r="KQP28" s="61"/>
      <c r="KQQ28" s="61"/>
      <c r="KQR28" s="61"/>
      <c r="KQS28" s="61"/>
      <c r="KQT28" s="61"/>
      <c r="KQU28" s="61"/>
      <c r="KQV28" s="61"/>
      <c r="KQW28" s="61"/>
      <c r="KQX28" s="61"/>
      <c r="KQY28" s="61"/>
      <c r="KQZ28" s="61"/>
      <c r="KRA28" s="61"/>
      <c r="KRB28" s="61"/>
      <c r="KRC28" s="61"/>
      <c r="KRD28" s="61"/>
      <c r="KRE28" s="61"/>
      <c r="KRF28" s="61"/>
      <c r="KRG28" s="61"/>
      <c r="KRH28" s="61"/>
      <c r="KRI28" s="61"/>
      <c r="KRJ28" s="61"/>
      <c r="KRK28" s="61"/>
      <c r="KRL28" s="61"/>
      <c r="KRM28" s="61"/>
      <c r="KRN28" s="61"/>
      <c r="KRO28" s="61"/>
      <c r="KRP28" s="61"/>
      <c r="KRQ28" s="61"/>
      <c r="KRR28" s="61"/>
      <c r="KRS28" s="61"/>
      <c r="KRT28" s="61"/>
      <c r="KRU28" s="61"/>
      <c r="KRV28" s="61"/>
      <c r="KRW28" s="61"/>
      <c r="KRX28" s="61"/>
      <c r="KRY28" s="61"/>
      <c r="KRZ28" s="61"/>
      <c r="KSA28" s="61"/>
      <c r="KSB28" s="61"/>
      <c r="KSC28" s="61"/>
      <c r="KSD28" s="61"/>
      <c r="KSE28" s="61"/>
      <c r="KSF28" s="61"/>
      <c r="KSG28" s="61"/>
      <c r="KSH28" s="61"/>
      <c r="KSI28" s="61"/>
      <c r="KSJ28" s="61"/>
      <c r="KSK28" s="61"/>
      <c r="KSL28" s="61"/>
      <c r="KSM28" s="61"/>
      <c r="KSN28" s="61"/>
      <c r="KSO28" s="61"/>
      <c r="KSP28" s="61"/>
      <c r="KSQ28" s="61"/>
      <c r="KSR28" s="61"/>
      <c r="KSS28" s="61"/>
      <c r="KST28" s="61"/>
      <c r="KSU28" s="61"/>
      <c r="KSV28" s="61"/>
      <c r="KSW28" s="61"/>
      <c r="KSX28" s="61"/>
      <c r="KSY28" s="61"/>
      <c r="KSZ28" s="61"/>
      <c r="KTA28" s="61"/>
      <c r="KTB28" s="61"/>
      <c r="KTC28" s="61"/>
      <c r="KTD28" s="61"/>
      <c r="KTE28" s="61"/>
      <c r="KTF28" s="61"/>
      <c r="KTG28" s="61"/>
      <c r="KTH28" s="61"/>
      <c r="KTI28" s="61"/>
      <c r="KTJ28" s="61"/>
      <c r="KTK28" s="61"/>
      <c r="KTL28" s="61"/>
      <c r="KTM28" s="61"/>
      <c r="KTN28" s="61"/>
      <c r="KTO28" s="61"/>
      <c r="KTP28" s="61"/>
      <c r="KTQ28" s="61"/>
      <c r="KTR28" s="61"/>
      <c r="KTS28" s="61"/>
      <c r="KTT28" s="61"/>
      <c r="KTU28" s="61"/>
      <c r="KTV28" s="61"/>
      <c r="KTW28" s="61"/>
      <c r="KTX28" s="61"/>
      <c r="KTY28" s="61"/>
      <c r="KTZ28" s="61"/>
      <c r="KUA28" s="61"/>
      <c r="KUB28" s="61"/>
      <c r="KUC28" s="61"/>
      <c r="KUD28" s="61"/>
      <c r="KUE28" s="61"/>
      <c r="KUF28" s="61"/>
      <c r="KUG28" s="61"/>
      <c r="KUH28" s="61"/>
      <c r="KUI28" s="61"/>
      <c r="KUJ28" s="61"/>
      <c r="KUK28" s="61"/>
      <c r="KUL28" s="61"/>
      <c r="KUM28" s="61"/>
      <c r="KUN28" s="61"/>
      <c r="KUO28" s="61"/>
      <c r="KUP28" s="61"/>
      <c r="KUQ28" s="61"/>
      <c r="KUR28" s="61"/>
      <c r="KUS28" s="61"/>
      <c r="KUT28" s="61"/>
      <c r="KUU28" s="61"/>
      <c r="KUV28" s="61"/>
      <c r="KUW28" s="61"/>
      <c r="KUX28" s="61"/>
      <c r="KUY28" s="61"/>
      <c r="KUZ28" s="61"/>
      <c r="KVA28" s="61"/>
      <c r="KVB28" s="61"/>
      <c r="KVC28" s="61"/>
      <c r="KVD28" s="61"/>
      <c r="KVE28" s="61"/>
      <c r="KVF28" s="61"/>
      <c r="KVG28" s="61"/>
      <c r="KVH28" s="61"/>
      <c r="KVI28" s="61"/>
      <c r="KVJ28" s="61"/>
      <c r="KVK28" s="61"/>
      <c r="KVL28" s="61"/>
      <c r="KVM28" s="61"/>
      <c r="KVN28" s="61"/>
      <c r="KVO28" s="61"/>
      <c r="KVP28" s="61"/>
      <c r="KVQ28" s="61"/>
      <c r="KVR28" s="61"/>
      <c r="KVS28" s="61"/>
      <c r="KVT28" s="61"/>
      <c r="KVU28" s="61"/>
      <c r="KVV28" s="61"/>
      <c r="KVW28" s="61"/>
      <c r="KVX28" s="61"/>
      <c r="KVY28" s="61"/>
      <c r="KVZ28" s="61"/>
      <c r="KWA28" s="61"/>
      <c r="KWB28" s="61"/>
      <c r="KWC28" s="61"/>
      <c r="KWD28" s="61"/>
      <c r="KWE28" s="61"/>
      <c r="KWF28" s="61"/>
      <c r="KWG28" s="61"/>
      <c r="KWH28" s="61"/>
      <c r="KWI28" s="61"/>
      <c r="KWJ28" s="61"/>
      <c r="KWK28" s="61"/>
      <c r="KWL28" s="61"/>
      <c r="KWM28" s="61"/>
      <c r="KWN28" s="61"/>
      <c r="KWO28" s="61"/>
      <c r="KWP28" s="61"/>
      <c r="KWQ28" s="61"/>
      <c r="KWR28" s="61"/>
      <c r="KWS28" s="61"/>
      <c r="KWT28" s="61"/>
      <c r="KWU28" s="61"/>
      <c r="KWV28" s="61"/>
      <c r="KWW28" s="61"/>
      <c r="KWX28" s="61"/>
      <c r="KWY28" s="61"/>
      <c r="KWZ28" s="61"/>
      <c r="KXA28" s="61"/>
      <c r="KXB28" s="61"/>
      <c r="KXC28" s="61"/>
      <c r="KXD28" s="61"/>
      <c r="KXE28" s="61"/>
      <c r="KXF28" s="61"/>
      <c r="KXG28" s="61"/>
      <c r="KXH28" s="61"/>
      <c r="KXI28" s="61"/>
      <c r="KXJ28" s="61"/>
      <c r="KXK28" s="61"/>
      <c r="KXL28" s="61"/>
      <c r="KXM28" s="61"/>
      <c r="KXN28" s="61"/>
      <c r="KXO28" s="61"/>
      <c r="KXP28" s="61"/>
      <c r="KXQ28" s="61"/>
      <c r="KXR28" s="61"/>
      <c r="KXS28" s="61"/>
      <c r="KXT28" s="61"/>
      <c r="KXU28" s="61"/>
      <c r="KXV28" s="61"/>
      <c r="KXW28" s="61"/>
      <c r="KXX28" s="61"/>
      <c r="KXY28" s="61"/>
      <c r="KXZ28" s="61"/>
      <c r="KYA28" s="61"/>
      <c r="KYB28" s="61"/>
      <c r="KYC28" s="61"/>
      <c r="KYD28" s="61"/>
      <c r="KYE28" s="61"/>
      <c r="KYF28" s="61"/>
      <c r="KYG28" s="61"/>
      <c r="KYH28" s="61"/>
      <c r="KYI28" s="61"/>
      <c r="KYJ28" s="61"/>
      <c r="KYK28" s="61"/>
      <c r="KYL28" s="61"/>
      <c r="KYM28" s="61"/>
      <c r="KYN28" s="61"/>
      <c r="KYO28" s="61"/>
      <c r="KYP28" s="61"/>
      <c r="KYQ28" s="61"/>
      <c r="KYR28" s="61"/>
      <c r="KYS28" s="61"/>
      <c r="KYT28" s="61"/>
      <c r="KYU28" s="61"/>
      <c r="KYV28" s="61"/>
      <c r="KYW28" s="61"/>
      <c r="KYX28" s="61"/>
      <c r="KYY28" s="61"/>
      <c r="KYZ28" s="61"/>
      <c r="KZA28" s="61"/>
      <c r="KZB28" s="61"/>
      <c r="KZC28" s="61"/>
      <c r="KZD28" s="61"/>
      <c r="KZE28" s="61"/>
      <c r="KZF28" s="61"/>
      <c r="KZG28" s="61"/>
      <c r="KZH28" s="61"/>
      <c r="KZI28" s="61"/>
      <c r="KZJ28" s="61"/>
      <c r="KZK28" s="61"/>
      <c r="KZL28" s="61"/>
      <c r="KZM28" s="61"/>
      <c r="KZN28" s="61"/>
      <c r="KZO28" s="61"/>
      <c r="KZP28" s="61"/>
      <c r="KZQ28" s="61"/>
      <c r="KZR28" s="61"/>
      <c r="KZS28" s="61"/>
      <c r="KZT28" s="61"/>
      <c r="KZU28" s="61"/>
      <c r="KZV28" s="61"/>
      <c r="KZW28" s="61"/>
      <c r="KZX28" s="61"/>
      <c r="KZY28" s="61"/>
      <c r="KZZ28" s="61"/>
      <c r="LAA28" s="61"/>
      <c r="LAB28" s="61"/>
      <c r="LAC28" s="61"/>
      <c r="LAD28" s="61"/>
      <c r="LAE28" s="61"/>
      <c r="LAF28" s="61"/>
      <c r="LAG28" s="61"/>
      <c r="LAH28" s="61"/>
      <c r="LAI28" s="61"/>
      <c r="LAJ28" s="61"/>
      <c r="LAK28" s="61"/>
      <c r="LAL28" s="61"/>
      <c r="LAM28" s="61"/>
      <c r="LAN28" s="61"/>
      <c r="LAO28" s="61"/>
      <c r="LAP28" s="61"/>
      <c r="LAQ28" s="61"/>
      <c r="LAR28" s="61"/>
      <c r="LAS28" s="61"/>
      <c r="LAT28" s="61"/>
      <c r="LAU28" s="61"/>
      <c r="LAV28" s="61"/>
      <c r="LAW28" s="61"/>
      <c r="LAX28" s="61"/>
      <c r="LAY28" s="61"/>
      <c r="LAZ28" s="61"/>
      <c r="LBA28" s="61"/>
      <c r="LBB28" s="61"/>
      <c r="LBC28" s="61"/>
      <c r="LBD28" s="61"/>
      <c r="LBE28" s="61"/>
      <c r="LBF28" s="61"/>
      <c r="LBG28" s="61"/>
      <c r="LBH28" s="61"/>
      <c r="LBI28" s="61"/>
      <c r="LBJ28" s="61"/>
      <c r="LBK28" s="61"/>
      <c r="LBL28" s="61"/>
      <c r="LBM28" s="61"/>
      <c r="LBN28" s="61"/>
      <c r="LBO28" s="61"/>
      <c r="LBP28" s="61"/>
      <c r="LBQ28" s="61"/>
      <c r="LBR28" s="61"/>
      <c r="LBS28" s="61"/>
      <c r="LBT28" s="61"/>
      <c r="LBU28" s="61"/>
      <c r="LBV28" s="61"/>
      <c r="LBW28" s="61"/>
      <c r="LBX28" s="61"/>
      <c r="LBY28" s="61"/>
      <c r="LBZ28" s="61"/>
      <c r="LCA28" s="61"/>
      <c r="LCB28" s="61"/>
      <c r="LCC28" s="61"/>
      <c r="LCD28" s="61"/>
      <c r="LCE28" s="61"/>
      <c r="LCF28" s="61"/>
      <c r="LCG28" s="61"/>
      <c r="LCH28" s="61"/>
      <c r="LCI28" s="61"/>
      <c r="LCJ28" s="61"/>
      <c r="LCK28" s="61"/>
      <c r="LCL28" s="61"/>
      <c r="LCM28" s="61"/>
      <c r="LCN28" s="61"/>
      <c r="LCO28" s="61"/>
      <c r="LCP28" s="61"/>
      <c r="LCQ28" s="61"/>
      <c r="LCR28" s="61"/>
      <c r="LCS28" s="61"/>
      <c r="LCT28" s="61"/>
      <c r="LCU28" s="61"/>
      <c r="LCV28" s="61"/>
      <c r="LCW28" s="61"/>
      <c r="LCX28" s="61"/>
      <c r="LCY28" s="61"/>
      <c r="LCZ28" s="61"/>
      <c r="LDA28" s="61"/>
      <c r="LDB28" s="61"/>
      <c r="LDC28" s="61"/>
      <c r="LDD28" s="61"/>
      <c r="LDE28" s="61"/>
      <c r="LDF28" s="61"/>
      <c r="LDG28" s="61"/>
      <c r="LDH28" s="61"/>
      <c r="LDI28" s="61"/>
      <c r="LDJ28" s="61"/>
      <c r="LDK28" s="61"/>
      <c r="LDL28" s="61"/>
      <c r="LDM28" s="61"/>
      <c r="LDN28" s="61"/>
      <c r="LDO28" s="61"/>
      <c r="LDP28" s="61"/>
      <c r="LDQ28" s="61"/>
      <c r="LDR28" s="61"/>
      <c r="LDS28" s="61"/>
      <c r="LDT28" s="61"/>
      <c r="LDU28" s="61"/>
      <c r="LDV28" s="61"/>
      <c r="LDW28" s="61"/>
      <c r="LDX28" s="61"/>
      <c r="LDY28" s="61"/>
      <c r="LDZ28" s="61"/>
      <c r="LEA28" s="61"/>
      <c r="LEB28" s="61"/>
      <c r="LEC28" s="61"/>
      <c r="LED28" s="61"/>
      <c r="LEE28" s="61"/>
      <c r="LEF28" s="61"/>
      <c r="LEG28" s="61"/>
      <c r="LEH28" s="61"/>
      <c r="LEI28" s="61"/>
      <c r="LEJ28" s="61"/>
      <c r="LEK28" s="61"/>
      <c r="LEL28" s="61"/>
      <c r="LEM28" s="61"/>
      <c r="LEN28" s="61"/>
      <c r="LEO28" s="61"/>
      <c r="LEP28" s="61"/>
      <c r="LEQ28" s="61"/>
      <c r="LER28" s="61"/>
      <c r="LES28" s="61"/>
      <c r="LET28" s="61"/>
      <c r="LEU28" s="61"/>
      <c r="LEV28" s="61"/>
      <c r="LEW28" s="61"/>
      <c r="LEX28" s="61"/>
      <c r="LEY28" s="61"/>
      <c r="LEZ28" s="61"/>
      <c r="LFA28" s="61"/>
      <c r="LFB28" s="61"/>
      <c r="LFC28" s="61"/>
      <c r="LFD28" s="61"/>
      <c r="LFE28" s="61"/>
      <c r="LFF28" s="61"/>
      <c r="LFG28" s="61"/>
      <c r="LFH28" s="61"/>
      <c r="LFI28" s="61"/>
      <c r="LFJ28" s="61"/>
      <c r="LFK28" s="61"/>
      <c r="LFL28" s="61"/>
      <c r="LFM28" s="61"/>
      <c r="LFN28" s="61"/>
      <c r="LFO28" s="61"/>
      <c r="LFP28" s="61"/>
      <c r="LFQ28" s="61"/>
      <c r="LFR28" s="61"/>
      <c r="LFS28" s="61"/>
      <c r="LFT28" s="61"/>
      <c r="LFU28" s="61"/>
      <c r="LFV28" s="61"/>
      <c r="LFW28" s="61"/>
      <c r="LFX28" s="61"/>
      <c r="LFY28" s="61"/>
      <c r="LFZ28" s="61"/>
      <c r="LGA28" s="61"/>
      <c r="LGB28" s="61"/>
      <c r="LGC28" s="61"/>
      <c r="LGD28" s="61"/>
      <c r="LGE28" s="61"/>
      <c r="LGF28" s="61"/>
      <c r="LGG28" s="61"/>
      <c r="LGH28" s="61"/>
      <c r="LGI28" s="61"/>
      <c r="LGJ28" s="61"/>
      <c r="LGK28" s="61"/>
      <c r="LGL28" s="61"/>
      <c r="LGM28" s="61"/>
      <c r="LGN28" s="61"/>
      <c r="LGO28" s="61"/>
      <c r="LGP28" s="61"/>
      <c r="LGQ28" s="61"/>
      <c r="LGR28" s="61"/>
      <c r="LGS28" s="61"/>
      <c r="LGT28" s="61"/>
      <c r="LGU28" s="61"/>
      <c r="LGV28" s="61"/>
      <c r="LGW28" s="61"/>
      <c r="LGX28" s="61"/>
      <c r="LGY28" s="61"/>
      <c r="LGZ28" s="61"/>
      <c r="LHA28" s="61"/>
      <c r="LHB28" s="61"/>
      <c r="LHC28" s="61"/>
      <c r="LHD28" s="61"/>
      <c r="LHE28" s="61"/>
      <c r="LHF28" s="61"/>
      <c r="LHG28" s="61"/>
      <c r="LHH28" s="61"/>
      <c r="LHI28" s="61"/>
      <c r="LHJ28" s="61"/>
      <c r="LHK28" s="61"/>
      <c r="LHL28" s="61"/>
      <c r="LHM28" s="61"/>
      <c r="LHN28" s="61"/>
      <c r="LHO28" s="61"/>
      <c r="LHP28" s="61"/>
      <c r="LHQ28" s="61"/>
      <c r="LHR28" s="61"/>
      <c r="LHS28" s="61"/>
      <c r="LHT28" s="61"/>
      <c r="LHU28" s="61"/>
      <c r="LHV28" s="61"/>
      <c r="LHW28" s="61"/>
      <c r="LHX28" s="61"/>
      <c r="LHY28" s="61"/>
      <c r="LHZ28" s="61"/>
      <c r="LIA28" s="61"/>
      <c r="LIB28" s="61"/>
      <c r="LIC28" s="61"/>
      <c r="LID28" s="61"/>
      <c r="LIE28" s="61"/>
      <c r="LIF28" s="61"/>
      <c r="LIG28" s="61"/>
      <c r="LIH28" s="61"/>
      <c r="LII28" s="61"/>
      <c r="LIJ28" s="61"/>
      <c r="LIK28" s="61"/>
      <c r="LIL28" s="61"/>
      <c r="LIM28" s="61"/>
      <c r="LIN28" s="61"/>
      <c r="LIO28" s="61"/>
      <c r="LIP28" s="61"/>
      <c r="LIQ28" s="61"/>
      <c r="LIR28" s="61"/>
      <c r="LIS28" s="61"/>
      <c r="LIT28" s="61"/>
      <c r="LIU28" s="61"/>
      <c r="LIV28" s="61"/>
      <c r="LIW28" s="61"/>
      <c r="LIX28" s="61"/>
      <c r="LIY28" s="61"/>
      <c r="LIZ28" s="61"/>
      <c r="LJA28" s="61"/>
      <c r="LJB28" s="61"/>
      <c r="LJC28" s="61"/>
      <c r="LJD28" s="61"/>
      <c r="LJE28" s="61"/>
      <c r="LJF28" s="61"/>
      <c r="LJG28" s="61"/>
      <c r="LJH28" s="61"/>
      <c r="LJI28" s="61"/>
      <c r="LJJ28" s="61"/>
      <c r="LJK28" s="61"/>
      <c r="LJL28" s="61"/>
      <c r="LJM28" s="61"/>
      <c r="LJN28" s="61"/>
      <c r="LJO28" s="61"/>
      <c r="LJP28" s="61"/>
      <c r="LJQ28" s="61"/>
      <c r="LJR28" s="61"/>
      <c r="LJS28" s="61"/>
      <c r="LJT28" s="61"/>
      <c r="LJU28" s="61"/>
      <c r="LJV28" s="61"/>
      <c r="LJW28" s="61"/>
      <c r="LJX28" s="61"/>
      <c r="LJY28" s="61"/>
      <c r="LJZ28" s="61"/>
      <c r="LKA28" s="61"/>
      <c r="LKB28" s="61"/>
      <c r="LKC28" s="61"/>
      <c r="LKD28" s="61"/>
      <c r="LKE28" s="61"/>
      <c r="LKF28" s="61"/>
      <c r="LKG28" s="61"/>
      <c r="LKH28" s="61"/>
      <c r="LKI28" s="61"/>
      <c r="LKJ28" s="61"/>
      <c r="LKK28" s="61"/>
      <c r="LKL28" s="61"/>
      <c r="LKM28" s="61"/>
      <c r="LKN28" s="61"/>
      <c r="LKO28" s="61"/>
      <c r="LKP28" s="61"/>
      <c r="LKQ28" s="61"/>
      <c r="LKR28" s="61"/>
      <c r="LKS28" s="61"/>
      <c r="LKT28" s="61"/>
      <c r="LKU28" s="61"/>
      <c r="LKV28" s="61"/>
      <c r="LKW28" s="61"/>
      <c r="LKX28" s="61"/>
      <c r="LKY28" s="61"/>
      <c r="LKZ28" s="61"/>
      <c r="LLA28" s="61"/>
      <c r="LLB28" s="61"/>
      <c r="LLC28" s="61"/>
      <c r="LLD28" s="61"/>
      <c r="LLE28" s="61"/>
      <c r="LLF28" s="61"/>
      <c r="LLG28" s="61"/>
      <c r="LLH28" s="61"/>
      <c r="LLI28" s="61"/>
      <c r="LLJ28" s="61"/>
      <c r="LLK28" s="61"/>
      <c r="LLL28" s="61"/>
      <c r="LLM28" s="61"/>
      <c r="LLN28" s="61"/>
      <c r="LLO28" s="61"/>
      <c r="LLP28" s="61"/>
      <c r="LLQ28" s="61"/>
      <c r="LLR28" s="61"/>
      <c r="LLS28" s="61"/>
      <c r="LLT28" s="61"/>
      <c r="LLU28" s="61"/>
      <c r="LLV28" s="61"/>
      <c r="LLW28" s="61"/>
      <c r="LLX28" s="61"/>
      <c r="LLY28" s="61"/>
      <c r="LLZ28" s="61"/>
      <c r="LMA28" s="61"/>
      <c r="LMB28" s="61"/>
      <c r="LMC28" s="61"/>
      <c r="LMD28" s="61"/>
      <c r="LME28" s="61"/>
      <c r="LMF28" s="61"/>
      <c r="LMG28" s="61"/>
      <c r="LMH28" s="61"/>
      <c r="LMI28" s="61"/>
      <c r="LMJ28" s="61"/>
      <c r="LMK28" s="61"/>
      <c r="LML28" s="61"/>
      <c r="LMM28" s="61"/>
      <c r="LMN28" s="61"/>
      <c r="LMO28" s="61"/>
      <c r="LMP28" s="61"/>
      <c r="LMQ28" s="61"/>
      <c r="LMR28" s="61"/>
      <c r="LMS28" s="61"/>
      <c r="LMT28" s="61"/>
      <c r="LMU28" s="61"/>
      <c r="LMV28" s="61"/>
      <c r="LMW28" s="61"/>
      <c r="LMX28" s="61"/>
      <c r="LMY28" s="61"/>
      <c r="LMZ28" s="61"/>
      <c r="LNA28" s="61"/>
      <c r="LNB28" s="61"/>
      <c r="LNC28" s="61"/>
      <c r="LND28" s="61"/>
      <c r="LNE28" s="61"/>
      <c r="LNF28" s="61"/>
      <c r="LNG28" s="61"/>
      <c r="LNH28" s="61"/>
      <c r="LNI28" s="61"/>
      <c r="LNJ28" s="61"/>
      <c r="LNK28" s="61"/>
      <c r="LNL28" s="61"/>
      <c r="LNM28" s="61"/>
      <c r="LNN28" s="61"/>
      <c r="LNO28" s="61"/>
      <c r="LNP28" s="61"/>
      <c r="LNQ28" s="61"/>
      <c r="LNR28" s="61"/>
      <c r="LNS28" s="61"/>
      <c r="LNT28" s="61"/>
      <c r="LNU28" s="61"/>
      <c r="LNV28" s="61"/>
      <c r="LNW28" s="61"/>
      <c r="LNX28" s="61"/>
      <c r="LNY28" s="61"/>
      <c r="LNZ28" s="61"/>
      <c r="LOA28" s="61"/>
      <c r="LOB28" s="61"/>
      <c r="LOC28" s="61"/>
      <c r="LOD28" s="61"/>
      <c r="LOE28" s="61"/>
      <c r="LOF28" s="61"/>
      <c r="LOG28" s="61"/>
      <c r="LOH28" s="61"/>
      <c r="LOI28" s="61"/>
      <c r="LOJ28" s="61"/>
      <c r="LOK28" s="61"/>
      <c r="LOL28" s="61"/>
      <c r="LOM28" s="61"/>
      <c r="LON28" s="61"/>
      <c r="LOO28" s="61"/>
      <c r="LOP28" s="61"/>
      <c r="LOQ28" s="61"/>
      <c r="LOR28" s="61"/>
      <c r="LOS28" s="61"/>
      <c r="LOT28" s="61"/>
      <c r="LOU28" s="61"/>
      <c r="LOV28" s="61"/>
      <c r="LOW28" s="61"/>
      <c r="LOX28" s="61"/>
      <c r="LOY28" s="61"/>
      <c r="LOZ28" s="61"/>
      <c r="LPA28" s="61"/>
      <c r="LPB28" s="61"/>
      <c r="LPC28" s="61"/>
      <c r="LPD28" s="61"/>
      <c r="LPE28" s="61"/>
      <c r="LPF28" s="61"/>
      <c r="LPG28" s="61"/>
      <c r="LPH28" s="61"/>
      <c r="LPI28" s="61"/>
      <c r="LPJ28" s="61"/>
      <c r="LPK28" s="61"/>
      <c r="LPL28" s="61"/>
      <c r="LPM28" s="61"/>
      <c r="LPN28" s="61"/>
      <c r="LPO28" s="61"/>
      <c r="LPP28" s="61"/>
      <c r="LPQ28" s="61"/>
      <c r="LPR28" s="61"/>
      <c r="LPS28" s="61"/>
      <c r="LPT28" s="61"/>
      <c r="LPU28" s="61"/>
      <c r="LPV28" s="61"/>
      <c r="LPW28" s="61"/>
      <c r="LPX28" s="61"/>
      <c r="LPY28" s="61"/>
      <c r="LPZ28" s="61"/>
      <c r="LQA28" s="61"/>
      <c r="LQB28" s="61"/>
      <c r="LQC28" s="61"/>
      <c r="LQD28" s="61"/>
      <c r="LQE28" s="61"/>
      <c r="LQF28" s="61"/>
      <c r="LQG28" s="61"/>
      <c r="LQH28" s="61"/>
      <c r="LQI28" s="61"/>
      <c r="LQJ28" s="61"/>
      <c r="LQK28" s="61"/>
      <c r="LQL28" s="61"/>
      <c r="LQM28" s="61"/>
      <c r="LQN28" s="61"/>
      <c r="LQO28" s="61"/>
      <c r="LQP28" s="61"/>
      <c r="LQQ28" s="61"/>
      <c r="LQR28" s="61"/>
      <c r="LQS28" s="61"/>
      <c r="LQT28" s="61"/>
      <c r="LQU28" s="61"/>
      <c r="LQV28" s="61"/>
      <c r="LQW28" s="61"/>
      <c r="LQX28" s="61"/>
      <c r="LQY28" s="61"/>
      <c r="LQZ28" s="61"/>
      <c r="LRA28" s="61"/>
      <c r="LRB28" s="61"/>
      <c r="LRC28" s="61"/>
      <c r="LRD28" s="61"/>
      <c r="LRE28" s="61"/>
      <c r="LRF28" s="61"/>
      <c r="LRG28" s="61"/>
      <c r="LRH28" s="61"/>
      <c r="LRI28" s="61"/>
      <c r="LRJ28" s="61"/>
      <c r="LRK28" s="61"/>
      <c r="LRL28" s="61"/>
      <c r="LRM28" s="61"/>
      <c r="LRN28" s="61"/>
      <c r="LRO28" s="61"/>
      <c r="LRP28" s="61"/>
      <c r="LRQ28" s="61"/>
      <c r="LRR28" s="61"/>
      <c r="LRS28" s="61"/>
      <c r="LRT28" s="61"/>
      <c r="LRU28" s="61"/>
      <c r="LRV28" s="61"/>
      <c r="LRW28" s="61"/>
      <c r="LRX28" s="61"/>
      <c r="LRY28" s="61"/>
      <c r="LRZ28" s="61"/>
      <c r="LSA28" s="61"/>
      <c r="LSB28" s="61"/>
      <c r="LSC28" s="61"/>
      <c r="LSD28" s="61"/>
      <c r="LSE28" s="61"/>
      <c r="LSF28" s="61"/>
      <c r="LSG28" s="61"/>
      <c r="LSH28" s="61"/>
      <c r="LSI28" s="61"/>
      <c r="LSJ28" s="61"/>
      <c r="LSK28" s="61"/>
      <c r="LSL28" s="61"/>
      <c r="LSM28" s="61"/>
      <c r="LSN28" s="61"/>
      <c r="LSO28" s="61"/>
      <c r="LSP28" s="61"/>
      <c r="LSQ28" s="61"/>
      <c r="LSR28" s="61"/>
      <c r="LSS28" s="61"/>
      <c r="LST28" s="61"/>
      <c r="LSU28" s="61"/>
      <c r="LSV28" s="61"/>
      <c r="LSW28" s="61"/>
      <c r="LSX28" s="61"/>
      <c r="LSY28" s="61"/>
      <c r="LSZ28" s="61"/>
      <c r="LTA28" s="61"/>
      <c r="LTB28" s="61"/>
      <c r="LTC28" s="61"/>
      <c r="LTD28" s="61"/>
      <c r="LTE28" s="61"/>
      <c r="LTF28" s="61"/>
      <c r="LTG28" s="61"/>
      <c r="LTH28" s="61"/>
      <c r="LTI28" s="61"/>
      <c r="LTJ28" s="61"/>
      <c r="LTK28" s="61"/>
      <c r="LTL28" s="61"/>
      <c r="LTM28" s="61"/>
      <c r="LTN28" s="61"/>
      <c r="LTO28" s="61"/>
      <c r="LTP28" s="61"/>
      <c r="LTQ28" s="61"/>
      <c r="LTR28" s="61"/>
      <c r="LTS28" s="61"/>
      <c r="LTT28" s="61"/>
      <c r="LTU28" s="61"/>
      <c r="LTV28" s="61"/>
      <c r="LTW28" s="61"/>
      <c r="LTX28" s="61"/>
      <c r="LTY28" s="61"/>
      <c r="LTZ28" s="61"/>
      <c r="LUA28" s="61"/>
      <c r="LUB28" s="61"/>
      <c r="LUC28" s="61"/>
      <c r="LUD28" s="61"/>
      <c r="LUE28" s="61"/>
      <c r="LUF28" s="61"/>
      <c r="LUG28" s="61"/>
      <c r="LUH28" s="61"/>
      <c r="LUI28" s="61"/>
      <c r="LUJ28" s="61"/>
      <c r="LUK28" s="61"/>
      <c r="LUL28" s="61"/>
      <c r="LUM28" s="61"/>
      <c r="LUN28" s="61"/>
      <c r="LUO28" s="61"/>
      <c r="LUP28" s="61"/>
      <c r="LUQ28" s="61"/>
      <c r="LUR28" s="61"/>
      <c r="LUS28" s="61"/>
      <c r="LUT28" s="61"/>
      <c r="LUU28" s="61"/>
      <c r="LUV28" s="61"/>
      <c r="LUW28" s="61"/>
      <c r="LUX28" s="61"/>
      <c r="LUY28" s="61"/>
      <c r="LUZ28" s="61"/>
      <c r="LVA28" s="61"/>
      <c r="LVB28" s="61"/>
      <c r="LVC28" s="61"/>
      <c r="LVD28" s="61"/>
      <c r="LVE28" s="61"/>
      <c r="LVF28" s="61"/>
      <c r="LVG28" s="61"/>
      <c r="LVH28" s="61"/>
      <c r="LVI28" s="61"/>
      <c r="LVJ28" s="61"/>
      <c r="LVK28" s="61"/>
      <c r="LVL28" s="61"/>
      <c r="LVM28" s="61"/>
      <c r="LVN28" s="61"/>
      <c r="LVO28" s="61"/>
      <c r="LVP28" s="61"/>
      <c r="LVQ28" s="61"/>
      <c r="LVR28" s="61"/>
      <c r="LVS28" s="61"/>
      <c r="LVT28" s="61"/>
      <c r="LVU28" s="61"/>
      <c r="LVV28" s="61"/>
      <c r="LVW28" s="61"/>
      <c r="LVX28" s="61"/>
      <c r="LVY28" s="61"/>
      <c r="LVZ28" s="61"/>
      <c r="LWA28" s="61"/>
      <c r="LWB28" s="61"/>
      <c r="LWC28" s="61"/>
      <c r="LWD28" s="61"/>
      <c r="LWE28" s="61"/>
      <c r="LWF28" s="61"/>
      <c r="LWG28" s="61"/>
      <c r="LWH28" s="61"/>
      <c r="LWI28" s="61"/>
      <c r="LWJ28" s="61"/>
      <c r="LWK28" s="61"/>
      <c r="LWL28" s="61"/>
      <c r="LWM28" s="61"/>
      <c r="LWN28" s="61"/>
      <c r="LWO28" s="61"/>
      <c r="LWP28" s="61"/>
      <c r="LWQ28" s="61"/>
      <c r="LWR28" s="61"/>
      <c r="LWS28" s="61"/>
      <c r="LWT28" s="61"/>
      <c r="LWU28" s="61"/>
      <c r="LWV28" s="61"/>
      <c r="LWW28" s="61"/>
      <c r="LWX28" s="61"/>
      <c r="LWY28" s="61"/>
      <c r="LWZ28" s="61"/>
      <c r="LXA28" s="61"/>
      <c r="LXB28" s="61"/>
      <c r="LXC28" s="61"/>
      <c r="LXD28" s="61"/>
      <c r="LXE28" s="61"/>
      <c r="LXF28" s="61"/>
      <c r="LXG28" s="61"/>
      <c r="LXH28" s="61"/>
      <c r="LXI28" s="61"/>
      <c r="LXJ28" s="61"/>
      <c r="LXK28" s="61"/>
      <c r="LXL28" s="61"/>
      <c r="LXM28" s="61"/>
      <c r="LXN28" s="61"/>
      <c r="LXO28" s="61"/>
      <c r="LXP28" s="61"/>
      <c r="LXQ28" s="61"/>
      <c r="LXR28" s="61"/>
      <c r="LXS28" s="61"/>
      <c r="LXT28" s="61"/>
      <c r="LXU28" s="61"/>
      <c r="LXV28" s="61"/>
      <c r="LXW28" s="61"/>
      <c r="LXX28" s="61"/>
      <c r="LXY28" s="61"/>
      <c r="LXZ28" s="61"/>
      <c r="LYA28" s="61"/>
      <c r="LYB28" s="61"/>
      <c r="LYC28" s="61"/>
      <c r="LYD28" s="61"/>
      <c r="LYE28" s="61"/>
      <c r="LYF28" s="61"/>
      <c r="LYG28" s="61"/>
      <c r="LYH28" s="61"/>
      <c r="LYI28" s="61"/>
      <c r="LYJ28" s="61"/>
      <c r="LYK28" s="61"/>
      <c r="LYL28" s="61"/>
      <c r="LYM28" s="61"/>
      <c r="LYN28" s="61"/>
      <c r="LYO28" s="61"/>
      <c r="LYP28" s="61"/>
      <c r="LYQ28" s="61"/>
      <c r="LYR28" s="61"/>
      <c r="LYS28" s="61"/>
      <c r="LYT28" s="61"/>
      <c r="LYU28" s="61"/>
      <c r="LYV28" s="61"/>
      <c r="LYW28" s="61"/>
      <c r="LYX28" s="61"/>
      <c r="LYY28" s="61"/>
      <c r="LYZ28" s="61"/>
      <c r="LZA28" s="61"/>
      <c r="LZB28" s="61"/>
      <c r="LZC28" s="61"/>
      <c r="LZD28" s="61"/>
      <c r="LZE28" s="61"/>
      <c r="LZF28" s="61"/>
      <c r="LZG28" s="61"/>
      <c r="LZH28" s="61"/>
      <c r="LZI28" s="61"/>
      <c r="LZJ28" s="61"/>
      <c r="LZK28" s="61"/>
      <c r="LZL28" s="61"/>
      <c r="LZM28" s="61"/>
      <c r="LZN28" s="61"/>
      <c r="LZO28" s="61"/>
      <c r="LZP28" s="61"/>
      <c r="LZQ28" s="61"/>
      <c r="LZR28" s="61"/>
      <c r="LZS28" s="61"/>
      <c r="LZT28" s="61"/>
      <c r="LZU28" s="61"/>
      <c r="LZV28" s="61"/>
      <c r="LZW28" s="61"/>
      <c r="LZX28" s="61"/>
      <c r="LZY28" s="61"/>
      <c r="LZZ28" s="61"/>
      <c r="MAA28" s="61"/>
      <c r="MAB28" s="61"/>
      <c r="MAC28" s="61"/>
      <c r="MAD28" s="61"/>
      <c r="MAE28" s="61"/>
      <c r="MAF28" s="61"/>
      <c r="MAG28" s="61"/>
      <c r="MAH28" s="61"/>
      <c r="MAI28" s="61"/>
      <c r="MAJ28" s="61"/>
      <c r="MAK28" s="61"/>
      <c r="MAL28" s="61"/>
      <c r="MAM28" s="61"/>
      <c r="MAN28" s="61"/>
      <c r="MAO28" s="61"/>
      <c r="MAP28" s="61"/>
      <c r="MAQ28" s="61"/>
      <c r="MAR28" s="61"/>
      <c r="MAS28" s="61"/>
      <c r="MAT28" s="61"/>
      <c r="MAU28" s="61"/>
      <c r="MAV28" s="61"/>
      <c r="MAW28" s="61"/>
      <c r="MAX28" s="61"/>
      <c r="MAY28" s="61"/>
      <c r="MAZ28" s="61"/>
      <c r="MBA28" s="61"/>
      <c r="MBB28" s="61"/>
      <c r="MBC28" s="61"/>
      <c r="MBD28" s="61"/>
      <c r="MBE28" s="61"/>
      <c r="MBF28" s="61"/>
      <c r="MBG28" s="61"/>
      <c r="MBH28" s="61"/>
      <c r="MBI28" s="61"/>
      <c r="MBJ28" s="61"/>
      <c r="MBK28" s="61"/>
      <c r="MBL28" s="61"/>
      <c r="MBM28" s="61"/>
      <c r="MBN28" s="61"/>
      <c r="MBO28" s="61"/>
      <c r="MBP28" s="61"/>
      <c r="MBQ28" s="61"/>
      <c r="MBR28" s="61"/>
      <c r="MBS28" s="61"/>
      <c r="MBT28" s="61"/>
      <c r="MBU28" s="61"/>
      <c r="MBV28" s="61"/>
      <c r="MBW28" s="61"/>
      <c r="MBX28" s="61"/>
      <c r="MBY28" s="61"/>
      <c r="MBZ28" s="61"/>
      <c r="MCA28" s="61"/>
      <c r="MCB28" s="61"/>
      <c r="MCC28" s="61"/>
      <c r="MCD28" s="61"/>
      <c r="MCE28" s="61"/>
      <c r="MCF28" s="61"/>
      <c r="MCG28" s="61"/>
      <c r="MCH28" s="61"/>
      <c r="MCI28" s="61"/>
      <c r="MCJ28" s="61"/>
      <c r="MCK28" s="61"/>
      <c r="MCL28" s="61"/>
      <c r="MCM28" s="61"/>
      <c r="MCN28" s="61"/>
      <c r="MCO28" s="61"/>
      <c r="MCP28" s="61"/>
      <c r="MCQ28" s="61"/>
      <c r="MCR28" s="61"/>
      <c r="MCS28" s="61"/>
      <c r="MCT28" s="61"/>
      <c r="MCU28" s="61"/>
      <c r="MCV28" s="61"/>
      <c r="MCW28" s="61"/>
      <c r="MCX28" s="61"/>
      <c r="MCY28" s="61"/>
      <c r="MCZ28" s="61"/>
      <c r="MDA28" s="61"/>
      <c r="MDB28" s="61"/>
      <c r="MDC28" s="61"/>
      <c r="MDD28" s="61"/>
      <c r="MDE28" s="61"/>
      <c r="MDF28" s="61"/>
      <c r="MDG28" s="61"/>
      <c r="MDH28" s="61"/>
      <c r="MDI28" s="61"/>
      <c r="MDJ28" s="61"/>
      <c r="MDK28" s="61"/>
      <c r="MDL28" s="61"/>
      <c r="MDM28" s="61"/>
      <c r="MDN28" s="61"/>
      <c r="MDO28" s="61"/>
      <c r="MDP28" s="61"/>
      <c r="MDQ28" s="61"/>
      <c r="MDR28" s="61"/>
      <c r="MDS28" s="61"/>
      <c r="MDT28" s="61"/>
      <c r="MDU28" s="61"/>
      <c r="MDV28" s="61"/>
      <c r="MDW28" s="61"/>
      <c r="MDX28" s="61"/>
      <c r="MDY28" s="61"/>
      <c r="MDZ28" s="61"/>
      <c r="MEA28" s="61"/>
      <c r="MEB28" s="61"/>
      <c r="MEC28" s="61"/>
      <c r="MED28" s="61"/>
      <c r="MEE28" s="61"/>
      <c r="MEF28" s="61"/>
      <c r="MEG28" s="61"/>
      <c r="MEH28" s="61"/>
      <c r="MEI28" s="61"/>
      <c r="MEJ28" s="61"/>
      <c r="MEK28" s="61"/>
      <c r="MEL28" s="61"/>
      <c r="MEM28" s="61"/>
      <c r="MEN28" s="61"/>
      <c r="MEO28" s="61"/>
      <c r="MEP28" s="61"/>
      <c r="MEQ28" s="61"/>
      <c r="MER28" s="61"/>
      <c r="MES28" s="61"/>
      <c r="MET28" s="61"/>
      <c r="MEU28" s="61"/>
      <c r="MEV28" s="61"/>
      <c r="MEW28" s="61"/>
      <c r="MEX28" s="61"/>
      <c r="MEY28" s="61"/>
      <c r="MEZ28" s="61"/>
      <c r="MFA28" s="61"/>
      <c r="MFB28" s="61"/>
      <c r="MFC28" s="61"/>
      <c r="MFD28" s="61"/>
      <c r="MFE28" s="61"/>
      <c r="MFF28" s="61"/>
      <c r="MFG28" s="61"/>
      <c r="MFH28" s="61"/>
      <c r="MFI28" s="61"/>
      <c r="MFJ28" s="61"/>
      <c r="MFK28" s="61"/>
      <c r="MFL28" s="61"/>
      <c r="MFM28" s="61"/>
      <c r="MFN28" s="61"/>
      <c r="MFO28" s="61"/>
      <c r="MFP28" s="61"/>
      <c r="MFQ28" s="61"/>
      <c r="MFR28" s="61"/>
      <c r="MFS28" s="61"/>
      <c r="MFT28" s="61"/>
      <c r="MFU28" s="61"/>
      <c r="MFV28" s="61"/>
      <c r="MFW28" s="61"/>
      <c r="MFX28" s="61"/>
      <c r="MFY28" s="61"/>
      <c r="MFZ28" s="61"/>
      <c r="MGA28" s="61"/>
      <c r="MGB28" s="61"/>
      <c r="MGC28" s="61"/>
      <c r="MGD28" s="61"/>
      <c r="MGE28" s="61"/>
      <c r="MGF28" s="61"/>
      <c r="MGG28" s="61"/>
      <c r="MGH28" s="61"/>
      <c r="MGI28" s="61"/>
      <c r="MGJ28" s="61"/>
      <c r="MGK28" s="61"/>
      <c r="MGL28" s="61"/>
      <c r="MGM28" s="61"/>
      <c r="MGN28" s="61"/>
      <c r="MGO28" s="61"/>
      <c r="MGP28" s="61"/>
      <c r="MGQ28" s="61"/>
      <c r="MGR28" s="61"/>
      <c r="MGS28" s="61"/>
      <c r="MGT28" s="61"/>
      <c r="MGU28" s="61"/>
      <c r="MGV28" s="61"/>
      <c r="MGW28" s="61"/>
      <c r="MGX28" s="61"/>
      <c r="MGY28" s="61"/>
      <c r="MGZ28" s="61"/>
      <c r="MHA28" s="61"/>
      <c r="MHB28" s="61"/>
      <c r="MHC28" s="61"/>
      <c r="MHD28" s="61"/>
      <c r="MHE28" s="61"/>
      <c r="MHF28" s="61"/>
      <c r="MHG28" s="61"/>
      <c r="MHH28" s="61"/>
      <c r="MHI28" s="61"/>
      <c r="MHJ28" s="61"/>
      <c r="MHK28" s="61"/>
      <c r="MHL28" s="61"/>
      <c r="MHM28" s="61"/>
      <c r="MHN28" s="61"/>
      <c r="MHO28" s="61"/>
      <c r="MHP28" s="61"/>
      <c r="MHQ28" s="61"/>
      <c r="MHR28" s="61"/>
      <c r="MHS28" s="61"/>
      <c r="MHT28" s="61"/>
      <c r="MHU28" s="61"/>
      <c r="MHV28" s="61"/>
      <c r="MHW28" s="61"/>
      <c r="MHX28" s="61"/>
      <c r="MHY28" s="61"/>
      <c r="MHZ28" s="61"/>
      <c r="MIA28" s="61"/>
      <c r="MIB28" s="61"/>
      <c r="MIC28" s="61"/>
      <c r="MID28" s="61"/>
      <c r="MIE28" s="61"/>
      <c r="MIF28" s="61"/>
      <c r="MIG28" s="61"/>
      <c r="MIH28" s="61"/>
      <c r="MII28" s="61"/>
      <c r="MIJ28" s="61"/>
      <c r="MIK28" s="61"/>
      <c r="MIL28" s="61"/>
      <c r="MIM28" s="61"/>
      <c r="MIN28" s="61"/>
      <c r="MIO28" s="61"/>
      <c r="MIP28" s="61"/>
      <c r="MIQ28" s="61"/>
      <c r="MIR28" s="61"/>
      <c r="MIS28" s="61"/>
      <c r="MIT28" s="61"/>
      <c r="MIU28" s="61"/>
      <c r="MIV28" s="61"/>
      <c r="MIW28" s="61"/>
      <c r="MIX28" s="61"/>
      <c r="MIY28" s="61"/>
      <c r="MIZ28" s="61"/>
      <c r="MJA28" s="61"/>
      <c r="MJB28" s="61"/>
      <c r="MJC28" s="61"/>
      <c r="MJD28" s="61"/>
      <c r="MJE28" s="61"/>
      <c r="MJF28" s="61"/>
      <c r="MJG28" s="61"/>
      <c r="MJH28" s="61"/>
      <c r="MJI28" s="61"/>
      <c r="MJJ28" s="61"/>
      <c r="MJK28" s="61"/>
      <c r="MJL28" s="61"/>
      <c r="MJM28" s="61"/>
      <c r="MJN28" s="61"/>
      <c r="MJO28" s="61"/>
      <c r="MJP28" s="61"/>
      <c r="MJQ28" s="61"/>
      <c r="MJR28" s="61"/>
      <c r="MJS28" s="61"/>
      <c r="MJT28" s="61"/>
      <c r="MJU28" s="61"/>
      <c r="MJV28" s="61"/>
      <c r="MJW28" s="61"/>
      <c r="MJX28" s="61"/>
      <c r="MJY28" s="61"/>
      <c r="MJZ28" s="61"/>
      <c r="MKA28" s="61"/>
      <c r="MKB28" s="61"/>
      <c r="MKC28" s="61"/>
      <c r="MKD28" s="61"/>
      <c r="MKE28" s="61"/>
      <c r="MKF28" s="61"/>
      <c r="MKG28" s="61"/>
      <c r="MKH28" s="61"/>
      <c r="MKI28" s="61"/>
      <c r="MKJ28" s="61"/>
      <c r="MKK28" s="61"/>
      <c r="MKL28" s="61"/>
      <c r="MKM28" s="61"/>
      <c r="MKN28" s="61"/>
      <c r="MKO28" s="61"/>
      <c r="MKP28" s="61"/>
      <c r="MKQ28" s="61"/>
      <c r="MKR28" s="61"/>
      <c r="MKS28" s="61"/>
      <c r="MKT28" s="61"/>
      <c r="MKU28" s="61"/>
      <c r="MKV28" s="61"/>
      <c r="MKW28" s="61"/>
      <c r="MKX28" s="61"/>
      <c r="MKY28" s="61"/>
      <c r="MKZ28" s="61"/>
      <c r="MLA28" s="61"/>
      <c r="MLB28" s="61"/>
      <c r="MLC28" s="61"/>
      <c r="MLD28" s="61"/>
      <c r="MLE28" s="61"/>
      <c r="MLF28" s="61"/>
      <c r="MLG28" s="61"/>
      <c r="MLH28" s="61"/>
      <c r="MLI28" s="61"/>
      <c r="MLJ28" s="61"/>
      <c r="MLK28" s="61"/>
      <c r="MLL28" s="61"/>
      <c r="MLM28" s="61"/>
      <c r="MLN28" s="61"/>
      <c r="MLO28" s="61"/>
      <c r="MLP28" s="61"/>
      <c r="MLQ28" s="61"/>
      <c r="MLR28" s="61"/>
      <c r="MLS28" s="61"/>
      <c r="MLT28" s="61"/>
      <c r="MLU28" s="61"/>
      <c r="MLV28" s="61"/>
      <c r="MLW28" s="61"/>
      <c r="MLX28" s="61"/>
      <c r="MLY28" s="61"/>
      <c r="MLZ28" s="61"/>
      <c r="MMA28" s="61"/>
      <c r="MMB28" s="61"/>
      <c r="MMC28" s="61"/>
      <c r="MMD28" s="61"/>
      <c r="MME28" s="61"/>
      <c r="MMF28" s="61"/>
      <c r="MMG28" s="61"/>
      <c r="MMH28" s="61"/>
      <c r="MMI28" s="61"/>
      <c r="MMJ28" s="61"/>
      <c r="MMK28" s="61"/>
      <c r="MML28" s="61"/>
      <c r="MMM28" s="61"/>
      <c r="MMN28" s="61"/>
      <c r="MMO28" s="61"/>
      <c r="MMP28" s="61"/>
      <c r="MMQ28" s="61"/>
      <c r="MMR28" s="61"/>
      <c r="MMS28" s="61"/>
      <c r="MMT28" s="61"/>
      <c r="MMU28" s="61"/>
      <c r="MMV28" s="61"/>
      <c r="MMW28" s="61"/>
      <c r="MMX28" s="61"/>
      <c r="MMY28" s="61"/>
      <c r="MMZ28" s="61"/>
      <c r="MNA28" s="61"/>
      <c r="MNB28" s="61"/>
      <c r="MNC28" s="61"/>
      <c r="MND28" s="61"/>
      <c r="MNE28" s="61"/>
      <c r="MNF28" s="61"/>
      <c r="MNG28" s="61"/>
      <c r="MNH28" s="61"/>
      <c r="MNI28" s="61"/>
      <c r="MNJ28" s="61"/>
      <c r="MNK28" s="61"/>
      <c r="MNL28" s="61"/>
      <c r="MNM28" s="61"/>
      <c r="MNN28" s="61"/>
      <c r="MNO28" s="61"/>
      <c r="MNP28" s="61"/>
      <c r="MNQ28" s="61"/>
      <c r="MNR28" s="61"/>
      <c r="MNS28" s="61"/>
      <c r="MNT28" s="61"/>
      <c r="MNU28" s="61"/>
      <c r="MNV28" s="61"/>
      <c r="MNW28" s="61"/>
      <c r="MNX28" s="61"/>
      <c r="MNY28" s="61"/>
      <c r="MNZ28" s="61"/>
      <c r="MOA28" s="61"/>
      <c r="MOB28" s="61"/>
      <c r="MOC28" s="61"/>
      <c r="MOD28" s="61"/>
      <c r="MOE28" s="61"/>
      <c r="MOF28" s="61"/>
      <c r="MOG28" s="61"/>
      <c r="MOH28" s="61"/>
      <c r="MOI28" s="61"/>
      <c r="MOJ28" s="61"/>
      <c r="MOK28" s="61"/>
      <c r="MOL28" s="61"/>
      <c r="MOM28" s="61"/>
      <c r="MON28" s="61"/>
      <c r="MOO28" s="61"/>
      <c r="MOP28" s="61"/>
      <c r="MOQ28" s="61"/>
      <c r="MOR28" s="61"/>
      <c r="MOS28" s="61"/>
      <c r="MOT28" s="61"/>
      <c r="MOU28" s="61"/>
      <c r="MOV28" s="61"/>
      <c r="MOW28" s="61"/>
      <c r="MOX28" s="61"/>
      <c r="MOY28" s="61"/>
      <c r="MOZ28" s="61"/>
      <c r="MPA28" s="61"/>
      <c r="MPB28" s="61"/>
      <c r="MPC28" s="61"/>
      <c r="MPD28" s="61"/>
      <c r="MPE28" s="61"/>
      <c r="MPF28" s="61"/>
      <c r="MPG28" s="61"/>
      <c r="MPH28" s="61"/>
      <c r="MPI28" s="61"/>
      <c r="MPJ28" s="61"/>
      <c r="MPK28" s="61"/>
      <c r="MPL28" s="61"/>
      <c r="MPM28" s="61"/>
      <c r="MPN28" s="61"/>
      <c r="MPO28" s="61"/>
      <c r="MPP28" s="61"/>
      <c r="MPQ28" s="61"/>
      <c r="MPR28" s="61"/>
      <c r="MPS28" s="61"/>
      <c r="MPT28" s="61"/>
      <c r="MPU28" s="61"/>
      <c r="MPV28" s="61"/>
      <c r="MPW28" s="61"/>
      <c r="MPX28" s="61"/>
      <c r="MPY28" s="61"/>
      <c r="MPZ28" s="61"/>
      <c r="MQA28" s="61"/>
      <c r="MQB28" s="61"/>
      <c r="MQC28" s="61"/>
      <c r="MQD28" s="61"/>
      <c r="MQE28" s="61"/>
      <c r="MQF28" s="61"/>
      <c r="MQG28" s="61"/>
      <c r="MQH28" s="61"/>
      <c r="MQI28" s="61"/>
      <c r="MQJ28" s="61"/>
      <c r="MQK28" s="61"/>
      <c r="MQL28" s="61"/>
      <c r="MQM28" s="61"/>
      <c r="MQN28" s="61"/>
      <c r="MQO28" s="61"/>
      <c r="MQP28" s="61"/>
      <c r="MQQ28" s="61"/>
      <c r="MQR28" s="61"/>
      <c r="MQS28" s="61"/>
      <c r="MQT28" s="61"/>
      <c r="MQU28" s="61"/>
      <c r="MQV28" s="61"/>
      <c r="MQW28" s="61"/>
      <c r="MQX28" s="61"/>
      <c r="MQY28" s="61"/>
      <c r="MQZ28" s="61"/>
      <c r="MRA28" s="61"/>
      <c r="MRB28" s="61"/>
      <c r="MRC28" s="61"/>
      <c r="MRD28" s="61"/>
      <c r="MRE28" s="61"/>
      <c r="MRF28" s="61"/>
      <c r="MRG28" s="61"/>
      <c r="MRH28" s="61"/>
      <c r="MRI28" s="61"/>
      <c r="MRJ28" s="61"/>
      <c r="MRK28" s="61"/>
      <c r="MRL28" s="61"/>
      <c r="MRM28" s="61"/>
      <c r="MRN28" s="61"/>
      <c r="MRO28" s="61"/>
      <c r="MRP28" s="61"/>
      <c r="MRQ28" s="61"/>
      <c r="MRR28" s="61"/>
      <c r="MRS28" s="61"/>
      <c r="MRT28" s="61"/>
      <c r="MRU28" s="61"/>
      <c r="MRV28" s="61"/>
      <c r="MRW28" s="61"/>
      <c r="MRX28" s="61"/>
      <c r="MRY28" s="61"/>
      <c r="MRZ28" s="61"/>
      <c r="MSA28" s="61"/>
      <c r="MSB28" s="61"/>
      <c r="MSC28" s="61"/>
      <c r="MSD28" s="61"/>
      <c r="MSE28" s="61"/>
      <c r="MSF28" s="61"/>
      <c r="MSG28" s="61"/>
      <c r="MSH28" s="61"/>
      <c r="MSI28" s="61"/>
      <c r="MSJ28" s="61"/>
      <c r="MSK28" s="61"/>
      <c r="MSL28" s="61"/>
      <c r="MSM28" s="61"/>
      <c r="MSN28" s="61"/>
      <c r="MSO28" s="61"/>
      <c r="MSP28" s="61"/>
      <c r="MSQ28" s="61"/>
      <c r="MSR28" s="61"/>
      <c r="MSS28" s="61"/>
      <c r="MST28" s="61"/>
      <c r="MSU28" s="61"/>
      <c r="MSV28" s="61"/>
      <c r="MSW28" s="61"/>
      <c r="MSX28" s="61"/>
      <c r="MSY28" s="61"/>
      <c r="MSZ28" s="61"/>
      <c r="MTA28" s="61"/>
      <c r="MTB28" s="61"/>
      <c r="MTC28" s="61"/>
      <c r="MTD28" s="61"/>
      <c r="MTE28" s="61"/>
      <c r="MTF28" s="61"/>
      <c r="MTG28" s="61"/>
      <c r="MTH28" s="61"/>
      <c r="MTI28" s="61"/>
      <c r="MTJ28" s="61"/>
      <c r="MTK28" s="61"/>
      <c r="MTL28" s="61"/>
      <c r="MTM28" s="61"/>
      <c r="MTN28" s="61"/>
      <c r="MTO28" s="61"/>
      <c r="MTP28" s="61"/>
      <c r="MTQ28" s="61"/>
      <c r="MTR28" s="61"/>
      <c r="MTS28" s="61"/>
      <c r="MTT28" s="61"/>
      <c r="MTU28" s="61"/>
      <c r="MTV28" s="61"/>
      <c r="MTW28" s="61"/>
      <c r="MTX28" s="61"/>
      <c r="MTY28" s="61"/>
      <c r="MTZ28" s="61"/>
      <c r="MUA28" s="61"/>
      <c r="MUB28" s="61"/>
      <c r="MUC28" s="61"/>
      <c r="MUD28" s="61"/>
      <c r="MUE28" s="61"/>
      <c r="MUF28" s="61"/>
      <c r="MUG28" s="61"/>
      <c r="MUH28" s="61"/>
      <c r="MUI28" s="61"/>
      <c r="MUJ28" s="61"/>
      <c r="MUK28" s="61"/>
      <c r="MUL28" s="61"/>
      <c r="MUM28" s="61"/>
      <c r="MUN28" s="61"/>
      <c r="MUO28" s="61"/>
      <c r="MUP28" s="61"/>
      <c r="MUQ28" s="61"/>
      <c r="MUR28" s="61"/>
      <c r="MUS28" s="61"/>
      <c r="MUT28" s="61"/>
      <c r="MUU28" s="61"/>
      <c r="MUV28" s="61"/>
      <c r="MUW28" s="61"/>
      <c r="MUX28" s="61"/>
      <c r="MUY28" s="61"/>
      <c r="MUZ28" s="61"/>
      <c r="MVA28" s="61"/>
      <c r="MVB28" s="61"/>
      <c r="MVC28" s="61"/>
      <c r="MVD28" s="61"/>
      <c r="MVE28" s="61"/>
      <c r="MVF28" s="61"/>
      <c r="MVG28" s="61"/>
      <c r="MVH28" s="61"/>
      <c r="MVI28" s="61"/>
      <c r="MVJ28" s="61"/>
      <c r="MVK28" s="61"/>
      <c r="MVL28" s="61"/>
      <c r="MVM28" s="61"/>
      <c r="MVN28" s="61"/>
      <c r="MVO28" s="61"/>
      <c r="MVP28" s="61"/>
      <c r="MVQ28" s="61"/>
      <c r="MVR28" s="61"/>
      <c r="MVS28" s="61"/>
      <c r="MVT28" s="61"/>
      <c r="MVU28" s="61"/>
      <c r="MVV28" s="61"/>
      <c r="MVW28" s="61"/>
      <c r="MVX28" s="61"/>
      <c r="MVY28" s="61"/>
      <c r="MVZ28" s="61"/>
      <c r="MWA28" s="61"/>
      <c r="MWB28" s="61"/>
      <c r="MWC28" s="61"/>
      <c r="MWD28" s="61"/>
      <c r="MWE28" s="61"/>
      <c r="MWF28" s="61"/>
      <c r="MWG28" s="61"/>
      <c r="MWH28" s="61"/>
      <c r="MWI28" s="61"/>
      <c r="MWJ28" s="61"/>
      <c r="MWK28" s="61"/>
      <c r="MWL28" s="61"/>
      <c r="MWM28" s="61"/>
      <c r="MWN28" s="61"/>
      <c r="MWO28" s="61"/>
      <c r="MWP28" s="61"/>
      <c r="MWQ28" s="61"/>
      <c r="MWR28" s="61"/>
      <c r="MWS28" s="61"/>
      <c r="MWT28" s="61"/>
      <c r="MWU28" s="61"/>
      <c r="MWV28" s="61"/>
      <c r="MWW28" s="61"/>
      <c r="MWX28" s="61"/>
      <c r="MWY28" s="61"/>
      <c r="MWZ28" s="61"/>
      <c r="MXA28" s="61"/>
      <c r="MXB28" s="61"/>
      <c r="MXC28" s="61"/>
      <c r="MXD28" s="61"/>
      <c r="MXE28" s="61"/>
      <c r="MXF28" s="61"/>
      <c r="MXG28" s="61"/>
      <c r="MXH28" s="61"/>
      <c r="MXI28" s="61"/>
      <c r="MXJ28" s="61"/>
      <c r="MXK28" s="61"/>
      <c r="MXL28" s="61"/>
      <c r="MXM28" s="61"/>
      <c r="MXN28" s="61"/>
      <c r="MXO28" s="61"/>
      <c r="MXP28" s="61"/>
      <c r="MXQ28" s="61"/>
      <c r="MXR28" s="61"/>
      <c r="MXS28" s="61"/>
      <c r="MXT28" s="61"/>
      <c r="MXU28" s="61"/>
      <c r="MXV28" s="61"/>
      <c r="MXW28" s="61"/>
      <c r="MXX28" s="61"/>
      <c r="MXY28" s="61"/>
      <c r="MXZ28" s="61"/>
      <c r="MYA28" s="61"/>
      <c r="MYB28" s="61"/>
      <c r="MYC28" s="61"/>
      <c r="MYD28" s="61"/>
      <c r="MYE28" s="61"/>
      <c r="MYF28" s="61"/>
      <c r="MYG28" s="61"/>
      <c r="MYH28" s="61"/>
      <c r="MYI28" s="61"/>
      <c r="MYJ28" s="61"/>
      <c r="MYK28" s="61"/>
      <c r="MYL28" s="61"/>
      <c r="MYM28" s="61"/>
      <c r="MYN28" s="61"/>
      <c r="MYO28" s="61"/>
      <c r="MYP28" s="61"/>
      <c r="MYQ28" s="61"/>
      <c r="MYR28" s="61"/>
      <c r="MYS28" s="61"/>
      <c r="MYT28" s="61"/>
      <c r="MYU28" s="61"/>
      <c r="MYV28" s="61"/>
      <c r="MYW28" s="61"/>
      <c r="MYX28" s="61"/>
      <c r="MYY28" s="61"/>
      <c r="MYZ28" s="61"/>
      <c r="MZA28" s="61"/>
      <c r="MZB28" s="61"/>
      <c r="MZC28" s="61"/>
      <c r="MZD28" s="61"/>
      <c r="MZE28" s="61"/>
      <c r="MZF28" s="61"/>
      <c r="MZG28" s="61"/>
      <c r="MZH28" s="61"/>
      <c r="MZI28" s="61"/>
      <c r="MZJ28" s="61"/>
      <c r="MZK28" s="61"/>
      <c r="MZL28" s="61"/>
      <c r="MZM28" s="61"/>
      <c r="MZN28" s="61"/>
      <c r="MZO28" s="61"/>
      <c r="MZP28" s="61"/>
      <c r="MZQ28" s="61"/>
      <c r="MZR28" s="61"/>
      <c r="MZS28" s="61"/>
      <c r="MZT28" s="61"/>
      <c r="MZU28" s="61"/>
      <c r="MZV28" s="61"/>
      <c r="MZW28" s="61"/>
      <c r="MZX28" s="61"/>
      <c r="MZY28" s="61"/>
      <c r="MZZ28" s="61"/>
      <c r="NAA28" s="61"/>
      <c r="NAB28" s="61"/>
      <c r="NAC28" s="61"/>
      <c r="NAD28" s="61"/>
      <c r="NAE28" s="61"/>
      <c r="NAF28" s="61"/>
      <c r="NAG28" s="61"/>
      <c r="NAH28" s="61"/>
      <c r="NAI28" s="61"/>
      <c r="NAJ28" s="61"/>
      <c r="NAK28" s="61"/>
      <c r="NAL28" s="61"/>
      <c r="NAM28" s="61"/>
      <c r="NAN28" s="61"/>
      <c r="NAO28" s="61"/>
      <c r="NAP28" s="61"/>
      <c r="NAQ28" s="61"/>
      <c r="NAR28" s="61"/>
      <c r="NAS28" s="61"/>
      <c r="NAT28" s="61"/>
      <c r="NAU28" s="61"/>
      <c r="NAV28" s="61"/>
      <c r="NAW28" s="61"/>
      <c r="NAX28" s="61"/>
      <c r="NAY28" s="61"/>
      <c r="NAZ28" s="61"/>
      <c r="NBA28" s="61"/>
      <c r="NBB28" s="61"/>
      <c r="NBC28" s="61"/>
      <c r="NBD28" s="61"/>
      <c r="NBE28" s="61"/>
      <c r="NBF28" s="61"/>
      <c r="NBG28" s="61"/>
      <c r="NBH28" s="61"/>
      <c r="NBI28" s="61"/>
      <c r="NBJ28" s="61"/>
      <c r="NBK28" s="61"/>
      <c r="NBL28" s="61"/>
      <c r="NBM28" s="61"/>
      <c r="NBN28" s="61"/>
      <c r="NBO28" s="61"/>
      <c r="NBP28" s="61"/>
      <c r="NBQ28" s="61"/>
      <c r="NBR28" s="61"/>
      <c r="NBS28" s="61"/>
      <c r="NBT28" s="61"/>
      <c r="NBU28" s="61"/>
      <c r="NBV28" s="61"/>
      <c r="NBW28" s="61"/>
      <c r="NBX28" s="61"/>
      <c r="NBY28" s="61"/>
      <c r="NBZ28" s="61"/>
      <c r="NCA28" s="61"/>
      <c r="NCB28" s="61"/>
      <c r="NCC28" s="61"/>
      <c r="NCD28" s="61"/>
      <c r="NCE28" s="61"/>
      <c r="NCF28" s="61"/>
      <c r="NCG28" s="61"/>
      <c r="NCH28" s="61"/>
      <c r="NCI28" s="61"/>
      <c r="NCJ28" s="61"/>
      <c r="NCK28" s="61"/>
      <c r="NCL28" s="61"/>
      <c r="NCM28" s="61"/>
      <c r="NCN28" s="61"/>
      <c r="NCO28" s="61"/>
      <c r="NCP28" s="61"/>
      <c r="NCQ28" s="61"/>
      <c r="NCR28" s="61"/>
      <c r="NCS28" s="61"/>
      <c r="NCT28" s="61"/>
      <c r="NCU28" s="61"/>
      <c r="NCV28" s="61"/>
      <c r="NCW28" s="61"/>
      <c r="NCX28" s="61"/>
      <c r="NCY28" s="61"/>
      <c r="NCZ28" s="61"/>
      <c r="NDA28" s="61"/>
      <c r="NDB28" s="61"/>
      <c r="NDC28" s="61"/>
      <c r="NDD28" s="61"/>
      <c r="NDE28" s="61"/>
      <c r="NDF28" s="61"/>
      <c r="NDG28" s="61"/>
      <c r="NDH28" s="61"/>
      <c r="NDI28" s="61"/>
      <c r="NDJ28" s="61"/>
      <c r="NDK28" s="61"/>
      <c r="NDL28" s="61"/>
      <c r="NDM28" s="61"/>
      <c r="NDN28" s="61"/>
      <c r="NDO28" s="61"/>
      <c r="NDP28" s="61"/>
      <c r="NDQ28" s="61"/>
      <c r="NDR28" s="61"/>
      <c r="NDS28" s="61"/>
      <c r="NDT28" s="61"/>
      <c r="NDU28" s="61"/>
      <c r="NDV28" s="61"/>
      <c r="NDW28" s="61"/>
      <c r="NDX28" s="61"/>
      <c r="NDY28" s="61"/>
      <c r="NDZ28" s="61"/>
      <c r="NEA28" s="61"/>
      <c r="NEB28" s="61"/>
      <c r="NEC28" s="61"/>
      <c r="NED28" s="61"/>
      <c r="NEE28" s="61"/>
      <c r="NEF28" s="61"/>
      <c r="NEG28" s="61"/>
      <c r="NEH28" s="61"/>
      <c r="NEI28" s="61"/>
      <c r="NEJ28" s="61"/>
      <c r="NEK28" s="61"/>
      <c r="NEL28" s="61"/>
      <c r="NEM28" s="61"/>
      <c r="NEN28" s="61"/>
      <c r="NEO28" s="61"/>
      <c r="NEP28" s="61"/>
      <c r="NEQ28" s="61"/>
      <c r="NER28" s="61"/>
      <c r="NES28" s="61"/>
      <c r="NET28" s="61"/>
      <c r="NEU28" s="61"/>
      <c r="NEV28" s="61"/>
      <c r="NEW28" s="61"/>
      <c r="NEX28" s="61"/>
      <c r="NEY28" s="61"/>
      <c r="NEZ28" s="61"/>
      <c r="NFA28" s="61"/>
      <c r="NFB28" s="61"/>
      <c r="NFC28" s="61"/>
      <c r="NFD28" s="61"/>
      <c r="NFE28" s="61"/>
      <c r="NFF28" s="61"/>
      <c r="NFG28" s="61"/>
      <c r="NFH28" s="61"/>
      <c r="NFI28" s="61"/>
      <c r="NFJ28" s="61"/>
      <c r="NFK28" s="61"/>
      <c r="NFL28" s="61"/>
      <c r="NFM28" s="61"/>
      <c r="NFN28" s="61"/>
      <c r="NFO28" s="61"/>
      <c r="NFP28" s="61"/>
      <c r="NFQ28" s="61"/>
      <c r="NFR28" s="61"/>
      <c r="NFS28" s="61"/>
      <c r="NFT28" s="61"/>
      <c r="NFU28" s="61"/>
      <c r="NFV28" s="61"/>
      <c r="NFW28" s="61"/>
      <c r="NFX28" s="61"/>
      <c r="NFY28" s="61"/>
      <c r="NFZ28" s="61"/>
      <c r="NGA28" s="61"/>
      <c r="NGB28" s="61"/>
      <c r="NGC28" s="61"/>
      <c r="NGD28" s="61"/>
      <c r="NGE28" s="61"/>
      <c r="NGF28" s="61"/>
      <c r="NGG28" s="61"/>
      <c r="NGH28" s="61"/>
      <c r="NGI28" s="61"/>
      <c r="NGJ28" s="61"/>
      <c r="NGK28" s="61"/>
      <c r="NGL28" s="61"/>
      <c r="NGM28" s="61"/>
      <c r="NGN28" s="61"/>
      <c r="NGO28" s="61"/>
      <c r="NGP28" s="61"/>
      <c r="NGQ28" s="61"/>
      <c r="NGR28" s="61"/>
      <c r="NGS28" s="61"/>
      <c r="NGT28" s="61"/>
      <c r="NGU28" s="61"/>
      <c r="NGV28" s="61"/>
      <c r="NGW28" s="61"/>
      <c r="NGX28" s="61"/>
      <c r="NGY28" s="61"/>
      <c r="NGZ28" s="61"/>
      <c r="NHA28" s="61"/>
      <c r="NHB28" s="61"/>
      <c r="NHC28" s="61"/>
      <c r="NHD28" s="61"/>
      <c r="NHE28" s="61"/>
      <c r="NHF28" s="61"/>
      <c r="NHG28" s="61"/>
      <c r="NHH28" s="61"/>
      <c r="NHI28" s="61"/>
      <c r="NHJ28" s="61"/>
      <c r="NHK28" s="61"/>
      <c r="NHL28" s="61"/>
      <c r="NHM28" s="61"/>
      <c r="NHN28" s="61"/>
      <c r="NHO28" s="61"/>
      <c r="NHP28" s="61"/>
      <c r="NHQ28" s="61"/>
      <c r="NHR28" s="61"/>
      <c r="NHS28" s="61"/>
      <c r="NHT28" s="61"/>
      <c r="NHU28" s="61"/>
      <c r="NHV28" s="61"/>
      <c r="NHW28" s="61"/>
      <c r="NHX28" s="61"/>
      <c r="NHY28" s="61"/>
      <c r="NHZ28" s="61"/>
      <c r="NIA28" s="61"/>
      <c r="NIB28" s="61"/>
      <c r="NIC28" s="61"/>
      <c r="NID28" s="61"/>
      <c r="NIE28" s="61"/>
      <c r="NIF28" s="61"/>
      <c r="NIG28" s="61"/>
      <c r="NIH28" s="61"/>
      <c r="NII28" s="61"/>
      <c r="NIJ28" s="61"/>
      <c r="NIK28" s="61"/>
      <c r="NIL28" s="61"/>
      <c r="NIM28" s="61"/>
      <c r="NIN28" s="61"/>
      <c r="NIO28" s="61"/>
      <c r="NIP28" s="61"/>
      <c r="NIQ28" s="61"/>
      <c r="NIR28" s="61"/>
      <c r="NIS28" s="61"/>
      <c r="NIT28" s="61"/>
      <c r="NIU28" s="61"/>
      <c r="NIV28" s="61"/>
      <c r="NIW28" s="61"/>
      <c r="NIX28" s="61"/>
      <c r="NIY28" s="61"/>
      <c r="NIZ28" s="61"/>
      <c r="NJA28" s="61"/>
      <c r="NJB28" s="61"/>
      <c r="NJC28" s="61"/>
      <c r="NJD28" s="61"/>
      <c r="NJE28" s="61"/>
      <c r="NJF28" s="61"/>
      <c r="NJG28" s="61"/>
      <c r="NJH28" s="61"/>
      <c r="NJI28" s="61"/>
      <c r="NJJ28" s="61"/>
      <c r="NJK28" s="61"/>
      <c r="NJL28" s="61"/>
      <c r="NJM28" s="61"/>
      <c r="NJN28" s="61"/>
      <c r="NJO28" s="61"/>
      <c r="NJP28" s="61"/>
      <c r="NJQ28" s="61"/>
      <c r="NJR28" s="61"/>
      <c r="NJS28" s="61"/>
      <c r="NJT28" s="61"/>
      <c r="NJU28" s="61"/>
      <c r="NJV28" s="61"/>
      <c r="NJW28" s="61"/>
      <c r="NJX28" s="61"/>
      <c r="NJY28" s="61"/>
      <c r="NJZ28" s="61"/>
      <c r="NKA28" s="61"/>
      <c r="NKB28" s="61"/>
      <c r="NKC28" s="61"/>
      <c r="NKD28" s="61"/>
      <c r="NKE28" s="61"/>
      <c r="NKF28" s="61"/>
      <c r="NKG28" s="61"/>
      <c r="NKH28" s="61"/>
      <c r="NKI28" s="61"/>
      <c r="NKJ28" s="61"/>
      <c r="NKK28" s="61"/>
      <c r="NKL28" s="61"/>
      <c r="NKM28" s="61"/>
      <c r="NKN28" s="61"/>
      <c r="NKO28" s="61"/>
      <c r="NKP28" s="61"/>
      <c r="NKQ28" s="61"/>
      <c r="NKR28" s="61"/>
      <c r="NKS28" s="61"/>
      <c r="NKT28" s="61"/>
      <c r="NKU28" s="61"/>
      <c r="NKV28" s="61"/>
      <c r="NKW28" s="61"/>
      <c r="NKX28" s="61"/>
      <c r="NKY28" s="61"/>
      <c r="NKZ28" s="61"/>
      <c r="NLA28" s="61"/>
      <c r="NLB28" s="61"/>
      <c r="NLC28" s="61"/>
      <c r="NLD28" s="61"/>
      <c r="NLE28" s="61"/>
      <c r="NLF28" s="61"/>
      <c r="NLG28" s="61"/>
      <c r="NLH28" s="61"/>
      <c r="NLI28" s="61"/>
      <c r="NLJ28" s="61"/>
      <c r="NLK28" s="61"/>
      <c r="NLL28" s="61"/>
      <c r="NLM28" s="61"/>
      <c r="NLN28" s="61"/>
      <c r="NLO28" s="61"/>
      <c r="NLP28" s="61"/>
      <c r="NLQ28" s="61"/>
      <c r="NLR28" s="61"/>
      <c r="NLS28" s="61"/>
      <c r="NLT28" s="61"/>
      <c r="NLU28" s="61"/>
      <c r="NLV28" s="61"/>
      <c r="NLW28" s="61"/>
      <c r="NLX28" s="61"/>
      <c r="NLY28" s="61"/>
      <c r="NLZ28" s="61"/>
      <c r="NMA28" s="61"/>
      <c r="NMB28" s="61"/>
      <c r="NMC28" s="61"/>
      <c r="NMD28" s="61"/>
      <c r="NME28" s="61"/>
      <c r="NMF28" s="61"/>
      <c r="NMG28" s="61"/>
      <c r="NMH28" s="61"/>
      <c r="NMI28" s="61"/>
      <c r="NMJ28" s="61"/>
      <c r="NMK28" s="61"/>
      <c r="NML28" s="61"/>
      <c r="NMM28" s="61"/>
      <c r="NMN28" s="61"/>
      <c r="NMO28" s="61"/>
      <c r="NMP28" s="61"/>
      <c r="NMQ28" s="61"/>
      <c r="NMR28" s="61"/>
      <c r="NMS28" s="61"/>
      <c r="NMT28" s="61"/>
      <c r="NMU28" s="61"/>
      <c r="NMV28" s="61"/>
      <c r="NMW28" s="61"/>
      <c r="NMX28" s="61"/>
      <c r="NMY28" s="61"/>
      <c r="NMZ28" s="61"/>
      <c r="NNA28" s="61"/>
      <c r="NNB28" s="61"/>
      <c r="NNC28" s="61"/>
      <c r="NND28" s="61"/>
      <c r="NNE28" s="61"/>
      <c r="NNF28" s="61"/>
      <c r="NNG28" s="61"/>
      <c r="NNH28" s="61"/>
      <c r="NNI28" s="61"/>
      <c r="NNJ28" s="61"/>
      <c r="NNK28" s="61"/>
      <c r="NNL28" s="61"/>
      <c r="NNM28" s="61"/>
      <c r="NNN28" s="61"/>
      <c r="NNO28" s="61"/>
      <c r="NNP28" s="61"/>
      <c r="NNQ28" s="61"/>
      <c r="NNR28" s="61"/>
      <c r="NNS28" s="61"/>
      <c r="NNT28" s="61"/>
      <c r="NNU28" s="61"/>
      <c r="NNV28" s="61"/>
      <c r="NNW28" s="61"/>
      <c r="NNX28" s="61"/>
      <c r="NNY28" s="61"/>
      <c r="NNZ28" s="61"/>
      <c r="NOA28" s="61"/>
      <c r="NOB28" s="61"/>
      <c r="NOC28" s="61"/>
      <c r="NOD28" s="61"/>
      <c r="NOE28" s="61"/>
      <c r="NOF28" s="61"/>
      <c r="NOG28" s="61"/>
      <c r="NOH28" s="61"/>
      <c r="NOI28" s="61"/>
      <c r="NOJ28" s="61"/>
      <c r="NOK28" s="61"/>
      <c r="NOL28" s="61"/>
      <c r="NOM28" s="61"/>
      <c r="NON28" s="61"/>
      <c r="NOO28" s="61"/>
      <c r="NOP28" s="61"/>
      <c r="NOQ28" s="61"/>
      <c r="NOR28" s="61"/>
      <c r="NOS28" s="61"/>
      <c r="NOT28" s="61"/>
      <c r="NOU28" s="61"/>
      <c r="NOV28" s="61"/>
      <c r="NOW28" s="61"/>
      <c r="NOX28" s="61"/>
      <c r="NOY28" s="61"/>
      <c r="NOZ28" s="61"/>
      <c r="NPA28" s="61"/>
      <c r="NPB28" s="61"/>
      <c r="NPC28" s="61"/>
      <c r="NPD28" s="61"/>
      <c r="NPE28" s="61"/>
      <c r="NPF28" s="61"/>
      <c r="NPG28" s="61"/>
      <c r="NPH28" s="61"/>
      <c r="NPI28" s="61"/>
      <c r="NPJ28" s="61"/>
      <c r="NPK28" s="61"/>
      <c r="NPL28" s="61"/>
      <c r="NPM28" s="61"/>
      <c r="NPN28" s="61"/>
      <c r="NPO28" s="61"/>
      <c r="NPP28" s="61"/>
      <c r="NPQ28" s="61"/>
      <c r="NPR28" s="61"/>
      <c r="NPS28" s="61"/>
      <c r="NPT28" s="61"/>
      <c r="NPU28" s="61"/>
      <c r="NPV28" s="61"/>
      <c r="NPW28" s="61"/>
      <c r="NPX28" s="61"/>
      <c r="NPY28" s="61"/>
      <c r="NPZ28" s="61"/>
      <c r="NQA28" s="61"/>
      <c r="NQB28" s="61"/>
      <c r="NQC28" s="61"/>
      <c r="NQD28" s="61"/>
      <c r="NQE28" s="61"/>
      <c r="NQF28" s="61"/>
      <c r="NQG28" s="61"/>
      <c r="NQH28" s="61"/>
      <c r="NQI28" s="61"/>
      <c r="NQJ28" s="61"/>
      <c r="NQK28" s="61"/>
      <c r="NQL28" s="61"/>
      <c r="NQM28" s="61"/>
      <c r="NQN28" s="61"/>
      <c r="NQO28" s="61"/>
      <c r="NQP28" s="61"/>
      <c r="NQQ28" s="61"/>
      <c r="NQR28" s="61"/>
      <c r="NQS28" s="61"/>
      <c r="NQT28" s="61"/>
      <c r="NQU28" s="61"/>
      <c r="NQV28" s="61"/>
      <c r="NQW28" s="61"/>
      <c r="NQX28" s="61"/>
      <c r="NQY28" s="61"/>
      <c r="NQZ28" s="61"/>
      <c r="NRA28" s="61"/>
      <c r="NRB28" s="61"/>
      <c r="NRC28" s="61"/>
      <c r="NRD28" s="61"/>
      <c r="NRE28" s="61"/>
      <c r="NRF28" s="61"/>
      <c r="NRG28" s="61"/>
      <c r="NRH28" s="61"/>
      <c r="NRI28" s="61"/>
      <c r="NRJ28" s="61"/>
      <c r="NRK28" s="61"/>
      <c r="NRL28" s="61"/>
      <c r="NRM28" s="61"/>
      <c r="NRN28" s="61"/>
      <c r="NRO28" s="61"/>
      <c r="NRP28" s="61"/>
      <c r="NRQ28" s="61"/>
      <c r="NRR28" s="61"/>
      <c r="NRS28" s="61"/>
      <c r="NRT28" s="61"/>
      <c r="NRU28" s="61"/>
      <c r="NRV28" s="61"/>
      <c r="NRW28" s="61"/>
      <c r="NRX28" s="61"/>
      <c r="NRY28" s="61"/>
      <c r="NRZ28" s="61"/>
      <c r="NSA28" s="61"/>
      <c r="NSB28" s="61"/>
      <c r="NSC28" s="61"/>
      <c r="NSD28" s="61"/>
      <c r="NSE28" s="61"/>
      <c r="NSF28" s="61"/>
      <c r="NSG28" s="61"/>
      <c r="NSH28" s="61"/>
      <c r="NSI28" s="61"/>
      <c r="NSJ28" s="61"/>
      <c r="NSK28" s="61"/>
      <c r="NSL28" s="61"/>
      <c r="NSM28" s="61"/>
      <c r="NSN28" s="61"/>
      <c r="NSO28" s="61"/>
      <c r="NSP28" s="61"/>
      <c r="NSQ28" s="61"/>
      <c r="NSR28" s="61"/>
      <c r="NSS28" s="61"/>
      <c r="NST28" s="61"/>
      <c r="NSU28" s="61"/>
      <c r="NSV28" s="61"/>
      <c r="NSW28" s="61"/>
      <c r="NSX28" s="61"/>
      <c r="NSY28" s="61"/>
      <c r="NSZ28" s="61"/>
      <c r="NTA28" s="61"/>
      <c r="NTB28" s="61"/>
      <c r="NTC28" s="61"/>
      <c r="NTD28" s="61"/>
      <c r="NTE28" s="61"/>
      <c r="NTF28" s="61"/>
      <c r="NTG28" s="61"/>
      <c r="NTH28" s="61"/>
      <c r="NTI28" s="61"/>
      <c r="NTJ28" s="61"/>
      <c r="NTK28" s="61"/>
      <c r="NTL28" s="61"/>
      <c r="NTM28" s="61"/>
      <c r="NTN28" s="61"/>
      <c r="NTO28" s="61"/>
      <c r="NTP28" s="61"/>
      <c r="NTQ28" s="61"/>
      <c r="NTR28" s="61"/>
      <c r="NTS28" s="61"/>
      <c r="NTT28" s="61"/>
      <c r="NTU28" s="61"/>
      <c r="NTV28" s="61"/>
      <c r="NTW28" s="61"/>
      <c r="NTX28" s="61"/>
      <c r="NTY28" s="61"/>
      <c r="NTZ28" s="61"/>
      <c r="NUA28" s="61"/>
      <c r="NUB28" s="61"/>
      <c r="NUC28" s="61"/>
      <c r="NUD28" s="61"/>
      <c r="NUE28" s="61"/>
      <c r="NUF28" s="61"/>
      <c r="NUG28" s="61"/>
      <c r="NUH28" s="61"/>
      <c r="NUI28" s="61"/>
      <c r="NUJ28" s="61"/>
      <c r="NUK28" s="61"/>
      <c r="NUL28" s="61"/>
      <c r="NUM28" s="61"/>
      <c r="NUN28" s="61"/>
      <c r="NUO28" s="61"/>
      <c r="NUP28" s="61"/>
      <c r="NUQ28" s="61"/>
      <c r="NUR28" s="61"/>
      <c r="NUS28" s="61"/>
      <c r="NUT28" s="61"/>
      <c r="NUU28" s="61"/>
      <c r="NUV28" s="61"/>
      <c r="NUW28" s="61"/>
      <c r="NUX28" s="61"/>
      <c r="NUY28" s="61"/>
      <c r="NUZ28" s="61"/>
      <c r="NVA28" s="61"/>
      <c r="NVB28" s="61"/>
      <c r="NVC28" s="61"/>
      <c r="NVD28" s="61"/>
      <c r="NVE28" s="61"/>
      <c r="NVF28" s="61"/>
      <c r="NVG28" s="61"/>
      <c r="NVH28" s="61"/>
      <c r="NVI28" s="61"/>
      <c r="NVJ28" s="61"/>
      <c r="NVK28" s="61"/>
      <c r="NVL28" s="61"/>
      <c r="NVM28" s="61"/>
      <c r="NVN28" s="61"/>
      <c r="NVO28" s="61"/>
      <c r="NVP28" s="61"/>
      <c r="NVQ28" s="61"/>
      <c r="NVR28" s="61"/>
      <c r="NVS28" s="61"/>
      <c r="NVT28" s="61"/>
      <c r="NVU28" s="61"/>
      <c r="NVV28" s="61"/>
      <c r="NVW28" s="61"/>
      <c r="NVX28" s="61"/>
      <c r="NVY28" s="61"/>
      <c r="NVZ28" s="61"/>
      <c r="NWA28" s="61"/>
      <c r="NWB28" s="61"/>
      <c r="NWC28" s="61"/>
      <c r="NWD28" s="61"/>
      <c r="NWE28" s="61"/>
      <c r="NWF28" s="61"/>
      <c r="NWG28" s="61"/>
      <c r="NWH28" s="61"/>
      <c r="NWI28" s="61"/>
      <c r="NWJ28" s="61"/>
      <c r="NWK28" s="61"/>
      <c r="NWL28" s="61"/>
      <c r="NWM28" s="61"/>
      <c r="NWN28" s="61"/>
      <c r="NWO28" s="61"/>
      <c r="NWP28" s="61"/>
      <c r="NWQ28" s="61"/>
      <c r="NWR28" s="61"/>
      <c r="NWS28" s="61"/>
      <c r="NWT28" s="61"/>
      <c r="NWU28" s="61"/>
      <c r="NWV28" s="61"/>
      <c r="NWW28" s="61"/>
      <c r="NWX28" s="61"/>
      <c r="NWY28" s="61"/>
      <c r="NWZ28" s="61"/>
      <c r="NXA28" s="61"/>
      <c r="NXB28" s="61"/>
      <c r="NXC28" s="61"/>
      <c r="NXD28" s="61"/>
      <c r="NXE28" s="61"/>
      <c r="NXF28" s="61"/>
      <c r="NXG28" s="61"/>
      <c r="NXH28" s="61"/>
      <c r="NXI28" s="61"/>
      <c r="NXJ28" s="61"/>
      <c r="NXK28" s="61"/>
      <c r="NXL28" s="61"/>
      <c r="NXM28" s="61"/>
      <c r="NXN28" s="61"/>
      <c r="NXO28" s="61"/>
      <c r="NXP28" s="61"/>
      <c r="NXQ28" s="61"/>
      <c r="NXR28" s="61"/>
      <c r="NXS28" s="61"/>
      <c r="NXT28" s="61"/>
      <c r="NXU28" s="61"/>
      <c r="NXV28" s="61"/>
      <c r="NXW28" s="61"/>
      <c r="NXX28" s="61"/>
      <c r="NXY28" s="61"/>
      <c r="NXZ28" s="61"/>
      <c r="NYA28" s="61"/>
      <c r="NYB28" s="61"/>
      <c r="NYC28" s="61"/>
      <c r="NYD28" s="61"/>
      <c r="NYE28" s="61"/>
      <c r="NYF28" s="61"/>
      <c r="NYG28" s="61"/>
      <c r="NYH28" s="61"/>
      <c r="NYI28" s="61"/>
      <c r="NYJ28" s="61"/>
      <c r="NYK28" s="61"/>
      <c r="NYL28" s="61"/>
      <c r="NYM28" s="61"/>
      <c r="NYN28" s="61"/>
      <c r="NYO28" s="61"/>
      <c r="NYP28" s="61"/>
      <c r="NYQ28" s="61"/>
      <c r="NYR28" s="61"/>
      <c r="NYS28" s="61"/>
      <c r="NYT28" s="61"/>
      <c r="NYU28" s="61"/>
      <c r="NYV28" s="61"/>
      <c r="NYW28" s="61"/>
      <c r="NYX28" s="61"/>
      <c r="NYY28" s="61"/>
      <c r="NYZ28" s="61"/>
      <c r="NZA28" s="61"/>
      <c r="NZB28" s="61"/>
      <c r="NZC28" s="61"/>
      <c r="NZD28" s="61"/>
      <c r="NZE28" s="61"/>
      <c r="NZF28" s="61"/>
      <c r="NZG28" s="61"/>
      <c r="NZH28" s="61"/>
      <c r="NZI28" s="61"/>
      <c r="NZJ28" s="61"/>
      <c r="NZK28" s="61"/>
      <c r="NZL28" s="61"/>
      <c r="NZM28" s="61"/>
      <c r="NZN28" s="61"/>
      <c r="NZO28" s="61"/>
      <c r="NZP28" s="61"/>
      <c r="NZQ28" s="61"/>
      <c r="NZR28" s="61"/>
      <c r="NZS28" s="61"/>
      <c r="NZT28" s="61"/>
      <c r="NZU28" s="61"/>
      <c r="NZV28" s="61"/>
      <c r="NZW28" s="61"/>
      <c r="NZX28" s="61"/>
      <c r="NZY28" s="61"/>
      <c r="NZZ28" s="61"/>
      <c r="OAA28" s="61"/>
      <c r="OAB28" s="61"/>
      <c r="OAC28" s="61"/>
      <c r="OAD28" s="61"/>
      <c r="OAE28" s="61"/>
      <c r="OAF28" s="61"/>
      <c r="OAG28" s="61"/>
      <c r="OAH28" s="61"/>
      <c r="OAI28" s="61"/>
      <c r="OAJ28" s="61"/>
      <c r="OAK28" s="61"/>
      <c r="OAL28" s="61"/>
      <c r="OAM28" s="61"/>
      <c r="OAN28" s="61"/>
      <c r="OAO28" s="61"/>
      <c r="OAP28" s="61"/>
      <c r="OAQ28" s="61"/>
      <c r="OAR28" s="61"/>
      <c r="OAS28" s="61"/>
      <c r="OAT28" s="61"/>
      <c r="OAU28" s="61"/>
      <c r="OAV28" s="61"/>
      <c r="OAW28" s="61"/>
      <c r="OAX28" s="61"/>
      <c r="OAY28" s="61"/>
      <c r="OAZ28" s="61"/>
      <c r="OBA28" s="61"/>
      <c r="OBB28" s="61"/>
      <c r="OBC28" s="61"/>
      <c r="OBD28" s="61"/>
      <c r="OBE28" s="61"/>
      <c r="OBF28" s="61"/>
      <c r="OBG28" s="61"/>
      <c r="OBH28" s="61"/>
      <c r="OBI28" s="61"/>
      <c r="OBJ28" s="61"/>
      <c r="OBK28" s="61"/>
      <c r="OBL28" s="61"/>
      <c r="OBM28" s="61"/>
      <c r="OBN28" s="61"/>
      <c r="OBO28" s="61"/>
      <c r="OBP28" s="61"/>
      <c r="OBQ28" s="61"/>
      <c r="OBR28" s="61"/>
      <c r="OBS28" s="61"/>
      <c r="OBT28" s="61"/>
      <c r="OBU28" s="61"/>
      <c r="OBV28" s="61"/>
      <c r="OBW28" s="61"/>
      <c r="OBX28" s="61"/>
      <c r="OBY28" s="61"/>
      <c r="OBZ28" s="61"/>
      <c r="OCA28" s="61"/>
      <c r="OCB28" s="61"/>
      <c r="OCC28" s="61"/>
      <c r="OCD28" s="61"/>
      <c r="OCE28" s="61"/>
      <c r="OCF28" s="61"/>
      <c r="OCG28" s="61"/>
      <c r="OCH28" s="61"/>
      <c r="OCI28" s="61"/>
      <c r="OCJ28" s="61"/>
      <c r="OCK28" s="61"/>
      <c r="OCL28" s="61"/>
      <c r="OCM28" s="61"/>
      <c r="OCN28" s="61"/>
      <c r="OCO28" s="61"/>
      <c r="OCP28" s="61"/>
      <c r="OCQ28" s="61"/>
      <c r="OCR28" s="61"/>
      <c r="OCS28" s="61"/>
      <c r="OCT28" s="61"/>
      <c r="OCU28" s="61"/>
      <c r="OCV28" s="61"/>
      <c r="OCW28" s="61"/>
      <c r="OCX28" s="61"/>
      <c r="OCY28" s="61"/>
      <c r="OCZ28" s="61"/>
      <c r="ODA28" s="61"/>
      <c r="ODB28" s="61"/>
      <c r="ODC28" s="61"/>
      <c r="ODD28" s="61"/>
      <c r="ODE28" s="61"/>
      <c r="ODF28" s="61"/>
      <c r="ODG28" s="61"/>
      <c r="ODH28" s="61"/>
      <c r="ODI28" s="61"/>
      <c r="ODJ28" s="61"/>
      <c r="ODK28" s="61"/>
      <c r="ODL28" s="61"/>
      <c r="ODM28" s="61"/>
      <c r="ODN28" s="61"/>
      <c r="ODO28" s="61"/>
      <c r="ODP28" s="61"/>
      <c r="ODQ28" s="61"/>
      <c r="ODR28" s="61"/>
      <c r="ODS28" s="61"/>
      <c r="ODT28" s="61"/>
      <c r="ODU28" s="61"/>
      <c r="ODV28" s="61"/>
      <c r="ODW28" s="61"/>
      <c r="ODX28" s="61"/>
      <c r="ODY28" s="61"/>
      <c r="ODZ28" s="61"/>
      <c r="OEA28" s="61"/>
      <c r="OEB28" s="61"/>
      <c r="OEC28" s="61"/>
      <c r="OED28" s="61"/>
      <c r="OEE28" s="61"/>
      <c r="OEF28" s="61"/>
      <c r="OEG28" s="61"/>
      <c r="OEH28" s="61"/>
      <c r="OEI28" s="61"/>
      <c r="OEJ28" s="61"/>
      <c r="OEK28" s="61"/>
      <c r="OEL28" s="61"/>
      <c r="OEM28" s="61"/>
      <c r="OEN28" s="61"/>
      <c r="OEO28" s="61"/>
      <c r="OEP28" s="61"/>
      <c r="OEQ28" s="61"/>
      <c r="OER28" s="61"/>
      <c r="OES28" s="61"/>
      <c r="OET28" s="61"/>
      <c r="OEU28" s="61"/>
      <c r="OEV28" s="61"/>
      <c r="OEW28" s="61"/>
      <c r="OEX28" s="61"/>
      <c r="OEY28" s="61"/>
      <c r="OEZ28" s="61"/>
      <c r="OFA28" s="61"/>
      <c r="OFB28" s="61"/>
      <c r="OFC28" s="61"/>
      <c r="OFD28" s="61"/>
      <c r="OFE28" s="61"/>
      <c r="OFF28" s="61"/>
      <c r="OFG28" s="61"/>
      <c r="OFH28" s="61"/>
      <c r="OFI28" s="61"/>
      <c r="OFJ28" s="61"/>
      <c r="OFK28" s="61"/>
      <c r="OFL28" s="61"/>
      <c r="OFM28" s="61"/>
      <c r="OFN28" s="61"/>
      <c r="OFO28" s="61"/>
      <c r="OFP28" s="61"/>
      <c r="OFQ28" s="61"/>
      <c r="OFR28" s="61"/>
      <c r="OFS28" s="61"/>
      <c r="OFT28" s="61"/>
      <c r="OFU28" s="61"/>
      <c r="OFV28" s="61"/>
      <c r="OFW28" s="61"/>
      <c r="OFX28" s="61"/>
      <c r="OFY28" s="61"/>
      <c r="OFZ28" s="61"/>
      <c r="OGA28" s="61"/>
      <c r="OGB28" s="61"/>
      <c r="OGC28" s="61"/>
      <c r="OGD28" s="61"/>
      <c r="OGE28" s="61"/>
      <c r="OGF28" s="61"/>
      <c r="OGG28" s="61"/>
      <c r="OGH28" s="61"/>
      <c r="OGI28" s="61"/>
      <c r="OGJ28" s="61"/>
      <c r="OGK28" s="61"/>
      <c r="OGL28" s="61"/>
      <c r="OGM28" s="61"/>
      <c r="OGN28" s="61"/>
      <c r="OGO28" s="61"/>
      <c r="OGP28" s="61"/>
      <c r="OGQ28" s="61"/>
      <c r="OGR28" s="61"/>
      <c r="OGS28" s="61"/>
      <c r="OGT28" s="61"/>
      <c r="OGU28" s="61"/>
      <c r="OGV28" s="61"/>
      <c r="OGW28" s="61"/>
      <c r="OGX28" s="61"/>
      <c r="OGY28" s="61"/>
      <c r="OGZ28" s="61"/>
      <c r="OHA28" s="61"/>
      <c r="OHB28" s="61"/>
      <c r="OHC28" s="61"/>
      <c r="OHD28" s="61"/>
      <c r="OHE28" s="61"/>
      <c r="OHF28" s="61"/>
      <c r="OHG28" s="61"/>
      <c r="OHH28" s="61"/>
      <c r="OHI28" s="61"/>
      <c r="OHJ28" s="61"/>
      <c r="OHK28" s="61"/>
      <c r="OHL28" s="61"/>
      <c r="OHM28" s="61"/>
      <c r="OHN28" s="61"/>
      <c r="OHO28" s="61"/>
      <c r="OHP28" s="61"/>
      <c r="OHQ28" s="61"/>
      <c r="OHR28" s="61"/>
      <c r="OHS28" s="61"/>
      <c r="OHT28" s="61"/>
      <c r="OHU28" s="61"/>
      <c r="OHV28" s="61"/>
      <c r="OHW28" s="61"/>
      <c r="OHX28" s="61"/>
      <c r="OHY28" s="61"/>
      <c r="OHZ28" s="61"/>
      <c r="OIA28" s="61"/>
      <c r="OIB28" s="61"/>
      <c r="OIC28" s="61"/>
      <c r="OID28" s="61"/>
      <c r="OIE28" s="61"/>
      <c r="OIF28" s="61"/>
      <c r="OIG28" s="61"/>
      <c r="OIH28" s="61"/>
      <c r="OII28" s="61"/>
      <c r="OIJ28" s="61"/>
      <c r="OIK28" s="61"/>
      <c r="OIL28" s="61"/>
      <c r="OIM28" s="61"/>
      <c r="OIN28" s="61"/>
      <c r="OIO28" s="61"/>
      <c r="OIP28" s="61"/>
      <c r="OIQ28" s="61"/>
      <c r="OIR28" s="61"/>
      <c r="OIS28" s="61"/>
      <c r="OIT28" s="61"/>
      <c r="OIU28" s="61"/>
      <c r="OIV28" s="61"/>
      <c r="OIW28" s="61"/>
      <c r="OIX28" s="61"/>
      <c r="OIY28" s="61"/>
      <c r="OIZ28" s="61"/>
      <c r="OJA28" s="61"/>
      <c r="OJB28" s="61"/>
      <c r="OJC28" s="61"/>
      <c r="OJD28" s="61"/>
      <c r="OJE28" s="61"/>
      <c r="OJF28" s="61"/>
      <c r="OJG28" s="61"/>
      <c r="OJH28" s="61"/>
      <c r="OJI28" s="61"/>
      <c r="OJJ28" s="61"/>
      <c r="OJK28" s="61"/>
      <c r="OJL28" s="61"/>
      <c r="OJM28" s="61"/>
      <c r="OJN28" s="61"/>
      <c r="OJO28" s="61"/>
      <c r="OJP28" s="61"/>
      <c r="OJQ28" s="61"/>
      <c r="OJR28" s="61"/>
      <c r="OJS28" s="61"/>
      <c r="OJT28" s="61"/>
      <c r="OJU28" s="61"/>
      <c r="OJV28" s="61"/>
      <c r="OJW28" s="61"/>
      <c r="OJX28" s="61"/>
      <c r="OJY28" s="61"/>
      <c r="OJZ28" s="61"/>
      <c r="OKA28" s="61"/>
      <c r="OKB28" s="61"/>
      <c r="OKC28" s="61"/>
      <c r="OKD28" s="61"/>
      <c r="OKE28" s="61"/>
      <c r="OKF28" s="61"/>
      <c r="OKG28" s="61"/>
      <c r="OKH28" s="61"/>
      <c r="OKI28" s="61"/>
      <c r="OKJ28" s="61"/>
      <c r="OKK28" s="61"/>
      <c r="OKL28" s="61"/>
      <c r="OKM28" s="61"/>
      <c r="OKN28" s="61"/>
      <c r="OKO28" s="61"/>
      <c r="OKP28" s="61"/>
      <c r="OKQ28" s="61"/>
      <c r="OKR28" s="61"/>
      <c r="OKS28" s="61"/>
      <c r="OKT28" s="61"/>
      <c r="OKU28" s="61"/>
      <c r="OKV28" s="61"/>
      <c r="OKW28" s="61"/>
      <c r="OKX28" s="61"/>
      <c r="OKY28" s="61"/>
      <c r="OKZ28" s="61"/>
      <c r="OLA28" s="61"/>
      <c r="OLB28" s="61"/>
      <c r="OLC28" s="61"/>
      <c r="OLD28" s="61"/>
      <c r="OLE28" s="61"/>
      <c r="OLF28" s="61"/>
      <c r="OLG28" s="61"/>
      <c r="OLH28" s="61"/>
      <c r="OLI28" s="61"/>
      <c r="OLJ28" s="61"/>
      <c r="OLK28" s="61"/>
      <c r="OLL28" s="61"/>
      <c r="OLM28" s="61"/>
      <c r="OLN28" s="61"/>
      <c r="OLO28" s="61"/>
      <c r="OLP28" s="61"/>
      <c r="OLQ28" s="61"/>
      <c r="OLR28" s="61"/>
      <c r="OLS28" s="61"/>
      <c r="OLT28" s="61"/>
      <c r="OLU28" s="61"/>
      <c r="OLV28" s="61"/>
      <c r="OLW28" s="61"/>
      <c r="OLX28" s="61"/>
      <c r="OLY28" s="61"/>
      <c r="OLZ28" s="61"/>
      <c r="OMA28" s="61"/>
      <c r="OMB28" s="61"/>
      <c r="OMC28" s="61"/>
      <c r="OMD28" s="61"/>
      <c r="OME28" s="61"/>
      <c r="OMF28" s="61"/>
      <c r="OMG28" s="61"/>
      <c r="OMH28" s="61"/>
      <c r="OMI28" s="61"/>
      <c r="OMJ28" s="61"/>
      <c r="OMK28" s="61"/>
      <c r="OML28" s="61"/>
      <c r="OMM28" s="61"/>
      <c r="OMN28" s="61"/>
      <c r="OMO28" s="61"/>
      <c r="OMP28" s="61"/>
      <c r="OMQ28" s="61"/>
      <c r="OMR28" s="61"/>
      <c r="OMS28" s="61"/>
      <c r="OMT28" s="61"/>
      <c r="OMU28" s="61"/>
      <c r="OMV28" s="61"/>
      <c r="OMW28" s="61"/>
      <c r="OMX28" s="61"/>
      <c r="OMY28" s="61"/>
      <c r="OMZ28" s="61"/>
      <c r="ONA28" s="61"/>
      <c r="ONB28" s="61"/>
      <c r="ONC28" s="61"/>
      <c r="OND28" s="61"/>
      <c r="ONE28" s="61"/>
      <c r="ONF28" s="61"/>
      <c r="ONG28" s="61"/>
      <c r="ONH28" s="61"/>
      <c r="ONI28" s="61"/>
      <c r="ONJ28" s="61"/>
      <c r="ONK28" s="61"/>
      <c r="ONL28" s="61"/>
      <c r="ONM28" s="61"/>
      <c r="ONN28" s="61"/>
      <c r="ONO28" s="61"/>
      <c r="ONP28" s="61"/>
      <c r="ONQ28" s="61"/>
      <c r="ONR28" s="61"/>
      <c r="ONS28" s="61"/>
      <c r="ONT28" s="61"/>
      <c r="ONU28" s="61"/>
      <c r="ONV28" s="61"/>
      <c r="ONW28" s="61"/>
      <c r="ONX28" s="61"/>
      <c r="ONY28" s="61"/>
      <c r="ONZ28" s="61"/>
      <c r="OOA28" s="61"/>
      <c r="OOB28" s="61"/>
      <c r="OOC28" s="61"/>
      <c r="OOD28" s="61"/>
      <c r="OOE28" s="61"/>
      <c r="OOF28" s="61"/>
      <c r="OOG28" s="61"/>
      <c r="OOH28" s="61"/>
      <c r="OOI28" s="61"/>
      <c r="OOJ28" s="61"/>
      <c r="OOK28" s="61"/>
      <c r="OOL28" s="61"/>
      <c r="OOM28" s="61"/>
      <c r="OON28" s="61"/>
      <c r="OOO28" s="61"/>
      <c r="OOP28" s="61"/>
      <c r="OOQ28" s="61"/>
      <c r="OOR28" s="61"/>
      <c r="OOS28" s="61"/>
      <c r="OOT28" s="61"/>
      <c r="OOU28" s="61"/>
      <c r="OOV28" s="61"/>
      <c r="OOW28" s="61"/>
      <c r="OOX28" s="61"/>
      <c r="OOY28" s="61"/>
      <c r="OOZ28" s="61"/>
      <c r="OPA28" s="61"/>
      <c r="OPB28" s="61"/>
      <c r="OPC28" s="61"/>
      <c r="OPD28" s="61"/>
      <c r="OPE28" s="61"/>
      <c r="OPF28" s="61"/>
      <c r="OPG28" s="61"/>
      <c r="OPH28" s="61"/>
      <c r="OPI28" s="61"/>
      <c r="OPJ28" s="61"/>
      <c r="OPK28" s="61"/>
      <c r="OPL28" s="61"/>
      <c r="OPM28" s="61"/>
      <c r="OPN28" s="61"/>
      <c r="OPO28" s="61"/>
      <c r="OPP28" s="61"/>
      <c r="OPQ28" s="61"/>
      <c r="OPR28" s="61"/>
      <c r="OPS28" s="61"/>
      <c r="OPT28" s="61"/>
      <c r="OPU28" s="61"/>
      <c r="OPV28" s="61"/>
      <c r="OPW28" s="61"/>
      <c r="OPX28" s="61"/>
      <c r="OPY28" s="61"/>
      <c r="OPZ28" s="61"/>
      <c r="OQA28" s="61"/>
      <c r="OQB28" s="61"/>
      <c r="OQC28" s="61"/>
      <c r="OQD28" s="61"/>
      <c r="OQE28" s="61"/>
      <c r="OQF28" s="61"/>
      <c r="OQG28" s="61"/>
      <c r="OQH28" s="61"/>
      <c r="OQI28" s="61"/>
      <c r="OQJ28" s="61"/>
      <c r="OQK28" s="61"/>
      <c r="OQL28" s="61"/>
      <c r="OQM28" s="61"/>
      <c r="OQN28" s="61"/>
      <c r="OQO28" s="61"/>
      <c r="OQP28" s="61"/>
      <c r="OQQ28" s="61"/>
      <c r="OQR28" s="61"/>
      <c r="OQS28" s="61"/>
      <c r="OQT28" s="61"/>
      <c r="OQU28" s="61"/>
      <c r="OQV28" s="61"/>
      <c r="OQW28" s="61"/>
      <c r="OQX28" s="61"/>
      <c r="OQY28" s="61"/>
      <c r="OQZ28" s="61"/>
      <c r="ORA28" s="61"/>
      <c r="ORB28" s="61"/>
      <c r="ORC28" s="61"/>
      <c r="ORD28" s="61"/>
      <c r="ORE28" s="61"/>
      <c r="ORF28" s="61"/>
      <c r="ORG28" s="61"/>
      <c r="ORH28" s="61"/>
      <c r="ORI28" s="61"/>
      <c r="ORJ28" s="61"/>
      <c r="ORK28" s="61"/>
      <c r="ORL28" s="61"/>
      <c r="ORM28" s="61"/>
      <c r="ORN28" s="61"/>
      <c r="ORO28" s="61"/>
      <c r="ORP28" s="61"/>
      <c r="ORQ28" s="61"/>
      <c r="ORR28" s="61"/>
      <c r="ORS28" s="61"/>
      <c r="ORT28" s="61"/>
      <c r="ORU28" s="61"/>
      <c r="ORV28" s="61"/>
      <c r="ORW28" s="61"/>
      <c r="ORX28" s="61"/>
      <c r="ORY28" s="61"/>
      <c r="ORZ28" s="61"/>
      <c r="OSA28" s="61"/>
      <c r="OSB28" s="61"/>
      <c r="OSC28" s="61"/>
      <c r="OSD28" s="61"/>
      <c r="OSE28" s="61"/>
      <c r="OSF28" s="61"/>
      <c r="OSG28" s="61"/>
      <c r="OSH28" s="61"/>
      <c r="OSI28" s="61"/>
      <c r="OSJ28" s="61"/>
      <c r="OSK28" s="61"/>
      <c r="OSL28" s="61"/>
      <c r="OSM28" s="61"/>
      <c r="OSN28" s="61"/>
      <c r="OSO28" s="61"/>
      <c r="OSP28" s="61"/>
      <c r="OSQ28" s="61"/>
      <c r="OSR28" s="61"/>
      <c r="OSS28" s="61"/>
      <c r="OST28" s="61"/>
      <c r="OSU28" s="61"/>
      <c r="OSV28" s="61"/>
      <c r="OSW28" s="61"/>
      <c r="OSX28" s="61"/>
      <c r="OSY28" s="61"/>
      <c r="OSZ28" s="61"/>
      <c r="OTA28" s="61"/>
      <c r="OTB28" s="61"/>
      <c r="OTC28" s="61"/>
      <c r="OTD28" s="61"/>
      <c r="OTE28" s="61"/>
      <c r="OTF28" s="61"/>
      <c r="OTG28" s="61"/>
      <c r="OTH28" s="61"/>
      <c r="OTI28" s="61"/>
      <c r="OTJ28" s="61"/>
      <c r="OTK28" s="61"/>
      <c r="OTL28" s="61"/>
      <c r="OTM28" s="61"/>
      <c r="OTN28" s="61"/>
      <c r="OTO28" s="61"/>
      <c r="OTP28" s="61"/>
      <c r="OTQ28" s="61"/>
      <c r="OTR28" s="61"/>
      <c r="OTS28" s="61"/>
      <c r="OTT28" s="61"/>
      <c r="OTU28" s="61"/>
      <c r="OTV28" s="61"/>
      <c r="OTW28" s="61"/>
      <c r="OTX28" s="61"/>
      <c r="OTY28" s="61"/>
      <c r="OTZ28" s="61"/>
      <c r="OUA28" s="61"/>
      <c r="OUB28" s="61"/>
      <c r="OUC28" s="61"/>
      <c r="OUD28" s="61"/>
      <c r="OUE28" s="61"/>
      <c r="OUF28" s="61"/>
      <c r="OUG28" s="61"/>
      <c r="OUH28" s="61"/>
      <c r="OUI28" s="61"/>
      <c r="OUJ28" s="61"/>
      <c r="OUK28" s="61"/>
      <c r="OUL28" s="61"/>
      <c r="OUM28" s="61"/>
      <c r="OUN28" s="61"/>
      <c r="OUO28" s="61"/>
      <c r="OUP28" s="61"/>
      <c r="OUQ28" s="61"/>
      <c r="OUR28" s="61"/>
      <c r="OUS28" s="61"/>
      <c r="OUT28" s="61"/>
      <c r="OUU28" s="61"/>
      <c r="OUV28" s="61"/>
      <c r="OUW28" s="61"/>
      <c r="OUX28" s="61"/>
      <c r="OUY28" s="61"/>
      <c r="OUZ28" s="61"/>
      <c r="OVA28" s="61"/>
      <c r="OVB28" s="61"/>
      <c r="OVC28" s="61"/>
      <c r="OVD28" s="61"/>
      <c r="OVE28" s="61"/>
      <c r="OVF28" s="61"/>
      <c r="OVG28" s="61"/>
      <c r="OVH28" s="61"/>
      <c r="OVI28" s="61"/>
      <c r="OVJ28" s="61"/>
      <c r="OVK28" s="61"/>
      <c r="OVL28" s="61"/>
      <c r="OVM28" s="61"/>
      <c r="OVN28" s="61"/>
      <c r="OVO28" s="61"/>
      <c r="OVP28" s="61"/>
      <c r="OVQ28" s="61"/>
      <c r="OVR28" s="61"/>
      <c r="OVS28" s="61"/>
      <c r="OVT28" s="61"/>
      <c r="OVU28" s="61"/>
      <c r="OVV28" s="61"/>
      <c r="OVW28" s="61"/>
      <c r="OVX28" s="61"/>
      <c r="OVY28" s="61"/>
      <c r="OVZ28" s="61"/>
      <c r="OWA28" s="61"/>
      <c r="OWB28" s="61"/>
      <c r="OWC28" s="61"/>
      <c r="OWD28" s="61"/>
      <c r="OWE28" s="61"/>
      <c r="OWF28" s="61"/>
      <c r="OWG28" s="61"/>
      <c r="OWH28" s="61"/>
      <c r="OWI28" s="61"/>
      <c r="OWJ28" s="61"/>
      <c r="OWK28" s="61"/>
      <c r="OWL28" s="61"/>
      <c r="OWM28" s="61"/>
      <c r="OWN28" s="61"/>
      <c r="OWO28" s="61"/>
      <c r="OWP28" s="61"/>
      <c r="OWQ28" s="61"/>
      <c r="OWR28" s="61"/>
      <c r="OWS28" s="61"/>
      <c r="OWT28" s="61"/>
      <c r="OWU28" s="61"/>
      <c r="OWV28" s="61"/>
      <c r="OWW28" s="61"/>
      <c r="OWX28" s="61"/>
      <c r="OWY28" s="61"/>
      <c r="OWZ28" s="61"/>
      <c r="OXA28" s="61"/>
      <c r="OXB28" s="61"/>
      <c r="OXC28" s="61"/>
      <c r="OXD28" s="61"/>
      <c r="OXE28" s="61"/>
      <c r="OXF28" s="61"/>
      <c r="OXG28" s="61"/>
      <c r="OXH28" s="61"/>
      <c r="OXI28" s="61"/>
      <c r="OXJ28" s="61"/>
      <c r="OXK28" s="61"/>
      <c r="OXL28" s="61"/>
      <c r="OXM28" s="61"/>
      <c r="OXN28" s="61"/>
      <c r="OXO28" s="61"/>
      <c r="OXP28" s="61"/>
      <c r="OXQ28" s="61"/>
      <c r="OXR28" s="61"/>
      <c r="OXS28" s="61"/>
      <c r="OXT28" s="61"/>
      <c r="OXU28" s="61"/>
      <c r="OXV28" s="61"/>
      <c r="OXW28" s="61"/>
      <c r="OXX28" s="61"/>
      <c r="OXY28" s="61"/>
      <c r="OXZ28" s="61"/>
      <c r="OYA28" s="61"/>
      <c r="OYB28" s="61"/>
      <c r="OYC28" s="61"/>
      <c r="OYD28" s="61"/>
      <c r="OYE28" s="61"/>
      <c r="OYF28" s="61"/>
      <c r="OYG28" s="61"/>
      <c r="OYH28" s="61"/>
      <c r="OYI28" s="61"/>
      <c r="OYJ28" s="61"/>
      <c r="OYK28" s="61"/>
      <c r="OYL28" s="61"/>
      <c r="OYM28" s="61"/>
      <c r="OYN28" s="61"/>
      <c r="OYO28" s="61"/>
      <c r="OYP28" s="61"/>
      <c r="OYQ28" s="61"/>
      <c r="OYR28" s="61"/>
      <c r="OYS28" s="61"/>
      <c r="OYT28" s="61"/>
      <c r="OYU28" s="61"/>
      <c r="OYV28" s="61"/>
      <c r="OYW28" s="61"/>
      <c r="OYX28" s="61"/>
      <c r="OYY28" s="61"/>
      <c r="OYZ28" s="61"/>
      <c r="OZA28" s="61"/>
      <c r="OZB28" s="61"/>
      <c r="OZC28" s="61"/>
      <c r="OZD28" s="61"/>
      <c r="OZE28" s="61"/>
      <c r="OZF28" s="61"/>
      <c r="OZG28" s="61"/>
      <c r="OZH28" s="61"/>
      <c r="OZI28" s="61"/>
      <c r="OZJ28" s="61"/>
      <c r="OZK28" s="61"/>
      <c r="OZL28" s="61"/>
      <c r="OZM28" s="61"/>
      <c r="OZN28" s="61"/>
      <c r="OZO28" s="61"/>
      <c r="OZP28" s="61"/>
      <c r="OZQ28" s="61"/>
      <c r="OZR28" s="61"/>
      <c r="OZS28" s="61"/>
      <c r="OZT28" s="61"/>
      <c r="OZU28" s="61"/>
      <c r="OZV28" s="61"/>
      <c r="OZW28" s="61"/>
      <c r="OZX28" s="61"/>
      <c r="OZY28" s="61"/>
      <c r="OZZ28" s="61"/>
      <c r="PAA28" s="61"/>
      <c r="PAB28" s="61"/>
      <c r="PAC28" s="61"/>
      <c r="PAD28" s="61"/>
      <c r="PAE28" s="61"/>
      <c r="PAF28" s="61"/>
      <c r="PAG28" s="61"/>
      <c r="PAH28" s="61"/>
      <c r="PAI28" s="61"/>
      <c r="PAJ28" s="61"/>
      <c r="PAK28" s="61"/>
      <c r="PAL28" s="61"/>
      <c r="PAM28" s="61"/>
      <c r="PAN28" s="61"/>
      <c r="PAO28" s="61"/>
      <c r="PAP28" s="61"/>
      <c r="PAQ28" s="61"/>
      <c r="PAR28" s="61"/>
      <c r="PAS28" s="61"/>
      <c r="PAT28" s="61"/>
      <c r="PAU28" s="61"/>
      <c r="PAV28" s="61"/>
      <c r="PAW28" s="61"/>
      <c r="PAX28" s="61"/>
      <c r="PAY28" s="61"/>
      <c r="PAZ28" s="61"/>
      <c r="PBA28" s="61"/>
      <c r="PBB28" s="61"/>
      <c r="PBC28" s="61"/>
      <c r="PBD28" s="61"/>
      <c r="PBE28" s="61"/>
      <c r="PBF28" s="61"/>
      <c r="PBG28" s="61"/>
      <c r="PBH28" s="61"/>
      <c r="PBI28" s="61"/>
      <c r="PBJ28" s="61"/>
      <c r="PBK28" s="61"/>
      <c r="PBL28" s="61"/>
      <c r="PBM28" s="61"/>
      <c r="PBN28" s="61"/>
      <c r="PBO28" s="61"/>
      <c r="PBP28" s="61"/>
      <c r="PBQ28" s="61"/>
      <c r="PBR28" s="61"/>
      <c r="PBS28" s="61"/>
      <c r="PBT28" s="61"/>
      <c r="PBU28" s="61"/>
      <c r="PBV28" s="61"/>
      <c r="PBW28" s="61"/>
      <c r="PBX28" s="61"/>
      <c r="PBY28" s="61"/>
      <c r="PBZ28" s="61"/>
      <c r="PCA28" s="61"/>
      <c r="PCB28" s="61"/>
      <c r="PCC28" s="61"/>
      <c r="PCD28" s="61"/>
      <c r="PCE28" s="61"/>
      <c r="PCF28" s="61"/>
      <c r="PCG28" s="61"/>
      <c r="PCH28" s="61"/>
      <c r="PCI28" s="61"/>
      <c r="PCJ28" s="61"/>
      <c r="PCK28" s="61"/>
      <c r="PCL28" s="61"/>
      <c r="PCM28" s="61"/>
      <c r="PCN28" s="61"/>
      <c r="PCO28" s="61"/>
      <c r="PCP28" s="61"/>
      <c r="PCQ28" s="61"/>
      <c r="PCR28" s="61"/>
      <c r="PCS28" s="61"/>
      <c r="PCT28" s="61"/>
      <c r="PCU28" s="61"/>
      <c r="PCV28" s="61"/>
      <c r="PCW28" s="61"/>
      <c r="PCX28" s="61"/>
      <c r="PCY28" s="61"/>
      <c r="PCZ28" s="61"/>
      <c r="PDA28" s="61"/>
      <c r="PDB28" s="61"/>
      <c r="PDC28" s="61"/>
      <c r="PDD28" s="61"/>
      <c r="PDE28" s="61"/>
      <c r="PDF28" s="61"/>
      <c r="PDG28" s="61"/>
      <c r="PDH28" s="61"/>
      <c r="PDI28" s="61"/>
      <c r="PDJ28" s="61"/>
      <c r="PDK28" s="61"/>
      <c r="PDL28" s="61"/>
      <c r="PDM28" s="61"/>
      <c r="PDN28" s="61"/>
      <c r="PDO28" s="61"/>
      <c r="PDP28" s="61"/>
      <c r="PDQ28" s="61"/>
      <c r="PDR28" s="61"/>
      <c r="PDS28" s="61"/>
      <c r="PDT28" s="61"/>
      <c r="PDU28" s="61"/>
      <c r="PDV28" s="61"/>
      <c r="PDW28" s="61"/>
      <c r="PDX28" s="61"/>
      <c r="PDY28" s="61"/>
      <c r="PDZ28" s="61"/>
      <c r="PEA28" s="61"/>
      <c r="PEB28" s="61"/>
      <c r="PEC28" s="61"/>
      <c r="PED28" s="61"/>
      <c r="PEE28" s="61"/>
      <c r="PEF28" s="61"/>
      <c r="PEG28" s="61"/>
      <c r="PEH28" s="61"/>
      <c r="PEI28" s="61"/>
      <c r="PEJ28" s="61"/>
      <c r="PEK28" s="61"/>
      <c r="PEL28" s="61"/>
      <c r="PEM28" s="61"/>
      <c r="PEN28" s="61"/>
      <c r="PEO28" s="61"/>
      <c r="PEP28" s="61"/>
      <c r="PEQ28" s="61"/>
      <c r="PER28" s="61"/>
      <c r="PES28" s="61"/>
      <c r="PET28" s="61"/>
      <c r="PEU28" s="61"/>
      <c r="PEV28" s="61"/>
      <c r="PEW28" s="61"/>
      <c r="PEX28" s="61"/>
      <c r="PEY28" s="61"/>
      <c r="PEZ28" s="61"/>
      <c r="PFA28" s="61"/>
      <c r="PFB28" s="61"/>
      <c r="PFC28" s="61"/>
      <c r="PFD28" s="61"/>
      <c r="PFE28" s="61"/>
      <c r="PFF28" s="61"/>
      <c r="PFG28" s="61"/>
      <c r="PFH28" s="61"/>
      <c r="PFI28" s="61"/>
      <c r="PFJ28" s="61"/>
      <c r="PFK28" s="61"/>
      <c r="PFL28" s="61"/>
      <c r="PFM28" s="61"/>
      <c r="PFN28" s="61"/>
      <c r="PFO28" s="61"/>
      <c r="PFP28" s="61"/>
      <c r="PFQ28" s="61"/>
      <c r="PFR28" s="61"/>
      <c r="PFS28" s="61"/>
      <c r="PFT28" s="61"/>
      <c r="PFU28" s="61"/>
      <c r="PFV28" s="61"/>
      <c r="PFW28" s="61"/>
      <c r="PFX28" s="61"/>
      <c r="PFY28" s="61"/>
      <c r="PFZ28" s="61"/>
      <c r="PGA28" s="61"/>
      <c r="PGB28" s="61"/>
      <c r="PGC28" s="61"/>
      <c r="PGD28" s="61"/>
      <c r="PGE28" s="61"/>
      <c r="PGF28" s="61"/>
      <c r="PGG28" s="61"/>
      <c r="PGH28" s="61"/>
      <c r="PGI28" s="61"/>
      <c r="PGJ28" s="61"/>
      <c r="PGK28" s="61"/>
      <c r="PGL28" s="61"/>
      <c r="PGM28" s="61"/>
      <c r="PGN28" s="61"/>
      <c r="PGO28" s="61"/>
      <c r="PGP28" s="61"/>
      <c r="PGQ28" s="61"/>
      <c r="PGR28" s="61"/>
      <c r="PGS28" s="61"/>
      <c r="PGT28" s="61"/>
      <c r="PGU28" s="61"/>
      <c r="PGV28" s="61"/>
      <c r="PGW28" s="61"/>
      <c r="PGX28" s="61"/>
      <c r="PGY28" s="61"/>
      <c r="PGZ28" s="61"/>
      <c r="PHA28" s="61"/>
      <c r="PHB28" s="61"/>
      <c r="PHC28" s="61"/>
      <c r="PHD28" s="61"/>
      <c r="PHE28" s="61"/>
      <c r="PHF28" s="61"/>
      <c r="PHG28" s="61"/>
      <c r="PHH28" s="61"/>
      <c r="PHI28" s="61"/>
      <c r="PHJ28" s="61"/>
      <c r="PHK28" s="61"/>
      <c r="PHL28" s="61"/>
      <c r="PHM28" s="61"/>
      <c r="PHN28" s="61"/>
      <c r="PHO28" s="61"/>
      <c r="PHP28" s="61"/>
      <c r="PHQ28" s="61"/>
      <c r="PHR28" s="61"/>
      <c r="PHS28" s="61"/>
      <c r="PHT28" s="61"/>
      <c r="PHU28" s="61"/>
      <c r="PHV28" s="61"/>
      <c r="PHW28" s="61"/>
      <c r="PHX28" s="61"/>
      <c r="PHY28" s="61"/>
      <c r="PHZ28" s="61"/>
      <c r="PIA28" s="61"/>
      <c r="PIB28" s="61"/>
      <c r="PIC28" s="61"/>
      <c r="PID28" s="61"/>
      <c r="PIE28" s="61"/>
      <c r="PIF28" s="61"/>
      <c r="PIG28" s="61"/>
      <c r="PIH28" s="61"/>
      <c r="PII28" s="61"/>
      <c r="PIJ28" s="61"/>
      <c r="PIK28" s="61"/>
      <c r="PIL28" s="61"/>
      <c r="PIM28" s="61"/>
      <c r="PIN28" s="61"/>
      <c r="PIO28" s="61"/>
      <c r="PIP28" s="61"/>
      <c r="PIQ28" s="61"/>
      <c r="PIR28" s="61"/>
      <c r="PIS28" s="61"/>
      <c r="PIT28" s="61"/>
      <c r="PIU28" s="61"/>
      <c r="PIV28" s="61"/>
      <c r="PIW28" s="61"/>
      <c r="PIX28" s="61"/>
      <c r="PIY28" s="61"/>
      <c r="PIZ28" s="61"/>
      <c r="PJA28" s="61"/>
      <c r="PJB28" s="61"/>
      <c r="PJC28" s="61"/>
      <c r="PJD28" s="61"/>
      <c r="PJE28" s="61"/>
      <c r="PJF28" s="61"/>
      <c r="PJG28" s="61"/>
      <c r="PJH28" s="61"/>
      <c r="PJI28" s="61"/>
      <c r="PJJ28" s="61"/>
      <c r="PJK28" s="61"/>
      <c r="PJL28" s="61"/>
      <c r="PJM28" s="61"/>
      <c r="PJN28" s="61"/>
      <c r="PJO28" s="61"/>
      <c r="PJP28" s="61"/>
      <c r="PJQ28" s="61"/>
      <c r="PJR28" s="61"/>
      <c r="PJS28" s="61"/>
      <c r="PJT28" s="61"/>
      <c r="PJU28" s="61"/>
      <c r="PJV28" s="61"/>
      <c r="PJW28" s="61"/>
      <c r="PJX28" s="61"/>
      <c r="PJY28" s="61"/>
      <c r="PJZ28" s="61"/>
      <c r="PKA28" s="61"/>
      <c r="PKB28" s="61"/>
      <c r="PKC28" s="61"/>
      <c r="PKD28" s="61"/>
      <c r="PKE28" s="61"/>
      <c r="PKF28" s="61"/>
      <c r="PKG28" s="61"/>
      <c r="PKH28" s="61"/>
      <c r="PKI28" s="61"/>
      <c r="PKJ28" s="61"/>
      <c r="PKK28" s="61"/>
      <c r="PKL28" s="61"/>
      <c r="PKM28" s="61"/>
      <c r="PKN28" s="61"/>
      <c r="PKO28" s="61"/>
      <c r="PKP28" s="61"/>
      <c r="PKQ28" s="61"/>
      <c r="PKR28" s="61"/>
      <c r="PKS28" s="61"/>
      <c r="PKT28" s="61"/>
      <c r="PKU28" s="61"/>
      <c r="PKV28" s="61"/>
      <c r="PKW28" s="61"/>
      <c r="PKX28" s="61"/>
      <c r="PKY28" s="61"/>
      <c r="PKZ28" s="61"/>
      <c r="PLA28" s="61"/>
      <c r="PLB28" s="61"/>
      <c r="PLC28" s="61"/>
      <c r="PLD28" s="61"/>
      <c r="PLE28" s="61"/>
      <c r="PLF28" s="61"/>
      <c r="PLG28" s="61"/>
      <c r="PLH28" s="61"/>
      <c r="PLI28" s="61"/>
      <c r="PLJ28" s="61"/>
      <c r="PLK28" s="61"/>
      <c r="PLL28" s="61"/>
      <c r="PLM28" s="61"/>
      <c r="PLN28" s="61"/>
      <c r="PLO28" s="61"/>
      <c r="PLP28" s="61"/>
      <c r="PLQ28" s="61"/>
      <c r="PLR28" s="61"/>
      <c r="PLS28" s="61"/>
      <c r="PLT28" s="61"/>
      <c r="PLU28" s="61"/>
      <c r="PLV28" s="61"/>
      <c r="PLW28" s="61"/>
      <c r="PLX28" s="61"/>
      <c r="PLY28" s="61"/>
      <c r="PLZ28" s="61"/>
      <c r="PMA28" s="61"/>
      <c r="PMB28" s="61"/>
      <c r="PMC28" s="61"/>
      <c r="PMD28" s="61"/>
      <c r="PME28" s="61"/>
      <c r="PMF28" s="61"/>
      <c r="PMG28" s="61"/>
      <c r="PMH28" s="61"/>
      <c r="PMI28" s="61"/>
      <c r="PMJ28" s="61"/>
      <c r="PMK28" s="61"/>
      <c r="PML28" s="61"/>
      <c r="PMM28" s="61"/>
      <c r="PMN28" s="61"/>
      <c r="PMO28" s="61"/>
      <c r="PMP28" s="61"/>
      <c r="PMQ28" s="61"/>
      <c r="PMR28" s="61"/>
      <c r="PMS28" s="61"/>
      <c r="PMT28" s="61"/>
      <c r="PMU28" s="61"/>
      <c r="PMV28" s="61"/>
      <c r="PMW28" s="61"/>
      <c r="PMX28" s="61"/>
      <c r="PMY28" s="61"/>
      <c r="PMZ28" s="61"/>
      <c r="PNA28" s="61"/>
      <c r="PNB28" s="61"/>
      <c r="PNC28" s="61"/>
      <c r="PND28" s="61"/>
      <c r="PNE28" s="61"/>
      <c r="PNF28" s="61"/>
      <c r="PNG28" s="61"/>
      <c r="PNH28" s="61"/>
      <c r="PNI28" s="61"/>
      <c r="PNJ28" s="61"/>
      <c r="PNK28" s="61"/>
      <c r="PNL28" s="61"/>
      <c r="PNM28" s="61"/>
      <c r="PNN28" s="61"/>
      <c r="PNO28" s="61"/>
      <c r="PNP28" s="61"/>
      <c r="PNQ28" s="61"/>
      <c r="PNR28" s="61"/>
      <c r="PNS28" s="61"/>
      <c r="PNT28" s="61"/>
      <c r="PNU28" s="61"/>
      <c r="PNV28" s="61"/>
      <c r="PNW28" s="61"/>
      <c r="PNX28" s="61"/>
      <c r="PNY28" s="61"/>
      <c r="PNZ28" s="61"/>
      <c r="POA28" s="61"/>
      <c r="POB28" s="61"/>
      <c r="POC28" s="61"/>
      <c r="POD28" s="61"/>
      <c r="POE28" s="61"/>
      <c r="POF28" s="61"/>
      <c r="POG28" s="61"/>
      <c r="POH28" s="61"/>
      <c r="POI28" s="61"/>
      <c r="POJ28" s="61"/>
      <c r="POK28" s="61"/>
      <c r="POL28" s="61"/>
      <c r="POM28" s="61"/>
      <c r="PON28" s="61"/>
      <c r="POO28" s="61"/>
      <c r="POP28" s="61"/>
      <c r="POQ28" s="61"/>
      <c r="POR28" s="61"/>
      <c r="POS28" s="61"/>
      <c r="POT28" s="61"/>
      <c r="POU28" s="61"/>
      <c r="POV28" s="61"/>
      <c r="POW28" s="61"/>
      <c r="POX28" s="61"/>
      <c r="POY28" s="61"/>
      <c r="POZ28" s="61"/>
      <c r="PPA28" s="61"/>
      <c r="PPB28" s="61"/>
      <c r="PPC28" s="61"/>
      <c r="PPD28" s="61"/>
      <c r="PPE28" s="61"/>
      <c r="PPF28" s="61"/>
      <c r="PPG28" s="61"/>
      <c r="PPH28" s="61"/>
      <c r="PPI28" s="61"/>
      <c r="PPJ28" s="61"/>
      <c r="PPK28" s="61"/>
      <c r="PPL28" s="61"/>
      <c r="PPM28" s="61"/>
      <c r="PPN28" s="61"/>
      <c r="PPO28" s="61"/>
      <c r="PPP28" s="61"/>
      <c r="PPQ28" s="61"/>
      <c r="PPR28" s="61"/>
      <c r="PPS28" s="61"/>
      <c r="PPT28" s="61"/>
      <c r="PPU28" s="61"/>
      <c r="PPV28" s="61"/>
      <c r="PPW28" s="61"/>
      <c r="PPX28" s="61"/>
      <c r="PPY28" s="61"/>
      <c r="PPZ28" s="61"/>
      <c r="PQA28" s="61"/>
      <c r="PQB28" s="61"/>
      <c r="PQC28" s="61"/>
      <c r="PQD28" s="61"/>
      <c r="PQE28" s="61"/>
      <c r="PQF28" s="61"/>
      <c r="PQG28" s="61"/>
      <c r="PQH28" s="61"/>
      <c r="PQI28" s="61"/>
      <c r="PQJ28" s="61"/>
      <c r="PQK28" s="61"/>
      <c r="PQL28" s="61"/>
      <c r="PQM28" s="61"/>
      <c r="PQN28" s="61"/>
      <c r="PQO28" s="61"/>
      <c r="PQP28" s="61"/>
      <c r="PQQ28" s="61"/>
      <c r="PQR28" s="61"/>
      <c r="PQS28" s="61"/>
      <c r="PQT28" s="61"/>
      <c r="PQU28" s="61"/>
      <c r="PQV28" s="61"/>
      <c r="PQW28" s="61"/>
      <c r="PQX28" s="61"/>
      <c r="PQY28" s="61"/>
      <c r="PQZ28" s="61"/>
      <c r="PRA28" s="61"/>
      <c r="PRB28" s="61"/>
      <c r="PRC28" s="61"/>
      <c r="PRD28" s="61"/>
      <c r="PRE28" s="61"/>
      <c r="PRF28" s="61"/>
      <c r="PRG28" s="61"/>
      <c r="PRH28" s="61"/>
      <c r="PRI28" s="61"/>
      <c r="PRJ28" s="61"/>
      <c r="PRK28" s="61"/>
      <c r="PRL28" s="61"/>
      <c r="PRM28" s="61"/>
      <c r="PRN28" s="61"/>
      <c r="PRO28" s="61"/>
      <c r="PRP28" s="61"/>
      <c r="PRQ28" s="61"/>
      <c r="PRR28" s="61"/>
      <c r="PRS28" s="61"/>
      <c r="PRT28" s="61"/>
      <c r="PRU28" s="61"/>
      <c r="PRV28" s="61"/>
      <c r="PRW28" s="61"/>
      <c r="PRX28" s="61"/>
      <c r="PRY28" s="61"/>
      <c r="PRZ28" s="61"/>
      <c r="PSA28" s="61"/>
      <c r="PSB28" s="61"/>
      <c r="PSC28" s="61"/>
      <c r="PSD28" s="61"/>
      <c r="PSE28" s="61"/>
      <c r="PSF28" s="61"/>
      <c r="PSG28" s="61"/>
      <c r="PSH28" s="61"/>
      <c r="PSI28" s="61"/>
      <c r="PSJ28" s="61"/>
      <c r="PSK28" s="61"/>
      <c r="PSL28" s="61"/>
      <c r="PSM28" s="61"/>
      <c r="PSN28" s="61"/>
      <c r="PSO28" s="61"/>
      <c r="PSP28" s="61"/>
      <c r="PSQ28" s="61"/>
      <c r="PSR28" s="61"/>
      <c r="PSS28" s="61"/>
      <c r="PST28" s="61"/>
      <c r="PSU28" s="61"/>
      <c r="PSV28" s="61"/>
      <c r="PSW28" s="61"/>
      <c r="PSX28" s="61"/>
      <c r="PSY28" s="61"/>
      <c r="PSZ28" s="61"/>
      <c r="PTA28" s="61"/>
      <c r="PTB28" s="61"/>
      <c r="PTC28" s="61"/>
      <c r="PTD28" s="61"/>
      <c r="PTE28" s="61"/>
      <c r="PTF28" s="61"/>
      <c r="PTG28" s="61"/>
      <c r="PTH28" s="61"/>
      <c r="PTI28" s="61"/>
      <c r="PTJ28" s="61"/>
      <c r="PTK28" s="61"/>
      <c r="PTL28" s="61"/>
      <c r="PTM28" s="61"/>
      <c r="PTN28" s="61"/>
      <c r="PTO28" s="61"/>
      <c r="PTP28" s="61"/>
      <c r="PTQ28" s="61"/>
      <c r="PTR28" s="61"/>
      <c r="PTS28" s="61"/>
      <c r="PTT28" s="61"/>
      <c r="PTU28" s="61"/>
      <c r="PTV28" s="61"/>
      <c r="PTW28" s="61"/>
      <c r="PTX28" s="61"/>
      <c r="PTY28" s="61"/>
      <c r="PTZ28" s="61"/>
      <c r="PUA28" s="61"/>
      <c r="PUB28" s="61"/>
      <c r="PUC28" s="61"/>
      <c r="PUD28" s="61"/>
      <c r="PUE28" s="61"/>
      <c r="PUF28" s="61"/>
      <c r="PUG28" s="61"/>
      <c r="PUH28" s="61"/>
      <c r="PUI28" s="61"/>
      <c r="PUJ28" s="61"/>
      <c r="PUK28" s="61"/>
      <c r="PUL28" s="61"/>
      <c r="PUM28" s="61"/>
      <c r="PUN28" s="61"/>
      <c r="PUO28" s="61"/>
      <c r="PUP28" s="61"/>
      <c r="PUQ28" s="61"/>
      <c r="PUR28" s="61"/>
      <c r="PUS28" s="61"/>
      <c r="PUT28" s="61"/>
      <c r="PUU28" s="61"/>
      <c r="PUV28" s="61"/>
      <c r="PUW28" s="61"/>
      <c r="PUX28" s="61"/>
      <c r="PUY28" s="61"/>
      <c r="PUZ28" s="61"/>
      <c r="PVA28" s="61"/>
      <c r="PVB28" s="61"/>
      <c r="PVC28" s="61"/>
      <c r="PVD28" s="61"/>
      <c r="PVE28" s="61"/>
      <c r="PVF28" s="61"/>
      <c r="PVG28" s="61"/>
      <c r="PVH28" s="61"/>
      <c r="PVI28" s="61"/>
      <c r="PVJ28" s="61"/>
      <c r="PVK28" s="61"/>
      <c r="PVL28" s="61"/>
      <c r="PVM28" s="61"/>
      <c r="PVN28" s="61"/>
      <c r="PVO28" s="61"/>
      <c r="PVP28" s="61"/>
      <c r="PVQ28" s="61"/>
      <c r="PVR28" s="61"/>
      <c r="PVS28" s="61"/>
      <c r="PVT28" s="61"/>
      <c r="PVU28" s="61"/>
      <c r="PVV28" s="61"/>
      <c r="PVW28" s="61"/>
      <c r="PVX28" s="61"/>
      <c r="PVY28" s="61"/>
      <c r="PVZ28" s="61"/>
      <c r="PWA28" s="61"/>
      <c r="PWB28" s="61"/>
      <c r="PWC28" s="61"/>
      <c r="PWD28" s="61"/>
      <c r="PWE28" s="61"/>
      <c r="PWF28" s="61"/>
      <c r="PWG28" s="61"/>
      <c r="PWH28" s="61"/>
      <c r="PWI28" s="61"/>
      <c r="PWJ28" s="61"/>
      <c r="PWK28" s="61"/>
      <c r="PWL28" s="61"/>
      <c r="PWM28" s="61"/>
      <c r="PWN28" s="61"/>
      <c r="PWO28" s="61"/>
      <c r="PWP28" s="61"/>
      <c r="PWQ28" s="61"/>
      <c r="PWR28" s="61"/>
      <c r="PWS28" s="61"/>
      <c r="PWT28" s="61"/>
      <c r="PWU28" s="61"/>
      <c r="PWV28" s="61"/>
      <c r="PWW28" s="61"/>
      <c r="PWX28" s="61"/>
      <c r="PWY28" s="61"/>
      <c r="PWZ28" s="61"/>
      <c r="PXA28" s="61"/>
      <c r="PXB28" s="61"/>
      <c r="PXC28" s="61"/>
      <c r="PXD28" s="61"/>
      <c r="PXE28" s="61"/>
      <c r="PXF28" s="61"/>
      <c r="PXG28" s="61"/>
      <c r="PXH28" s="61"/>
      <c r="PXI28" s="61"/>
      <c r="PXJ28" s="61"/>
      <c r="PXK28" s="61"/>
      <c r="PXL28" s="61"/>
      <c r="PXM28" s="61"/>
      <c r="PXN28" s="61"/>
      <c r="PXO28" s="61"/>
      <c r="PXP28" s="61"/>
      <c r="PXQ28" s="61"/>
      <c r="PXR28" s="61"/>
      <c r="PXS28" s="61"/>
      <c r="PXT28" s="61"/>
      <c r="PXU28" s="61"/>
      <c r="PXV28" s="61"/>
      <c r="PXW28" s="61"/>
      <c r="PXX28" s="61"/>
      <c r="PXY28" s="61"/>
      <c r="PXZ28" s="61"/>
      <c r="PYA28" s="61"/>
      <c r="PYB28" s="61"/>
      <c r="PYC28" s="61"/>
      <c r="PYD28" s="61"/>
      <c r="PYE28" s="61"/>
      <c r="PYF28" s="61"/>
      <c r="PYG28" s="61"/>
      <c r="PYH28" s="61"/>
      <c r="PYI28" s="61"/>
      <c r="PYJ28" s="61"/>
      <c r="PYK28" s="61"/>
      <c r="PYL28" s="61"/>
      <c r="PYM28" s="61"/>
      <c r="PYN28" s="61"/>
      <c r="PYO28" s="61"/>
      <c r="PYP28" s="61"/>
      <c r="PYQ28" s="61"/>
      <c r="PYR28" s="61"/>
      <c r="PYS28" s="61"/>
      <c r="PYT28" s="61"/>
      <c r="PYU28" s="61"/>
      <c r="PYV28" s="61"/>
      <c r="PYW28" s="61"/>
      <c r="PYX28" s="61"/>
      <c r="PYY28" s="61"/>
      <c r="PYZ28" s="61"/>
      <c r="PZA28" s="61"/>
      <c r="PZB28" s="61"/>
      <c r="PZC28" s="61"/>
      <c r="PZD28" s="61"/>
      <c r="PZE28" s="61"/>
      <c r="PZF28" s="61"/>
      <c r="PZG28" s="61"/>
      <c r="PZH28" s="61"/>
      <c r="PZI28" s="61"/>
      <c r="PZJ28" s="61"/>
      <c r="PZK28" s="61"/>
      <c r="PZL28" s="61"/>
      <c r="PZM28" s="61"/>
      <c r="PZN28" s="61"/>
      <c r="PZO28" s="61"/>
      <c r="PZP28" s="61"/>
      <c r="PZQ28" s="61"/>
      <c r="PZR28" s="61"/>
      <c r="PZS28" s="61"/>
      <c r="PZT28" s="61"/>
      <c r="PZU28" s="61"/>
      <c r="PZV28" s="61"/>
      <c r="PZW28" s="61"/>
      <c r="PZX28" s="61"/>
      <c r="PZY28" s="61"/>
      <c r="PZZ28" s="61"/>
      <c r="QAA28" s="61"/>
      <c r="QAB28" s="61"/>
      <c r="QAC28" s="61"/>
      <c r="QAD28" s="61"/>
      <c r="QAE28" s="61"/>
      <c r="QAF28" s="61"/>
      <c r="QAG28" s="61"/>
      <c r="QAH28" s="61"/>
      <c r="QAI28" s="61"/>
      <c r="QAJ28" s="61"/>
      <c r="QAK28" s="61"/>
      <c r="QAL28" s="61"/>
      <c r="QAM28" s="61"/>
      <c r="QAN28" s="61"/>
      <c r="QAO28" s="61"/>
      <c r="QAP28" s="61"/>
      <c r="QAQ28" s="61"/>
      <c r="QAR28" s="61"/>
      <c r="QAS28" s="61"/>
      <c r="QAT28" s="61"/>
      <c r="QAU28" s="61"/>
      <c r="QAV28" s="61"/>
      <c r="QAW28" s="61"/>
      <c r="QAX28" s="61"/>
      <c r="QAY28" s="61"/>
      <c r="QAZ28" s="61"/>
      <c r="QBA28" s="61"/>
      <c r="QBB28" s="61"/>
      <c r="QBC28" s="61"/>
      <c r="QBD28" s="61"/>
      <c r="QBE28" s="61"/>
      <c r="QBF28" s="61"/>
      <c r="QBG28" s="61"/>
      <c r="QBH28" s="61"/>
      <c r="QBI28" s="61"/>
      <c r="QBJ28" s="61"/>
      <c r="QBK28" s="61"/>
      <c r="QBL28" s="61"/>
      <c r="QBM28" s="61"/>
      <c r="QBN28" s="61"/>
      <c r="QBO28" s="61"/>
      <c r="QBP28" s="61"/>
      <c r="QBQ28" s="61"/>
      <c r="QBR28" s="61"/>
      <c r="QBS28" s="61"/>
      <c r="QBT28" s="61"/>
      <c r="QBU28" s="61"/>
      <c r="QBV28" s="61"/>
      <c r="QBW28" s="61"/>
      <c r="QBX28" s="61"/>
      <c r="QBY28" s="61"/>
      <c r="QBZ28" s="61"/>
      <c r="QCA28" s="61"/>
      <c r="QCB28" s="61"/>
      <c r="QCC28" s="61"/>
      <c r="QCD28" s="61"/>
      <c r="QCE28" s="61"/>
      <c r="QCF28" s="61"/>
      <c r="QCG28" s="61"/>
      <c r="QCH28" s="61"/>
      <c r="QCI28" s="61"/>
      <c r="QCJ28" s="61"/>
      <c r="QCK28" s="61"/>
      <c r="QCL28" s="61"/>
      <c r="QCM28" s="61"/>
      <c r="QCN28" s="61"/>
      <c r="QCO28" s="61"/>
      <c r="QCP28" s="61"/>
      <c r="QCQ28" s="61"/>
      <c r="QCR28" s="61"/>
      <c r="QCS28" s="61"/>
      <c r="QCT28" s="61"/>
      <c r="QCU28" s="61"/>
      <c r="QCV28" s="61"/>
      <c r="QCW28" s="61"/>
      <c r="QCX28" s="61"/>
      <c r="QCY28" s="61"/>
      <c r="QCZ28" s="61"/>
      <c r="QDA28" s="61"/>
      <c r="QDB28" s="61"/>
      <c r="QDC28" s="61"/>
      <c r="QDD28" s="61"/>
      <c r="QDE28" s="61"/>
      <c r="QDF28" s="61"/>
      <c r="QDG28" s="61"/>
      <c r="QDH28" s="61"/>
      <c r="QDI28" s="61"/>
      <c r="QDJ28" s="61"/>
      <c r="QDK28" s="61"/>
      <c r="QDL28" s="61"/>
      <c r="QDM28" s="61"/>
      <c r="QDN28" s="61"/>
      <c r="QDO28" s="61"/>
      <c r="QDP28" s="61"/>
      <c r="QDQ28" s="61"/>
      <c r="QDR28" s="61"/>
      <c r="QDS28" s="61"/>
      <c r="QDT28" s="61"/>
      <c r="QDU28" s="61"/>
      <c r="QDV28" s="61"/>
      <c r="QDW28" s="61"/>
      <c r="QDX28" s="61"/>
      <c r="QDY28" s="61"/>
      <c r="QDZ28" s="61"/>
      <c r="QEA28" s="61"/>
      <c r="QEB28" s="61"/>
      <c r="QEC28" s="61"/>
      <c r="QED28" s="61"/>
      <c r="QEE28" s="61"/>
      <c r="QEF28" s="61"/>
      <c r="QEG28" s="61"/>
      <c r="QEH28" s="61"/>
      <c r="QEI28" s="61"/>
      <c r="QEJ28" s="61"/>
      <c r="QEK28" s="61"/>
      <c r="QEL28" s="61"/>
      <c r="QEM28" s="61"/>
      <c r="QEN28" s="61"/>
      <c r="QEO28" s="61"/>
      <c r="QEP28" s="61"/>
      <c r="QEQ28" s="61"/>
      <c r="QER28" s="61"/>
      <c r="QES28" s="61"/>
      <c r="QET28" s="61"/>
      <c r="QEU28" s="61"/>
      <c r="QEV28" s="61"/>
      <c r="QEW28" s="61"/>
      <c r="QEX28" s="61"/>
      <c r="QEY28" s="61"/>
      <c r="QEZ28" s="61"/>
      <c r="QFA28" s="61"/>
      <c r="QFB28" s="61"/>
      <c r="QFC28" s="61"/>
      <c r="QFD28" s="61"/>
      <c r="QFE28" s="61"/>
      <c r="QFF28" s="61"/>
      <c r="QFG28" s="61"/>
      <c r="QFH28" s="61"/>
      <c r="QFI28" s="61"/>
      <c r="QFJ28" s="61"/>
      <c r="QFK28" s="61"/>
      <c r="QFL28" s="61"/>
      <c r="QFM28" s="61"/>
      <c r="QFN28" s="61"/>
      <c r="QFO28" s="61"/>
      <c r="QFP28" s="61"/>
      <c r="QFQ28" s="61"/>
      <c r="QFR28" s="61"/>
      <c r="QFS28" s="61"/>
      <c r="QFT28" s="61"/>
      <c r="QFU28" s="61"/>
      <c r="QFV28" s="61"/>
      <c r="QFW28" s="61"/>
      <c r="QFX28" s="61"/>
      <c r="QFY28" s="61"/>
      <c r="QFZ28" s="61"/>
      <c r="QGA28" s="61"/>
      <c r="QGB28" s="61"/>
      <c r="QGC28" s="61"/>
      <c r="QGD28" s="61"/>
      <c r="QGE28" s="61"/>
      <c r="QGF28" s="61"/>
      <c r="QGG28" s="61"/>
      <c r="QGH28" s="61"/>
      <c r="QGI28" s="61"/>
      <c r="QGJ28" s="61"/>
      <c r="QGK28" s="61"/>
      <c r="QGL28" s="61"/>
      <c r="QGM28" s="61"/>
      <c r="QGN28" s="61"/>
      <c r="QGO28" s="61"/>
      <c r="QGP28" s="61"/>
      <c r="QGQ28" s="61"/>
      <c r="QGR28" s="61"/>
      <c r="QGS28" s="61"/>
      <c r="QGT28" s="61"/>
      <c r="QGU28" s="61"/>
      <c r="QGV28" s="61"/>
      <c r="QGW28" s="61"/>
      <c r="QGX28" s="61"/>
      <c r="QGY28" s="61"/>
      <c r="QGZ28" s="61"/>
      <c r="QHA28" s="61"/>
      <c r="QHB28" s="61"/>
      <c r="QHC28" s="61"/>
      <c r="QHD28" s="61"/>
      <c r="QHE28" s="61"/>
      <c r="QHF28" s="61"/>
      <c r="QHG28" s="61"/>
      <c r="QHH28" s="61"/>
      <c r="QHI28" s="61"/>
      <c r="QHJ28" s="61"/>
      <c r="QHK28" s="61"/>
      <c r="QHL28" s="61"/>
      <c r="QHM28" s="61"/>
      <c r="QHN28" s="61"/>
      <c r="QHO28" s="61"/>
      <c r="QHP28" s="61"/>
      <c r="QHQ28" s="61"/>
      <c r="QHR28" s="61"/>
      <c r="QHS28" s="61"/>
      <c r="QHT28" s="61"/>
      <c r="QHU28" s="61"/>
      <c r="QHV28" s="61"/>
      <c r="QHW28" s="61"/>
      <c r="QHX28" s="61"/>
      <c r="QHY28" s="61"/>
      <c r="QHZ28" s="61"/>
      <c r="QIA28" s="61"/>
      <c r="QIB28" s="61"/>
      <c r="QIC28" s="61"/>
      <c r="QID28" s="61"/>
      <c r="QIE28" s="61"/>
      <c r="QIF28" s="61"/>
      <c r="QIG28" s="61"/>
      <c r="QIH28" s="61"/>
      <c r="QII28" s="61"/>
      <c r="QIJ28" s="61"/>
      <c r="QIK28" s="61"/>
      <c r="QIL28" s="61"/>
      <c r="QIM28" s="61"/>
      <c r="QIN28" s="61"/>
      <c r="QIO28" s="61"/>
      <c r="QIP28" s="61"/>
      <c r="QIQ28" s="61"/>
      <c r="QIR28" s="61"/>
      <c r="QIS28" s="61"/>
      <c r="QIT28" s="61"/>
      <c r="QIU28" s="61"/>
      <c r="QIV28" s="61"/>
      <c r="QIW28" s="61"/>
      <c r="QIX28" s="61"/>
      <c r="QIY28" s="61"/>
      <c r="QIZ28" s="61"/>
      <c r="QJA28" s="61"/>
      <c r="QJB28" s="61"/>
      <c r="QJC28" s="61"/>
      <c r="QJD28" s="61"/>
      <c r="QJE28" s="61"/>
      <c r="QJF28" s="61"/>
      <c r="QJG28" s="61"/>
      <c r="QJH28" s="61"/>
      <c r="QJI28" s="61"/>
      <c r="QJJ28" s="61"/>
      <c r="QJK28" s="61"/>
      <c r="QJL28" s="61"/>
      <c r="QJM28" s="61"/>
      <c r="QJN28" s="61"/>
      <c r="QJO28" s="61"/>
      <c r="QJP28" s="61"/>
      <c r="QJQ28" s="61"/>
      <c r="QJR28" s="61"/>
      <c r="QJS28" s="61"/>
      <c r="QJT28" s="61"/>
      <c r="QJU28" s="61"/>
      <c r="QJV28" s="61"/>
      <c r="QJW28" s="61"/>
      <c r="QJX28" s="61"/>
      <c r="QJY28" s="61"/>
      <c r="QJZ28" s="61"/>
      <c r="QKA28" s="61"/>
      <c r="QKB28" s="61"/>
      <c r="QKC28" s="61"/>
      <c r="QKD28" s="61"/>
      <c r="QKE28" s="61"/>
      <c r="QKF28" s="61"/>
      <c r="QKG28" s="61"/>
      <c r="QKH28" s="61"/>
      <c r="QKI28" s="61"/>
      <c r="QKJ28" s="61"/>
      <c r="QKK28" s="61"/>
      <c r="QKL28" s="61"/>
      <c r="QKM28" s="61"/>
      <c r="QKN28" s="61"/>
      <c r="QKO28" s="61"/>
      <c r="QKP28" s="61"/>
      <c r="QKQ28" s="61"/>
      <c r="QKR28" s="61"/>
      <c r="QKS28" s="61"/>
      <c r="QKT28" s="61"/>
      <c r="QKU28" s="61"/>
      <c r="QKV28" s="61"/>
      <c r="QKW28" s="61"/>
      <c r="QKX28" s="61"/>
      <c r="QKY28" s="61"/>
      <c r="QKZ28" s="61"/>
      <c r="QLA28" s="61"/>
      <c r="QLB28" s="61"/>
      <c r="QLC28" s="61"/>
      <c r="QLD28" s="61"/>
      <c r="QLE28" s="61"/>
      <c r="QLF28" s="61"/>
      <c r="QLG28" s="61"/>
      <c r="QLH28" s="61"/>
      <c r="QLI28" s="61"/>
      <c r="QLJ28" s="61"/>
      <c r="QLK28" s="61"/>
      <c r="QLL28" s="61"/>
      <c r="QLM28" s="61"/>
      <c r="QLN28" s="61"/>
      <c r="QLO28" s="61"/>
      <c r="QLP28" s="61"/>
      <c r="QLQ28" s="61"/>
      <c r="QLR28" s="61"/>
      <c r="QLS28" s="61"/>
      <c r="QLT28" s="61"/>
      <c r="QLU28" s="61"/>
      <c r="QLV28" s="61"/>
      <c r="QLW28" s="61"/>
      <c r="QLX28" s="61"/>
      <c r="QLY28" s="61"/>
      <c r="QLZ28" s="61"/>
      <c r="QMA28" s="61"/>
      <c r="QMB28" s="61"/>
      <c r="QMC28" s="61"/>
      <c r="QMD28" s="61"/>
      <c r="QME28" s="61"/>
      <c r="QMF28" s="61"/>
      <c r="QMG28" s="61"/>
      <c r="QMH28" s="61"/>
      <c r="QMI28" s="61"/>
      <c r="QMJ28" s="61"/>
      <c r="QMK28" s="61"/>
      <c r="QML28" s="61"/>
      <c r="QMM28" s="61"/>
      <c r="QMN28" s="61"/>
      <c r="QMO28" s="61"/>
      <c r="QMP28" s="61"/>
      <c r="QMQ28" s="61"/>
      <c r="QMR28" s="61"/>
      <c r="QMS28" s="61"/>
      <c r="QMT28" s="61"/>
      <c r="QMU28" s="61"/>
      <c r="QMV28" s="61"/>
      <c r="QMW28" s="61"/>
      <c r="QMX28" s="61"/>
      <c r="QMY28" s="61"/>
      <c r="QMZ28" s="61"/>
      <c r="QNA28" s="61"/>
      <c r="QNB28" s="61"/>
      <c r="QNC28" s="61"/>
      <c r="QND28" s="61"/>
      <c r="QNE28" s="61"/>
      <c r="QNF28" s="61"/>
      <c r="QNG28" s="61"/>
      <c r="QNH28" s="61"/>
      <c r="QNI28" s="61"/>
      <c r="QNJ28" s="61"/>
      <c r="QNK28" s="61"/>
      <c r="QNL28" s="61"/>
      <c r="QNM28" s="61"/>
      <c r="QNN28" s="61"/>
      <c r="QNO28" s="61"/>
      <c r="QNP28" s="61"/>
      <c r="QNQ28" s="61"/>
      <c r="QNR28" s="61"/>
      <c r="QNS28" s="61"/>
      <c r="QNT28" s="61"/>
      <c r="QNU28" s="61"/>
      <c r="QNV28" s="61"/>
      <c r="QNW28" s="61"/>
      <c r="QNX28" s="61"/>
      <c r="QNY28" s="61"/>
      <c r="QNZ28" s="61"/>
      <c r="QOA28" s="61"/>
      <c r="QOB28" s="61"/>
      <c r="QOC28" s="61"/>
      <c r="QOD28" s="61"/>
      <c r="QOE28" s="61"/>
      <c r="QOF28" s="61"/>
      <c r="QOG28" s="61"/>
      <c r="QOH28" s="61"/>
      <c r="QOI28" s="61"/>
      <c r="QOJ28" s="61"/>
      <c r="QOK28" s="61"/>
      <c r="QOL28" s="61"/>
      <c r="QOM28" s="61"/>
      <c r="QON28" s="61"/>
      <c r="QOO28" s="61"/>
      <c r="QOP28" s="61"/>
      <c r="QOQ28" s="61"/>
      <c r="QOR28" s="61"/>
      <c r="QOS28" s="61"/>
      <c r="QOT28" s="61"/>
      <c r="QOU28" s="61"/>
      <c r="QOV28" s="61"/>
      <c r="QOW28" s="61"/>
      <c r="QOX28" s="61"/>
      <c r="QOY28" s="61"/>
      <c r="QOZ28" s="61"/>
      <c r="QPA28" s="61"/>
      <c r="QPB28" s="61"/>
      <c r="QPC28" s="61"/>
      <c r="QPD28" s="61"/>
      <c r="QPE28" s="61"/>
      <c r="QPF28" s="61"/>
      <c r="QPG28" s="61"/>
      <c r="QPH28" s="61"/>
      <c r="QPI28" s="61"/>
      <c r="QPJ28" s="61"/>
      <c r="QPK28" s="61"/>
      <c r="QPL28" s="61"/>
      <c r="QPM28" s="61"/>
      <c r="QPN28" s="61"/>
      <c r="QPO28" s="61"/>
      <c r="QPP28" s="61"/>
      <c r="QPQ28" s="61"/>
      <c r="QPR28" s="61"/>
      <c r="QPS28" s="61"/>
      <c r="QPT28" s="61"/>
      <c r="QPU28" s="61"/>
      <c r="QPV28" s="61"/>
      <c r="QPW28" s="61"/>
      <c r="QPX28" s="61"/>
      <c r="QPY28" s="61"/>
      <c r="QPZ28" s="61"/>
      <c r="QQA28" s="61"/>
      <c r="QQB28" s="61"/>
      <c r="QQC28" s="61"/>
      <c r="QQD28" s="61"/>
      <c r="QQE28" s="61"/>
      <c r="QQF28" s="61"/>
      <c r="QQG28" s="61"/>
      <c r="QQH28" s="61"/>
      <c r="QQI28" s="61"/>
      <c r="QQJ28" s="61"/>
      <c r="QQK28" s="61"/>
      <c r="QQL28" s="61"/>
      <c r="QQM28" s="61"/>
      <c r="QQN28" s="61"/>
      <c r="QQO28" s="61"/>
      <c r="QQP28" s="61"/>
      <c r="QQQ28" s="61"/>
      <c r="QQR28" s="61"/>
      <c r="QQS28" s="61"/>
      <c r="QQT28" s="61"/>
      <c r="QQU28" s="61"/>
      <c r="QQV28" s="61"/>
      <c r="QQW28" s="61"/>
      <c r="QQX28" s="61"/>
      <c r="QQY28" s="61"/>
      <c r="QQZ28" s="61"/>
      <c r="QRA28" s="61"/>
      <c r="QRB28" s="61"/>
      <c r="QRC28" s="61"/>
      <c r="QRD28" s="61"/>
      <c r="QRE28" s="61"/>
      <c r="QRF28" s="61"/>
      <c r="QRG28" s="61"/>
      <c r="QRH28" s="61"/>
      <c r="QRI28" s="61"/>
      <c r="QRJ28" s="61"/>
      <c r="QRK28" s="61"/>
      <c r="QRL28" s="61"/>
      <c r="QRM28" s="61"/>
      <c r="QRN28" s="61"/>
      <c r="QRO28" s="61"/>
      <c r="QRP28" s="61"/>
      <c r="QRQ28" s="61"/>
      <c r="QRR28" s="61"/>
      <c r="QRS28" s="61"/>
      <c r="QRT28" s="61"/>
      <c r="QRU28" s="61"/>
      <c r="QRV28" s="61"/>
      <c r="QRW28" s="61"/>
      <c r="QRX28" s="61"/>
      <c r="QRY28" s="61"/>
      <c r="QRZ28" s="61"/>
      <c r="QSA28" s="61"/>
      <c r="QSB28" s="61"/>
      <c r="QSC28" s="61"/>
      <c r="QSD28" s="61"/>
      <c r="QSE28" s="61"/>
      <c r="QSF28" s="61"/>
      <c r="QSG28" s="61"/>
      <c r="QSH28" s="61"/>
      <c r="QSI28" s="61"/>
      <c r="QSJ28" s="61"/>
      <c r="QSK28" s="61"/>
      <c r="QSL28" s="61"/>
      <c r="QSM28" s="61"/>
      <c r="QSN28" s="61"/>
      <c r="QSO28" s="61"/>
      <c r="QSP28" s="61"/>
      <c r="QSQ28" s="61"/>
      <c r="QSR28" s="61"/>
      <c r="QSS28" s="61"/>
      <c r="QST28" s="61"/>
      <c r="QSU28" s="61"/>
      <c r="QSV28" s="61"/>
      <c r="QSW28" s="61"/>
      <c r="QSX28" s="61"/>
      <c r="QSY28" s="61"/>
      <c r="QSZ28" s="61"/>
      <c r="QTA28" s="61"/>
      <c r="QTB28" s="61"/>
      <c r="QTC28" s="61"/>
      <c r="QTD28" s="61"/>
      <c r="QTE28" s="61"/>
      <c r="QTF28" s="61"/>
      <c r="QTG28" s="61"/>
      <c r="QTH28" s="61"/>
      <c r="QTI28" s="61"/>
      <c r="QTJ28" s="61"/>
      <c r="QTK28" s="61"/>
      <c r="QTL28" s="61"/>
      <c r="QTM28" s="61"/>
      <c r="QTN28" s="61"/>
      <c r="QTO28" s="61"/>
      <c r="QTP28" s="61"/>
      <c r="QTQ28" s="61"/>
      <c r="QTR28" s="61"/>
      <c r="QTS28" s="61"/>
      <c r="QTT28" s="61"/>
      <c r="QTU28" s="61"/>
      <c r="QTV28" s="61"/>
      <c r="QTW28" s="61"/>
      <c r="QTX28" s="61"/>
      <c r="QTY28" s="61"/>
      <c r="QTZ28" s="61"/>
      <c r="QUA28" s="61"/>
      <c r="QUB28" s="61"/>
      <c r="QUC28" s="61"/>
      <c r="QUD28" s="61"/>
      <c r="QUE28" s="61"/>
      <c r="QUF28" s="61"/>
      <c r="QUG28" s="61"/>
      <c r="QUH28" s="61"/>
      <c r="QUI28" s="61"/>
      <c r="QUJ28" s="61"/>
      <c r="QUK28" s="61"/>
      <c r="QUL28" s="61"/>
      <c r="QUM28" s="61"/>
      <c r="QUN28" s="61"/>
      <c r="QUO28" s="61"/>
      <c r="QUP28" s="61"/>
      <c r="QUQ28" s="61"/>
      <c r="QUR28" s="61"/>
      <c r="QUS28" s="61"/>
      <c r="QUT28" s="61"/>
      <c r="QUU28" s="61"/>
      <c r="QUV28" s="61"/>
      <c r="QUW28" s="61"/>
      <c r="QUX28" s="61"/>
      <c r="QUY28" s="61"/>
      <c r="QUZ28" s="61"/>
      <c r="QVA28" s="61"/>
      <c r="QVB28" s="61"/>
      <c r="QVC28" s="61"/>
      <c r="QVD28" s="61"/>
      <c r="QVE28" s="61"/>
      <c r="QVF28" s="61"/>
      <c r="QVG28" s="61"/>
      <c r="QVH28" s="61"/>
      <c r="QVI28" s="61"/>
      <c r="QVJ28" s="61"/>
      <c r="QVK28" s="61"/>
      <c r="QVL28" s="61"/>
      <c r="QVM28" s="61"/>
      <c r="QVN28" s="61"/>
      <c r="QVO28" s="61"/>
      <c r="QVP28" s="61"/>
      <c r="QVQ28" s="61"/>
      <c r="QVR28" s="61"/>
      <c r="QVS28" s="61"/>
      <c r="QVT28" s="61"/>
      <c r="QVU28" s="61"/>
      <c r="QVV28" s="61"/>
      <c r="QVW28" s="61"/>
      <c r="QVX28" s="61"/>
      <c r="QVY28" s="61"/>
      <c r="QVZ28" s="61"/>
      <c r="QWA28" s="61"/>
      <c r="QWB28" s="61"/>
      <c r="QWC28" s="61"/>
      <c r="QWD28" s="61"/>
      <c r="QWE28" s="61"/>
      <c r="QWF28" s="61"/>
      <c r="QWG28" s="61"/>
      <c r="QWH28" s="61"/>
      <c r="QWI28" s="61"/>
      <c r="QWJ28" s="61"/>
      <c r="QWK28" s="61"/>
      <c r="QWL28" s="61"/>
      <c r="QWM28" s="61"/>
      <c r="QWN28" s="61"/>
      <c r="QWO28" s="61"/>
      <c r="QWP28" s="61"/>
      <c r="QWQ28" s="61"/>
      <c r="QWR28" s="61"/>
      <c r="QWS28" s="61"/>
      <c r="QWT28" s="61"/>
      <c r="QWU28" s="61"/>
      <c r="QWV28" s="61"/>
      <c r="QWW28" s="61"/>
      <c r="QWX28" s="61"/>
      <c r="QWY28" s="61"/>
      <c r="QWZ28" s="61"/>
      <c r="QXA28" s="61"/>
      <c r="QXB28" s="61"/>
      <c r="QXC28" s="61"/>
      <c r="QXD28" s="61"/>
      <c r="QXE28" s="61"/>
      <c r="QXF28" s="61"/>
      <c r="QXG28" s="61"/>
      <c r="QXH28" s="61"/>
      <c r="QXI28" s="61"/>
      <c r="QXJ28" s="61"/>
      <c r="QXK28" s="61"/>
      <c r="QXL28" s="61"/>
      <c r="QXM28" s="61"/>
      <c r="QXN28" s="61"/>
      <c r="QXO28" s="61"/>
      <c r="QXP28" s="61"/>
      <c r="QXQ28" s="61"/>
      <c r="QXR28" s="61"/>
      <c r="QXS28" s="61"/>
      <c r="QXT28" s="61"/>
      <c r="QXU28" s="61"/>
      <c r="QXV28" s="61"/>
      <c r="QXW28" s="61"/>
      <c r="QXX28" s="61"/>
      <c r="QXY28" s="61"/>
      <c r="QXZ28" s="61"/>
      <c r="QYA28" s="61"/>
      <c r="QYB28" s="61"/>
      <c r="QYC28" s="61"/>
      <c r="QYD28" s="61"/>
      <c r="QYE28" s="61"/>
      <c r="QYF28" s="61"/>
      <c r="QYG28" s="61"/>
      <c r="QYH28" s="61"/>
      <c r="QYI28" s="61"/>
      <c r="QYJ28" s="61"/>
      <c r="QYK28" s="61"/>
      <c r="QYL28" s="61"/>
      <c r="QYM28" s="61"/>
      <c r="QYN28" s="61"/>
      <c r="QYO28" s="61"/>
      <c r="QYP28" s="61"/>
      <c r="QYQ28" s="61"/>
      <c r="QYR28" s="61"/>
      <c r="QYS28" s="61"/>
      <c r="QYT28" s="61"/>
      <c r="QYU28" s="61"/>
      <c r="QYV28" s="61"/>
      <c r="QYW28" s="61"/>
      <c r="QYX28" s="61"/>
      <c r="QYY28" s="61"/>
      <c r="QYZ28" s="61"/>
      <c r="QZA28" s="61"/>
      <c r="QZB28" s="61"/>
      <c r="QZC28" s="61"/>
      <c r="QZD28" s="61"/>
      <c r="QZE28" s="61"/>
      <c r="QZF28" s="61"/>
      <c r="QZG28" s="61"/>
      <c r="QZH28" s="61"/>
      <c r="QZI28" s="61"/>
      <c r="QZJ28" s="61"/>
      <c r="QZK28" s="61"/>
      <c r="QZL28" s="61"/>
      <c r="QZM28" s="61"/>
      <c r="QZN28" s="61"/>
      <c r="QZO28" s="61"/>
      <c r="QZP28" s="61"/>
      <c r="QZQ28" s="61"/>
      <c r="QZR28" s="61"/>
      <c r="QZS28" s="61"/>
      <c r="QZT28" s="61"/>
      <c r="QZU28" s="61"/>
      <c r="QZV28" s="61"/>
      <c r="QZW28" s="61"/>
      <c r="QZX28" s="61"/>
      <c r="QZY28" s="61"/>
      <c r="QZZ28" s="61"/>
      <c r="RAA28" s="61"/>
      <c r="RAB28" s="61"/>
      <c r="RAC28" s="61"/>
      <c r="RAD28" s="61"/>
      <c r="RAE28" s="61"/>
      <c r="RAF28" s="61"/>
      <c r="RAG28" s="61"/>
      <c r="RAH28" s="61"/>
      <c r="RAI28" s="61"/>
      <c r="RAJ28" s="61"/>
      <c r="RAK28" s="61"/>
      <c r="RAL28" s="61"/>
      <c r="RAM28" s="61"/>
      <c r="RAN28" s="61"/>
      <c r="RAO28" s="61"/>
      <c r="RAP28" s="61"/>
      <c r="RAQ28" s="61"/>
      <c r="RAR28" s="61"/>
      <c r="RAS28" s="61"/>
      <c r="RAT28" s="61"/>
      <c r="RAU28" s="61"/>
      <c r="RAV28" s="61"/>
      <c r="RAW28" s="61"/>
      <c r="RAX28" s="61"/>
      <c r="RAY28" s="61"/>
      <c r="RAZ28" s="61"/>
      <c r="RBA28" s="61"/>
      <c r="RBB28" s="61"/>
      <c r="RBC28" s="61"/>
      <c r="RBD28" s="61"/>
      <c r="RBE28" s="61"/>
      <c r="RBF28" s="61"/>
      <c r="RBG28" s="61"/>
      <c r="RBH28" s="61"/>
      <c r="RBI28" s="61"/>
      <c r="RBJ28" s="61"/>
      <c r="RBK28" s="61"/>
      <c r="RBL28" s="61"/>
      <c r="RBM28" s="61"/>
      <c r="RBN28" s="61"/>
      <c r="RBO28" s="61"/>
      <c r="RBP28" s="61"/>
      <c r="RBQ28" s="61"/>
      <c r="RBR28" s="61"/>
      <c r="RBS28" s="61"/>
      <c r="RBT28" s="61"/>
      <c r="RBU28" s="61"/>
      <c r="RBV28" s="61"/>
      <c r="RBW28" s="61"/>
      <c r="RBX28" s="61"/>
      <c r="RBY28" s="61"/>
      <c r="RBZ28" s="61"/>
      <c r="RCA28" s="61"/>
      <c r="RCB28" s="61"/>
      <c r="RCC28" s="61"/>
      <c r="RCD28" s="61"/>
      <c r="RCE28" s="61"/>
      <c r="RCF28" s="61"/>
      <c r="RCG28" s="61"/>
      <c r="RCH28" s="61"/>
      <c r="RCI28" s="61"/>
      <c r="RCJ28" s="61"/>
      <c r="RCK28" s="61"/>
      <c r="RCL28" s="61"/>
      <c r="RCM28" s="61"/>
      <c r="RCN28" s="61"/>
      <c r="RCO28" s="61"/>
      <c r="RCP28" s="61"/>
      <c r="RCQ28" s="61"/>
      <c r="RCR28" s="61"/>
      <c r="RCS28" s="61"/>
      <c r="RCT28" s="61"/>
      <c r="RCU28" s="61"/>
      <c r="RCV28" s="61"/>
      <c r="RCW28" s="61"/>
      <c r="RCX28" s="61"/>
      <c r="RCY28" s="61"/>
      <c r="RCZ28" s="61"/>
      <c r="RDA28" s="61"/>
      <c r="RDB28" s="61"/>
      <c r="RDC28" s="61"/>
      <c r="RDD28" s="61"/>
      <c r="RDE28" s="61"/>
      <c r="RDF28" s="61"/>
      <c r="RDG28" s="61"/>
      <c r="RDH28" s="61"/>
      <c r="RDI28" s="61"/>
      <c r="RDJ28" s="61"/>
      <c r="RDK28" s="61"/>
      <c r="RDL28" s="61"/>
      <c r="RDM28" s="61"/>
      <c r="RDN28" s="61"/>
      <c r="RDO28" s="61"/>
      <c r="RDP28" s="61"/>
      <c r="RDQ28" s="61"/>
      <c r="RDR28" s="61"/>
      <c r="RDS28" s="61"/>
      <c r="RDT28" s="61"/>
      <c r="RDU28" s="61"/>
      <c r="RDV28" s="61"/>
      <c r="RDW28" s="61"/>
      <c r="RDX28" s="61"/>
      <c r="RDY28" s="61"/>
      <c r="RDZ28" s="61"/>
      <c r="REA28" s="61"/>
      <c r="REB28" s="61"/>
      <c r="REC28" s="61"/>
      <c r="RED28" s="61"/>
      <c r="REE28" s="61"/>
      <c r="REF28" s="61"/>
      <c r="REG28" s="61"/>
      <c r="REH28" s="61"/>
      <c r="REI28" s="61"/>
      <c r="REJ28" s="61"/>
      <c r="REK28" s="61"/>
      <c r="REL28" s="61"/>
      <c r="REM28" s="61"/>
      <c r="REN28" s="61"/>
      <c r="REO28" s="61"/>
      <c r="REP28" s="61"/>
      <c r="REQ28" s="61"/>
      <c r="RER28" s="61"/>
      <c r="RES28" s="61"/>
      <c r="RET28" s="61"/>
      <c r="REU28" s="61"/>
      <c r="REV28" s="61"/>
      <c r="REW28" s="61"/>
      <c r="REX28" s="61"/>
      <c r="REY28" s="61"/>
      <c r="REZ28" s="61"/>
      <c r="RFA28" s="61"/>
      <c r="RFB28" s="61"/>
      <c r="RFC28" s="61"/>
      <c r="RFD28" s="61"/>
      <c r="RFE28" s="61"/>
      <c r="RFF28" s="61"/>
      <c r="RFG28" s="61"/>
      <c r="RFH28" s="61"/>
      <c r="RFI28" s="61"/>
      <c r="RFJ28" s="61"/>
      <c r="RFK28" s="61"/>
      <c r="RFL28" s="61"/>
      <c r="RFM28" s="61"/>
      <c r="RFN28" s="61"/>
      <c r="RFO28" s="61"/>
      <c r="RFP28" s="61"/>
      <c r="RFQ28" s="61"/>
      <c r="RFR28" s="61"/>
      <c r="RFS28" s="61"/>
      <c r="RFT28" s="61"/>
      <c r="RFU28" s="61"/>
      <c r="RFV28" s="61"/>
      <c r="RFW28" s="61"/>
      <c r="RFX28" s="61"/>
      <c r="RFY28" s="61"/>
      <c r="RFZ28" s="61"/>
      <c r="RGA28" s="61"/>
      <c r="RGB28" s="61"/>
      <c r="RGC28" s="61"/>
      <c r="RGD28" s="61"/>
      <c r="RGE28" s="61"/>
      <c r="RGF28" s="61"/>
      <c r="RGG28" s="61"/>
      <c r="RGH28" s="61"/>
      <c r="RGI28" s="61"/>
      <c r="RGJ28" s="61"/>
      <c r="RGK28" s="61"/>
      <c r="RGL28" s="61"/>
      <c r="RGM28" s="61"/>
      <c r="RGN28" s="61"/>
      <c r="RGO28" s="61"/>
      <c r="RGP28" s="61"/>
      <c r="RGQ28" s="61"/>
      <c r="RGR28" s="61"/>
      <c r="RGS28" s="61"/>
      <c r="RGT28" s="61"/>
      <c r="RGU28" s="61"/>
      <c r="RGV28" s="61"/>
      <c r="RGW28" s="61"/>
      <c r="RGX28" s="61"/>
      <c r="RGY28" s="61"/>
      <c r="RGZ28" s="61"/>
      <c r="RHA28" s="61"/>
      <c r="RHB28" s="61"/>
      <c r="RHC28" s="61"/>
      <c r="RHD28" s="61"/>
      <c r="RHE28" s="61"/>
      <c r="RHF28" s="61"/>
      <c r="RHG28" s="61"/>
      <c r="RHH28" s="61"/>
      <c r="RHI28" s="61"/>
      <c r="RHJ28" s="61"/>
      <c r="RHK28" s="61"/>
      <c r="RHL28" s="61"/>
      <c r="RHM28" s="61"/>
      <c r="RHN28" s="61"/>
      <c r="RHO28" s="61"/>
      <c r="RHP28" s="61"/>
      <c r="RHQ28" s="61"/>
      <c r="RHR28" s="61"/>
      <c r="RHS28" s="61"/>
      <c r="RHT28" s="61"/>
      <c r="RHU28" s="61"/>
      <c r="RHV28" s="61"/>
      <c r="RHW28" s="61"/>
      <c r="RHX28" s="61"/>
      <c r="RHY28" s="61"/>
      <c r="RHZ28" s="61"/>
      <c r="RIA28" s="61"/>
      <c r="RIB28" s="61"/>
      <c r="RIC28" s="61"/>
      <c r="RID28" s="61"/>
      <c r="RIE28" s="61"/>
      <c r="RIF28" s="61"/>
      <c r="RIG28" s="61"/>
      <c r="RIH28" s="61"/>
      <c r="RII28" s="61"/>
      <c r="RIJ28" s="61"/>
      <c r="RIK28" s="61"/>
      <c r="RIL28" s="61"/>
      <c r="RIM28" s="61"/>
      <c r="RIN28" s="61"/>
      <c r="RIO28" s="61"/>
      <c r="RIP28" s="61"/>
      <c r="RIQ28" s="61"/>
      <c r="RIR28" s="61"/>
      <c r="RIS28" s="61"/>
      <c r="RIT28" s="61"/>
      <c r="RIU28" s="61"/>
      <c r="RIV28" s="61"/>
      <c r="RIW28" s="61"/>
      <c r="RIX28" s="61"/>
      <c r="RIY28" s="61"/>
      <c r="RIZ28" s="61"/>
      <c r="RJA28" s="61"/>
      <c r="RJB28" s="61"/>
      <c r="RJC28" s="61"/>
      <c r="RJD28" s="61"/>
      <c r="RJE28" s="61"/>
      <c r="RJF28" s="61"/>
      <c r="RJG28" s="61"/>
      <c r="RJH28" s="61"/>
      <c r="RJI28" s="61"/>
      <c r="RJJ28" s="61"/>
      <c r="RJK28" s="61"/>
      <c r="RJL28" s="61"/>
      <c r="RJM28" s="61"/>
      <c r="RJN28" s="61"/>
      <c r="RJO28" s="61"/>
      <c r="RJP28" s="61"/>
      <c r="RJQ28" s="61"/>
      <c r="RJR28" s="61"/>
      <c r="RJS28" s="61"/>
      <c r="RJT28" s="61"/>
      <c r="RJU28" s="61"/>
      <c r="RJV28" s="61"/>
      <c r="RJW28" s="61"/>
      <c r="RJX28" s="61"/>
      <c r="RJY28" s="61"/>
      <c r="RJZ28" s="61"/>
      <c r="RKA28" s="61"/>
      <c r="RKB28" s="61"/>
      <c r="RKC28" s="61"/>
      <c r="RKD28" s="61"/>
      <c r="RKE28" s="61"/>
      <c r="RKF28" s="61"/>
      <c r="RKG28" s="61"/>
      <c r="RKH28" s="61"/>
      <c r="RKI28" s="61"/>
      <c r="RKJ28" s="61"/>
      <c r="RKK28" s="61"/>
      <c r="RKL28" s="61"/>
      <c r="RKM28" s="61"/>
      <c r="RKN28" s="61"/>
      <c r="RKO28" s="61"/>
      <c r="RKP28" s="61"/>
      <c r="RKQ28" s="61"/>
      <c r="RKR28" s="61"/>
      <c r="RKS28" s="61"/>
      <c r="RKT28" s="61"/>
      <c r="RKU28" s="61"/>
      <c r="RKV28" s="61"/>
      <c r="RKW28" s="61"/>
      <c r="RKX28" s="61"/>
      <c r="RKY28" s="61"/>
      <c r="RKZ28" s="61"/>
      <c r="RLA28" s="61"/>
      <c r="RLB28" s="61"/>
      <c r="RLC28" s="61"/>
      <c r="RLD28" s="61"/>
      <c r="RLE28" s="61"/>
      <c r="RLF28" s="61"/>
      <c r="RLG28" s="61"/>
      <c r="RLH28" s="61"/>
      <c r="RLI28" s="61"/>
      <c r="RLJ28" s="61"/>
      <c r="RLK28" s="61"/>
      <c r="RLL28" s="61"/>
      <c r="RLM28" s="61"/>
      <c r="RLN28" s="61"/>
      <c r="RLO28" s="61"/>
      <c r="RLP28" s="61"/>
      <c r="RLQ28" s="61"/>
      <c r="RLR28" s="61"/>
      <c r="RLS28" s="61"/>
      <c r="RLT28" s="61"/>
      <c r="RLU28" s="61"/>
      <c r="RLV28" s="61"/>
      <c r="RLW28" s="61"/>
      <c r="RLX28" s="61"/>
      <c r="RLY28" s="61"/>
      <c r="RLZ28" s="61"/>
      <c r="RMA28" s="61"/>
      <c r="RMB28" s="61"/>
      <c r="RMC28" s="61"/>
      <c r="RMD28" s="61"/>
      <c r="RME28" s="61"/>
      <c r="RMF28" s="61"/>
      <c r="RMG28" s="61"/>
      <c r="RMH28" s="61"/>
      <c r="RMI28" s="61"/>
      <c r="RMJ28" s="61"/>
      <c r="RMK28" s="61"/>
      <c r="RML28" s="61"/>
      <c r="RMM28" s="61"/>
      <c r="RMN28" s="61"/>
      <c r="RMO28" s="61"/>
      <c r="RMP28" s="61"/>
      <c r="RMQ28" s="61"/>
      <c r="RMR28" s="61"/>
      <c r="RMS28" s="61"/>
      <c r="RMT28" s="61"/>
      <c r="RMU28" s="61"/>
      <c r="RMV28" s="61"/>
      <c r="RMW28" s="61"/>
      <c r="RMX28" s="61"/>
      <c r="RMY28" s="61"/>
      <c r="RMZ28" s="61"/>
      <c r="RNA28" s="61"/>
      <c r="RNB28" s="61"/>
      <c r="RNC28" s="61"/>
      <c r="RND28" s="61"/>
      <c r="RNE28" s="61"/>
      <c r="RNF28" s="61"/>
      <c r="RNG28" s="61"/>
      <c r="RNH28" s="61"/>
      <c r="RNI28" s="61"/>
      <c r="RNJ28" s="61"/>
      <c r="RNK28" s="61"/>
      <c r="RNL28" s="61"/>
      <c r="RNM28" s="61"/>
      <c r="RNN28" s="61"/>
      <c r="RNO28" s="61"/>
      <c r="RNP28" s="61"/>
      <c r="RNQ28" s="61"/>
      <c r="RNR28" s="61"/>
      <c r="RNS28" s="61"/>
      <c r="RNT28" s="61"/>
      <c r="RNU28" s="61"/>
      <c r="RNV28" s="61"/>
      <c r="RNW28" s="61"/>
      <c r="RNX28" s="61"/>
      <c r="RNY28" s="61"/>
      <c r="RNZ28" s="61"/>
      <c r="ROA28" s="61"/>
      <c r="ROB28" s="61"/>
      <c r="ROC28" s="61"/>
      <c r="ROD28" s="61"/>
      <c r="ROE28" s="61"/>
      <c r="ROF28" s="61"/>
      <c r="ROG28" s="61"/>
      <c r="ROH28" s="61"/>
      <c r="ROI28" s="61"/>
      <c r="ROJ28" s="61"/>
      <c r="ROK28" s="61"/>
      <c r="ROL28" s="61"/>
      <c r="ROM28" s="61"/>
      <c r="RON28" s="61"/>
      <c r="ROO28" s="61"/>
      <c r="ROP28" s="61"/>
      <c r="ROQ28" s="61"/>
      <c r="ROR28" s="61"/>
      <c r="ROS28" s="61"/>
      <c r="ROT28" s="61"/>
      <c r="ROU28" s="61"/>
      <c r="ROV28" s="61"/>
      <c r="ROW28" s="61"/>
      <c r="ROX28" s="61"/>
      <c r="ROY28" s="61"/>
      <c r="ROZ28" s="61"/>
      <c r="RPA28" s="61"/>
      <c r="RPB28" s="61"/>
      <c r="RPC28" s="61"/>
      <c r="RPD28" s="61"/>
      <c r="RPE28" s="61"/>
      <c r="RPF28" s="61"/>
      <c r="RPG28" s="61"/>
      <c r="RPH28" s="61"/>
      <c r="RPI28" s="61"/>
      <c r="RPJ28" s="61"/>
      <c r="RPK28" s="61"/>
      <c r="RPL28" s="61"/>
      <c r="RPM28" s="61"/>
      <c r="RPN28" s="61"/>
      <c r="RPO28" s="61"/>
      <c r="RPP28" s="61"/>
      <c r="RPQ28" s="61"/>
      <c r="RPR28" s="61"/>
      <c r="RPS28" s="61"/>
      <c r="RPT28" s="61"/>
      <c r="RPU28" s="61"/>
      <c r="RPV28" s="61"/>
      <c r="RPW28" s="61"/>
      <c r="RPX28" s="61"/>
      <c r="RPY28" s="61"/>
      <c r="RPZ28" s="61"/>
      <c r="RQA28" s="61"/>
      <c r="RQB28" s="61"/>
      <c r="RQC28" s="61"/>
      <c r="RQD28" s="61"/>
      <c r="RQE28" s="61"/>
      <c r="RQF28" s="61"/>
      <c r="RQG28" s="61"/>
      <c r="RQH28" s="61"/>
      <c r="RQI28" s="61"/>
      <c r="RQJ28" s="61"/>
      <c r="RQK28" s="61"/>
      <c r="RQL28" s="61"/>
      <c r="RQM28" s="61"/>
      <c r="RQN28" s="61"/>
      <c r="RQO28" s="61"/>
      <c r="RQP28" s="61"/>
      <c r="RQQ28" s="61"/>
      <c r="RQR28" s="61"/>
      <c r="RQS28" s="61"/>
      <c r="RQT28" s="61"/>
      <c r="RQU28" s="61"/>
      <c r="RQV28" s="61"/>
      <c r="RQW28" s="61"/>
      <c r="RQX28" s="61"/>
      <c r="RQY28" s="61"/>
      <c r="RQZ28" s="61"/>
      <c r="RRA28" s="61"/>
      <c r="RRB28" s="61"/>
      <c r="RRC28" s="61"/>
      <c r="RRD28" s="61"/>
      <c r="RRE28" s="61"/>
      <c r="RRF28" s="61"/>
      <c r="RRG28" s="61"/>
      <c r="RRH28" s="61"/>
      <c r="RRI28" s="61"/>
      <c r="RRJ28" s="61"/>
      <c r="RRK28" s="61"/>
      <c r="RRL28" s="61"/>
      <c r="RRM28" s="61"/>
      <c r="RRN28" s="61"/>
      <c r="RRO28" s="61"/>
      <c r="RRP28" s="61"/>
      <c r="RRQ28" s="61"/>
      <c r="RRR28" s="61"/>
      <c r="RRS28" s="61"/>
      <c r="RRT28" s="61"/>
      <c r="RRU28" s="61"/>
      <c r="RRV28" s="61"/>
      <c r="RRW28" s="61"/>
      <c r="RRX28" s="61"/>
      <c r="RRY28" s="61"/>
      <c r="RRZ28" s="61"/>
      <c r="RSA28" s="61"/>
      <c r="RSB28" s="61"/>
      <c r="RSC28" s="61"/>
      <c r="RSD28" s="61"/>
      <c r="RSE28" s="61"/>
      <c r="RSF28" s="61"/>
      <c r="RSG28" s="61"/>
      <c r="RSH28" s="61"/>
      <c r="RSI28" s="61"/>
      <c r="RSJ28" s="61"/>
      <c r="RSK28" s="61"/>
      <c r="RSL28" s="61"/>
      <c r="RSM28" s="61"/>
      <c r="RSN28" s="61"/>
      <c r="RSO28" s="61"/>
      <c r="RSP28" s="61"/>
      <c r="RSQ28" s="61"/>
      <c r="RSR28" s="61"/>
      <c r="RSS28" s="61"/>
      <c r="RST28" s="61"/>
      <c r="RSU28" s="61"/>
      <c r="RSV28" s="61"/>
      <c r="RSW28" s="61"/>
      <c r="RSX28" s="61"/>
      <c r="RSY28" s="61"/>
      <c r="RSZ28" s="61"/>
      <c r="RTA28" s="61"/>
      <c r="RTB28" s="61"/>
      <c r="RTC28" s="61"/>
      <c r="RTD28" s="61"/>
      <c r="RTE28" s="61"/>
      <c r="RTF28" s="61"/>
      <c r="RTG28" s="61"/>
      <c r="RTH28" s="61"/>
      <c r="RTI28" s="61"/>
      <c r="RTJ28" s="61"/>
      <c r="RTK28" s="61"/>
      <c r="RTL28" s="61"/>
      <c r="RTM28" s="61"/>
      <c r="RTN28" s="61"/>
      <c r="RTO28" s="61"/>
      <c r="RTP28" s="61"/>
      <c r="RTQ28" s="61"/>
      <c r="RTR28" s="61"/>
      <c r="RTS28" s="61"/>
      <c r="RTT28" s="61"/>
      <c r="RTU28" s="61"/>
      <c r="RTV28" s="61"/>
      <c r="RTW28" s="61"/>
      <c r="RTX28" s="61"/>
      <c r="RTY28" s="61"/>
      <c r="RTZ28" s="61"/>
      <c r="RUA28" s="61"/>
      <c r="RUB28" s="61"/>
      <c r="RUC28" s="61"/>
      <c r="RUD28" s="61"/>
      <c r="RUE28" s="61"/>
      <c r="RUF28" s="61"/>
      <c r="RUG28" s="61"/>
      <c r="RUH28" s="61"/>
      <c r="RUI28" s="61"/>
      <c r="RUJ28" s="61"/>
      <c r="RUK28" s="61"/>
      <c r="RUL28" s="61"/>
      <c r="RUM28" s="61"/>
      <c r="RUN28" s="61"/>
      <c r="RUO28" s="61"/>
      <c r="RUP28" s="61"/>
      <c r="RUQ28" s="61"/>
      <c r="RUR28" s="61"/>
      <c r="RUS28" s="61"/>
      <c r="RUT28" s="61"/>
      <c r="RUU28" s="61"/>
      <c r="RUV28" s="61"/>
      <c r="RUW28" s="61"/>
      <c r="RUX28" s="61"/>
      <c r="RUY28" s="61"/>
      <c r="RUZ28" s="61"/>
      <c r="RVA28" s="61"/>
      <c r="RVB28" s="61"/>
      <c r="RVC28" s="61"/>
      <c r="RVD28" s="61"/>
      <c r="RVE28" s="61"/>
      <c r="RVF28" s="61"/>
      <c r="RVG28" s="61"/>
      <c r="RVH28" s="61"/>
      <c r="RVI28" s="61"/>
      <c r="RVJ28" s="61"/>
      <c r="RVK28" s="61"/>
      <c r="RVL28" s="61"/>
      <c r="RVM28" s="61"/>
      <c r="RVN28" s="61"/>
      <c r="RVO28" s="61"/>
      <c r="RVP28" s="61"/>
      <c r="RVQ28" s="61"/>
      <c r="RVR28" s="61"/>
      <c r="RVS28" s="61"/>
      <c r="RVT28" s="61"/>
      <c r="RVU28" s="61"/>
      <c r="RVV28" s="61"/>
      <c r="RVW28" s="61"/>
      <c r="RVX28" s="61"/>
      <c r="RVY28" s="61"/>
      <c r="RVZ28" s="61"/>
      <c r="RWA28" s="61"/>
      <c r="RWB28" s="61"/>
      <c r="RWC28" s="61"/>
      <c r="RWD28" s="61"/>
      <c r="RWE28" s="61"/>
      <c r="RWF28" s="61"/>
      <c r="RWG28" s="61"/>
      <c r="RWH28" s="61"/>
      <c r="RWI28" s="61"/>
      <c r="RWJ28" s="61"/>
      <c r="RWK28" s="61"/>
      <c r="RWL28" s="61"/>
      <c r="RWM28" s="61"/>
      <c r="RWN28" s="61"/>
      <c r="RWO28" s="61"/>
      <c r="RWP28" s="61"/>
      <c r="RWQ28" s="61"/>
      <c r="RWR28" s="61"/>
      <c r="RWS28" s="61"/>
      <c r="RWT28" s="61"/>
      <c r="RWU28" s="61"/>
      <c r="RWV28" s="61"/>
      <c r="RWW28" s="61"/>
      <c r="RWX28" s="61"/>
      <c r="RWY28" s="61"/>
      <c r="RWZ28" s="61"/>
      <c r="RXA28" s="61"/>
      <c r="RXB28" s="61"/>
      <c r="RXC28" s="61"/>
      <c r="RXD28" s="61"/>
      <c r="RXE28" s="61"/>
      <c r="RXF28" s="61"/>
      <c r="RXG28" s="61"/>
      <c r="RXH28" s="61"/>
      <c r="RXI28" s="61"/>
      <c r="RXJ28" s="61"/>
      <c r="RXK28" s="61"/>
      <c r="RXL28" s="61"/>
      <c r="RXM28" s="61"/>
      <c r="RXN28" s="61"/>
      <c r="RXO28" s="61"/>
      <c r="RXP28" s="61"/>
      <c r="RXQ28" s="61"/>
      <c r="RXR28" s="61"/>
      <c r="RXS28" s="61"/>
      <c r="RXT28" s="61"/>
      <c r="RXU28" s="61"/>
      <c r="RXV28" s="61"/>
      <c r="RXW28" s="61"/>
      <c r="RXX28" s="61"/>
      <c r="RXY28" s="61"/>
      <c r="RXZ28" s="61"/>
      <c r="RYA28" s="61"/>
      <c r="RYB28" s="61"/>
      <c r="RYC28" s="61"/>
      <c r="RYD28" s="61"/>
      <c r="RYE28" s="61"/>
      <c r="RYF28" s="61"/>
      <c r="RYG28" s="61"/>
      <c r="RYH28" s="61"/>
      <c r="RYI28" s="61"/>
      <c r="RYJ28" s="61"/>
      <c r="RYK28" s="61"/>
      <c r="RYL28" s="61"/>
      <c r="RYM28" s="61"/>
      <c r="RYN28" s="61"/>
      <c r="RYO28" s="61"/>
      <c r="RYP28" s="61"/>
      <c r="RYQ28" s="61"/>
      <c r="RYR28" s="61"/>
      <c r="RYS28" s="61"/>
      <c r="RYT28" s="61"/>
      <c r="RYU28" s="61"/>
      <c r="RYV28" s="61"/>
      <c r="RYW28" s="61"/>
      <c r="RYX28" s="61"/>
      <c r="RYY28" s="61"/>
      <c r="RYZ28" s="61"/>
      <c r="RZA28" s="61"/>
      <c r="RZB28" s="61"/>
      <c r="RZC28" s="61"/>
      <c r="RZD28" s="61"/>
      <c r="RZE28" s="61"/>
      <c r="RZF28" s="61"/>
      <c r="RZG28" s="61"/>
      <c r="RZH28" s="61"/>
      <c r="RZI28" s="61"/>
      <c r="RZJ28" s="61"/>
      <c r="RZK28" s="61"/>
      <c r="RZL28" s="61"/>
      <c r="RZM28" s="61"/>
      <c r="RZN28" s="61"/>
      <c r="RZO28" s="61"/>
      <c r="RZP28" s="61"/>
      <c r="RZQ28" s="61"/>
      <c r="RZR28" s="61"/>
      <c r="RZS28" s="61"/>
      <c r="RZT28" s="61"/>
      <c r="RZU28" s="61"/>
      <c r="RZV28" s="61"/>
      <c r="RZW28" s="61"/>
      <c r="RZX28" s="61"/>
      <c r="RZY28" s="61"/>
      <c r="RZZ28" s="61"/>
      <c r="SAA28" s="61"/>
      <c r="SAB28" s="61"/>
      <c r="SAC28" s="61"/>
      <c r="SAD28" s="61"/>
      <c r="SAE28" s="61"/>
      <c r="SAF28" s="61"/>
      <c r="SAG28" s="61"/>
      <c r="SAH28" s="61"/>
      <c r="SAI28" s="61"/>
      <c r="SAJ28" s="61"/>
      <c r="SAK28" s="61"/>
      <c r="SAL28" s="61"/>
      <c r="SAM28" s="61"/>
      <c r="SAN28" s="61"/>
      <c r="SAO28" s="61"/>
      <c r="SAP28" s="61"/>
      <c r="SAQ28" s="61"/>
      <c r="SAR28" s="61"/>
      <c r="SAS28" s="61"/>
      <c r="SAT28" s="61"/>
      <c r="SAU28" s="61"/>
      <c r="SAV28" s="61"/>
      <c r="SAW28" s="61"/>
      <c r="SAX28" s="61"/>
      <c r="SAY28" s="61"/>
      <c r="SAZ28" s="61"/>
      <c r="SBA28" s="61"/>
      <c r="SBB28" s="61"/>
      <c r="SBC28" s="61"/>
      <c r="SBD28" s="61"/>
      <c r="SBE28" s="61"/>
      <c r="SBF28" s="61"/>
      <c r="SBG28" s="61"/>
      <c r="SBH28" s="61"/>
      <c r="SBI28" s="61"/>
      <c r="SBJ28" s="61"/>
      <c r="SBK28" s="61"/>
      <c r="SBL28" s="61"/>
      <c r="SBM28" s="61"/>
      <c r="SBN28" s="61"/>
      <c r="SBO28" s="61"/>
      <c r="SBP28" s="61"/>
      <c r="SBQ28" s="61"/>
      <c r="SBR28" s="61"/>
      <c r="SBS28" s="61"/>
      <c r="SBT28" s="61"/>
      <c r="SBU28" s="61"/>
      <c r="SBV28" s="61"/>
      <c r="SBW28" s="61"/>
      <c r="SBX28" s="61"/>
      <c r="SBY28" s="61"/>
      <c r="SBZ28" s="61"/>
      <c r="SCA28" s="61"/>
      <c r="SCB28" s="61"/>
      <c r="SCC28" s="61"/>
      <c r="SCD28" s="61"/>
      <c r="SCE28" s="61"/>
      <c r="SCF28" s="61"/>
      <c r="SCG28" s="61"/>
      <c r="SCH28" s="61"/>
      <c r="SCI28" s="61"/>
      <c r="SCJ28" s="61"/>
      <c r="SCK28" s="61"/>
      <c r="SCL28" s="61"/>
      <c r="SCM28" s="61"/>
      <c r="SCN28" s="61"/>
      <c r="SCO28" s="61"/>
      <c r="SCP28" s="61"/>
      <c r="SCQ28" s="61"/>
      <c r="SCR28" s="61"/>
      <c r="SCS28" s="61"/>
      <c r="SCT28" s="61"/>
      <c r="SCU28" s="61"/>
      <c r="SCV28" s="61"/>
      <c r="SCW28" s="61"/>
      <c r="SCX28" s="61"/>
      <c r="SCY28" s="61"/>
      <c r="SCZ28" s="61"/>
      <c r="SDA28" s="61"/>
      <c r="SDB28" s="61"/>
      <c r="SDC28" s="61"/>
      <c r="SDD28" s="61"/>
      <c r="SDE28" s="61"/>
      <c r="SDF28" s="61"/>
      <c r="SDG28" s="61"/>
      <c r="SDH28" s="61"/>
      <c r="SDI28" s="61"/>
      <c r="SDJ28" s="61"/>
      <c r="SDK28" s="61"/>
      <c r="SDL28" s="61"/>
      <c r="SDM28" s="61"/>
      <c r="SDN28" s="61"/>
      <c r="SDO28" s="61"/>
      <c r="SDP28" s="61"/>
      <c r="SDQ28" s="61"/>
      <c r="SDR28" s="61"/>
      <c r="SDS28" s="61"/>
      <c r="SDT28" s="61"/>
      <c r="SDU28" s="61"/>
      <c r="SDV28" s="61"/>
      <c r="SDW28" s="61"/>
      <c r="SDX28" s="61"/>
      <c r="SDY28" s="61"/>
      <c r="SDZ28" s="61"/>
      <c r="SEA28" s="61"/>
      <c r="SEB28" s="61"/>
      <c r="SEC28" s="61"/>
      <c r="SED28" s="61"/>
      <c r="SEE28" s="61"/>
      <c r="SEF28" s="61"/>
      <c r="SEG28" s="61"/>
      <c r="SEH28" s="61"/>
      <c r="SEI28" s="61"/>
      <c r="SEJ28" s="61"/>
      <c r="SEK28" s="61"/>
      <c r="SEL28" s="61"/>
      <c r="SEM28" s="61"/>
      <c r="SEN28" s="61"/>
      <c r="SEO28" s="61"/>
      <c r="SEP28" s="61"/>
      <c r="SEQ28" s="61"/>
      <c r="SER28" s="61"/>
      <c r="SES28" s="61"/>
      <c r="SET28" s="61"/>
      <c r="SEU28" s="61"/>
      <c r="SEV28" s="61"/>
      <c r="SEW28" s="61"/>
      <c r="SEX28" s="61"/>
      <c r="SEY28" s="61"/>
      <c r="SEZ28" s="61"/>
      <c r="SFA28" s="61"/>
      <c r="SFB28" s="61"/>
      <c r="SFC28" s="61"/>
      <c r="SFD28" s="61"/>
      <c r="SFE28" s="61"/>
      <c r="SFF28" s="61"/>
      <c r="SFG28" s="61"/>
      <c r="SFH28" s="61"/>
      <c r="SFI28" s="61"/>
      <c r="SFJ28" s="61"/>
      <c r="SFK28" s="61"/>
      <c r="SFL28" s="61"/>
      <c r="SFM28" s="61"/>
      <c r="SFN28" s="61"/>
      <c r="SFO28" s="61"/>
      <c r="SFP28" s="61"/>
      <c r="SFQ28" s="61"/>
      <c r="SFR28" s="61"/>
      <c r="SFS28" s="61"/>
      <c r="SFT28" s="61"/>
      <c r="SFU28" s="61"/>
      <c r="SFV28" s="61"/>
      <c r="SFW28" s="61"/>
      <c r="SFX28" s="61"/>
      <c r="SFY28" s="61"/>
      <c r="SFZ28" s="61"/>
      <c r="SGA28" s="61"/>
      <c r="SGB28" s="61"/>
      <c r="SGC28" s="61"/>
      <c r="SGD28" s="61"/>
      <c r="SGE28" s="61"/>
      <c r="SGF28" s="61"/>
      <c r="SGG28" s="61"/>
      <c r="SGH28" s="61"/>
      <c r="SGI28" s="61"/>
      <c r="SGJ28" s="61"/>
      <c r="SGK28" s="61"/>
      <c r="SGL28" s="61"/>
      <c r="SGM28" s="61"/>
      <c r="SGN28" s="61"/>
      <c r="SGO28" s="61"/>
      <c r="SGP28" s="61"/>
      <c r="SGQ28" s="61"/>
      <c r="SGR28" s="61"/>
      <c r="SGS28" s="61"/>
      <c r="SGT28" s="61"/>
      <c r="SGU28" s="61"/>
      <c r="SGV28" s="61"/>
      <c r="SGW28" s="61"/>
      <c r="SGX28" s="61"/>
      <c r="SGY28" s="61"/>
      <c r="SGZ28" s="61"/>
      <c r="SHA28" s="61"/>
      <c r="SHB28" s="61"/>
      <c r="SHC28" s="61"/>
      <c r="SHD28" s="61"/>
      <c r="SHE28" s="61"/>
      <c r="SHF28" s="61"/>
      <c r="SHG28" s="61"/>
      <c r="SHH28" s="61"/>
      <c r="SHI28" s="61"/>
      <c r="SHJ28" s="61"/>
      <c r="SHK28" s="61"/>
      <c r="SHL28" s="61"/>
      <c r="SHM28" s="61"/>
      <c r="SHN28" s="61"/>
      <c r="SHO28" s="61"/>
      <c r="SHP28" s="61"/>
      <c r="SHQ28" s="61"/>
      <c r="SHR28" s="61"/>
      <c r="SHS28" s="61"/>
      <c r="SHT28" s="61"/>
      <c r="SHU28" s="61"/>
      <c r="SHV28" s="61"/>
      <c r="SHW28" s="61"/>
      <c r="SHX28" s="61"/>
      <c r="SHY28" s="61"/>
      <c r="SHZ28" s="61"/>
      <c r="SIA28" s="61"/>
      <c r="SIB28" s="61"/>
      <c r="SIC28" s="61"/>
      <c r="SID28" s="61"/>
      <c r="SIE28" s="61"/>
      <c r="SIF28" s="61"/>
      <c r="SIG28" s="61"/>
      <c r="SIH28" s="61"/>
      <c r="SII28" s="61"/>
      <c r="SIJ28" s="61"/>
      <c r="SIK28" s="61"/>
      <c r="SIL28" s="61"/>
      <c r="SIM28" s="61"/>
      <c r="SIN28" s="61"/>
      <c r="SIO28" s="61"/>
      <c r="SIP28" s="61"/>
      <c r="SIQ28" s="61"/>
      <c r="SIR28" s="61"/>
      <c r="SIS28" s="61"/>
      <c r="SIT28" s="61"/>
      <c r="SIU28" s="61"/>
      <c r="SIV28" s="61"/>
      <c r="SIW28" s="61"/>
      <c r="SIX28" s="61"/>
      <c r="SIY28" s="61"/>
      <c r="SIZ28" s="61"/>
      <c r="SJA28" s="61"/>
      <c r="SJB28" s="61"/>
      <c r="SJC28" s="61"/>
      <c r="SJD28" s="61"/>
      <c r="SJE28" s="61"/>
      <c r="SJF28" s="61"/>
      <c r="SJG28" s="61"/>
      <c r="SJH28" s="61"/>
      <c r="SJI28" s="61"/>
      <c r="SJJ28" s="61"/>
      <c r="SJK28" s="61"/>
      <c r="SJL28" s="61"/>
      <c r="SJM28" s="61"/>
      <c r="SJN28" s="61"/>
      <c r="SJO28" s="61"/>
      <c r="SJP28" s="61"/>
      <c r="SJQ28" s="61"/>
      <c r="SJR28" s="61"/>
      <c r="SJS28" s="61"/>
      <c r="SJT28" s="61"/>
      <c r="SJU28" s="61"/>
      <c r="SJV28" s="61"/>
      <c r="SJW28" s="61"/>
      <c r="SJX28" s="61"/>
      <c r="SJY28" s="61"/>
      <c r="SJZ28" s="61"/>
      <c r="SKA28" s="61"/>
      <c r="SKB28" s="61"/>
      <c r="SKC28" s="61"/>
      <c r="SKD28" s="61"/>
      <c r="SKE28" s="61"/>
      <c r="SKF28" s="61"/>
      <c r="SKG28" s="61"/>
      <c r="SKH28" s="61"/>
      <c r="SKI28" s="61"/>
      <c r="SKJ28" s="61"/>
      <c r="SKK28" s="61"/>
      <c r="SKL28" s="61"/>
      <c r="SKM28" s="61"/>
      <c r="SKN28" s="61"/>
      <c r="SKO28" s="61"/>
      <c r="SKP28" s="61"/>
      <c r="SKQ28" s="61"/>
      <c r="SKR28" s="61"/>
      <c r="SKS28" s="61"/>
      <c r="SKT28" s="61"/>
      <c r="SKU28" s="61"/>
      <c r="SKV28" s="61"/>
      <c r="SKW28" s="61"/>
      <c r="SKX28" s="61"/>
      <c r="SKY28" s="61"/>
      <c r="SKZ28" s="61"/>
      <c r="SLA28" s="61"/>
      <c r="SLB28" s="61"/>
      <c r="SLC28" s="61"/>
      <c r="SLD28" s="61"/>
      <c r="SLE28" s="61"/>
      <c r="SLF28" s="61"/>
      <c r="SLG28" s="61"/>
      <c r="SLH28" s="61"/>
      <c r="SLI28" s="61"/>
      <c r="SLJ28" s="61"/>
      <c r="SLK28" s="61"/>
      <c r="SLL28" s="61"/>
      <c r="SLM28" s="61"/>
      <c r="SLN28" s="61"/>
      <c r="SLO28" s="61"/>
      <c r="SLP28" s="61"/>
      <c r="SLQ28" s="61"/>
      <c r="SLR28" s="61"/>
      <c r="SLS28" s="61"/>
      <c r="SLT28" s="61"/>
      <c r="SLU28" s="61"/>
      <c r="SLV28" s="61"/>
      <c r="SLW28" s="61"/>
      <c r="SLX28" s="61"/>
      <c r="SLY28" s="61"/>
      <c r="SLZ28" s="61"/>
      <c r="SMA28" s="61"/>
      <c r="SMB28" s="61"/>
      <c r="SMC28" s="61"/>
      <c r="SMD28" s="61"/>
      <c r="SME28" s="61"/>
      <c r="SMF28" s="61"/>
      <c r="SMG28" s="61"/>
      <c r="SMH28" s="61"/>
      <c r="SMI28" s="61"/>
      <c r="SMJ28" s="61"/>
      <c r="SMK28" s="61"/>
      <c r="SML28" s="61"/>
      <c r="SMM28" s="61"/>
      <c r="SMN28" s="61"/>
      <c r="SMO28" s="61"/>
      <c r="SMP28" s="61"/>
      <c r="SMQ28" s="61"/>
      <c r="SMR28" s="61"/>
      <c r="SMS28" s="61"/>
      <c r="SMT28" s="61"/>
      <c r="SMU28" s="61"/>
      <c r="SMV28" s="61"/>
      <c r="SMW28" s="61"/>
      <c r="SMX28" s="61"/>
      <c r="SMY28" s="61"/>
      <c r="SMZ28" s="61"/>
      <c r="SNA28" s="61"/>
      <c r="SNB28" s="61"/>
      <c r="SNC28" s="61"/>
      <c r="SND28" s="61"/>
      <c r="SNE28" s="61"/>
      <c r="SNF28" s="61"/>
      <c r="SNG28" s="61"/>
      <c r="SNH28" s="61"/>
      <c r="SNI28" s="61"/>
      <c r="SNJ28" s="61"/>
      <c r="SNK28" s="61"/>
      <c r="SNL28" s="61"/>
      <c r="SNM28" s="61"/>
      <c r="SNN28" s="61"/>
      <c r="SNO28" s="61"/>
      <c r="SNP28" s="61"/>
      <c r="SNQ28" s="61"/>
      <c r="SNR28" s="61"/>
      <c r="SNS28" s="61"/>
      <c r="SNT28" s="61"/>
      <c r="SNU28" s="61"/>
      <c r="SNV28" s="61"/>
      <c r="SNW28" s="61"/>
      <c r="SNX28" s="61"/>
      <c r="SNY28" s="61"/>
      <c r="SNZ28" s="61"/>
      <c r="SOA28" s="61"/>
      <c r="SOB28" s="61"/>
      <c r="SOC28" s="61"/>
      <c r="SOD28" s="61"/>
      <c r="SOE28" s="61"/>
      <c r="SOF28" s="61"/>
      <c r="SOG28" s="61"/>
      <c r="SOH28" s="61"/>
      <c r="SOI28" s="61"/>
      <c r="SOJ28" s="61"/>
      <c r="SOK28" s="61"/>
      <c r="SOL28" s="61"/>
      <c r="SOM28" s="61"/>
      <c r="SON28" s="61"/>
      <c r="SOO28" s="61"/>
      <c r="SOP28" s="61"/>
      <c r="SOQ28" s="61"/>
      <c r="SOR28" s="61"/>
      <c r="SOS28" s="61"/>
      <c r="SOT28" s="61"/>
      <c r="SOU28" s="61"/>
      <c r="SOV28" s="61"/>
      <c r="SOW28" s="61"/>
      <c r="SOX28" s="61"/>
      <c r="SOY28" s="61"/>
      <c r="SOZ28" s="61"/>
      <c r="SPA28" s="61"/>
      <c r="SPB28" s="61"/>
      <c r="SPC28" s="61"/>
      <c r="SPD28" s="61"/>
      <c r="SPE28" s="61"/>
      <c r="SPF28" s="61"/>
      <c r="SPG28" s="61"/>
      <c r="SPH28" s="61"/>
      <c r="SPI28" s="61"/>
      <c r="SPJ28" s="61"/>
      <c r="SPK28" s="61"/>
      <c r="SPL28" s="61"/>
      <c r="SPM28" s="61"/>
      <c r="SPN28" s="61"/>
      <c r="SPO28" s="61"/>
      <c r="SPP28" s="61"/>
      <c r="SPQ28" s="61"/>
      <c r="SPR28" s="61"/>
      <c r="SPS28" s="61"/>
      <c r="SPT28" s="61"/>
      <c r="SPU28" s="61"/>
      <c r="SPV28" s="61"/>
      <c r="SPW28" s="61"/>
      <c r="SPX28" s="61"/>
      <c r="SPY28" s="61"/>
      <c r="SPZ28" s="61"/>
      <c r="SQA28" s="61"/>
      <c r="SQB28" s="61"/>
      <c r="SQC28" s="61"/>
      <c r="SQD28" s="61"/>
      <c r="SQE28" s="61"/>
      <c r="SQF28" s="61"/>
      <c r="SQG28" s="61"/>
      <c r="SQH28" s="61"/>
      <c r="SQI28" s="61"/>
      <c r="SQJ28" s="61"/>
      <c r="SQK28" s="61"/>
      <c r="SQL28" s="61"/>
      <c r="SQM28" s="61"/>
      <c r="SQN28" s="61"/>
      <c r="SQO28" s="61"/>
      <c r="SQP28" s="61"/>
      <c r="SQQ28" s="61"/>
      <c r="SQR28" s="61"/>
      <c r="SQS28" s="61"/>
      <c r="SQT28" s="61"/>
      <c r="SQU28" s="61"/>
      <c r="SQV28" s="61"/>
      <c r="SQW28" s="61"/>
      <c r="SQX28" s="61"/>
      <c r="SQY28" s="61"/>
      <c r="SQZ28" s="61"/>
      <c r="SRA28" s="61"/>
      <c r="SRB28" s="61"/>
      <c r="SRC28" s="61"/>
      <c r="SRD28" s="61"/>
      <c r="SRE28" s="61"/>
      <c r="SRF28" s="61"/>
      <c r="SRG28" s="61"/>
      <c r="SRH28" s="61"/>
      <c r="SRI28" s="61"/>
      <c r="SRJ28" s="61"/>
      <c r="SRK28" s="61"/>
      <c r="SRL28" s="61"/>
      <c r="SRM28" s="61"/>
      <c r="SRN28" s="61"/>
      <c r="SRO28" s="61"/>
      <c r="SRP28" s="61"/>
      <c r="SRQ28" s="61"/>
      <c r="SRR28" s="61"/>
      <c r="SRS28" s="61"/>
      <c r="SRT28" s="61"/>
      <c r="SRU28" s="61"/>
      <c r="SRV28" s="61"/>
      <c r="SRW28" s="61"/>
      <c r="SRX28" s="61"/>
      <c r="SRY28" s="61"/>
      <c r="SRZ28" s="61"/>
      <c r="SSA28" s="61"/>
      <c r="SSB28" s="61"/>
      <c r="SSC28" s="61"/>
      <c r="SSD28" s="61"/>
      <c r="SSE28" s="61"/>
      <c r="SSF28" s="61"/>
      <c r="SSG28" s="61"/>
      <c r="SSH28" s="61"/>
      <c r="SSI28" s="61"/>
      <c r="SSJ28" s="61"/>
      <c r="SSK28" s="61"/>
      <c r="SSL28" s="61"/>
      <c r="SSM28" s="61"/>
      <c r="SSN28" s="61"/>
      <c r="SSO28" s="61"/>
      <c r="SSP28" s="61"/>
      <c r="SSQ28" s="61"/>
      <c r="SSR28" s="61"/>
      <c r="SSS28" s="61"/>
      <c r="SST28" s="61"/>
      <c r="SSU28" s="61"/>
      <c r="SSV28" s="61"/>
      <c r="SSW28" s="61"/>
      <c r="SSX28" s="61"/>
      <c r="SSY28" s="61"/>
      <c r="SSZ28" s="61"/>
      <c r="STA28" s="61"/>
      <c r="STB28" s="61"/>
      <c r="STC28" s="61"/>
      <c r="STD28" s="61"/>
      <c r="STE28" s="61"/>
      <c r="STF28" s="61"/>
      <c r="STG28" s="61"/>
      <c r="STH28" s="61"/>
      <c r="STI28" s="61"/>
      <c r="STJ28" s="61"/>
      <c r="STK28" s="61"/>
      <c r="STL28" s="61"/>
      <c r="STM28" s="61"/>
      <c r="STN28" s="61"/>
      <c r="STO28" s="61"/>
      <c r="STP28" s="61"/>
      <c r="STQ28" s="61"/>
      <c r="STR28" s="61"/>
      <c r="STS28" s="61"/>
      <c r="STT28" s="61"/>
      <c r="STU28" s="61"/>
      <c r="STV28" s="61"/>
      <c r="STW28" s="61"/>
      <c r="STX28" s="61"/>
      <c r="STY28" s="61"/>
      <c r="STZ28" s="61"/>
      <c r="SUA28" s="61"/>
      <c r="SUB28" s="61"/>
      <c r="SUC28" s="61"/>
      <c r="SUD28" s="61"/>
      <c r="SUE28" s="61"/>
      <c r="SUF28" s="61"/>
      <c r="SUG28" s="61"/>
      <c r="SUH28" s="61"/>
      <c r="SUI28" s="61"/>
      <c r="SUJ28" s="61"/>
      <c r="SUK28" s="61"/>
      <c r="SUL28" s="61"/>
      <c r="SUM28" s="61"/>
      <c r="SUN28" s="61"/>
      <c r="SUO28" s="61"/>
      <c r="SUP28" s="61"/>
      <c r="SUQ28" s="61"/>
      <c r="SUR28" s="61"/>
      <c r="SUS28" s="61"/>
      <c r="SUT28" s="61"/>
      <c r="SUU28" s="61"/>
      <c r="SUV28" s="61"/>
      <c r="SUW28" s="61"/>
      <c r="SUX28" s="61"/>
      <c r="SUY28" s="61"/>
      <c r="SUZ28" s="61"/>
      <c r="SVA28" s="61"/>
      <c r="SVB28" s="61"/>
      <c r="SVC28" s="61"/>
      <c r="SVD28" s="61"/>
      <c r="SVE28" s="61"/>
      <c r="SVF28" s="61"/>
      <c r="SVG28" s="61"/>
      <c r="SVH28" s="61"/>
      <c r="SVI28" s="61"/>
      <c r="SVJ28" s="61"/>
      <c r="SVK28" s="61"/>
      <c r="SVL28" s="61"/>
      <c r="SVM28" s="61"/>
      <c r="SVN28" s="61"/>
      <c r="SVO28" s="61"/>
      <c r="SVP28" s="61"/>
      <c r="SVQ28" s="61"/>
      <c r="SVR28" s="61"/>
      <c r="SVS28" s="61"/>
      <c r="SVT28" s="61"/>
      <c r="SVU28" s="61"/>
      <c r="SVV28" s="61"/>
      <c r="SVW28" s="61"/>
      <c r="SVX28" s="61"/>
      <c r="SVY28" s="61"/>
      <c r="SVZ28" s="61"/>
      <c r="SWA28" s="61"/>
      <c r="SWB28" s="61"/>
      <c r="SWC28" s="61"/>
      <c r="SWD28" s="61"/>
      <c r="SWE28" s="61"/>
      <c r="SWF28" s="61"/>
      <c r="SWG28" s="61"/>
      <c r="SWH28" s="61"/>
      <c r="SWI28" s="61"/>
      <c r="SWJ28" s="61"/>
      <c r="SWK28" s="61"/>
      <c r="SWL28" s="61"/>
      <c r="SWM28" s="61"/>
      <c r="SWN28" s="61"/>
      <c r="SWO28" s="61"/>
      <c r="SWP28" s="61"/>
      <c r="SWQ28" s="61"/>
      <c r="SWR28" s="61"/>
      <c r="SWS28" s="61"/>
      <c r="SWT28" s="61"/>
      <c r="SWU28" s="61"/>
      <c r="SWV28" s="61"/>
      <c r="SWW28" s="61"/>
      <c r="SWX28" s="61"/>
      <c r="SWY28" s="61"/>
      <c r="SWZ28" s="61"/>
      <c r="SXA28" s="61"/>
      <c r="SXB28" s="61"/>
      <c r="SXC28" s="61"/>
      <c r="SXD28" s="61"/>
      <c r="SXE28" s="61"/>
      <c r="SXF28" s="61"/>
      <c r="SXG28" s="61"/>
      <c r="SXH28" s="61"/>
      <c r="SXI28" s="61"/>
      <c r="SXJ28" s="61"/>
      <c r="SXK28" s="61"/>
      <c r="SXL28" s="61"/>
      <c r="SXM28" s="61"/>
      <c r="SXN28" s="61"/>
      <c r="SXO28" s="61"/>
      <c r="SXP28" s="61"/>
      <c r="SXQ28" s="61"/>
      <c r="SXR28" s="61"/>
      <c r="SXS28" s="61"/>
      <c r="SXT28" s="61"/>
      <c r="SXU28" s="61"/>
      <c r="SXV28" s="61"/>
      <c r="SXW28" s="61"/>
      <c r="SXX28" s="61"/>
      <c r="SXY28" s="61"/>
      <c r="SXZ28" s="61"/>
      <c r="SYA28" s="61"/>
      <c r="SYB28" s="61"/>
      <c r="SYC28" s="61"/>
      <c r="SYD28" s="61"/>
      <c r="SYE28" s="61"/>
      <c r="SYF28" s="61"/>
      <c r="SYG28" s="61"/>
      <c r="SYH28" s="61"/>
      <c r="SYI28" s="61"/>
      <c r="SYJ28" s="61"/>
      <c r="SYK28" s="61"/>
      <c r="SYL28" s="61"/>
      <c r="SYM28" s="61"/>
      <c r="SYN28" s="61"/>
      <c r="SYO28" s="61"/>
      <c r="SYP28" s="61"/>
      <c r="SYQ28" s="61"/>
      <c r="SYR28" s="61"/>
      <c r="SYS28" s="61"/>
      <c r="SYT28" s="61"/>
      <c r="SYU28" s="61"/>
      <c r="SYV28" s="61"/>
      <c r="SYW28" s="61"/>
      <c r="SYX28" s="61"/>
      <c r="SYY28" s="61"/>
      <c r="SYZ28" s="61"/>
      <c r="SZA28" s="61"/>
      <c r="SZB28" s="61"/>
      <c r="SZC28" s="61"/>
      <c r="SZD28" s="61"/>
      <c r="SZE28" s="61"/>
      <c r="SZF28" s="61"/>
      <c r="SZG28" s="61"/>
      <c r="SZH28" s="61"/>
      <c r="SZI28" s="61"/>
      <c r="SZJ28" s="61"/>
      <c r="SZK28" s="61"/>
      <c r="SZL28" s="61"/>
      <c r="SZM28" s="61"/>
      <c r="SZN28" s="61"/>
      <c r="SZO28" s="61"/>
      <c r="SZP28" s="61"/>
      <c r="SZQ28" s="61"/>
      <c r="SZR28" s="61"/>
      <c r="SZS28" s="61"/>
      <c r="SZT28" s="61"/>
      <c r="SZU28" s="61"/>
      <c r="SZV28" s="61"/>
      <c r="SZW28" s="61"/>
      <c r="SZX28" s="61"/>
      <c r="SZY28" s="61"/>
      <c r="SZZ28" s="61"/>
      <c r="TAA28" s="61"/>
      <c r="TAB28" s="61"/>
      <c r="TAC28" s="61"/>
      <c r="TAD28" s="61"/>
      <c r="TAE28" s="61"/>
      <c r="TAF28" s="61"/>
      <c r="TAG28" s="61"/>
      <c r="TAH28" s="61"/>
      <c r="TAI28" s="61"/>
      <c r="TAJ28" s="61"/>
      <c r="TAK28" s="61"/>
      <c r="TAL28" s="61"/>
      <c r="TAM28" s="61"/>
      <c r="TAN28" s="61"/>
      <c r="TAO28" s="61"/>
      <c r="TAP28" s="61"/>
      <c r="TAQ28" s="61"/>
      <c r="TAR28" s="61"/>
      <c r="TAS28" s="61"/>
      <c r="TAT28" s="61"/>
      <c r="TAU28" s="61"/>
      <c r="TAV28" s="61"/>
      <c r="TAW28" s="61"/>
      <c r="TAX28" s="61"/>
      <c r="TAY28" s="61"/>
      <c r="TAZ28" s="61"/>
      <c r="TBA28" s="61"/>
      <c r="TBB28" s="61"/>
      <c r="TBC28" s="61"/>
      <c r="TBD28" s="61"/>
      <c r="TBE28" s="61"/>
      <c r="TBF28" s="61"/>
      <c r="TBG28" s="61"/>
      <c r="TBH28" s="61"/>
      <c r="TBI28" s="61"/>
      <c r="TBJ28" s="61"/>
      <c r="TBK28" s="61"/>
      <c r="TBL28" s="61"/>
      <c r="TBM28" s="61"/>
      <c r="TBN28" s="61"/>
      <c r="TBO28" s="61"/>
      <c r="TBP28" s="61"/>
      <c r="TBQ28" s="61"/>
      <c r="TBR28" s="61"/>
      <c r="TBS28" s="61"/>
      <c r="TBT28" s="61"/>
      <c r="TBU28" s="61"/>
      <c r="TBV28" s="61"/>
      <c r="TBW28" s="61"/>
      <c r="TBX28" s="61"/>
      <c r="TBY28" s="61"/>
      <c r="TBZ28" s="61"/>
      <c r="TCA28" s="61"/>
      <c r="TCB28" s="61"/>
      <c r="TCC28" s="61"/>
      <c r="TCD28" s="61"/>
      <c r="TCE28" s="61"/>
      <c r="TCF28" s="61"/>
      <c r="TCG28" s="61"/>
      <c r="TCH28" s="61"/>
      <c r="TCI28" s="61"/>
      <c r="TCJ28" s="61"/>
      <c r="TCK28" s="61"/>
      <c r="TCL28" s="61"/>
      <c r="TCM28" s="61"/>
      <c r="TCN28" s="61"/>
      <c r="TCO28" s="61"/>
      <c r="TCP28" s="61"/>
      <c r="TCQ28" s="61"/>
      <c r="TCR28" s="61"/>
      <c r="TCS28" s="61"/>
      <c r="TCT28" s="61"/>
      <c r="TCU28" s="61"/>
      <c r="TCV28" s="61"/>
      <c r="TCW28" s="61"/>
      <c r="TCX28" s="61"/>
      <c r="TCY28" s="61"/>
      <c r="TCZ28" s="61"/>
      <c r="TDA28" s="61"/>
      <c r="TDB28" s="61"/>
      <c r="TDC28" s="61"/>
      <c r="TDD28" s="61"/>
      <c r="TDE28" s="61"/>
      <c r="TDF28" s="61"/>
      <c r="TDG28" s="61"/>
      <c r="TDH28" s="61"/>
      <c r="TDI28" s="61"/>
      <c r="TDJ28" s="61"/>
      <c r="TDK28" s="61"/>
      <c r="TDL28" s="61"/>
      <c r="TDM28" s="61"/>
      <c r="TDN28" s="61"/>
      <c r="TDO28" s="61"/>
      <c r="TDP28" s="61"/>
      <c r="TDQ28" s="61"/>
      <c r="TDR28" s="61"/>
      <c r="TDS28" s="61"/>
      <c r="TDT28" s="61"/>
      <c r="TDU28" s="61"/>
      <c r="TDV28" s="61"/>
      <c r="TDW28" s="61"/>
      <c r="TDX28" s="61"/>
      <c r="TDY28" s="61"/>
      <c r="TDZ28" s="61"/>
      <c r="TEA28" s="61"/>
      <c r="TEB28" s="61"/>
      <c r="TEC28" s="61"/>
      <c r="TED28" s="61"/>
      <c r="TEE28" s="61"/>
      <c r="TEF28" s="61"/>
      <c r="TEG28" s="61"/>
      <c r="TEH28" s="61"/>
      <c r="TEI28" s="61"/>
      <c r="TEJ28" s="61"/>
      <c r="TEK28" s="61"/>
      <c r="TEL28" s="61"/>
      <c r="TEM28" s="61"/>
      <c r="TEN28" s="61"/>
      <c r="TEO28" s="61"/>
      <c r="TEP28" s="61"/>
      <c r="TEQ28" s="61"/>
      <c r="TER28" s="61"/>
      <c r="TES28" s="61"/>
      <c r="TET28" s="61"/>
      <c r="TEU28" s="61"/>
      <c r="TEV28" s="61"/>
      <c r="TEW28" s="61"/>
      <c r="TEX28" s="61"/>
      <c r="TEY28" s="61"/>
      <c r="TEZ28" s="61"/>
      <c r="TFA28" s="61"/>
      <c r="TFB28" s="61"/>
      <c r="TFC28" s="61"/>
      <c r="TFD28" s="61"/>
      <c r="TFE28" s="61"/>
      <c r="TFF28" s="61"/>
      <c r="TFG28" s="61"/>
      <c r="TFH28" s="61"/>
      <c r="TFI28" s="61"/>
      <c r="TFJ28" s="61"/>
      <c r="TFK28" s="61"/>
      <c r="TFL28" s="61"/>
      <c r="TFM28" s="61"/>
      <c r="TFN28" s="61"/>
      <c r="TFO28" s="61"/>
      <c r="TFP28" s="61"/>
      <c r="TFQ28" s="61"/>
      <c r="TFR28" s="61"/>
      <c r="TFS28" s="61"/>
      <c r="TFT28" s="61"/>
      <c r="TFU28" s="61"/>
      <c r="TFV28" s="61"/>
      <c r="TFW28" s="61"/>
      <c r="TFX28" s="61"/>
      <c r="TFY28" s="61"/>
      <c r="TFZ28" s="61"/>
      <c r="TGA28" s="61"/>
      <c r="TGB28" s="61"/>
      <c r="TGC28" s="61"/>
      <c r="TGD28" s="61"/>
      <c r="TGE28" s="61"/>
      <c r="TGF28" s="61"/>
      <c r="TGG28" s="61"/>
      <c r="TGH28" s="61"/>
      <c r="TGI28" s="61"/>
      <c r="TGJ28" s="61"/>
      <c r="TGK28" s="61"/>
      <c r="TGL28" s="61"/>
      <c r="TGM28" s="61"/>
      <c r="TGN28" s="61"/>
      <c r="TGO28" s="61"/>
      <c r="TGP28" s="61"/>
      <c r="TGQ28" s="61"/>
      <c r="TGR28" s="61"/>
      <c r="TGS28" s="61"/>
      <c r="TGT28" s="61"/>
      <c r="TGU28" s="61"/>
      <c r="TGV28" s="61"/>
      <c r="TGW28" s="61"/>
      <c r="TGX28" s="61"/>
      <c r="TGY28" s="61"/>
      <c r="TGZ28" s="61"/>
      <c r="THA28" s="61"/>
      <c r="THB28" s="61"/>
      <c r="THC28" s="61"/>
      <c r="THD28" s="61"/>
      <c r="THE28" s="61"/>
      <c r="THF28" s="61"/>
      <c r="THG28" s="61"/>
      <c r="THH28" s="61"/>
      <c r="THI28" s="61"/>
      <c r="THJ28" s="61"/>
      <c r="THK28" s="61"/>
      <c r="THL28" s="61"/>
      <c r="THM28" s="61"/>
      <c r="THN28" s="61"/>
      <c r="THO28" s="61"/>
      <c r="THP28" s="61"/>
      <c r="THQ28" s="61"/>
      <c r="THR28" s="61"/>
      <c r="THS28" s="61"/>
      <c r="THT28" s="61"/>
      <c r="THU28" s="61"/>
      <c r="THV28" s="61"/>
      <c r="THW28" s="61"/>
      <c r="THX28" s="61"/>
      <c r="THY28" s="61"/>
      <c r="THZ28" s="61"/>
      <c r="TIA28" s="61"/>
      <c r="TIB28" s="61"/>
      <c r="TIC28" s="61"/>
      <c r="TID28" s="61"/>
      <c r="TIE28" s="61"/>
      <c r="TIF28" s="61"/>
      <c r="TIG28" s="61"/>
      <c r="TIH28" s="61"/>
      <c r="TII28" s="61"/>
      <c r="TIJ28" s="61"/>
      <c r="TIK28" s="61"/>
      <c r="TIL28" s="61"/>
      <c r="TIM28" s="61"/>
      <c r="TIN28" s="61"/>
      <c r="TIO28" s="61"/>
      <c r="TIP28" s="61"/>
      <c r="TIQ28" s="61"/>
      <c r="TIR28" s="61"/>
      <c r="TIS28" s="61"/>
      <c r="TIT28" s="61"/>
      <c r="TIU28" s="61"/>
      <c r="TIV28" s="61"/>
      <c r="TIW28" s="61"/>
      <c r="TIX28" s="61"/>
      <c r="TIY28" s="61"/>
      <c r="TIZ28" s="61"/>
      <c r="TJA28" s="61"/>
      <c r="TJB28" s="61"/>
      <c r="TJC28" s="61"/>
      <c r="TJD28" s="61"/>
      <c r="TJE28" s="61"/>
      <c r="TJF28" s="61"/>
      <c r="TJG28" s="61"/>
      <c r="TJH28" s="61"/>
      <c r="TJI28" s="61"/>
      <c r="TJJ28" s="61"/>
      <c r="TJK28" s="61"/>
      <c r="TJL28" s="61"/>
      <c r="TJM28" s="61"/>
      <c r="TJN28" s="61"/>
      <c r="TJO28" s="61"/>
      <c r="TJP28" s="61"/>
      <c r="TJQ28" s="61"/>
      <c r="TJR28" s="61"/>
      <c r="TJS28" s="61"/>
      <c r="TJT28" s="61"/>
      <c r="TJU28" s="61"/>
      <c r="TJV28" s="61"/>
      <c r="TJW28" s="61"/>
      <c r="TJX28" s="61"/>
      <c r="TJY28" s="61"/>
      <c r="TJZ28" s="61"/>
      <c r="TKA28" s="61"/>
      <c r="TKB28" s="61"/>
      <c r="TKC28" s="61"/>
      <c r="TKD28" s="61"/>
      <c r="TKE28" s="61"/>
      <c r="TKF28" s="61"/>
      <c r="TKG28" s="61"/>
      <c r="TKH28" s="61"/>
      <c r="TKI28" s="61"/>
      <c r="TKJ28" s="61"/>
      <c r="TKK28" s="61"/>
      <c r="TKL28" s="61"/>
      <c r="TKM28" s="61"/>
      <c r="TKN28" s="61"/>
      <c r="TKO28" s="61"/>
      <c r="TKP28" s="61"/>
      <c r="TKQ28" s="61"/>
      <c r="TKR28" s="61"/>
      <c r="TKS28" s="61"/>
      <c r="TKT28" s="61"/>
      <c r="TKU28" s="61"/>
      <c r="TKV28" s="61"/>
      <c r="TKW28" s="61"/>
      <c r="TKX28" s="61"/>
      <c r="TKY28" s="61"/>
      <c r="TKZ28" s="61"/>
      <c r="TLA28" s="61"/>
      <c r="TLB28" s="61"/>
      <c r="TLC28" s="61"/>
      <c r="TLD28" s="61"/>
      <c r="TLE28" s="61"/>
      <c r="TLF28" s="61"/>
      <c r="TLG28" s="61"/>
      <c r="TLH28" s="61"/>
      <c r="TLI28" s="61"/>
      <c r="TLJ28" s="61"/>
      <c r="TLK28" s="61"/>
      <c r="TLL28" s="61"/>
      <c r="TLM28" s="61"/>
      <c r="TLN28" s="61"/>
      <c r="TLO28" s="61"/>
      <c r="TLP28" s="61"/>
      <c r="TLQ28" s="61"/>
      <c r="TLR28" s="61"/>
      <c r="TLS28" s="61"/>
      <c r="TLT28" s="61"/>
      <c r="TLU28" s="61"/>
      <c r="TLV28" s="61"/>
      <c r="TLW28" s="61"/>
      <c r="TLX28" s="61"/>
      <c r="TLY28" s="61"/>
      <c r="TLZ28" s="61"/>
      <c r="TMA28" s="61"/>
      <c r="TMB28" s="61"/>
      <c r="TMC28" s="61"/>
      <c r="TMD28" s="61"/>
      <c r="TME28" s="61"/>
      <c r="TMF28" s="61"/>
      <c r="TMG28" s="61"/>
      <c r="TMH28" s="61"/>
      <c r="TMI28" s="61"/>
      <c r="TMJ28" s="61"/>
      <c r="TMK28" s="61"/>
      <c r="TML28" s="61"/>
      <c r="TMM28" s="61"/>
      <c r="TMN28" s="61"/>
      <c r="TMO28" s="61"/>
      <c r="TMP28" s="61"/>
      <c r="TMQ28" s="61"/>
      <c r="TMR28" s="61"/>
      <c r="TMS28" s="61"/>
      <c r="TMT28" s="61"/>
      <c r="TMU28" s="61"/>
      <c r="TMV28" s="61"/>
      <c r="TMW28" s="61"/>
      <c r="TMX28" s="61"/>
      <c r="TMY28" s="61"/>
      <c r="TMZ28" s="61"/>
      <c r="TNA28" s="61"/>
      <c r="TNB28" s="61"/>
      <c r="TNC28" s="61"/>
      <c r="TND28" s="61"/>
      <c r="TNE28" s="61"/>
      <c r="TNF28" s="61"/>
      <c r="TNG28" s="61"/>
      <c r="TNH28" s="61"/>
      <c r="TNI28" s="61"/>
      <c r="TNJ28" s="61"/>
      <c r="TNK28" s="61"/>
      <c r="TNL28" s="61"/>
      <c r="TNM28" s="61"/>
      <c r="TNN28" s="61"/>
      <c r="TNO28" s="61"/>
      <c r="TNP28" s="61"/>
      <c r="TNQ28" s="61"/>
      <c r="TNR28" s="61"/>
      <c r="TNS28" s="61"/>
      <c r="TNT28" s="61"/>
      <c r="TNU28" s="61"/>
      <c r="TNV28" s="61"/>
      <c r="TNW28" s="61"/>
      <c r="TNX28" s="61"/>
      <c r="TNY28" s="61"/>
      <c r="TNZ28" s="61"/>
      <c r="TOA28" s="61"/>
      <c r="TOB28" s="61"/>
      <c r="TOC28" s="61"/>
      <c r="TOD28" s="61"/>
      <c r="TOE28" s="61"/>
      <c r="TOF28" s="61"/>
      <c r="TOG28" s="61"/>
      <c r="TOH28" s="61"/>
      <c r="TOI28" s="61"/>
      <c r="TOJ28" s="61"/>
      <c r="TOK28" s="61"/>
      <c r="TOL28" s="61"/>
      <c r="TOM28" s="61"/>
      <c r="TON28" s="61"/>
      <c r="TOO28" s="61"/>
      <c r="TOP28" s="61"/>
      <c r="TOQ28" s="61"/>
      <c r="TOR28" s="61"/>
      <c r="TOS28" s="61"/>
      <c r="TOT28" s="61"/>
      <c r="TOU28" s="61"/>
      <c r="TOV28" s="61"/>
      <c r="TOW28" s="61"/>
      <c r="TOX28" s="61"/>
      <c r="TOY28" s="61"/>
      <c r="TOZ28" s="61"/>
      <c r="TPA28" s="61"/>
      <c r="TPB28" s="61"/>
      <c r="TPC28" s="61"/>
      <c r="TPD28" s="61"/>
      <c r="TPE28" s="61"/>
      <c r="TPF28" s="61"/>
      <c r="TPG28" s="61"/>
      <c r="TPH28" s="61"/>
      <c r="TPI28" s="61"/>
      <c r="TPJ28" s="61"/>
      <c r="TPK28" s="61"/>
      <c r="TPL28" s="61"/>
      <c r="TPM28" s="61"/>
      <c r="TPN28" s="61"/>
      <c r="TPO28" s="61"/>
      <c r="TPP28" s="61"/>
      <c r="TPQ28" s="61"/>
      <c r="TPR28" s="61"/>
      <c r="TPS28" s="61"/>
      <c r="TPT28" s="61"/>
      <c r="TPU28" s="61"/>
      <c r="TPV28" s="61"/>
      <c r="TPW28" s="61"/>
      <c r="TPX28" s="61"/>
      <c r="TPY28" s="61"/>
      <c r="TPZ28" s="61"/>
      <c r="TQA28" s="61"/>
      <c r="TQB28" s="61"/>
      <c r="TQC28" s="61"/>
      <c r="TQD28" s="61"/>
      <c r="TQE28" s="61"/>
      <c r="TQF28" s="61"/>
      <c r="TQG28" s="61"/>
      <c r="TQH28" s="61"/>
      <c r="TQI28" s="61"/>
      <c r="TQJ28" s="61"/>
      <c r="TQK28" s="61"/>
      <c r="TQL28" s="61"/>
      <c r="TQM28" s="61"/>
      <c r="TQN28" s="61"/>
      <c r="TQO28" s="61"/>
      <c r="TQP28" s="61"/>
      <c r="TQQ28" s="61"/>
      <c r="TQR28" s="61"/>
      <c r="TQS28" s="61"/>
      <c r="TQT28" s="61"/>
      <c r="TQU28" s="61"/>
      <c r="TQV28" s="61"/>
      <c r="TQW28" s="61"/>
      <c r="TQX28" s="61"/>
      <c r="TQY28" s="61"/>
      <c r="TQZ28" s="61"/>
      <c r="TRA28" s="61"/>
      <c r="TRB28" s="61"/>
      <c r="TRC28" s="61"/>
      <c r="TRD28" s="61"/>
      <c r="TRE28" s="61"/>
      <c r="TRF28" s="61"/>
      <c r="TRG28" s="61"/>
      <c r="TRH28" s="61"/>
      <c r="TRI28" s="61"/>
      <c r="TRJ28" s="61"/>
      <c r="TRK28" s="61"/>
      <c r="TRL28" s="61"/>
      <c r="TRM28" s="61"/>
      <c r="TRN28" s="61"/>
      <c r="TRO28" s="61"/>
      <c r="TRP28" s="61"/>
      <c r="TRQ28" s="61"/>
      <c r="TRR28" s="61"/>
      <c r="TRS28" s="61"/>
      <c r="TRT28" s="61"/>
      <c r="TRU28" s="61"/>
      <c r="TRV28" s="61"/>
      <c r="TRW28" s="61"/>
      <c r="TRX28" s="61"/>
      <c r="TRY28" s="61"/>
      <c r="TRZ28" s="61"/>
      <c r="TSA28" s="61"/>
      <c r="TSB28" s="61"/>
      <c r="TSC28" s="61"/>
      <c r="TSD28" s="61"/>
      <c r="TSE28" s="61"/>
      <c r="TSF28" s="61"/>
      <c r="TSG28" s="61"/>
      <c r="TSH28" s="61"/>
      <c r="TSI28" s="61"/>
      <c r="TSJ28" s="61"/>
      <c r="TSK28" s="61"/>
      <c r="TSL28" s="61"/>
      <c r="TSM28" s="61"/>
      <c r="TSN28" s="61"/>
      <c r="TSO28" s="61"/>
      <c r="TSP28" s="61"/>
      <c r="TSQ28" s="61"/>
      <c r="TSR28" s="61"/>
      <c r="TSS28" s="61"/>
      <c r="TST28" s="61"/>
      <c r="TSU28" s="61"/>
      <c r="TSV28" s="61"/>
      <c r="TSW28" s="61"/>
      <c r="TSX28" s="61"/>
      <c r="TSY28" s="61"/>
      <c r="TSZ28" s="61"/>
      <c r="TTA28" s="61"/>
      <c r="TTB28" s="61"/>
      <c r="TTC28" s="61"/>
      <c r="TTD28" s="61"/>
      <c r="TTE28" s="61"/>
      <c r="TTF28" s="61"/>
      <c r="TTG28" s="61"/>
      <c r="TTH28" s="61"/>
      <c r="TTI28" s="61"/>
      <c r="TTJ28" s="61"/>
      <c r="TTK28" s="61"/>
      <c r="TTL28" s="61"/>
      <c r="TTM28" s="61"/>
      <c r="TTN28" s="61"/>
      <c r="TTO28" s="61"/>
      <c r="TTP28" s="61"/>
      <c r="TTQ28" s="61"/>
      <c r="TTR28" s="61"/>
      <c r="TTS28" s="61"/>
      <c r="TTT28" s="61"/>
      <c r="TTU28" s="61"/>
      <c r="TTV28" s="61"/>
      <c r="TTW28" s="61"/>
      <c r="TTX28" s="61"/>
      <c r="TTY28" s="61"/>
      <c r="TTZ28" s="61"/>
      <c r="TUA28" s="61"/>
      <c r="TUB28" s="61"/>
      <c r="TUC28" s="61"/>
      <c r="TUD28" s="61"/>
      <c r="TUE28" s="61"/>
      <c r="TUF28" s="61"/>
      <c r="TUG28" s="61"/>
      <c r="TUH28" s="61"/>
      <c r="TUI28" s="61"/>
      <c r="TUJ28" s="61"/>
      <c r="TUK28" s="61"/>
      <c r="TUL28" s="61"/>
      <c r="TUM28" s="61"/>
      <c r="TUN28" s="61"/>
      <c r="TUO28" s="61"/>
      <c r="TUP28" s="61"/>
      <c r="TUQ28" s="61"/>
      <c r="TUR28" s="61"/>
      <c r="TUS28" s="61"/>
      <c r="TUT28" s="61"/>
      <c r="TUU28" s="61"/>
      <c r="TUV28" s="61"/>
      <c r="TUW28" s="61"/>
      <c r="TUX28" s="61"/>
      <c r="TUY28" s="61"/>
      <c r="TUZ28" s="61"/>
      <c r="TVA28" s="61"/>
      <c r="TVB28" s="61"/>
      <c r="TVC28" s="61"/>
      <c r="TVD28" s="61"/>
      <c r="TVE28" s="61"/>
      <c r="TVF28" s="61"/>
      <c r="TVG28" s="61"/>
      <c r="TVH28" s="61"/>
      <c r="TVI28" s="61"/>
      <c r="TVJ28" s="61"/>
      <c r="TVK28" s="61"/>
      <c r="TVL28" s="61"/>
      <c r="TVM28" s="61"/>
      <c r="TVN28" s="61"/>
      <c r="TVO28" s="61"/>
      <c r="TVP28" s="61"/>
      <c r="TVQ28" s="61"/>
      <c r="TVR28" s="61"/>
      <c r="TVS28" s="61"/>
      <c r="TVT28" s="61"/>
      <c r="TVU28" s="61"/>
      <c r="TVV28" s="61"/>
      <c r="TVW28" s="61"/>
      <c r="TVX28" s="61"/>
      <c r="TVY28" s="61"/>
      <c r="TVZ28" s="61"/>
      <c r="TWA28" s="61"/>
      <c r="TWB28" s="61"/>
      <c r="TWC28" s="61"/>
      <c r="TWD28" s="61"/>
      <c r="TWE28" s="61"/>
      <c r="TWF28" s="61"/>
      <c r="TWG28" s="61"/>
      <c r="TWH28" s="61"/>
      <c r="TWI28" s="61"/>
      <c r="TWJ28" s="61"/>
      <c r="TWK28" s="61"/>
      <c r="TWL28" s="61"/>
      <c r="TWM28" s="61"/>
      <c r="TWN28" s="61"/>
      <c r="TWO28" s="61"/>
      <c r="TWP28" s="61"/>
      <c r="TWQ28" s="61"/>
      <c r="TWR28" s="61"/>
      <c r="TWS28" s="61"/>
      <c r="TWT28" s="61"/>
      <c r="TWU28" s="61"/>
      <c r="TWV28" s="61"/>
      <c r="TWW28" s="61"/>
      <c r="TWX28" s="61"/>
      <c r="TWY28" s="61"/>
      <c r="TWZ28" s="61"/>
      <c r="TXA28" s="61"/>
      <c r="TXB28" s="61"/>
      <c r="TXC28" s="61"/>
      <c r="TXD28" s="61"/>
      <c r="TXE28" s="61"/>
      <c r="TXF28" s="61"/>
      <c r="TXG28" s="61"/>
      <c r="TXH28" s="61"/>
      <c r="TXI28" s="61"/>
      <c r="TXJ28" s="61"/>
      <c r="TXK28" s="61"/>
      <c r="TXL28" s="61"/>
      <c r="TXM28" s="61"/>
      <c r="TXN28" s="61"/>
      <c r="TXO28" s="61"/>
      <c r="TXP28" s="61"/>
      <c r="TXQ28" s="61"/>
      <c r="TXR28" s="61"/>
      <c r="TXS28" s="61"/>
      <c r="TXT28" s="61"/>
      <c r="TXU28" s="61"/>
      <c r="TXV28" s="61"/>
      <c r="TXW28" s="61"/>
      <c r="TXX28" s="61"/>
      <c r="TXY28" s="61"/>
      <c r="TXZ28" s="61"/>
      <c r="TYA28" s="61"/>
      <c r="TYB28" s="61"/>
      <c r="TYC28" s="61"/>
      <c r="TYD28" s="61"/>
      <c r="TYE28" s="61"/>
      <c r="TYF28" s="61"/>
      <c r="TYG28" s="61"/>
      <c r="TYH28" s="61"/>
      <c r="TYI28" s="61"/>
      <c r="TYJ28" s="61"/>
      <c r="TYK28" s="61"/>
      <c r="TYL28" s="61"/>
      <c r="TYM28" s="61"/>
      <c r="TYN28" s="61"/>
      <c r="TYO28" s="61"/>
      <c r="TYP28" s="61"/>
      <c r="TYQ28" s="61"/>
      <c r="TYR28" s="61"/>
      <c r="TYS28" s="61"/>
      <c r="TYT28" s="61"/>
      <c r="TYU28" s="61"/>
      <c r="TYV28" s="61"/>
      <c r="TYW28" s="61"/>
      <c r="TYX28" s="61"/>
      <c r="TYY28" s="61"/>
      <c r="TYZ28" s="61"/>
      <c r="TZA28" s="61"/>
      <c r="TZB28" s="61"/>
      <c r="TZC28" s="61"/>
      <c r="TZD28" s="61"/>
      <c r="TZE28" s="61"/>
      <c r="TZF28" s="61"/>
      <c r="TZG28" s="61"/>
      <c r="TZH28" s="61"/>
      <c r="TZI28" s="61"/>
      <c r="TZJ28" s="61"/>
      <c r="TZK28" s="61"/>
      <c r="TZL28" s="61"/>
      <c r="TZM28" s="61"/>
      <c r="TZN28" s="61"/>
      <c r="TZO28" s="61"/>
      <c r="TZP28" s="61"/>
      <c r="TZQ28" s="61"/>
      <c r="TZR28" s="61"/>
      <c r="TZS28" s="61"/>
      <c r="TZT28" s="61"/>
      <c r="TZU28" s="61"/>
      <c r="TZV28" s="61"/>
      <c r="TZW28" s="61"/>
      <c r="TZX28" s="61"/>
      <c r="TZY28" s="61"/>
      <c r="TZZ28" s="61"/>
      <c r="UAA28" s="61"/>
      <c r="UAB28" s="61"/>
      <c r="UAC28" s="61"/>
      <c r="UAD28" s="61"/>
      <c r="UAE28" s="61"/>
      <c r="UAF28" s="61"/>
      <c r="UAG28" s="61"/>
      <c r="UAH28" s="61"/>
      <c r="UAI28" s="61"/>
      <c r="UAJ28" s="61"/>
      <c r="UAK28" s="61"/>
      <c r="UAL28" s="61"/>
      <c r="UAM28" s="61"/>
      <c r="UAN28" s="61"/>
      <c r="UAO28" s="61"/>
      <c r="UAP28" s="61"/>
      <c r="UAQ28" s="61"/>
      <c r="UAR28" s="61"/>
      <c r="UAS28" s="61"/>
      <c r="UAT28" s="61"/>
      <c r="UAU28" s="61"/>
      <c r="UAV28" s="61"/>
      <c r="UAW28" s="61"/>
      <c r="UAX28" s="61"/>
      <c r="UAY28" s="61"/>
      <c r="UAZ28" s="61"/>
      <c r="UBA28" s="61"/>
      <c r="UBB28" s="61"/>
      <c r="UBC28" s="61"/>
      <c r="UBD28" s="61"/>
      <c r="UBE28" s="61"/>
      <c r="UBF28" s="61"/>
      <c r="UBG28" s="61"/>
      <c r="UBH28" s="61"/>
      <c r="UBI28" s="61"/>
      <c r="UBJ28" s="61"/>
      <c r="UBK28" s="61"/>
      <c r="UBL28" s="61"/>
      <c r="UBM28" s="61"/>
      <c r="UBN28" s="61"/>
      <c r="UBO28" s="61"/>
      <c r="UBP28" s="61"/>
      <c r="UBQ28" s="61"/>
      <c r="UBR28" s="61"/>
      <c r="UBS28" s="61"/>
      <c r="UBT28" s="61"/>
      <c r="UBU28" s="61"/>
      <c r="UBV28" s="61"/>
      <c r="UBW28" s="61"/>
      <c r="UBX28" s="61"/>
      <c r="UBY28" s="61"/>
      <c r="UBZ28" s="61"/>
      <c r="UCA28" s="61"/>
      <c r="UCB28" s="61"/>
      <c r="UCC28" s="61"/>
      <c r="UCD28" s="61"/>
      <c r="UCE28" s="61"/>
      <c r="UCF28" s="61"/>
      <c r="UCG28" s="61"/>
      <c r="UCH28" s="61"/>
      <c r="UCI28" s="61"/>
      <c r="UCJ28" s="61"/>
      <c r="UCK28" s="61"/>
      <c r="UCL28" s="61"/>
      <c r="UCM28" s="61"/>
      <c r="UCN28" s="61"/>
      <c r="UCO28" s="61"/>
      <c r="UCP28" s="61"/>
      <c r="UCQ28" s="61"/>
      <c r="UCR28" s="61"/>
      <c r="UCS28" s="61"/>
      <c r="UCT28" s="61"/>
      <c r="UCU28" s="61"/>
      <c r="UCV28" s="61"/>
      <c r="UCW28" s="61"/>
      <c r="UCX28" s="61"/>
      <c r="UCY28" s="61"/>
      <c r="UCZ28" s="61"/>
      <c r="UDA28" s="61"/>
      <c r="UDB28" s="61"/>
      <c r="UDC28" s="61"/>
      <c r="UDD28" s="61"/>
      <c r="UDE28" s="61"/>
      <c r="UDF28" s="61"/>
      <c r="UDG28" s="61"/>
      <c r="UDH28" s="61"/>
      <c r="UDI28" s="61"/>
      <c r="UDJ28" s="61"/>
      <c r="UDK28" s="61"/>
      <c r="UDL28" s="61"/>
      <c r="UDM28" s="61"/>
      <c r="UDN28" s="61"/>
      <c r="UDO28" s="61"/>
      <c r="UDP28" s="61"/>
      <c r="UDQ28" s="61"/>
      <c r="UDR28" s="61"/>
      <c r="UDS28" s="61"/>
      <c r="UDT28" s="61"/>
      <c r="UDU28" s="61"/>
      <c r="UDV28" s="61"/>
      <c r="UDW28" s="61"/>
      <c r="UDX28" s="61"/>
      <c r="UDY28" s="61"/>
      <c r="UDZ28" s="61"/>
      <c r="UEA28" s="61"/>
      <c r="UEB28" s="61"/>
      <c r="UEC28" s="61"/>
      <c r="UED28" s="61"/>
      <c r="UEE28" s="61"/>
      <c r="UEF28" s="61"/>
      <c r="UEG28" s="61"/>
      <c r="UEH28" s="61"/>
      <c r="UEI28" s="61"/>
      <c r="UEJ28" s="61"/>
      <c r="UEK28" s="61"/>
      <c r="UEL28" s="61"/>
      <c r="UEM28" s="61"/>
      <c r="UEN28" s="61"/>
      <c r="UEO28" s="61"/>
      <c r="UEP28" s="61"/>
      <c r="UEQ28" s="61"/>
      <c r="UER28" s="61"/>
      <c r="UES28" s="61"/>
      <c r="UET28" s="61"/>
      <c r="UEU28" s="61"/>
      <c r="UEV28" s="61"/>
      <c r="UEW28" s="61"/>
      <c r="UEX28" s="61"/>
      <c r="UEY28" s="61"/>
      <c r="UEZ28" s="61"/>
      <c r="UFA28" s="61"/>
      <c r="UFB28" s="61"/>
      <c r="UFC28" s="61"/>
      <c r="UFD28" s="61"/>
      <c r="UFE28" s="61"/>
      <c r="UFF28" s="61"/>
      <c r="UFG28" s="61"/>
      <c r="UFH28" s="61"/>
      <c r="UFI28" s="61"/>
      <c r="UFJ28" s="61"/>
      <c r="UFK28" s="61"/>
      <c r="UFL28" s="61"/>
      <c r="UFM28" s="61"/>
      <c r="UFN28" s="61"/>
      <c r="UFO28" s="61"/>
      <c r="UFP28" s="61"/>
      <c r="UFQ28" s="61"/>
      <c r="UFR28" s="61"/>
      <c r="UFS28" s="61"/>
      <c r="UFT28" s="61"/>
      <c r="UFU28" s="61"/>
      <c r="UFV28" s="61"/>
      <c r="UFW28" s="61"/>
      <c r="UFX28" s="61"/>
      <c r="UFY28" s="61"/>
      <c r="UFZ28" s="61"/>
      <c r="UGA28" s="61"/>
      <c r="UGB28" s="61"/>
      <c r="UGC28" s="61"/>
      <c r="UGD28" s="61"/>
      <c r="UGE28" s="61"/>
      <c r="UGF28" s="61"/>
      <c r="UGG28" s="61"/>
      <c r="UGH28" s="61"/>
      <c r="UGI28" s="61"/>
      <c r="UGJ28" s="61"/>
      <c r="UGK28" s="61"/>
      <c r="UGL28" s="61"/>
      <c r="UGM28" s="61"/>
      <c r="UGN28" s="61"/>
      <c r="UGO28" s="61"/>
      <c r="UGP28" s="61"/>
      <c r="UGQ28" s="61"/>
      <c r="UGR28" s="61"/>
      <c r="UGS28" s="61"/>
      <c r="UGT28" s="61"/>
      <c r="UGU28" s="61"/>
      <c r="UGV28" s="61"/>
      <c r="UGW28" s="61"/>
      <c r="UGX28" s="61"/>
      <c r="UGY28" s="61"/>
      <c r="UGZ28" s="61"/>
      <c r="UHA28" s="61"/>
      <c r="UHB28" s="61"/>
      <c r="UHC28" s="61"/>
      <c r="UHD28" s="61"/>
      <c r="UHE28" s="61"/>
      <c r="UHF28" s="61"/>
      <c r="UHG28" s="61"/>
      <c r="UHH28" s="61"/>
      <c r="UHI28" s="61"/>
      <c r="UHJ28" s="61"/>
      <c r="UHK28" s="61"/>
      <c r="UHL28" s="61"/>
      <c r="UHM28" s="61"/>
      <c r="UHN28" s="61"/>
      <c r="UHO28" s="61"/>
      <c r="UHP28" s="61"/>
      <c r="UHQ28" s="61"/>
      <c r="UHR28" s="61"/>
      <c r="UHS28" s="61"/>
      <c r="UHT28" s="61"/>
      <c r="UHU28" s="61"/>
      <c r="UHV28" s="61"/>
      <c r="UHW28" s="61"/>
      <c r="UHX28" s="61"/>
      <c r="UHY28" s="61"/>
      <c r="UHZ28" s="61"/>
      <c r="UIA28" s="61"/>
      <c r="UIB28" s="61"/>
      <c r="UIC28" s="61"/>
      <c r="UID28" s="61"/>
      <c r="UIE28" s="61"/>
      <c r="UIF28" s="61"/>
      <c r="UIG28" s="61"/>
      <c r="UIH28" s="61"/>
      <c r="UII28" s="61"/>
      <c r="UIJ28" s="61"/>
      <c r="UIK28" s="61"/>
      <c r="UIL28" s="61"/>
      <c r="UIM28" s="61"/>
      <c r="UIN28" s="61"/>
      <c r="UIO28" s="61"/>
      <c r="UIP28" s="61"/>
      <c r="UIQ28" s="61"/>
      <c r="UIR28" s="61"/>
      <c r="UIS28" s="61"/>
      <c r="UIT28" s="61"/>
      <c r="UIU28" s="61"/>
      <c r="UIV28" s="61"/>
      <c r="UIW28" s="61"/>
      <c r="UIX28" s="61"/>
      <c r="UIY28" s="61"/>
      <c r="UIZ28" s="61"/>
      <c r="UJA28" s="61"/>
      <c r="UJB28" s="61"/>
      <c r="UJC28" s="61"/>
      <c r="UJD28" s="61"/>
      <c r="UJE28" s="61"/>
      <c r="UJF28" s="61"/>
      <c r="UJG28" s="61"/>
      <c r="UJH28" s="61"/>
      <c r="UJI28" s="61"/>
      <c r="UJJ28" s="61"/>
      <c r="UJK28" s="61"/>
      <c r="UJL28" s="61"/>
      <c r="UJM28" s="61"/>
      <c r="UJN28" s="61"/>
      <c r="UJO28" s="61"/>
      <c r="UJP28" s="61"/>
      <c r="UJQ28" s="61"/>
      <c r="UJR28" s="61"/>
      <c r="UJS28" s="61"/>
      <c r="UJT28" s="61"/>
      <c r="UJU28" s="61"/>
      <c r="UJV28" s="61"/>
      <c r="UJW28" s="61"/>
      <c r="UJX28" s="61"/>
      <c r="UJY28" s="61"/>
      <c r="UJZ28" s="61"/>
      <c r="UKA28" s="61"/>
      <c r="UKB28" s="61"/>
      <c r="UKC28" s="61"/>
      <c r="UKD28" s="61"/>
      <c r="UKE28" s="61"/>
      <c r="UKF28" s="61"/>
      <c r="UKG28" s="61"/>
      <c r="UKH28" s="61"/>
      <c r="UKI28" s="61"/>
      <c r="UKJ28" s="61"/>
      <c r="UKK28" s="61"/>
      <c r="UKL28" s="61"/>
      <c r="UKM28" s="61"/>
      <c r="UKN28" s="61"/>
      <c r="UKO28" s="61"/>
      <c r="UKP28" s="61"/>
      <c r="UKQ28" s="61"/>
      <c r="UKR28" s="61"/>
      <c r="UKS28" s="61"/>
      <c r="UKT28" s="61"/>
      <c r="UKU28" s="61"/>
      <c r="UKV28" s="61"/>
      <c r="UKW28" s="61"/>
      <c r="UKX28" s="61"/>
      <c r="UKY28" s="61"/>
      <c r="UKZ28" s="61"/>
      <c r="ULA28" s="61"/>
      <c r="ULB28" s="61"/>
      <c r="ULC28" s="61"/>
      <c r="ULD28" s="61"/>
      <c r="ULE28" s="61"/>
      <c r="ULF28" s="61"/>
      <c r="ULG28" s="61"/>
      <c r="ULH28" s="61"/>
      <c r="ULI28" s="61"/>
      <c r="ULJ28" s="61"/>
      <c r="ULK28" s="61"/>
      <c r="ULL28" s="61"/>
      <c r="ULM28" s="61"/>
      <c r="ULN28" s="61"/>
      <c r="ULO28" s="61"/>
      <c r="ULP28" s="61"/>
      <c r="ULQ28" s="61"/>
      <c r="ULR28" s="61"/>
      <c r="ULS28" s="61"/>
      <c r="ULT28" s="61"/>
      <c r="ULU28" s="61"/>
      <c r="ULV28" s="61"/>
      <c r="ULW28" s="61"/>
      <c r="ULX28" s="61"/>
      <c r="ULY28" s="61"/>
      <c r="ULZ28" s="61"/>
      <c r="UMA28" s="61"/>
      <c r="UMB28" s="61"/>
      <c r="UMC28" s="61"/>
      <c r="UMD28" s="61"/>
      <c r="UME28" s="61"/>
      <c r="UMF28" s="61"/>
      <c r="UMG28" s="61"/>
      <c r="UMH28" s="61"/>
      <c r="UMI28" s="61"/>
      <c r="UMJ28" s="61"/>
      <c r="UMK28" s="61"/>
      <c r="UML28" s="61"/>
      <c r="UMM28" s="61"/>
      <c r="UMN28" s="61"/>
      <c r="UMO28" s="61"/>
      <c r="UMP28" s="61"/>
      <c r="UMQ28" s="61"/>
      <c r="UMR28" s="61"/>
      <c r="UMS28" s="61"/>
      <c r="UMT28" s="61"/>
      <c r="UMU28" s="61"/>
      <c r="UMV28" s="61"/>
      <c r="UMW28" s="61"/>
      <c r="UMX28" s="61"/>
      <c r="UMY28" s="61"/>
      <c r="UMZ28" s="61"/>
      <c r="UNA28" s="61"/>
      <c r="UNB28" s="61"/>
      <c r="UNC28" s="61"/>
      <c r="UND28" s="61"/>
      <c r="UNE28" s="61"/>
      <c r="UNF28" s="61"/>
      <c r="UNG28" s="61"/>
      <c r="UNH28" s="61"/>
      <c r="UNI28" s="61"/>
      <c r="UNJ28" s="61"/>
      <c r="UNK28" s="61"/>
      <c r="UNL28" s="61"/>
      <c r="UNM28" s="61"/>
      <c r="UNN28" s="61"/>
      <c r="UNO28" s="61"/>
      <c r="UNP28" s="61"/>
      <c r="UNQ28" s="61"/>
      <c r="UNR28" s="61"/>
      <c r="UNS28" s="61"/>
      <c r="UNT28" s="61"/>
      <c r="UNU28" s="61"/>
      <c r="UNV28" s="61"/>
      <c r="UNW28" s="61"/>
      <c r="UNX28" s="61"/>
      <c r="UNY28" s="61"/>
      <c r="UNZ28" s="61"/>
      <c r="UOA28" s="61"/>
      <c r="UOB28" s="61"/>
      <c r="UOC28" s="61"/>
      <c r="UOD28" s="61"/>
      <c r="UOE28" s="61"/>
      <c r="UOF28" s="61"/>
      <c r="UOG28" s="61"/>
      <c r="UOH28" s="61"/>
      <c r="UOI28" s="61"/>
      <c r="UOJ28" s="61"/>
      <c r="UOK28" s="61"/>
      <c r="UOL28" s="61"/>
      <c r="UOM28" s="61"/>
      <c r="UON28" s="61"/>
      <c r="UOO28" s="61"/>
      <c r="UOP28" s="61"/>
      <c r="UOQ28" s="61"/>
      <c r="UOR28" s="61"/>
      <c r="UOS28" s="61"/>
      <c r="UOT28" s="61"/>
      <c r="UOU28" s="61"/>
      <c r="UOV28" s="61"/>
      <c r="UOW28" s="61"/>
      <c r="UOX28" s="61"/>
      <c r="UOY28" s="61"/>
      <c r="UOZ28" s="61"/>
      <c r="UPA28" s="61"/>
      <c r="UPB28" s="61"/>
      <c r="UPC28" s="61"/>
      <c r="UPD28" s="61"/>
      <c r="UPE28" s="61"/>
      <c r="UPF28" s="61"/>
      <c r="UPG28" s="61"/>
      <c r="UPH28" s="61"/>
      <c r="UPI28" s="61"/>
      <c r="UPJ28" s="61"/>
      <c r="UPK28" s="61"/>
      <c r="UPL28" s="61"/>
      <c r="UPM28" s="61"/>
      <c r="UPN28" s="61"/>
      <c r="UPO28" s="61"/>
      <c r="UPP28" s="61"/>
      <c r="UPQ28" s="61"/>
      <c r="UPR28" s="61"/>
      <c r="UPS28" s="61"/>
      <c r="UPT28" s="61"/>
      <c r="UPU28" s="61"/>
      <c r="UPV28" s="61"/>
      <c r="UPW28" s="61"/>
      <c r="UPX28" s="61"/>
      <c r="UPY28" s="61"/>
      <c r="UPZ28" s="61"/>
      <c r="UQA28" s="61"/>
      <c r="UQB28" s="61"/>
      <c r="UQC28" s="61"/>
      <c r="UQD28" s="61"/>
      <c r="UQE28" s="61"/>
      <c r="UQF28" s="61"/>
      <c r="UQG28" s="61"/>
      <c r="UQH28" s="61"/>
      <c r="UQI28" s="61"/>
      <c r="UQJ28" s="61"/>
      <c r="UQK28" s="61"/>
      <c r="UQL28" s="61"/>
      <c r="UQM28" s="61"/>
      <c r="UQN28" s="61"/>
      <c r="UQO28" s="61"/>
      <c r="UQP28" s="61"/>
      <c r="UQQ28" s="61"/>
      <c r="UQR28" s="61"/>
      <c r="UQS28" s="61"/>
      <c r="UQT28" s="61"/>
      <c r="UQU28" s="61"/>
      <c r="UQV28" s="61"/>
      <c r="UQW28" s="61"/>
      <c r="UQX28" s="61"/>
      <c r="UQY28" s="61"/>
      <c r="UQZ28" s="61"/>
      <c r="URA28" s="61"/>
      <c r="URB28" s="61"/>
      <c r="URC28" s="61"/>
      <c r="URD28" s="61"/>
      <c r="URE28" s="61"/>
      <c r="URF28" s="61"/>
      <c r="URG28" s="61"/>
      <c r="URH28" s="61"/>
      <c r="URI28" s="61"/>
      <c r="URJ28" s="61"/>
      <c r="URK28" s="61"/>
      <c r="URL28" s="61"/>
      <c r="URM28" s="61"/>
      <c r="URN28" s="61"/>
      <c r="URO28" s="61"/>
      <c r="URP28" s="61"/>
      <c r="URQ28" s="61"/>
      <c r="URR28" s="61"/>
      <c r="URS28" s="61"/>
      <c r="URT28" s="61"/>
      <c r="URU28" s="61"/>
      <c r="URV28" s="61"/>
      <c r="URW28" s="61"/>
      <c r="URX28" s="61"/>
      <c r="URY28" s="61"/>
      <c r="URZ28" s="61"/>
      <c r="USA28" s="61"/>
      <c r="USB28" s="61"/>
      <c r="USC28" s="61"/>
      <c r="USD28" s="61"/>
      <c r="USE28" s="61"/>
      <c r="USF28" s="61"/>
      <c r="USG28" s="61"/>
      <c r="USH28" s="61"/>
      <c r="USI28" s="61"/>
      <c r="USJ28" s="61"/>
      <c r="USK28" s="61"/>
      <c r="USL28" s="61"/>
      <c r="USM28" s="61"/>
      <c r="USN28" s="61"/>
      <c r="USO28" s="61"/>
      <c r="USP28" s="61"/>
      <c r="USQ28" s="61"/>
      <c r="USR28" s="61"/>
      <c r="USS28" s="61"/>
      <c r="UST28" s="61"/>
      <c r="USU28" s="61"/>
      <c r="USV28" s="61"/>
      <c r="USW28" s="61"/>
      <c r="USX28" s="61"/>
      <c r="USY28" s="61"/>
      <c r="USZ28" s="61"/>
      <c r="UTA28" s="61"/>
      <c r="UTB28" s="61"/>
      <c r="UTC28" s="61"/>
      <c r="UTD28" s="61"/>
      <c r="UTE28" s="61"/>
      <c r="UTF28" s="61"/>
      <c r="UTG28" s="61"/>
      <c r="UTH28" s="61"/>
      <c r="UTI28" s="61"/>
      <c r="UTJ28" s="61"/>
      <c r="UTK28" s="61"/>
      <c r="UTL28" s="61"/>
      <c r="UTM28" s="61"/>
      <c r="UTN28" s="61"/>
      <c r="UTO28" s="61"/>
      <c r="UTP28" s="61"/>
      <c r="UTQ28" s="61"/>
      <c r="UTR28" s="61"/>
      <c r="UTS28" s="61"/>
      <c r="UTT28" s="61"/>
      <c r="UTU28" s="61"/>
      <c r="UTV28" s="61"/>
      <c r="UTW28" s="61"/>
      <c r="UTX28" s="61"/>
      <c r="UTY28" s="61"/>
      <c r="UTZ28" s="61"/>
      <c r="UUA28" s="61"/>
      <c r="UUB28" s="61"/>
      <c r="UUC28" s="61"/>
      <c r="UUD28" s="61"/>
      <c r="UUE28" s="61"/>
      <c r="UUF28" s="61"/>
      <c r="UUG28" s="61"/>
      <c r="UUH28" s="61"/>
      <c r="UUI28" s="61"/>
      <c r="UUJ28" s="61"/>
      <c r="UUK28" s="61"/>
      <c r="UUL28" s="61"/>
      <c r="UUM28" s="61"/>
      <c r="UUN28" s="61"/>
      <c r="UUO28" s="61"/>
      <c r="UUP28" s="61"/>
      <c r="UUQ28" s="61"/>
      <c r="UUR28" s="61"/>
      <c r="UUS28" s="61"/>
      <c r="UUT28" s="61"/>
      <c r="UUU28" s="61"/>
      <c r="UUV28" s="61"/>
      <c r="UUW28" s="61"/>
      <c r="UUX28" s="61"/>
      <c r="UUY28" s="61"/>
      <c r="UUZ28" s="61"/>
      <c r="UVA28" s="61"/>
      <c r="UVB28" s="61"/>
      <c r="UVC28" s="61"/>
      <c r="UVD28" s="61"/>
      <c r="UVE28" s="61"/>
      <c r="UVF28" s="61"/>
      <c r="UVG28" s="61"/>
      <c r="UVH28" s="61"/>
      <c r="UVI28" s="61"/>
      <c r="UVJ28" s="61"/>
      <c r="UVK28" s="61"/>
      <c r="UVL28" s="61"/>
      <c r="UVM28" s="61"/>
      <c r="UVN28" s="61"/>
      <c r="UVO28" s="61"/>
      <c r="UVP28" s="61"/>
      <c r="UVQ28" s="61"/>
      <c r="UVR28" s="61"/>
      <c r="UVS28" s="61"/>
      <c r="UVT28" s="61"/>
      <c r="UVU28" s="61"/>
      <c r="UVV28" s="61"/>
      <c r="UVW28" s="61"/>
      <c r="UVX28" s="61"/>
      <c r="UVY28" s="61"/>
      <c r="UVZ28" s="61"/>
      <c r="UWA28" s="61"/>
      <c r="UWB28" s="61"/>
      <c r="UWC28" s="61"/>
      <c r="UWD28" s="61"/>
      <c r="UWE28" s="61"/>
      <c r="UWF28" s="61"/>
      <c r="UWG28" s="61"/>
      <c r="UWH28" s="61"/>
      <c r="UWI28" s="61"/>
      <c r="UWJ28" s="61"/>
      <c r="UWK28" s="61"/>
      <c r="UWL28" s="61"/>
      <c r="UWM28" s="61"/>
      <c r="UWN28" s="61"/>
      <c r="UWO28" s="61"/>
      <c r="UWP28" s="61"/>
      <c r="UWQ28" s="61"/>
      <c r="UWR28" s="61"/>
      <c r="UWS28" s="61"/>
      <c r="UWT28" s="61"/>
      <c r="UWU28" s="61"/>
      <c r="UWV28" s="61"/>
      <c r="UWW28" s="61"/>
      <c r="UWX28" s="61"/>
      <c r="UWY28" s="61"/>
      <c r="UWZ28" s="61"/>
      <c r="UXA28" s="61"/>
      <c r="UXB28" s="61"/>
      <c r="UXC28" s="61"/>
      <c r="UXD28" s="61"/>
      <c r="UXE28" s="61"/>
      <c r="UXF28" s="61"/>
      <c r="UXG28" s="61"/>
      <c r="UXH28" s="61"/>
      <c r="UXI28" s="61"/>
      <c r="UXJ28" s="61"/>
      <c r="UXK28" s="61"/>
      <c r="UXL28" s="61"/>
      <c r="UXM28" s="61"/>
      <c r="UXN28" s="61"/>
      <c r="UXO28" s="61"/>
      <c r="UXP28" s="61"/>
      <c r="UXQ28" s="61"/>
      <c r="UXR28" s="61"/>
      <c r="UXS28" s="61"/>
      <c r="UXT28" s="61"/>
      <c r="UXU28" s="61"/>
      <c r="UXV28" s="61"/>
      <c r="UXW28" s="61"/>
      <c r="UXX28" s="61"/>
      <c r="UXY28" s="61"/>
      <c r="UXZ28" s="61"/>
      <c r="UYA28" s="61"/>
      <c r="UYB28" s="61"/>
      <c r="UYC28" s="61"/>
      <c r="UYD28" s="61"/>
      <c r="UYE28" s="61"/>
      <c r="UYF28" s="61"/>
      <c r="UYG28" s="61"/>
      <c r="UYH28" s="61"/>
      <c r="UYI28" s="61"/>
      <c r="UYJ28" s="61"/>
      <c r="UYK28" s="61"/>
      <c r="UYL28" s="61"/>
      <c r="UYM28" s="61"/>
      <c r="UYN28" s="61"/>
      <c r="UYO28" s="61"/>
      <c r="UYP28" s="61"/>
      <c r="UYQ28" s="61"/>
      <c r="UYR28" s="61"/>
      <c r="UYS28" s="61"/>
      <c r="UYT28" s="61"/>
      <c r="UYU28" s="61"/>
      <c r="UYV28" s="61"/>
      <c r="UYW28" s="61"/>
      <c r="UYX28" s="61"/>
      <c r="UYY28" s="61"/>
      <c r="UYZ28" s="61"/>
      <c r="UZA28" s="61"/>
      <c r="UZB28" s="61"/>
      <c r="UZC28" s="61"/>
      <c r="UZD28" s="61"/>
      <c r="UZE28" s="61"/>
      <c r="UZF28" s="61"/>
      <c r="UZG28" s="61"/>
      <c r="UZH28" s="61"/>
      <c r="UZI28" s="61"/>
      <c r="UZJ28" s="61"/>
      <c r="UZK28" s="61"/>
      <c r="UZL28" s="61"/>
      <c r="UZM28" s="61"/>
      <c r="UZN28" s="61"/>
      <c r="UZO28" s="61"/>
      <c r="UZP28" s="61"/>
      <c r="UZQ28" s="61"/>
      <c r="UZR28" s="61"/>
      <c r="UZS28" s="61"/>
      <c r="UZT28" s="61"/>
      <c r="UZU28" s="61"/>
      <c r="UZV28" s="61"/>
      <c r="UZW28" s="61"/>
      <c r="UZX28" s="61"/>
      <c r="UZY28" s="61"/>
      <c r="UZZ28" s="61"/>
      <c r="VAA28" s="61"/>
      <c r="VAB28" s="61"/>
      <c r="VAC28" s="61"/>
      <c r="VAD28" s="61"/>
      <c r="VAE28" s="61"/>
      <c r="VAF28" s="61"/>
      <c r="VAG28" s="61"/>
      <c r="VAH28" s="61"/>
      <c r="VAI28" s="61"/>
      <c r="VAJ28" s="61"/>
      <c r="VAK28" s="61"/>
      <c r="VAL28" s="61"/>
      <c r="VAM28" s="61"/>
      <c r="VAN28" s="61"/>
      <c r="VAO28" s="61"/>
      <c r="VAP28" s="61"/>
      <c r="VAQ28" s="61"/>
      <c r="VAR28" s="61"/>
      <c r="VAS28" s="61"/>
      <c r="VAT28" s="61"/>
      <c r="VAU28" s="61"/>
      <c r="VAV28" s="61"/>
      <c r="VAW28" s="61"/>
      <c r="VAX28" s="61"/>
      <c r="VAY28" s="61"/>
      <c r="VAZ28" s="61"/>
      <c r="VBA28" s="61"/>
      <c r="VBB28" s="61"/>
      <c r="VBC28" s="61"/>
      <c r="VBD28" s="61"/>
      <c r="VBE28" s="61"/>
      <c r="VBF28" s="61"/>
      <c r="VBG28" s="61"/>
      <c r="VBH28" s="61"/>
      <c r="VBI28" s="61"/>
      <c r="VBJ28" s="61"/>
      <c r="VBK28" s="61"/>
      <c r="VBL28" s="61"/>
      <c r="VBM28" s="61"/>
      <c r="VBN28" s="61"/>
      <c r="VBO28" s="61"/>
      <c r="VBP28" s="61"/>
      <c r="VBQ28" s="61"/>
      <c r="VBR28" s="61"/>
      <c r="VBS28" s="61"/>
      <c r="VBT28" s="61"/>
      <c r="VBU28" s="61"/>
      <c r="VBV28" s="61"/>
      <c r="VBW28" s="61"/>
      <c r="VBX28" s="61"/>
      <c r="VBY28" s="61"/>
      <c r="VBZ28" s="61"/>
      <c r="VCA28" s="61"/>
      <c r="VCB28" s="61"/>
      <c r="VCC28" s="61"/>
      <c r="VCD28" s="61"/>
      <c r="VCE28" s="61"/>
      <c r="VCF28" s="61"/>
      <c r="VCG28" s="61"/>
      <c r="VCH28" s="61"/>
      <c r="VCI28" s="61"/>
      <c r="VCJ28" s="61"/>
      <c r="VCK28" s="61"/>
      <c r="VCL28" s="61"/>
      <c r="VCM28" s="61"/>
      <c r="VCN28" s="61"/>
      <c r="VCO28" s="61"/>
      <c r="VCP28" s="61"/>
      <c r="VCQ28" s="61"/>
      <c r="VCR28" s="61"/>
      <c r="VCS28" s="61"/>
      <c r="VCT28" s="61"/>
      <c r="VCU28" s="61"/>
      <c r="VCV28" s="61"/>
      <c r="VCW28" s="61"/>
      <c r="VCX28" s="61"/>
      <c r="VCY28" s="61"/>
      <c r="VCZ28" s="61"/>
      <c r="VDA28" s="61"/>
      <c r="VDB28" s="61"/>
      <c r="VDC28" s="61"/>
      <c r="VDD28" s="61"/>
      <c r="VDE28" s="61"/>
      <c r="VDF28" s="61"/>
      <c r="VDG28" s="61"/>
      <c r="VDH28" s="61"/>
      <c r="VDI28" s="61"/>
      <c r="VDJ28" s="61"/>
      <c r="VDK28" s="61"/>
      <c r="VDL28" s="61"/>
      <c r="VDM28" s="61"/>
      <c r="VDN28" s="61"/>
      <c r="VDO28" s="61"/>
      <c r="VDP28" s="61"/>
      <c r="VDQ28" s="61"/>
      <c r="VDR28" s="61"/>
      <c r="VDS28" s="61"/>
      <c r="VDT28" s="61"/>
      <c r="VDU28" s="61"/>
      <c r="VDV28" s="61"/>
      <c r="VDW28" s="61"/>
      <c r="VDX28" s="61"/>
      <c r="VDY28" s="61"/>
      <c r="VDZ28" s="61"/>
      <c r="VEA28" s="61"/>
      <c r="VEB28" s="61"/>
      <c r="VEC28" s="61"/>
      <c r="VED28" s="61"/>
      <c r="VEE28" s="61"/>
      <c r="VEF28" s="61"/>
      <c r="VEG28" s="61"/>
      <c r="VEH28" s="61"/>
      <c r="VEI28" s="61"/>
      <c r="VEJ28" s="61"/>
      <c r="VEK28" s="61"/>
      <c r="VEL28" s="61"/>
      <c r="VEM28" s="61"/>
      <c r="VEN28" s="61"/>
      <c r="VEO28" s="61"/>
      <c r="VEP28" s="61"/>
      <c r="VEQ28" s="61"/>
      <c r="VER28" s="61"/>
      <c r="VES28" s="61"/>
      <c r="VET28" s="61"/>
      <c r="VEU28" s="61"/>
      <c r="VEV28" s="61"/>
      <c r="VEW28" s="61"/>
      <c r="VEX28" s="61"/>
      <c r="VEY28" s="61"/>
      <c r="VEZ28" s="61"/>
      <c r="VFA28" s="61"/>
      <c r="VFB28" s="61"/>
      <c r="VFC28" s="61"/>
      <c r="VFD28" s="61"/>
      <c r="VFE28" s="61"/>
      <c r="VFF28" s="61"/>
      <c r="VFG28" s="61"/>
      <c r="VFH28" s="61"/>
      <c r="VFI28" s="61"/>
      <c r="VFJ28" s="61"/>
      <c r="VFK28" s="61"/>
      <c r="VFL28" s="61"/>
      <c r="VFM28" s="61"/>
      <c r="VFN28" s="61"/>
      <c r="VFO28" s="61"/>
      <c r="VFP28" s="61"/>
      <c r="VFQ28" s="61"/>
      <c r="VFR28" s="61"/>
      <c r="VFS28" s="61"/>
      <c r="VFT28" s="61"/>
      <c r="VFU28" s="61"/>
      <c r="VFV28" s="61"/>
      <c r="VFW28" s="61"/>
      <c r="VFX28" s="61"/>
      <c r="VFY28" s="61"/>
      <c r="VFZ28" s="61"/>
      <c r="VGA28" s="61"/>
      <c r="VGB28" s="61"/>
      <c r="VGC28" s="61"/>
      <c r="VGD28" s="61"/>
      <c r="VGE28" s="61"/>
      <c r="VGF28" s="61"/>
      <c r="VGG28" s="61"/>
      <c r="VGH28" s="61"/>
      <c r="VGI28" s="61"/>
      <c r="VGJ28" s="61"/>
      <c r="VGK28" s="61"/>
      <c r="VGL28" s="61"/>
      <c r="VGM28" s="61"/>
      <c r="VGN28" s="61"/>
      <c r="VGO28" s="61"/>
      <c r="VGP28" s="61"/>
      <c r="VGQ28" s="61"/>
      <c r="VGR28" s="61"/>
      <c r="VGS28" s="61"/>
      <c r="VGT28" s="61"/>
      <c r="VGU28" s="61"/>
      <c r="VGV28" s="61"/>
      <c r="VGW28" s="61"/>
      <c r="VGX28" s="61"/>
      <c r="VGY28" s="61"/>
      <c r="VGZ28" s="61"/>
      <c r="VHA28" s="61"/>
      <c r="VHB28" s="61"/>
      <c r="VHC28" s="61"/>
      <c r="VHD28" s="61"/>
      <c r="VHE28" s="61"/>
      <c r="VHF28" s="61"/>
      <c r="VHG28" s="61"/>
      <c r="VHH28" s="61"/>
      <c r="VHI28" s="61"/>
      <c r="VHJ28" s="61"/>
      <c r="VHK28" s="61"/>
      <c r="VHL28" s="61"/>
      <c r="VHM28" s="61"/>
      <c r="VHN28" s="61"/>
      <c r="VHO28" s="61"/>
      <c r="VHP28" s="61"/>
      <c r="VHQ28" s="61"/>
      <c r="VHR28" s="61"/>
      <c r="VHS28" s="61"/>
      <c r="VHT28" s="61"/>
      <c r="VHU28" s="61"/>
      <c r="VHV28" s="61"/>
      <c r="VHW28" s="61"/>
      <c r="VHX28" s="61"/>
      <c r="VHY28" s="61"/>
      <c r="VHZ28" s="61"/>
      <c r="VIA28" s="61"/>
      <c r="VIB28" s="61"/>
      <c r="VIC28" s="61"/>
      <c r="VID28" s="61"/>
      <c r="VIE28" s="61"/>
      <c r="VIF28" s="61"/>
      <c r="VIG28" s="61"/>
      <c r="VIH28" s="61"/>
      <c r="VII28" s="61"/>
      <c r="VIJ28" s="61"/>
      <c r="VIK28" s="61"/>
      <c r="VIL28" s="61"/>
      <c r="VIM28" s="61"/>
      <c r="VIN28" s="61"/>
      <c r="VIO28" s="61"/>
      <c r="VIP28" s="61"/>
      <c r="VIQ28" s="61"/>
      <c r="VIR28" s="61"/>
      <c r="VIS28" s="61"/>
      <c r="VIT28" s="61"/>
      <c r="VIU28" s="61"/>
      <c r="VIV28" s="61"/>
      <c r="VIW28" s="61"/>
      <c r="VIX28" s="61"/>
      <c r="VIY28" s="61"/>
      <c r="VIZ28" s="61"/>
      <c r="VJA28" s="61"/>
      <c r="VJB28" s="61"/>
      <c r="VJC28" s="61"/>
      <c r="VJD28" s="61"/>
      <c r="VJE28" s="61"/>
      <c r="VJF28" s="61"/>
      <c r="VJG28" s="61"/>
      <c r="VJH28" s="61"/>
      <c r="VJI28" s="61"/>
      <c r="VJJ28" s="61"/>
      <c r="VJK28" s="61"/>
      <c r="VJL28" s="61"/>
      <c r="VJM28" s="61"/>
      <c r="VJN28" s="61"/>
      <c r="VJO28" s="61"/>
      <c r="VJP28" s="61"/>
      <c r="VJQ28" s="61"/>
      <c r="VJR28" s="61"/>
      <c r="VJS28" s="61"/>
      <c r="VJT28" s="61"/>
      <c r="VJU28" s="61"/>
      <c r="VJV28" s="61"/>
      <c r="VJW28" s="61"/>
      <c r="VJX28" s="61"/>
      <c r="VJY28" s="61"/>
      <c r="VJZ28" s="61"/>
      <c r="VKA28" s="61"/>
      <c r="VKB28" s="61"/>
      <c r="VKC28" s="61"/>
      <c r="VKD28" s="61"/>
      <c r="VKE28" s="61"/>
      <c r="VKF28" s="61"/>
      <c r="VKG28" s="61"/>
      <c r="VKH28" s="61"/>
      <c r="VKI28" s="61"/>
      <c r="VKJ28" s="61"/>
      <c r="VKK28" s="61"/>
      <c r="VKL28" s="61"/>
      <c r="VKM28" s="61"/>
      <c r="VKN28" s="61"/>
      <c r="VKO28" s="61"/>
      <c r="VKP28" s="61"/>
      <c r="VKQ28" s="61"/>
      <c r="VKR28" s="61"/>
      <c r="VKS28" s="61"/>
      <c r="VKT28" s="61"/>
      <c r="VKU28" s="61"/>
      <c r="VKV28" s="61"/>
      <c r="VKW28" s="61"/>
      <c r="VKX28" s="61"/>
      <c r="VKY28" s="61"/>
      <c r="VKZ28" s="61"/>
      <c r="VLA28" s="61"/>
      <c r="VLB28" s="61"/>
      <c r="VLC28" s="61"/>
      <c r="VLD28" s="61"/>
      <c r="VLE28" s="61"/>
      <c r="VLF28" s="61"/>
      <c r="VLG28" s="61"/>
      <c r="VLH28" s="61"/>
      <c r="VLI28" s="61"/>
      <c r="VLJ28" s="61"/>
      <c r="VLK28" s="61"/>
      <c r="VLL28" s="61"/>
      <c r="VLM28" s="61"/>
      <c r="VLN28" s="61"/>
      <c r="VLO28" s="61"/>
      <c r="VLP28" s="61"/>
      <c r="VLQ28" s="61"/>
      <c r="VLR28" s="61"/>
      <c r="VLS28" s="61"/>
      <c r="VLT28" s="61"/>
      <c r="VLU28" s="61"/>
      <c r="VLV28" s="61"/>
      <c r="VLW28" s="61"/>
      <c r="VLX28" s="61"/>
      <c r="VLY28" s="61"/>
      <c r="VLZ28" s="61"/>
      <c r="VMA28" s="61"/>
      <c r="VMB28" s="61"/>
      <c r="VMC28" s="61"/>
      <c r="VMD28" s="61"/>
      <c r="VME28" s="61"/>
      <c r="VMF28" s="61"/>
      <c r="VMG28" s="61"/>
      <c r="VMH28" s="61"/>
      <c r="VMI28" s="61"/>
      <c r="VMJ28" s="61"/>
      <c r="VMK28" s="61"/>
      <c r="VML28" s="61"/>
      <c r="VMM28" s="61"/>
      <c r="VMN28" s="61"/>
      <c r="VMO28" s="61"/>
      <c r="VMP28" s="61"/>
      <c r="VMQ28" s="61"/>
      <c r="VMR28" s="61"/>
      <c r="VMS28" s="61"/>
      <c r="VMT28" s="61"/>
      <c r="VMU28" s="61"/>
      <c r="VMV28" s="61"/>
      <c r="VMW28" s="61"/>
      <c r="VMX28" s="61"/>
      <c r="VMY28" s="61"/>
      <c r="VMZ28" s="61"/>
      <c r="VNA28" s="61"/>
      <c r="VNB28" s="61"/>
      <c r="VNC28" s="61"/>
      <c r="VND28" s="61"/>
      <c r="VNE28" s="61"/>
      <c r="VNF28" s="61"/>
      <c r="VNG28" s="61"/>
      <c r="VNH28" s="61"/>
      <c r="VNI28" s="61"/>
      <c r="VNJ28" s="61"/>
      <c r="VNK28" s="61"/>
      <c r="VNL28" s="61"/>
      <c r="VNM28" s="61"/>
      <c r="VNN28" s="61"/>
      <c r="VNO28" s="61"/>
      <c r="VNP28" s="61"/>
      <c r="VNQ28" s="61"/>
      <c r="VNR28" s="61"/>
      <c r="VNS28" s="61"/>
      <c r="VNT28" s="61"/>
      <c r="VNU28" s="61"/>
      <c r="VNV28" s="61"/>
      <c r="VNW28" s="61"/>
      <c r="VNX28" s="61"/>
      <c r="VNY28" s="61"/>
      <c r="VNZ28" s="61"/>
      <c r="VOA28" s="61"/>
      <c r="VOB28" s="61"/>
      <c r="VOC28" s="61"/>
      <c r="VOD28" s="61"/>
      <c r="VOE28" s="61"/>
      <c r="VOF28" s="61"/>
      <c r="VOG28" s="61"/>
      <c r="VOH28" s="61"/>
      <c r="VOI28" s="61"/>
      <c r="VOJ28" s="61"/>
      <c r="VOK28" s="61"/>
      <c r="VOL28" s="61"/>
      <c r="VOM28" s="61"/>
      <c r="VON28" s="61"/>
      <c r="VOO28" s="61"/>
      <c r="VOP28" s="61"/>
      <c r="VOQ28" s="61"/>
      <c r="VOR28" s="61"/>
      <c r="VOS28" s="61"/>
      <c r="VOT28" s="61"/>
      <c r="VOU28" s="61"/>
      <c r="VOV28" s="61"/>
      <c r="VOW28" s="61"/>
      <c r="VOX28" s="61"/>
      <c r="VOY28" s="61"/>
      <c r="VOZ28" s="61"/>
      <c r="VPA28" s="61"/>
      <c r="VPB28" s="61"/>
      <c r="VPC28" s="61"/>
      <c r="VPD28" s="61"/>
      <c r="VPE28" s="61"/>
      <c r="VPF28" s="61"/>
      <c r="VPG28" s="61"/>
      <c r="VPH28" s="61"/>
      <c r="VPI28" s="61"/>
      <c r="VPJ28" s="61"/>
      <c r="VPK28" s="61"/>
      <c r="VPL28" s="61"/>
      <c r="VPM28" s="61"/>
      <c r="VPN28" s="61"/>
      <c r="VPO28" s="61"/>
      <c r="VPP28" s="61"/>
      <c r="VPQ28" s="61"/>
      <c r="VPR28" s="61"/>
      <c r="VPS28" s="61"/>
      <c r="VPT28" s="61"/>
      <c r="VPU28" s="61"/>
      <c r="VPV28" s="61"/>
      <c r="VPW28" s="61"/>
      <c r="VPX28" s="61"/>
      <c r="VPY28" s="61"/>
      <c r="VPZ28" s="61"/>
      <c r="VQA28" s="61"/>
      <c r="VQB28" s="61"/>
      <c r="VQC28" s="61"/>
      <c r="VQD28" s="61"/>
      <c r="VQE28" s="61"/>
      <c r="VQF28" s="61"/>
      <c r="VQG28" s="61"/>
      <c r="VQH28" s="61"/>
      <c r="VQI28" s="61"/>
      <c r="VQJ28" s="61"/>
      <c r="VQK28" s="61"/>
      <c r="VQL28" s="61"/>
      <c r="VQM28" s="61"/>
      <c r="VQN28" s="61"/>
      <c r="VQO28" s="61"/>
      <c r="VQP28" s="61"/>
      <c r="VQQ28" s="61"/>
      <c r="VQR28" s="61"/>
      <c r="VQS28" s="61"/>
      <c r="VQT28" s="61"/>
      <c r="VQU28" s="61"/>
      <c r="VQV28" s="61"/>
      <c r="VQW28" s="61"/>
      <c r="VQX28" s="61"/>
      <c r="VQY28" s="61"/>
      <c r="VQZ28" s="61"/>
      <c r="VRA28" s="61"/>
      <c r="VRB28" s="61"/>
      <c r="VRC28" s="61"/>
      <c r="VRD28" s="61"/>
      <c r="VRE28" s="61"/>
      <c r="VRF28" s="61"/>
      <c r="VRG28" s="61"/>
      <c r="VRH28" s="61"/>
      <c r="VRI28" s="61"/>
      <c r="VRJ28" s="61"/>
      <c r="VRK28" s="61"/>
      <c r="VRL28" s="61"/>
      <c r="VRM28" s="61"/>
      <c r="VRN28" s="61"/>
      <c r="VRO28" s="61"/>
      <c r="VRP28" s="61"/>
      <c r="VRQ28" s="61"/>
      <c r="VRR28" s="61"/>
      <c r="VRS28" s="61"/>
      <c r="VRT28" s="61"/>
      <c r="VRU28" s="61"/>
      <c r="VRV28" s="61"/>
      <c r="VRW28" s="61"/>
      <c r="VRX28" s="61"/>
      <c r="VRY28" s="61"/>
      <c r="VRZ28" s="61"/>
      <c r="VSA28" s="61"/>
      <c r="VSB28" s="61"/>
      <c r="VSC28" s="61"/>
      <c r="VSD28" s="61"/>
      <c r="VSE28" s="61"/>
      <c r="VSF28" s="61"/>
      <c r="VSG28" s="61"/>
      <c r="VSH28" s="61"/>
      <c r="VSI28" s="61"/>
      <c r="VSJ28" s="61"/>
      <c r="VSK28" s="61"/>
      <c r="VSL28" s="61"/>
      <c r="VSM28" s="61"/>
      <c r="VSN28" s="61"/>
      <c r="VSO28" s="61"/>
      <c r="VSP28" s="61"/>
      <c r="VSQ28" s="61"/>
      <c r="VSR28" s="61"/>
      <c r="VSS28" s="61"/>
      <c r="VST28" s="61"/>
      <c r="VSU28" s="61"/>
      <c r="VSV28" s="61"/>
      <c r="VSW28" s="61"/>
      <c r="VSX28" s="61"/>
      <c r="VSY28" s="61"/>
      <c r="VSZ28" s="61"/>
      <c r="VTA28" s="61"/>
      <c r="VTB28" s="61"/>
      <c r="VTC28" s="61"/>
      <c r="VTD28" s="61"/>
      <c r="VTE28" s="61"/>
      <c r="VTF28" s="61"/>
      <c r="VTG28" s="61"/>
      <c r="VTH28" s="61"/>
      <c r="VTI28" s="61"/>
      <c r="VTJ28" s="61"/>
      <c r="VTK28" s="61"/>
      <c r="VTL28" s="61"/>
      <c r="VTM28" s="61"/>
      <c r="VTN28" s="61"/>
      <c r="VTO28" s="61"/>
      <c r="VTP28" s="61"/>
      <c r="VTQ28" s="61"/>
      <c r="VTR28" s="61"/>
      <c r="VTS28" s="61"/>
      <c r="VTT28" s="61"/>
      <c r="VTU28" s="61"/>
      <c r="VTV28" s="61"/>
      <c r="VTW28" s="61"/>
      <c r="VTX28" s="61"/>
      <c r="VTY28" s="61"/>
      <c r="VTZ28" s="61"/>
      <c r="VUA28" s="61"/>
      <c r="VUB28" s="61"/>
      <c r="VUC28" s="61"/>
      <c r="VUD28" s="61"/>
      <c r="VUE28" s="61"/>
      <c r="VUF28" s="61"/>
      <c r="VUG28" s="61"/>
      <c r="VUH28" s="61"/>
      <c r="VUI28" s="61"/>
      <c r="VUJ28" s="61"/>
      <c r="VUK28" s="61"/>
      <c r="VUL28" s="61"/>
      <c r="VUM28" s="61"/>
      <c r="VUN28" s="61"/>
      <c r="VUO28" s="61"/>
      <c r="VUP28" s="61"/>
      <c r="VUQ28" s="61"/>
      <c r="VUR28" s="61"/>
      <c r="VUS28" s="61"/>
      <c r="VUT28" s="61"/>
      <c r="VUU28" s="61"/>
      <c r="VUV28" s="61"/>
      <c r="VUW28" s="61"/>
      <c r="VUX28" s="61"/>
      <c r="VUY28" s="61"/>
      <c r="VUZ28" s="61"/>
      <c r="VVA28" s="61"/>
      <c r="VVB28" s="61"/>
      <c r="VVC28" s="61"/>
      <c r="VVD28" s="61"/>
      <c r="VVE28" s="61"/>
      <c r="VVF28" s="61"/>
      <c r="VVG28" s="61"/>
      <c r="VVH28" s="61"/>
      <c r="VVI28" s="61"/>
      <c r="VVJ28" s="61"/>
      <c r="VVK28" s="61"/>
      <c r="VVL28" s="61"/>
      <c r="VVM28" s="61"/>
      <c r="VVN28" s="61"/>
      <c r="VVO28" s="61"/>
      <c r="VVP28" s="61"/>
      <c r="VVQ28" s="61"/>
      <c r="VVR28" s="61"/>
      <c r="VVS28" s="61"/>
      <c r="VVT28" s="61"/>
      <c r="VVU28" s="61"/>
      <c r="VVV28" s="61"/>
      <c r="VVW28" s="61"/>
      <c r="VVX28" s="61"/>
      <c r="VVY28" s="61"/>
      <c r="VVZ28" s="61"/>
      <c r="VWA28" s="61"/>
      <c r="VWB28" s="61"/>
      <c r="VWC28" s="61"/>
      <c r="VWD28" s="61"/>
      <c r="VWE28" s="61"/>
      <c r="VWF28" s="61"/>
      <c r="VWG28" s="61"/>
      <c r="VWH28" s="61"/>
      <c r="VWI28" s="61"/>
      <c r="VWJ28" s="61"/>
      <c r="VWK28" s="61"/>
      <c r="VWL28" s="61"/>
      <c r="VWM28" s="61"/>
      <c r="VWN28" s="61"/>
      <c r="VWO28" s="61"/>
      <c r="VWP28" s="61"/>
      <c r="VWQ28" s="61"/>
      <c r="VWR28" s="61"/>
      <c r="VWS28" s="61"/>
      <c r="VWT28" s="61"/>
      <c r="VWU28" s="61"/>
      <c r="VWV28" s="61"/>
      <c r="VWW28" s="61"/>
      <c r="VWX28" s="61"/>
      <c r="VWY28" s="61"/>
      <c r="VWZ28" s="61"/>
      <c r="VXA28" s="61"/>
      <c r="VXB28" s="61"/>
      <c r="VXC28" s="61"/>
      <c r="VXD28" s="61"/>
      <c r="VXE28" s="61"/>
      <c r="VXF28" s="61"/>
      <c r="VXG28" s="61"/>
      <c r="VXH28" s="61"/>
      <c r="VXI28" s="61"/>
      <c r="VXJ28" s="61"/>
      <c r="VXK28" s="61"/>
      <c r="VXL28" s="61"/>
      <c r="VXM28" s="61"/>
      <c r="VXN28" s="61"/>
      <c r="VXO28" s="61"/>
      <c r="VXP28" s="61"/>
      <c r="VXQ28" s="61"/>
      <c r="VXR28" s="61"/>
      <c r="VXS28" s="61"/>
      <c r="VXT28" s="61"/>
      <c r="VXU28" s="61"/>
      <c r="VXV28" s="61"/>
      <c r="VXW28" s="61"/>
      <c r="VXX28" s="61"/>
      <c r="VXY28" s="61"/>
      <c r="VXZ28" s="61"/>
      <c r="VYA28" s="61"/>
      <c r="VYB28" s="61"/>
      <c r="VYC28" s="61"/>
      <c r="VYD28" s="61"/>
      <c r="VYE28" s="61"/>
      <c r="VYF28" s="61"/>
      <c r="VYG28" s="61"/>
      <c r="VYH28" s="61"/>
      <c r="VYI28" s="61"/>
      <c r="VYJ28" s="61"/>
      <c r="VYK28" s="61"/>
      <c r="VYL28" s="61"/>
      <c r="VYM28" s="61"/>
      <c r="VYN28" s="61"/>
      <c r="VYO28" s="61"/>
      <c r="VYP28" s="61"/>
      <c r="VYQ28" s="61"/>
      <c r="VYR28" s="61"/>
      <c r="VYS28" s="61"/>
      <c r="VYT28" s="61"/>
      <c r="VYU28" s="61"/>
      <c r="VYV28" s="61"/>
      <c r="VYW28" s="61"/>
      <c r="VYX28" s="61"/>
      <c r="VYY28" s="61"/>
      <c r="VYZ28" s="61"/>
      <c r="VZA28" s="61"/>
      <c r="VZB28" s="61"/>
      <c r="VZC28" s="61"/>
      <c r="VZD28" s="61"/>
      <c r="VZE28" s="61"/>
      <c r="VZF28" s="61"/>
      <c r="VZG28" s="61"/>
      <c r="VZH28" s="61"/>
      <c r="VZI28" s="61"/>
      <c r="VZJ28" s="61"/>
      <c r="VZK28" s="61"/>
      <c r="VZL28" s="61"/>
      <c r="VZM28" s="61"/>
      <c r="VZN28" s="61"/>
      <c r="VZO28" s="61"/>
      <c r="VZP28" s="61"/>
      <c r="VZQ28" s="61"/>
      <c r="VZR28" s="61"/>
      <c r="VZS28" s="61"/>
      <c r="VZT28" s="61"/>
      <c r="VZU28" s="61"/>
      <c r="VZV28" s="61"/>
      <c r="VZW28" s="61"/>
      <c r="VZX28" s="61"/>
      <c r="VZY28" s="61"/>
      <c r="VZZ28" s="61"/>
      <c r="WAA28" s="61"/>
      <c r="WAB28" s="61"/>
      <c r="WAC28" s="61"/>
      <c r="WAD28" s="61"/>
      <c r="WAE28" s="61"/>
      <c r="WAF28" s="61"/>
      <c r="WAG28" s="61"/>
      <c r="WAH28" s="61"/>
      <c r="WAI28" s="61"/>
      <c r="WAJ28" s="61"/>
      <c r="WAK28" s="61"/>
      <c r="WAL28" s="61"/>
      <c r="WAM28" s="61"/>
      <c r="WAN28" s="61"/>
      <c r="WAO28" s="61"/>
      <c r="WAP28" s="61"/>
      <c r="WAQ28" s="61"/>
      <c r="WAR28" s="61"/>
      <c r="WAS28" s="61"/>
      <c r="WAT28" s="61"/>
      <c r="WAU28" s="61"/>
      <c r="WAV28" s="61"/>
      <c r="WAW28" s="61"/>
      <c r="WAX28" s="61"/>
      <c r="WAY28" s="61"/>
      <c r="WAZ28" s="61"/>
      <c r="WBA28" s="61"/>
      <c r="WBB28" s="61"/>
      <c r="WBC28" s="61"/>
      <c r="WBD28" s="61"/>
      <c r="WBE28" s="61"/>
      <c r="WBF28" s="61"/>
      <c r="WBG28" s="61"/>
      <c r="WBH28" s="61"/>
      <c r="WBI28" s="61"/>
      <c r="WBJ28" s="61"/>
      <c r="WBK28" s="61"/>
      <c r="WBL28" s="61"/>
      <c r="WBM28" s="61"/>
      <c r="WBN28" s="61"/>
      <c r="WBO28" s="61"/>
      <c r="WBP28" s="61"/>
      <c r="WBQ28" s="61"/>
      <c r="WBR28" s="61"/>
      <c r="WBS28" s="61"/>
      <c r="WBT28" s="61"/>
      <c r="WBU28" s="61"/>
      <c r="WBV28" s="61"/>
      <c r="WBW28" s="61"/>
      <c r="WBX28" s="61"/>
      <c r="WBY28" s="61"/>
      <c r="WBZ28" s="61"/>
      <c r="WCA28" s="61"/>
      <c r="WCB28" s="61"/>
      <c r="WCC28" s="61"/>
      <c r="WCD28" s="61"/>
      <c r="WCE28" s="61"/>
      <c r="WCF28" s="61"/>
      <c r="WCG28" s="61"/>
      <c r="WCH28" s="61"/>
      <c r="WCI28" s="61"/>
      <c r="WCJ28" s="61"/>
      <c r="WCK28" s="61"/>
      <c r="WCL28" s="61"/>
      <c r="WCM28" s="61"/>
      <c r="WCN28" s="61"/>
      <c r="WCO28" s="61"/>
      <c r="WCP28" s="61"/>
      <c r="WCQ28" s="61"/>
      <c r="WCR28" s="61"/>
      <c r="WCS28" s="61"/>
      <c r="WCT28" s="61"/>
      <c r="WCU28" s="61"/>
      <c r="WCV28" s="61"/>
      <c r="WCW28" s="61"/>
      <c r="WCX28" s="61"/>
      <c r="WCY28" s="61"/>
      <c r="WCZ28" s="61"/>
      <c r="WDA28" s="61"/>
      <c r="WDB28" s="61"/>
      <c r="WDC28" s="61"/>
      <c r="WDD28" s="61"/>
      <c r="WDE28" s="61"/>
      <c r="WDF28" s="61"/>
      <c r="WDG28" s="61"/>
      <c r="WDH28" s="61"/>
      <c r="WDI28" s="61"/>
      <c r="WDJ28" s="61"/>
      <c r="WDK28" s="61"/>
      <c r="WDL28" s="61"/>
      <c r="WDM28" s="61"/>
      <c r="WDN28" s="61"/>
      <c r="WDO28" s="61"/>
      <c r="WDP28" s="61"/>
      <c r="WDQ28" s="61"/>
      <c r="WDR28" s="61"/>
      <c r="WDS28" s="61"/>
      <c r="WDT28" s="61"/>
      <c r="WDU28" s="61"/>
      <c r="WDV28" s="61"/>
      <c r="WDW28" s="61"/>
      <c r="WDX28" s="61"/>
      <c r="WDY28" s="61"/>
      <c r="WDZ28" s="61"/>
      <c r="WEA28" s="61"/>
      <c r="WEB28" s="61"/>
      <c r="WEC28" s="61"/>
      <c r="WED28" s="61"/>
      <c r="WEE28" s="61"/>
      <c r="WEF28" s="61"/>
      <c r="WEG28" s="61"/>
      <c r="WEH28" s="61"/>
      <c r="WEI28" s="61"/>
      <c r="WEJ28" s="61"/>
      <c r="WEK28" s="61"/>
      <c r="WEL28" s="61"/>
      <c r="WEM28" s="61"/>
      <c r="WEN28" s="61"/>
      <c r="WEO28" s="61"/>
      <c r="WEP28" s="61"/>
      <c r="WEQ28" s="61"/>
      <c r="WER28" s="61"/>
      <c r="WES28" s="61"/>
      <c r="WET28" s="61"/>
      <c r="WEU28" s="61"/>
      <c r="WEV28" s="61"/>
      <c r="WEW28" s="61"/>
      <c r="WEX28" s="61"/>
      <c r="WEY28" s="61"/>
      <c r="WEZ28" s="61"/>
      <c r="WFA28" s="61"/>
      <c r="WFB28" s="61"/>
      <c r="WFC28" s="61"/>
      <c r="WFD28" s="61"/>
      <c r="WFE28" s="61"/>
      <c r="WFF28" s="61"/>
      <c r="WFG28" s="61"/>
      <c r="WFH28" s="61"/>
      <c r="WFI28" s="61"/>
      <c r="WFJ28" s="61"/>
      <c r="WFK28" s="61"/>
      <c r="WFL28" s="61"/>
      <c r="WFM28" s="61"/>
      <c r="WFN28" s="61"/>
      <c r="WFO28" s="61"/>
      <c r="WFP28" s="61"/>
      <c r="WFQ28" s="61"/>
      <c r="WFR28" s="61"/>
      <c r="WFS28" s="61"/>
      <c r="WFT28" s="61"/>
      <c r="WFU28" s="61"/>
      <c r="WFV28" s="61"/>
      <c r="WFW28" s="61"/>
      <c r="WFX28" s="61"/>
      <c r="WFY28" s="61"/>
      <c r="WFZ28" s="61"/>
      <c r="WGA28" s="61"/>
      <c r="WGB28" s="61"/>
      <c r="WGC28" s="61"/>
      <c r="WGD28" s="61"/>
      <c r="WGE28" s="61"/>
      <c r="WGF28" s="61"/>
      <c r="WGG28" s="61"/>
      <c r="WGH28" s="61"/>
      <c r="WGI28" s="61"/>
      <c r="WGJ28" s="61"/>
      <c r="WGK28" s="61"/>
      <c r="WGL28" s="61"/>
      <c r="WGM28" s="61"/>
      <c r="WGN28" s="61"/>
      <c r="WGO28" s="61"/>
      <c r="WGP28" s="61"/>
      <c r="WGQ28" s="61"/>
      <c r="WGR28" s="61"/>
      <c r="WGS28" s="61"/>
      <c r="WGT28" s="61"/>
      <c r="WGU28" s="61"/>
      <c r="WGV28" s="61"/>
      <c r="WGW28" s="61"/>
      <c r="WGX28" s="61"/>
      <c r="WGY28" s="61"/>
      <c r="WGZ28" s="61"/>
      <c r="WHA28" s="61"/>
      <c r="WHB28" s="61"/>
      <c r="WHC28" s="61"/>
      <c r="WHD28" s="61"/>
      <c r="WHE28" s="61"/>
      <c r="WHF28" s="61"/>
      <c r="WHG28" s="61"/>
      <c r="WHH28" s="61"/>
      <c r="WHI28" s="61"/>
      <c r="WHJ28" s="61"/>
      <c r="WHK28" s="61"/>
      <c r="WHL28" s="61"/>
      <c r="WHM28" s="61"/>
      <c r="WHN28" s="61"/>
      <c r="WHO28" s="61"/>
      <c r="WHP28" s="61"/>
      <c r="WHQ28" s="61"/>
      <c r="WHR28" s="61"/>
      <c r="WHS28" s="61"/>
      <c r="WHT28" s="61"/>
      <c r="WHU28" s="61"/>
      <c r="WHV28" s="61"/>
      <c r="WHW28" s="61"/>
      <c r="WHX28" s="61"/>
      <c r="WHY28" s="61"/>
      <c r="WHZ28" s="61"/>
      <c r="WIA28" s="61"/>
      <c r="WIB28" s="61"/>
      <c r="WIC28" s="61"/>
      <c r="WID28" s="61"/>
      <c r="WIE28" s="61"/>
      <c r="WIF28" s="61"/>
      <c r="WIG28" s="61"/>
      <c r="WIH28" s="61"/>
      <c r="WII28" s="61"/>
      <c r="WIJ28" s="61"/>
      <c r="WIK28" s="61"/>
      <c r="WIL28" s="61"/>
      <c r="WIM28" s="61"/>
      <c r="WIN28" s="61"/>
      <c r="WIO28" s="61"/>
      <c r="WIP28" s="61"/>
      <c r="WIQ28" s="61"/>
      <c r="WIR28" s="61"/>
      <c r="WIS28" s="61"/>
      <c r="WIT28" s="61"/>
      <c r="WIU28" s="61"/>
      <c r="WIV28" s="61"/>
      <c r="WIW28" s="61"/>
      <c r="WIX28" s="61"/>
      <c r="WIY28" s="61"/>
      <c r="WIZ28" s="61"/>
      <c r="WJA28" s="61"/>
      <c r="WJB28" s="61"/>
      <c r="WJC28" s="61"/>
      <c r="WJD28" s="61"/>
      <c r="WJE28" s="61"/>
      <c r="WJF28" s="61"/>
      <c r="WJG28" s="61"/>
      <c r="WJH28" s="61"/>
      <c r="WJI28" s="61"/>
      <c r="WJJ28" s="61"/>
      <c r="WJK28" s="61"/>
      <c r="WJL28" s="61"/>
      <c r="WJM28" s="61"/>
      <c r="WJN28" s="61"/>
      <c r="WJO28" s="61"/>
      <c r="WJP28" s="61"/>
      <c r="WJQ28" s="61"/>
      <c r="WJR28" s="61"/>
      <c r="WJS28" s="61"/>
      <c r="WJT28" s="61"/>
      <c r="WJU28" s="61"/>
      <c r="WJV28" s="61"/>
      <c r="WJW28" s="61"/>
      <c r="WJX28" s="61"/>
      <c r="WJY28" s="61"/>
      <c r="WJZ28" s="61"/>
      <c r="WKA28" s="61"/>
      <c r="WKB28" s="61"/>
      <c r="WKC28" s="61"/>
      <c r="WKD28" s="61"/>
      <c r="WKE28" s="61"/>
      <c r="WKF28" s="61"/>
      <c r="WKG28" s="61"/>
      <c r="WKH28" s="61"/>
      <c r="WKI28" s="61"/>
      <c r="WKJ28" s="61"/>
      <c r="WKK28" s="61"/>
      <c r="WKL28" s="61"/>
      <c r="WKM28" s="61"/>
      <c r="WKN28" s="61"/>
      <c r="WKO28" s="61"/>
      <c r="WKP28" s="61"/>
      <c r="WKQ28" s="61"/>
      <c r="WKR28" s="61"/>
      <c r="WKS28" s="61"/>
      <c r="WKT28" s="61"/>
      <c r="WKU28" s="61"/>
      <c r="WKV28" s="61"/>
      <c r="WKW28" s="61"/>
      <c r="WKX28" s="61"/>
      <c r="WKY28" s="61"/>
      <c r="WKZ28" s="61"/>
      <c r="WLA28" s="61"/>
      <c r="WLB28" s="61"/>
      <c r="WLC28" s="61"/>
      <c r="WLD28" s="61"/>
      <c r="WLE28" s="61"/>
      <c r="WLF28" s="61"/>
      <c r="WLG28" s="61"/>
      <c r="WLH28" s="61"/>
      <c r="WLI28" s="61"/>
      <c r="WLJ28" s="61"/>
      <c r="WLK28" s="61"/>
      <c r="WLL28" s="61"/>
      <c r="WLM28" s="61"/>
      <c r="WLN28" s="61"/>
      <c r="WLO28" s="61"/>
      <c r="WLP28" s="61"/>
      <c r="WLQ28" s="61"/>
      <c r="WLR28" s="61"/>
      <c r="WLS28" s="61"/>
      <c r="WLT28" s="61"/>
      <c r="WLU28" s="61"/>
      <c r="WLV28" s="61"/>
      <c r="WLW28" s="61"/>
      <c r="WLX28" s="61"/>
      <c r="WLY28" s="61"/>
      <c r="WLZ28" s="61"/>
      <c r="WMA28" s="61"/>
      <c r="WMB28" s="61"/>
      <c r="WMC28" s="61"/>
      <c r="WMD28" s="61"/>
      <c r="WME28" s="61"/>
      <c r="WMF28" s="61"/>
      <c r="WMG28" s="61"/>
      <c r="WMH28" s="61"/>
      <c r="WMI28" s="61"/>
      <c r="WMJ28" s="61"/>
      <c r="WMK28" s="61"/>
      <c r="WML28" s="61"/>
      <c r="WMM28" s="61"/>
      <c r="WMN28" s="61"/>
      <c r="WMO28" s="61"/>
      <c r="WMP28" s="61"/>
      <c r="WMQ28" s="61"/>
      <c r="WMR28" s="61"/>
      <c r="WMS28" s="61"/>
      <c r="WMT28" s="61"/>
      <c r="WMU28" s="61"/>
      <c r="WMV28" s="61"/>
      <c r="WMW28" s="61"/>
      <c r="WMX28" s="61"/>
      <c r="WMY28" s="61"/>
      <c r="WMZ28" s="61"/>
      <c r="WNA28" s="61"/>
      <c r="WNB28" s="61"/>
      <c r="WNC28" s="61"/>
      <c r="WND28" s="61"/>
      <c r="WNE28" s="61"/>
      <c r="WNF28" s="61"/>
      <c r="WNG28" s="61"/>
      <c r="WNH28" s="61"/>
      <c r="WNI28" s="61"/>
      <c r="WNJ28" s="61"/>
      <c r="WNK28" s="61"/>
      <c r="WNL28" s="61"/>
      <c r="WNM28" s="61"/>
      <c r="WNN28" s="61"/>
      <c r="WNO28" s="61"/>
      <c r="WNP28" s="61"/>
      <c r="WNQ28" s="61"/>
      <c r="WNR28" s="61"/>
      <c r="WNS28" s="61"/>
      <c r="WNT28" s="61"/>
      <c r="WNU28" s="61"/>
      <c r="WNV28" s="61"/>
      <c r="WNW28" s="61"/>
      <c r="WNX28" s="61"/>
      <c r="WNY28" s="61"/>
      <c r="WNZ28" s="61"/>
      <c r="WOA28" s="61"/>
      <c r="WOB28" s="61"/>
      <c r="WOC28" s="61"/>
      <c r="WOD28" s="61"/>
      <c r="WOE28" s="61"/>
      <c r="WOF28" s="61"/>
      <c r="WOG28" s="61"/>
      <c r="WOH28" s="61"/>
      <c r="WOI28" s="61"/>
      <c r="WOJ28" s="61"/>
      <c r="WOK28" s="61"/>
      <c r="WOL28" s="61"/>
      <c r="WOM28" s="61"/>
      <c r="WON28" s="61"/>
      <c r="WOO28" s="61"/>
      <c r="WOP28" s="61"/>
      <c r="WOQ28" s="61"/>
      <c r="WOR28" s="61"/>
      <c r="WOS28" s="61"/>
      <c r="WOT28" s="61"/>
      <c r="WOU28" s="61"/>
      <c r="WOV28" s="61"/>
      <c r="WOW28" s="61"/>
      <c r="WOX28" s="61"/>
      <c r="WOY28" s="61"/>
      <c r="WOZ28" s="61"/>
      <c r="WPA28" s="61"/>
      <c r="WPB28" s="61"/>
      <c r="WPC28" s="61"/>
      <c r="WPD28" s="61"/>
      <c r="WPE28" s="61"/>
      <c r="WPF28" s="61"/>
      <c r="WPG28" s="61"/>
      <c r="WPH28" s="61"/>
      <c r="WPI28" s="61"/>
      <c r="WPJ28" s="61"/>
      <c r="WPK28" s="61"/>
      <c r="WPL28" s="61"/>
      <c r="WPM28" s="61"/>
      <c r="WPN28" s="61"/>
      <c r="WPO28" s="61"/>
      <c r="WPP28" s="61"/>
      <c r="WPQ28" s="61"/>
      <c r="WPR28" s="61"/>
      <c r="WPS28" s="61"/>
      <c r="WPT28" s="61"/>
      <c r="WPU28" s="61"/>
      <c r="WPV28" s="61"/>
      <c r="WPW28" s="61"/>
      <c r="WPX28" s="61"/>
      <c r="WPY28" s="61"/>
      <c r="WPZ28" s="61"/>
      <c r="WQA28" s="61"/>
      <c r="WQB28" s="61"/>
      <c r="WQC28" s="61"/>
      <c r="WQD28" s="61"/>
      <c r="WQE28" s="61"/>
      <c r="WQF28" s="61"/>
      <c r="WQG28" s="61"/>
      <c r="WQH28" s="61"/>
      <c r="WQI28" s="61"/>
      <c r="WQJ28" s="61"/>
      <c r="WQK28" s="61"/>
      <c r="WQL28" s="61"/>
      <c r="WQM28" s="61"/>
      <c r="WQN28" s="61"/>
      <c r="WQO28" s="61"/>
      <c r="WQP28" s="61"/>
      <c r="WQQ28" s="61"/>
      <c r="WQR28" s="61"/>
      <c r="WQS28" s="61"/>
      <c r="WQT28" s="61"/>
      <c r="WQU28" s="61"/>
      <c r="WQV28" s="61"/>
      <c r="WQW28" s="61"/>
      <c r="WQX28" s="61"/>
      <c r="WQY28" s="61"/>
      <c r="WQZ28" s="61"/>
      <c r="WRA28" s="61"/>
      <c r="WRB28" s="61"/>
      <c r="WRC28" s="61"/>
      <c r="WRD28" s="61"/>
      <c r="WRE28" s="61"/>
      <c r="WRF28" s="61"/>
      <c r="WRG28" s="61"/>
      <c r="WRH28" s="61"/>
      <c r="WRI28" s="61"/>
      <c r="WRJ28" s="61"/>
      <c r="WRK28" s="61"/>
      <c r="WRL28" s="61"/>
      <c r="WRM28" s="61"/>
      <c r="WRN28" s="61"/>
      <c r="WRO28" s="61"/>
      <c r="WRP28" s="61"/>
      <c r="WRQ28" s="61"/>
      <c r="WRR28" s="61"/>
      <c r="WRS28" s="61"/>
      <c r="WRT28" s="61"/>
      <c r="WRU28" s="61"/>
      <c r="WRV28" s="61"/>
      <c r="WRW28" s="61"/>
      <c r="WRX28" s="61"/>
      <c r="WRY28" s="61"/>
      <c r="WRZ28" s="61"/>
      <c r="WSA28" s="61"/>
      <c r="WSB28" s="61"/>
      <c r="WSC28" s="61"/>
      <c r="WSD28" s="61"/>
      <c r="WSE28" s="61"/>
      <c r="WSF28" s="61"/>
      <c r="WSG28" s="61"/>
      <c r="WSH28" s="61"/>
      <c r="WSI28" s="61"/>
      <c r="WSJ28" s="61"/>
      <c r="WSK28" s="61"/>
      <c r="WSL28" s="61"/>
      <c r="WSM28" s="61"/>
      <c r="WSN28" s="61"/>
      <c r="WSO28" s="61"/>
      <c r="WSP28" s="61"/>
      <c r="WSQ28" s="61"/>
      <c r="WSR28" s="61"/>
      <c r="WSS28" s="61"/>
      <c r="WST28" s="61"/>
      <c r="WSU28" s="61"/>
      <c r="WSV28" s="61"/>
      <c r="WSW28" s="61"/>
      <c r="WSX28" s="61"/>
      <c r="WSY28" s="61"/>
      <c r="WSZ28" s="61"/>
      <c r="WTA28" s="61"/>
      <c r="WTB28" s="61"/>
      <c r="WTC28" s="61"/>
      <c r="WTD28" s="61"/>
      <c r="WTE28" s="61"/>
      <c r="WTF28" s="61"/>
      <c r="WTG28" s="61"/>
      <c r="WTH28" s="61"/>
      <c r="WTI28" s="61"/>
      <c r="WTJ28" s="61"/>
      <c r="WTK28" s="61"/>
      <c r="WTL28" s="61"/>
      <c r="WTM28" s="61"/>
      <c r="WTN28" s="61"/>
      <c r="WTO28" s="61"/>
      <c r="WTP28" s="61"/>
      <c r="WTQ28" s="61"/>
      <c r="WTR28" s="61"/>
      <c r="WTS28" s="61"/>
      <c r="WTT28" s="61"/>
      <c r="WTU28" s="61"/>
      <c r="WTV28" s="61"/>
      <c r="WTW28" s="61"/>
      <c r="WTX28" s="61"/>
      <c r="WTY28" s="61"/>
      <c r="WTZ28" s="61"/>
      <c r="WUA28" s="61"/>
      <c r="WUB28" s="61"/>
      <c r="WUC28" s="61"/>
      <c r="WUD28" s="61"/>
      <c r="WUE28" s="61"/>
      <c r="WUF28" s="61"/>
      <c r="WUG28" s="61"/>
      <c r="WUH28" s="61"/>
      <c r="WUI28" s="61"/>
      <c r="WUJ28" s="61"/>
      <c r="WUK28" s="61"/>
      <c r="WUL28" s="61"/>
      <c r="WUM28" s="61"/>
      <c r="WUN28" s="61"/>
      <c r="WUO28" s="61"/>
      <c r="WUP28" s="61"/>
      <c r="WUQ28" s="61"/>
      <c r="WUR28" s="61"/>
      <c r="WUS28" s="61"/>
      <c r="WUT28" s="61"/>
      <c r="WUU28" s="61"/>
      <c r="WUV28" s="61"/>
      <c r="WUW28" s="61"/>
      <c r="WUX28" s="61"/>
      <c r="WUY28" s="61"/>
      <c r="WUZ28" s="61"/>
      <c r="WVA28" s="61"/>
      <c r="WVB28" s="61"/>
      <c r="WVC28" s="61"/>
      <c r="WVD28" s="61"/>
      <c r="WVE28" s="61"/>
      <c r="WVF28" s="61"/>
      <c r="WVG28" s="61"/>
      <c r="WVH28" s="61"/>
      <c r="WVI28" s="61"/>
      <c r="WVJ28" s="61"/>
      <c r="WVK28" s="61"/>
      <c r="WVL28" s="61"/>
      <c r="WVM28" s="61"/>
      <c r="WVN28" s="61"/>
      <c r="WVO28" s="61"/>
      <c r="WVP28" s="61"/>
      <c r="WVQ28" s="61"/>
      <c r="WVR28" s="61"/>
      <c r="WVS28" s="61"/>
      <c r="WVT28" s="61"/>
      <c r="WVU28" s="61"/>
      <c r="WVV28" s="61"/>
      <c r="WVW28" s="61"/>
      <c r="WVX28" s="61"/>
      <c r="WVY28" s="61"/>
      <c r="WVZ28" s="61"/>
      <c r="WWA28" s="61"/>
      <c r="WWB28" s="61"/>
      <c r="WWC28" s="61"/>
      <c r="WWD28" s="61"/>
      <c r="WWE28" s="61"/>
      <c r="WWF28" s="61"/>
      <c r="WWG28" s="61"/>
      <c r="WWH28" s="61"/>
      <c r="WWI28" s="61"/>
      <c r="WWJ28" s="61"/>
      <c r="WWK28" s="61"/>
      <c r="WWL28" s="61"/>
      <c r="WWM28" s="61"/>
      <c r="WWN28" s="61"/>
      <c r="WWO28" s="61"/>
      <c r="WWP28" s="61"/>
      <c r="WWQ28" s="61"/>
      <c r="WWR28" s="61"/>
      <c r="WWS28" s="61"/>
      <c r="WWT28" s="61"/>
      <c r="WWU28" s="61"/>
      <c r="WWV28" s="61"/>
      <c r="WWW28" s="61"/>
      <c r="WWX28" s="61"/>
      <c r="WWY28" s="61"/>
      <c r="WWZ28" s="61"/>
      <c r="WXA28" s="61"/>
      <c r="WXB28" s="61"/>
      <c r="WXC28" s="61"/>
      <c r="WXD28" s="61"/>
      <c r="WXE28" s="61"/>
      <c r="WXF28" s="61"/>
      <c r="WXG28" s="61"/>
      <c r="WXH28" s="61"/>
      <c r="WXI28" s="61"/>
      <c r="WXJ28" s="61"/>
      <c r="WXK28" s="61"/>
      <c r="WXL28" s="61"/>
      <c r="WXM28" s="61"/>
      <c r="WXN28" s="61"/>
      <c r="WXO28" s="61"/>
      <c r="WXP28" s="61"/>
      <c r="WXQ28" s="61"/>
      <c r="WXR28" s="61"/>
      <c r="WXS28" s="61"/>
      <c r="WXT28" s="61"/>
      <c r="WXU28" s="61"/>
      <c r="WXV28" s="61"/>
      <c r="WXW28" s="61"/>
      <c r="WXX28" s="61"/>
      <c r="WXY28" s="61"/>
      <c r="WXZ28" s="61"/>
      <c r="WYA28" s="61"/>
      <c r="WYB28" s="61"/>
      <c r="WYC28" s="61"/>
      <c r="WYD28" s="61"/>
      <c r="WYE28" s="61"/>
      <c r="WYF28" s="61"/>
      <c r="WYG28" s="61"/>
      <c r="WYH28" s="61"/>
      <c r="WYI28" s="61"/>
      <c r="WYJ28" s="61"/>
      <c r="WYK28" s="61"/>
      <c r="WYL28" s="61"/>
      <c r="WYM28" s="61"/>
      <c r="WYN28" s="61"/>
      <c r="WYO28" s="61"/>
      <c r="WYP28" s="61"/>
      <c r="WYQ28" s="61"/>
      <c r="WYR28" s="61"/>
      <c r="WYS28" s="61"/>
      <c r="WYT28" s="61"/>
      <c r="WYU28" s="61"/>
      <c r="WYV28" s="61"/>
      <c r="WYW28" s="61"/>
      <c r="WYX28" s="61"/>
      <c r="WYY28" s="61"/>
      <c r="WYZ28" s="61"/>
      <c r="WZA28" s="61"/>
      <c r="WZB28" s="61"/>
      <c r="WZC28" s="61"/>
      <c r="WZD28" s="61"/>
      <c r="WZE28" s="61"/>
      <c r="WZF28" s="61"/>
      <c r="WZG28" s="61"/>
      <c r="WZH28" s="61"/>
      <c r="WZI28" s="61"/>
      <c r="WZJ28" s="61"/>
      <c r="WZK28" s="61"/>
      <c r="WZL28" s="61"/>
      <c r="WZM28" s="61"/>
      <c r="WZN28" s="61"/>
      <c r="WZO28" s="61"/>
      <c r="WZP28" s="61"/>
      <c r="WZQ28" s="61"/>
      <c r="WZR28" s="61"/>
      <c r="WZS28" s="61"/>
      <c r="WZT28" s="61"/>
      <c r="WZU28" s="61"/>
      <c r="WZV28" s="61"/>
      <c r="WZW28" s="61"/>
      <c r="WZX28" s="61"/>
      <c r="WZY28" s="61"/>
      <c r="WZZ28" s="61"/>
      <c r="XAA28" s="61"/>
      <c r="XAB28" s="61"/>
      <c r="XAC28" s="61"/>
      <c r="XAD28" s="61"/>
      <c r="XAE28" s="61"/>
      <c r="XAF28" s="61"/>
      <c r="XAG28" s="61"/>
      <c r="XAH28" s="61"/>
      <c r="XAI28" s="61"/>
      <c r="XAJ28" s="61"/>
      <c r="XAK28" s="61"/>
      <c r="XAL28" s="61"/>
      <c r="XAM28" s="61"/>
      <c r="XAN28" s="61"/>
      <c r="XAO28" s="61"/>
      <c r="XAP28" s="61"/>
      <c r="XAQ28" s="61"/>
      <c r="XAR28" s="61"/>
      <c r="XAS28" s="61"/>
      <c r="XAT28" s="61"/>
      <c r="XAU28" s="61"/>
      <c r="XAV28" s="61"/>
      <c r="XAW28" s="61"/>
      <c r="XAX28" s="61"/>
      <c r="XAY28" s="61"/>
      <c r="XAZ28" s="61"/>
      <c r="XBA28" s="61"/>
      <c r="XBB28" s="61"/>
      <c r="XBC28" s="61"/>
      <c r="XBD28" s="61"/>
      <c r="XBE28" s="61"/>
      <c r="XBF28" s="61"/>
      <c r="XBG28" s="61"/>
      <c r="XBH28" s="61"/>
      <c r="XBI28" s="61"/>
      <c r="XBJ28" s="61"/>
      <c r="XBK28" s="61"/>
      <c r="XBL28" s="61"/>
      <c r="XBM28" s="61"/>
      <c r="XBN28" s="61"/>
      <c r="XBO28" s="61"/>
      <c r="XBP28" s="61"/>
      <c r="XBQ28" s="61"/>
      <c r="XBR28" s="61"/>
      <c r="XBS28" s="61"/>
      <c r="XBT28" s="61"/>
      <c r="XBU28" s="61"/>
      <c r="XBV28" s="61"/>
      <c r="XBW28" s="61"/>
      <c r="XBX28" s="61"/>
      <c r="XBY28" s="61"/>
      <c r="XBZ28" s="61"/>
      <c r="XCA28" s="61"/>
      <c r="XCB28" s="61"/>
      <c r="XCC28" s="61"/>
      <c r="XCD28" s="61"/>
      <c r="XCE28" s="61"/>
      <c r="XCF28" s="61"/>
      <c r="XCG28" s="61"/>
      <c r="XCH28" s="61"/>
      <c r="XCI28" s="61"/>
      <c r="XCJ28" s="61"/>
      <c r="XCK28" s="61"/>
      <c r="XCL28" s="61"/>
      <c r="XCM28" s="61"/>
      <c r="XCN28" s="61"/>
      <c r="XCO28" s="61"/>
      <c r="XCP28" s="61"/>
      <c r="XCQ28" s="61"/>
      <c r="XCR28" s="61"/>
      <c r="XCS28" s="61"/>
      <c r="XCT28" s="61"/>
      <c r="XCU28" s="61"/>
      <c r="XCV28" s="61"/>
      <c r="XCW28" s="61"/>
      <c r="XCX28" s="61"/>
      <c r="XCY28" s="61"/>
      <c r="XCZ28" s="61"/>
      <c r="XDA28" s="61"/>
      <c r="XDB28" s="61"/>
      <c r="XDC28" s="61"/>
      <c r="XDD28" s="61"/>
      <c r="XDE28" s="61"/>
      <c r="XDF28" s="61"/>
      <c r="XDG28" s="61"/>
      <c r="XDH28" s="61"/>
      <c r="XDI28" s="61"/>
      <c r="XDJ28" s="61"/>
      <c r="XDK28" s="61"/>
      <c r="XDL28" s="61"/>
      <c r="XDM28" s="61"/>
      <c r="XDN28" s="61"/>
      <c r="XDO28" s="61"/>
      <c r="XDP28" s="61"/>
      <c r="XDQ28" s="61"/>
      <c r="XDR28" s="61"/>
      <c r="XDS28" s="61"/>
      <c r="XDT28" s="61"/>
      <c r="XDU28" s="61"/>
      <c r="XDV28" s="61"/>
      <c r="XDW28" s="61"/>
      <c r="XDX28" s="61"/>
      <c r="XDY28" s="61"/>
      <c r="XDZ28" s="61"/>
      <c r="XEA28" s="61"/>
      <c r="XEB28" s="61"/>
      <c r="XEC28" s="61"/>
      <c r="XED28" s="61"/>
      <c r="XEE28" s="61"/>
      <c r="XEF28" s="61"/>
      <c r="XEG28" s="61"/>
      <c r="XEH28" s="61"/>
      <c r="XEI28" s="61"/>
      <c r="XEJ28" s="61"/>
      <c r="XEK28" s="61"/>
      <c r="XEL28" s="61"/>
      <c r="XEM28" s="61"/>
      <c r="XEN28" s="61"/>
      <c r="XEO28" s="61"/>
      <c r="XEP28" s="61"/>
      <c r="XEQ28" s="61"/>
      <c r="XER28" s="61"/>
      <c r="XES28" s="61"/>
      <c r="XET28" s="61"/>
      <c r="XEU28" s="61"/>
      <c r="XEV28" s="61"/>
      <c r="XEW28" s="61"/>
    </row>
    <row r="29" spans="1:16377" s="497" customFormat="1" ht="15" customHeight="1" thickTop="1" thickBot="1" x14ac:dyDescent="0.35">
      <c r="A29" s="50"/>
      <c r="B29" s="975" t="s">
        <v>258</v>
      </c>
      <c r="C29" s="976"/>
      <c r="D29" s="976"/>
      <c r="E29" s="976"/>
      <c r="F29" s="976"/>
      <c r="G29" s="976"/>
      <c r="H29" s="976"/>
      <c r="I29" s="977"/>
      <c r="J29" s="66"/>
      <c r="K29" s="85"/>
    </row>
    <row r="30" spans="1:16377" s="108" customFormat="1" ht="30" customHeight="1" thickTop="1" thickBot="1" x14ac:dyDescent="0.4">
      <c r="A30" s="107"/>
      <c r="B30" s="978" t="s">
        <v>34</v>
      </c>
      <c r="C30" s="978"/>
      <c r="D30" s="978"/>
      <c r="E30" s="978"/>
      <c r="F30" s="978"/>
      <c r="G30" s="978"/>
      <c r="H30" s="978"/>
      <c r="I30" s="978"/>
      <c r="J30" s="107"/>
      <c r="K30" s="377"/>
    </row>
    <row r="31" spans="1:16377" s="497" customFormat="1" ht="24" customHeight="1" thickTop="1" thickBot="1" x14ac:dyDescent="0.35">
      <c r="A31" s="69"/>
      <c r="B31" s="900" t="s">
        <v>261</v>
      </c>
      <c r="C31" s="901"/>
      <c r="D31" s="979"/>
      <c r="E31" s="420" t="s">
        <v>406</v>
      </c>
      <c r="F31" s="420" t="s">
        <v>72</v>
      </c>
      <c r="G31" s="420" t="s">
        <v>5</v>
      </c>
      <c r="H31" s="420" t="s">
        <v>6</v>
      </c>
      <c r="I31" s="421" t="s">
        <v>7</v>
      </c>
      <c r="J31" s="66"/>
      <c r="K31" s="85"/>
    </row>
    <row r="32" spans="1:16377" s="387" customFormat="1" ht="24" customHeight="1" thickTop="1" thickBot="1" x14ac:dyDescent="0.4">
      <c r="A32" s="383"/>
      <c r="B32" s="873" t="s">
        <v>414</v>
      </c>
      <c r="C32" s="874"/>
      <c r="D32" s="875"/>
      <c r="E32" s="447" t="str">
        <f>IF(AND(ISNUMBER(F32),ISNUMBER(G32)),G32/F32," ")</f>
        <v xml:space="preserve"> </v>
      </c>
      <c r="F32" s="404"/>
      <c r="G32" s="448"/>
      <c r="H32" s="403"/>
      <c r="I32" s="385" t="str">
        <f>IF(OR(ISNUMBER(G32),ISNUMBER(H32)),ROUND(IF(ISNUMBER(G32),G32,0)-IF(ISNUMBER(H32),H32,0),2)," ")</f>
        <v xml:space="preserve"> </v>
      </c>
      <c r="J32" s="384"/>
      <c r="K32" s="386"/>
    </row>
    <row r="33" spans="1:11" s="387" customFormat="1" ht="24" customHeight="1" thickTop="1" thickBot="1" x14ac:dyDescent="0.4">
      <c r="A33" s="383"/>
      <c r="B33" s="873" t="s">
        <v>410</v>
      </c>
      <c r="C33" s="874"/>
      <c r="D33" s="875"/>
      <c r="E33" s="447" t="str">
        <f t="shared" ref="E33:E36" si="0">IF(AND(ISNUMBER(F33),ISNUMBER(G33)),G33/F33," ")</f>
        <v xml:space="preserve"> </v>
      </c>
      <c r="F33" s="404"/>
      <c r="G33" s="448"/>
      <c r="H33" s="403"/>
      <c r="I33" s="385" t="str">
        <f t="shared" ref="I33:I36" si="1">IF(OR(ISNUMBER(G33),ISNUMBER(H33)),ROUND(IF(ISNUMBER(G33),G33,0)-IF(ISNUMBER(H33),H33,0),2)," ")</f>
        <v xml:space="preserve"> </v>
      </c>
      <c r="J33" s="384"/>
      <c r="K33" s="386"/>
    </row>
    <row r="34" spans="1:11" s="387" customFormat="1" ht="24" customHeight="1" thickTop="1" thickBot="1" x14ac:dyDescent="0.4">
      <c r="A34" s="383"/>
      <c r="B34" s="897" t="s">
        <v>265</v>
      </c>
      <c r="C34" s="898"/>
      <c r="D34" s="899"/>
      <c r="E34" s="452" t="str">
        <f t="shared" si="0"/>
        <v xml:space="preserve"> </v>
      </c>
      <c r="F34" s="404"/>
      <c r="G34" s="448"/>
      <c r="H34" s="403"/>
      <c r="I34" s="455" t="str">
        <f t="shared" si="1"/>
        <v xml:space="preserve"> </v>
      </c>
      <c r="J34" s="384"/>
      <c r="K34" s="386"/>
    </row>
    <row r="35" spans="1:11" s="387" customFormat="1" ht="24" customHeight="1" thickTop="1" thickBot="1" x14ac:dyDescent="0.4">
      <c r="A35" s="383"/>
      <c r="B35" s="873" t="s">
        <v>411</v>
      </c>
      <c r="C35" s="874"/>
      <c r="D35" s="875"/>
      <c r="E35" s="447" t="str">
        <f t="shared" si="0"/>
        <v xml:space="preserve"> </v>
      </c>
      <c r="F35" s="404"/>
      <c r="G35" s="448"/>
      <c r="H35" s="403"/>
      <c r="I35" s="465" t="str">
        <f t="shared" si="1"/>
        <v xml:space="preserve"> </v>
      </c>
      <c r="J35" s="384"/>
      <c r="K35" s="386"/>
    </row>
    <row r="36" spans="1:11" s="387" customFormat="1" ht="24" customHeight="1" thickTop="1" thickBot="1" x14ac:dyDescent="0.4">
      <c r="A36" s="383"/>
      <c r="B36" s="873" t="s">
        <v>408</v>
      </c>
      <c r="C36" s="874"/>
      <c r="D36" s="875"/>
      <c r="E36" s="447" t="str">
        <f t="shared" si="0"/>
        <v xml:space="preserve"> </v>
      </c>
      <c r="F36" s="453"/>
      <c r="G36" s="448"/>
      <c r="H36" s="454"/>
      <c r="I36" s="465" t="str">
        <f t="shared" si="1"/>
        <v xml:space="preserve"> </v>
      </c>
      <c r="J36" s="384"/>
      <c r="K36" s="386"/>
    </row>
    <row r="37" spans="1:11" s="497" customFormat="1" ht="24" customHeight="1" thickTop="1" thickBot="1" x14ac:dyDescent="0.35">
      <c r="A37" s="69"/>
      <c r="B37" s="969" t="s">
        <v>296</v>
      </c>
      <c r="C37" s="970"/>
      <c r="D37" s="970"/>
      <c r="E37" s="970"/>
      <c r="F37" s="971"/>
      <c r="G37" s="448"/>
      <c r="H37" s="403"/>
      <c r="I37" s="466" t="str">
        <f>IF(OR(ISNUMBER(G37),ISNUMBER(H37)),ROUND(IF(ISNUMBER(G37),G37,0)-IF(ISNUMBER(H37),H37,0),2),"")</f>
        <v/>
      </c>
      <c r="J37" s="66"/>
      <c r="K37" s="85"/>
    </row>
    <row r="38" spans="1:11" s="497" customFormat="1" ht="24" customHeight="1" thickTop="1" thickBot="1" x14ac:dyDescent="0.35">
      <c r="A38" s="69"/>
      <c r="B38" s="969" t="s">
        <v>297</v>
      </c>
      <c r="C38" s="970"/>
      <c r="D38" s="970"/>
      <c r="E38" s="970"/>
      <c r="F38" s="971"/>
      <c r="G38" s="448"/>
      <c r="H38" s="403"/>
      <c r="I38" s="466" t="str">
        <f>IF(OR(ISNUMBER(G38),ISNUMBER(H38)),ROUND(IF(ISNUMBER(G38),G38,0)-IF(ISNUMBER(H38),H38,0),2),"")</f>
        <v/>
      </c>
      <c r="J38" s="66"/>
      <c r="K38" s="85"/>
    </row>
    <row r="39" spans="1:11" s="497" customFormat="1" ht="24" customHeight="1" thickTop="1" thickBot="1" x14ac:dyDescent="0.35">
      <c r="A39" s="69"/>
      <c r="B39" s="943" t="s">
        <v>196</v>
      </c>
      <c r="C39" s="944"/>
      <c r="D39" s="944"/>
      <c r="E39" s="944"/>
      <c r="F39" s="945"/>
      <c r="G39" s="448"/>
      <c r="H39" s="457"/>
      <c r="I39" s="464" t="str">
        <f>IF(OR(ISNUMBER(G39),ISNUMBER(H39)),ROUND(IF(ISNUMBER(G39),G39,0)-IF(ISNUMBER(H39),H39,0),2),"")</f>
        <v/>
      </c>
      <c r="J39" s="66"/>
      <c r="K39" s="85"/>
    </row>
    <row r="40" spans="1:11" s="387" customFormat="1" ht="24" customHeight="1" thickTop="1" thickBot="1" x14ac:dyDescent="0.4">
      <c r="A40" s="383"/>
      <c r="B40" s="900" t="s">
        <v>262</v>
      </c>
      <c r="C40" s="901"/>
      <c r="D40" s="979"/>
      <c r="E40" s="420" t="s">
        <v>406</v>
      </c>
      <c r="F40" s="420" t="s">
        <v>72</v>
      </c>
      <c r="G40" s="420" t="s">
        <v>5</v>
      </c>
      <c r="H40" s="420" t="s">
        <v>6</v>
      </c>
      <c r="I40" s="421" t="s">
        <v>7</v>
      </c>
      <c r="J40" s="384"/>
      <c r="K40" s="386"/>
    </row>
    <row r="41" spans="1:11" s="387" customFormat="1" ht="27.65" customHeight="1" thickTop="1" thickBot="1" x14ac:dyDescent="0.4">
      <c r="A41" s="383"/>
      <c r="B41" s="880" t="s">
        <v>412</v>
      </c>
      <c r="C41" s="881"/>
      <c r="D41" s="491" t="s">
        <v>413</v>
      </c>
      <c r="E41" s="447" t="str">
        <f t="shared" ref="E41:E46" si="2">IF(AND(ISNUMBER(F41),ISNUMBER(G41)),G41/F41," ")</f>
        <v xml:space="preserve"> </v>
      </c>
      <c r="F41" s="404"/>
      <c r="G41" s="448"/>
      <c r="H41" s="419"/>
      <c r="I41" s="405" t="str">
        <f t="shared" ref="I41:I46" si="3">IF(OR(ISNUMBER(G41),ISNUMBER(H41)),ROUND(IF(ISNUMBER(G41),G41,0)-IF(ISNUMBER(H41),H41,0),2)," ")</f>
        <v xml:space="preserve"> </v>
      </c>
      <c r="J41" s="384"/>
      <c r="K41" s="386"/>
    </row>
    <row r="42" spans="1:11" s="387" customFormat="1" ht="27.65" customHeight="1" thickTop="1" thickBot="1" x14ac:dyDescent="0.4">
      <c r="A42" s="383"/>
      <c r="B42" s="882"/>
      <c r="C42" s="883"/>
      <c r="D42" s="491" t="s">
        <v>409</v>
      </c>
      <c r="E42" s="447" t="str">
        <f t="shared" si="2"/>
        <v xml:space="preserve"> </v>
      </c>
      <c r="F42" s="404"/>
      <c r="G42" s="448"/>
      <c r="H42" s="419"/>
      <c r="I42" s="405" t="str">
        <f t="shared" si="3"/>
        <v xml:space="preserve"> </v>
      </c>
      <c r="J42" s="384"/>
      <c r="K42" s="386"/>
    </row>
    <row r="43" spans="1:11" s="387" customFormat="1" ht="24" customHeight="1" thickTop="1" thickBot="1" x14ac:dyDescent="0.4">
      <c r="A43" s="383"/>
      <c r="B43" s="873" t="s">
        <v>410</v>
      </c>
      <c r="C43" s="874"/>
      <c r="D43" s="875"/>
      <c r="E43" s="447" t="str">
        <f t="shared" si="2"/>
        <v xml:space="preserve"> </v>
      </c>
      <c r="F43" s="404"/>
      <c r="G43" s="448"/>
      <c r="H43" s="419"/>
      <c r="I43" s="405" t="str">
        <f t="shared" si="3"/>
        <v xml:space="preserve"> </v>
      </c>
      <c r="J43" s="384"/>
      <c r="K43" s="386"/>
    </row>
    <row r="44" spans="1:11" s="387" customFormat="1" ht="24" customHeight="1" thickTop="1" thickBot="1" x14ac:dyDescent="0.4">
      <c r="A44" s="383"/>
      <c r="B44" s="873" t="s">
        <v>265</v>
      </c>
      <c r="C44" s="874"/>
      <c r="D44" s="875"/>
      <c r="E44" s="447" t="str">
        <f>IF(AND(ISNUMBER(F44),ISNUMBER(G44)),G44/F44," ")</f>
        <v xml:space="preserve"> </v>
      </c>
      <c r="F44" s="404"/>
      <c r="G44" s="448"/>
      <c r="H44" s="419"/>
      <c r="I44" s="405" t="str">
        <f t="shared" si="3"/>
        <v xml:space="preserve"> </v>
      </c>
      <c r="J44" s="384"/>
      <c r="K44" s="386"/>
    </row>
    <row r="45" spans="1:11" s="387" customFormat="1" ht="24" customHeight="1" thickTop="1" thickBot="1" x14ac:dyDescent="0.4">
      <c r="A45" s="383"/>
      <c r="B45" s="873" t="s">
        <v>411</v>
      </c>
      <c r="C45" s="874"/>
      <c r="D45" s="875"/>
      <c r="E45" s="447" t="str">
        <f t="shared" si="2"/>
        <v xml:space="preserve"> </v>
      </c>
      <c r="F45" s="404"/>
      <c r="G45" s="448"/>
      <c r="H45" s="419"/>
      <c r="I45" s="405" t="str">
        <f t="shared" si="3"/>
        <v xml:space="preserve"> </v>
      </c>
      <c r="J45" s="384"/>
      <c r="K45" s="386"/>
    </row>
    <row r="46" spans="1:11" s="387" customFormat="1" ht="24" customHeight="1" thickTop="1" thickBot="1" x14ac:dyDescent="0.4">
      <c r="A46" s="383"/>
      <c r="B46" s="897" t="s">
        <v>408</v>
      </c>
      <c r="C46" s="898"/>
      <c r="D46" s="899"/>
      <c r="E46" s="452" t="str">
        <f t="shared" si="2"/>
        <v xml:space="preserve"> </v>
      </c>
      <c r="F46" s="453"/>
      <c r="G46" s="448"/>
      <c r="H46" s="459"/>
      <c r="I46" s="460" t="str">
        <f t="shared" si="3"/>
        <v xml:space="preserve"> </v>
      </c>
      <c r="J46" s="384"/>
      <c r="K46" s="386"/>
    </row>
    <row r="47" spans="1:11" s="497" customFormat="1" ht="24" customHeight="1" thickTop="1" thickBot="1" x14ac:dyDescent="0.35">
      <c r="A47" s="69"/>
      <c r="B47" s="862" t="s">
        <v>42</v>
      </c>
      <c r="C47" s="863"/>
      <c r="D47" s="863"/>
      <c r="E47" s="864"/>
      <c r="F47" s="461">
        <f>SUM(F32:F46)</f>
        <v>0</v>
      </c>
      <c r="G47" s="462">
        <f>SUM(G32:G36,G41:G46,G37:G39)</f>
        <v>0</v>
      </c>
      <c r="H47" s="462">
        <f>SUM(H32:H36,H37:H39)</f>
        <v>0</v>
      </c>
      <c r="I47" s="463">
        <f>SUM(I32:I36,I41:I46,I37:I39)</f>
        <v>0</v>
      </c>
      <c r="J47" s="66"/>
      <c r="K47" s="85"/>
    </row>
    <row r="48" spans="1:11" s="497" customFormat="1" ht="7.9" customHeight="1" thickTop="1" thickBot="1" x14ac:dyDescent="0.35">
      <c r="A48" s="323"/>
      <c r="B48" s="451"/>
      <c r="C48" s="451"/>
      <c r="D48" s="451"/>
      <c r="E48" s="451"/>
      <c r="F48" s="467"/>
      <c r="G48" s="468"/>
      <c r="H48" s="468"/>
      <c r="I48" s="468"/>
      <c r="J48" s="66"/>
      <c r="K48" s="85"/>
    </row>
    <row r="49" spans="1:17" s="497" customFormat="1" ht="30" customHeight="1" thickTop="1" thickBot="1" x14ac:dyDescent="0.35">
      <c r="A49" s="69"/>
      <c r="B49" s="968" t="s">
        <v>268</v>
      </c>
      <c r="C49" s="968"/>
      <c r="D49" s="968"/>
      <c r="E49" s="968"/>
      <c r="F49" s="968"/>
      <c r="G49" s="968"/>
      <c r="H49" s="968"/>
      <c r="I49" s="968"/>
      <c r="J49" s="66"/>
      <c r="K49" s="71"/>
      <c r="L49" s="131"/>
      <c r="M49" s="205"/>
      <c r="N49" s="205"/>
      <c r="O49" s="205"/>
      <c r="P49" s="205"/>
      <c r="Q49" s="205"/>
    </row>
    <row r="50" spans="1:17" s="497" customFormat="1" ht="24" customHeight="1" thickTop="1" thickBot="1" x14ac:dyDescent="0.35">
      <c r="A50" s="69"/>
      <c r="B50" s="870" t="s">
        <v>404</v>
      </c>
      <c r="C50" s="871"/>
      <c r="D50" s="871"/>
      <c r="E50" s="871"/>
      <c r="F50" s="872"/>
      <c r="G50" s="422" t="s">
        <v>5</v>
      </c>
      <c r="H50" s="420" t="s">
        <v>6</v>
      </c>
      <c r="I50" s="421" t="s">
        <v>7</v>
      </c>
      <c r="J50" s="66"/>
      <c r="K50" s="85"/>
    </row>
    <row r="51" spans="1:17" s="497" customFormat="1" ht="24" customHeight="1" thickTop="1" thickBot="1" x14ac:dyDescent="0.35">
      <c r="A51" s="69"/>
      <c r="B51" s="400"/>
      <c r="C51" s="414" t="s">
        <v>260</v>
      </c>
      <c r="D51" s="401"/>
      <c r="E51" s="865" t="s">
        <v>12</v>
      </c>
      <c r="F51" s="866"/>
      <c r="G51" s="415"/>
      <c r="H51" s="406"/>
      <c r="I51" s="407" t="str">
        <f>IF(OR(ISNUMBER(G51),ISNUMBER(H51)),ROUND(IF(ISNUMBER(G51),G51,0)-IF(ISNUMBER(H51),H51,0),2)," ")</f>
        <v xml:space="preserve"> </v>
      </c>
      <c r="J51" s="66"/>
      <c r="K51" s="71"/>
      <c r="L51" s="131"/>
      <c r="M51" s="205"/>
      <c r="N51" s="205"/>
      <c r="O51" s="205"/>
      <c r="P51" s="205"/>
      <c r="Q51" s="205"/>
    </row>
    <row r="52" spans="1:17" s="497" customFormat="1" ht="7.9" customHeight="1" thickTop="1" thickBot="1" x14ac:dyDescent="0.35">
      <c r="A52" s="69"/>
      <c r="B52" s="399"/>
      <c r="C52" s="398"/>
      <c r="D52" s="393"/>
      <c r="E52" s="85"/>
      <c r="F52" s="85"/>
      <c r="G52" s="393"/>
      <c r="H52" s="394"/>
      <c r="I52" s="394"/>
      <c r="J52" s="66"/>
      <c r="K52" s="71"/>
      <c r="L52" s="131"/>
      <c r="M52" s="205"/>
      <c r="N52" s="205"/>
      <c r="O52" s="205"/>
      <c r="P52" s="205"/>
      <c r="Q52" s="205"/>
    </row>
    <row r="53" spans="1:17" s="497" customFormat="1" ht="30" customHeight="1" thickTop="1" thickBot="1" x14ac:dyDescent="0.35">
      <c r="A53" s="69"/>
      <c r="B53" s="968" t="s">
        <v>43</v>
      </c>
      <c r="C53" s="968"/>
      <c r="D53" s="968"/>
      <c r="E53" s="968"/>
      <c r="F53" s="968"/>
      <c r="G53" s="968"/>
      <c r="H53" s="968"/>
      <c r="I53" s="968"/>
      <c r="J53" s="66"/>
      <c r="K53" s="71"/>
      <c r="L53" s="131"/>
      <c r="M53" s="205"/>
      <c r="N53" s="205"/>
      <c r="O53" s="205"/>
      <c r="P53" s="205"/>
      <c r="Q53" s="205"/>
    </row>
    <row r="54" spans="1:17" s="497" customFormat="1" ht="24" customHeight="1" thickTop="1" thickBot="1" x14ac:dyDescent="0.35">
      <c r="A54" s="69"/>
      <c r="B54" s="909"/>
      <c r="C54" s="910"/>
      <c r="D54" s="492"/>
      <c r="E54" s="492"/>
      <c r="F54" s="402"/>
      <c r="G54" s="422" t="s">
        <v>5</v>
      </c>
      <c r="H54" s="420" t="s">
        <v>6</v>
      </c>
      <c r="I54" s="421" t="s">
        <v>7</v>
      </c>
      <c r="J54" s="66"/>
      <c r="K54" s="85"/>
    </row>
    <row r="55" spans="1:17" s="497" customFormat="1" ht="24" customHeight="1" thickTop="1" thickBot="1" x14ac:dyDescent="0.35">
      <c r="A55" s="69"/>
      <c r="B55" s="989" t="s">
        <v>160</v>
      </c>
      <c r="C55" s="990"/>
      <c r="D55" s="990"/>
      <c r="E55" s="990"/>
      <c r="F55" s="991"/>
      <c r="G55" s="409"/>
      <c r="H55" s="412"/>
      <c r="I55" s="32" t="str">
        <f>IF(OR(ISNUMBER(G55),ISNUMBER(H55)),ROUND(IF(ISNUMBER(G55),G55,0)-IF(ISNUMBER(H55),H55,0),2)," ")</f>
        <v xml:space="preserve"> </v>
      </c>
      <c r="J55" s="66"/>
      <c r="K55" s="71"/>
      <c r="L55" s="131"/>
      <c r="M55" s="205"/>
      <c r="N55" s="205"/>
      <c r="O55" s="205"/>
      <c r="P55" s="205"/>
      <c r="Q55" s="205"/>
    </row>
    <row r="56" spans="1:17" s="497" customFormat="1" ht="24" customHeight="1" thickTop="1" thickBot="1" x14ac:dyDescent="0.35">
      <c r="A56" s="69"/>
      <c r="B56" s="981" t="s">
        <v>44</v>
      </c>
      <c r="C56" s="982"/>
      <c r="D56" s="982"/>
      <c r="E56" s="982"/>
      <c r="F56" s="983"/>
      <c r="G56" s="410"/>
      <c r="H56" s="413"/>
      <c r="I56" s="32" t="str">
        <f>IF(OR(ISNUMBER(G56),ISNUMBER(H56)),ROUND(IF(ISNUMBER(G56),G56,0)-IF(ISNUMBER(H56),H56,0),2)," ")</f>
        <v xml:space="preserve"> </v>
      </c>
      <c r="J56" s="66"/>
      <c r="K56" s="71"/>
      <c r="L56" s="131"/>
      <c r="M56" s="205"/>
      <c r="N56" s="205"/>
      <c r="O56" s="205"/>
      <c r="P56" s="205"/>
      <c r="Q56" s="205"/>
    </row>
    <row r="57" spans="1:17" s="497" customFormat="1" ht="24" customHeight="1" thickTop="1" thickBot="1" x14ac:dyDescent="0.35">
      <c r="A57" s="69"/>
      <c r="B57" s="885" t="s">
        <v>161</v>
      </c>
      <c r="C57" s="886"/>
      <c r="D57" s="886"/>
      <c r="E57" s="886"/>
      <c r="F57" s="887"/>
      <c r="G57" s="411"/>
      <c r="H57" s="411"/>
      <c r="I57" s="32" t="str">
        <f>IF(OR(ISNUMBER(G57),ISNUMBER(H57)),ROUND(IF(ISNUMBER(G57),G57,0)-IF(ISNUMBER(H57),H57,0),2)," ")</f>
        <v xml:space="preserve"> </v>
      </c>
      <c r="J57" s="66"/>
      <c r="K57" s="71"/>
      <c r="L57" s="131"/>
      <c r="M57" s="205"/>
      <c r="N57" s="205"/>
      <c r="O57" s="205"/>
      <c r="P57" s="205"/>
      <c r="Q57" s="205"/>
    </row>
    <row r="58" spans="1:17" s="497" customFormat="1" ht="24" customHeight="1" thickTop="1" thickBot="1" x14ac:dyDescent="0.35">
      <c r="A58" s="69"/>
      <c r="B58" s="865" t="s">
        <v>264</v>
      </c>
      <c r="C58" s="888"/>
      <c r="D58" s="888"/>
      <c r="E58" s="888"/>
      <c r="F58" s="888"/>
      <c r="G58" s="423">
        <f>SUM(G55:G57)</f>
        <v>0</v>
      </c>
      <c r="H58" s="423">
        <f>SUM(H55:H57)</f>
        <v>0</v>
      </c>
      <c r="I58" s="424">
        <f>SUM(I55:I57)</f>
        <v>0</v>
      </c>
      <c r="J58" s="66"/>
      <c r="K58" s="71"/>
      <c r="L58" s="131"/>
      <c r="M58" s="205"/>
      <c r="N58" s="205"/>
      <c r="O58" s="205"/>
      <c r="P58" s="205"/>
      <c r="Q58" s="205"/>
    </row>
    <row r="59" spans="1:17" s="85" customFormat="1" ht="7.9" customHeight="1" thickTop="1" thickBot="1" x14ac:dyDescent="0.35">
      <c r="A59" s="323"/>
      <c r="B59" s="389"/>
      <c r="C59" s="389"/>
      <c r="D59" s="389"/>
      <c r="E59" s="389"/>
      <c r="F59" s="389"/>
      <c r="G59" s="394"/>
      <c r="H59" s="394"/>
      <c r="I59" s="394"/>
      <c r="J59" s="301"/>
      <c r="K59" s="71"/>
      <c r="L59" s="227"/>
      <c r="M59" s="228"/>
      <c r="N59" s="228"/>
      <c r="O59" s="228"/>
      <c r="P59" s="228"/>
      <c r="Q59" s="228"/>
    </row>
    <row r="60" spans="1:17" s="497" customFormat="1" ht="30" customHeight="1" thickTop="1" thickBot="1" x14ac:dyDescent="0.35">
      <c r="A60" s="69"/>
      <c r="B60" s="980" t="s">
        <v>259</v>
      </c>
      <c r="C60" s="980"/>
      <c r="D60" s="980"/>
      <c r="E60" s="980"/>
      <c r="F60" s="980"/>
      <c r="G60" s="980"/>
      <c r="H60" s="980"/>
      <c r="I60" s="980"/>
      <c r="J60" s="66"/>
      <c r="K60" s="71"/>
      <c r="L60" s="131"/>
      <c r="M60" s="205"/>
      <c r="N60" s="205"/>
      <c r="O60" s="205"/>
      <c r="P60" s="205"/>
      <c r="Q60" s="205"/>
    </row>
    <row r="61" spans="1:17" s="497" customFormat="1" ht="24" customHeight="1" thickTop="1" thickBot="1" x14ac:dyDescent="0.35">
      <c r="A61" s="69"/>
      <c r="B61" s="984"/>
      <c r="C61" s="985"/>
      <c r="D61" s="495"/>
      <c r="E61" s="495"/>
      <c r="F61" s="392"/>
      <c r="G61" s="422" t="s">
        <v>5</v>
      </c>
      <c r="H61" s="425" t="s">
        <v>6</v>
      </c>
      <c r="I61" s="421" t="s">
        <v>7</v>
      </c>
      <c r="J61" s="66"/>
      <c r="K61" s="85"/>
    </row>
    <row r="62" spans="1:17" s="497" customFormat="1" ht="24" customHeight="1" thickTop="1" thickBot="1" x14ac:dyDescent="0.35">
      <c r="A62" s="69"/>
      <c r="B62" s="865" t="s">
        <v>259</v>
      </c>
      <c r="C62" s="888"/>
      <c r="D62" s="888"/>
      <c r="E62" s="888"/>
      <c r="F62" s="866"/>
      <c r="G62" s="415"/>
      <c r="H62" s="401"/>
      <c r="I62" s="407" t="str">
        <f>IF(OR(ISNUMBER(G62),ISNUMBER(H62)),ROUND(IF(ISNUMBER(G62),G62,0)-IF(ISNUMBER(H62),H62,0),2)," ")</f>
        <v xml:space="preserve"> </v>
      </c>
      <c r="J62" s="66"/>
      <c r="K62" s="71"/>
      <c r="L62" s="131"/>
      <c r="M62" s="205"/>
      <c r="N62" s="205"/>
      <c r="O62" s="205"/>
      <c r="P62" s="205"/>
      <c r="Q62" s="205"/>
    </row>
    <row r="63" spans="1:17" s="497" customFormat="1" ht="7.9" customHeight="1" thickTop="1" thickBot="1" x14ac:dyDescent="0.35">
      <c r="A63" s="69"/>
      <c r="B63" s="389"/>
      <c r="C63" s="389"/>
      <c r="D63" s="389"/>
      <c r="E63" s="389"/>
      <c r="F63" s="389"/>
      <c r="G63" s="394"/>
      <c r="H63" s="394"/>
      <c r="I63" s="394"/>
      <c r="J63" s="301"/>
      <c r="K63" s="71"/>
      <c r="L63" s="227"/>
      <c r="M63" s="205"/>
      <c r="N63" s="205"/>
      <c r="O63" s="205"/>
      <c r="P63" s="205"/>
      <c r="Q63" s="205"/>
    </row>
    <row r="64" spans="1:17" s="497" customFormat="1" ht="29.5" customHeight="1" thickTop="1" thickBot="1" x14ac:dyDescent="0.35">
      <c r="A64" s="69"/>
      <c r="B64" s="980" t="s">
        <v>14</v>
      </c>
      <c r="C64" s="980"/>
      <c r="D64" s="980"/>
      <c r="E64" s="980"/>
      <c r="F64" s="980"/>
      <c r="G64" s="980"/>
      <c r="H64" s="980"/>
      <c r="I64" s="980"/>
      <c r="J64" s="66"/>
      <c r="K64" s="71"/>
      <c r="L64" s="131"/>
      <c r="M64" s="205"/>
      <c r="N64" s="205"/>
      <c r="O64" s="205"/>
      <c r="P64" s="205"/>
      <c r="Q64" s="205"/>
    </row>
    <row r="65" spans="1:17" s="497" customFormat="1" ht="24" customHeight="1" thickTop="1" thickBot="1" x14ac:dyDescent="0.35">
      <c r="A65" s="69"/>
      <c r="B65" s="984"/>
      <c r="C65" s="985"/>
      <c r="D65" s="495"/>
      <c r="E65" s="495"/>
      <c r="F65" s="392"/>
      <c r="G65" s="422" t="s">
        <v>5</v>
      </c>
      <c r="H65" s="425" t="s">
        <v>6</v>
      </c>
      <c r="I65" s="421" t="s">
        <v>7</v>
      </c>
      <c r="J65" s="66"/>
      <c r="K65" s="85"/>
    </row>
    <row r="66" spans="1:17" s="497" customFormat="1" ht="24" customHeight="1" thickTop="1" thickBot="1" x14ac:dyDescent="0.35">
      <c r="A66" s="69"/>
      <c r="B66" s="865" t="s">
        <v>14</v>
      </c>
      <c r="C66" s="888"/>
      <c r="D66" s="888"/>
      <c r="E66" s="888"/>
      <c r="F66" s="866"/>
      <c r="G66" s="415"/>
      <c r="H66" s="401"/>
      <c r="I66" s="407" t="str">
        <f t="shared" ref="I66" si="4">IF(OR(ISNUMBER(G66),ISNUMBER(H66)),ROUND(IF(ISNUMBER(G66),G66,0)-IF(ISNUMBER(H66),H66,0),2)," ")</f>
        <v xml:space="preserve"> </v>
      </c>
      <c r="J66" s="66"/>
      <c r="K66" s="71"/>
      <c r="L66" s="131"/>
      <c r="M66" s="205"/>
      <c r="N66" s="205"/>
      <c r="O66" s="205"/>
      <c r="P66" s="205"/>
      <c r="Q66" s="205"/>
    </row>
    <row r="67" spans="1:17" s="497" customFormat="1" ht="24" customHeight="1" thickTop="1" thickBot="1" x14ac:dyDescent="0.35">
      <c r="A67" s="388"/>
      <c r="B67" s="389"/>
      <c r="C67" s="389"/>
      <c r="D67" s="389"/>
      <c r="E67" s="389"/>
      <c r="F67" s="389"/>
      <c r="G67" s="382"/>
      <c r="H67" s="382"/>
      <c r="I67" s="382"/>
      <c r="J67" s="66"/>
      <c r="K67" s="390"/>
      <c r="L67" s="131"/>
      <c r="M67" s="205"/>
      <c r="N67" s="205"/>
      <c r="O67" s="205"/>
      <c r="P67" s="205"/>
      <c r="Q67" s="205"/>
    </row>
    <row r="68" spans="1:17" s="497" customFormat="1" ht="15" customHeight="1" thickTop="1" thickBot="1" x14ac:dyDescent="0.35">
      <c r="A68" s="50"/>
      <c r="B68" s="588" t="s">
        <v>45</v>
      </c>
      <c r="C68" s="589"/>
      <c r="D68" s="589"/>
      <c r="E68" s="589"/>
      <c r="F68" s="589"/>
      <c r="G68" s="589"/>
      <c r="H68" s="589"/>
      <c r="I68" s="590"/>
      <c r="J68" s="66"/>
      <c r="K68" s="85"/>
    </row>
    <row r="69" spans="1:17" s="497" customFormat="1" ht="15" customHeight="1" thickTop="1" thickBot="1" x14ac:dyDescent="0.35">
      <c r="A69" s="53"/>
      <c r="B69" s="992"/>
      <c r="C69" s="993"/>
      <c r="D69" s="993"/>
      <c r="E69" s="993"/>
      <c r="F69" s="993"/>
      <c r="G69" s="993"/>
      <c r="H69" s="993"/>
      <c r="I69" s="994"/>
      <c r="J69" s="62"/>
      <c r="K69" s="85"/>
    </row>
    <row r="70" spans="1:17" s="497" customFormat="1" ht="24" customHeight="1" thickTop="1" thickBot="1" x14ac:dyDescent="0.35">
      <c r="A70" s="69"/>
      <c r="B70" s="924"/>
      <c r="C70" s="925"/>
      <c r="D70" s="925"/>
      <c r="E70" s="925"/>
      <c r="F70" s="926"/>
      <c r="G70" s="426" t="s">
        <v>46</v>
      </c>
      <c r="H70" s="425" t="s">
        <v>6</v>
      </c>
      <c r="I70" s="427" t="s">
        <v>7</v>
      </c>
      <c r="J70" s="66"/>
      <c r="K70" s="85"/>
    </row>
    <row r="71" spans="1:17" s="497" customFormat="1" ht="24" customHeight="1" thickTop="1" thickBot="1" x14ac:dyDescent="0.35">
      <c r="A71" s="69"/>
      <c r="B71" s="918" t="s">
        <v>164</v>
      </c>
      <c r="C71" s="988"/>
      <c r="D71" s="988"/>
      <c r="E71" s="995"/>
      <c r="F71" s="996"/>
      <c r="G71" s="35">
        <f>SUM(G47,G51,G58,G62,G66)</f>
        <v>0</v>
      </c>
      <c r="H71" s="35">
        <f>SUM(H47,H51,H58,H62,H66)</f>
        <v>0</v>
      </c>
      <c r="I71" s="37">
        <f>SUM(I47,I51,I58,I62,I66)</f>
        <v>0</v>
      </c>
      <c r="J71" s="66"/>
      <c r="K71" s="85"/>
    </row>
    <row r="72" spans="1:17" s="497" customFormat="1" ht="24" customHeight="1" thickTop="1" thickBot="1" x14ac:dyDescent="0.35">
      <c r="A72" s="69"/>
      <c r="B72" s="911" t="str">
        <f xml:space="preserve"> "Frais généraux (max : "&amp;Réglages!I16&amp;"% pour l’ensemble du projet)"</f>
        <v>Frais généraux (max : 20% pour l’ensemble du projet)</v>
      </c>
      <c r="C72" s="988"/>
      <c r="D72" s="988"/>
      <c r="E72" s="443"/>
      <c r="F72" s="469" t="s">
        <v>84</v>
      </c>
      <c r="G72" s="36">
        <f>H72</f>
        <v>0</v>
      </c>
      <c r="H72" s="36">
        <f>IF($M$7,(H71)*E72/100,0)</f>
        <v>0</v>
      </c>
      <c r="I72" s="429"/>
      <c r="J72" s="66"/>
      <c r="K72" s="85"/>
    </row>
    <row r="73" spans="1:17" s="497" customFormat="1" ht="24" customHeight="1" thickTop="1" thickBot="1" x14ac:dyDescent="0.35">
      <c r="A73" s="69"/>
      <c r="B73" s="918" t="s">
        <v>53</v>
      </c>
      <c r="C73" s="988"/>
      <c r="D73" s="988"/>
      <c r="E73" s="444"/>
      <c r="F73" s="95" t="s">
        <v>84</v>
      </c>
      <c r="G73" s="35">
        <f>IF($M$8,(G47-G37)*E73/100,0)</f>
        <v>0</v>
      </c>
      <c r="H73" s="428"/>
      <c r="I73" s="33">
        <f>G73</f>
        <v>0</v>
      </c>
      <c r="J73" s="66"/>
      <c r="K73" s="85"/>
    </row>
    <row r="74" spans="1:17" s="497" customFormat="1" ht="24" customHeight="1" thickTop="1" thickBot="1" x14ac:dyDescent="0.35">
      <c r="A74" s="69"/>
      <c r="B74" s="816" t="s">
        <v>8</v>
      </c>
      <c r="C74" s="817"/>
      <c r="D74" s="817"/>
      <c r="E74" s="817"/>
      <c r="F74" s="818"/>
      <c r="G74" s="81">
        <f>G71+G72+G73</f>
        <v>0</v>
      </c>
      <c r="H74" s="81">
        <f>IF($M$7,H71+H72,0)</f>
        <v>0</v>
      </c>
      <c r="I74" s="82">
        <f>I71+I73</f>
        <v>0</v>
      </c>
      <c r="J74" s="66"/>
      <c r="K74" s="85"/>
    </row>
    <row r="75" spans="1:17" s="85" customFormat="1" ht="15" hidden="1" customHeight="1" thickTop="1" thickBot="1" x14ac:dyDescent="0.35">
      <c r="A75" s="234"/>
      <c r="B75" s="235"/>
      <c r="C75" s="236"/>
      <c r="D75" s="116"/>
      <c r="E75" s="116"/>
      <c r="F75" s="117"/>
      <c r="G75" s="117"/>
      <c r="H75" s="237"/>
      <c r="I75" s="117"/>
      <c r="J75" s="238"/>
      <c r="K75" s="239"/>
      <c r="L75" s="227"/>
      <c r="M75" s="228"/>
      <c r="N75" s="228"/>
      <c r="O75" s="228"/>
      <c r="P75" s="228"/>
      <c r="Q75" s="228"/>
    </row>
    <row r="76" spans="1:17" s="85" customFormat="1" ht="21" hidden="1" customHeight="1" thickTop="1" thickBot="1" x14ac:dyDescent="0.35">
      <c r="B76" s="930" t="s">
        <v>417</v>
      </c>
      <c r="C76" s="930"/>
      <c r="D76" s="930"/>
      <c r="E76" s="930"/>
      <c r="F76" s="930"/>
      <c r="G76" s="480"/>
      <c r="H76" s="241">
        <f>SUM(H32)</f>
        <v>0</v>
      </c>
      <c r="I76" s="233" t="s">
        <v>136</v>
      </c>
      <c r="J76" s="231"/>
      <c r="K76" s="231"/>
      <c r="L76" s="231"/>
      <c r="M76" s="231"/>
      <c r="N76" s="228"/>
      <c r="O76" s="228"/>
      <c r="P76" s="228"/>
      <c r="Q76" s="228"/>
    </row>
    <row r="77" spans="1:17" s="85" customFormat="1" ht="21" hidden="1" customHeight="1" thickTop="1" thickBot="1" x14ac:dyDescent="0.35">
      <c r="B77" s="930" t="str">
        <f>"Aide demandée personnels fonctionnaires de recherche / Aide demandée hors frais généraux (max "&amp;Réglages!$I$19&amp;"%) : "</f>
        <v xml:space="preserve">Aide demandée personnels fonctionnaires de recherche / Aide demandée hors frais généraux (max 40%) : </v>
      </c>
      <c r="C77" s="930"/>
      <c r="D77" s="930"/>
      <c r="E77" s="930"/>
      <c r="F77" s="930"/>
      <c r="G77" s="480"/>
      <c r="H77" s="241">
        <f>H76/(H71+0.0001)*100</f>
        <v>0</v>
      </c>
      <c r="I77" s="233" t="s">
        <v>98</v>
      </c>
      <c r="J77" s="232"/>
      <c r="K77" s="231"/>
      <c r="L77" s="231"/>
      <c r="M77" s="231"/>
      <c r="N77" s="228"/>
      <c r="O77" s="228"/>
      <c r="P77" s="228"/>
      <c r="Q77" s="228"/>
    </row>
    <row r="78" spans="1:17" s="85" customFormat="1" ht="13.15" hidden="1" customHeight="1" thickTop="1" x14ac:dyDescent="0.3">
      <c r="B78" s="804" t="s">
        <v>420</v>
      </c>
      <c r="C78" s="804"/>
      <c r="D78" s="804"/>
      <c r="E78" s="804"/>
      <c r="F78" s="804"/>
      <c r="G78" s="481"/>
      <c r="H78" s="475"/>
      <c r="I78" s="477" t="str">
        <f>I32</f>
        <v xml:space="preserve"> </v>
      </c>
      <c r="J78" s="232"/>
      <c r="K78" s="231"/>
      <c r="L78" s="231"/>
      <c r="M78" s="231"/>
      <c r="N78" s="228"/>
      <c r="O78" s="228"/>
      <c r="P78" s="228"/>
      <c r="Q78" s="228"/>
    </row>
    <row r="79" spans="1:17" s="85" customFormat="1" ht="13.15" hidden="1" customHeight="1" x14ac:dyDescent="0.3">
      <c r="B79" s="805" t="s">
        <v>419</v>
      </c>
      <c r="C79" s="805"/>
      <c r="D79" s="805"/>
      <c r="E79" s="805"/>
      <c r="F79" s="805"/>
      <c r="G79" s="482"/>
      <c r="H79" s="476"/>
      <c r="I79" s="478">
        <f>SUM(I41:I42)</f>
        <v>0</v>
      </c>
      <c r="J79" s="232"/>
      <c r="K79" s="231"/>
      <c r="L79" s="472" t="s">
        <v>416</v>
      </c>
      <c r="M79" s="231"/>
      <c r="N79" s="228"/>
      <c r="O79" s="228"/>
      <c r="P79" s="228"/>
      <c r="Q79" s="228"/>
    </row>
    <row r="80" spans="1:17" s="85" customFormat="1" ht="21" hidden="1" customHeight="1" thickBot="1" x14ac:dyDescent="0.35">
      <c r="B80" s="933" t="s">
        <v>415</v>
      </c>
      <c r="C80" s="933"/>
      <c r="D80" s="933"/>
      <c r="E80" s="933"/>
      <c r="F80" s="933"/>
      <c r="G80" s="483"/>
      <c r="H80" s="473"/>
      <c r="I80" s="479">
        <f>SUM(I78:I79)</f>
        <v>0</v>
      </c>
      <c r="J80" s="231"/>
      <c r="K80" s="231"/>
      <c r="L80" s="474" t="str">
        <f>IF(H76+I80=SUM(G32,G41:G42),"ok","erreur")</f>
        <v>ok</v>
      </c>
      <c r="M80" s="231"/>
      <c r="N80" s="228"/>
      <c r="O80" s="228"/>
      <c r="P80" s="228"/>
      <c r="Q80" s="228"/>
    </row>
    <row r="81" spans="1:17" s="85" customFormat="1" ht="29.5" customHeight="1" thickTop="1" thickBot="1" x14ac:dyDescent="0.35">
      <c r="A81" s="225"/>
      <c r="B81" s="226"/>
      <c r="C81" s="39"/>
      <c r="D81" s="40"/>
      <c r="E81" s="40"/>
      <c r="F81" s="41"/>
      <c r="G81" s="240" t="str">
        <f>IF(G77&gt;Réglages!$I$19,"Attention : taux d’aide des personnels fonctionnaires dépassé","")</f>
        <v/>
      </c>
      <c r="H81" s="815" t="str">
        <f>IF(I74&lt;0.1, "Attention : apport obligatoire pour chaque partenaire", "")</f>
        <v>Attention : apport obligatoire pour chaque partenaire</v>
      </c>
      <c r="I81" s="815"/>
      <c r="J81" s="229"/>
      <c r="K81" s="230"/>
      <c r="L81" s="227"/>
      <c r="M81" s="228"/>
      <c r="N81" s="228"/>
      <c r="O81" s="228"/>
      <c r="P81" s="228"/>
      <c r="Q81" s="228"/>
    </row>
    <row r="82" spans="1:17" s="497" customFormat="1" ht="5.5" customHeight="1" thickTop="1" thickBot="1" x14ac:dyDescent="0.35">
      <c r="A82" s="58"/>
      <c r="B82" s="44"/>
      <c r="C82" s="45"/>
      <c r="D82" s="46"/>
      <c r="E82" s="46"/>
      <c r="F82" s="47"/>
      <c r="G82" s="47"/>
      <c r="H82" s="48"/>
      <c r="I82" s="47"/>
      <c r="J82" s="66"/>
      <c r="K82" s="85"/>
    </row>
    <row r="83" spans="1:17" s="497" customFormat="1" ht="15" customHeight="1" thickTop="1" thickBot="1" x14ac:dyDescent="0.35">
      <c r="A83" s="50"/>
      <c r="B83" s="588" t="s">
        <v>95</v>
      </c>
      <c r="C83" s="589"/>
      <c r="D83" s="589"/>
      <c r="E83" s="589"/>
      <c r="F83" s="589"/>
      <c r="G83" s="589"/>
      <c r="H83" s="589"/>
      <c r="I83" s="590"/>
      <c r="J83" s="66"/>
      <c r="K83" s="71"/>
      <c r="L83" s="131"/>
      <c r="M83" s="205"/>
      <c r="N83" s="205"/>
      <c r="O83" s="205"/>
      <c r="P83" s="205"/>
      <c r="Q83" s="205"/>
    </row>
    <row r="84" spans="1:17" s="497" customFormat="1" ht="6.65" customHeight="1" thickTop="1" thickBot="1" x14ac:dyDescent="0.35">
      <c r="A84" s="53"/>
      <c r="B84" s="109"/>
      <c r="C84" s="216"/>
      <c r="D84" s="217"/>
      <c r="E84" s="217"/>
      <c r="F84" s="218"/>
      <c r="G84" s="218"/>
      <c r="H84" s="218"/>
      <c r="I84" s="218"/>
      <c r="J84" s="66"/>
      <c r="K84" s="71"/>
      <c r="L84" s="131"/>
      <c r="M84" s="205"/>
      <c r="N84" s="205"/>
      <c r="O84" s="205"/>
      <c r="P84" s="205"/>
      <c r="Q84" s="205"/>
    </row>
    <row r="85" spans="1:17" s="497" customFormat="1" ht="15" customHeight="1" thickTop="1" thickBot="1" x14ac:dyDescent="0.35">
      <c r="A85" s="72"/>
      <c r="B85" s="889" t="s">
        <v>47</v>
      </c>
      <c r="C85" s="934"/>
      <c r="D85" s="986" t="s">
        <v>48</v>
      </c>
      <c r="E85" s="987"/>
      <c r="F85" s="987"/>
      <c r="G85" s="987"/>
      <c r="H85" s="494" t="s">
        <v>49</v>
      </c>
      <c r="I85" s="83" t="s">
        <v>35</v>
      </c>
      <c r="J85" s="66"/>
      <c r="K85" s="71"/>
      <c r="L85" s="131"/>
      <c r="M85" s="205"/>
      <c r="N85" s="205"/>
      <c r="O85" s="205"/>
      <c r="P85" s="205"/>
      <c r="Q85" s="205"/>
    </row>
    <row r="86" spans="1:17" s="497" customFormat="1" ht="14.65" customHeight="1" thickTop="1" thickBot="1" x14ac:dyDescent="0.35">
      <c r="A86" s="75"/>
      <c r="B86" s="914" t="s">
        <v>149</v>
      </c>
      <c r="C86" s="915"/>
      <c r="D86" s="915"/>
      <c r="E86" s="915"/>
      <c r="F86" s="915"/>
      <c r="G86" s="915"/>
      <c r="H86" s="915"/>
      <c r="I86" s="916"/>
      <c r="J86" s="76"/>
      <c r="K86" s="85"/>
      <c r="L86" s="131"/>
      <c r="M86" s="141"/>
      <c r="N86" s="141"/>
      <c r="O86" s="141"/>
      <c r="P86" s="141"/>
      <c r="Q86" s="141"/>
    </row>
    <row r="87" spans="1:17" s="497" customFormat="1" ht="15" customHeight="1" thickTop="1" thickBot="1" x14ac:dyDescent="0.35">
      <c r="A87" s="69"/>
      <c r="B87" s="199">
        <v>1</v>
      </c>
      <c r="C87" s="493"/>
      <c r="D87" s="935"/>
      <c r="E87" s="936"/>
      <c r="F87" s="936"/>
      <c r="G87" s="936"/>
      <c r="H87" s="114"/>
      <c r="I87" s="115"/>
      <c r="J87" s="66"/>
      <c r="K87" s="71"/>
      <c r="L87" s="131"/>
      <c r="M87" s="205"/>
      <c r="N87" s="205"/>
      <c r="O87" s="205"/>
      <c r="P87" s="205"/>
      <c r="Q87" s="205"/>
    </row>
    <row r="88" spans="1:17" s="497" customFormat="1" ht="15" customHeight="1" thickTop="1" thickBot="1" x14ac:dyDescent="0.35">
      <c r="A88" s="69"/>
      <c r="B88" s="199">
        <v>2</v>
      </c>
      <c r="C88" s="493"/>
      <c r="D88" s="935"/>
      <c r="E88" s="936"/>
      <c r="F88" s="936"/>
      <c r="G88" s="936"/>
      <c r="H88" s="114"/>
      <c r="I88" s="115"/>
      <c r="J88" s="66"/>
      <c r="K88" s="71"/>
      <c r="L88" s="131"/>
      <c r="M88" s="205"/>
      <c r="N88" s="205"/>
      <c r="O88" s="205"/>
      <c r="P88" s="205"/>
      <c r="Q88" s="205"/>
    </row>
    <row r="89" spans="1:17" s="497" customFormat="1" ht="15" customHeight="1" thickTop="1" thickBot="1" x14ac:dyDescent="0.35">
      <c r="A89" s="69"/>
      <c r="B89" s="199">
        <v>3</v>
      </c>
      <c r="C89" s="493" t="s">
        <v>37</v>
      </c>
      <c r="D89" s="935" t="s">
        <v>37</v>
      </c>
      <c r="E89" s="935"/>
      <c r="F89" s="935"/>
      <c r="G89" s="935"/>
      <c r="H89" s="114"/>
      <c r="I89" s="115" t="s">
        <v>37</v>
      </c>
      <c r="J89" s="66"/>
      <c r="K89" s="71"/>
      <c r="L89" s="131"/>
      <c r="M89" s="205"/>
      <c r="N89" s="205"/>
      <c r="O89" s="205"/>
      <c r="P89" s="205"/>
      <c r="Q89" s="205"/>
    </row>
    <row r="90" spans="1:17" s="497" customFormat="1" ht="15" customHeight="1" thickTop="1" thickBot="1" x14ac:dyDescent="0.35">
      <c r="A90" s="69"/>
      <c r="B90" s="199">
        <v>4</v>
      </c>
      <c r="C90" s="493" t="s">
        <v>37</v>
      </c>
      <c r="D90" s="935" t="s">
        <v>37</v>
      </c>
      <c r="E90" s="935"/>
      <c r="F90" s="935"/>
      <c r="G90" s="935"/>
      <c r="H90" s="114" t="s">
        <v>37</v>
      </c>
      <c r="I90" s="115" t="s">
        <v>37</v>
      </c>
      <c r="J90" s="66"/>
      <c r="K90" s="71"/>
      <c r="L90" s="131"/>
      <c r="M90" s="205"/>
      <c r="N90" s="205"/>
      <c r="O90" s="205"/>
      <c r="P90" s="205"/>
      <c r="Q90" s="205"/>
    </row>
    <row r="91" spans="1:17" s="497" customFormat="1" ht="15" customHeight="1" thickTop="1" thickBot="1" x14ac:dyDescent="0.35">
      <c r="A91" s="69"/>
      <c r="B91" s="199">
        <v>5</v>
      </c>
      <c r="C91" s="493" t="s">
        <v>37</v>
      </c>
      <c r="D91" s="935" t="s">
        <v>37</v>
      </c>
      <c r="E91" s="935"/>
      <c r="F91" s="935"/>
      <c r="G91" s="935"/>
      <c r="H91" s="114" t="s">
        <v>37</v>
      </c>
      <c r="I91" s="115" t="s">
        <v>37</v>
      </c>
      <c r="J91" s="66"/>
      <c r="K91" s="71"/>
      <c r="L91" s="131"/>
      <c r="M91" s="205"/>
      <c r="N91" s="205"/>
      <c r="O91" s="205"/>
      <c r="P91" s="205"/>
      <c r="Q91" s="205"/>
    </row>
    <row r="92" spans="1:17" s="497" customFormat="1" ht="15" customHeight="1" thickTop="1" thickBot="1" x14ac:dyDescent="0.35">
      <c r="A92" s="69"/>
      <c r="B92" s="816" t="s">
        <v>151</v>
      </c>
      <c r="C92" s="817"/>
      <c r="D92" s="817"/>
      <c r="E92" s="817"/>
      <c r="F92" s="817"/>
      <c r="G92" s="818"/>
      <c r="H92" s="70">
        <f>SUM(H87:H91)</f>
        <v>0</v>
      </c>
      <c r="I92" s="84">
        <f>SUM(I87:I91)</f>
        <v>0</v>
      </c>
      <c r="J92" s="66"/>
      <c r="K92" s="71"/>
      <c r="L92" s="131"/>
      <c r="M92" s="205"/>
      <c r="N92" s="205"/>
      <c r="O92" s="205"/>
      <c r="P92" s="205"/>
      <c r="Q92" s="205"/>
    </row>
    <row r="93" spans="1:17" s="497" customFormat="1" ht="15.4" customHeight="1" thickTop="1" thickBot="1" x14ac:dyDescent="0.35">
      <c r="A93" s="75"/>
      <c r="B93" s="914" t="s">
        <v>150</v>
      </c>
      <c r="C93" s="915"/>
      <c r="D93" s="915"/>
      <c r="E93" s="915"/>
      <c r="F93" s="915"/>
      <c r="G93" s="915"/>
      <c r="H93" s="915"/>
      <c r="I93" s="916"/>
      <c r="J93" s="76"/>
      <c r="K93" s="85"/>
      <c r="L93" s="131"/>
      <c r="M93" s="141"/>
      <c r="N93" s="141"/>
      <c r="O93" s="141"/>
      <c r="P93" s="141"/>
      <c r="Q93" s="141"/>
    </row>
    <row r="94" spans="1:17" s="497" customFormat="1" ht="15" customHeight="1" thickTop="1" thickBot="1" x14ac:dyDescent="0.35">
      <c r="A94" s="69"/>
      <c r="B94" s="199">
        <v>1</v>
      </c>
      <c r="C94" s="493"/>
      <c r="D94" s="935"/>
      <c r="E94" s="936"/>
      <c r="F94" s="936"/>
      <c r="G94" s="936"/>
      <c r="H94" s="114"/>
      <c r="I94" s="115"/>
      <c r="J94" s="66"/>
      <c r="K94" s="71"/>
      <c r="L94" s="131"/>
      <c r="M94" s="205"/>
      <c r="N94" s="205"/>
      <c r="O94" s="205"/>
      <c r="P94" s="205"/>
      <c r="Q94" s="205"/>
    </row>
    <row r="95" spans="1:17" s="497" customFormat="1" ht="15" customHeight="1" thickTop="1" thickBot="1" x14ac:dyDescent="0.35">
      <c r="A95" s="69"/>
      <c r="B95" s="199">
        <v>2</v>
      </c>
      <c r="C95" s="493"/>
      <c r="D95" s="935"/>
      <c r="E95" s="936"/>
      <c r="F95" s="936"/>
      <c r="G95" s="936"/>
      <c r="H95" s="114"/>
      <c r="I95" s="115"/>
      <c r="J95" s="66"/>
      <c r="K95" s="71"/>
      <c r="L95" s="131"/>
      <c r="M95" s="205"/>
      <c r="N95" s="205"/>
      <c r="O95" s="205"/>
      <c r="P95" s="205"/>
      <c r="Q95" s="205"/>
    </row>
    <row r="96" spans="1:17" s="497" customFormat="1" ht="15" customHeight="1" thickTop="1" thickBot="1" x14ac:dyDescent="0.35">
      <c r="A96" s="69"/>
      <c r="B96" s="199">
        <v>3</v>
      </c>
      <c r="C96" s="493" t="s">
        <v>37</v>
      </c>
      <c r="D96" s="935" t="s">
        <v>37</v>
      </c>
      <c r="E96" s="935"/>
      <c r="F96" s="935"/>
      <c r="G96" s="935"/>
      <c r="H96" s="114"/>
      <c r="I96" s="115" t="s">
        <v>37</v>
      </c>
      <c r="J96" s="66"/>
      <c r="K96" s="71"/>
      <c r="L96" s="131"/>
      <c r="M96" s="205"/>
      <c r="N96" s="205"/>
      <c r="O96" s="205"/>
      <c r="P96" s="205"/>
      <c r="Q96" s="205"/>
    </row>
    <row r="97" spans="1:17" s="497" customFormat="1" ht="15" customHeight="1" thickTop="1" thickBot="1" x14ac:dyDescent="0.35">
      <c r="A97" s="69"/>
      <c r="B97" s="816" t="s">
        <v>152</v>
      </c>
      <c r="C97" s="817"/>
      <c r="D97" s="817"/>
      <c r="E97" s="817"/>
      <c r="F97" s="817"/>
      <c r="G97" s="818"/>
      <c r="H97" s="70">
        <f>SUM(H94:H96)</f>
        <v>0</v>
      </c>
      <c r="I97" s="84">
        <f>SUM(I94:I96)</f>
        <v>0</v>
      </c>
      <c r="J97" s="66"/>
      <c r="K97" s="71"/>
      <c r="L97" s="131"/>
      <c r="M97" s="205"/>
      <c r="N97" s="205"/>
      <c r="O97" s="205"/>
      <c r="P97" s="205"/>
      <c r="Q97" s="205"/>
    </row>
    <row r="98" spans="1:17" s="497" customFormat="1" ht="15" customHeight="1" thickTop="1" thickBot="1" x14ac:dyDescent="0.35">
      <c r="A98" s="69"/>
      <c r="B98" s="816" t="s">
        <v>177</v>
      </c>
      <c r="C98" s="817"/>
      <c r="D98" s="817"/>
      <c r="E98" s="817"/>
      <c r="F98" s="817"/>
      <c r="G98" s="818"/>
      <c r="H98" s="70">
        <f>H92+H97</f>
        <v>0</v>
      </c>
      <c r="I98" s="84">
        <f>I92+I97</f>
        <v>0</v>
      </c>
      <c r="J98" s="66"/>
      <c r="K98" s="71"/>
      <c r="L98" s="131"/>
      <c r="M98" s="205"/>
      <c r="N98" s="205"/>
      <c r="O98" s="205"/>
      <c r="P98" s="205"/>
      <c r="Q98" s="205"/>
    </row>
    <row r="99" spans="1:17" s="497" customFormat="1" ht="15" customHeight="1" thickTop="1" thickBot="1" x14ac:dyDescent="0.35">
      <c r="A99" s="58"/>
      <c r="B99" s="49"/>
      <c r="C99" s="47"/>
      <c r="D99" s="47"/>
      <c r="E99" s="47"/>
      <c r="F99" s="47"/>
      <c r="G99" s="47"/>
      <c r="H99" s="47"/>
      <c r="I99" s="47"/>
      <c r="J99" s="62"/>
      <c r="K99" s="85"/>
    </row>
    <row r="100" spans="1:17" s="497" customFormat="1" ht="15" customHeight="1" thickTop="1" thickBot="1" x14ac:dyDescent="0.35">
      <c r="A100" s="50"/>
      <c r="B100" s="588" t="s">
        <v>50</v>
      </c>
      <c r="C100" s="589"/>
      <c r="D100" s="589"/>
      <c r="E100" s="589"/>
      <c r="F100" s="589"/>
      <c r="G100" s="589"/>
      <c r="H100" s="589"/>
      <c r="I100" s="590"/>
      <c r="J100" s="66"/>
      <c r="K100" s="85"/>
    </row>
    <row r="101" spans="1:17" s="497" customFormat="1" ht="15" customHeight="1" thickTop="1" thickBot="1" x14ac:dyDescent="0.35">
      <c r="A101" s="53"/>
      <c r="B101" s="57"/>
      <c r="C101" s="57"/>
      <c r="D101" s="57"/>
      <c r="E101" s="57"/>
      <c r="F101" s="57"/>
      <c r="G101" s="57"/>
      <c r="H101" s="57"/>
      <c r="I101" s="57"/>
      <c r="J101" s="62"/>
      <c r="K101" s="85"/>
    </row>
    <row r="102" spans="1:17" s="497" customFormat="1" ht="15" customHeight="1" thickTop="1" thickBot="1" x14ac:dyDescent="0.35">
      <c r="A102" s="74"/>
      <c r="B102" s="734"/>
      <c r="C102" s="735"/>
      <c r="D102" s="735"/>
      <c r="E102" s="735"/>
      <c r="F102" s="735"/>
      <c r="G102" s="735"/>
      <c r="H102" s="735"/>
      <c r="I102" s="736"/>
      <c r="J102" s="66"/>
      <c r="K102" s="85"/>
    </row>
    <row r="103" spans="1:17" s="497" customFormat="1" ht="15" customHeight="1" thickTop="1" thickBot="1" x14ac:dyDescent="0.35">
      <c r="A103" s="74"/>
      <c r="B103" s="835"/>
      <c r="C103" s="836"/>
      <c r="D103" s="836"/>
      <c r="E103" s="836"/>
      <c r="F103" s="836"/>
      <c r="G103" s="836"/>
      <c r="H103" s="836"/>
      <c r="I103" s="837"/>
      <c r="J103" s="66"/>
      <c r="K103" s="85"/>
    </row>
    <row r="104" spans="1:17" s="497" customFormat="1" ht="15" customHeight="1" thickTop="1" thickBot="1" x14ac:dyDescent="0.35">
      <c r="A104" s="74"/>
      <c r="B104" s="835"/>
      <c r="C104" s="836"/>
      <c r="D104" s="836"/>
      <c r="E104" s="836"/>
      <c r="F104" s="836"/>
      <c r="G104" s="836"/>
      <c r="H104" s="836"/>
      <c r="I104" s="837"/>
      <c r="J104" s="66"/>
      <c r="K104" s="85"/>
    </row>
    <row r="105" spans="1:17" s="497" customFormat="1" ht="15" customHeight="1" thickTop="1" thickBot="1" x14ac:dyDescent="0.35">
      <c r="A105" s="74"/>
      <c r="B105" s="835"/>
      <c r="C105" s="836"/>
      <c r="D105" s="836"/>
      <c r="E105" s="836"/>
      <c r="F105" s="836"/>
      <c r="G105" s="836"/>
      <c r="H105" s="836"/>
      <c r="I105" s="837"/>
      <c r="J105" s="66"/>
      <c r="K105" s="85"/>
    </row>
    <row r="106" spans="1:17" s="497" customFormat="1" ht="15" customHeight="1" thickTop="1" thickBot="1" x14ac:dyDescent="0.35">
      <c r="A106" s="74"/>
      <c r="B106" s="835"/>
      <c r="C106" s="836"/>
      <c r="D106" s="836"/>
      <c r="E106" s="836"/>
      <c r="F106" s="836"/>
      <c r="G106" s="836"/>
      <c r="H106" s="836"/>
      <c r="I106" s="837"/>
      <c r="J106" s="66"/>
      <c r="K106" s="85"/>
    </row>
    <row r="107" spans="1:17" s="497" customFormat="1" ht="15" customHeight="1" thickTop="1" thickBot="1" x14ac:dyDescent="0.35">
      <c r="A107" s="74"/>
      <c r="B107" s="835"/>
      <c r="C107" s="836"/>
      <c r="D107" s="836"/>
      <c r="E107" s="836"/>
      <c r="F107" s="836"/>
      <c r="G107" s="836"/>
      <c r="H107" s="836"/>
      <c r="I107" s="837"/>
      <c r="J107" s="66"/>
      <c r="K107" s="85"/>
    </row>
    <row r="108" spans="1:17" s="497" customFormat="1" ht="15" customHeight="1" thickTop="1" thickBot="1" x14ac:dyDescent="0.35">
      <c r="A108" s="74"/>
      <c r="B108" s="838"/>
      <c r="C108" s="839"/>
      <c r="D108" s="839"/>
      <c r="E108" s="839"/>
      <c r="F108" s="839"/>
      <c r="G108" s="839"/>
      <c r="H108" s="839"/>
      <c r="I108" s="840"/>
      <c r="J108" s="66"/>
      <c r="K108" s="85"/>
    </row>
    <row r="109" spans="1:17" ht="15" customHeight="1" thickTop="1" thickBot="1" x14ac:dyDescent="0.3">
      <c r="A109" s="77"/>
      <c r="B109" s="844" t="s">
        <v>51</v>
      </c>
      <c r="C109" s="937"/>
      <c r="D109" s="937"/>
      <c r="E109" s="937"/>
      <c r="F109" s="937"/>
      <c r="G109" s="937"/>
      <c r="H109" s="937"/>
      <c r="I109" s="937"/>
      <c r="J109" s="78"/>
    </row>
    <row r="110" spans="1:17" ht="15" customHeight="1" thickTop="1" thickBot="1" x14ac:dyDescent="0.3">
      <c r="A110" s="77"/>
      <c r="B110" s="938"/>
      <c r="C110" s="939"/>
      <c r="D110" s="939"/>
      <c r="E110" s="939"/>
      <c r="F110" s="939"/>
      <c r="G110" s="939"/>
      <c r="H110" s="939"/>
      <c r="I110" s="939"/>
      <c r="J110" s="78"/>
    </row>
    <row r="111" spans="1:17" ht="15" customHeight="1" thickTop="1" thickBot="1" x14ac:dyDescent="0.3">
      <c r="A111" s="79"/>
      <c r="B111" s="938"/>
      <c r="C111" s="937"/>
      <c r="D111" s="937"/>
      <c r="E111" s="937"/>
      <c r="F111" s="937"/>
      <c r="G111" s="937"/>
      <c r="H111" s="937"/>
      <c r="I111" s="937"/>
      <c r="J111" s="78"/>
    </row>
    <row r="112" spans="1:17" customFormat="1" ht="15" customHeight="1" thickTop="1" x14ac:dyDescent="0.35">
      <c r="A112" s="17"/>
      <c r="B112" s="848" t="s">
        <v>237</v>
      </c>
      <c r="C112" s="848"/>
      <c r="D112" s="848"/>
      <c r="E112" s="848"/>
      <c r="F112" s="848"/>
      <c r="G112" s="848"/>
      <c r="H112" s="848"/>
      <c r="I112" s="848"/>
      <c r="J112" s="848"/>
      <c r="K112" s="88"/>
      <c r="L112" s="498"/>
      <c r="M112" s="498"/>
      <c r="N112" s="498"/>
      <c r="O112" s="271"/>
    </row>
    <row r="113" spans="1:15" customFormat="1" ht="14.5" x14ac:dyDescent="0.35">
      <c r="A113" s="17"/>
      <c r="B113" s="848"/>
      <c r="C113" s="848"/>
      <c r="D113" s="848"/>
      <c r="E113" s="848"/>
      <c r="F113" s="848"/>
      <c r="G113" s="848"/>
      <c r="H113" s="848"/>
      <c r="I113" s="848"/>
      <c r="J113" s="848"/>
      <c r="K113" s="88"/>
      <c r="L113" s="498"/>
      <c r="M113" s="498"/>
      <c r="N113" s="498"/>
      <c r="O113" s="271"/>
    </row>
    <row r="114" spans="1:15" customFormat="1" ht="10.9" customHeight="1" x14ac:dyDescent="0.35">
      <c r="A114" s="17"/>
      <c r="B114" s="17"/>
      <c r="C114" s="17"/>
      <c r="D114" s="17"/>
      <c r="E114" s="17"/>
      <c r="F114" s="17"/>
      <c r="G114" s="17"/>
      <c r="H114" s="17"/>
      <c r="I114" s="17"/>
      <c r="J114" s="17"/>
      <c r="K114" s="17"/>
      <c r="L114" s="17"/>
      <c r="M114" s="17"/>
      <c r="N114" s="17"/>
      <c r="O114" s="271"/>
    </row>
    <row r="115" spans="1:15" customFormat="1" ht="31.15" customHeight="1" x14ac:dyDescent="0.35">
      <c r="A115" s="17"/>
      <c r="B115" s="851" t="s">
        <v>266</v>
      </c>
      <c r="C115" s="851"/>
      <c r="D115" s="851"/>
      <c r="E115" s="851"/>
      <c r="F115" s="851"/>
      <c r="G115" s="851"/>
      <c r="H115" s="851"/>
      <c r="I115" s="851"/>
      <c r="J115" s="371"/>
      <c r="K115" s="371"/>
      <c r="L115" s="371"/>
      <c r="M115" s="371"/>
      <c r="N115" s="371"/>
      <c r="O115" s="271"/>
    </row>
    <row r="116" spans="1:15" customFormat="1" ht="9.65" customHeight="1" x14ac:dyDescent="0.35">
      <c r="A116" s="17"/>
      <c r="B116" s="375"/>
      <c r="C116" s="376"/>
      <c r="D116" s="376"/>
      <c r="E116" s="376"/>
      <c r="F116" s="376"/>
      <c r="G116" s="376"/>
      <c r="H116" s="376"/>
      <c r="I116" s="376"/>
      <c r="J116" s="376"/>
      <c r="K116" s="376"/>
      <c r="L116" s="376"/>
      <c r="M116" s="376"/>
      <c r="N116" s="376"/>
      <c r="O116" s="271"/>
    </row>
    <row r="117" spans="1:15" customFormat="1" ht="33" customHeight="1" x14ac:dyDescent="0.35">
      <c r="A117" s="17"/>
      <c r="B117" s="811" t="s">
        <v>267</v>
      </c>
      <c r="C117" s="811"/>
      <c r="D117" s="811"/>
      <c r="E117" s="811"/>
      <c r="F117" s="811"/>
      <c r="G117" s="811"/>
      <c r="H117" s="811"/>
      <c r="I117" s="811"/>
      <c r="J117" s="371"/>
      <c r="K117" s="371"/>
      <c r="L117" s="371"/>
      <c r="M117" s="371"/>
      <c r="N117" s="371"/>
      <c r="O117" s="271"/>
    </row>
    <row r="118" spans="1:15" customFormat="1" ht="33" customHeight="1" x14ac:dyDescent="0.35">
      <c r="A118" s="17"/>
      <c r="B118" s="850" t="s">
        <v>263</v>
      </c>
      <c r="C118" s="850"/>
      <c r="D118" s="850"/>
      <c r="E118" s="850"/>
      <c r="F118" s="850"/>
      <c r="G118" s="850"/>
      <c r="H118" s="850"/>
      <c r="I118" s="850"/>
      <c r="J118" s="371"/>
      <c r="K118" s="371"/>
      <c r="L118" s="371"/>
      <c r="M118" s="371"/>
      <c r="N118" s="371"/>
      <c r="O118" s="271"/>
    </row>
    <row r="119" spans="1:15" customFormat="1" ht="33" customHeight="1" x14ac:dyDescent="0.35">
      <c r="A119" s="17"/>
      <c r="B119" s="811" t="s">
        <v>250</v>
      </c>
      <c r="C119" s="811"/>
      <c r="D119" s="811"/>
      <c r="E119" s="811"/>
      <c r="F119" s="811"/>
      <c r="G119" s="811"/>
      <c r="H119" s="811"/>
      <c r="I119" s="811"/>
      <c r="J119" s="371"/>
      <c r="K119" s="371"/>
      <c r="L119" s="371"/>
      <c r="M119" s="371"/>
      <c r="N119" s="371"/>
      <c r="O119" s="271"/>
    </row>
    <row r="120" spans="1:15" customFormat="1" ht="21.4" customHeight="1" x14ac:dyDescent="0.35">
      <c r="A120" s="17"/>
      <c r="B120" s="811" t="s">
        <v>251</v>
      </c>
      <c r="C120" s="811"/>
      <c r="D120" s="811"/>
      <c r="E120" s="811"/>
      <c r="F120" s="811"/>
      <c r="G120" s="811"/>
      <c r="H120" s="811"/>
      <c r="I120" s="811"/>
      <c r="J120" s="372"/>
      <c r="K120" s="372"/>
      <c r="L120" s="372"/>
      <c r="M120" s="372"/>
      <c r="N120" s="372"/>
      <c r="O120" s="271"/>
    </row>
    <row r="121" spans="1:15" customFormat="1" ht="45.4" customHeight="1" x14ac:dyDescent="0.35">
      <c r="A121" s="17"/>
      <c r="B121" s="811" t="s">
        <v>235</v>
      </c>
      <c r="C121" s="811"/>
      <c r="D121" s="811"/>
      <c r="E121" s="811"/>
      <c r="F121" s="811"/>
      <c r="G121" s="811"/>
      <c r="H121" s="811"/>
      <c r="I121" s="811"/>
      <c r="J121" s="371"/>
      <c r="K121" s="371"/>
      <c r="L121" s="371"/>
      <c r="M121" s="371"/>
      <c r="N121" s="371"/>
      <c r="O121" s="271"/>
    </row>
    <row r="122" spans="1:15" s="374" customFormat="1" ht="19.899999999999999" customHeight="1" thickBot="1" x14ac:dyDescent="0.4">
      <c r="A122" s="372"/>
      <c r="B122" s="852" t="s">
        <v>236</v>
      </c>
      <c r="C122" s="852"/>
      <c r="D122" s="852"/>
      <c r="E122" s="852"/>
      <c r="F122" s="852"/>
      <c r="G122" s="852"/>
      <c r="H122" s="852"/>
      <c r="I122" s="852"/>
      <c r="J122" s="372"/>
      <c r="K122" s="372"/>
      <c r="L122" s="372"/>
      <c r="M122" s="372"/>
      <c r="N122" s="372"/>
      <c r="O122" s="373"/>
    </row>
    <row r="123" spans="1:15" ht="12" customHeight="1" thickTop="1" thickBot="1" x14ac:dyDescent="0.3">
      <c r="A123" s="58"/>
      <c r="B123" s="58"/>
      <c r="C123" s="64"/>
      <c r="D123" s="64"/>
      <c r="E123" s="58"/>
      <c r="F123" s="58"/>
      <c r="G123" s="58"/>
      <c r="H123" s="58"/>
      <c r="I123" s="58"/>
      <c r="J123" s="58"/>
    </row>
    <row r="124" spans="1:15" ht="13.5" customHeight="1" thickTop="1" thickBot="1" x14ac:dyDescent="0.3">
      <c r="A124" s="58"/>
      <c r="B124" s="110"/>
      <c r="C124" s="38"/>
      <c r="D124" s="672" t="s">
        <v>182</v>
      </c>
      <c r="E124" s="673"/>
      <c r="F124" s="673"/>
      <c r="G124" s="674"/>
      <c r="H124" s="38"/>
      <c r="I124" s="38"/>
      <c r="J124" s="58"/>
    </row>
    <row r="125" spans="1:15" ht="13" thickTop="1" thickBot="1" x14ac:dyDescent="0.3">
      <c r="A125" s="58"/>
      <c r="B125" s="110"/>
      <c r="C125" s="38"/>
      <c r="D125" s="612" t="s">
        <v>2</v>
      </c>
      <c r="E125" s="613"/>
      <c r="F125" s="620" t="s">
        <v>1</v>
      </c>
      <c r="G125" s="621"/>
      <c r="H125" s="38"/>
      <c r="I125" s="38"/>
      <c r="J125" s="58"/>
    </row>
    <row r="126" spans="1:15" ht="21" customHeight="1" thickTop="1" thickBot="1" x14ac:dyDescent="0.3">
      <c r="A126" s="58"/>
      <c r="B126" s="110"/>
      <c r="C126" s="38"/>
      <c r="D126" s="626" t="str">
        <f>IF(D$17="","",D$17)</f>
        <v/>
      </c>
      <c r="E126" s="627"/>
      <c r="F126" s="628" t="str">
        <f>IF(D$16="","",D$16)</f>
        <v/>
      </c>
      <c r="G126" s="629"/>
      <c r="H126" s="38"/>
      <c r="I126" s="38"/>
      <c r="J126" s="111"/>
    </row>
    <row r="127" spans="1:15" ht="13" thickTop="1" thickBot="1" x14ac:dyDescent="0.3">
      <c r="A127" s="58"/>
      <c r="B127" s="110"/>
      <c r="C127" s="38"/>
      <c r="D127" s="607" t="s">
        <v>28</v>
      </c>
      <c r="E127" s="608"/>
      <c r="F127" s="608"/>
      <c r="G127" s="611"/>
      <c r="H127" s="38"/>
      <c r="I127" s="38"/>
      <c r="J127" s="111"/>
    </row>
    <row r="128" spans="1:15" ht="13" thickTop="1" thickBot="1" x14ac:dyDescent="0.3">
      <c r="A128" s="58"/>
      <c r="B128" s="110"/>
      <c r="C128" s="38"/>
      <c r="D128" s="622" t="str">
        <f>IF(D$18="","",D$18)</f>
        <v/>
      </c>
      <c r="E128" s="623"/>
      <c r="F128" s="623"/>
      <c r="G128" s="625"/>
      <c r="H128" s="38"/>
      <c r="I128" s="38"/>
      <c r="J128" s="111"/>
    </row>
    <row r="129" spans="1:13" ht="16.5" customHeight="1" thickTop="1" thickBot="1" x14ac:dyDescent="0.3">
      <c r="A129" s="58"/>
      <c r="B129" s="110"/>
      <c r="C129" s="38"/>
      <c r="D129" s="49"/>
      <c r="E129" s="49"/>
      <c r="F129" s="49"/>
      <c r="G129" s="49"/>
      <c r="H129" s="38"/>
      <c r="I129" s="38"/>
      <c r="J129" s="111"/>
    </row>
    <row r="130" spans="1:13" ht="13.5" customHeight="1" thickTop="1" thickBot="1" x14ac:dyDescent="0.3">
      <c r="A130" s="58"/>
      <c r="B130" s="110"/>
      <c r="C130" s="38"/>
      <c r="D130" s="630" t="s">
        <v>233</v>
      </c>
      <c r="E130" s="631"/>
      <c r="F130" s="631"/>
      <c r="G130" s="632"/>
      <c r="H130" s="38"/>
      <c r="I130" s="38"/>
      <c r="J130" s="58"/>
    </row>
    <row r="131" spans="1:13" ht="16.5" customHeight="1" thickTop="1" thickBot="1" x14ac:dyDescent="0.3">
      <c r="A131" s="58"/>
      <c r="B131" s="110"/>
      <c r="C131" s="38"/>
      <c r="D131" s="340"/>
      <c r="E131" s="341"/>
      <c r="F131" s="341"/>
      <c r="G131" s="342"/>
      <c r="H131" s="38"/>
      <c r="I131" s="38"/>
      <c r="J131" s="58"/>
    </row>
    <row r="132" spans="1:13" ht="16.5" customHeight="1" thickTop="1" thickBot="1" x14ac:dyDescent="0.3">
      <c r="A132" s="58"/>
      <c r="B132" s="110"/>
      <c r="C132" s="38"/>
      <c r="D132" s="343"/>
      <c r="E132" s="344"/>
      <c r="F132" s="344"/>
      <c r="G132" s="345"/>
      <c r="H132" s="38"/>
      <c r="I132" s="38"/>
      <c r="J132" s="58"/>
    </row>
    <row r="133" spans="1:13" ht="16.5" customHeight="1" thickTop="1" thickBot="1" x14ac:dyDescent="0.3">
      <c r="A133" s="58"/>
      <c r="B133" s="110"/>
      <c r="C133" s="38"/>
      <c r="D133" s="343"/>
      <c r="E133" s="344"/>
      <c r="F133" s="344"/>
      <c r="G133" s="345"/>
      <c r="H133" s="38"/>
      <c r="I133" s="38"/>
      <c r="J133" s="58"/>
    </row>
    <row r="134" spans="1:13" ht="16.5" customHeight="1" thickTop="1" thickBot="1" x14ac:dyDescent="0.3">
      <c r="A134" s="58"/>
      <c r="B134" s="110"/>
      <c r="C134" s="38"/>
      <c r="D134" s="343"/>
      <c r="E134" s="344"/>
      <c r="F134" s="344"/>
      <c r="G134" s="345"/>
      <c r="H134" s="38"/>
      <c r="I134" s="38"/>
      <c r="J134" s="58"/>
    </row>
    <row r="135" spans="1:13" ht="16.5" customHeight="1" thickTop="1" thickBot="1" x14ac:dyDescent="0.3">
      <c r="A135" s="58"/>
      <c r="B135" s="110"/>
      <c r="C135" s="38"/>
      <c r="D135" s="343"/>
      <c r="E135" s="344"/>
      <c r="F135" s="344"/>
      <c r="G135" s="345"/>
      <c r="H135" s="38"/>
      <c r="I135" s="38"/>
      <c r="J135" s="58"/>
    </row>
    <row r="136" spans="1:13" ht="16.5" customHeight="1" thickTop="1" thickBot="1" x14ac:dyDescent="0.3">
      <c r="A136" s="64"/>
      <c r="B136" s="110"/>
      <c r="C136" s="38"/>
      <c r="D136" s="346"/>
      <c r="E136" s="347"/>
      <c r="F136" s="347"/>
      <c r="G136" s="348"/>
      <c r="H136" s="38"/>
      <c r="I136" s="38"/>
      <c r="J136" s="58"/>
    </row>
    <row r="137" spans="1:13" ht="12.5" thickTop="1" x14ac:dyDescent="0.25">
      <c r="A137" s="68"/>
      <c r="B137" s="470"/>
      <c r="C137" s="853" t="str">
        <f xml:space="preserve"> "Projet : "&amp;H2</f>
        <v xml:space="preserve">Projet : </v>
      </c>
      <c r="D137" s="854"/>
      <c r="E137" s="854"/>
      <c r="F137" s="854"/>
      <c r="G137" s="854"/>
      <c r="H137" s="854"/>
      <c r="I137" s="855"/>
      <c r="J137" s="68"/>
    </row>
    <row r="138" spans="1:13" s="88" customFormat="1" ht="12" x14ac:dyDescent="0.25">
      <c r="C138" s="854" t="str">
        <f>H3&amp; " - Nom établissement : "&amp;D7</f>
        <v xml:space="preserve">Part5 - Nom établissement : </v>
      </c>
      <c r="D138" s="854"/>
      <c r="E138" s="854"/>
      <c r="F138" s="854"/>
      <c r="G138" s="854"/>
      <c r="H138" s="854"/>
      <c r="I138" s="854"/>
      <c r="J138" s="89"/>
      <c r="L138" s="498"/>
    </row>
    <row r="139" spans="1:13" ht="15" customHeight="1" x14ac:dyDescent="0.25">
      <c r="A139" s="471"/>
      <c r="B139" s="88"/>
      <c r="C139" s="848" t="s">
        <v>231</v>
      </c>
      <c r="D139" s="848"/>
      <c r="E139" s="848"/>
      <c r="F139" s="848"/>
      <c r="G139" s="848"/>
      <c r="H139" s="848"/>
      <c r="I139" s="848"/>
      <c r="J139" s="849"/>
    </row>
    <row r="140" spans="1:13" s="88" customFormat="1" ht="46.5" customHeight="1" x14ac:dyDescent="0.25">
      <c r="A140" s="38"/>
      <c r="B140" s="38"/>
      <c r="C140" s="847" t="s">
        <v>425</v>
      </c>
      <c r="D140" s="847"/>
      <c r="E140" s="847"/>
      <c r="F140" s="847"/>
      <c r="G140" s="847"/>
      <c r="H140" s="847"/>
      <c r="I140" s="847"/>
      <c r="J140" s="847"/>
      <c r="L140" s="498"/>
      <c r="M140" s="498"/>
    </row>
    <row r="141" spans="1:13" s="88" customFormat="1" ht="50.5" customHeight="1" x14ac:dyDescent="0.25">
      <c r="C141" s="496" t="s">
        <v>199</v>
      </c>
      <c r="D141" s="244" t="s">
        <v>197</v>
      </c>
      <c r="E141" s="940" t="s">
        <v>198</v>
      </c>
      <c r="F141" s="940"/>
      <c r="G141" s="827" t="s">
        <v>234</v>
      </c>
      <c r="H141" s="828"/>
      <c r="I141" s="828"/>
      <c r="J141" s="829"/>
      <c r="L141" s="434" t="s">
        <v>275</v>
      </c>
      <c r="M141" s="431"/>
    </row>
    <row r="142" spans="1:13" s="88" customFormat="1" ht="37.9" customHeight="1" x14ac:dyDescent="0.25">
      <c r="C142" s="245" t="str">
        <f>D7&amp;" 
("&amp;D9&amp;")"</f>
        <v xml:space="preserve"> 
()</v>
      </c>
      <c r="D142" s="245" t="str">
        <f>IF(D8="","Étab de la fiche",D8)</f>
        <v>Étab de la fiche</v>
      </c>
      <c r="E142" s="941" t="str">
        <f>IF(D10="","",""&amp;D10)</f>
        <v/>
      </c>
      <c r="F142" s="942"/>
      <c r="G142" s="827"/>
      <c r="H142" s="828"/>
      <c r="I142" s="828"/>
      <c r="J142" s="829"/>
      <c r="L142" s="433">
        <v>1</v>
      </c>
      <c r="M142" s="435" t="s">
        <v>202</v>
      </c>
    </row>
    <row r="143" spans="1:13" s="88" customFormat="1" ht="59.5" customHeight="1" x14ac:dyDescent="0.25">
      <c r="C143" s="246"/>
      <c r="D143" s="246"/>
      <c r="E143" s="806"/>
      <c r="F143" s="807"/>
      <c r="G143" s="808" t="s">
        <v>252</v>
      </c>
      <c r="H143" s="809"/>
      <c r="I143" s="809"/>
      <c r="J143" s="810"/>
      <c r="L143" s="433">
        <v>1</v>
      </c>
      <c r="M143" s="435" t="s">
        <v>203</v>
      </c>
    </row>
    <row r="144" spans="1:13" s="88" customFormat="1" ht="59.5" customHeight="1" x14ac:dyDescent="0.25">
      <c r="C144" s="246"/>
      <c r="D144" s="246"/>
      <c r="E144" s="806"/>
      <c r="F144" s="807"/>
      <c r="G144" s="808" t="s">
        <v>252</v>
      </c>
      <c r="H144" s="809"/>
      <c r="I144" s="809"/>
      <c r="J144" s="810"/>
      <c r="L144" s="433">
        <v>1</v>
      </c>
      <c r="M144" s="435" t="s">
        <v>204</v>
      </c>
    </row>
    <row r="145" spans="3:13" s="88" customFormat="1" ht="59.5" customHeight="1" x14ac:dyDescent="0.25">
      <c r="C145" s="246"/>
      <c r="D145" s="246"/>
      <c r="E145" s="806"/>
      <c r="F145" s="807"/>
      <c r="G145" s="808" t="s">
        <v>252</v>
      </c>
      <c r="H145" s="809"/>
      <c r="I145" s="809"/>
      <c r="J145" s="810"/>
      <c r="L145" s="433">
        <v>1</v>
      </c>
      <c r="M145" s="435" t="s">
        <v>205</v>
      </c>
    </row>
    <row r="146" spans="3:13" s="88" customFormat="1" ht="59.5" customHeight="1" x14ac:dyDescent="0.25">
      <c r="C146" s="246"/>
      <c r="D146" s="246"/>
      <c r="E146" s="806"/>
      <c r="F146" s="807"/>
      <c r="G146" s="808" t="s">
        <v>252</v>
      </c>
      <c r="H146" s="809"/>
      <c r="I146" s="809"/>
      <c r="J146" s="810"/>
      <c r="L146" s="433">
        <v>1</v>
      </c>
      <c r="M146" s="435" t="s">
        <v>206</v>
      </c>
    </row>
    <row r="147" spans="3:13" s="88" customFormat="1" ht="59.5" customHeight="1" x14ac:dyDescent="0.25">
      <c r="C147" s="246"/>
      <c r="D147" s="246"/>
      <c r="E147" s="806"/>
      <c r="F147" s="807"/>
      <c r="G147" s="808" t="s">
        <v>252</v>
      </c>
      <c r="H147" s="809"/>
      <c r="I147" s="809"/>
      <c r="J147" s="810"/>
      <c r="L147" s="433">
        <v>1</v>
      </c>
      <c r="M147" s="435" t="s">
        <v>207</v>
      </c>
    </row>
    <row r="148" spans="3:13" s="88" customFormat="1" ht="59.5" customHeight="1" x14ac:dyDescent="0.25">
      <c r="C148" s="246"/>
      <c r="D148" s="246"/>
      <c r="E148" s="806"/>
      <c r="F148" s="807"/>
      <c r="G148" s="808" t="s">
        <v>252</v>
      </c>
      <c r="H148" s="809"/>
      <c r="I148" s="809"/>
      <c r="J148" s="810"/>
      <c r="L148" s="433">
        <v>1</v>
      </c>
      <c r="M148" s="435" t="s">
        <v>208</v>
      </c>
    </row>
    <row r="149" spans="3:13" s="88" customFormat="1" ht="59.5" customHeight="1" x14ac:dyDescent="0.25">
      <c r="C149" s="246"/>
      <c r="D149" s="246"/>
      <c r="E149" s="806"/>
      <c r="F149" s="807"/>
      <c r="G149" s="808" t="s">
        <v>252</v>
      </c>
      <c r="H149" s="809"/>
      <c r="I149" s="809"/>
      <c r="J149" s="810"/>
      <c r="L149" s="432">
        <v>1</v>
      </c>
      <c r="M149" s="435" t="s">
        <v>209</v>
      </c>
    </row>
    <row r="150" spans="3:13" s="88" customFormat="1" ht="10.5" x14ac:dyDescent="0.25">
      <c r="J150" s="89"/>
      <c r="L150" s="432">
        <v>1</v>
      </c>
      <c r="M150" s="436" t="s">
        <v>276</v>
      </c>
    </row>
    <row r="151" spans="3:13" s="88" customFormat="1" ht="10.5" x14ac:dyDescent="0.25">
      <c r="J151" s="89"/>
      <c r="L151" s="498"/>
      <c r="M151" s="498"/>
    </row>
    <row r="152" spans="3:13" s="88" customFormat="1" ht="10.5" hidden="1" x14ac:dyDescent="0.25">
      <c r="J152" s="89"/>
      <c r="L152" s="498"/>
    </row>
    <row r="153" spans="3:13" s="88" customFormat="1" ht="10.5" hidden="1" x14ac:dyDescent="0.25">
      <c r="J153" s="89"/>
      <c r="L153" s="498"/>
    </row>
    <row r="154" spans="3:13" s="88" customFormat="1" ht="10.5" hidden="1" x14ac:dyDescent="0.25">
      <c r="J154" s="89"/>
    </row>
    <row r="155" spans="3:13" s="88" customFormat="1" ht="10.5" hidden="1" x14ac:dyDescent="0.25">
      <c r="J155" s="89"/>
    </row>
    <row r="156" spans="3:13" s="88" customFormat="1" ht="10.5" hidden="1" x14ac:dyDescent="0.25">
      <c r="J156" s="89"/>
    </row>
    <row r="157" spans="3:13" s="88" customFormat="1" ht="10.5" hidden="1" x14ac:dyDescent="0.25">
      <c r="J157" s="89"/>
    </row>
    <row r="158" spans="3:13" s="88" customFormat="1" ht="10.5" hidden="1" x14ac:dyDescent="0.25">
      <c r="J158" s="89"/>
    </row>
    <row r="159" spans="3:13" s="88" customFormat="1" ht="10.5" hidden="1" x14ac:dyDescent="0.25">
      <c r="J159" s="89"/>
    </row>
    <row r="160" spans="3:13" s="88" customFormat="1" ht="10.5" hidden="1" x14ac:dyDescent="0.25">
      <c r="J160" s="89"/>
    </row>
    <row r="161" spans="10:10" s="88" customFormat="1" ht="10.5" hidden="1" x14ac:dyDescent="0.25">
      <c r="J161" s="89"/>
    </row>
    <row r="162" spans="10:10" s="88" customFormat="1" ht="10.5" hidden="1" x14ac:dyDescent="0.25">
      <c r="J162" s="89"/>
    </row>
    <row r="163" spans="10:10" s="88" customFormat="1" ht="10.5" hidden="1" x14ac:dyDescent="0.25">
      <c r="J163" s="89"/>
    </row>
    <row r="164" spans="10:10" s="88" customFormat="1" ht="10.5" hidden="1" x14ac:dyDescent="0.25">
      <c r="J164" s="89"/>
    </row>
    <row r="165" spans="10:10" s="88" customFormat="1" ht="10.5" hidden="1" x14ac:dyDescent="0.25">
      <c r="J165" s="89"/>
    </row>
    <row r="166" spans="10:10" s="88" customFormat="1" ht="10.5" hidden="1" x14ac:dyDescent="0.25">
      <c r="J166" s="89"/>
    </row>
    <row r="167" spans="10:10" s="88" customFormat="1" ht="10.5" hidden="1" x14ac:dyDescent="0.25">
      <c r="J167" s="89"/>
    </row>
    <row r="168" spans="10:10" s="88" customFormat="1" ht="10.5" hidden="1" x14ac:dyDescent="0.25">
      <c r="J168" s="89"/>
    </row>
    <row r="169" spans="10:10" s="88" customFormat="1" ht="10.5" hidden="1" x14ac:dyDescent="0.25">
      <c r="J169" s="89"/>
    </row>
    <row r="170" spans="10:10" s="88" customFormat="1" ht="10.5" hidden="1" x14ac:dyDescent="0.25">
      <c r="J170" s="89"/>
    </row>
    <row r="171" spans="10:10" s="88" customFormat="1" ht="10.5" hidden="1" x14ac:dyDescent="0.25">
      <c r="J171" s="89"/>
    </row>
    <row r="172" spans="10:10" s="88" customFormat="1" ht="10.5" hidden="1" x14ac:dyDescent="0.25">
      <c r="J172" s="89"/>
    </row>
    <row r="173" spans="10:10" s="88" customFormat="1" ht="10.5" hidden="1" x14ac:dyDescent="0.25">
      <c r="J173" s="89"/>
    </row>
    <row r="174" spans="10:10" s="88" customFormat="1" ht="10.5" hidden="1" x14ac:dyDescent="0.25">
      <c r="J174" s="89"/>
    </row>
    <row r="175" spans="10:10" s="88" customFormat="1" ht="10.5" hidden="1" x14ac:dyDescent="0.25">
      <c r="J175" s="89"/>
    </row>
    <row r="176" spans="10:10" s="88" customFormat="1" ht="10.5" hidden="1" x14ac:dyDescent="0.25">
      <c r="J176" s="89"/>
    </row>
    <row r="177" spans="10:10" s="88" customFormat="1" ht="10.5" hidden="1" x14ac:dyDescent="0.25">
      <c r="J177" s="89"/>
    </row>
    <row r="178" spans="10:10" s="88" customFormat="1" ht="10.5" hidden="1" x14ac:dyDescent="0.25">
      <c r="J178" s="89"/>
    </row>
    <row r="179" spans="10:10" ht="10.5" hidden="1" x14ac:dyDescent="0.25"/>
    <row r="180" spans="10:10" ht="10.5" hidden="1" x14ac:dyDescent="0.25"/>
    <row r="181" spans="10:10" ht="10.5" hidden="1" x14ac:dyDescent="0.25"/>
    <row r="182" spans="10:10" ht="10.5" hidden="1" x14ac:dyDescent="0.25"/>
    <row r="183" spans="10:10" ht="10.5" hidden="1" x14ac:dyDescent="0.25"/>
    <row r="184" spans="10:10" ht="10.5" hidden="1" x14ac:dyDescent="0.25"/>
    <row r="185" spans="10:10" ht="10.5" hidden="1" x14ac:dyDescent="0.25"/>
    <row r="186" spans="10:10" ht="10.5" hidden="1" x14ac:dyDescent="0.25"/>
    <row r="187" spans="10:10" ht="10.5" hidden="1" x14ac:dyDescent="0.25"/>
    <row r="188" spans="10:10" ht="10.5" hidden="1" x14ac:dyDescent="0.25"/>
    <row r="189" spans="10:10" ht="10.5" hidden="1" x14ac:dyDescent="0.25"/>
    <row r="190" spans="10:10" ht="10.5" hidden="1" x14ac:dyDescent="0.25"/>
    <row r="191" spans="10:10" ht="10.5" hidden="1" x14ac:dyDescent="0.25"/>
    <row r="192" spans="10:10" ht="10.5" hidden="1" x14ac:dyDescent="0.25"/>
    <row r="193" ht="10.5" hidden="1" x14ac:dyDescent="0.25"/>
    <row r="194" ht="10.5" hidden="1" x14ac:dyDescent="0.25"/>
    <row r="195" ht="10.5" hidden="1" x14ac:dyDescent="0.25"/>
    <row r="196" ht="10.5" hidden="1" x14ac:dyDescent="0.25"/>
    <row r="197" ht="10.5" hidden="1" x14ac:dyDescent="0.25"/>
    <row r="198" ht="10.5" hidden="1" x14ac:dyDescent="0.25"/>
    <row r="199" ht="10.5" hidden="1" x14ac:dyDescent="0.25"/>
    <row r="200" ht="10.5" hidden="1" x14ac:dyDescent="0.25"/>
    <row r="201" ht="10.5" hidden="1" x14ac:dyDescent="0.25"/>
    <row r="202" ht="10.5" hidden="1" x14ac:dyDescent="0.25"/>
    <row r="203" ht="10.5" hidden="1" x14ac:dyDescent="0.25"/>
    <row r="204" ht="10.5" hidden="1" x14ac:dyDescent="0.25"/>
    <row r="205" ht="10.5" hidden="1" x14ac:dyDescent="0.25"/>
    <row r="206" ht="10.5" hidden="1" x14ac:dyDescent="0.25"/>
    <row r="207" ht="10.5" hidden="1" x14ac:dyDescent="0.25"/>
    <row r="208" ht="10.5" hidden="1" x14ac:dyDescent="0.25"/>
    <row r="209" ht="10.5" hidden="1" x14ac:dyDescent="0.25"/>
    <row r="210" ht="10.5" hidden="1" x14ac:dyDescent="0.25"/>
    <row r="211" ht="10.5" hidden="1" x14ac:dyDescent="0.25"/>
    <row r="212" ht="10.5" hidden="1" x14ac:dyDescent="0.25"/>
    <row r="213" ht="10.5" hidden="1" x14ac:dyDescent="0.25"/>
    <row r="214" ht="10.5" hidden="1" x14ac:dyDescent="0.25"/>
    <row r="215" ht="10.5" hidden="1" x14ac:dyDescent="0.25"/>
    <row r="216" ht="10.5" hidden="1" x14ac:dyDescent="0.25"/>
    <row r="217" ht="10.5" hidden="1" x14ac:dyDescent="0.25"/>
    <row r="218" ht="10.5" hidden="1" x14ac:dyDescent="0.25"/>
    <row r="219" ht="10.5" hidden="1" x14ac:dyDescent="0.25"/>
    <row r="220" ht="10.5" hidden="1" x14ac:dyDescent="0.25"/>
    <row r="221" ht="10.5" hidden="1" x14ac:dyDescent="0.25"/>
    <row r="222" ht="10.5" hidden="1" x14ac:dyDescent="0.25"/>
    <row r="223" ht="10.5" hidden="1" x14ac:dyDescent="0.25"/>
    <row r="224" ht="10.5" hidden="1" x14ac:dyDescent="0.25"/>
    <row r="225" ht="10.5" hidden="1" x14ac:dyDescent="0.25"/>
    <row r="226" ht="10.5" hidden="1" x14ac:dyDescent="0.25"/>
    <row r="227" ht="10.5" hidden="1" x14ac:dyDescent="0.25"/>
    <row r="228" ht="10.5" hidden="1" x14ac:dyDescent="0.25"/>
    <row r="229" ht="10.5" hidden="1" x14ac:dyDescent="0.25"/>
    <row r="230" ht="10.5" hidden="1" x14ac:dyDescent="0.25"/>
    <row r="231" ht="10.5" hidden="1" x14ac:dyDescent="0.25"/>
    <row r="232" ht="10.5" hidden="1" x14ac:dyDescent="0.25"/>
    <row r="233" ht="10.5" hidden="1" x14ac:dyDescent="0.25"/>
    <row r="234" ht="10.5" hidden="1" x14ac:dyDescent="0.25"/>
    <row r="235" ht="10.5" hidden="1" x14ac:dyDescent="0.25"/>
    <row r="236" ht="10.5" hidden="1" x14ac:dyDescent="0.25"/>
    <row r="237" ht="10.5" hidden="1" x14ac:dyDescent="0.25"/>
    <row r="238" ht="10.5" hidden="1" x14ac:dyDescent="0.25"/>
    <row r="239" ht="10.5" hidden="1" x14ac:dyDescent="0.25"/>
    <row r="240" ht="10.5" hidden="1" x14ac:dyDescent="0.25"/>
    <row r="241" ht="10.5" hidden="1" x14ac:dyDescent="0.25"/>
    <row r="242" ht="10.5" hidden="1" x14ac:dyDescent="0.25"/>
    <row r="243" ht="10.5" hidden="1" x14ac:dyDescent="0.25"/>
    <row r="244" ht="10.5" hidden="1" x14ac:dyDescent="0.25"/>
    <row r="245" ht="10.5" hidden="1" x14ac:dyDescent="0.25"/>
    <row r="246" ht="10.5" hidden="1" x14ac:dyDescent="0.25"/>
    <row r="247" ht="10.5" hidden="1" x14ac:dyDescent="0.25"/>
    <row r="248" ht="10.5" hidden="1" x14ac:dyDescent="0.25"/>
    <row r="249" ht="10.5" hidden="1" x14ac:dyDescent="0.25"/>
    <row r="250" ht="10.5" hidden="1" x14ac:dyDescent="0.25"/>
    <row r="251" ht="10.5" hidden="1" x14ac:dyDescent="0.25"/>
    <row r="252" ht="10.5" hidden="1" x14ac:dyDescent="0.25"/>
    <row r="253" ht="10.5" hidden="1" x14ac:dyDescent="0.25"/>
    <row r="254" ht="10.5" hidden="1" x14ac:dyDescent="0.25"/>
    <row r="255" ht="10.5" hidden="1" x14ac:dyDescent="0.25"/>
    <row r="256" ht="10.5" hidden="1" x14ac:dyDescent="0.25"/>
    <row r="257" ht="10.5" hidden="1" x14ac:dyDescent="0.25"/>
    <row r="258" ht="10.5" hidden="1" x14ac:dyDescent="0.25"/>
    <row r="259" ht="10.5" hidden="1" x14ac:dyDescent="0.25"/>
    <row r="260" ht="10.5" hidden="1" x14ac:dyDescent="0.25"/>
    <row r="261" ht="10.5" hidden="1" x14ac:dyDescent="0.25"/>
    <row r="262" ht="10.5" hidden="1" x14ac:dyDescent="0.25"/>
    <row r="263" ht="10.5" hidden="1" x14ac:dyDescent="0.25"/>
    <row r="264" ht="10.5" hidden="1" x14ac:dyDescent="0.25"/>
    <row r="265" ht="10.5" hidden="1" x14ac:dyDescent="0.25"/>
    <row r="266" ht="10.5" hidden="1" x14ac:dyDescent="0.25"/>
    <row r="267" ht="10.5" hidden="1" x14ac:dyDescent="0.25"/>
    <row r="268" ht="10.5" hidden="1" x14ac:dyDescent="0.25"/>
    <row r="269" ht="10.5" hidden="1" x14ac:dyDescent="0.25"/>
    <row r="270" ht="10.5" hidden="1" x14ac:dyDescent="0.25"/>
    <row r="271" ht="10.5" hidden="1" x14ac:dyDescent="0.25"/>
    <row r="272" ht="10.5" hidden="1" x14ac:dyDescent="0.25"/>
    <row r="273" ht="10.5" hidden="1" x14ac:dyDescent="0.25"/>
    <row r="274" ht="10.5" hidden="1" x14ac:dyDescent="0.25"/>
    <row r="275" ht="10.5" hidden="1" x14ac:dyDescent="0.25"/>
    <row r="276" ht="10.5" hidden="1" x14ac:dyDescent="0.25"/>
    <row r="277" ht="10.5" hidden="1" x14ac:dyDescent="0.25"/>
    <row r="278" ht="10.5" hidden="1" x14ac:dyDescent="0.25"/>
    <row r="279" ht="10.5" hidden="1" x14ac:dyDescent="0.25"/>
    <row r="280" ht="10.5" hidden="1" x14ac:dyDescent="0.25"/>
    <row r="281" ht="10.5" hidden="1" x14ac:dyDescent="0.25"/>
    <row r="282" ht="10.5" hidden="1" x14ac:dyDescent="0.25"/>
    <row r="283" ht="10.5" hidden="1" x14ac:dyDescent="0.25"/>
    <row r="284" ht="10.5" hidden="1" x14ac:dyDescent="0.25"/>
    <row r="285" ht="10.5" hidden="1" x14ac:dyDescent="0.25"/>
    <row r="286" ht="10.5" hidden="1" x14ac:dyDescent="0.25"/>
    <row r="287" ht="10.5" hidden="1" x14ac:dyDescent="0.25"/>
    <row r="288" ht="10.5" hidden="1" x14ac:dyDescent="0.25"/>
    <row r="289" ht="10.5" hidden="1" x14ac:dyDescent="0.25"/>
    <row r="290" ht="10.5" hidden="1" x14ac:dyDescent="0.25"/>
    <row r="291" ht="10.5" hidden="1" x14ac:dyDescent="0.25"/>
    <row r="292" ht="10.5" hidden="1" x14ac:dyDescent="0.25"/>
    <row r="293" ht="10.5" hidden="1" x14ac:dyDescent="0.25"/>
    <row r="294" ht="10.5" hidden="1" x14ac:dyDescent="0.25"/>
    <row r="295" ht="10.5" hidden="1" x14ac:dyDescent="0.25"/>
    <row r="296" ht="10.5" hidden="1" x14ac:dyDescent="0.25"/>
    <row r="297" ht="10.5" hidden="1" x14ac:dyDescent="0.25"/>
    <row r="298" ht="10.5" hidden="1" x14ac:dyDescent="0.25"/>
    <row r="299" ht="10.5" hidden="1" x14ac:dyDescent="0.25"/>
    <row r="300" ht="10.5" hidden="1" x14ac:dyDescent="0.25"/>
    <row r="301" ht="10.5" hidden="1" x14ac:dyDescent="0.25"/>
    <row r="302" ht="10.5" hidden="1" x14ac:dyDescent="0.25"/>
    <row r="303" ht="10.5" hidden="1" x14ac:dyDescent="0.25"/>
    <row r="304" ht="10.5" hidden="1" x14ac:dyDescent="0.25"/>
    <row r="305" ht="10.5" hidden="1" x14ac:dyDescent="0.25"/>
    <row r="306" ht="10.5" hidden="1" x14ac:dyDescent="0.25"/>
    <row r="307" ht="10.5" hidden="1" x14ac:dyDescent="0.25"/>
    <row r="308" ht="10.5" hidden="1" x14ac:dyDescent="0.25"/>
    <row r="309" ht="10.5" hidden="1" x14ac:dyDescent="0.25"/>
    <row r="310" ht="10.5" hidden="1" x14ac:dyDescent="0.25"/>
    <row r="311" ht="10.5" hidden="1" x14ac:dyDescent="0.25"/>
    <row r="312" ht="10.5" hidden="1" x14ac:dyDescent="0.25"/>
    <row r="313" ht="10.5" hidden="1" x14ac:dyDescent="0.25"/>
    <row r="314" ht="10.5" hidden="1" x14ac:dyDescent="0.25"/>
    <row r="315" ht="10.5" hidden="1" x14ac:dyDescent="0.25"/>
    <row r="316" ht="10.5" hidden="1" x14ac:dyDescent="0.25"/>
    <row r="317" ht="10.5" hidden="1" x14ac:dyDescent="0.25"/>
    <row r="318" ht="10.5" hidden="1" x14ac:dyDescent="0.25"/>
    <row r="319" ht="10.5" hidden="1" x14ac:dyDescent="0.25"/>
    <row r="320" ht="10.5" hidden="1" x14ac:dyDescent="0.25"/>
    <row r="321" ht="10.5" hidden="1" x14ac:dyDescent="0.25"/>
    <row r="322" ht="10.5" hidden="1" x14ac:dyDescent="0.25"/>
    <row r="323" ht="10.5" hidden="1" x14ac:dyDescent="0.25"/>
    <row r="324" ht="10.5" hidden="1" x14ac:dyDescent="0.25"/>
    <row r="325" ht="10.5" hidden="1" x14ac:dyDescent="0.25"/>
    <row r="326" ht="10.5" hidden="1" x14ac:dyDescent="0.25"/>
    <row r="327" ht="10.5" hidden="1" x14ac:dyDescent="0.25"/>
    <row r="328" ht="10.5" hidden="1" x14ac:dyDescent="0.25"/>
    <row r="329" ht="10.5" hidden="1" x14ac:dyDescent="0.25"/>
    <row r="330" ht="10.5" hidden="1" x14ac:dyDescent="0.25"/>
    <row r="331" ht="10.5" hidden="1" x14ac:dyDescent="0.25"/>
    <row r="332" ht="10.5" hidden="1" x14ac:dyDescent="0.25"/>
    <row r="333" ht="10.5" hidden="1" x14ac:dyDescent="0.25"/>
    <row r="334" ht="10.5" hidden="1" x14ac:dyDescent="0.25"/>
    <row r="335" ht="10.5" hidden="1" x14ac:dyDescent="0.25"/>
    <row r="336" ht="10.5" hidden="1" x14ac:dyDescent="0.25"/>
    <row r="337" ht="10.5" hidden="1" x14ac:dyDescent="0.25"/>
    <row r="338" ht="10.5" hidden="1" x14ac:dyDescent="0.25"/>
    <row r="339" ht="10.5" hidden="1" x14ac:dyDescent="0.25"/>
    <row r="340" ht="10.5" hidden="1" x14ac:dyDescent="0.25"/>
    <row r="341" ht="10.5" hidden="1" x14ac:dyDescent="0.25"/>
    <row r="342" ht="10.5" hidden="1" x14ac:dyDescent="0.25"/>
    <row r="343" ht="10.5" hidden="1" x14ac:dyDescent="0.25"/>
    <row r="344" ht="10.5" hidden="1" x14ac:dyDescent="0.25"/>
    <row r="345" ht="10.5" hidden="1" x14ac:dyDescent="0.25"/>
    <row r="346" ht="10.5" hidden="1" x14ac:dyDescent="0.25"/>
    <row r="347" ht="10.5" hidden="1" x14ac:dyDescent="0.25"/>
    <row r="348" ht="10.5" hidden="1" x14ac:dyDescent="0.25"/>
    <row r="349" ht="10.5" hidden="1" x14ac:dyDescent="0.25"/>
    <row r="350" ht="10.5" hidden="1" x14ac:dyDescent="0.25"/>
    <row r="351" ht="10.5" hidden="1" x14ac:dyDescent="0.25"/>
    <row r="352" ht="10.5" hidden="1" x14ac:dyDescent="0.25"/>
    <row r="353" ht="10.5" hidden="1" x14ac:dyDescent="0.25"/>
    <row r="354" ht="10.5" hidden="1" x14ac:dyDescent="0.25"/>
    <row r="355" ht="10.5" hidden="1" x14ac:dyDescent="0.25"/>
    <row r="356" ht="10.5" hidden="1" x14ac:dyDescent="0.25"/>
    <row r="357" ht="10.5" hidden="1" x14ac:dyDescent="0.25"/>
    <row r="358" ht="10.5" hidden="1" x14ac:dyDescent="0.25"/>
    <row r="359" ht="10.5" hidden="1" x14ac:dyDescent="0.25"/>
    <row r="360" ht="10.5" hidden="1" x14ac:dyDescent="0.25"/>
    <row r="361" ht="10.5" hidden="1" x14ac:dyDescent="0.25"/>
    <row r="362" ht="10.5" hidden="1" x14ac:dyDescent="0.25"/>
    <row r="363" ht="10.5" hidden="1" x14ac:dyDescent="0.25"/>
    <row r="364" ht="10.5" hidden="1" x14ac:dyDescent="0.25"/>
    <row r="365" ht="10.5" hidden="1" x14ac:dyDescent="0.25"/>
    <row r="366" ht="10.5" hidden="1" x14ac:dyDescent="0.25"/>
    <row r="367" ht="10.5" hidden="1" x14ac:dyDescent="0.25"/>
    <row r="368" ht="10.5" hidden="1" x14ac:dyDescent="0.25"/>
    <row r="369" ht="10.5" hidden="1" x14ac:dyDescent="0.25"/>
    <row r="370" ht="10.5" hidden="1" x14ac:dyDescent="0.25"/>
    <row r="371" ht="10.5" hidden="1" x14ac:dyDescent="0.25"/>
    <row r="372" ht="10.5" hidden="1" x14ac:dyDescent="0.25"/>
    <row r="373" ht="10.5" hidden="1" x14ac:dyDescent="0.25"/>
    <row r="374" ht="10.5" hidden="1" x14ac:dyDescent="0.25"/>
    <row r="375" ht="10.5" hidden="1" x14ac:dyDescent="0.25"/>
    <row r="376" ht="10.5" hidden="1" x14ac:dyDescent="0.25"/>
    <row r="377" ht="10.5" hidden="1" x14ac:dyDescent="0.25"/>
    <row r="378" ht="10.5" hidden="1" x14ac:dyDescent="0.25"/>
    <row r="379" ht="10.5" hidden="1" x14ac:dyDescent="0.25"/>
    <row r="380" ht="10.5" hidden="1" x14ac:dyDescent="0.25"/>
    <row r="381" ht="10.5" hidden="1" x14ac:dyDescent="0.25"/>
    <row r="382" ht="10.5" hidden="1" x14ac:dyDescent="0.25"/>
    <row r="383" ht="10.5" hidden="1" x14ac:dyDescent="0.25"/>
    <row r="384" ht="10.5" hidden="1" x14ac:dyDescent="0.25"/>
    <row r="385" ht="10.5" hidden="1" x14ac:dyDescent="0.25"/>
    <row r="386" ht="10.5" hidden="1" x14ac:dyDescent="0.25"/>
    <row r="387" ht="10.5" hidden="1" x14ac:dyDescent="0.25"/>
    <row r="388" ht="10.5" hidden="1" x14ac:dyDescent="0.25"/>
    <row r="389" ht="10.5" hidden="1" x14ac:dyDescent="0.25"/>
    <row r="390" ht="10.5" hidden="1" x14ac:dyDescent="0.25"/>
    <row r="391" ht="10.5" hidden="1" x14ac:dyDescent="0.25"/>
    <row r="392" ht="10.5" hidden="1" x14ac:dyDescent="0.25"/>
    <row r="393" ht="10.5" hidden="1" x14ac:dyDescent="0.25"/>
    <row r="394" ht="10.5" hidden="1" x14ac:dyDescent="0.25"/>
    <row r="395" ht="10.5" hidden="1" x14ac:dyDescent="0.25"/>
    <row r="396" ht="10.5" hidden="1" x14ac:dyDescent="0.25"/>
    <row r="397" ht="10.5" hidden="1" x14ac:dyDescent="0.25"/>
    <row r="398" ht="10.5" hidden="1" x14ac:dyDescent="0.25"/>
    <row r="399" ht="10.5" hidden="1" x14ac:dyDescent="0.25"/>
    <row r="400" ht="10.5" hidden="1" x14ac:dyDescent="0.25"/>
    <row r="401" ht="10.5" hidden="1" x14ac:dyDescent="0.25"/>
    <row r="402" ht="10.5" hidden="1" x14ac:dyDescent="0.25"/>
    <row r="403" ht="10.5" hidden="1" x14ac:dyDescent="0.25"/>
    <row r="404" ht="10.5" hidden="1" x14ac:dyDescent="0.25"/>
    <row r="405" ht="10.5" hidden="1" x14ac:dyDescent="0.25"/>
    <row r="406" ht="10.5" hidden="1" x14ac:dyDescent="0.25"/>
    <row r="407" ht="10.5" hidden="1" x14ac:dyDescent="0.25"/>
    <row r="408" ht="10.5" hidden="1" x14ac:dyDescent="0.25"/>
    <row r="409" ht="10.5" hidden="1" x14ac:dyDescent="0.25"/>
    <row r="410" ht="10.5" hidden="1" x14ac:dyDescent="0.25"/>
    <row r="411" ht="10.5" hidden="1" x14ac:dyDescent="0.25"/>
    <row r="412" ht="10.5" hidden="1" x14ac:dyDescent="0.25"/>
    <row r="413" ht="10.5" hidden="1" x14ac:dyDescent="0.25"/>
    <row r="414" ht="10.5" hidden="1" x14ac:dyDescent="0.25"/>
    <row r="415" ht="10.5" hidden="1" x14ac:dyDescent="0.25"/>
    <row r="416" ht="10.5" hidden="1" x14ac:dyDescent="0.25"/>
    <row r="417" ht="10.5" hidden="1" x14ac:dyDescent="0.25"/>
    <row r="418" ht="10.5" hidden="1" x14ac:dyDescent="0.25"/>
    <row r="419" ht="10.5" hidden="1" x14ac:dyDescent="0.25"/>
    <row r="420" ht="10.5" hidden="1" x14ac:dyDescent="0.25"/>
    <row r="421" ht="10.5" hidden="1" x14ac:dyDescent="0.25"/>
    <row r="422" ht="10.5" hidden="1" x14ac:dyDescent="0.25"/>
    <row r="423" ht="10.5" hidden="1" x14ac:dyDescent="0.25"/>
    <row r="424" ht="10.5" hidden="1" x14ac:dyDescent="0.25"/>
    <row r="425" ht="10.5" hidden="1" x14ac:dyDescent="0.25"/>
    <row r="426" ht="10.5" hidden="1" x14ac:dyDescent="0.25"/>
    <row r="427" ht="10.5" hidden="1" x14ac:dyDescent="0.25"/>
    <row r="428" ht="10.5" hidden="1" x14ac:dyDescent="0.25"/>
    <row r="429" ht="10.5" hidden="1" x14ac:dyDescent="0.25"/>
    <row r="430" ht="10.5" hidden="1" x14ac:dyDescent="0.25"/>
    <row r="431" ht="10.5" hidden="1" x14ac:dyDescent="0.25"/>
    <row r="432" ht="10.5" hidden="1" x14ac:dyDescent="0.25"/>
    <row r="433" ht="10.5" hidden="1" x14ac:dyDescent="0.25"/>
    <row r="434" ht="10.5" hidden="1" x14ac:dyDescent="0.25"/>
    <row r="435" ht="10.5" hidden="1" x14ac:dyDescent="0.25"/>
    <row r="436" ht="10.5" hidden="1" x14ac:dyDescent="0.25"/>
    <row r="437" ht="10.5" hidden="1" x14ac:dyDescent="0.25"/>
    <row r="438" ht="10.5" hidden="1" x14ac:dyDescent="0.25"/>
    <row r="439" ht="10.5" hidden="1" x14ac:dyDescent="0.25"/>
    <row r="440" ht="10.5" hidden="1" x14ac:dyDescent="0.25"/>
    <row r="441" ht="10.5" hidden="1" x14ac:dyDescent="0.25"/>
    <row r="442" ht="10.5" hidden="1" x14ac:dyDescent="0.25"/>
    <row r="443" ht="10.5" hidden="1" x14ac:dyDescent="0.25"/>
    <row r="444" ht="10.5" hidden="1" x14ac:dyDescent="0.25"/>
    <row r="445" ht="10.5" hidden="1" x14ac:dyDescent="0.25"/>
    <row r="446" ht="10.5" hidden="1" x14ac:dyDescent="0.25"/>
    <row r="447" ht="10.5" hidden="1" x14ac:dyDescent="0.25"/>
    <row r="448" ht="10.5" hidden="1" x14ac:dyDescent="0.25"/>
    <row r="449" ht="10.5" hidden="1" x14ac:dyDescent="0.25"/>
    <row r="450" ht="10.5" hidden="1" x14ac:dyDescent="0.25"/>
    <row r="451" ht="10.5" hidden="1" x14ac:dyDescent="0.25"/>
    <row r="452" ht="10.5" hidden="1" x14ac:dyDescent="0.25"/>
    <row r="453" ht="10.5" hidden="1" x14ac:dyDescent="0.25"/>
    <row r="454" ht="10.5" hidden="1" x14ac:dyDescent="0.25"/>
    <row r="455" ht="10.5" hidden="1" x14ac:dyDescent="0.25"/>
    <row r="456" ht="10.5" hidden="1" x14ac:dyDescent="0.25"/>
    <row r="457" ht="10.5" hidden="1" x14ac:dyDescent="0.25"/>
    <row r="458" ht="10.5" hidden="1" x14ac:dyDescent="0.25"/>
    <row r="459" ht="10.5" hidden="1" x14ac:dyDescent="0.25"/>
    <row r="460" ht="10.5" hidden="1" x14ac:dyDescent="0.25"/>
    <row r="461" ht="10.5" hidden="1" x14ac:dyDescent="0.25"/>
    <row r="462" ht="10.5" hidden="1" x14ac:dyDescent="0.25"/>
    <row r="463" ht="10.5" hidden="1" x14ac:dyDescent="0.25"/>
    <row r="464" ht="10.5" hidden="1" x14ac:dyDescent="0.25"/>
    <row r="465" ht="10.5" hidden="1" x14ac:dyDescent="0.25"/>
    <row r="466" ht="10.5" hidden="1" x14ac:dyDescent="0.25"/>
    <row r="467" ht="10.5" hidden="1" x14ac:dyDescent="0.25"/>
    <row r="468" ht="10.5" hidden="1" x14ac:dyDescent="0.25"/>
    <row r="469" ht="10.5" hidden="1" x14ac:dyDescent="0.25"/>
    <row r="470" ht="10.5" hidden="1" x14ac:dyDescent="0.25"/>
    <row r="471" ht="10.5" hidden="1" x14ac:dyDescent="0.25"/>
    <row r="472" ht="10.5" hidden="1" x14ac:dyDescent="0.25"/>
    <row r="473" ht="10.5" hidden="1" x14ac:dyDescent="0.25"/>
    <row r="474" ht="10.5" hidden="1" x14ac:dyDescent="0.25"/>
    <row r="475" ht="10.5" hidden="1" x14ac:dyDescent="0.25"/>
    <row r="476" ht="10.5" hidden="1" x14ac:dyDescent="0.25"/>
    <row r="477" ht="10.5" hidden="1" x14ac:dyDescent="0.25"/>
    <row r="478" ht="10.5" hidden="1" x14ac:dyDescent="0.25"/>
    <row r="479" ht="10.5" hidden="1" x14ac:dyDescent="0.25"/>
    <row r="480" ht="10.5" hidden="1" x14ac:dyDescent="0.25"/>
    <row r="481" ht="10.5" hidden="1" x14ac:dyDescent="0.25"/>
    <row r="482" ht="10.5" hidden="1" x14ac:dyDescent="0.25"/>
    <row r="483" ht="10.5" hidden="1" x14ac:dyDescent="0.25"/>
    <row r="484" ht="10.5" hidden="1" x14ac:dyDescent="0.25"/>
    <row r="485" ht="10.5" hidden="1" x14ac:dyDescent="0.25"/>
    <row r="486" ht="10.5" hidden="1" x14ac:dyDescent="0.25"/>
    <row r="487" ht="10.5" hidden="1" x14ac:dyDescent="0.25"/>
    <row r="488" ht="10.5" hidden="1" x14ac:dyDescent="0.25"/>
    <row r="489" ht="10.5" hidden="1" x14ac:dyDescent="0.25"/>
    <row r="490" ht="10.5" hidden="1" x14ac:dyDescent="0.25"/>
    <row r="491" ht="10.5" hidden="1" x14ac:dyDescent="0.25"/>
    <row r="492" ht="10.5" hidden="1" x14ac:dyDescent="0.25"/>
    <row r="493" ht="10.5" hidden="1" x14ac:dyDescent="0.25"/>
    <row r="494" ht="10.5" hidden="1" x14ac:dyDescent="0.25"/>
    <row r="495" ht="10.5" hidden="1" x14ac:dyDescent="0.25"/>
    <row r="496" ht="10.5" hidden="1" x14ac:dyDescent="0.25"/>
    <row r="497" ht="10.5" hidden="1" x14ac:dyDescent="0.25"/>
    <row r="498" ht="10.5" hidden="1" x14ac:dyDescent="0.25"/>
    <row r="499" ht="10.5" hidden="1" x14ac:dyDescent="0.25"/>
    <row r="500" ht="10.5" hidden="1" x14ac:dyDescent="0.25"/>
    <row r="501" ht="10.5" hidden="1" x14ac:dyDescent="0.25"/>
    <row r="502" ht="10.5" hidden="1" x14ac:dyDescent="0.25"/>
    <row r="503" ht="10.5" hidden="1" x14ac:dyDescent="0.25"/>
    <row r="504" ht="10.5" hidden="1" x14ac:dyDescent="0.25"/>
    <row r="505" ht="10.5" hidden="1" x14ac:dyDescent="0.25"/>
    <row r="506" ht="10.5" hidden="1" x14ac:dyDescent="0.25"/>
    <row r="507" ht="10.5" hidden="1" x14ac:dyDescent="0.25"/>
    <row r="508" ht="10.5" hidden="1" x14ac:dyDescent="0.25"/>
    <row r="509" ht="10.5" hidden="1" x14ac:dyDescent="0.25"/>
    <row r="510" ht="10.5" hidden="1" x14ac:dyDescent="0.25"/>
    <row r="511" ht="10.5" hidden="1" x14ac:dyDescent="0.25"/>
    <row r="512" ht="10.5" hidden="1" x14ac:dyDescent="0.25"/>
    <row r="513" ht="10.5" hidden="1" x14ac:dyDescent="0.25"/>
    <row r="514" ht="10.5" hidden="1" x14ac:dyDescent="0.25"/>
    <row r="515" ht="10.5" hidden="1" x14ac:dyDescent="0.25"/>
    <row r="516" ht="10.5" hidden="1" x14ac:dyDescent="0.25"/>
    <row r="517" ht="10.5" hidden="1" x14ac:dyDescent="0.25"/>
    <row r="518" ht="10.5" hidden="1" x14ac:dyDescent="0.25"/>
    <row r="519" ht="10.5" hidden="1" x14ac:dyDescent="0.25"/>
    <row r="520" ht="10.5" hidden="1" x14ac:dyDescent="0.25"/>
    <row r="521" ht="10.5" hidden="1" x14ac:dyDescent="0.25"/>
    <row r="522" ht="10.5" hidden="1" x14ac:dyDescent="0.25"/>
    <row r="523" ht="10.5" hidden="1" x14ac:dyDescent="0.25"/>
    <row r="524" ht="10.5" hidden="1" x14ac:dyDescent="0.25"/>
    <row r="525" ht="10.5" hidden="1" x14ac:dyDescent="0.25"/>
    <row r="526" ht="10.5" hidden="1" x14ac:dyDescent="0.25"/>
    <row r="527" ht="10.5" hidden="1" x14ac:dyDescent="0.25"/>
    <row r="528" ht="10.5" hidden="1" x14ac:dyDescent="0.25"/>
    <row r="529" ht="10.5" hidden="1" x14ac:dyDescent="0.25"/>
    <row r="530" ht="10.5" hidden="1" x14ac:dyDescent="0.25"/>
    <row r="531" ht="10.5" hidden="1" x14ac:dyDescent="0.25"/>
    <row r="532" ht="10.5" hidden="1" x14ac:dyDescent="0.25"/>
    <row r="533" ht="10.5" hidden="1" x14ac:dyDescent="0.25"/>
    <row r="534" ht="10.5" hidden="1" x14ac:dyDescent="0.25"/>
    <row r="535" ht="10.5" hidden="1" x14ac:dyDescent="0.25"/>
    <row r="536" ht="10.5" hidden="1" x14ac:dyDescent="0.25"/>
    <row r="537" ht="10.5" hidden="1" x14ac:dyDescent="0.25"/>
    <row r="538" ht="10.5" hidden="1" x14ac:dyDescent="0.25"/>
    <row r="539" ht="10.5" hidden="1" x14ac:dyDescent="0.25"/>
    <row r="540" ht="10.5" hidden="1" x14ac:dyDescent="0.25"/>
    <row r="541" ht="10.5" hidden="1" x14ac:dyDescent="0.25"/>
    <row r="542" ht="10.5" hidden="1" x14ac:dyDescent="0.25"/>
    <row r="543" ht="10.5" hidden="1" x14ac:dyDescent="0.25"/>
    <row r="544" ht="10.5" hidden="1" x14ac:dyDescent="0.25"/>
    <row r="545" ht="10.5" hidden="1" x14ac:dyDescent="0.25"/>
    <row r="546" ht="10.5" hidden="1" x14ac:dyDescent="0.25"/>
    <row r="547" ht="10.5" hidden="1" x14ac:dyDescent="0.25"/>
    <row r="548" ht="10.5" hidden="1" x14ac:dyDescent="0.25"/>
    <row r="549" ht="10.5" hidden="1" x14ac:dyDescent="0.25"/>
    <row r="550" ht="10.5" hidden="1" x14ac:dyDescent="0.25"/>
    <row r="551" ht="10.5" hidden="1" x14ac:dyDescent="0.25"/>
    <row r="552" ht="10.5" hidden="1" x14ac:dyDescent="0.25"/>
    <row r="553" ht="10.5" hidden="1" x14ac:dyDescent="0.25"/>
    <row r="554" ht="10.5" hidden="1" x14ac:dyDescent="0.25"/>
    <row r="555" ht="10.5" hidden="1" x14ac:dyDescent="0.25"/>
    <row r="556" ht="10.5" hidden="1" x14ac:dyDescent="0.25"/>
    <row r="557" ht="10.5" hidden="1" x14ac:dyDescent="0.25"/>
    <row r="558" ht="10.5" hidden="1" x14ac:dyDescent="0.25"/>
    <row r="559" ht="10.5" hidden="1" x14ac:dyDescent="0.25"/>
    <row r="560" ht="10.5" hidden="1" x14ac:dyDescent="0.25"/>
    <row r="561" ht="10.5" hidden="1" x14ac:dyDescent="0.25"/>
    <row r="562" ht="10.5" hidden="1" x14ac:dyDescent="0.25"/>
    <row r="563" ht="10.5" hidden="1" x14ac:dyDescent="0.25"/>
    <row r="564" ht="10.5" hidden="1" x14ac:dyDescent="0.25"/>
    <row r="565" ht="10.5" hidden="1" x14ac:dyDescent="0.25"/>
    <row r="566" ht="10.5" hidden="1" x14ac:dyDescent="0.25"/>
    <row r="567" ht="10.5" hidden="1" x14ac:dyDescent="0.25"/>
    <row r="568" ht="10.5" hidden="1" x14ac:dyDescent="0.25"/>
    <row r="569" ht="10.5" hidden="1" x14ac:dyDescent="0.25"/>
    <row r="570" ht="10.5" hidden="1" x14ac:dyDescent="0.25"/>
    <row r="571" ht="10.5" hidden="1" x14ac:dyDescent="0.25"/>
    <row r="572" ht="10.5" hidden="1" x14ac:dyDescent="0.25"/>
    <row r="573" ht="10.5" hidden="1" x14ac:dyDescent="0.25"/>
    <row r="574" ht="10.5" hidden="1" x14ac:dyDescent="0.25"/>
    <row r="575" ht="10.5" hidden="1" x14ac:dyDescent="0.25"/>
    <row r="576" ht="10.5" hidden="1" x14ac:dyDescent="0.25"/>
    <row r="577" ht="10.5" hidden="1" x14ac:dyDescent="0.25"/>
    <row r="578" ht="10.5" hidden="1" x14ac:dyDescent="0.25"/>
    <row r="579" ht="10.5" hidden="1" x14ac:dyDescent="0.25"/>
    <row r="580" ht="10.5" hidden="1" x14ac:dyDescent="0.25"/>
    <row r="581" ht="10.5" hidden="1" x14ac:dyDescent="0.25"/>
    <row r="582" ht="10.5" hidden="1" x14ac:dyDescent="0.25"/>
    <row r="583" ht="10.5" hidden="1" x14ac:dyDescent="0.25"/>
    <row r="584" ht="10.5" hidden="1" x14ac:dyDescent="0.25"/>
    <row r="585" ht="10.5" hidden="1" x14ac:dyDescent="0.25"/>
    <row r="586" ht="10.5" hidden="1" x14ac:dyDescent="0.25"/>
    <row r="587" ht="10.5" hidden="1" x14ac:dyDescent="0.25"/>
    <row r="588" ht="10.5" hidden="1" x14ac:dyDescent="0.25"/>
    <row r="589" ht="10.5" hidden="1" x14ac:dyDescent="0.25"/>
    <row r="590" ht="10.5" hidden="1" x14ac:dyDescent="0.25"/>
    <row r="591" ht="10.5" hidden="1" x14ac:dyDescent="0.25"/>
    <row r="592" ht="10.5" hidden="1" x14ac:dyDescent="0.25"/>
    <row r="593" ht="10.5" hidden="1" x14ac:dyDescent="0.25"/>
    <row r="594" ht="10.5" hidden="1" x14ac:dyDescent="0.25"/>
    <row r="595" ht="10.5" hidden="1" x14ac:dyDescent="0.25"/>
    <row r="596" ht="10.5" hidden="1" x14ac:dyDescent="0.25"/>
    <row r="597" ht="10.5" hidden="1" x14ac:dyDescent="0.25"/>
    <row r="598" ht="10.5" hidden="1" x14ac:dyDescent="0.25"/>
    <row r="599" ht="10.5" hidden="1" x14ac:dyDescent="0.25"/>
    <row r="600" ht="10.5" hidden="1" x14ac:dyDescent="0.25"/>
    <row r="601" ht="10.5" hidden="1" x14ac:dyDescent="0.25"/>
    <row r="602" ht="10.5" hidden="1" x14ac:dyDescent="0.25"/>
    <row r="603" ht="10.5" hidden="1" x14ac:dyDescent="0.25"/>
    <row r="604" ht="10.5" hidden="1" x14ac:dyDescent="0.25"/>
    <row r="605" ht="10.5" hidden="1" x14ac:dyDescent="0.25"/>
    <row r="606" ht="10.5" hidden="1" x14ac:dyDescent="0.25"/>
    <row r="607" ht="10.5" hidden="1" x14ac:dyDescent="0.25"/>
    <row r="608" ht="10.5" hidden="1" x14ac:dyDescent="0.25"/>
    <row r="609" ht="10.5" hidden="1" x14ac:dyDescent="0.25"/>
    <row r="610" ht="10.5" hidden="1" x14ac:dyDescent="0.25"/>
    <row r="611" ht="10.5" hidden="1" x14ac:dyDescent="0.25"/>
    <row r="612" ht="10.5" hidden="1" x14ac:dyDescent="0.25"/>
    <row r="613" ht="10.5" hidden="1" x14ac:dyDescent="0.25"/>
    <row r="614" ht="10.5" hidden="1" x14ac:dyDescent="0.25"/>
    <row r="615" ht="10.5" hidden="1" x14ac:dyDescent="0.25"/>
    <row r="616" ht="10.5" hidden="1" x14ac:dyDescent="0.25"/>
    <row r="617" ht="10.5" hidden="1" x14ac:dyDescent="0.25"/>
    <row r="618" ht="10.5" hidden="1" x14ac:dyDescent="0.25"/>
    <row r="619" ht="10.5" hidden="1" x14ac:dyDescent="0.25"/>
    <row r="620" ht="10.5" hidden="1" x14ac:dyDescent="0.25"/>
    <row r="621" ht="10.5" hidden="1" x14ac:dyDescent="0.25"/>
    <row r="622" ht="10.5" hidden="1" x14ac:dyDescent="0.25"/>
    <row r="623" ht="10.5" hidden="1" x14ac:dyDescent="0.25"/>
    <row r="624" ht="10.5" hidden="1" x14ac:dyDescent="0.25"/>
    <row r="625" ht="10.5" hidden="1" x14ac:dyDescent="0.25"/>
    <row r="626" ht="10.5" hidden="1" x14ac:dyDescent="0.25"/>
    <row r="627" ht="10.5" hidden="1" x14ac:dyDescent="0.25"/>
    <row r="628" ht="10.5" hidden="1" x14ac:dyDescent="0.25"/>
    <row r="629" ht="10.5" hidden="1" x14ac:dyDescent="0.25"/>
    <row r="630" ht="10.5" hidden="1" x14ac:dyDescent="0.25"/>
    <row r="631" ht="10.5" hidden="1" x14ac:dyDescent="0.25"/>
    <row r="632" ht="10.5" hidden="1" x14ac:dyDescent="0.25"/>
    <row r="633" ht="10.5" hidden="1" x14ac:dyDescent="0.25"/>
    <row r="634" ht="10.5" hidden="1" x14ac:dyDescent="0.25"/>
    <row r="635" ht="10.5" hidden="1" x14ac:dyDescent="0.25"/>
    <row r="636" ht="10.5" hidden="1" x14ac:dyDescent="0.25"/>
    <row r="637" ht="10.5" hidden="1" x14ac:dyDescent="0.25"/>
    <row r="638" ht="10.5" hidden="1" x14ac:dyDescent="0.25"/>
    <row r="639" ht="10.5" hidden="1" x14ac:dyDescent="0.25"/>
    <row r="640" ht="10.5" hidden="1" x14ac:dyDescent="0.25"/>
    <row r="641" ht="10.5" hidden="1" x14ac:dyDescent="0.25"/>
    <row r="642" ht="10.5" hidden="1" x14ac:dyDescent="0.25"/>
    <row r="643" ht="10.5" hidden="1" x14ac:dyDescent="0.25"/>
    <row r="644" ht="10.5" hidden="1" x14ac:dyDescent="0.25"/>
    <row r="645" ht="10.5" hidden="1" x14ac:dyDescent="0.25"/>
    <row r="646" ht="10.5" hidden="1" x14ac:dyDescent="0.25"/>
    <row r="647" ht="10.5" hidden="1" x14ac:dyDescent="0.25"/>
    <row r="648" ht="10.5" hidden="1" x14ac:dyDescent="0.25"/>
    <row r="649" ht="10.5" hidden="1" x14ac:dyDescent="0.25"/>
    <row r="650" ht="10.5" hidden="1" x14ac:dyDescent="0.25"/>
    <row r="651" ht="10.5" hidden="1" x14ac:dyDescent="0.25"/>
    <row r="652" ht="10.5" hidden="1" x14ac:dyDescent="0.25"/>
    <row r="653" ht="10.5" hidden="1" x14ac:dyDescent="0.25"/>
    <row r="654" ht="10.5" hidden="1" x14ac:dyDescent="0.25"/>
    <row r="655" ht="10.5" hidden="1" x14ac:dyDescent="0.25"/>
    <row r="656" ht="10.5" hidden="1" x14ac:dyDescent="0.25"/>
    <row r="657" ht="10.5" hidden="1" x14ac:dyDescent="0.25"/>
    <row r="658" ht="10.5" hidden="1" x14ac:dyDescent="0.25"/>
    <row r="659" ht="10.5" hidden="1" x14ac:dyDescent="0.25"/>
    <row r="660" ht="10.5" hidden="1" x14ac:dyDescent="0.25"/>
    <row r="661" ht="10.5" hidden="1" x14ac:dyDescent="0.25"/>
    <row r="662" ht="10.5" hidden="1" x14ac:dyDescent="0.25"/>
    <row r="663" ht="10.5" hidden="1" x14ac:dyDescent="0.25"/>
    <row r="664" ht="10.5" hidden="1" x14ac:dyDescent="0.25"/>
    <row r="665" ht="10.5" hidden="1" x14ac:dyDescent="0.25"/>
    <row r="666" ht="10.5" hidden="1" x14ac:dyDescent="0.25"/>
    <row r="667" ht="10.5" hidden="1" x14ac:dyDescent="0.25"/>
    <row r="668" ht="10.5" hidden="1" x14ac:dyDescent="0.25"/>
    <row r="669" ht="10.5" hidden="1" x14ac:dyDescent="0.25"/>
    <row r="670" ht="10.5" hidden="1" x14ac:dyDescent="0.25"/>
    <row r="671" ht="10.5" hidden="1" x14ac:dyDescent="0.25"/>
    <row r="672" ht="10.5" hidden="1" x14ac:dyDescent="0.25"/>
    <row r="673" ht="10.5" hidden="1" x14ac:dyDescent="0.25"/>
    <row r="674" ht="10.5" hidden="1" x14ac:dyDescent="0.25"/>
    <row r="675" ht="10.5" hidden="1" x14ac:dyDescent="0.25"/>
    <row r="676" ht="10.5" hidden="1" x14ac:dyDescent="0.25"/>
    <row r="677" ht="10.5" hidden="1" x14ac:dyDescent="0.25"/>
    <row r="678" ht="10.5" hidden="1" x14ac:dyDescent="0.25"/>
    <row r="679" ht="10.5" hidden="1" x14ac:dyDescent="0.25"/>
    <row r="680" ht="10.5" hidden="1" x14ac:dyDescent="0.25"/>
    <row r="681" ht="10.5" hidden="1" x14ac:dyDescent="0.25"/>
    <row r="682" ht="10.5" hidden="1" x14ac:dyDescent="0.25"/>
    <row r="683" ht="10.5" hidden="1" x14ac:dyDescent="0.25"/>
    <row r="684" ht="10.5" hidden="1" x14ac:dyDescent="0.25"/>
    <row r="685" ht="10.5" hidden="1" x14ac:dyDescent="0.25"/>
    <row r="686" ht="10.5" hidden="1" x14ac:dyDescent="0.25"/>
    <row r="687" ht="10.5" hidden="1" x14ac:dyDescent="0.25"/>
    <row r="688" ht="10.5" hidden="1" x14ac:dyDescent="0.25"/>
    <row r="689" ht="10.5" hidden="1" x14ac:dyDescent="0.25"/>
    <row r="690" ht="10.5" hidden="1" x14ac:dyDescent="0.25"/>
    <row r="691" ht="10.5" hidden="1" x14ac:dyDescent="0.25"/>
    <row r="692" ht="10.5" hidden="1" x14ac:dyDescent="0.25"/>
    <row r="693" ht="10.5" hidden="1" x14ac:dyDescent="0.25"/>
    <row r="694" ht="10.5" hidden="1" x14ac:dyDescent="0.25"/>
    <row r="695" ht="10.5" hidden="1" x14ac:dyDescent="0.25"/>
    <row r="696" ht="10.5" hidden="1" x14ac:dyDescent="0.25"/>
    <row r="697" ht="10.5" hidden="1" x14ac:dyDescent="0.25"/>
    <row r="698" ht="10.5" hidden="1" x14ac:dyDescent="0.25"/>
    <row r="699" ht="10.5" hidden="1" x14ac:dyDescent="0.25"/>
    <row r="700" ht="10.5" hidden="1" x14ac:dyDescent="0.25"/>
    <row r="701" ht="10.5" hidden="1" x14ac:dyDescent="0.25"/>
    <row r="702" ht="10.5" hidden="1" x14ac:dyDescent="0.25"/>
    <row r="703" ht="10.5" hidden="1" x14ac:dyDescent="0.25"/>
    <row r="704" ht="10.5" hidden="1" x14ac:dyDescent="0.25"/>
    <row r="705" ht="10.5" hidden="1" x14ac:dyDescent="0.25"/>
    <row r="706" ht="10.5" hidden="1" x14ac:dyDescent="0.25"/>
    <row r="707" ht="10.5" hidden="1" x14ac:dyDescent="0.25"/>
    <row r="708" ht="10.5" hidden="1" x14ac:dyDescent="0.25"/>
    <row r="709" ht="10.5" hidden="1" x14ac:dyDescent="0.25"/>
    <row r="710" ht="10.5" hidden="1" x14ac:dyDescent="0.25"/>
    <row r="711" ht="10.5" hidden="1" x14ac:dyDescent="0.25"/>
    <row r="712" ht="10.5" hidden="1" x14ac:dyDescent="0.25"/>
    <row r="713" ht="10.5" hidden="1" x14ac:dyDescent="0.25"/>
    <row r="714" ht="10.5" hidden="1" x14ac:dyDescent="0.25"/>
    <row r="715" ht="10.5" hidden="1" x14ac:dyDescent="0.25"/>
    <row r="716" ht="10.5" hidden="1" x14ac:dyDescent="0.25"/>
    <row r="717" ht="10.5" hidden="1" x14ac:dyDescent="0.25"/>
    <row r="718" ht="10.5" hidden="1" x14ac:dyDescent="0.25"/>
    <row r="719" ht="10.5" hidden="1" x14ac:dyDescent="0.25"/>
    <row r="720" ht="10.5" hidden="1" x14ac:dyDescent="0.25"/>
    <row r="721" ht="10.5" hidden="1" x14ac:dyDescent="0.25"/>
    <row r="722" ht="10.5" hidden="1" x14ac:dyDescent="0.25"/>
    <row r="723" ht="10.5" hidden="1" x14ac:dyDescent="0.25"/>
    <row r="724" ht="10.5" hidden="1" x14ac:dyDescent="0.25"/>
    <row r="725" ht="10.5" hidden="1" x14ac:dyDescent="0.25"/>
    <row r="726" ht="10.5" hidden="1" x14ac:dyDescent="0.25"/>
    <row r="727" ht="10.5" hidden="1" x14ac:dyDescent="0.25"/>
    <row r="728" ht="10.5" hidden="1" x14ac:dyDescent="0.25"/>
    <row r="729" ht="10.5" hidden="1" x14ac:dyDescent="0.25"/>
    <row r="730" ht="10.5" hidden="1" x14ac:dyDescent="0.25"/>
    <row r="731" ht="10.5" hidden="1" x14ac:dyDescent="0.25"/>
    <row r="732" ht="10.5" hidden="1" x14ac:dyDescent="0.25"/>
    <row r="733" ht="10.5" hidden="1" x14ac:dyDescent="0.25"/>
    <row r="734" ht="10.5" hidden="1" x14ac:dyDescent="0.25"/>
    <row r="735" ht="10.5" hidden="1" x14ac:dyDescent="0.25"/>
    <row r="736" ht="10.5" hidden="1" x14ac:dyDescent="0.25"/>
    <row r="737" ht="10.5" hidden="1" x14ac:dyDescent="0.25"/>
    <row r="738" ht="10.5" hidden="1" x14ac:dyDescent="0.25"/>
    <row r="739" ht="10.5" hidden="1" x14ac:dyDescent="0.25"/>
    <row r="740" ht="10.5" hidden="1" x14ac:dyDescent="0.25"/>
    <row r="741" ht="10.5" hidden="1" x14ac:dyDescent="0.25"/>
    <row r="742" ht="10.5" hidden="1" x14ac:dyDescent="0.25"/>
    <row r="743" ht="10.5" hidden="1" x14ac:dyDescent="0.25"/>
    <row r="744" ht="10.5" hidden="1" x14ac:dyDescent="0.25"/>
    <row r="745" ht="10.5" hidden="1" x14ac:dyDescent="0.25"/>
    <row r="746" ht="10.5" hidden="1" x14ac:dyDescent="0.25"/>
    <row r="747" ht="10.5" hidden="1" x14ac:dyDescent="0.25"/>
    <row r="748" ht="10.5" hidden="1" x14ac:dyDescent="0.25"/>
    <row r="749" ht="10.5" hidden="1" x14ac:dyDescent="0.25"/>
    <row r="750" ht="10.5" hidden="1" x14ac:dyDescent="0.25"/>
    <row r="751" ht="10.5" hidden="1" x14ac:dyDescent="0.25"/>
    <row r="752" ht="10.5" hidden="1" x14ac:dyDescent="0.25"/>
    <row r="753" ht="10.5" hidden="1" x14ac:dyDescent="0.25"/>
    <row r="754" ht="10.5" hidden="1" x14ac:dyDescent="0.25"/>
    <row r="755" ht="10.5" hidden="1" x14ac:dyDescent="0.25"/>
    <row r="756" ht="10.5" hidden="1" x14ac:dyDescent="0.25"/>
    <row r="757" ht="10.5" hidden="1" x14ac:dyDescent="0.25"/>
    <row r="758" ht="10.5" hidden="1" x14ac:dyDescent="0.25"/>
    <row r="759" ht="10.5" hidden="1" x14ac:dyDescent="0.25"/>
    <row r="760" ht="10.5" hidden="1" x14ac:dyDescent="0.25"/>
    <row r="761" ht="10.5" hidden="1" x14ac:dyDescent="0.25"/>
    <row r="762" ht="10.5" hidden="1" x14ac:dyDescent="0.25"/>
    <row r="763" ht="10.5" hidden="1" x14ac:dyDescent="0.25"/>
    <row r="764" ht="10.5" hidden="1" x14ac:dyDescent="0.25"/>
    <row r="765" ht="10.5" hidden="1" x14ac:dyDescent="0.25"/>
    <row r="766" ht="10.5" hidden="1" x14ac:dyDescent="0.25"/>
    <row r="767" ht="10.5" hidden="1" x14ac:dyDescent="0.25"/>
    <row r="768" ht="10.5" hidden="1" x14ac:dyDescent="0.25"/>
    <row r="769" ht="10.5" hidden="1" x14ac:dyDescent="0.25"/>
    <row r="770" ht="10.5" hidden="1" x14ac:dyDescent="0.25"/>
    <row r="771" ht="10.5" hidden="1" x14ac:dyDescent="0.25"/>
    <row r="772" ht="10.5" hidden="1" x14ac:dyDescent="0.25"/>
    <row r="773" ht="10.5" hidden="1" x14ac:dyDescent="0.25"/>
    <row r="774" ht="10.5" hidden="1" x14ac:dyDescent="0.25"/>
    <row r="775" ht="10.5" hidden="1" x14ac:dyDescent="0.25"/>
    <row r="776" ht="10.5" hidden="1" x14ac:dyDescent="0.25"/>
    <row r="777" ht="10.5" hidden="1" x14ac:dyDescent="0.25"/>
    <row r="778" ht="10.5" hidden="1" x14ac:dyDescent="0.25"/>
    <row r="779" ht="10.5" hidden="1" x14ac:dyDescent="0.25"/>
    <row r="780" ht="10.5" hidden="1" x14ac:dyDescent="0.25"/>
    <row r="781" ht="10.5" hidden="1" x14ac:dyDescent="0.25"/>
    <row r="782" ht="10.5" hidden="1" x14ac:dyDescent="0.25"/>
    <row r="783" ht="10.5" hidden="1" x14ac:dyDescent="0.25"/>
    <row r="784" ht="10.5" hidden="1" x14ac:dyDescent="0.25"/>
    <row r="785" ht="10.5" hidden="1" x14ac:dyDescent="0.25"/>
    <row r="786" ht="10.5" hidden="1" x14ac:dyDescent="0.25"/>
    <row r="787" ht="10.5" hidden="1" x14ac:dyDescent="0.25"/>
    <row r="788" ht="10.5" hidden="1" x14ac:dyDescent="0.25"/>
    <row r="789" ht="10.5" hidden="1" x14ac:dyDescent="0.25"/>
    <row r="790" ht="10.5" hidden="1" x14ac:dyDescent="0.25"/>
    <row r="791" ht="10.5" hidden="1" x14ac:dyDescent="0.25"/>
    <row r="792" ht="10.5" hidden="1" x14ac:dyDescent="0.25"/>
    <row r="793" ht="10.5" hidden="1" x14ac:dyDescent="0.25"/>
    <row r="794" ht="10.5" hidden="1" x14ac:dyDescent="0.25"/>
    <row r="795" ht="10.5" hidden="1" x14ac:dyDescent="0.25"/>
    <row r="796" ht="10.5" hidden="1" x14ac:dyDescent="0.25"/>
    <row r="797" ht="10.5" hidden="1" x14ac:dyDescent="0.25"/>
    <row r="798" ht="10.5" hidden="1" x14ac:dyDescent="0.25"/>
    <row r="799" ht="10.5" hidden="1" x14ac:dyDescent="0.25"/>
    <row r="800" ht="10.5" hidden="1" x14ac:dyDescent="0.25"/>
    <row r="801" ht="10.5" hidden="1" x14ac:dyDescent="0.25"/>
    <row r="802" ht="10.5" hidden="1" x14ac:dyDescent="0.25"/>
    <row r="803" ht="10.5" hidden="1" x14ac:dyDescent="0.25"/>
    <row r="804" ht="10.5" hidden="1" x14ac:dyDescent="0.25"/>
    <row r="805" ht="10.5" hidden="1" x14ac:dyDescent="0.25"/>
    <row r="806" ht="10.5" hidden="1" x14ac:dyDescent="0.25"/>
    <row r="807" ht="10.5" hidden="1" x14ac:dyDescent="0.25"/>
    <row r="808" ht="10.5" hidden="1" x14ac:dyDescent="0.25"/>
    <row r="809" ht="10.5" hidden="1" x14ac:dyDescent="0.25"/>
    <row r="810" ht="10.5" hidden="1" x14ac:dyDescent="0.25"/>
    <row r="811" ht="10.5" hidden="1" x14ac:dyDescent="0.25"/>
    <row r="812" ht="10.5" hidden="1" x14ac:dyDescent="0.25"/>
    <row r="813" ht="10.5" hidden="1" x14ac:dyDescent="0.25"/>
    <row r="814" ht="10.5" hidden="1" x14ac:dyDescent="0.25"/>
    <row r="815" ht="10.5" hidden="1" x14ac:dyDescent="0.25"/>
    <row r="816" ht="10.5" hidden="1" x14ac:dyDescent="0.25"/>
    <row r="817" ht="10.5" hidden="1" x14ac:dyDescent="0.25"/>
    <row r="818" ht="10.5" hidden="1" x14ac:dyDescent="0.25"/>
    <row r="819" ht="10.5" hidden="1" x14ac:dyDescent="0.25"/>
    <row r="820" ht="10.5" hidden="1" x14ac:dyDescent="0.25"/>
    <row r="821" ht="10.5" hidden="1" x14ac:dyDescent="0.25"/>
    <row r="822" ht="10.5" hidden="1" x14ac:dyDescent="0.25"/>
    <row r="823" ht="10.5" hidden="1" x14ac:dyDescent="0.25"/>
    <row r="824" ht="10.5" hidden="1" x14ac:dyDescent="0.25"/>
    <row r="825" ht="10.5" hidden="1" x14ac:dyDescent="0.25"/>
    <row r="826" ht="10.5" hidden="1" x14ac:dyDescent="0.25"/>
    <row r="827" ht="10.5" hidden="1" x14ac:dyDescent="0.25"/>
    <row r="828" ht="10.5" hidden="1" x14ac:dyDescent="0.25"/>
    <row r="829" ht="10.5" hidden="1" x14ac:dyDescent="0.25"/>
    <row r="830" ht="10.5" hidden="1" x14ac:dyDescent="0.25"/>
    <row r="831" ht="10.5" hidden="1" x14ac:dyDescent="0.25"/>
    <row r="832" ht="10.5" hidden="1" x14ac:dyDescent="0.25"/>
    <row r="833" ht="10.5" hidden="1" x14ac:dyDescent="0.25"/>
    <row r="834" ht="10.5" hidden="1" x14ac:dyDescent="0.25"/>
    <row r="835" ht="10.5" hidden="1" x14ac:dyDescent="0.25"/>
    <row r="836" ht="10.5" hidden="1" x14ac:dyDescent="0.25"/>
    <row r="837" ht="10.5" hidden="1" x14ac:dyDescent="0.25"/>
    <row r="838" ht="10.5" hidden="1" x14ac:dyDescent="0.25"/>
    <row r="839" ht="10.5" hidden="1" x14ac:dyDescent="0.25"/>
    <row r="840" ht="10.5" hidden="1" x14ac:dyDescent="0.25"/>
    <row r="841" ht="10.5" hidden="1" x14ac:dyDescent="0.25"/>
    <row r="842" ht="10.5" hidden="1" x14ac:dyDescent="0.25"/>
    <row r="843" ht="10.5" hidden="1" x14ac:dyDescent="0.25"/>
    <row r="844" ht="10.5" hidden="1" x14ac:dyDescent="0.25"/>
    <row r="845" ht="10.5" hidden="1" x14ac:dyDescent="0.25"/>
    <row r="846" ht="10.5" hidden="1" x14ac:dyDescent="0.25"/>
    <row r="847" ht="10.5" hidden="1" x14ac:dyDescent="0.25"/>
    <row r="848" ht="10.5" hidden="1" x14ac:dyDescent="0.25"/>
    <row r="849" ht="10.5" hidden="1" x14ac:dyDescent="0.25"/>
    <row r="850" ht="10.5" hidden="1" x14ac:dyDescent="0.25"/>
    <row r="851" ht="10.5" hidden="1" x14ac:dyDescent="0.25"/>
    <row r="852" ht="10.5" hidden="1" x14ac:dyDescent="0.25"/>
    <row r="853" ht="10.5" hidden="1" x14ac:dyDescent="0.25"/>
    <row r="854" ht="10.5" hidden="1" x14ac:dyDescent="0.25"/>
    <row r="855" ht="10.5" hidden="1" x14ac:dyDescent="0.25"/>
    <row r="856" ht="10.5" hidden="1" x14ac:dyDescent="0.25"/>
    <row r="857" ht="10.5" hidden="1" x14ac:dyDescent="0.25"/>
    <row r="858" ht="10.5" hidden="1" x14ac:dyDescent="0.25"/>
    <row r="859" ht="10.5" hidden="1" x14ac:dyDescent="0.25"/>
    <row r="860" ht="10.5" hidden="1" x14ac:dyDescent="0.25"/>
    <row r="861" ht="10.5" hidden="1" x14ac:dyDescent="0.25"/>
    <row r="862" ht="10.5" hidden="1" x14ac:dyDescent="0.25"/>
    <row r="863" ht="10.5" hidden="1" x14ac:dyDescent="0.25"/>
    <row r="864" ht="10.5" hidden="1" x14ac:dyDescent="0.25"/>
    <row r="865" ht="10.5" hidden="1" x14ac:dyDescent="0.25"/>
    <row r="866" ht="10.5" hidden="1" x14ac:dyDescent="0.25"/>
    <row r="867" ht="10.5" hidden="1" x14ac:dyDescent="0.25"/>
    <row r="868" ht="10.5" hidden="1" x14ac:dyDescent="0.25"/>
    <row r="869" ht="10.5" hidden="1" x14ac:dyDescent="0.25"/>
    <row r="870" ht="10.5" hidden="1" x14ac:dyDescent="0.25"/>
    <row r="871" ht="10.5" hidden="1" x14ac:dyDescent="0.25"/>
    <row r="872" ht="10.5" hidden="1" x14ac:dyDescent="0.25"/>
    <row r="873" ht="10.5" hidden="1" x14ac:dyDescent="0.25"/>
    <row r="874" ht="10.5" hidden="1" x14ac:dyDescent="0.25"/>
    <row r="875" ht="10.5" hidden="1" x14ac:dyDescent="0.25"/>
    <row r="876" ht="10.5" hidden="1" x14ac:dyDescent="0.25"/>
    <row r="877" ht="10.5" hidden="1" x14ac:dyDescent="0.25"/>
    <row r="878" ht="10.5" hidden="1" x14ac:dyDescent="0.25"/>
    <row r="879" ht="10.5" hidden="1" x14ac:dyDescent="0.25"/>
    <row r="880" ht="10.5" hidden="1" x14ac:dyDescent="0.25"/>
    <row r="881" ht="10.5" hidden="1" x14ac:dyDescent="0.25"/>
    <row r="882" ht="10.5" hidden="1" x14ac:dyDescent="0.25"/>
    <row r="883" ht="10.5" hidden="1" x14ac:dyDescent="0.25"/>
    <row r="884" ht="10.5" hidden="1" x14ac:dyDescent="0.25"/>
    <row r="885" ht="10.5" hidden="1" x14ac:dyDescent="0.25"/>
    <row r="886" ht="10.5" hidden="1" x14ac:dyDescent="0.25"/>
    <row r="887" ht="10.5" hidden="1" x14ac:dyDescent="0.25"/>
    <row r="888" ht="10.5" hidden="1" x14ac:dyDescent="0.25"/>
    <row r="889" ht="10.5" hidden="1" x14ac:dyDescent="0.25"/>
    <row r="890" ht="10.5" hidden="1" x14ac:dyDescent="0.25"/>
    <row r="891" ht="10.5" hidden="1" x14ac:dyDescent="0.25"/>
    <row r="892" ht="10.5" hidden="1" x14ac:dyDescent="0.25"/>
    <row r="893" ht="10.5" hidden="1" x14ac:dyDescent="0.25"/>
    <row r="894" ht="10.5" hidden="1" x14ac:dyDescent="0.25"/>
    <row r="895" ht="10.5" hidden="1" x14ac:dyDescent="0.25"/>
    <row r="896" ht="10.5" hidden="1" x14ac:dyDescent="0.25"/>
    <row r="897" ht="10.5" hidden="1" x14ac:dyDescent="0.25"/>
    <row r="898" ht="10.5" hidden="1" x14ac:dyDescent="0.25"/>
    <row r="899" ht="10.5" hidden="1" x14ac:dyDescent="0.25"/>
    <row r="900" ht="10.5" hidden="1" x14ac:dyDescent="0.25"/>
    <row r="901" ht="10.5" hidden="1" x14ac:dyDescent="0.25"/>
    <row r="902" ht="10.5" hidden="1" x14ac:dyDescent="0.25"/>
    <row r="903" ht="10.5" hidden="1" x14ac:dyDescent="0.25"/>
    <row r="904" ht="10.5" hidden="1" x14ac:dyDescent="0.25"/>
    <row r="905" ht="10.5" hidden="1" x14ac:dyDescent="0.25"/>
    <row r="906" ht="10.5" hidden="1" x14ac:dyDescent="0.25"/>
    <row r="907" ht="10.5" hidden="1" x14ac:dyDescent="0.25"/>
    <row r="908" ht="10.5" hidden="1" x14ac:dyDescent="0.25"/>
    <row r="909" ht="10.5" hidden="1" x14ac:dyDescent="0.25"/>
    <row r="910" ht="10.5" hidden="1" x14ac:dyDescent="0.25"/>
    <row r="911" ht="10.5" hidden="1" x14ac:dyDescent="0.25"/>
    <row r="912" ht="10.5" hidden="1" x14ac:dyDescent="0.25"/>
    <row r="913" ht="10.5" hidden="1" x14ac:dyDescent="0.25"/>
    <row r="914" ht="10.5" hidden="1" x14ac:dyDescent="0.25"/>
    <row r="915" ht="10.5" hidden="1" x14ac:dyDescent="0.25"/>
    <row r="916" ht="10.5" hidden="1" x14ac:dyDescent="0.25"/>
    <row r="917" ht="10.5" hidden="1" x14ac:dyDescent="0.25"/>
    <row r="918" ht="10.5" hidden="1" x14ac:dyDescent="0.25"/>
    <row r="919" ht="10.5" hidden="1" x14ac:dyDescent="0.25"/>
    <row r="920" ht="10.5" hidden="1" x14ac:dyDescent="0.25"/>
    <row r="921" ht="10.5" hidden="1" x14ac:dyDescent="0.25"/>
    <row r="922" ht="10.5" hidden="1" x14ac:dyDescent="0.25"/>
    <row r="923" ht="10.5" hidden="1" x14ac:dyDescent="0.25"/>
    <row r="924" ht="10.5" hidden="1" x14ac:dyDescent="0.25"/>
    <row r="925" ht="10.5" hidden="1" x14ac:dyDescent="0.25"/>
    <row r="926" ht="10.5" hidden="1" x14ac:dyDescent="0.25"/>
    <row r="927" ht="10.5" hidden="1" x14ac:dyDescent="0.25"/>
    <row r="928" ht="10.5" hidden="1" x14ac:dyDescent="0.25"/>
    <row r="929" ht="10.5" hidden="1" x14ac:dyDescent="0.25"/>
    <row r="930" ht="10.5" hidden="1" x14ac:dyDescent="0.25"/>
    <row r="931" ht="10.5" hidden="1" x14ac:dyDescent="0.25"/>
    <row r="932" ht="10.5" hidden="1" x14ac:dyDescent="0.25"/>
    <row r="933" ht="10.5" hidden="1" x14ac:dyDescent="0.25"/>
    <row r="934" ht="10.5" hidden="1" x14ac:dyDescent="0.25"/>
    <row r="935" ht="10.5" hidden="1" x14ac:dyDescent="0.25"/>
    <row r="936" ht="10.5" hidden="1" x14ac:dyDescent="0.25"/>
    <row r="937" ht="10.5" hidden="1" x14ac:dyDescent="0.25"/>
    <row r="938" ht="10.5" hidden="1" x14ac:dyDescent="0.25"/>
    <row r="939" ht="10.5" hidden="1" x14ac:dyDescent="0.25"/>
    <row r="940" ht="10.5" hidden="1" x14ac:dyDescent="0.25"/>
    <row r="941" ht="10.5" hidden="1" x14ac:dyDescent="0.25"/>
    <row r="942" ht="10.5" hidden="1" x14ac:dyDescent="0.25"/>
    <row r="943" ht="10.5" hidden="1" x14ac:dyDescent="0.25"/>
    <row r="944" ht="10.5" hidden="1" x14ac:dyDescent="0.25"/>
    <row r="945" ht="10.5" hidden="1" x14ac:dyDescent="0.25"/>
    <row r="946" ht="10.5" hidden="1" x14ac:dyDescent="0.25"/>
    <row r="947" ht="10.5" hidden="1" x14ac:dyDescent="0.25"/>
    <row r="948" ht="10.5" hidden="1" x14ac:dyDescent="0.25"/>
    <row r="949" ht="10.5" hidden="1" x14ac:dyDescent="0.25"/>
    <row r="950" ht="10.5" hidden="1" x14ac:dyDescent="0.25"/>
    <row r="951" ht="10.5" hidden="1" x14ac:dyDescent="0.25"/>
    <row r="952" ht="10.5" hidden="1" x14ac:dyDescent="0.25"/>
    <row r="953" ht="10.5" hidden="1" x14ac:dyDescent="0.25"/>
    <row r="954" ht="10.5" hidden="1" x14ac:dyDescent="0.25"/>
    <row r="955" ht="10.5" hidden="1" x14ac:dyDescent="0.25"/>
    <row r="956" ht="10.5" hidden="1" x14ac:dyDescent="0.25"/>
    <row r="957" ht="10.5" hidden="1" x14ac:dyDescent="0.25"/>
    <row r="958" ht="10.5" hidden="1" x14ac:dyDescent="0.25"/>
    <row r="959" ht="10.5" hidden="1" x14ac:dyDescent="0.25"/>
    <row r="960" ht="10.5" hidden="1" x14ac:dyDescent="0.25"/>
    <row r="961" ht="10.5" hidden="1" x14ac:dyDescent="0.25"/>
    <row r="962" ht="10.5" hidden="1" x14ac:dyDescent="0.25"/>
    <row r="963" ht="10.5" hidden="1" x14ac:dyDescent="0.25"/>
    <row r="964" ht="10.5" hidden="1" x14ac:dyDescent="0.25"/>
    <row r="965" ht="10.5" hidden="1" x14ac:dyDescent="0.25"/>
    <row r="966" ht="10.5" hidden="1" x14ac:dyDescent="0.25"/>
    <row r="967" ht="10.5" hidden="1" x14ac:dyDescent="0.25"/>
    <row r="968" ht="10.5" hidden="1" x14ac:dyDescent="0.25"/>
    <row r="969" ht="10.5" hidden="1" x14ac:dyDescent="0.25"/>
    <row r="970" ht="10.5" hidden="1" x14ac:dyDescent="0.25"/>
    <row r="971" ht="10.5" hidden="1" x14ac:dyDescent="0.25"/>
    <row r="972" ht="10.5" hidden="1" x14ac:dyDescent="0.25"/>
    <row r="973" ht="10.5" hidden="1" x14ac:dyDescent="0.25"/>
    <row r="974" ht="10.5" hidden="1" x14ac:dyDescent="0.25"/>
    <row r="975" ht="10.5" hidden="1" x14ac:dyDescent="0.25"/>
    <row r="976" ht="10.5" hidden="1" x14ac:dyDescent="0.25"/>
    <row r="977" ht="10.5" hidden="1" x14ac:dyDescent="0.25"/>
    <row r="978" ht="10.5" hidden="1" x14ac:dyDescent="0.25"/>
    <row r="979" ht="10.5" hidden="1" x14ac:dyDescent="0.25"/>
    <row r="980" ht="10.5" hidden="1" x14ac:dyDescent="0.25"/>
    <row r="981" ht="10.5" hidden="1" x14ac:dyDescent="0.25"/>
    <row r="982" ht="10.5" hidden="1" x14ac:dyDescent="0.25"/>
    <row r="983" ht="10.5" hidden="1" x14ac:dyDescent="0.25"/>
    <row r="984" ht="10.5" hidden="1" x14ac:dyDescent="0.25"/>
    <row r="985" ht="10.5" hidden="1" x14ac:dyDescent="0.25"/>
    <row r="986" ht="10.5" hidden="1" x14ac:dyDescent="0.25"/>
    <row r="987" ht="10.5" hidden="1" x14ac:dyDescent="0.25"/>
    <row r="988" ht="10.5" hidden="1" x14ac:dyDescent="0.25"/>
    <row r="989" ht="10.5" hidden="1" x14ac:dyDescent="0.25"/>
    <row r="990" ht="10.5" hidden="1" x14ac:dyDescent="0.25"/>
    <row r="991" ht="10.5" hidden="1" x14ac:dyDescent="0.25"/>
    <row r="992" ht="10.5" hidden="1" x14ac:dyDescent="0.25"/>
    <row r="993" ht="10.5" hidden="1" x14ac:dyDescent="0.25"/>
    <row r="994" ht="10.5" hidden="1" x14ac:dyDescent="0.25"/>
    <row r="995" ht="17.25" hidden="1" customHeight="1" x14ac:dyDescent="0.25"/>
    <row r="996" ht="17.25" hidden="1" customHeight="1" x14ac:dyDescent="0.25"/>
    <row r="997" ht="17.25" hidden="1" customHeight="1" x14ac:dyDescent="0.25"/>
    <row r="998" ht="17.25" hidden="1" customHeight="1" x14ac:dyDescent="0.25"/>
    <row r="999" ht="17.25" hidden="1" customHeight="1" x14ac:dyDescent="0.25"/>
    <row r="1000" ht="17.25" hidden="1" customHeight="1" x14ac:dyDescent="0.25"/>
    <row r="1001" ht="17.25" hidden="1" customHeight="1" x14ac:dyDescent="0.25"/>
    <row r="1002" ht="17.25" hidden="1" customHeight="1" x14ac:dyDescent="0.25"/>
  </sheetData>
  <sheetProtection algorithmName="SHA-512" hashValue="f/ooRtw2KsBM9FMDwvXDrdTH8mBCmkYPoR8gzG7B0/4pzG3T5DIEHX2NCzmpfADELlX5Lsdyxss6RdoFqIq0sw==" saltValue="RcnFffPlrDek+5v4OdgTJA==" spinCount="100000" sheet="1" objects="1" scenarios="1" selectLockedCells="1"/>
  <dataConsolidate/>
  <mergeCells count="133">
    <mergeCell ref="A1:E3"/>
    <mergeCell ref="F1:G1"/>
    <mergeCell ref="H1:I1"/>
    <mergeCell ref="F2:G2"/>
    <mergeCell ref="H2:I2"/>
    <mergeCell ref="F3:G3"/>
    <mergeCell ref="H3:I3"/>
    <mergeCell ref="D12:I12"/>
    <mergeCell ref="B13:I13"/>
    <mergeCell ref="D15:I15"/>
    <mergeCell ref="D16:I16"/>
    <mergeCell ref="D17:I17"/>
    <mergeCell ref="D18:I18"/>
    <mergeCell ref="B5:I5"/>
    <mergeCell ref="D7:I7"/>
    <mergeCell ref="D8:I8"/>
    <mergeCell ref="D9:I9"/>
    <mergeCell ref="D10:I10"/>
    <mergeCell ref="C11:I11"/>
    <mergeCell ref="B26:C26"/>
    <mergeCell ref="D26:I26"/>
    <mergeCell ref="B27:C27"/>
    <mergeCell ref="D27:I27"/>
    <mergeCell ref="B29:I29"/>
    <mergeCell ref="B30:I30"/>
    <mergeCell ref="D19:I19"/>
    <mergeCell ref="D20:I20"/>
    <mergeCell ref="B22:I22"/>
    <mergeCell ref="B24:C24"/>
    <mergeCell ref="D24:I24"/>
    <mergeCell ref="B25:C25"/>
    <mergeCell ref="D25:I25"/>
    <mergeCell ref="B37:F37"/>
    <mergeCell ref="B38:F38"/>
    <mergeCell ref="B39:F39"/>
    <mergeCell ref="B40:D40"/>
    <mergeCell ref="B41:C42"/>
    <mergeCell ref="B43:D43"/>
    <mergeCell ref="B31:D31"/>
    <mergeCell ref="B32:D32"/>
    <mergeCell ref="B33:D33"/>
    <mergeCell ref="B34:D34"/>
    <mergeCell ref="B35:D35"/>
    <mergeCell ref="B36:D36"/>
    <mergeCell ref="E51:F51"/>
    <mergeCell ref="B53:I53"/>
    <mergeCell ref="B54:C54"/>
    <mergeCell ref="B55:F55"/>
    <mergeCell ref="B56:F56"/>
    <mergeCell ref="B57:F57"/>
    <mergeCell ref="B44:D44"/>
    <mergeCell ref="B45:D45"/>
    <mergeCell ref="B46:D46"/>
    <mergeCell ref="B47:E47"/>
    <mergeCell ref="B49:I49"/>
    <mergeCell ref="B50:F50"/>
    <mergeCell ref="B66:F66"/>
    <mergeCell ref="B68:I68"/>
    <mergeCell ref="B69:I69"/>
    <mergeCell ref="B70:F70"/>
    <mergeCell ref="B71:F71"/>
    <mergeCell ref="B72:D72"/>
    <mergeCell ref="B58:F58"/>
    <mergeCell ref="B60:I60"/>
    <mergeCell ref="B61:C61"/>
    <mergeCell ref="B62:F62"/>
    <mergeCell ref="B64:I64"/>
    <mergeCell ref="B65:C65"/>
    <mergeCell ref="B80:F80"/>
    <mergeCell ref="B83:I83"/>
    <mergeCell ref="B85:C85"/>
    <mergeCell ref="D85:G85"/>
    <mergeCell ref="B86:I86"/>
    <mergeCell ref="D87:G87"/>
    <mergeCell ref="B73:D73"/>
    <mergeCell ref="B74:F74"/>
    <mergeCell ref="B76:F76"/>
    <mergeCell ref="B77:F77"/>
    <mergeCell ref="B78:F78"/>
    <mergeCell ref="B79:F79"/>
    <mergeCell ref="H81:I81"/>
    <mergeCell ref="D94:G94"/>
    <mergeCell ref="D95:G95"/>
    <mergeCell ref="D96:G96"/>
    <mergeCell ref="B97:G97"/>
    <mergeCell ref="B98:G98"/>
    <mergeCell ref="B100:I100"/>
    <mergeCell ref="D88:G88"/>
    <mergeCell ref="D89:G89"/>
    <mergeCell ref="D90:G90"/>
    <mergeCell ref="D91:G91"/>
    <mergeCell ref="B92:G92"/>
    <mergeCell ref="B93:I93"/>
    <mergeCell ref="B119:I119"/>
    <mergeCell ref="B120:I120"/>
    <mergeCell ref="B121:I121"/>
    <mergeCell ref="B122:I122"/>
    <mergeCell ref="D124:G124"/>
    <mergeCell ref="D125:E125"/>
    <mergeCell ref="F125:G125"/>
    <mergeCell ref="B102:I108"/>
    <mergeCell ref="B109:I111"/>
    <mergeCell ref="B112:J113"/>
    <mergeCell ref="B115:I115"/>
    <mergeCell ref="B117:I117"/>
    <mergeCell ref="B118:I118"/>
    <mergeCell ref="C138:I138"/>
    <mergeCell ref="C139:J139"/>
    <mergeCell ref="C140:J140"/>
    <mergeCell ref="E141:F141"/>
    <mergeCell ref="G141:J141"/>
    <mergeCell ref="E142:F142"/>
    <mergeCell ref="G142:J142"/>
    <mergeCell ref="D126:E126"/>
    <mergeCell ref="F126:G126"/>
    <mergeCell ref="D127:G127"/>
    <mergeCell ref="D128:G128"/>
    <mergeCell ref="D130:G130"/>
    <mergeCell ref="C137:I137"/>
    <mergeCell ref="E149:F149"/>
    <mergeCell ref="G149:J149"/>
    <mergeCell ref="E146:F146"/>
    <mergeCell ref="G146:J146"/>
    <mergeCell ref="E147:F147"/>
    <mergeCell ref="G147:J147"/>
    <mergeCell ref="E148:F148"/>
    <mergeCell ref="G148:J148"/>
    <mergeCell ref="E143:F143"/>
    <mergeCell ref="G143:J143"/>
    <mergeCell ref="E144:F144"/>
    <mergeCell ref="G144:J144"/>
    <mergeCell ref="E145:F145"/>
    <mergeCell ref="G145:J145"/>
  </mergeCells>
  <conditionalFormatting sqref="C141:G149">
    <cfRule type="expression" dxfId="95" priority="4">
      <formula>NOT($M$7)</formula>
    </cfRule>
  </conditionalFormatting>
  <conditionalFormatting sqref="E73">
    <cfRule type="expression" dxfId="94" priority="6">
      <formula>NOT($M$8)</formula>
    </cfRule>
  </conditionalFormatting>
  <conditionalFormatting sqref="H32:H39">
    <cfRule type="expression" dxfId="93" priority="1">
      <formula>NOT($M$7)</formula>
    </cfRule>
  </conditionalFormatting>
  <conditionalFormatting sqref="H51">
    <cfRule type="expression" dxfId="92" priority="3">
      <formula>NOT($M$7)</formula>
    </cfRule>
  </conditionalFormatting>
  <conditionalFormatting sqref="H55:H57 H62 E72">
    <cfRule type="expression" dxfId="91" priority="5">
      <formula>NOT($M$7)</formula>
    </cfRule>
  </conditionalFormatting>
  <conditionalFormatting sqref="H66">
    <cfRule type="expression" dxfId="90" priority="2">
      <formula>NOT($M$7)</formula>
    </cfRule>
  </conditionalFormatting>
  <dataValidations count="7">
    <dataValidation type="textLength" operator="equal" allowBlank="1" showInputMessage="1" showErrorMessage="1" sqref="E143:F149" xr:uid="{E7477EE4-9A04-4BBB-935B-C7FC94E56201}">
      <formula1>14</formula1>
    </dataValidation>
    <dataValidation type="custom" allowBlank="1" showInputMessage="1" showErrorMessage="1" error="Valeur impossible (suppérieure au taux maximum ou partenaire inéligible)." sqref="E72" xr:uid="{2F3955AB-323A-450D-BAA0-A4936EDDFCC9}">
      <formula1>$N$10</formula1>
    </dataValidation>
    <dataValidation type="custom" allowBlank="1" showInputMessage="1" showErrorMessage="1" errorTitle=" Partenaire non éligible" error="Le type de partenaire choisi n'est pas eligible au financement._x000a_Veuillez laisser vide la colonne « Aide demandée »." sqref="H66 H51 H55:H57 H62 H37:H39" xr:uid="{695A5F74-5383-42AC-B175-90FD7115EA11}">
      <formula1>($M$7)</formula1>
    </dataValidation>
    <dataValidation type="list" allowBlank="1" showInputMessage="1" showErrorMessage="1" prompt="- Menu déroulant" sqref="D15:I15" xr:uid="{9CC4EA5A-B264-4D72-A18B-EF7B7C69A146}">
      <formula1>list_civilité</formula1>
    </dataValidation>
    <dataValidation type="custom" allowBlank="1" showInputMessage="1" showErrorMessage="1" sqref="E73" xr:uid="{BD8547D9-C227-4AFF-B1D5-613C5B2F240C}">
      <formula1>$M$8</formula1>
    </dataValidation>
    <dataValidation type="list" allowBlank="1" showInputMessage="1" showErrorMessage="1" prompt="- Menu déroulant" sqref="D9:I9" xr:uid="{2A546451-0E97-4BDB-BBB1-0C2C74897934}">
      <formula1>list_type_etab_part</formula1>
    </dataValidation>
    <dataValidation type="textLength" operator="equal" allowBlank="1" showInputMessage="1" showErrorMessage="1" error="Veuillez renseigner un numéro de SIRET valide." sqref="D10" xr:uid="{E8BE3DA2-2DB5-45E3-88ED-ADB34C65A9A4}">
      <formula1>14</formula1>
    </dataValidation>
  </dataValidations>
  <pageMargins left="0.23622047244094491" right="0.23622047244094491" top="0.94488188976377963" bottom="0.74803149606299213" header="0.31496062992125984" footer="0.31496062992125984"/>
  <pageSetup paperSize="9" scale="70" fitToHeight="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83404C-CA96-4C1D-87BA-A004D3C9B49C}">
  <sheetPr codeName="Feuil11">
    <pageSetUpPr fitToPage="1"/>
  </sheetPr>
  <dimension ref="A1:XEW1002"/>
  <sheetViews>
    <sheetView zoomScaleNormal="100" zoomScaleSheetLayoutView="100" workbookViewId="0">
      <selection activeCell="C87" sqref="C87"/>
    </sheetView>
  </sheetViews>
  <sheetFormatPr baseColWidth="10" defaultColWidth="0" defaultRowHeight="0" customHeight="1" zeroHeight="1" x14ac:dyDescent="0.25"/>
  <cols>
    <col min="1" max="2" width="1.453125" style="498" customWidth="1"/>
    <col min="3" max="3" width="26.54296875" style="498" customWidth="1"/>
    <col min="4" max="4" width="19" style="498" customWidth="1"/>
    <col min="5" max="5" width="13.7265625" style="498" customWidth="1"/>
    <col min="6" max="6" width="14.7265625" style="498" customWidth="1"/>
    <col min="7" max="7" width="19.81640625" style="498" customWidth="1"/>
    <col min="8" max="8" width="19.54296875" style="498" customWidth="1"/>
    <col min="9" max="9" width="19.81640625" style="498" customWidth="1"/>
    <col min="10" max="10" width="2.1796875" style="80" customWidth="1"/>
    <col min="11" max="11" width="2.26953125" style="88" customWidth="1"/>
    <col min="12" max="16377" width="0" style="498" hidden="1"/>
    <col min="16378" max="16384" width="11.453125" style="498" hidden="1"/>
  </cols>
  <sheetData>
    <row r="1" spans="1:15" customFormat="1" ht="15.75" customHeight="1" thickTop="1" thickBot="1" x14ac:dyDescent="0.4">
      <c r="A1" s="891" t="s">
        <v>52</v>
      </c>
      <c r="B1" s="892"/>
      <c r="C1" s="892"/>
      <c r="D1" s="892"/>
      <c r="E1" s="892"/>
      <c r="F1" s="742"/>
      <c r="G1" s="743"/>
      <c r="H1" s="744"/>
      <c r="I1" s="743"/>
      <c r="J1" s="19"/>
      <c r="K1" s="17"/>
    </row>
    <row r="2" spans="1:15" customFormat="1" ht="15.75" customHeight="1" thickTop="1" thickBot="1" x14ac:dyDescent="0.4">
      <c r="A2" s="893"/>
      <c r="B2" s="894"/>
      <c r="C2" s="894"/>
      <c r="D2" s="894"/>
      <c r="E2" s="894"/>
      <c r="F2" s="742" t="s">
        <v>0</v>
      </c>
      <c r="G2" s="743"/>
      <c r="H2" s="744" t="str">
        <f>IF(VoletGeneral!H10&lt;&gt;"",VoletGeneral!H10,"")</f>
        <v/>
      </c>
      <c r="I2" s="743"/>
      <c r="J2" s="19"/>
      <c r="K2" s="17"/>
    </row>
    <row r="3" spans="1:15" customFormat="1" ht="15.75" customHeight="1" thickTop="1" thickBot="1" x14ac:dyDescent="0.4">
      <c r="A3" s="895"/>
      <c r="B3" s="896"/>
      <c r="C3" s="896"/>
      <c r="D3" s="896"/>
      <c r="E3" s="896"/>
      <c r="F3" s="742" t="s">
        <v>229</v>
      </c>
      <c r="G3" s="743"/>
      <c r="H3" s="946" t="s">
        <v>281</v>
      </c>
      <c r="I3" s="947"/>
      <c r="J3" s="19"/>
      <c r="K3" s="17"/>
    </row>
    <row r="4" spans="1:15" customFormat="1" ht="15.75" customHeight="1" thickTop="1" thickBot="1" x14ac:dyDescent="0.4">
      <c r="A4" s="15"/>
      <c r="B4" s="12"/>
      <c r="C4" s="13">
        <v>20408</v>
      </c>
      <c r="D4" s="6" t="str">
        <f>C4&amp;"-0"</f>
        <v>20408-0</v>
      </c>
      <c r="E4" s="6"/>
      <c r="F4" s="14"/>
      <c r="G4" s="14"/>
      <c r="H4" s="14"/>
      <c r="I4" s="14"/>
      <c r="J4" s="19"/>
      <c r="K4" s="17"/>
    </row>
    <row r="5" spans="1:15" s="497" customFormat="1" ht="15" customHeight="1" thickTop="1" thickBot="1" x14ac:dyDescent="0.35">
      <c r="A5" s="50"/>
      <c r="B5" s="588" t="s">
        <v>36</v>
      </c>
      <c r="C5" s="589"/>
      <c r="D5" s="589"/>
      <c r="E5" s="589"/>
      <c r="F5" s="589"/>
      <c r="G5" s="589"/>
      <c r="H5" s="589"/>
      <c r="I5" s="590"/>
      <c r="J5" s="19"/>
      <c r="K5" s="85"/>
    </row>
    <row r="6" spans="1:15" s="497" customFormat="1" ht="7.9" customHeight="1" thickTop="1" thickBot="1" x14ac:dyDescent="0.35">
      <c r="A6" s="53"/>
      <c r="B6" s="54"/>
      <c r="C6" s="55"/>
      <c r="D6" s="56"/>
      <c r="E6" s="34"/>
      <c r="F6" s="34"/>
      <c r="G6" s="34"/>
      <c r="H6" s="57"/>
      <c r="I6" s="57"/>
      <c r="J6" s="19"/>
      <c r="K6" s="85"/>
    </row>
    <row r="7" spans="1:15" s="497" customFormat="1" ht="15" customHeight="1" thickTop="1" thickBot="1" x14ac:dyDescent="0.35">
      <c r="A7" s="58"/>
      <c r="B7" s="58"/>
      <c r="C7" s="489" t="s">
        <v>36</v>
      </c>
      <c r="D7" s="948"/>
      <c r="E7" s="949"/>
      <c r="F7" s="949"/>
      <c r="G7" s="949"/>
      <c r="H7" s="949"/>
      <c r="I7" s="950"/>
      <c r="J7" s="19"/>
      <c r="K7" s="85"/>
      <c r="L7" s="159" t="s">
        <v>129</v>
      </c>
      <c r="M7" s="161" t="b">
        <f>(SUMIF(Table_type_part[Type étab partenaire],D9,Table_type_part[Eligible]))&gt;0</f>
        <v>0</v>
      </c>
      <c r="N7" s="160" t="s">
        <v>130</v>
      </c>
    </row>
    <row r="8" spans="1:15" s="497" customFormat="1" ht="15" customHeight="1" thickTop="1" thickBot="1" x14ac:dyDescent="0.35">
      <c r="A8" s="58"/>
      <c r="B8" s="58"/>
      <c r="C8" s="490" t="s">
        <v>38</v>
      </c>
      <c r="D8" s="951"/>
      <c r="E8" s="954"/>
      <c r="F8" s="954"/>
      <c r="G8" s="954"/>
      <c r="H8" s="954"/>
      <c r="I8" s="955"/>
      <c r="J8" s="62"/>
      <c r="K8" s="85"/>
      <c r="L8" s="159" t="s">
        <v>132</v>
      </c>
      <c r="M8" s="161" t="b">
        <f>(SUMIF(Table_type_part[Type étab partenaire],D9,Table_type_part[frais env]))&gt;0</f>
        <v>0</v>
      </c>
      <c r="N8" s="160" t="s">
        <v>130</v>
      </c>
    </row>
    <row r="9" spans="1:15" s="497" customFormat="1" ht="15" customHeight="1" thickTop="1" thickBot="1" x14ac:dyDescent="0.35">
      <c r="A9" s="58"/>
      <c r="B9" s="58"/>
      <c r="C9" s="490" t="s">
        <v>29</v>
      </c>
      <c r="D9" s="956"/>
      <c r="E9" s="956"/>
      <c r="F9" s="956"/>
      <c r="G9" s="956"/>
      <c r="H9" s="956"/>
      <c r="I9" s="956"/>
      <c r="J9" s="66"/>
      <c r="K9" s="85"/>
    </row>
    <row r="10" spans="1:15" s="497" customFormat="1" ht="15" customHeight="1" thickTop="1" thickBot="1" x14ac:dyDescent="0.35">
      <c r="A10" s="64"/>
      <c r="B10" s="64"/>
      <c r="C10" s="489" t="s">
        <v>39</v>
      </c>
      <c r="D10" s="959"/>
      <c r="E10" s="959"/>
      <c r="F10" s="959"/>
      <c r="G10" s="959"/>
      <c r="H10" s="959"/>
      <c r="I10" s="959"/>
      <c r="J10" s="66"/>
      <c r="K10" s="85"/>
      <c r="M10" s="159" t="s">
        <v>277</v>
      </c>
      <c r="N10" s="161" t="b">
        <f>AND(M7)</f>
        <v>0</v>
      </c>
      <c r="O10" s="160" t="s">
        <v>186</v>
      </c>
    </row>
    <row r="11" spans="1:15" s="497" customFormat="1" ht="16.5" hidden="1" customHeight="1" thickTop="1" thickBot="1" x14ac:dyDescent="0.35">
      <c r="A11" s="58"/>
      <c r="B11" s="42"/>
      <c r="C11" s="960" t="str">
        <f>IF(AND(NOT(M7),(COUNT(aide_à_bloquer)&lt;&gt;0))," Etablissement non éligible au financement, veuillez effacer les données dans les colonnes « Aide demandée ».", "")</f>
        <v/>
      </c>
      <c r="D11" s="961"/>
      <c r="E11" s="961"/>
      <c r="F11" s="961"/>
      <c r="G11" s="961"/>
      <c r="H11" s="961"/>
      <c r="I11" s="962"/>
      <c r="J11" s="62"/>
      <c r="K11" s="85"/>
    </row>
    <row r="12" spans="1:15" s="497" customFormat="1" ht="71" customHeight="1" thickTop="1" thickBot="1" x14ac:dyDescent="0.35">
      <c r="A12" s="58"/>
      <c r="B12" s="42"/>
      <c r="C12" s="499"/>
      <c r="D12" s="966" t="s">
        <v>432</v>
      </c>
      <c r="E12" s="966"/>
      <c r="F12" s="966"/>
      <c r="G12" s="966"/>
      <c r="H12" s="966"/>
      <c r="I12" s="967"/>
      <c r="J12" s="62"/>
      <c r="K12" s="85"/>
    </row>
    <row r="13" spans="1:15" s="497" customFormat="1" ht="15" customHeight="1" thickTop="1" thickBot="1" x14ac:dyDescent="0.35">
      <c r="A13" s="50"/>
      <c r="B13" s="588" t="s">
        <v>40</v>
      </c>
      <c r="C13" s="589"/>
      <c r="D13" s="589"/>
      <c r="E13" s="589"/>
      <c r="F13" s="589"/>
      <c r="G13" s="589"/>
      <c r="H13" s="589"/>
      <c r="I13" s="590"/>
      <c r="J13" s="66"/>
      <c r="K13" s="85"/>
    </row>
    <row r="14" spans="1:15" s="497" customFormat="1" ht="7.9" customHeight="1" thickTop="1" thickBot="1" x14ac:dyDescent="0.35">
      <c r="A14" s="53"/>
      <c r="B14" s="54"/>
      <c r="C14" s="67"/>
      <c r="D14" s="57"/>
      <c r="E14" s="57"/>
      <c r="F14" s="57"/>
      <c r="G14" s="57"/>
      <c r="H14" s="57"/>
      <c r="I14" s="57"/>
      <c r="J14" s="62"/>
      <c r="K14" s="85"/>
    </row>
    <row r="15" spans="1:15" s="497" customFormat="1" ht="15" customHeight="1" thickTop="1" thickBot="1" x14ac:dyDescent="0.35">
      <c r="A15" s="58"/>
      <c r="B15" s="58"/>
      <c r="C15" s="490" t="s">
        <v>33</v>
      </c>
      <c r="D15" s="951"/>
      <c r="E15" s="964"/>
      <c r="F15" s="964"/>
      <c r="G15" s="964"/>
      <c r="H15" s="964"/>
      <c r="I15" s="965"/>
      <c r="J15" s="66"/>
      <c r="K15" s="85"/>
    </row>
    <row r="16" spans="1:15" s="497" customFormat="1" ht="15" customHeight="1" thickTop="1" thickBot="1" x14ac:dyDescent="0.35">
      <c r="A16" s="58"/>
      <c r="B16" s="58"/>
      <c r="C16" s="490" t="s">
        <v>1</v>
      </c>
      <c r="D16" s="951"/>
      <c r="E16" s="952"/>
      <c r="F16" s="952"/>
      <c r="G16" s="952"/>
      <c r="H16" s="952"/>
      <c r="I16" s="953"/>
      <c r="J16" s="66"/>
      <c r="K16" s="85"/>
    </row>
    <row r="17" spans="1:16377" s="497" customFormat="1" ht="15" customHeight="1" thickTop="1" thickBot="1" x14ac:dyDescent="0.35">
      <c r="A17" s="58"/>
      <c r="B17" s="58"/>
      <c r="C17" s="490" t="s">
        <v>2</v>
      </c>
      <c r="D17" s="951"/>
      <c r="E17" s="952"/>
      <c r="F17" s="952"/>
      <c r="G17" s="952"/>
      <c r="H17" s="952"/>
      <c r="I17" s="953"/>
      <c r="J17" s="66"/>
      <c r="K17" s="85"/>
    </row>
    <row r="18" spans="1:16377" s="497" customFormat="1" ht="15" customHeight="1" thickTop="1" thickBot="1" x14ac:dyDescent="0.35">
      <c r="A18" s="58"/>
      <c r="B18" s="58"/>
      <c r="C18" s="490" t="s">
        <v>28</v>
      </c>
      <c r="D18" s="951"/>
      <c r="E18" s="952"/>
      <c r="F18" s="952"/>
      <c r="G18" s="952"/>
      <c r="H18" s="952"/>
      <c r="I18" s="953"/>
      <c r="J18" s="66"/>
      <c r="K18" s="85"/>
    </row>
    <row r="19" spans="1:16377" s="497" customFormat="1" ht="15" customHeight="1" thickTop="1" thickBot="1" x14ac:dyDescent="0.35">
      <c r="A19" s="58"/>
      <c r="B19" s="58"/>
      <c r="C19" s="490" t="s">
        <v>4</v>
      </c>
      <c r="D19" s="957"/>
      <c r="E19" s="952"/>
      <c r="F19" s="952"/>
      <c r="G19" s="952"/>
      <c r="H19" s="952"/>
      <c r="I19" s="953"/>
      <c r="J19" s="66"/>
      <c r="K19" s="85"/>
    </row>
    <row r="20" spans="1:16377" s="497" customFormat="1" ht="15" customHeight="1" thickTop="1" thickBot="1" x14ac:dyDescent="0.35">
      <c r="A20" s="58"/>
      <c r="B20" s="58"/>
      <c r="C20" s="490" t="s">
        <v>3</v>
      </c>
      <c r="D20" s="958"/>
      <c r="E20" s="958"/>
      <c r="F20" s="958"/>
      <c r="G20" s="958"/>
      <c r="H20" s="958"/>
      <c r="I20" s="958"/>
      <c r="J20" s="66"/>
      <c r="K20" s="85"/>
    </row>
    <row r="21" spans="1:16377" s="497" customFormat="1" ht="15" customHeight="1" thickTop="1" thickBot="1" x14ac:dyDescent="0.35">
      <c r="A21" s="58"/>
      <c r="B21" s="64"/>
      <c r="C21" s="42"/>
      <c r="D21" s="46"/>
      <c r="E21" s="46"/>
      <c r="F21" s="47"/>
      <c r="G21" s="47"/>
      <c r="H21" s="47"/>
      <c r="I21" s="47"/>
      <c r="J21" s="66"/>
      <c r="K21" s="85"/>
    </row>
    <row r="22" spans="1:16377" s="61" customFormat="1" ht="15" customHeight="1" thickTop="1" thickBot="1" x14ac:dyDescent="0.4">
      <c r="B22" s="588" t="s">
        <v>162</v>
      </c>
      <c r="C22" s="589"/>
      <c r="D22" s="589"/>
      <c r="E22" s="589"/>
      <c r="F22" s="589"/>
      <c r="G22" s="589"/>
      <c r="H22" s="589"/>
      <c r="I22" s="589"/>
      <c r="K22" s="381"/>
    </row>
    <row r="23" spans="1:16377" s="61" customFormat="1" ht="7.9" customHeight="1" thickTop="1" thickBot="1" x14ac:dyDescent="0.4">
      <c r="K23" s="381"/>
    </row>
    <row r="24" spans="1:16377" s="85" customFormat="1" ht="15" customHeight="1" thickTop="1" thickBot="1" x14ac:dyDescent="0.35">
      <c r="A24" s="74"/>
      <c r="B24" s="712" t="s">
        <v>1</v>
      </c>
      <c r="C24" s="713"/>
      <c r="D24" s="782"/>
      <c r="E24" s="783"/>
      <c r="F24" s="783"/>
      <c r="G24" s="783"/>
      <c r="H24" s="783"/>
      <c r="I24" s="784"/>
      <c r="J24" s="60"/>
    </row>
    <row r="25" spans="1:16377" s="85" customFormat="1" ht="15" customHeight="1" thickTop="1" thickBot="1" x14ac:dyDescent="0.35">
      <c r="A25" s="74"/>
      <c r="B25" s="712" t="s">
        <v>2</v>
      </c>
      <c r="C25" s="713"/>
      <c r="D25" s="782"/>
      <c r="E25" s="783"/>
      <c r="F25" s="783"/>
      <c r="G25" s="783"/>
      <c r="H25" s="783"/>
      <c r="I25" s="784"/>
      <c r="J25" s="60"/>
    </row>
    <row r="26" spans="1:16377" s="85" customFormat="1" ht="15" customHeight="1" thickTop="1" thickBot="1" x14ac:dyDescent="0.35">
      <c r="A26" s="74"/>
      <c r="B26" s="712" t="s">
        <v>4</v>
      </c>
      <c r="C26" s="713"/>
      <c r="D26" s="782"/>
      <c r="E26" s="783"/>
      <c r="F26" s="783"/>
      <c r="G26" s="783"/>
      <c r="H26" s="783"/>
      <c r="I26" s="784"/>
      <c r="J26" s="60"/>
    </row>
    <row r="27" spans="1:16377" s="85" customFormat="1" ht="15" customHeight="1" thickTop="1" thickBot="1" x14ac:dyDescent="0.35">
      <c r="A27" s="74"/>
      <c r="B27" s="714" t="s">
        <v>3</v>
      </c>
      <c r="C27" s="963"/>
      <c r="D27" s="972"/>
      <c r="E27" s="973"/>
      <c r="F27" s="973"/>
      <c r="G27" s="973"/>
      <c r="H27" s="973"/>
      <c r="I27" s="974"/>
      <c r="J27" s="73"/>
    </row>
    <row r="28" spans="1:16377" s="105" customFormat="1" ht="15" customHeight="1" thickTop="1" thickBot="1" x14ac:dyDescent="0.4">
      <c r="A28" s="61"/>
      <c r="B28" s="61"/>
      <c r="C28" s="61"/>
      <c r="D28" s="61"/>
      <c r="E28" s="61"/>
      <c r="F28" s="61"/>
      <c r="G28" s="61"/>
      <c r="H28" s="61"/>
      <c r="I28" s="61"/>
      <c r="J28" s="61"/>
      <c r="K28" s="381"/>
      <c r="L28" s="61"/>
      <c r="M28" s="61"/>
      <c r="N28" s="61"/>
      <c r="O28" s="61"/>
      <c r="P28" s="61"/>
      <c r="Q28" s="61"/>
      <c r="R28" s="61"/>
      <c r="S28" s="61"/>
      <c r="T28" s="61"/>
      <c r="U28" s="61"/>
      <c r="V28" s="61"/>
      <c r="W28" s="61"/>
      <c r="X28" s="61"/>
      <c r="Y28" s="61"/>
      <c r="Z28" s="61"/>
      <c r="AA28" s="61"/>
      <c r="AB28" s="61"/>
      <c r="AC28" s="61"/>
      <c r="AD28" s="61"/>
      <c r="AE28" s="61"/>
      <c r="AF28" s="61"/>
      <c r="AG28" s="61"/>
      <c r="AH28" s="61"/>
      <c r="AI28" s="61"/>
      <c r="AJ28" s="61"/>
      <c r="AK28" s="61"/>
      <c r="AL28" s="61"/>
      <c r="AM28" s="61"/>
      <c r="AN28" s="61"/>
      <c r="AO28" s="61"/>
      <c r="AP28" s="61"/>
      <c r="AQ28" s="61"/>
      <c r="AR28" s="61"/>
      <c r="AS28" s="61"/>
      <c r="AT28" s="61"/>
      <c r="AU28" s="61"/>
      <c r="AV28" s="61"/>
      <c r="AW28" s="61"/>
      <c r="AX28" s="61"/>
      <c r="AY28" s="61"/>
      <c r="AZ28" s="61"/>
      <c r="BA28" s="61"/>
      <c r="BB28" s="61"/>
      <c r="BC28" s="61"/>
      <c r="BD28" s="61"/>
      <c r="BE28" s="61"/>
      <c r="BF28" s="61"/>
      <c r="BG28" s="61"/>
      <c r="BH28" s="61"/>
      <c r="BI28" s="61"/>
      <c r="BJ28" s="61"/>
      <c r="BK28" s="61"/>
      <c r="BL28" s="61"/>
      <c r="BM28" s="61"/>
      <c r="BN28" s="61"/>
      <c r="BO28" s="61"/>
      <c r="BP28" s="61"/>
      <c r="BQ28" s="61"/>
      <c r="BR28" s="61"/>
      <c r="BS28" s="61"/>
      <c r="BT28" s="61"/>
      <c r="BU28" s="61"/>
      <c r="BV28" s="61"/>
      <c r="BW28" s="61"/>
      <c r="BX28" s="61"/>
      <c r="BY28" s="61"/>
      <c r="BZ28" s="61"/>
      <c r="CA28" s="61"/>
      <c r="CB28" s="61"/>
      <c r="CC28" s="61"/>
      <c r="CD28" s="61"/>
      <c r="CE28" s="61"/>
      <c r="CF28" s="61"/>
      <c r="CG28" s="61"/>
      <c r="CH28" s="61"/>
      <c r="CI28" s="61"/>
      <c r="CJ28" s="61"/>
      <c r="CK28" s="61"/>
      <c r="CL28" s="61"/>
      <c r="CM28" s="61"/>
      <c r="CN28" s="61"/>
      <c r="CO28" s="61"/>
      <c r="CP28" s="61"/>
      <c r="CQ28" s="61"/>
      <c r="CR28" s="61"/>
      <c r="CS28" s="61"/>
      <c r="CT28" s="61"/>
      <c r="CU28" s="61"/>
      <c r="CV28" s="61"/>
      <c r="CW28" s="61"/>
      <c r="CX28" s="61"/>
      <c r="CY28" s="61"/>
      <c r="CZ28" s="61"/>
      <c r="DA28" s="61"/>
      <c r="DB28" s="61"/>
      <c r="DC28" s="61"/>
      <c r="DD28" s="61"/>
      <c r="DE28" s="61"/>
      <c r="DF28" s="61"/>
      <c r="DG28" s="61"/>
      <c r="DH28" s="61"/>
      <c r="DI28" s="61"/>
      <c r="DJ28" s="61"/>
      <c r="DK28" s="61"/>
      <c r="DL28" s="61"/>
      <c r="DM28" s="61"/>
      <c r="DN28" s="61"/>
      <c r="DO28" s="61"/>
      <c r="DP28" s="61"/>
      <c r="DQ28" s="61"/>
      <c r="DR28" s="61"/>
      <c r="DS28" s="61"/>
      <c r="DT28" s="61"/>
      <c r="DU28" s="61"/>
      <c r="DV28" s="61"/>
      <c r="DW28" s="61"/>
      <c r="DX28" s="61"/>
      <c r="DY28" s="61"/>
      <c r="DZ28" s="61"/>
      <c r="EA28" s="61"/>
      <c r="EB28" s="61"/>
      <c r="EC28" s="61"/>
      <c r="ED28" s="61"/>
      <c r="EE28" s="61"/>
      <c r="EF28" s="61"/>
      <c r="EG28" s="61"/>
      <c r="EH28" s="61"/>
      <c r="EI28" s="61"/>
      <c r="EJ28" s="61"/>
      <c r="EK28" s="61"/>
      <c r="EL28" s="61"/>
      <c r="EM28" s="61"/>
      <c r="EN28" s="61"/>
      <c r="EO28" s="61"/>
      <c r="EP28" s="61"/>
      <c r="EQ28" s="61"/>
      <c r="ER28" s="61"/>
      <c r="ES28" s="61"/>
      <c r="ET28" s="61"/>
      <c r="EU28" s="61"/>
      <c r="EV28" s="61"/>
      <c r="EW28" s="61"/>
      <c r="EX28" s="61"/>
      <c r="EY28" s="61"/>
      <c r="EZ28" s="61"/>
      <c r="FA28" s="61"/>
      <c r="FB28" s="61"/>
      <c r="FC28" s="61"/>
      <c r="FD28" s="61"/>
      <c r="FE28" s="61"/>
      <c r="FF28" s="61"/>
      <c r="FG28" s="61"/>
      <c r="FH28" s="61"/>
      <c r="FI28" s="61"/>
      <c r="FJ28" s="61"/>
      <c r="FK28" s="61"/>
      <c r="FL28" s="61"/>
      <c r="FM28" s="61"/>
      <c r="FN28" s="61"/>
      <c r="FO28" s="61"/>
      <c r="FP28" s="61"/>
      <c r="FQ28" s="61"/>
      <c r="FR28" s="61"/>
      <c r="FS28" s="61"/>
      <c r="FT28" s="61"/>
      <c r="FU28" s="61"/>
      <c r="FV28" s="61"/>
      <c r="FW28" s="61"/>
      <c r="FX28" s="61"/>
      <c r="FY28" s="61"/>
      <c r="FZ28" s="61"/>
      <c r="GA28" s="61"/>
      <c r="GB28" s="61"/>
      <c r="GC28" s="61"/>
      <c r="GD28" s="61"/>
      <c r="GE28" s="61"/>
      <c r="GF28" s="61"/>
      <c r="GG28" s="61"/>
      <c r="GH28" s="61"/>
      <c r="GI28" s="61"/>
      <c r="GJ28" s="61"/>
      <c r="GK28" s="61"/>
      <c r="GL28" s="61"/>
      <c r="GM28" s="61"/>
      <c r="GN28" s="61"/>
      <c r="GO28" s="61"/>
      <c r="GP28" s="61"/>
      <c r="GQ28" s="61"/>
      <c r="GR28" s="61"/>
      <c r="GS28" s="61"/>
      <c r="GT28" s="61"/>
      <c r="GU28" s="61"/>
      <c r="GV28" s="61"/>
      <c r="GW28" s="61"/>
      <c r="GX28" s="61"/>
      <c r="GY28" s="61"/>
      <c r="GZ28" s="61"/>
      <c r="HA28" s="61"/>
      <c r="HB28" s="61"/>
      <c r="HC28" s="61"/>
      <c r="HD28" s="61"/>
      <c r="HE28" s="61"/>
      <c r="HF28" s="61"/>
      <c r="HG28" s="61"/>
      <c r="HH28" s="61"/>
      <c r="HI28" s="61"/>
      <c r="HJ28" s="61"/>
      <c r="HK28" s="61"/>
      <c r="HL28" s="61"/>
      <c r="HM28" s="61"/>
      <c r="HN28" s="61"/>
      <c r="HO28" s="61"/>
      <c r="HP28" s="61"/>
      <c r="HQ28" s="61"/>
      <c r="HR28" s="61"/>
      <c r="HS28" s="61"/>
      <c r="HT28" s="61"/>
      <c r="HU28" s="61"/>
      <c r="HV28" s="61"/>
      <c r="HW28" s="61"/>
      <c r="HX28" s="61"/>
      <c r="HY28" s="61"/>
      <c r="HZ28" s="61"/>
      <c r="IA28" s="61"/>
      <c r="IB28" s="61"/>
      <c r="IC28" s="61"/>
      <c r="ID28" s="61"/>
      <c r="IE28" s="61"/>
      <c r="IF28" s="61"/>
      <c r="IG28" s="61"/>
      <c r="IH28" s="61"/>
      <c r="II28" s="61"/>
      <c r="IJ28" s="61"/>
      <c r="IK28" s="61"/>
      <c r="IL28" s="61"/>
      <c r="IM28" s="61"/>
      <c r="IN28" s="61"/>
      <c r="IO28" s="61"/>
      <c r="IP28" s="61"/>
      <c r="IQ28" s="61"/>
      <c r="IR28" s="61"/>
      <c r="IS28" s="61"/>
      <c r="IT28" s="61"/>
      <c r="IU28" s="61"/>
      <c r="IV28" s="61"/>
      <c r="IW28" s="61"/>
      <c r="IX28" s="61"/>
      <c r="IY28" s="61"/>
      <c r="IZ28" s="61"/>
      <c r="JA28" s="61"/>
      <c r="JB28" s="61"/>
      <c r="JC28" s="61"/>
      <c r="JD28" s="61"/>
      <c r="JE28" s="61"/>
      <c r="JF28" s="61"/>
      <c r="JG28" s="61"/>
      <c r="JH28" s="61"/>
      <c r="JI28" s="61"/>
      <c r="JJ28" s="61"/>
      <c r="JK28" s="61"/>
      <c r="JL28" s="61"/>
      <c r="JM28" s="61"/>
      <c r="JN28" s="61"/>
      <c r="JO28" s="61"/>
      <c r="JP28" s="61"/>
      <c r="JQ28" s="61"/>
      <c r="JR28" s="61"/>
      <c r="JS28" s="61"/>
      <c r="JT28" s="61"/>
      <c r="JU28" s="61"/>
      <c r="JV28" s="61"/>
      <c r="JW28" s="61"/>
      <c r="JX28" s="61"/>
      <c r="JY28" s="61"/>
      <c r="JZ28" s="61"/>
      <c r="KA28" s="61"/>
      <c r="KB28" s="61"/>
      <c r="KC28" s="61"/>
      <c r="KD28" s="61"/>
      <c r="KE28" s="61"/>
      <c r="KF28" s="61"/>
      <c r="KG28" s="61"/>
      <c r="KH28" s="61"/>
      <c r="KI28" s="61"/>
      <c r="KJ28" s="61"/>
      <c r="KK28" s="61"/>
      <c r="KL28" s="61"/>
      <c r="KM28" s="61"/>
      <c r="KN28" s="61"/>
      <c r="KO28" s="61"/>
      <c r="KP28" s="61"/>
      <c r="KQ28" s="61"/>
      <c r="KR28" s="61"/>
      <c r="KS28" s="61"/>
      <c r="KT28" s="61"/>
      <c r="KU28" s="61"/>
      <c r="KV28" s="61"/>
      <c r="KW28" s="61"/>
      <c r="KX28" s="61"/>
      <c r="KY28" s="61"/>
      <c r="KZ28" s="61"/>
      <c r="LA28" s="61"/>
      <c r="LB28" s="61"/>
      <c r="LC28" s="61"/>
      <c r="LD28" s="61"/>
      <c r="LE28" s="61"/>
      <c r="LF28" s="61"/>
      <c r="LG28" s="61"/>
      <c r="LH28" s="61"/>
      <c r="LI28" s="61"/>
      <c r="LJ28" s="61"/>
      <c r="LK28" s="61"/>
      <c r="LL28" s="61"/>
      <c r="LM28" s="61"/>
      <c r="LN28" s="61"/>
      <c r="LO28" s="61"/>
      <c r="LP28" s="61"/>
      <c r="LQ28" s="61"/>
      <c r="LR28" s="61"/>
      <c r="LS28" s="61"/>
      <c r="LT28" s="61"/>
      <c r="LU28" s="61"/>
      <c r="LV28" s="61"/>
      <c r="LW28" s="61"/>
      <c r="LX28" s="61"/>
      <c r="LY28" s="61"/>
      <c r="LZ28" s="61"/>
      <c r="MA28" s="61"/>
      <c r="MB28" s="61"/>
      <c r="MC28" s="61"/>
      <c r="MD28" s="61"/>
      <c r="ME28" s="61"/>
      <c r="MF28" s="61"/>
      <c r="MG28" s="61"/>
      <c r="MH28" s="61"/>
      <c r="MI28" s="61"/>
      <c r="MJ28" s="61"/>
      <c r="MK28" s="61"/>
      <c r="ML28" s="61"/>
      <c r="MM28" s="61"/>
      <c r="MN28" s="61"/>
      <c r="MO28" s="61"/>
      <c r="MP28" s="61"/>
      <c r="MQ28" s="61"/>
      <c r="MR28" s="61"/>
      <c r="MS28" s="61"/>
      <c r="MT28" s="61"/>
      <c r="MU28" s="61"/>
      <c r="MV28" s="61"/>
      <c r="MW28" s="61"/>
      <c r="MX28" s="61"/>
      <c r="MY28" s="61"/>
      <c r="MZ28" s="61"/>
      <c r="NA28" s="61"/>
      <c r="NB28" s="61"/>
      <c r="NC28" s="61"/>
      <c r="ND28" s="61"/>
      <c r="NE28" s="61"/>
      <c r="NF28" s="61"/>
      <c r="NG28" s="61"/>
      <c r="NH28" s="61"/>
      <c r="NI28" s="61"/>
      <c r="NJ28" s="61"/>
      <c r="NK28" s="61"/>
      <c r="NL28" s="61"/>
      <c r="NM28" s="61"/>
      <c r="NN28" s="61"/>
      <c r="NO28" s="61"/>
      <c r="NP28" s="61"/>
      <c r="NQ28" s="61"/>
      <c r="NR28" s="61"/>
      <c r="NS28" s="61"/>
      <c r="NT28" s="61"/>
      <c r="NU28" s="61"/>
      <c r="NV28" s="61"/>
      <c r="NW28" s="61"/>
      <c r="NX28" s="61"/>
      <c r="NY28" s="61"/>
      <c r="NZ28" s="61"/>
      <c r="OA28" s="61"/>
      <c r="OB28" s="61"/>
      <c r="OC28" s="61"/>
      <c r="OD28" s="61"/>
      <c r="OE28" s="61"/>
      <c r="OF28" s="61"/>
      <c r="OG28" s="61"/>
      <c r="OH28" s="61"/>
      <c r="OI28" s="61"/>
      <c r="OJ28" s="61"/>
      <c r="OK28" s="61"/>
      <c r="OL28" s="61"/>
      <c r="OM28" s="61"/>
      <c r="ON28" s="61"/>
      <c r="OO28" s="61"/>
      <c r="OP28" s="61"/>
      <c r="OQ28" s="61"/>
      <c r="OR28" s="61"/>
      <c r="OS28" s="61"/>
      <c r="OT28" s="61"/>
      <c r="OU28" s="61"/>
      <c r="OV28" s="61"/>
      <c r="OW28" s="61"/>
      <c r="OX28" s="61"/>
      <c r="OY28" s="61"/>
      <c r="OZ28" s="61"/>
      <c r="PA28" s="61"/>
      <c r="PB28" s="61"/>
      <c r="PC28" s="61"/>
      <c r="PD28" s="61"/>
      <c r="PE28" s="61"/>
      <c r="PF28" s="61"/>
      <c r="PG28" s="61"/>
      <c r="PH28" s="61"/>
      <c r="PI28" s="61"/>
      <c r="PJ28" s="61"/>
      <c r="PK28" s="61"/>
      <c r="PL28" s="61"/>
      <c r="PM28" s="61"/>
      <c r="PN28" s="61"/>
      <c r="PO28" s="61"/>
      <c r="PP28" s="61"/>
      <c r="PQ28" s="61"/>
      <c r="PR28" s="61"/>
      <c r="PS28" s="61"/>
      <c r="PT28" s="61"/>
      <c r="PU28" s="61"/>
      <c r="PV28" s="61"/>
      <c r="PW28" s="61"/>
      <c r="PX28" s="61"/>
      <c r="PY28" s="61"/>
      <c r="PZ28" s="61"/>
      <c r="QA28" s="61"/>
      <c r="QB28" s="61"/>
      <c r="QC28" s="61"/>
      <c r="QD28" s="61"/>
      <c r="QE28" s="61"/>
      <c r="QF28" s="61"/>
      <c r="QG28" s="61"/>
      <c r="QH28" s="61"/>
      <c r="QI28" s="61"/>
      <c r="QJ28" s="61"/>
      <c r="QK28" s="61"/>
      <c r="QL28" s="61"/>
      <c r="QM28" s="61"/>
      <c r="QN28" s="61"/>
      <c r="QO28" s="61"/>
      <c r="QP28" s="61"/>
      <c r="QQ28" s="61"/>
      <c r="QR28" s="61"/>
      <c r="QS28" s="61"/>
      <c r="QT28" s="61"/>
      <c r="QU28" s="61"/>
      <c r="QV28" s="61"/>
      <c r="QW28" s="61"/>
      <c r="QX28" s="61"/>
      <c r="QY28" s="61"/>
      <c r="QZ28" s="61"/>
      <c r="RA28" s="61"/>
      <c r="RB28" s="61"/>
      <c r="RC28" s="61"/>
      <c r="RD28" s="61"/>
      <c r="RE28" s="61"/>
      <c r="RF28" s="61"/>
      <c r="RG28" s="61"/>
      <c r="RH28" s="61"/>
      <c r="RI28" s="61"/>
      <c r="RJ28" s="61"/>
      <c r="RK28" s="61"/>
      <c r="RL28" s="61"/>
      <c r="RM28" s="61"/>
      <c r="RN28" s="61"/>
      <c r="RO28" s="61"/>
      <c r="RP28" s="61"/>
      <c r="RQ28" s="61"/>
      <c r="RR28" s="61"/>
      <c r="RS28" s="61"/>
      <c r="RT28" s="61"/>
      <c r="RU28" s="61"/>
      <c r="RV28" s="61"/>
      <c r="RW28" s="61"/>
      <c r="RX28" s="61"/>
      <c r="RY28" s="61"/>
      <c r="RZ28" s="61"/>
      <c r="SA28" s="61"/>
      <c r="SB28" s="61"/>
      <c r="SC28" s="61"/>
      <c r="SD28" s="61"/>
      <c r="SE28" s="61"/>
      <c r="SF28" s="61"/>
      <c r="SG28" s="61"/>
      <c r="SH28" s="61"/>
      <c r="SI28" s="61"/>
      <c r="SJ28" s="61"/>
      <c r="SK28" s="61"/>
      <c r="SL28" s="61"/>
      <c r="SM28" s="61"/>
      <c r="SN28" s="61"/>
      <c r="SO28" s="61"/>
      <c r="SP28" s="61"/>
      <c r="SQ28" s="61"/>
      <c r="SR28" s="61"/>
      <c r="SS28" s="61"/>
      <c r="ST28" s="61"/>
      <c r="SU28" s="61"/>
      <c r="SV28" s="61"/>
      <c r="SW28" s="61"/>
      <c r="SX28" s="61"/>
      <c r="SY28" s="61"/>
      <c r="SZ28" s="61"/>
      <c r="TA28" s="61"/>
      <c r="TB28" s="61"/>
      <c r="TC28" s="61"/>
      <c r="TD28" s="61"/>
      <c r="TE28" s="61"/>
      <c r="TF28" s="61"/>
      <c r="TG28" s="61"/>
      <c r="TH28" s="61"/>
      <c r="TI28" s="61"/>
      <c r="TJ28" s="61"/>
      <c r="TK28" s="61"/>
      <c r="TL28" s="61"/>
      <c r="TM28" s="61"/>
      <c r="TN28" s="61"/>
      <c r="TO28" s="61"/>
      <c r="TP28" s="61"/>
      <c r="TQ28" s="61"/>
      <c r="TR28" s="61"/>
      <c r="TS28" s="61"/>
      <c r="TT28" s="61"/>
      <c r="TU28" s="61"/>
      <c r="TV28" s="61"/>
      <c r="TW28" s="61"/>
      <c r="TX28" s="61"/>
      <c r="TY28" s="61"/>
      <c r="TZ28" s="61"/>
      <c r="UA28" s="61"/>
      <c r="UB28" s="61"/>
      <c r="UC28" s="61"/>
      <c r="UD28" s="61"/>
      <c r="UE28" s="61"/>
      <c r="UF28" s="61"/>
      <c r="UG28" s="61"/>
      <c r="UH28" s="61"/>
      <c r="UI28" s="61"/>
      <c r="UJ28" s="61"/>
      <c r="UK28" s="61"/>
      <c r="UL28" s="61"/>
      <c r="UM28" s="61"/>
      <c r="UN28" s="61"/>
      <c r="UO28" s="61"/>
      <c r="UP28" s="61"/>
      <c r="UQ28" s="61"/>
      <c r="UR28" s="61"/>
      <c r="US28" s="61"/>
      <c r="UT28" s="61"/>
      <c r="UU28" s="61"/>
      <c r="UV28" s="61"/>
      <c r="UW28" s="61"/>
      <c r="UX28" s="61"/>
      <c r="UY28" s="61"/>
      <c r="UZ28" s="61"/>
      <c r="VA28" s="61"/>
      <c r="VB28" s="61"/>
      <c r="VC28" s="61"/>
      <c r="VD28" s="61"/>
      <c r="VE28" s="61"/>
      <c r="VF28" s="61"/>
      <c r="VG28" s="61"/>
      <c r="VH28" s="61"/>
      <c r="VI28" s="61"/>
      <c r="VJ28" s="61"/>
      <c r="VK28" s="61"/>
      <c r="VL28" s="61"/>
      <c r="VM28" s="61"/>
      <c r="VN28" s="61"/>
      <c r="VO28" s="61"/>
      <c r="VP28" s="61"/>
      <c r="VQ28" s="61"/>
      <c r="VR28" s="61"/>
      <c r="VS28" s="61"/>
      <c r="VT28" s="61"/>
      <c r="VU28" s="61"/>
      <c r="VV28" s="61"/>
      <c r="VW28" s="61"/>
      <c r="VX28" s="61"/>
      <c r="VY28" s="61"/>
      <c r="VZ28" s="61"/>
      <c r="WA28" s="61"/>
      <c r="WB28" s="61"/>
      <c r="WC28" s="61"/>
      <c r="WD28" s="61"/>
      <c r="WE28" s="61"/>
      <c r="WF28" s="61"/>
      <c r="WG28" s="61"/>
      <c r="WH28" s="61"/>
      <c r="WI28" s="61"/>
      <c r="WJ28" s="61"/>
      <c r="WK28" s="61"/>
      <c r="WL28" s="61"/>
      <c r="WM28" s="61"/>
      <c r="WN28" s="61"/>
      <c r="WO28" s="61"/>
      <c r="WP28" s="61"/>
      <c r="WQ28" s="61"/>
      <c r="WR28" s="61"/>
      <c r="WS28" s="61"/>
      <c r="WT28" s="61"/>
      <c r="WU28" s="61"/>
      <c r="WV28" s="61"/>
      <c r="WW28" s="61"/>
      <c r="WX28" s="61"/>
      <c r="WY28" s="61"/>
      <c r="WZ28" s="61"/>
      <c r="XA28" s="61"/>
      <c r="XB28" s="61"/>
      <c r="XC28" s="61"/>
      <c r="XD28" s="61"/>
      <c r="XE28" s="61"/>
      <c r="XF28" s="61"/>
      <c r="XG28" s="61"/>
      <c r="XH28" s="61"/>
      <c r="XI28" s="61"/>
      <c r="XJ28" s="61"/>
      <c r="XK28" s="61"/>
      <c r="XL28" s="61"/>
      <c r="XM28" s="61"/>
      <c r="XN28" s="61"/>
      <c r="XO28" s="61"/>
      <c r="XP28" s="61"/>
      <c r="XQ28" s="61"/>
      <c r="XR28" s="61"/>
      <c r="XS28" s="61"/>
      <c r="XT28" s="61"/>
      <c r="XU28" s="61"/>
      <c r="XV28" s="61"/>
      <c r="XW28" s="61"/>
      <c r="XX28" s="61"/>
      <c r="XY28" s="61"/>
      <c r="XZ28" s="61"/>
      <c r="YA28" s="61"/>
      <c r="YB28" s="61"/>
      <c r="YC28" s="61"/>
      <c r="YD28" s="61"/>
      <c r="YE28" s="61"/>
      <c r="YF28" s="61"/>
      <c r="YG28" s="61"/>
      <c r="YH28" s="61"/>
      <c r="YI28" s="61"/>
      <c r="YJ28" s="61"/>
      <c r="YK28" s="61"/>
      <c r="YL28" s="61"/>
      <c r="YM28" s="61"/>
      <c r="YN28" s="61"/>
      <c r="YO28" s="61"/>
      <c r="YP28" s="61"/>
      <c r="YQ28" s="61"/>
      <c r="YR28" s="61"/>
      <c r="YS28" s="61"/>
      <c r="YT28" s="61"/>
      <c r="YU28" s="61"/>
      <c r="YV28" s="61"/>
      <c r="YW28" s="61"/>
      <c r="YX28" s="61"/>
      <c r="YY28" s="61"/>
      <c r="YZ28" s="61"/>
      <c r="ZA28" s="61"/>
      <c r="ZB28" s="61"/>
      <c r="ZC28" s="61"/>
      <c r="ZD28" s="61"/>
      <c r="ZE28" s="61"/>
      <c r="ZF28" s="61"/>
      <c r="ZG28" s="61"/>
      <c r="ZH28" s="61"/>
      <c r="ZI28" s="61"/>
      <c r="ZJ28" s="61"/>
      <c r="ZK28" s="61"/>
      <c r="ZL28" s="61"/>
      <c r="ZM28" s="61"/>
      <c r="ZN28" s="61"/>
      <c r="ZO28" s="61"/>
      <c r="ZP28" s="61"/>
      <c r="ZQ28" s="61"/>
      <c r="ZR28" s="61"/>
      <c r="ZS28" s="61"/>
      <c r="ZT28" s="61"/>
      <c r="ZU28" s="61"/>
      <c r="ZV28" s="61"/>
      <c r="ZW28" s="61"/>
      <c r="ZX28" s="61"/>
      <c r="ZY28" s="61"/>
      <c r="ZZ28" s="61"/>
      <c r="AAA28" s="61"/>
      <c r="AAB28" s="61"/>
      <c r="AAC28" s="61"/>
      <c r="AAD28" s="61"/>
      <c r="AAE28" s="61"/>
      <c r="AAF28" s="61"/>
      <c r="AAG28" s="61"/>
      <c r="AAH28" s="61"/>
      <c r="AAI28" s="61"/>
      <c r="AAJ28" s="61"/>
      <c r="AAK28" s="61"/>
      <c r="AAL28" s="61"/>
      <c r="AAM28" s="61"/>
      <c r="AAN28" s="61"/>
      <c r="AAO28" s="61"/>
      <c r="AAP28" s="61"/>
      <c r="AAQ28" s="61"/>
      <c r="AAR28" s="61"/>
      <c r="AAS28" s="61"/>
      <c r="AAT28" s="61"/>
      <c r="AAU28" s="61"/>
      <c r="AAV28" s="61"/>
      <c r="AAW28" s="61"/>
      <c r="AAX28" s="61"/>
      <c r="AAY28" s="61"/>
      <c r="AAZ28" s="61"/>
      <c r="ABA28" s="61"/>
      <c r="ABB28" s="61"/>
      <c r="ABC28" s="61"/>
      <c r="ABD28" s="61"/>
      <c r="ABE28" s="61"/>
      <c r="ABF28" s="61"/>
      <c r="ABG28" s="61"/>
      <c r="ABH28" s="61"/>
      <c r="ABI28" s="61"/>
      <c r="ABJ28" s="61"/>
      <c r="ABK28" s="61"/>
      <c r="ABL28" s="61"/>
      <c r="ABM28" s="61"/>
      <c r="ABN28" s="61"/>
      <c r="ABO28" s="61"/>
      <c r="ABP28" s="61"/>
      <c r="ABQ28" s="61"/>
      <c r="ABR28" s="61"/>
      <c r="ABS28" s="61"/>
      <c r="ABT28" s="61"/>
      <c r="ABU28" s="61"/>
      <c r="ABV28" s="61"/>
      <c r="ABW28" s="61"/>
      <c r="ABX28" s="61"/>
      <c r="ABY28" s="61"/>
      <c r="ABZ28" s="61"/>
      <c r="ACA28" s="61"/>
      <c r="ACB28" s="61"/>
      <c r="ACC28" s="61"/>
      <c r="ACD28" s="61"/>
      <c r="ACE28" s="61"/>
      <c r="ACF28" s="61"/>
      <c r="ACG28" s="61"/>
      <c r="ACH28" s="61"/>
      <c r="ACI28" s="61"/>
      <c r="ACJ28" s="61"/>
      <c r="ACK28" s="61"/>
      <c r="ACL28" s="61"/>
      <c r="ACM28" s="61"/>
      <c r="ACN28" s="61"/>
      <c r="ACO28" s="61"/>
      <c r="ACP28" s="61"/>
      <c r="ACQ28" s="61"/>
      <c r="ACR28" s="61"/>
      <c r="ACS28" s="61"/>
      <c r="ACT28" s="61"/>
      <c r="ACU28" s="61"/>
      <c r="ACV28" s="61"/>
      <c r="ACW28" s="61"/>
      <c r="ACX28" s="61"/>
      <c r="ACY28" s="61"/>
      <c r="ACZ28" s="61"/>
      <c r="ADA28" s="61"/>
      <c r="ADB28" s="61"/>
      <c r="ADC28" s="61"/>
      <c r="ADD28" s="61"/>
      <c r="ADE28" s="61"/>
      <c r="ADF28" s="61"/>
      <c r="ADG28" s="61"/>
      <c r="ADH28" s="61"/>
      <c r="ADI28" s="61"/>
      <c r="ADJ28" s="61"/>
      <c r="ADK28" s="61"/>
      <c r="ADL28" s="61"/>
      <c r="ADM28" s="61"/>
      <c r="ADN28" s="61"/>
      <c r="ADO28" s="61"/>
      <c r="ADP28" s="61"/>
      <c r="ADQ28" s="61"/>
      <c r="ADR28" s="61"/>
      <c r="ADS28" s="61"/>
      <c r="ADT28" s="61"/>
      <c r="ADU28" s="61"/>
      <c r="ADV28" s="61"/>
      <c r="ADW28" s="61"/>
      <c r="ADX28" s="61"/>
      <c r="ADY28" s="61"/>
      <c r="ADZ28" s="61"/>
      <c r="AEA28" s="61"/>
      <c r="AEB28" s="61"/>
      <c r="AEC28" s="61"/>
      <c r="AED28" s="61"/>
      <c r="AEE28" s="61"/>
      <c r="AEF28" s="61"/>
      <c r="AEG28" s="61"/>
      <c r="AEH28" s="61"/>
      <c r="AEI28" s="61"/>
      <c r="AEJ28" s="61"/>
      <c r="AEK28" s="61"/>
      <c r="AEL28" s="61"/>
      <c r="AEM28" s="61"/>
      <c r="AEN28" s="61"/>
      <c r="AEO28" s="61"/>
      <c r="AEP28" s="61"/>
      <c r="AEQ28" s="61"/>
      <c r="AER28" s="61"/>
      <c r="AES28" s="61"/>
      <c r="AET28" s="61"/>
      <c r="AEU28" s="61"/>
      <c r="AEV28" s="61"/>
      <c r="AEW28" s="61"/>
      <c r="AEX28" s="61"/>
      <c r="AEY28" s="61"/>
      <c r="AEZ28" s="61"/>
      <c r="AFA28" s="61"/>
      <c r="AFB28" s="61"/>
      <c r="AFC28" s="61"/>
      <c r="AFD28" s="61"/>
      <c r="AFE28" s="61"/>
      <c r="AFF28" s="61"/>
      <c r="AFG28" s="61"/>
      <c r="AFH28" s="61"/>
      <c r="AFI28" s="61"/>
      <c r="AFJ28" s="61"/>
      <c r="AFK28" s="61"/>
      <c r="AFL28" s="61"/>
      <c r="AFM28" s="61"/>
      <c r="AFN28" s="61"/>
      <c r="AFO28" s="61"/>
      <c r="AFP28" s="61"/>
      <c r="AFQ28" s="61"/>
      <c r="AFR28" s="61"/>
      <c r="AFS28" s="61"/>
      <c r="AFT28" s="61"/>
      <c r="AFU28" s="61"/>
      <c r="AFV28" s="61"/>
      <c r="AFW28" s="61"/>
      <c r="AFX28" s="61"/>
      <c r="AFY28" s="61"/>
      <c r="AFZ28" s="61"/>
      <c r="AGA28" s="61"/>
      <c r="AGB28" s="61"/>
      <c r="AGC28" s="61"/>
      <c r="AGD28" s="61"/>
      <c r="AGE28" s="61"/>
      <c r="AGF28" s="61"/>
      <c r="AGG28" s="61"/>
      <c r="AGH28" s="61"/>
      <c r="AGI28" s="61"/>
      <c r="AGJ28" s="61"/>
      <c r="AGK28" s="61"/>
      <c r="AGL28" s="61"/>
      <c r="AGM28" s="61"/>
      <c r="AGN28" s="61"/>
      <c r="AGO28" s="61"/>
      <c r="AGP28" s="61"/>
      <c r="AGQ28" s="61"/>
      <c r="AGR28" s="61"/>
      <c r="AGS28" s="61"/>
      <c r="AGT28" s="61"/>
      <c r="AGU28" s="61"/>
      <c r="AGV28" s="61"/>
      <c r="AGW28" s="61"/>
      <c r="AGX28" s="61"/>
      <c r="AGY28" s="61"/>
      <c r="AGZ28" s="61"/>
      <c r="AHA28" s="61"/>
      <c r="AHB28" s="61"/>
      <c r="AHC28" s="61"/>
      <c r="AHD28" s="61"/>
      <c r="AHE28" s="61"/>
      <c r="AHF28" s="61"/>
      <c r="AHG28" s="61"/>
      <c r="AHH28" s="61"/>
      <c r="AHI28" s="61"/>
      <c r="AHJ28" s="61"/>
      <c r="AHK28" s="61"/>
      <c r="AHL28" s="61"/>
      <c r="AHM28" s="61"/>
      <c r="AHN28" s="61"/>
      <c r="AHO28" s="61"/>
      <c r="AHP28" s="61"/>
      <c r="AHQ28" s="61"/>
      <c r="AHR28" s="61"/>
      <c r="AHS28" s="61"/>
      <c r="AHT28" s="61"/>
      <c r="AHU28" s="61"/>
      <c r="AHV28" s="61"/>
      <c r="AHW28" s="61"/>
      <c r="AHX28" s="61"/>
      <c r="AHY28" s="61"/>
      <c r="AHZ28" s="61"/>
      <c r="AIA28" s="61"/>
      <c r="AIB28" s="61"/>
      <c r="AIC28" s="61"/>
      <c r="AID28" s="61"/>
      <c r="AIE28" s="61"/>
      <c r="AIF28" s="61"/>
      <c r="AIG28" s="61"/>
      <c r="AIH28" s="61"/>
      <c r="AII28" s="61"/>
      <c r="AIJ28" s="61"/>
      <c r="AIK28" s="61"/>
      <c r="AIL28" s="61"/>
      <c r="AIM28" s="61"/>
      <c r="AIN28" s="61"/>
      <c r="AIO28" s="61"/>
      <c r="AIP28" s="61"/>
      <c r="AIQ28" s="61"/>
      <c r="AIR28" s="61"/>
      <c r="AIS28" s="61"/>
      <c r="AIT28" s="61"/>
      <c r="AIU28" s="61"/>
      <c r="AIV28" s="61"/>
      <c r="AIW28" s="61"/>
      <c r="AIX28" s="61"/>
      <c r="AIY28" s="61"/>
      <c r="AIZ28" s="61"/>
      <c r="AJA28" s="61"/>
      <c r="AJB28" s="61"/>
      <c r="AJC28" s="61"/>
      <c r="AJD28" s="61"/>
      <c r="AJE28" s="61"/>
      <c r="AJF28" s="61"/>
      <c r="AJG28" s="61"/>
      <c r="AJH28" s="61"/>
      <c r="AJI28" s="61"/>
      <c r="AJJ28" s="61"/>
      <c r="AJK28" s="61"/>
      <c r="AJL28" s="61"/>
      <c r="AJM28" s="61"/>
      <c r="AJN28" s="61"/>
      <c r="AJO28" s="61"/>
      <c r="AJP28" s="61"/>
      <c r="AJQ28" s="61"/>
      <c r="AJR28" s="61"/>
      <c r="AJS28" s="61"/>
      <c r="AJT28" s="61"/>
      <c r="AJU28" s="61"/>
      <c r="AJV28" s="61"/>
      <c r="AJW28" s="61"/>
      <c r="AJX28" s="61"/>
      <c r="AJY28" s="61"/>
      <c r="AJZ28" s="61"/>
      <c r="AKA28" s="61"/>
      <c r="AKB28" s="61"/>
      <c r="AKC28" s="61"/>
      <c r="AKD28" s="61"/>
      <c r="AKE28" s="61"/>
      <c r="AKF28" s="61"/>
      <c r="AKG28" s="61"/>
      <c r="AKH28" s="61"/>
      <c r="AKI28" s="61"/>
      <c r="AKJ28" s="61"/>
      <c r="AKK28" s="61"/>
      <c r="AKL28" s="61"/>
      <c r="AKM28" s="61"/>
      <c r="AKN28" s="61"/>
      <c r="AKO28" s="61"/>
      <c r="AKP28" s="61"/>
      <c r="AKQ28" s="61"/>
      <c r="AKR28" s="61"/>
      <c r="AKS28" s="61"/>
      <c r="AKT28" s="61"/>
      <c r="AKU28" s="61"/>
      <c r="AKV28" s="61"/>
      <c r="AKW28" s="61"/>
      <c r="AKX28" s="61"/>
      <c r="AKY28" s="61"/>
      <c r="AKZ28" s="61"/>
      <c r="ALA28" s="61"/>
      <c r="ALB28" s="61"/>
      <c r="ALC28" s="61"/>
      <c r="ALD28" s="61"/>
      <c r="ALE28" s="61"/>
      <c r="ALF28" s="61"/>
      <c r="ALG28" s="61"/>
      <c r="ALH28" s="61"/>
      <c r="ALI28" s="61"/>
      <c r="ALJ28" s="61"/>
      <c r="ALK28" s="61"/>
      <c r="ALL28" s="61"/>
      <c r="ALM28" s="61"/>
      <c r="ALN28" s="61"/>
      <c r="ALO28" s="61"/>
      <c r="ALP28" s="61"/>
      <c r="ALQ28" s="61"/>
      <c r="ALR28" s="61"/>
      <c r="ALS28" s="61"/>
      <c r="ALT28" s="61"/>
      <c r="ALU28" s="61"/>
      <c r="ALV28" s="61"/>
      <c r="ALW28" s="61"/>
      <c r="ALX28" s="61"/>
      <c r="ALY28" s="61"/>
      <c r="ALZ28" s="61"/>
      <c r="AMA28" s="61"/>
      <c r="AMB28" s="61"/>
      <c r="AMC28" s="61"/>
      <c r="AMD28" s="61"/>
      <c r="AME28" s="61"/>
      <c r="AMF28" s="61"/>
      <c r="AMG28" s="61"/>
      <c r="AMH28" s="61"/>
      <c r="AMI28" s="61"/>
      <c r="AMJ28" s="61"/>
      <c r="AMK28" s="61"/>
      <c r="AML28" s="61"/>
      <c r="AMM28" s="61"/>
      <c r="AMN28" s="61"/>
      <c r="AMO28" s="61"/>
      <c r="AMP28" s="61"/>
      <c r="AMQ28" s="61"/>
      <c r="AMR28" s="61"/>
      <c r="AMS28" s="61"/>
      <c r="AMT28" s="61"/>
      <c r="AMU28" s="61"/>
      <c r="AMV28" s="61"/>
      <c r="AMW28" s="61"/>
      <c r="AMX28" s="61"/>
      <c r="AMY28" s="61"/>
      <c r="AMZ28" s="61"/>
      <c r="ANA28" s="61"/>
      <c r="ANB28" s="61"/>
      <c r="ANC28" s="61"/>
      <c r="AND28" s="61"/>
      <c r="ANE28" s="61"/>
      <c r="ANF28" s="61"/>
      <c r="ANG28" s="61"/>
      <c r="ANH28" s="61"/>
      <c r="ANI28" s="61"/>
      <c r="ANJ28" s="61"/>
      <c r="ANK28" s="61"/>
      <c r="ANL28" s="61"/>
      <c r="ANM28" s="61"/>
      <c r="ANN28" s="61"/>
      <c r="ANO28" s="61"/>
      <c r="ANP28" s="61"/>
      <c r="ANQ28" s="61"/>
      <c r="ANR28" s="61"/>
      <c r="ANS28" s="61"/>
      <c r="ANT28" s="61"/>
      <c r="ANU28" s="61"/>
      <c r="ANV28" s="61"/>
      <c r="ANW28" s="61"/>
      <c r="ANX28" s="61"/>
      <c r="ANY28" s="61"/>
      <c r="ANZ28" s="61"/>
      <c r="AOA28" s="61"/>
      <c r="AOB28" s="61"/>
      <c r="AOC28" s="61"/>
      <c r="AOD28" s="61"/>
      <c r="AOE28" s="61"/>
      <c r="AOF28" s="61"/>
      <c r="AOG28" s="61"/>
      <c r="AOH28" s="61"/>
      <c r="AOI28" s="61"/>
      <c r="AOJ28" s="61"/>
      <c r="AOK28" s="61"/>
      <c r="AOL28" s="61"/>
      <c r="AOM28" s="61"/>
      <c r="AON28" s="61"/>
      <c r="AOO28" s="61"/>
      <c r="AOP28" s="61"/>
      <c r="AOQ28" s="61"/>
      <c r="AOR28" s="61"/>
      <c r="AOS28" s="61"/>
      <c r="AOT28" s="61"/>
      <c r="AOU28" s="61"/>
      <c r="AOV28" s="61"/>
      <c r="AOW28" s="61"/>
      <c r="AOX28" s="61"/>
      <c r="AOY28" s="61"/>
      <c r="AOZ28" s="61"/>
      <c r="APA28" s="61"/>
      <c r="APB28" s="61"/>
      <c r="APC28" s="61"/>
      <c r="APD28" s="61"/>
      <c r="APE28" s="61"/>
      <c r="APF28" s="61"/>
      <c r="APG28" s="61"/>
      <c r="APH28" s="61"/>
      <c r="API28" s="61"/>
      <c r="APJ28" s="61"/>
      <c r="APK28" s="61"/>
      <c r="APL28" s="61"/>
      <c r="APM28" s="61"/>
      <c r="APN28" s="61"/>
      <c r="APO28" s="61"/>
      <c r="APP28" s="61"/>
      <c r="APQ28" s="61"/>
      <c r="APR28" s="61"/>
      <c r="APS28" s="61"/>
      <c r="APT28" s="61"/>
      <c r="APU28" s="61"/>
      <c r="APV28" s="61"/>
      <c r="APW28" s="61"/>
      <c r="APX28" s="61"/>
      <c r="APY28" s="61"/>
      <c r="APZ28" s="61"/>
      <c r="AQA28" s="61"/>
      <c r="AQB28" s="61"/>
      <c r="AQC28" s="61"/>
      <c r="AQD28" s="61"/>
      <c r="AQE28" s="61"/>
      <c r="AQF28" s="61"/>
      <c r="AQG28" s="61"/>
      <c r="AQH28" s="61"/>
      <c r="AQI28" s="61"/>
      <c r="AQJ28" s="61"/>
      <c r="AQK28" s="61"/>
      <c r="AQL28" s="61"/>
      <c r="AQM28" s="61"/>
      <c r="AQN28" s="61"/>
      <c r="AQO28" s="61"/>
      <c r="AQP28" s="61"/>
      <c r="AQQ28" s="61"/>
      <c r="AQR28" s="61"/>
      <c r="AQS28" s="61"/>
      <c r="AQT28" s="61"/>
      <c r="AQU28" s="61"/>
      <c r="AQV28" s="61"/>
      <c r="AQW28" s="61"/>
      <c r="AQX28" s="61"/>
      <c r="AQY28" s="61"/>
      <c r="AQZ28" s="61"/>
      <c r="ARA28" s="61"/>
      <c r="ARB28" s="61"/>
      <c r="ARC28" s="61"/>
      <c r="ARD28" s="61"/>
      <c r="ARE28" s="61"/>
      <c r="ARF28" s="61"/>
      <c r="ARG28" s="61"/>
      <c r="ARH28" s="61"/>
      <c r="ARI28" s="61"/>
      <c r="ARJ28" s="61"/>
      <c r="ARK28" s="61"/>
      <c r="ARL28" s="61"/>
      <c r="ARM28" s="61"/>
      <c r="ARN28" s="61"/>
      <c r="ARO28" s="61"/>
      <c r="ARP28" s="61"/>
      <c r="ARQ28" s="61"/>
      <c r="ARR28" s="61"/>
      <c r="ARS28" s="61"/>
      <c r="ART28" s="61"/>
      <c r="ARU28" s="61"/>
      <c r="ARV28" s="61"/>
      <c r="ARW28" s="61"/>
      <c r="ARX28" s="61"/>
      <c r="ARY28" s="61"/>
      <c r="ARZ28" s="61"/>
      <c r="ASA28" s="61"/>
      <c r="ASB28" s="61"/>
      <c r="ASC28" s="61"/>
      <c r="ASD28" s="61"/>
      <c r="ASE28" s="61"/>
      <c r="ASF28" s="61"/>
      <c r="ASG28" s="61"/>
      <c r="ASH28" s="61"/>
      <c r="ASI28" s="61"/>
      <c r="ASJ28" s="61"/>
      <c r="ASK28" s="61"/>
      <c r="ASL28" s="61"/>
      <c r="ASM28" s="61"/>
      <c r="ASN28" s="61"/>
      <c r="ASO28" s="61"/>
      <c r="ASP28" s="61"/>
      <c r="ASQ28" s="61"/>
      <c r="ASR28" s="61"/>
      <c r="ASS28" s="61"/>
      <c r="AST28" s="61"/>
      <c r="ASU28" s="61"/>
      <c r="ASV28" s="61"/>
      <c r="ASW28" s="61"/>
      <c r="ASX28" s="61"/>
      <c r="ASY28" s="61"/>
      <c r="ASZ28" s="61"/>
      <c r="ATA28" s="61"/>
      <c r="ATB28" s="61"/>
      <c r="ATC28" s="61"/>
      <c r="ATD28" s="61"/>
      <c r="ATE28" s="61"/>
      <c r="ATF28" s="61"/>
      <c r="ATG28" s="61"/>
      <c r="ATH28" s="61"/>
      <c r="ATI28" s="61"/>
      <c r="ATJ28" s="61"/>
      <c r="ATK28" s="61"/>
      <c r="ATL28" s="61"/>
      <c r="ATM28" s="61"/>
      <c r="ATN28" s="61"/>
      <c r="ATO28" s="61"/>
      <c r="ATP28" s="61"/>
      <c r="ATQ28" s="61"/>
      <c r="ATR28" s="61"/>
      <c r="ATS28" s="61"/>
      <c r="ATT28" s="61"/>
      <c r="ATU28" s="61"/>
      <c r="ATV28" s="61"/>
      <c r="ATW28" s="61"/>
      <c r="ATX28" s="61"/>
      <c r="ATY28" s="61"/>
      <c r="ATZ28" s="61"/>
      <c r="AUA28" s="61"/>
      <c r="AUB28" s="61"/>
      <c r="AUC28" s="61"/>
      <c r="AUD28" s="61"/>
      <c r="AUE28" s="61"/>
      <c r="AUF28" s="61"/>
      <c r="AUG28" s="61"/>
      <c r="AUH28" s="61"/>
      <c r="AUI28" s="61"/>
      <c r="AUJ28" s="61"/>
      <c r="AUK28" s="61"/>
      <c r="AUL28" s="61"/>
      <c r="AUM28" s="61"/>
      <c r="AUN28" s="61"/>
      <c r="AUO28" s="61"/>
      <c r="AUP28" s="61"/>
      <c r="AUQ28" s="61"/>
      <c r="AUR28" s="61"/>
      <c r="AUS28" s="61"/>
      <c r="AUT28" s="61"/>
      <c r="AUU28" s="61"/>
      <c r="AUV28" s="61"/>
      <c r="AUW28" s="61"/>
      <c r="AUX28" s="61"/>
      <c r="AUY28" s="61"/>
      <c r="AUZ28" s="61"/>
      <c r="AVA28" s="61"/>
      <c r="AVB28" s="61"/>
      <c r="AVC28" s="61"/>
      <c r="AVD28" s="61"/>
      <c r="AVE28" s="61"/>
      <c r="AVF28" s="61"/>
      <c r="AVG28" s="61"/>
      <c r="AVH28" s="61"/>
      <c r="AVI28" s="61"/>
      <c r="AVJ28" s="61"/>
      <c r="AVK28" s="61"/>
      <c r="AVL28" s="61"/>
      <c r="AVM28" s="61"/>
      <c r="AVN28" s="61"/>
      <c r="AVO28" s="61"/>
      <c r="AVP28" s="61"/>
      <c r="AVQ28" s="61"/>
      <c r="AVR28" s="61"/>
      <c r="AVS28" s="61"/>
      <c r="AVT28" s="61"/>
      <c r="AVU28" s="61"/>
      <c r="AVV28" s="61"/>
      <c r="AVW28" s="61"/>
      <c r="AVX28" s="61"/>
      <c r="AVY28" s="61"/>
      <c r="AVZ28" s="61"/>
      <c r="AWA28" s="61"/>
      <c r="AWB28" s="61"/>
      <c r="AWC28" s="61"/>
      <c r="AWD28" s="61"/>
      <c r="AWE28" s="61"/>
      <c r="AWF28" s="61"/>
      <c r="AWG28" s="61"/>
      <c r="AWH28" s="61"/>
      <c r="AWI28" s="61"/>
      <c r="AWJ28" s="61"/>
      <c r="AWK28" s="61"/>
      <c r="AWL28" s="61"/>
      <c r="AWM28" s="61"/>
      <c r="AWN28" s="61"/>
      <c r="AWO28" s="61"/>
      <c r="AWP28" s="61"/>
      <c r="AWQ28" s="61"/>
      <c r="AWR28" s="61"/>
      <c r="AWS28" s="61"/>
      <c r="AWT28" s="61"/>
      <c r="AWU28" s="61"/>
      <c r="AWV28" s="61"/>
      <c r="AWW28" s="61"/>
      <c r="AWX28" s="61"/>
      <c r="AWY28" s="61"/>
      <c r="AWZ28" s="61"/>
      <c r="AXA28" s="61"/>
      <c r="AXB28" s="61"/>
      <c r="AXC28" s="61"/>
      <c r="AXD28" s="61"/>
      <c r="AXE28" s="61"/>
      <c r="AXF28" s="61"/>
      <c r="AXG28" s="61"/>
      <c r="AXH28" s="61"/>
      <c r="AXI28" s="61"/>
      <c r="AXJ28" s="61"/>
      <c r="AXK28" s="61"/>
      <c r="AXL28" s="61"/>
      <c r="AXM28" s="61"/>
      <c r="AXN28" s="61"/>
      <c r="AXO28" s="61"/>
      <c r="AXP28" s="61"/>
      <c r="AXQ28" s="61"/>
      <c r="AXR28" s="61"/>
      <c r="AXS28" s="61"/>
      <c r="AXT28" s="61"/>
      <c r="AXU28" s="61"/>
      <c r="AXV28" s="61"/>
      <c r="AXW28" s="61"/>
      <c r="AXX28" s="61"/>
      <c r="AXY28" s="61"/>
      <c r="AXZ28" s="61"/>
      <c r="AYA28" s="61"/>
      <c r="AYB28" s="61"/>
      <c r="AYC28" s="61"/>
      <c r="AYD28" s="61"/>
      <c r="AYE28" s="61"/>
      <c r="AYF28" s="61"/>
      <c r="AYG28" s="61"/>
      <c r="AYH28" s="61"/>
      <c r="AYI28" s="61"/>
      <c r="AYJ28" s="61"/>
      <c r="AYK28" s="61"/>
      <c r="AYL28" s="61"/>
      <c r="AYM28" s="61"/>
      <c r="AYN28" s="61"/>
      <c r="AYO28" s="61"/>
      <c r="AYP28" s="61"/>
      <c r="AYQ28" s="61"/>
      <c r="AYR28" s="61"/>
      <c r="AYS28" s="61"/>
      <c r="AYT28" s="61"/>
      <c r="AYU28" s="61"/>
      <c r="AYV28" s="61"/>
      <c r="AYW28" s="61"/>
      <c r="AYX28" s="61"/>
      <c r="AYY28" s="61"/>
      <c r="AYZ28" s="61"/>
      <c r="AZA28" s="61"/>
      <c r="AZB28" s="61"/>
      <c r="AZC28" s="61"/>
      <c r="AZD28" s="61"/>
      <c r="AZE28" s="61"/>
      <c r="AZF28" s="61"/>
      <c r="AZG28" s="61"/>
      <c r="AZH28" s="61"/>
      <c r="AZI28" s="61"/>
      <c r="AZJ28" s="61"/>
      <c r="AZK28" s="61"/>
      <c r="AZL28" s="61"/>
      <c r="AZM28" s="61"/>
      <c r="AZN28" s="61"/>
      <c r="AZO28" s="61"/>
      <c r="AZP28" s="61"/>
      <c r="AZQ28" s="61"/>
      <c r="AZR28" s="61"/>
      <c r="AZS28" s="61"/>
      <c r="AZT28" s="61"/>
      <c r="AZU28" s="61"/>
      <c r="AZV28" s="61"/>
      <c r="AZW28" s="61"/>
      <c r="AZX28" s="61"/>
      <c r="AZY28" s="61"/>
      <c r="AZZ28" s="61"/>
      <c r="BAA28" s="61"/>
      <c r="BAB28" s="61"/>
      <c r="BAC28" s="61"/>
      <c r="BAD28" s="61"/>
      <c r="BAE28" s="61"/>
      <c r="BAF28" s="61"/>
      <c r="BAG28" s="61"/>
      <c r="BAH28" s="61"/>
      <c r="BAI28" s="61"/>
      <c r="BAJ28" s="61"/>
      <c r="BAK28" s="61"/>
      <c r="BAL28" s="61"/>
      <c r="BAM28" s="61"/>
      <c r="BAN28" s="61"/>
      <c r="BAO28" s="61"/>
      <c r="BAP28" s="61"/>
      <c r="BAQ28" s="61"/>
      <c r="BAR28" s="61"/>
      <c r="BAS28" s="61"/>
      <c r="BAT28" s="61"/>
      <c r="BAU28" s="61"/>
      <c r="BAV28" s="61"/>
      <c r="BAW28" s="61"/>
      <c r="BAX28" s="61"/>
      <c r="BAY28" s="61"/>
      <c r="BAZ28" s="61"/>
      <c r="BBA28" s="61"/>
      <c r="BBB28" s="61"/>
      <c r="BBC28" s="61"/>
      <c r="BBD28" s="61"/>
      <c r="BBE28" s="61"/>
      <c r="BBF28" s="61"/>
      <c r="BBG28" s="61"/>
      <c r="BBH28" s="61"/>
      <c r="BBI28" s="61"/>
      <c r="BBJ28" s="61"/>
      <c r="BBK28" s="61"/>
      <c r="BBL28" s="61"/>
      <c r="BBM28" s="61"/>
      <c r="BBN28" s="61"/>
      <c r="BBO28" s="61"/>
      <c r="BBP28" s="61"/>
      <c r="BBQ28" s="61"/>
      <c r="BBR28" s="61"/>
      <c r="BBS28" s="61"/>
      <c r="BBT28" s="61"/>
      <c r="BBU28" s="61"/>
      <c r="BBV28" s="61"/>
      <c r="BBW28" s="61"/>
      <c r="BBX28" s="61"/>
      <c r="BBY28" s="61"/>
      <c r="BBZ28" s="61"/>
      <c r="BCA28" s="61"/>
      <c r="BCB28" s="61"/>
      <c r="BCC28" s="61"/>
      <c r="BCD28" s="61"/>
      <c r="BCE28" s="61"/>
      <c r="BCF28" s="61"/>
      <c r="BCG28" s="61"/>
      <c r="BCH28" s="61"/>
      <c r="BCI28" s="61"/>
      <c r="BCJ28" s="61"/>
      <c r="BCK28" s="61"/>
      <c r="BCL28" s="61"/>
      <c r="BCM28" s="61"/>
      <c r="BCN28" s="61"/>
      <c r="BCO28" s="61"/>
      <c r="BCP28" s="61"/>
      <c r="BCQ28" s="61"/>
      <c r="BCR28" s="61"/>
      <c r="BCS28" s="61"/>
      <c r="BCT28" s="61"/>
      <c r="BCU28" s="61"/>
      <c r="BCV28" s="61"/>
      <c r="BCW28" s="61"/>
      <c r="BCX28" s="61"/>
      <c r="BCY28" s="61"/>
      <c r="BCZ28" s="61"/>
      <c r="BDA28" s="61"/>
      <c r="BDB28" s="61"/>
      <c r="BDC28" s="61"/>
      <c r="BDD28" s="61"/>
      <c r="BDE28" s="61"/>
      <c r="BDF28" s="61"/>
      <c r="BDG28" s="61"/>
      <c r="BDH28" s="61"/>
      <c r="BDI28" s="61"/>
      <c r="BDJ28" s="61"/>
      <c r="BDK28" s="61"/>
      <c r="BDL28" s="61"/>
      <c r="BDM28" s="61"/>
      <c r="BDN28" s="61"/>
      <c r="BDO28" s="61"/>
      <c r="BDP28" s="61"/>
      <c r="BDQ28" s="61"/>
      <c r="BDR28" s="61"/>
      <c r="BDS28" s="61"/>
      <c r="BDT28" s="61"/>
      <c r="BDU28" s="61"/>
      <c r="BDV28" s="61"/>
      <c r="BDW28" s="61"/>
      <c r="BDX28" s="61"/>
      <c r="BDY28" s="61"/>
      <c r="BDZ28" s="61"/>
      <c r="BEA28" s="61"/>
      <c r="BEB28" s="61"/>
      <c r="BEC28" s="61"/>
      <c r="BED28" s="61"/>
      <c r="BEE28" s="61"/>
      <c r="BEF28" s="61"/>
      <c r="BEG28" s="61"/>
      <c r="BEH28" s="61"/>
      <c r="BEI28" s="61"/>
      <c r="BEJ28" s="61"/>
      <c r="BEK28" s="61"/>
      <c r="BEL28" s="61"/>
      <c r="BEM28" s="61"/>
      <c r="BEN28" s="61"/>
      <c r="BEO28" s="61"/>
      <c r="BEP28" s="61"/>
      <c r="BEQ28" s="61"/>
      <c r="BER28" s="61"/>
      <c r="BES28" s="61"/>
      <c r="BET28" s="61"/>
      <c r="BEU28" s="61"/>
      <c r="BEV28" s="61"/>
      <c r="BEW28" s="61"/>
      <c r="BEX28" s="61"/>
      <c r="BEY28" s="61"/>
      <c r="BEZ28" s="61"/>
      <c r="BFA28" s="61"/>
      <c r="BFB28" s="61"/>
      <c r="BFC28" s="61"/>
      <c r="BFD28" s="61"/>
      <c r="BFE28" s="61"/>
      <c r="BFF28" s="61"/>
      <c r="BFG28" s="61"/>
      <c r="BFH28" s="61"/>
      <c r="BFI28" s="61"/>
      <c r="BFJ28" s="61"/>
      <c r="BFK28" s="61"/>
      <c r="BFL28" s="61"/>
      <c r="BFM28" s="61"/>
      <c r="BFN28" s="61"/>
      <c r="BFO28" s="61"/>
      <c r="BFP28" s="61"/>
      <c r="BFQ28" s="61"/>
      <c r="BFR28" s="61"/>
      <c r="BFS28" s="61"/>
      <c r="BFT28" s="61"/>
      <c r="BFU28" s="61"/>
      <c r="BFV28" s="61"/>
      <c r="BFW28" s="61"/>
      <c r="BFX28" s="61"/>
      <c r="BFY28" s="61"/>
      <c r="BFZ28" s="61"/>
      <c r="BGA28" s="61"/>
      <c r="BGB28" s="61"/>
      <c r="BGC28" s="61"/>
      <c r="BGD28" s="61"/>
      <c r="BGE28" s="61"/>
      <c r="BGF28" s="61"/>
      <c r="BGG28" s="61"/>
      <c r="BGH28" s="61"/>
      <c r="BGI28" s="61"/>
      <c r="BGJ28" s="61"/>
      <c r="BGK28" s="61"/>
      <c r="BGL28" s="61"/>
      <c r="BGM28" s="61"/>
      <c r="BGN28" s="61"/>
      <c r="BGO28" s="61"/>
      <c r="BGP28" s="61"/>
      <c r="BGQ28" s="61"/>
      <c r="BGR28" s="61"/>
      <c r="BGS28" s="61"/>
      <c r="BGT28" s="61"/>
      <c r="BGU28" s="61"/>
      <c r="BGV28" s="61"/>
      <c r="BGW28" s="61"/>
      <c r="BGX28" s="61"/>
      <c r="BGY28" s="61"/>
      <c r="BGZ28" s="61"/>
      <c r="BHA28" s="61"/>
      <c r="BHB28" s="61"/>
      <c r="BHC28" s="61"/>
      <c r="BHD28" s="61"/>
      <c r="BHE28" s="61"/>
      <c r="BHF28" s="61"/>
      <c r="BHG28" s="61"/>
      <c r="BHH28" s="61"/>
      <c r="BHI28" s="61"/>
      <c r="BHJ28" s="61"/>
      <c r="BHK28" s="61"/>
      <c r="BHL28" s="61"/>
      <c r="BHM28" s="61"/>
      <c r="BHN28" s="61"/>
      <c r="BHO28" s="61"/>
      <c r="BHP28" s="61"/>
      <c r="BHQ28" s="61"/>
      <c r="BHR28" s="61"/>
      <c r="BHS28" s="61"/>
      <c r="BHT28" s="61"/>
      <c r="BHU28" s="61"/>
      <c r="BHV28" s="61"/>
      <c r="BHW28" s="61"/>
      <c r="BHX28" s="61"/>
      <c r="BHY28" s="61"/>
      <c r="BHZ28" s="61"/>
      <c r="BIA28" s="61"/>
      <c r="BIB28" s="61"/>
      <c r="BIC28" s="61"/>
      <c r="BID28" s="61"/>
      <c r="BIE28" s="61"/>
      <c r="BIF28" s="61"/>
      <c r="BIG28" s="61"/>
      <c r="BIH28" s="61"/>
      <c r="BII28" s="61"/>
      <c r="BIJ28" s="61"/>
      <c r="BIK28" s="61"/>
      <c r="BIL28" s="61"/>
      <c r="BIM28" s="61"/>
      <c r="BIN28" s="61"/>
      <c r="BIO28" s="61"/>
      <c r="BIP28" s="61"/>
      <c r="BIQ28" s="61"/>
      <c r="BIR28" s="61"/>
      <c r="BIS28" s="61"/>
      <c r="BIT28" s="61"/>
      <c r="BIU28" s="61"/>
      <c r="BIV28" s="61"/>
      <c r="BIW28" s="61"/>
      <c r="BIX28" s="61"/>
      <c r="BIY28" s="61"/>
      <c r="BIZ28" s="61"/>
      <c r="BJA28" s="61"/>
      <c r="BJB28" s="61"/>
      <c r="BJC28" s="61"/>
      <c r="BJD28" s="61"/>
      <c r="BJE28" s="61"/>
      <c r="BJF28" s="61"/>
      <c r="BJG28" s="61"/>
      <c r="BJH28" s="61"/>
      <c r="BJI28" s="61"/>
      <c r="BJJ28" s="61"/>
      <c r="BJK28" s="61"/>
      <c r="BJL28" s="61"/>
      <c r="BJM28" s="61"/>
      <c r="BJN28" s="61"/>
      <c r="BJO28" s="61"/>
      <c r="BJP28" s="61"/>
      <c r="BJQ28" s="61"/>
      <c r="BJR28" s="61"/>
      <c r="BJS28" s="61"/>
      <c r="BJT28" s="61"/>
      <c r="BJU28" s="61"/>
      <c r="BJV28" s="61"/>
      <c r="BJW28" s="61"/>
      <c r="BJX28" s="61"/>
      <c r="BJY28" s="61"/>
      <c r="BJZ28" s="61"/>
      <c r="BKA28" s="61"/>
      <c r="BKB28" s="61"/>
      <c r="BKC28" s="61"/>
      <c r="BKD28" s="61"/>
      <c r="BKE28" s="61"/>
      <c r="BKF28" s="61"/>
      <c r="BKG28" s="61"/>
      <c r="BKH28" s="61"/>
      <c r="BKI28" s="61"/>
      <c r="BKJ28" s="61"/>
      <c r="BKK28" s="61"/>
      <c r="BKL28" s="61"/>
      <c r="BKM28" s="61"/>
      <c r="BKN28" s="61"/>
      <c r="BKO28" s="61"/>
      <c r="BKP28" s="61"/>
      <c r="BKQ28" s="61"/>
      <c r="BKR28" s="61"/>
      <c r="BKS28" s="61"/>
      <c r="BKT28" s="61"/>
      <c r="BKU28" s="61"/>
      <c r="BKV28" s="61"/>
      <c r="BKW28" s="61"/>
      <c r="BKX28" s="61"/>
      <c r="BKY28" s="61"/>
      <c r="BKZ28" s="61"/>
      <c r="BLA28" s="61"/>
      <c r="BLB28" s="61"/>
      <c r="BLC28" s="61"/>
      <c r="BLD28" s="61"/>
      <c r="BLE28" s="61"/>
      <c r="BLF28" s="61"/>
      <c r="BLG28" s="61"/>
      <c r="BLH28" s="61"/>
      <c r="BLI28" s="61"/>
      <c r="BLJ28" s="61"/>
      <c r="BLK28" s="61"/>
      <c r="BLL28" s="61"/>
      <c r="BLM28" s="61"/>
      <c r="BLN28" s="61"/>
      <c r="BLO28" s="61"/>
      <c r="BLP28" s="61"/>
      <c r="BLQ28" s="61"/>
      <c r="BLR28" s="61"/>
      <c r="BLS28" s="61"/>
      <c r="BLT28" s="61"/>
      <c r="BLU28" s="61"/>
      <c r="BLV28" s="61"/>
      <c r="BLW28" s="61"/>
      <c r="BLX28" s="61"/>
      <c r="BLY28" s="61"/>
      <c r="BLZ28" s="61"/>
      <c r="BMA28" s="61"/>
      <c r="BMB28" s="61"/>
      <c r="BMC28" s="61"/>
      <c r="BMD28" s="61"/>
      <c r="BME28" s="61"/>
      <c r="BMF28" s="61"/>
      <c r="BMG28" s="61"/>
      <c r="BMH28" s="61"/>
      <c r="BMI28" s="61"/>
      <c r="BMJ28" s="61"/>
      <c r="BMK28" s="61"/>
      <c r="BML28" s="61"/>
      <c r="BMM28" s="61"/>
      <c r="BMN28" s="61"/>
      <c r="BMO28" s="61"/>
      <c r="BMP28" s="61"/>
      <c r="BMQ28" s="61"/>
      <c r="BMR28" s="61"/>
      <c r="BMS28" s="61"/>
      <c r="BMT28" s="61"/>
      <c r="BMU28" s="61"/>
      <c r="BMV28" s="61"/>
      <c r="BMW28" s="61"/>
      <c r="BMX28" s="61"/>
      <c r="BMY28" s="61"/>
      <c r="BMZ28" s="61"/>
      <c r="BNA28" s="61"/>
      <c r="BNB28" s="61"/>
      <c r="BNC28" s="61"/>
      <c r="BND28" s="61"/>
      <c r="BNE28" s="61"/>
      <c r="BNF28" s="61"/>
      <c r="BNG28" s="61"/>
      <c r="BNH28" s="61"/>
      <c r="BNI28" s="61"/>
      <c r="BNJ28" s="61"/>
      <c r="BNK28" s="61"/>
      <c r="BNL28" s="61"/>
      <c r="BNM28" s="61"/>
      <c r="BNN28" s="61"/>
      <c r="BNO28" s="61"/>
      <c r="BNP28" s="61"/>
      <c r="BNQ28" s="61"/>
      <c r="BNR28" s="61"/>
      <c r="BNS28" s="61"/>
      <c r="BNT28" s="61"/>
      <c r="BNU28" s="61"/>
      <c r="BNV28" s="61"/>
      <c r="BNW28" s="61"/>
      <c r="BNX28" s="61"/>
      <c r="BNY28" s="61"/>
      <c r="BNZ28" s="61"/>
      <c r="BOA28" s="61"/>
      <c r="BOB28" s="61"/>
      <c r="BOC28" s="61"/>
      <c r="BOD28" s="61"/>
      <c r="BOE28" s="61"/>
      <c r="BOF28" s="61"/>
      <c r="BOG28" s="61"/>
      <c r="BOH28" s="61"/>
      <c r="BOI28" s="61"/>
      <c r="BOJ28" s="61"/>
      <c r="BOK28" s="61"/>
      <c r="BOL28" s="61"/>
      <c r="BOM28" s="61"/>
      <c r="BON28" s="61"/>
      <c r="BOO28" s="61"/>
      <c r="BOP28" s="61"/>
      <c r="BOQ28" s="61"/>
      <c r="BOR28" s="61"/>
      <c r="BOS28" s="61"/>
      <c r="BOT28" s="61"/>
      <c r="BOU28" s="61"/>
      <c r="BOV28" s="61"/>
      <c r="BOW28" s="61"/>
      <c r="BOX28" s="61"/>
      <c r="BOY28" s="61"/>
      <c r="BOZ28" s="61"/>
      <c r="BPA28" s="61"/>
      <c r="BPB28" s="61"/>
      <c r="BPC28" s="61"/>
      <c r="BPD28" s="61"/>
      <c r="BPE28" s="61"/>
      <c r="BPF28" s="61"/>
      <c r="BPG28" s="61"/>
      <c r="BPH28" s="61"/>
      <c r="BPI28" s="61"/>
      <c r="BPJ28" s="61"/>
      <c r="BPK28" s="61"/>
      <c r="BPL28" s="61"/>
      <c r="BPM28" s="61"/>
      <c r="BPN28" s="61"/>
      <c r="BPO28" s="61"/>
      <c r="BPP28" s="61"/>
      <c r="BPQ28" s="61"/>
      <c r="BPR28" s="61"/>
      <c r="BPS28" s="61"/>
      <c r="BPT28" s="61"/>
      <c r="BPU28" s="61"/>
      <c r="BPV28" s="61"/>
      <c r="BPW28" s="61"/>
      <c r="BPX28" s="61"/>
      <c r="BPY28" s="61"/>
      <c r="BPZ28" s="61"/>
      <c r="BQA28" s="61"/>
      <c r="BQB28" s="61"/>
      <c r="BQC28" s="61"/>
      <c r="BQD28" s="61"/>
      <c r="BQE28" s="61"/>
      <c r="BQF28" s="61"/>
      <c r="BQG28" s="61"/>
      <c r="BQH28" s="61"/>
      <c r="BQI28" s="61"/>
      <c r="BQJ28" s="61"/>
      <c r="BQK28" s="61"/>
      <c r="BQL28" s="61"/>
      <c r="BQM28" s="61"/>
      <c r="BQN28" s="61"/>
      <c r="BQO28" s="61"/>
      <c r="BQP28" s="61"/>
      <c r="BQQ28" s="61"/>
      <c r="BQR28" s="61"/>
      <c r="BQS28" s="61"/>
      <c r="BQT28" s="61"/>
      <c r="BQU28" s="61"/>
      <c r="BQV28" s="61"/>
      <c r="BQW28" s="61"/>
      <c r="BQX28" s="61"/>
      <c r="BQY28" s="61"/>
      <c r="BQZ28" s="61"/>
      <c r="BRA28" s="61"/>
      <c r="BRB28" s="61"/>
      <c r="BRC28" s="61"/>
      <c r="BRD28" s="61"/>
      <c r="BRE28" s="61"/>
      <c r="BRF28" s="61"/>
      <c r="BRG28" s="61"/>
      <c r="BRH28" s="61"/>
      <c r="BRI28" s="61"/>
      <c r="BRJ28" s="61"/>
      <c r="BRK28" s="61"/>
      <c r="BRL28" s="61"/>
      <c r="BRM28" s="61"/>
      <c r="BRN28" s="61"/>
      <c r="BRO28" s="61"/>
      <c r="BRP28" s="61"/>
      <c r="BRQ28" s="61"/>
      <c r="BRR28" s="61"/>
      <c r="BRS28" s="61"/>
      <c r="BRT28" s="61"/>
      <c r="BRU28" s="61"/>
      <c r="BRV28" s="61"/>
      <c r="BRW28" s="61"/>
      <c r="BRX28" s="61"/>
      <c r="BRY28" s="61"/>
      <c r="BRZ28" s="61"/>
      <c r="BSA28" s="61"/>
      <c r="BSB28" s="61"/>
      <c r="BSC28" s="61"/>
      <c r="BSD28" s="61"/>
      <c r="BSE28" s="61"/>
      <c r="BSF28" s="61"/>
      <c r="BSG28" s="61"/>
      <c r="BSH28" s="61"/>
      <c r="BSI28" s="61"/>
      <c r="BSJ28" s="61"/>
      <c r="BSK28" s="61"/>
      <c r="BSL28" s="61"/>
      <c r="BSM28" s="61"/>
      <c r="BSN28" s="61"/>
      <c r="BSO28" s="61"/>
      <c r="BSP28" s="61"/>
      <c r="BSQ28" s="61"/>
      <c r="BSR28" s="61"/>
      <c r="BSS28" s="61"/>
      <c r="BST28" s="61"/>
      <c r="BSU28" s="61"/>
      <c r="BSV28" s="61"/>
      <c r="BSW28" s="61"/>
      <c r="BSX28" s="61"/>
      <c r="BSY28" s="61"/>
      <c r="BSZ28" s="61"/>
      <c r="BTA28" s="61"/>
      <c r="BTB28" s="61"/>
      <c r="BTC28" s="61"/>
      <c r="BTD28" s="61"/>
      <c r="BTE28" s="61"/>
      <c r="BTF28" s="61"/>
      <c r="BTG28" s="61"/>
      <c r="BTH28" s="61"/>
      <c r="BTI28" s="61"/>
      <c r="BTJ28" s="61"/>
      <c r="BTK28" s="61"/>
      <c r="BTL28" s="61"/>
      <c r="BTM28" s="61"/>
      <c r="BTN28" s="61"/>
      <c r="BTO28" s="61"/>
      <c r="BTP28" s="61"/>
      <c r="BTQ28" s="61"/>
      <c r="BTR28" s="61"/>
      <c r="BTS28" s="61"/>
      <c r="BTT28" s="61"/>
      <c r="BTU28" s="61"/>
      <c r="BTV28" s="61"/>
      <c r="BTW28" s="61"/>
      <c r="BTX28" s="61"/>
      <c r="BTY28" s="61"/>
      <c r="BTZ28" s="61"/>
      <c r="BUA28" s="61"/>
      <c r="BUB28" s="61"/>
      <c r="BUC28" s="61"/>
      <c r="BUD28" s="61"/>
      <c r="BUE28" s="61"/>
      <c r="BUF28" s="61"/>
      <c r="BUG28" s="61"/>
      <c r="BUH28" s="61"/>
      <c r="BUI28" s="61"/>
      <c r="BUJ28" s="61"/>
      <c r="BUK28" s="61"/>
      <c r="BUL28" s="61"/>
      <c r="BUM28" s="61"/>
      <c r="BUN28" s="61"/>
      <c r="BUO28" s="61"/>
      <c r="BUP28" s="61"/>
      <c r="BUQ28" s="61"/>
      <c r="BUR28" s="61"/>
      <c r="BUS28" s="61"/>
      <c r="BUT28" s="61"/>
      <c r="BUU28" s="61"/>
      <c r="BUV28" s="61"/>
      <c r="BUW28" s="61"/>
      <c r="BUX28" s="61"/>
      <c r="BUY28" s="61"/>
      <c r="BUZ28" s="61"/>
      <c r="BVA28" s="61"/>
      <c r="BVB28" s="61"/>
      <c r="BVC28" s="61"/>
      <c r="BVD28" s="61"/>
      <c r="BVE28" s="61"/>
      <c r="BVF28" s="61"/>
      <c r="BVG28" s="61"/>
      <c r="BVH28" s="61"/>
      <c r="BVI28" s="61"/>
      <c r="BVJ28" s="61"/>
      <c r="BVK28" s="61"/>
      <c r="BVL28" s="61"/>
      <c r="BVM28" s="61"/>
      <c r="BVN28" s="61"/>
      <c r="BVO28" s="61"/>
      <c r="BVP28" s="61"/>
      <c r="BVQ28" s="61"/>
      <c r="BVR28" s="61"/>
      <c r="BVS28" s="61"/>
      <c r="BVT28" s="61"/>
      <c r="BVU28" s="61"/>
      <c r="BVV28" s="61"/>
      <c r="BVW28" s="61"/>
      <c r="BVX28" s="61"/>
      <c r="BVY28" s="61"/>
      <c r="BVZ28" s="61"/>
      <c r="BWA28" s="61"/>
      <c r="BWB28" s="61"/>
      <c r="BWC28" s="61"/>
      <c r="BWD28" s="61"/>
      <c r="BWE28" s="61"/>
      <c r="BWF28" s="61"/>
      <c r="BWG28" s="61"/>
      <c r="BWH28" s="61"/>
      <c r="BWI28" s="61"/>
      <c r="BWJ28" s="61"/>
      <c r="BWK28" s="61"/>
      <c r="BWL28" s="61"/>
      <c r="BWM28" s="61"/>
      <c r="BWN28" s="61"/>
      <c r="BWO28" s="61"/>
      <c r="BWP28" s="61"/>
      <c r="BWQ28" s="61"/>
      <c r="BWR28" s="61"/>
      <c r="BWS28" s="61"/>
      <c r="BWT28" s="61"/>
      <c r="BWU28" s="61"/>
      <c r="BWV28" s="61"/>
      <c r="BWW28" s="61"/>
      <c r="BWX28" s="61"/>
      <c r="BWY28" s="61"/>
      <c r="BWZ28" s="61"/>
      <c r="BXA28" s="61"/>
      <c r="BXB28" s="61"/>
      <c r="BXC28" s="61"/>
      <c r="BXD28" s="61"/>
      <c r="BXE28" s="61"/>
      <c r="BXF28" s="61"/>
      <c r="BXG28" s="61"/>
      <c r="BXH28" s="61"/>
      <c r="BXI28" s="61"/>
      <c r="BXJ28" s="61"/>
      <c r="BXK28" s="61"/>
      <c r="BXL28" s="61"/>
      <c r="BXM28" s="61"/>
      <c r="BXN28" s="61"/>
      <c r="BXO28" s="61"/>
      <c r="BXP28" s="61"/>
      <c r="BXQ28" s="61"/>
      <c r="BXR28" s="61"/>
      <c r="BXS28" s="61"/>
      <c r="BXT28" s="61"/>
      <c r="BXU28" s="61"/>
      <c r="BXV28" s="61"/>
      <c r="BXW28" s="61"/>
      <c r="BXX28" s="61"/>
      <c r="BXY28" s="61"/>
      <c r="BXZ28" s="61"/>
      <c r="BYA28" s="61"/>
      <c r="BYB28" s="61"/>
      <c r="BYC28" s="61"/>
      <c r="BYD28" s="61"/>
      <c r="BYE28" s="61"/>
      <c r="BYF28" s="61"/>
      <c r="BYG28" s="61"/>
      <c r="BYH28" s="61"/>
      <c r="BYI28" s="61"/>
      <c r="BYJ28" s="61"/>
      <c r="BYK28" s="61"/>
      <c r="BYL28" s="61"/>
      <c r="BYM28" s="61"/>
      <c r="BYN28" s="61"/>
      <c r="BYO28" s="61"/>
      <c r="BYP28" s="61"/>
      <c r="BYQ28" s="61"/>
      <c r="BYR28" s="61"/>
      <c r="BYS28" s="61"/>
      <c r="BYT28" s="61"/>
      <c r="BYU28" s="61"/>
      <c r="BYV28" s="61"/>
      <c r="BYW28" s="61"/>
      <c r="BYX28" s="61"/>
      <c r="BYY28" s="61"/>
      <c r="BYZ28" s="61"/>
      <c r="BZA28" s="61"/>
      <c r="BZB28" s="61"/>
      <c r="BZC28" s="61"/>
      <c r="BZD28" s="61"/>
      <c r="BZE28" s="61"/>
      <c r="BZF28" s="61"/>
      <c r="BZG28" s="61"/>
      <c r="BZH28" s="61"/>
      <c r="BZI28" s="61"/>
      <c r="BZJ28" s="61"/>
      <c r="BZK28" s="61"/>
      <c r="BZL28" s="61"/>
      <c r="BZM28" s="61"/>
      <c r="BZN28" s="61"/>
      <c r="BZO28" s="61"/>
      <c r="BZP28" s="61"/>
      <c r="BZQ28" s="61"/>
      <c r="BZR28" s="61"/>
      <c r="BZS28" s="61"/>
      <c r="BZT28" s="61"/>
      <c r="BZU28" s="61"/>
      <c r="BZV28" s="61"/>
      <c r="BZW28" s="61"/>
      <c r="BZX28" s="61"/>
      <c r="BZY28" s="61"/>
      <c r="BZZ28" s="61"/>
      <c r="CAA28" s="61"/>
      <c r="CAB28" s="61"/>
      <c r="CAC28" s="61"/>
      <c r="CAD28" s="61"/>
      <c r="CAE28" s="61"/>
      <c r="CAF28" s="61"/>
      <c r="CAG28" s="61"/>
      <c r="CAH28" s="61"/>
      <c r="CAI28" s="61"/>
      <c r="CAJ28" s="61"/>
      <c r="CAK28" s="61"/>
      <c r="CAL28" s="61"/>
      <c r="CAM28" s="61"/>
      <c r="CAN28" s="61"/>
      <c r="CAO28" s="61"/>
      <c r="CAP28" s="61"/>
      <c r="CAQ28" s="61"/>
      <c r="CAR28" s="61"/>
      <c r="CAS28" s="61"/>
      <c r="CAT28" s="61"/>
      <c r="CAU28" s="61"/>
      <c r="CAV28" s="61"/>
      <c r="CAW28" s="61"/>
      <c r="CAX28" s="61"/>
      <c r="CAY28" s="61"/>
      <c r="CAZ28" s="61"/>
      <c r="CBA28" s="61"/>
      <c r="CBB28" s="61"/>
      <c r="CBC28" s="61"/>
      <c r="CBD28" s="61"/>
      <c r="CBE28" s="61"/>
      <c r="CBF28" s="61"/>
      <c r="CBG28" s="61"/>
      <c r="CBH28" s="61"/>
      <c r="CBI28" s="61"/>
      <c r="CBJ28" s="61"/>
      <c r="CBK28" s="61"/>
      <c r="CBL28" s="61"/>
      <c r="CBM28" s="61"/>
      <c r="CBN28" s="61"/>
      <c r="CBO28" s="61"/>
      <c r="CBP28" s="61"/>
      <c r="CBQ28" s="61"/>
      <c r="CBR28" s="61"/>
      <c r="CBS28" s="61"/>
      <c r="CBT28" s="61"/>
      <c r="CBU28" s="61"/>
      <c r="CBV28" s="61"/>
      <c r="CBW28" s="61"/>
      <c r="CBX28" s="61"/>
      <c r="CBY28" s="61"/>
      <c r="CBZ28" s="61"/>
      <c r="CCA28" s="61"/>
      <c r="CCB28" s="61"/>
      <c r="CCC28" s="61"/>
      <c r="CCD28" s="61"/>
      <c r="CCE28" s="61"/>
      <c r="CCF28" s="61"/>
      <c r="CCG28" s="61"/>
      <c r="CCH28" s="61"/>
      <c r="CCI28" s="61"/>
      <c r="CCJ28" s="61"/>
      <c r="CCK28" s="61"/>
      <c r="CCL28" s="61"/>
      <c r="CCM28" s="61"/>
      <c r="CCN28" s="61"/>
      <c r="CCO28" s="61"/>
      <c r="CCP28" s="61"/>
      <c r="CCQ28" s="61"/>
      <c r="CCR28" s="61"/>
      <c r="CCS28" s="61"/>
      <c r="CCT28" s="61"/>
      <c r="CCU28" s="61"/>
      <c r="CCV28" s="61"/>
      <c r="CCW28" s="61"/>
      <c r="CCX28" s="61"/>
      <c r="CCY28" s="61"/>
      <c r="CCZ28" s="61"/>
      <c r="CDA28" s="61"/>
      <c r="CDB28" s="61"/>
      <c r="CDC28" s="61"/>
      <c r="CDD28" s="61"/>
      <c r="CDE28" s="61"/>
      <c r="CDF28" s="61"/>
      <c r="CDG28" s="61"/>
      <c r="CDH28" s="61"/>
      <c r="CDI28" s="61"/>
      <c r="CDJ28" s="61"/>
      <c r="CDK28" s="61"/>
      <c r="CDL28" s="61"/>
      <c r="CDM28" s="61"/>
      <c r="CDN28" s="61"/>
      <c r="CDO28" s="61"/>
      <c r="CDP28" s="61"/>
      <c r="CDQ28" s="61"/>
      <c r="CDR28" s="61"/>
      <c r="CDS28" s="61"/>
      <c r="CDT28" s="61"/>
      <c r="CDU28" s="61"/>
      <c r="CDV28" s="61"/>
      <c r="CDW28" s="61"/>
      <c r="CDX28" s="61"/>
      <c r="CDY28" s="61"/>
      <c r="CDZ28" s="61"/>
      <c r="CEA28" s="61"/>
      <c r="CEB28" s="61"/>
      <c r="CEC28" s="61"/>
      <c r="CED28" s="61"/>
      <c r="CEE28" s="61"/>
      <c r="CEF28" s="61"/>
      <c r="CEG28" s="61"/>
      <c r="CEH28" s="61"/>
      <c r="CEI28" s="61"/>
      <c r="CEJ28" s="61"/>
      <c r="CEK28" s="61"/>
      <c r="CEL28" s="61"/>
      <c r="CEM28" s="61"/>
      <c r="CEN28" s="61"/>
      <c r="CEO28" s="61"/>
      <c r="CEP28" s="61"/>
      <c r="CEQ28" s="61"/>
      <c r="CER28" s="61"/>
      <c r="CES28" s="61"/>
      <c r="CET28" s="61"/>
      <c r="CEU28" s="61"/>
      <c r="CEV28" s="61"/>
      <c r="CEW28" s="61"/>
      <c r="CEX28" s="61"/>
      <c r="CEY28" s="61"/>
      <c r="CEZ28" s="61"/>
      <c r="CFA28" s="61"/>
      <c r="CFB28" s="61"/>
      <c r="CFC28" s="61"/>
      <c r="CFD28" s="61"/>
      <c r="CFE28" s="61"/>
      <c r="CFF28" s="61"/>
      <c r="CFG28" s="61"/>
      <c r="CFH28" s="61"/>
      <c r="CFI28" s="61"/>
      <c r="CFJ28" s="61"/>
      <c r="CFK28" s="61"/>
      <c r="CFL28" s="61"/>
      <c r="CFM28" s="61"/>
      <c r="CFN28" s="61"/>
      <c r="CFO28" s="61"/>
      <c r="CFP28" s="61"/>
      <c r="CFQ28" s="61"/>
      <c r="CFR28" s="61"/>
      <c r="CFS28" s="61"/>
      <c r="CFT28" s="61"/>
      <c r="CFU28" s="61"/>
      <c r="CFV28" s="61"/>
      <c r="CFW28" s="61"/>
      <c r="CFX28" s="61"/>
      <c r="CFY28" s="61"/>
      <c r="CFZ28" s="61"/>
      <c r="CGA28" s="61"/>
      <c r="CGB28" s="61"/>
      <c r="CGC28" s="61"/>
      <c r="CGD28" s="61"/>
      <c r="CGE28" s="61"/>
      <c r="CGF28" s="61"/>
      <c r="CGG28" s="61"/>
      <c r="CGH28" s="61"/>
      <c r="CGI28" s="61"/>
      <c r="CGJ28" s="61"/>
      <c r="CGK28" s="61"/>
      <c r="CGL28" s="61"/>
      <c r="CGM28" s="61"/>
      <c r="CGN28" s="61"/>
      <c r="CGO28" s="61"/>
      <c r="CGP28" s="61"/>
      <c r="CGQ28" s="61"/>
      <c r="CGR28" s="61"/>
      <c r="CGS28" s="61"/>
      <c r="CGT28" s="61"/>
      <c r="CGU28" s="61"/>
      <c r="CGV28" s="61"/>
      <c r="CGW28" s="61"/>
      <c r="CGX28" s="61"/>
      <c r="CGY28" s="61"/>
      <c r="CGZ28" s="61"/>
      <c r="CHA28" s="61"/>
      <c r="CHB28" s="61"/>
      <c r="CHC28" s="61"/>
      <c r="CHD28" s="61"/>
      <c r="CHE28" s="61"/>
      <c r="CHF28" s="61"/>
      <c r="CHG28" s="61"/>
      <c r="CHH28" s="61"/>
      <c r="CHI28" s="61"/>
      <c r="CHJ28" s="61"/>
      <c r="CHK28" s="61"/>
      <c r="CHL28" s="61"/>
      <c r="CHM28" s="61"/>
      <c r="CHN28" s="61"/>
      <c r="CHO28" s="61"/>
      <c r="CHP28" s="61"/>
      <c r="CHQ28" s="61"/>
      <c r="CHR28" s="61"/>
      <c r="CHS28" s="61"/>
      <c r="CHT28" s="61"/>
      <c r="CHU28" s="61"/>
      <c r="CHV28" s="61"/>
      <c r="CHW28" s="61"/>
      <c r="CHX28" s="61"/>
      <c r="CHY28" s="61"/>
      <c r="CHZ28" s="61"/>
      <c r="CIA28" s="61"/>
      <c r="CIB28" s="61"/>
      <c r="CIC28" s="61"/>
      <c r="CID28" s="61"/>
      <c r="CIE28" s="61"/>
      <c r="CIF28" s="61"/>
      <c r="CIG28" s="61"/>
      <c r="CIH28" s="61"/>
      <c r="CII28" s="61"/>
      <c r="CIJ28" s="61"/>
      <c r="CIK28" s="61"/>
      <c r="CIL28" s="61"/>
      <c r="CIM28" s="61"/>
      <c r="CIN28" s="61"/>
      <c r="CIO28" s="61"/>
      <c r="CIP28" s="61"/>
      <c r="CIQ28" s="61"/>
      <c r="CIR28" s="61"/>
      <c r="CIS28" s="61"/>
      <c r="CIT28" s="61"/>
      <c r="CIU28" s="61"/>
      <c r="CIV28" s="61"/>
      <c r="CIW28" s="61"/>
      <c r="CIX28" s="61"/>
      <c r="CIY28" s="61"/>
      <c r="CIZ28" s="61"/>
      <c r="CJA28" s="61"/>
      <c r="CJB28" s="61"/>
      <c r="CJC28" s="61"/>
      <c r="CJD28" s="61"/>
      <c r="CJE28" s="61"/>
      <c r="CJF28" s="61"/>
      <c r="CJG28" s="61"/>
      <c r="CJH28" s="61"/>
      <c r="CJI28" s="61"/>
      <c r="CJJ28" s="61"/>
      <c r="CJK28" s="61"/>
      <c r="CJL28" s="61"/>
      <c r="CJM28" s="61"/>
      <c r="CJN28" s="61"/>
      <c r="CJO28" s="61"/>
      <c r="CJP28" s="61"/>
      <c r="CJQ28" s="61"/>
      <c r="CJR28" s="61"/>
      <c r="CJS28" s="61"/>
      <c r="CJT28" s="61"/>
      <c r="CJU28" s="61"/>
      <c r="CJV28" s="61"/>
      <c r="CJW28" s="61"/>
      <c r="CJX28" s="61"/>
      <c r="CJY28" s="61"/>
      <c r="CJZ28" s="61"/>
      <c r="CKA28" s="61"/>
      <c r="CKB28" s="61"/>
      <c r="CKC28" s="61"/>
      <c r="CKD28" s="61"/>
      <c r="CKE28" s="61"/>
      <c r="CKF28" s="61"/>
      <c r="CKG28" s="61"/>
      <c r="CKH28" s="61"/>
      <c r="CKI28" s="61"/>
      <c r="CKJ28" s="61"/>
      <c r="CKK28" s="61"/>
      <c r="CKL28" s="61"/>
      <c r="CKM28" s="61"/>
      <c r="CKN28" s="61"/>
      <c r="CKO28" s="61"/>
      <c r="CKP28" s="61"/>
      <c r="CKQ28" s="61"/>
      <c r="CKR28" s="61"/>
      <c r="CKS28" s="61"/>
      <c r="CKT28" s="61"/>
      <c r="CKU28" s="61"/>
      <c r="CKV28" s="61"/>
      <c r="CKW28" s="61"/>
      <c r="CKX28" s="61"/>
      <c r="CKY28" s="61"/>
      <c r="CKZ28" s="61"/>
      <c r="CLA28" s="61"/>
      <c r="CLB28" s="61"/>
      <c r="CLC28" s="61"/>
      <c r="CLD28" s="61"/>
      <c r="CLE28" s="61"/>
      <c r="CLF28" s="61"/>
      <c r="CLG28" s="61"/>
      <c r="CLH28" s="61"/>
      <c r="CLI28" s="61"/>
      <c r="CLJ28" s="61"/>
      <c r="CLK28" s="61"/>
      <c r="CLL28" s="61"/>
      <c r="CLM28" s="61"/>
      <c r="CLN28" s="61"/>
      <c r="CLO28" s="61"/>
      <c r="CLP28" s="61"/>
      <c r="CLQ28" s="61"/>
      <c r="CLR28" s="61"/>
      <c r="CLS28" s="61"/>
      <c r="CLT28" s="61"/>
      <c r="CLU28" s="61"/>
      <c r="CLV28" s="61"/>
      <c r="CLW28" s="61"/>
      <c r="CLX28" s="61"/>
      <c r="CLY28" s="61"/>
      <c r="CLZ28" s="61"/>
      <c r="CMA28" s="61"/>
      <c r="CMB28" s="61"/>
      <c r="CMC28" s="61"/>
      <c r="CMD28" s="61"/>
      <c r="CME28" s="61"/>
      <c r="CMF28" s="61"/>
      <c r="CMG28" s="61"/>
      <c r="CMH28" s="61"/>
      <c r="CMI28" s="61"/>
      <c r="CMJ28" s="61"/>
      <c r="CMK28" s="61"/>
      <c r="CML28" s="61"/>
      <c r="CMM28" s="61"/>
      <c r="CMN28" s="61"/>
      <c r="CMO28" s="61"/>
      <c r="CMP28" s="61"/>
      <c r="CMQ28" s="61"/>
      <c r="CMR28" s="61"/>
      <c r="CMS28" s="61"/>
      <c r="CMT28" s="61"/>
      <c r="CMU28" s="61"/>
      <c r="CMV28" s="61"/>
      <c r="CMW28" s="61"/>
      <c r="CMX28" s="61"/>
      <c r="CMY28" s="61"/>
      <c r="CMZ28" s="61"/>
      <c r="CNA28" s="61"/>
      <c r="CNB28" s="61"/>
      <c r="CNC28" s="61"/>
      <c r="CND28" s="61"/>
      <c r="CNE28" s="61"/>
      <c r="CNF28" s="61"/>
      <c r="CNG28" s="61"/>
      <c r="CNH28" s="61"/>
      <c r="CNI28" s="61"/>
      <c r="CNJ28" s="61"/>
      <c r="CNK28" s="61"/>
      <c r="CNL28" s="61"/>
      <c r="CNM28" s="61"/>
      <c r="CNN28" s="61"/>
      <c r="CNO28" s="61"/>
      <c r="CNP28" s="61"/>
      <c r="CNQ28" s="61"/>
      <c r="CNR28" s="61"/>
      <c r="CNS28" s="61"/>
      <c r="CNT28" s="61"/>
      <c r="CNU28" s="61"/>
      <c r="CNV28" s="61"/>
      <c r="CNW28" s="61"/>
      <c r="CNX28" s="61"/>
      <c r="CNY28" s="61"/>
      <c r="CNZ28" s="61"/>
      <c r="COA28" s="61"/>
      <c r="COB28" s="61"/>
      <c r="COC28" s="61"/>
      <c r="COD28" s="61"/>
      <c r="COE28" s="61"/>
      <c r="COF28" s="61"/>
      <c r="COG28" s="61"/>
      <c r="COH28" s="61"/>
      <c r="COI28" s="61"/>
      <c r="COJ28" s="61"/>
      <c r="COK28" s="61"/>
      <c r="COL28" s="61"/>
      <c r="COM28" s="61"/>
      <c r="CON28" s="61"/>
      <c r="COO28" s="61"/>
      <c r="COP28" s="61"/>
      <c r="COQ28" s="61"/>
      <c r="COR28" s="61"/>
      <c r="COS28" s="61"/>
      <c r="COT28" s="61"/>
      <c r="COU28" s="61"/>
      <c r="COV28" s="61"/>
      <c r="COW28" s="61"/>
      <c r="COX28" s="61"/>
      <c r="COY28" s="61"/>
      <c r="COZ28" s="61"/>
      <c r="CPA28" s="61"/>
      <c r="CPB28" s="61"/>
      <c r="CPC28" s="61"/>
      <c r="CPD28" s="61"/>
      <c r="CPE28" s="61"/>
      <c r="CPF28" s="61"/>
      <c r="CPG28" s="61"/>
      <c r="CPH28" s="61"/>
      <c r="CPI28" s="61"/>
      <c r="CPJ28" s="61"/>
      <c r="CPK28" s="61"/>
      <c r="CPL28" s="61"/>
      <c r="CPM28" s="61"/>
      <c r="CPN28" s="61"/>
      <c r="CPO28" s="61"/>
      <c r="CPP28" s="61"/>
      <c r="CPQ28" s="61"/>
      <c r="CPR28" s="61"/>
      <c r="CPS28" s="61"/>
      <c r="CPT28" s="61"/>
      <c r="CPU28" s="61"/>
      <c r="CPV28" s="61"/>
      <c r="CPW28" s="61"/>
      <c r="CPX28" s="61"/>
      <c r="CPY28" s="61"/>
      <c r="CPZ28" s="61"/>
      <c r="CQA28" s="61"/>
      <c r="CQB28" s="61"/>
      <c r="CQC28" s="61"/>
      <c r="CQD28" s="61"/>
      <c r="CQE28" s="61"/>
      <c r="CQF28" s="61"/>
      <c r="CQG28" s="61"/>
      <c r="CQH28" s="61"/>
      <c r="CQI28" s="61"/>
      <c r="CQJ28" s="61"/>
      <c r="CQK28" s="61"/>
      <c r="CQL28" s="61"/>
      <c r="CQM28" s="61"/>
      <c r="CQN28" s="61"/>
      <c r="CQO28" s="61"/>
      <c r="CQP28" s="61"/>
      <c r="CQQ28" s="61"/>
      <c r="CQR28" s="61"/>
      <c r="CQS28" s="61"/>
      <c r="CQT28" s="61"/>
      <c r="CQU28" s="61"/>
      <c r="CQV28" s="61"/>
      <c r="CQW28" s="61"/>
      <c r="CQX28" s="61"/>
      <c r="CQY28" s="61"/>
      <c r="CQZ28" s="61"/>
      <c r="CRA28" s="61"/>
      <c r="CRB28" s="61"/>
      <c r="CRC28" s="61"/>
      <c r="CRD28" s="61"/>
      <c r="CRE28" s="61"/>
      <c r="CRF28" s="61"/>
      <c r="CRG28" s="61"/>
      <c r="CRH28" s="61"/>
      <c r="CRI28" s="61"/>
      <c r="CRJ28" s="61"/>
      <c r="CRK28" s="61"/>
      <c r="CRL28" s="61"/>
      <c r="CRM28" s="61"/>
      <c r="CRN28" s="61"/>
      <c r="CRO28" s="61"/>
      <c r="CRP28" s="61"/>
      <c r="CRQ28" s="61"/>
      <c r="CRR28" s="61"/>
      <c r="CRS28" s="61"/>
      <c r="CRT28" s="61"/>
      <c r="CRU28" s="61"/>
      <c r="CRV28" s="61"/>
      <c r="CRW28" s="61"/>
      <c r="CRX28" s="61"/>
      <c r="CRY28" s="61"/>
      <c r="CRZ28" s="61"/>
      <c r="CSA28" s="61"/>
      <c r="CSB28" s="61"/>
      <c r="CSC28" s="61"/>
      <c r="CSD28" s="61"/>
      <c r="CSE28" s="61"/>
      <c r="CSF28" s="61"/>
      <c r="CSG28" s="61"/>
      <c r="CSH28" s="61"/>
      <c r="CSI28" s="61"/>
      <c r="CSJ28" s="61"/>
      <c r="CSK28" s="61"/>
      <c r="CSL28" s="61"/>
      <c r="CSM28" s="61"/>
      <c r="CSN28" s="61"/>
      <c r="CSO28" s="61"/>
      <c r="CSP28" s="61"/>
      <c r="CSQ28" s="61"/>
      <c r="CSR28" s="61"/>
      <c r="CSS28" s="61"/>
      <c r="CST28" s="61"/>
      <c r="CSU28" s="61"/>
      <c r="CSV28" s="61"/>
      <c r="CSW28" s="61"/>
      <c r="CSX28" s="61"/>
      <c r="CSY28" s="61"/>
      <c r="CSZ28" s="61"/>
      <c r="CTA28" s="61"/>
      <c r="CTB28" s="61"/>
      <c r="CTC28" s="61"/>
      <c r="CTD28" s="61"/>
      <c r="CTE28" s="61"/>
      <c r="CTF28" s="61"/>
      <c r="CTG28" s="61"/>
      <c r="CTH28" s="61"/>
      <c r="CTI28" s="61"/>
      <c r="CTJ28" s="61"/>
      <c r="CTK28" s="61"/>
      <c r="CTL28" s="61"/>
      <c r="CTM28" s="61"/>
      <c r="CTN28" s="61"/>
      <c r="CTO28" s="61"/>
      <c r="CTP28" s="61"/>
      <c r="CTQ28" s="61"/>
      <c r="CTR28" s="61"/>
      <c r="CTS28" s="61"/>
      <c r="CTT28" s="61"/>
      <c r="CTU28" s="61"/>
      <c r="CTV28" s="61"/>
      <c r="CTW28" s="61"/>
      <c r="CTX28" s="61"/>
      <c r="CTY28" s="61"/>
      <c r="CTZ28" s="61"/>
      <c r="CUA28" s="61"/>
      <c r="CUB28" s="61"/>
      <c r="CUC28" s="61"/>
      <c r="CUD28" s="61"/>
      <c r="CUE28" s="61"/>
      <c r="CUF28" s="61"/>
      <c r="CUG28" s="61"/>
      <c r="CUH28" s="61"/>
      <c r="CUI28" s="61"/>
      <c r="CUJ28" s="61"/>
      <c r="CUK28" s="61"/>
      <c r="CUL28" s="61"/>
      <c r="CUM28" s="61"/>
      <c r="CUN28" s="61"/>
      <c r="CUO28" s="61"/>
      <c r="CUP28" s="61"/>
      <c r="CUQ28" s="61"/>
      <c r="CUR28" s="61"/>
      <c r="CUS28" s="61"/>
      <c r="CUT28" s="61"/>
      <c r="CUU28" s="61"/>
      <c r="CUV28" s="61"/>
      <c r="CUW28" s="61"/>
      <c r="CUX28" s="61"/>
      <c r="CUY28" s="61"/>
      <c r="CUZ28" s="61"/>
      <c r="CVA28" s="61"/>
      <c r="CVB28" s="61"/>
      <c r="CVC28" s="61"/>
      <c r="CVD28" s="61"/>
      <c r="CVE28" s="61"/>
      <c r="CVF28" s="61"/>
      <c r="CVG28" s="61"/>
      <c r="CVH28" s="61"/>
      <c r="CVI28" s="61"/>
      <c r="CVJ28" s="61"/>
      <c r="CVK28" s="61"/>
      <c r="CVL28" s="61"/>
      <c r="CVM28" s="61"/>
      <c r="CVN28" s="61"/>
      <c r="CVO28" s="61"/>
      <c r="CVP28" s="61"/>
      <c r="CVQ28" s="61"/>
      <c r="CVR28" s="61"/>
      <c r="CVS28" s="61"/>
      <c r="CVT28" s="61"/>
      <c r="CVU28" s="61"/>
      <c r="CVV28" s="61"/>
      <c r="CVW28" s="61"/>
      <c r="CVX28" s="61"/>
      <c r="CVY28" s="61"/>
      <c r="CVZ28" s="61"/>
      <c r="CWA28" s="61"/>
      <c r="CWB28" s="61"/>
      <c r="CWC28" s="61"/>
      <c r="CWD28" s="61"/>
      <c r="CWE28" s="61"/>
      <c r="CWF28" s="61"/>
      <c r="CWG28" s="61"/>
      <c r="CWH28" s="61"/>
      <c r="CWI28" s="61"/>
      <c r="CWJ28" s="61"/>
      <c r="CWK28" s="61"/>
      <c r="CWL28" s="61"/>
      <c r="CWM28" s="61"/>
      <c r="CWN28" s="61"/>
      <c r="CWO28" s="61"/>
      <c r="CWP28" s="61"/>
      <c r="CWQ28" s="61"/>
      <c r="CWR28" s="61"/>
      <c r="CWS28" s="61"/>
      <c r="CWT28" s="61"/>
      <c r="CWU28" s="61"/>
      <c r="CWV28" s="61"/>
      <c r="CWW28" s="61"/>
      <c r="CWX28" s="61"/>
      <c r="CWY28" s="61"/>
      <c r="CWZ28" s="61"/>
      <c r="CXA28" s="61"/>
      <c r="CXB28" s="61"/>
      <c r="CXC28" s="61"/>
      <c r="CXD28" s="61"/>
      <c r="CXE28" s="61"/>
      <c r="CXF28" s="61"/>
      <c r="CXG28" s="61"/>
      <c r="CXH28" s="61"/>
      <c r="CXI28" s="61"/>
      <c r="CXJ28" s="61"/>
      <c r="CXK28" s="61"/>
      <c r="CXL28" s="61"/>
      <c r="CXM28" s="61"/>
      <c r="CXN28" s="61"/>
      <c r="CXO28" s="61"/>
      <c r="CXP28" s="61"/>
      <c r="CXQ28" s="61"/>
      <c r="CXR28" s="61"/>
      <c r="CXS28" s="61"/>
      <c r="CXT28" s="61"/>
      <c r="CXU28" s="61"/>
      <c r="CXV28" s="61"/>
      <c r="CXW28" s="61"/>
      <c r="CXX28" s="61"/>
      <c r="CXY28" s="61"/>
      <c r="CXZ28" s="61"/>
      <c r="CYA28" s="61"/>
      <c r="CYB28" s="61"/>
      <c r="CYC28" s="61"/>
      <c r="CYD28" s="61"/>
      <c r="CYE28" s="61"/>
      <c r="CYF28" s="61"/>
      <c r="CYG28" s="61"/>
      <c r="CYH28" s="61"/>
      <c r="CYI28" s="61"/>
      <c r="CYJ28" s="61"/>
      <c r="CYK28" s="61"/>
      <c r="CYL28" s="61"/>
      <c r="CYM28" s="61"/>
      <c r="CYN28" s="61"/>
      <c r="CYO28" s="61"/>
      <c r="CYP28" s="61"/>
      <c r="CYQ28" s="61"/>
      <c r="CYR28" s="61"/>
      <c r="CYS28" s="61"/>
      <c r="CYT28" s="61"/>
      <c r="CYU28" s="61"/>
      <c r="CYV28" s="61"/>
      <c r="CYW28" s="61"/>
      <c r="CYX28" s="61"/>
      <c r="CYY28" s="61"/>
      <c r="CYZ28" s="61"/>
      <c r="CZA28" s="61"/>
      <c r="CZB28" s="61"/>
      <c r="CZC28" s="61"/>
      <c r="CZD28" s="61"/>
      <c r="CZE28" s="61"/>
      <c r="CZF28" s="61"/>
      <c r="CZG28" s="61"/>
      <c r="CZH28" s="61"/>
      <c r="CZI28" s="61"/>
      <c r="CZJ28" s="61"/>
      <c r="CZK28" s="61"/>
      <c r="CZL28" s="61"/>
      <c r="CZM28" s="61"/>
      <c r="CZN28" s="61"/>
      <c r="CZO28" s="61"/>
      <c r="CZP28" s="61"/>
      <c r="CZQ28" s="61"/>
      <c r="CZR28" s="61"/>
      <c r="CZS28" s="61"/>
      <c r="CZT28" s="61"/>
      <c r="CZU28" s="61"/>
      <c r="CZV28" s="61"/>
      <c r="CZW28" s="61"/>
      <c r="CZX28" s="61"/>
      <c r="CZY28" s="61"/>
      <c r="CZZ28" s="61"/>
      <c r="DAA28" s="61"/>
      <c r="DAB28" s="61"/>
      <c r="DAC28" s="61"/>
      <c r="DAD28" s="61"/>
      <c r="DAE28" s="61"/>
      <c r="DAF28" s="61"/>
      <c r="DAG28" s="61"/>
      <c r="DAH28" s="61"/>
      <c r="DAI28" s="61"/>
      <c r="DAJ28" s="61"/>
      <c r="DAK28" s="61"/>
      <c r="DAL28" s="61"/>
      <c r="DAM28" s="61"/>
      <c r="DAN28" s="61"/>
      <c r="DAO28" s="61"/>
      <c r="DAP28" s="61"/>
      <c r="DAQ28" s="61"/>
      <c r="DAR28" s="61"/>
      <c r="DAS28" s="61"/>
      <c r="DAT28" s="61"/>
      <c r="DAU28" s="61"/>
      <c r="DAV28" s="61"/>
      <c r="DAW28" s="61"/>
      <c r="DAX28" s="61"/>
      <c r="DAY28" s="61"/>
      <c r="DAZ28" s="61"/>
      <c r="DBA28" s="61"/>
      <c r="DBB28" s="61"/>
      <c r="DBC28" s="61"/>
      <c r="DBD28" s="61"/>
      <c r="DBE28" s="61"/>
      <c r="DBF28" s="61"/>
      <c r="DBG28" s="61"/>
      <c r="DBH28" s="61"/>
      <c r="DBI28" s="61"/>
      <c r="DBJ28" s="61"/>
      <c r="DBK28" s="61"/>
      <c r="DBL28" s="61"/>
      <c r="DBM28" s="61"/>
      <c r="DBN28" s="61"/>
      <c r="DBO28" s="61"/>
      <c r="DBP28" s="61"/>
      <c r="DBQ28" s="61"/>
      <c r="DBR28" s="61"/>
      <c r="DBS28" s="61"/>
      <c r="DBT28" s="61"/>
      <c r="DBU28" s="61"/>
      <c r="DBV28" s="61"/>
      <c r="DBW28" s="61"/>
      <c r="DBX28" s="61"/>
      <c r="DBY28" s="61"/>
      <c r="DBZ28" s="61"/>
      <c r="DCA28" s="61"/>
      <c r="DCB28" s="61"/>
      <c r="DCC28" s="61"/>
      <c r="DCD28" s="61"/>
      <c r="DCE28" s="61"/>
      <c r="DCF28" s="61"/>
      <c r="DCG28" s="61"/>
      <c r="DCH28" s="61"/>
      <c r="DCI28" s="61"/>
      <c r="DCJ28" s="61"/>
      <c r="DCK28" s="61"/>
      <c r="DCL28" s="61"/>
      <c r="DCM28" s="61"/>
      <c r="DCN28" s="61"/>
      <c r="DCO28" s="61"/>
      <c r="DCP28" s="61"/>
      <c r="DCQ28" s="61"/>
      <c r="DCR28" s="61"/>
      <c r="DCS28" s="61"/>
      <c r="DCT28" s="61"/>
      <c r="DCU28" s="61"/>
      <c r="DCV28" s="61"/>
      <c r="DCW28" s="61"/>
      <c r="DCX28" s="61"/>
      <c r="DCY28" s="61"/>
      <c r="DCZ28" s="61"/>
      <c r="DDA28" s="61"/>
      <c r="DDB28" s="61"/>
      <c r="DDC28" s="61"/>
      <c r="DDD28" s="61"/>
      <c r="DDE28" s="61"/>
      <c r="DDF28" s="61"/>
      <c r="DDG28" s="61"/>
      <c r="DDH28" s="61"/>
      <c r="DDI28" s="61"/>
      <c r="DDJ28" s="61"/>
      <c r="DDK28" s="61"/>
      <c r="DDL28" s="61"/>
      <c r="DDM28" s="61"/>
      <c r="DDN28" s="61"/>
      <c r="DDO28" s="61"/>
      <c r="DDP28" s="61"/>
      <c r="DDQ28" s="61"/>
      <c r="DDR28" s="61"/>
      <c r="DDS28" s="61"/>
      <c r="DDT28" s="61"/>
      <c r="DDU28" s="61"/>
      <c r="DDV28" s="61"/>
      <c r="DDW28" s="61"/>
      <c r="DDX28" s="61"/>
      <c r="DDY28" s="61"/>
      <c r="DDZ28" s="61"/>
      <c r="DEA28" s="61"/>
      <c r="DEB28" s="61"/>
      <c r="DEC28" s="61"/>
      <c r="DED28" s="61"/>
      <c r="DEE28" s="61"/>
      <c r="DEF28" s="61"/>
      <c r="DEG28" s="61"/>
      <c r="DEH28" s="61"/>
      <c r="DEI28" s="61"/>
      <c r="DEJ28" s="61"/>
      <c r="DEK28" s="61"/>
      <c r="DEL28" s="61"/>
      <c r="DEM28" s="61"/>
      <c r="DEN28" s="61"/>
      <c r="DEO28" s="61"/>
      <c r="DEP28" s="61"/>
      <c r="DEQ28" s="61"/>
      <c r="DER28" s="61"/>
      <c r="DES28" s="61"/>
      <c r="DET28" s="61"/>
      <c r="DEU28" s="61"/>
      <c r="DEV28" s="61"/>
      <c r="DEW28" s="61"/>
      <c r="DEX28" s="61"/>
      <c r="DEY28" s="61"/>
      <c r="DEZ28" s="61"/>
      <c r="DFA28" s="61"/>
      <c r="DFB28" s="61"/>
      <c r="DFC28" s="61"/>
      <c r="DFD28" s="61"/>
      <c r="DFE28" s="61"/>
      <c r="DFF28" s="61"/>
      <c r="DFG28" s="61"/>
      <c r="DFH28" s="61"/>
      <c r="DFI28" s="61"/>
      <c r="DFJ28" s="61"/>
      <c r="DFK28" s="61"/>
      <c r="DFL28" s="61"/>
      <c r="DFM28" s="61"/>
      <c r="DFN28" s="61"/>
      <c r="DFO28" s="61"/>
      <c r="DFP28" s="61"/>
      <c r="DFQ28" s="61"/>
      <c r="DFR28" s="61"/>
      <c r="DFS28" s="61"/>
      <c r="DFT28" s="61"/>
      <c r="DFU28" s="61"/>
      <c r="DFV28" s="61"/>
      <c r="DFW28" s="61"/>
      <c r="DFX28" s="61"/>
      <c r="DFY28" s="61"/>
      <c r="DFZ28" s="61"/>
      <c r="DGA28" s="61"/>
      <c r="DGB28" s="61"/>
      <c r="DGC28" s="61"/>
      <c r="DGD28" s="61"/>
      <c r="DGE28" s="61"/>
      <c r="DGF28" s="61"/>
      <c r="DGG28" s="61"/>
      <c r="DGH28" s="61"/>
      <c r="DGI28" s="61"/>
      <c r="DGJ28" s="61"/>
      <c r="DGK28" s="61"/>
      <c r="DGL28" s="61"/>
      <c r="DGM28" s="61"/>
      <c r="DGN28" s="61"/>
      <c r="DGO28" s="61"/>
      <c r="DGP28" s="61"/>
      <c r="DGQ28" s="61"/>
      <c r="DGR28" s="61"/>
      <c r="DGS28" s="61"/>
      <c r="DGT28" s="61"/>
      <c r="DGU28" s="61"/>
      <c r="DGV28" s="61"/>
      <c r="DGW28" s="61"/>
      <c r="DGX28" s="61"/>
      <c r="DGY28" s="61"/>
      <c r="DGZ28" s="61"/>
      <c r="DHA28" s="61"/>
      <c r="DHB28" s="61"/>
      <c r="DHC28" s="61"/>
      <c r="DHD28" s="61"/>
      <c r="DHE28" s="61"/>
      <c r="DHF28" s="61"/>
      <c r="DHG28" s="61"/>
      <c r="DHH28" s="61"/>
      <c r="DHI28" s="61"/>
      <c r="DHJ28" s="61"/>
      <c r="DHK28" s="61"/>
      <c r="DHL28" s="61"/>
      <c r="DHM28" s="61"/>
      <c r="DHN28" s="61"/>
      <c r="DHO28" s="61"/>
      <c r="DHP28" s="61"/>
      <c r="DHQ28" s="61"/>
      <c r="DHR28" s="61"/>
      <c r="DHS28" s="61"/>
      <c r="DHT28" s="61"/>
      <c r="DHU28" s="61"/>
      <c r="DHV28" s="61"/>
      <c r="DHW28" s="61"/>
      <c r="DHX28" s="61"/>
      <c r="DHY28" s="61"/>
      <c r="DHZ28" s="61"/>
      <c r="DIA28" s="61"/>
      <c r="DIB28" s="61"/>
      <c r="DIC28" s="61"/>
      <c r="DID28" s="61"/>
      <c r="DIE28" s="61"/>
      <c r="DIF28" s="61"/>
      <c r="DIG28" s="61"/>
      <c r="DIH28" s="61"/>
      <c r="DII28" s="61"/>
      <c r="DIJ28" s="61"/>
      <c r="DIK28" s="61"/>
      <c r="DIL28" s="61"/>
      <c r="DIM28" s="61"/>
      <c r="DIN28" s="61"/>
      <c r="DIO28" s="61"/>
      <c r="DIP28" s="61"/>
      <c r="DIQ28" s="61"/>
      <c r="DIR28" s="61"/>
      <c r="DIS28" s="61"/>
      <c r="DIT28" s="61"/>
      <c r="DIU28" s="61"/>
      <c r="DIV28" s="61"/>
      <c r="DIW28" s="61"/>
      <c r="DIX28" s="61"/>
      <c r="DIY28" s="61"/>
      <c r="DIZ28" s="61"/>
      <c r="DJA28" s="61"/>
      <c r="DJB28" s="61"/>
      <c r="DJC28" s="61"/>
      <c r="DJD28" s="61"/>
      <c r="DJE28" s="61"/>
      <c r="DJF28" s="61"/>
      <c r="DJG28" s="61"/>
      <c r="DJH28" s="61"/>
      <c r="DJI28" s="61"/>
      <c r="DJJ28" s="61"/>
      <c r="DJK28" s="61"/>
      <c r="DJL28" s="61"/>
      <c r="DJM28" s="61"/>
      <c r="DJN28" s="61"/>
      <c r="DJO28" s="61"/>
      <c r="DJP28" s="61"/>
      <c r="DJQ28" s="61"/>
      <c r="DJR28" s="61"/>
      <c r="DJS28" s="61"/>
      <c r="DJT28" s="61"/>
      <c r="DJU28" s="61"/>
      <c r="DJV28" s="61"/>
      <c r="DJW28" s="61"/>
      <c r="DJX28" s="61"/>
      <c r="DJY28" s="61"/>
      <c r="DJZ28" s="61"/>
      <c r="DKA28" s="61"/>
      <c r="DKB28" s="61"/>
      <c r="DKC28" s="61"/>
      <c r="DKD28" s="61"/>
      <c r="DKE28" s="61"/>
      <c r="DKF28" s="61"/>
      <c r="DKG28" s="61"/>
      <c r="DKH28" s="61"/>
      <c r="DKI28" s="61"/>
      <c r="DKJ28" s="61"/>
      <c r="DKK28" s="61"/>
      <c r="DKL28" s="61"/>
      <c r="DKM28" s="61"/>
      <c r="DKN28" s="61"/>
      <c r="DKO28" s="61"/>
      <c r="DKP28" s="61"/>
      <c r="DKQ28" s="61"/>
      <c r="DKR28" s="61"/>
      <c r="DKS28" s="61"/>
      <c r="DKT28" s="61"/>
      <c r="DKU28" s="61"/>
      <c r="DKV28" s="61"/>
      <c r="DKW28" s="61"/>
      <c r="DKX28" s="61"/>
      <c r="DKY28" s="61"/>
      <c r="DKZ28" s="61"/>
      <c r="DLA28" s="61"/>
      <c r="DLB28" s="61"/>
      <c r="DLC28" s="61"/>
      <c r="DLD28" s="61"/>
      <c r="DLE28" s="61"/>
      <c r="DLF28" s="61"/>
      <c r="DLG28" s="61"/>
      <c r="DLH28" s="61"/>
      <c r="DLI28" s="61"/>
      <c r="DLJ28" s="61"/>
      <c r="DLK28" s="61"/>
      <c r="DLL28" s="61"/>
      <c r="DLM28" s="61"/>
      <c r="DLN28" s="61"/>
      <c r="DLO28" s="61"/>
      <c r="DLP28" s="61"/>
      <c r="DLQ28" s="61"/>
      <c r="DLR28" s="61"/>
      <c r="DLS28" s="61"/>
      <c r="DLT28" s="61"/>
      <c r="DLU28" s="61"/>
      <c r="DLV28" s="61"/>
      <c r="DLW28" s="61"/>
      <c r="DLX28" s="61"/>
      <c r="DLY28" s="61"/>
      <c r="DLZ28" s="61"/>
      <c r="DMA28" s="61"/>
      <c r="DMB28" s="61"/>
      <c r="DMC28" s="61"/>
      <c r="DMD28" s="61"/>
      <c r="DME28" s="61"/>
      <c r="DMF28" s="61"/>
      <c r="DMG28" s="61"/>
      <c r="DMH28" s="61"/>
      <c r="DMI28" s="61"/>
      <c r="DMJ28" s="61"/>
      <c r="DMK28" s="61"/>
      <c r="DML28" s="61"/>
      <c r="DMM28" s="61"/>
      <c r="DMN28" s="61"/>
      <c r="DMO28" s="61"/>
      <c r="DMP28" s="61"/>
      <c r="DMQ28" s="61"/>
      <c r="DMR28" s="61"/>
      <c r="DMS28" s="61"/>
      <c r="DMT28" s="61"/>
      <c r="DMU28" s="61"/>
      <c r="DMV28" s="61"/>
      <c r="DMW28" s="61"/>
      <c r="DMX28" s="61"/>
      <c r="DMY28" s="61"/>
      <c r="DMZ28" s="61"/>
      <c r="DNA28" s="61"/>
      <c r="DNB28" s="61"/>
      <c r="DNC28" s="61"/>
      <c r="DND28" s="61"/>
      <c r="DNE28" s="61"/>
      <c r="DNF28" s="61"/>
      <c r="DNG28" s="61"/>
      <c r="DNH28" s="61"/>
      <c r="DNI28" s="61"/>
      <c r="DNJ28" s="61"/>
      <c r="DNK28" s="61"/>
      <c r="DNL28" s="61"/>
      <c r="DNM28" s="61"/>
      <c r="DNN28" s="61"/>
      <c r="DNO28" s="61"/>
      <c r="DNP28" s="61"/>
      <c r="DNQ28" s="61"/>
      <c r="DNR28" s="61"/>
      <c r="DNS28" s="61"/>
      <c r="DNT28" s="61"/>
      <c r="DNU28" s="61"/>
      <c r="DNV28" s="61"/>
      <c r="DNW28" s="61"/>
      <c r="DNX28" s="61"/>
      <c r="DNY28" s="61"/>
      <c r="DNZ28" s="61"/>
      <c r="DOA28" s="61"/>
      <c r="DOB28" s="61"/>
      <c r="DOC28" s="61"/>
      <c r="DOD28" s="61"/>
      <c r="DOE28" s="61"/>
      <c r="DOF28" s="61"/>
      <c r="DOG28" s="61"/>
      <c r="DOH28" s="61"/>
      <c r="DOI28" s="61"/>
      <c r="DOJ28" s="61"/>
      <c r="DOK28" s="61"/>
      <c r="DOL28" s="61"/>
      <c r="DOM28" s="61"/>
      <c r="DON28" s="61"/>
      <c r="DOO28" s="61"/>
      <c r="DOP28" s="61"/>
      <c r="DOQ28" s="61"/>
      <c r="DOR28" s="61"/>
      <c r="DOS28" s="61"/>
      <c r="DOT28" s="61"/>
      <c r="DOU28" s="61"/>
      <c r="DOV28" s="61"/>
      <c r="DOW28" s="61"/>
      <c r="DOX28" s="61"/>
      <c r="DOY28" s="61"/>
      <c r="DOZ28" s="61"/>
      <c r="DPA28" s="61"/>
      <c r="DPB28" s="61"/>
      <c r="DPC28" s="61"/>
      <c r="DPD28" s="61"/>
      <c r="DPE28" s="61"/>
      <c r="DPF28" s="61"/>
      <c r="DPG28" s="61"/>
      <c r="DPH28" s="61"/>
      <c r="DPI28" s="61"/>
      <c r="DPJ28" s="61"/>
      <c r="DPK28" s="61"/>
      <c r="DPL28" s="61"/>
      <c r="DPM28" s="61"/>
      <c r="DPN28" s="61"/>
      <c r="DPO28" s="61"/>
      <c r="DPP28" s="61"/>
      <c r="DPQ28" s="61"/>
      <c r="DPR28" s="61"/>
      <c r="DPS28" s="61"/>
      <c r="DPT28" s="61"/>
      <c r="DPU28" s="61"/>
      <c r="DPV28" s="61"/>
      <c r="DPW28" s="61"/>
      <c r="DPX28" s="61"/>
      <c r="DPY28" s="61"/>
      <c r="DPZ28" s="61"/>
      <c r="DQA28" s="61"/>
      <c r="DQB28" s="61"/>
      <c r="DQC28" s="61"/>
      <c r="DQD28" s="61"/>
      <c r="DQE28" s="61"/>
      <c r="DQF28" s="61"/>
      <c r="DQG28" s="61"/>
      <c r="DQH28" s="61"/>
      <c r="DQI28" s="61"/>
      <c r="DQJ28" s="61"/>
      <c r="DQK28" s="61"/>
      <c r="DQL28" s="61"/>
      <c r="DQM28" s="61"/>
      <c r="DQN28" s="61"/>
      <c r="DQO28" s="61"/>
      <c r="DQP28" s="61"/>
      <c r="DQQ28" s="61"/>
      <c r="DQR28" s="61"/>
      <c r="DQS28" s="61"/>
      <c r="DQT28" s="61"/>
      <c r="DQU28" s="61"/>
      <c r="DQV28" s="61"/>
      <c r="DQW28" s="61"/>
      <c r="DQX28" s="61"/>
      <c r="DQY28" s="61"/>
      <c r="DQZ28" s="61"/>
      <c r="DRA28" s="61"/>
      <c r="DRB28" s="61"/>
      <c r="DRC28" s="61"/>
      <c r="DRD28" s="61"/>
      <c r="DRE28" s="61"/>
      <c r="DRF28" s="61"/>
      <c r="DRG28" s="61"/>
      <c r="DRH28" s="61"/>
      <c r="DRI28" s="61"/>
      <c r="DRJ28" s="61"/>
      <c r="DRK28" s="61"/>
      <c r="DRL28" s="61"/>
      <c r="DRM28" s="61"/>
      <c r="DRN28" s="61"/>
      <c r="DRO28" s="61"/>
      <c r="DRP28" s="61"/>
      <c r="DRQ28" s="61"/>
      <c r="DRR28" s="61"/>
      <c r="DRS28" s="61"/>
      <c r="DRT28" s="61"/>
      <c r="DRU28" s="61"/>
      <c r="DRV28" s="61"/>
      <c r="DRW28" s="61"/>
      <c r="DRX28" s="61"/>
      <c r="DRY28" s="61"/>
      <c r="DRZ28" s="61"/>
      <c r="DSA28" s="61"/>
      <c r="DSB28" s="61"/>
      <c r="DSC28" s="61"/>
      <c r="DSD28" s="61"/>
      <c r="DSE28" s="61"/>
      <c r="DSF28" s="61"/>
      <c r="DSG28" s="61"/>
      <c r="DSH28" s="61"/>
      <c r="DSI28" s="61"/>
      <c r="DSJ28" s="61"/>
      <c r="DSK28" s="61"/>
      <c r="DSL28" s="61"/>
      <c r="DSM28" s="61"/>
      <c r="DSN28" s="61"/>
      <c r="DSO28" s="61"/>
      <c r="DSP28" s="61"/>
      <c r="DSQ28" s="61"/>
      <c r="DSR28" s="61"/>
      <c r="DSS28" s="61"/>
      <c r="DST28" s="61"/>
      <c r="DSU28" s="61"/>
      <c r="DSV28" s="61"/>
      <c r="DSW28" s="61"/>
      <c r="DSX28" s="61"/>
      <c r="DSY28" s="61"/>
      <c r="DSZ28" s="61"/>
      <c r="DTA28" s="61"/>
      <c r="DTB28" s="61"/>
      <c r="DTC28" s="61"/>
      <c r="DTD28" s="61"/>
      <c r="DTE28" s="61"/>
      <c r="DTF28" s="61"/>
      <c r="DTG28" s="61"/>
      <c r="DTH28" s="61"/>
      <c r="DTI28" s="61"/>
      <c r="DTJ28" s="61"/>
      <c r="DTK28" s="61"/>
      <c r="DTL28" s="61"/>
      <c r="DTM28" s="61"/>
      <c r="DTN28" s="61"/>
      <c r="DTO28" s="61"/>
      <c r="DTP28" s="61"/>
      <c r="DTQ28" s="61"/>
      <c r="DTR28" s="61"/>
      <c r="DTS28" s="61"/>
      <c r="DTT28" s="61"/>
      <c r="DTU28" s="61"/>
      <c r="DTV28" s="61"/>
      <c r="DTW28" s="61"/>
      <c r="DTX28" s="61"/>
      <c r="DTY28" s="61"/>
      <c r="DTZ28" s="61"/>
      <c r="DUA28" s="61"/>
      <c r="DUB28" s="61"/>
      <c r="DUC28" s="61"/>
      <c r="DUD28" s="61"/>
      <c r="DUE28" s="61"/>
      <c r="DUF28" s="61"/>
      <c r="DUG28" s="61"/>
      <c r="DUH28" s="61"/>
      <c r="DUI28" s="61"/>
      <c r="DUJ28" s="61"/>
      <c r="DUK28" s="61"/>
      <c r="DUL28" s="61"/>
      <c r="DUM28" s="61"/>
      <c r="DUN28" s="61"/>
      <c r="DUO28" s="61"/>
      <c r="DUP28" s="61"/>
      <c r="DUQ28" s="61"/>
      <c r="DUR28" s="61"/>
      <c r="DUS28" s="61"/>
      <c r="DUT28" s="61"/>
      <c r="DUU28" s="61"/>
      <c r="DUV28" s="61"/>
      <c r="DUW28" s="61"/>
      <c r="DUX28" s="61"/>
      <c r="DUY28" s="61"/>
      <c r="DUZ28" s="61"/>
      <c r="DVA28" s="61"/>
      <c r="DVB28" s="61"/>
      <c r="DVC28" s="61"/>
      <c r="DVD28" s="61"/>
      <c r="DVE28" s="61"/>
      <c r="DVF28" s="61"/>
      <c r="DVG28" s="61"/>
      <c r="DVH28" s="61"/>
      <c r="DVI28" s="61"/>
      <c r="DVJ28" s="61"/>
      <c r="DVK28" s="61"/>
      <c r="DVL28" s="61"/>
      <c r="DVM28" s="61"/>
      <c r="DVN28" s="61"/>
      <c r="DVO28" s="61"/>
      <c r="DVP28" s="61"/>
      <c r="DVQ28" s="61"/>
      <c r="DVR28" s="61"/>
      <c r="DVS28" s="61"/>
      <c r="DVT28" s="61"/>
      <c r="DVU28" s="61"/>
      <c r="DVV28" s="61"/>
      <c r="DVW28" s="61"/>
      <c r="DVX28" s="61"/>
      <c r="DVY28" s="61"/>
      <c r="DVZ28" s="61"/>
      <c r="DWA28" s="61"/>
      <c r="DWB28" s="61"/>
      <c r="DWC28" s="61"/>
      <c r="DWD28" s="61"/>
      <c r="DWE28" s="61"/>
      <c r="DWF28" s="61"/>
      <c r="DWG28" s="61"/>
      <c r="DWH28" s="61"/>
      <c r="DWI28" s="61"/>
      <c r="DWJ28" s="61"/>
      <c r="DWK28" s="61"/>
      <c r="DWL28" s="61"/>
      <c r="DWM28" s="61"/>
      <c r="DWN28" s="61"/>
      <c r="DWO28" s="61"/>
      <c r="DWP28" s="61"/>
      <c r="DWQ28" s="61"/>
      <c r="DWR28" s="61"/>
      <c r="DWS28" s="61"/>
      <c r="DWT28" s="61"/>
      <c r="DWU28" s="61"/>
      <c r="DWV28" s="61"/>
      <c r="DWW28" s="61"/>
      <c r="DWX28" s="61"/>
      <c r="DWY28" s="61"/>
      <c r="DWZ28" s="61"/>
      <c r="DXA28" s="61"/>
      <c r="DXB28" s="61"/>
      <c r="DXC28" s="61"/>
      <c r="DXD28" s="61"/>
      <c r="DXE28" s="61"/>
      <c r="DXF28" s="61"/>
      <c r="DXG28" s="61"/>
      <c r="DXH28" s="61"/>
      <c r="DXI28" s="61"/>
      <c r="DXJ28" s="61"/>
      <c r="DXK28" s="61"/>
      <c r="DXL28" s="61"/>
      <c r="DXM28" s="61"/>
      <c r="DXN28" s="61"/>
      <c r="DXO28" s="61"/>
      <c r="DXP28" s="61"/>
      <c r="DXQ28" s="61"/>
      <c r="DXR28" s="61"/>
      <c r="DXS28" s="61"/>
      <c r="DXT28" s="61"/>
      <c r="DXU28" s="61"/>
      <c r="DXV28" s="61"/>
      <c r="DXW28" s="61"/>
      <c r="DXX28" s="61"/>
      <c r="DXY28" s="61"/>
      <c r="DXZ28" s="61"/>
      <c r="DYA28" s="61"/>
      <c r="DYB28" s="61"/>
      <c r="DYC28" s="61"/>
      <c r="DYD28" s="61"/>
      <c r="DYE28" s="61"/>
      <c r="DYF28" s="61"/>
      <c r="DYG28" s="61"/>
      <c r="DYH28" s="61"/>
      <c r="DYI28" s="61"/>
      <c r="DYJ28" s="61"/>
      <c r="DYK28" s="61"/>
      <c r="DYL28" s="61"/>
      <c r="DYM28" s="61"/>
      <c r="DYN28" s="61"/>
      <c r="DYO28" s="61"/>
      <c r="DYP28" s="61"/>
      <c r="DYQ28" s="61"/>
      <c r="DYR28" s="61"/>
      <c r="DYS28" s="61"/>
      <c r="DYT28" s="61"/>
      <c r="DYU28" s="61"/>
      <c r="DYV28" s="61"/>
      <c r="DYW28" s="61"/>
      <c r="DYX28" s="61"/>
      <c r="DYY28" s="61"/>
      <c r="DYZ28" s="61"/>
      <c r="DZA28" s="61"/>
      <c r="DZB28" s="61"/>
      <c r="DZC28" s="61"/>
      <c r="DZD28" s="61"/>
      <c r="DZE28" s="61"/>
      <c r="DZF28" s="61"/>
      <c r="DZG28" s="61"/>
      <c r="DZH28" s="61"/>
      <c r="DZI28" s="61"/>
      <c r="DZJ28" s="61"/>
      <c r="DZK28" s="61"/>
      <c r="DZL28" s="61"/>
      <c r="DZM28" s="61"/>
      <c r="DZN28" s="61"/>
      <c r="DZO28" s="61"/>
      <c r="DZP28" s="61"/>
      <c r="DZQ28" s="61"/>
      <c r="DZR28" s="61"/>
      <c r="DZS28" s="61"/>
      <c r="DZT28" s="61"/>
      <c r="DZU28" s="61"/>
      <c r="DZV28" s="61"/>
      <c r="DZW28" s="61"/>
      <c r="DZX28" s="61"/>
      <c r="DZY28" s="61"/>
      <c r="DZZ28" s="61"/>
      <c r="EAA28" s="61"/>
      <c r="EAB28" s="61"/>
      <c r="EAC28" s="61"/>
      <c r="EAD28" s="61"/>
      <c r="EAE28" s="61"/>
      <c r="EAF28" s="61"/>
      <c r="EAG28" s="61"/>
      <c r="EAH28" s="61"/>
      <c r="EAI28" s="61"/>
      <c r="EAJ28" s="61"/>
      <c r="EAK28" s="61"/>
      <c r="EAL28" s="61"/>
      <c r="EAM28" s="61"/>
      <c r="EAN28" s="61"/>
      <c r="EAO28" s="61"/>
      <c r="EAP28" s="61"/>
      <c r="EAQ28" s="61"/>
      <c r="EAR28" s="61"/>
      <c r="EAS28" s="61"/>
      <c r="EAT28" s="61"/>
      <c r="EAU28" s="61"/>
      <c r="EAV28" s="61"/>
      <c r="EAW28" s="61"/>
      <c r="EAX28" s="61"/>
      <c r="EAY28" s="61"/>
      <c r="EAZ28" s="61"/>
      <c r="EBA28" s="61"/>
      <c r="EBB28" s="61"/>
      <c r="EBC28" s="61"/>
      <c r="EBD28" s="61"/>
      <c r="EBE28" s="61"/>
      <c r="EBF28" s="61"/>
      <c r="EBG28" s="61"/>
      <c r="EBH28" s="61"/>
      <c r="EBI28" s="61"/>
      <c r="EBJ28" s="61"/>
      <c r="EBK28" s="61"/>
      <c r="EBL28" s="61"/>
      <c r="EBM28" s="61"/>
      <c r="EBN28" s="61"/>
      <c r="EBO28" s="61"/>
      <c r="EBP28" s="61"/>
      <c r="EBQ28" s="61"/>
      <c r="EBR28" s="61"/>
      <c r="EBS28" s="61"/>
      <c r="EBT28" s="61"/>
      <c r="EBU28" s="61"/>
      <c r="EBV28" s="61"/>
      <c r="EBW28" s="61"/>
      <c r="EBX28" s="61"/>
      <c r="EBY28" s="61"/>
      <c r="EBZ28" s="61"/>
      <c r="ECA28" s="61"/>
      <c r="ECB28" s="61"/>
      <c r="ECC28" s="61"/>
      <c r="ECD28" s="61"/>
      <c r="ECE28" s="61"/>
      <c r="ECF28" s="61"/>
      <c r="ECG28" s="61"/>
      <c r="ECH28" s="61"/>
      <c r="ECI28" s="61"/>
      <c r="ECJ28" s="61"/>
      <c r="ECK28" s="61"/>
      <c r="ECL28" s="61"/>
      <c r="ECM28" s="61"/>
      <c r="ECN28" s="61"/>
      <c r="ECO28" s="61"/>
      <c r="ECP28" s="61"/>
      <c r="ECQ28" s="61"/>
      <c r="ECR28" s="61"/>
      <c r="ECS28" s="61"/>
      <c r="ECT28" s="61"/>
      <c r="ECU28" s="61"/>
      <c r="ECV28" s="61"/>
      <c r="ECW28" s="61"/>
      <c r="ECX28" s="61"/>
      <c r="ECY28" s="61"/>
      <c r="ECZ28" s="61"/>
      <c r="EDA28" s="61"/>
      <c r="EDB28" s="61"/>
      <c r="EDC28" s="61"/>
      <c r="EDD28" s="61"/>
      <c r="EDE28" s="61"/>
      <c r="EDF28" s="61"/>
      <c r="EDG28" s="61"/>
      <c r="EDH28" s="61"/>
      <c r="EDI28" s="61"/>
      <c r="EDJ28" s="61"/>
      <c r="EDK28" s="61"/>
      <c r="EDL28" s="61"/>
      <c r="EDM28" s="61"/>
      <c r="EDN28" s="61"/>
      <c r="EDO28" s="61"/>
      <c r="EDP28" s="61"/>
      <c r="EDQ28" s="61"/>
      <c r="EDR28" s="61"/>
      <c r="EDS28" s="61"/>
      <c r="EDT28" s="61"/>
      <c r="EDU28" s="61"/>
      <c r="EDV28" s="61"/>
      <c r="EDW28" s="61"/>
      <c r="EDX28" s="61"/>
      <c r="EDY28" s="61"/>
      <c r="EDZ28" s="61"/>
      <c r="EEA28" s="61"/>
      <c r="EEB28" s="61"/>
      <c r="EEC28" s="61"/>
      <c r="EED28" s="61"/>
      <c r="EEE28" s="61"/>
      <c r="EEF28" s="61"/>
      <c r="EEG28" s="61"/>
      <c r="EEH28" s="61"/>
      <c r="EEI28" s="61"/>
      <c r="EEJ28" s="61"/>
      <c r="EEK28" s="61"/>
      <c r="EEL28" s="61"/>
      <c r="EEM28" s="61"/>
      <c r="EEN28" s="61"/>
      <c r="EEO28" s="61"/>
      <c r="EEP28" s="61"/>
      <c r="EEQ28" s="61"/>
      <c r="EER28" s="61"/>
      <c r="EES28" s="61"/>
      <c r="EET28" s="61"/>
      <c r="EEU28" s="61"/>
      <c r="EEV28" s="61"/>
      <c r="EEW28" s="61"/>
      <c r="EEX28" s="61"/>
      <c r="EEY28" s="61"/>
      <c r="EEZ28" s="61"/>
      <c r="EFA28" s="61"/>
      <c r="EFB28" s="61"/>
      <c r="EFC28" s="61"/>
      <c r="EFD28" s="61"/>
      <c r="EFE28" s="61"/>
      <c r="EFF28" s="61"/>
      <c r="EFG28" s="61"/>
      <c r="EFH28" s="61"/>
      <c r="EFI28" s="61"/>
      <c r="EFJ28" s="61"/>
      <c r="EFK28" s="61"/>
      <c r="EFL28" s="61"/>
      <c r="EFM28" s="61"/>
      <c r="EFN28" s="61"/>
      <c r="EFO28" s="61"/>
      <c r="EFP28" s="61"/>
      <c r="EFQ28" s="61"/>
      <c r="EFR28" s="61"/>
      <c r="EFS28" s="61"/>
      <c r="EFT28" s="61"/>
      <c r="EFU28" s="61"/>
      <c r="EFV28" s="61"/>
      <c r="EFW28" s="61"/>
      <c r="EFX28" s="61"/>
      <c r="EFY28" s="61"/>
      <c r="EFZ28" s="61"/>
      <c r="EGA28" s="61"/>
      <c r="EGB28" s="61"/>
      <c r="EGC28" s="61"/>
      <c r="EGD28" s="61"/>
      <c r="EGE28" s="61"/>
      <c r="EGF28" s="61"/>
      <c r="EGG28" s="61"/>
      <c r="EGH28" s="61"/>
      <c r="EGI28" s="61"/>
      <c r="EGJ28" s="61"/>
      <c r="EGK28" s="61"/>
      <c r="EGL28" s="61"/>
      <c r="EGM28" s="61"/>
      <c r="EGN28" s="61"/>
      <c r="EGO28" s="61"/>
      <c r="EGP28" s="61"/>
      <c r="EGQ28" s="61"/>
      <c r="EGR28" s="61"/>
      <c r="EGS28" s="61"/>
      <c r="EGT28" s="61"/>
      <c r="EGU28" s="61"/>
      <c r="EGV28" s="61"/>
      <c r="EGW28" s="61"/>
      <c r="EGX28" s="61"/>
      <c r="EGY28" s="61"/>
      <c r="EGZ28" s="61"/>
      <c r="EHA28" s="61"/>
      <c r="EHB28" s="61"/>
      <c r="EHC28" s="61"/>
      <c r="EHD28" s="61"/>
      <c r="EHE28" s="61"/>
      <c r="EHF28" s="61"/>
      <c r="EHG28" s="61"/>
      <c r="EHH28" s="61"/>
      <c r="EHI28" s="61"/>
      <c r="EHJ28" s="61"/>
      <c r="EHK28" s="61"/>
      <c r="EHL28" s="61"/>
      <c r="EHM28" s="61"/>
      <c r="EHN28" s="61"/>
      <c r="EHO28" s="61"/>
      <c r="EHP28" s="61"/>
      <c r="EHQ28" s="61"/>
      <c r="EHR28" s="61"/>
      <c r="EHS28" s="61"/>
      <c r="EHT28" s="61"/>
      <c r="EHU28" s="61"/>
      <c r="EHV28" s="61"/>
      <c r="EHW28" s="61"/>
      <c r="EHX28" s="61"/>
      <c r="EHY28" s="61"/>
      <c r="EHZ28" s="61"/>
      <c r="EIA28" s="61"/>
      <c r="EIB28" s="61"/>
      <c r="EIC28" s="61"/>
      <c r="EID28" s="61"/>
      <c r="EIE28" s="61"/>
      <c r="EIF28" s="61"/>
      <c r="EIG28" s="61"/>
      <c r="EIH28" s="61"/>
      <c r="EII28" s="61"/>
      <c r="EIJ28" s="61"/>
      <c r="EIK28" s="61"/>
      <c r="EIL28" s="61"/>
      <c r="EIM28" s="61"/>
      <c r="EIN28" s="61"/>
      <c r="EIO28" s="61"/>
      <c r="EIP28" s="61"/>
      <c r="EIQ28" s="61"/>
      <c r="EIR28" s="61"/>
      <c r="EIS28" s="61"/>
      <c r="EIT28" s="61"/>
      <c r="EIU28" s="61"/>
      <c r="EIV28" s="61"/>
      <c r="EIW28" s="61"/>
      <c r="EIX28" s="61"/>
      <c r="EIY28" s="61"/>
      <c r="EIZ28" s="61"/>
      <c r="EJA28" s="61"/>
      <c r="EJB28" s="61"/>
      <c r="EJC28" s="61"/>
      <c r="EJD28" s="61"/>
      <c r="EJE28" s="61"/>
      <c r="EJF28" s="61"/>
      <c r="EJG28" s="61"/>
      <c r="EJH28" s="61"/>
      <c r="EJI28" s="61"/>
      <c r="EJJ28" s="61"/>
      <c r="EJK28" s="61"/>
      <c r="EJL28" s="61"/>
      <c r="EJM28" s="61"/>
      <c r="EJN28" s="61"/>
      <c r="EJO28" s="61"/>
      <c r="EJP28" s="61"/>
      <c r="EJQ28" s="61"/>
      <c r="EJR28" s="61"/>
      <c r="EJS28" s="61"/>
      <c r="EJT28" s="61"/>
      <c r="EJU28" s="61"/>
      <c r="EJV28" s="61"/>
      <c r="EJW28" s="61"/>
      <c r="EJX28" s="61"/>
      <c r="EJY28" s="61"/>
      <c r="EJZ28" s="61"/>
      <c r="EKA28" s="61"/>
      <c r="EKB28" s="61"/>
      <c r="EKC28" s="61"/>
      <c r="EKD28" s="61"/>
      <c r="EKE28" s="61"/>
      <c r="EKF28" s="61"/>
      <c r="EKG28" s="61"/>
      <c r="EKH28" s="61"/>
      <c r="EKI28" s="61"/>
      <c r="EKJ28" s="61"/>
      <c r="EKK28" s="61"/>
      <c r="EKL28" s="61"/>
      <c r="EKM28" s="61"/>
      <c r="EKN28" s="61"/>
      <c r="EKO28" s="61"/>
      <c r="EKP28" s="61"/>
      <c r="EKQ28" s="61"/>
      <c r="EKR28" s="61"/>
      <c r="EKS28" s="61"/>
      <c r="EKT28" s="61"/>
      <c r="EKU28" s="61"/>
      <c r="EKV28" s="61"/>
      <c r="EKW28" s="61"/>
      <c r="EKX28" s="61"/>
      <c r="EKY28" s="61"/>
      <c r="EKZ28" s="61"/>
      <c r="ELA28" s="61"/>
      <c r="ELB28" s="61"/>
      <c r="ELC28" s="61"/>
      <c r="ELD28" s="61"/>
      <c r="ELE28" s="61"/>
      <c r="ELF28" s="61"/>
      <c r="ELG28" s="61"/>
      <c r="ELH28" s="61"/>
      <c r="ELI28" s="61"/>
      <c r="ELJ28" s="61"/>
      <c r="ELK28" s="61"/>
      <c r="ELL28" s="61"/>
      <c r="ELM28" s="61"/>
      <c r="ELN28" s="61"/>
      <c r="ELO28" s="61"/>
      <c r="ELP28" s="61"/>
      <c r="ELQ28" s="61"/>
      <c r="ELR28" s="61"/>
      <c r="ELS28" s="61"/>
      <c r="ELT28" s="61"/>
      <c r="ELU28" s="61"/>
      <c r="ELV28" s="61"/>
      <c r="ELW28" s="61"/>
      <c r="ELX28" s="61"/>
      <c r="ELY28" s="61"/>
      <c r="ELZ28" s="61"/>
      <c r="EMA28" s="61"/>
      <c r="EMB28" s="61"/>
      <c r="EMC28" s="61"/>
      <c r="EMD28" s="61"/>
      <c r="EME28" s="61"/>
      <c r="EMF28" s="61"/>
      <c r="EMG28" s="61"/>
      <c r="EMH28" s="61"/>
      <c r="EMI28" s="61"/>
      <c r="EMJ28" s="61"/>
      <c r="EMK28" s="61"/>
      <c r="EML28" s="61"/>
      <c r="EMM28" s="61"/>
      <c r="EMN28" s="61"/>
      <c r="EMO28" s="61"/>
      <c r="EMP28" s="61"/>
      <c r="EMQ28" s="61"/>
      <c r="EMR28" s="61"/>
      <c r="EMS28" s="61"/>
      <c r="EMT28" s="61"/>
      <c r="EMU28" s="61"/>
      <c r="EMV28" s="61"/>
      <c r="EMW28" s="61"/>
      <c r="EMX28" s="61"/>
      <c r="EMY28" s="61"/>
      <c r="EMZ28" s="61"/>
      <c r="ENA28" s="61"/>
      <c r="ENB28" s="61"/>
      <c r="ENC28" s="61"/>
      <c r="END28" s="61"/>
      <c r="ENE28" s="61"/>
      <c r="ENF28" s="61"/>
      <c r="ENG28" s="61"/>
      <c r="ENH28" s="61"/>
      <c r="ENI28" s="61"/>
      <c r="ENJ28" s="61"/>
      <c r="ENK28" s="61"/>
      <c r="ENL28" s="61"/>
      <c r="ENM28" s="61"/>
      <c r="ENN28" s="61"/>
      <c r="ENO28" s="61"/>
      <c r="ENP28" s="61"/>
      <c r="ENQ28" s="61"/>
      <c r="ENR28" s="61"/>
      <c r="ENS28" s="61"/>
      <c r="ENT28" s="61"/>
      <c r="ENU28" s="61"/>
      <c r="ENV28" s="61"/>
      <c r="ENW28" s="61"/>
      <c r="ENX28" s="61"/>
      <c r="ENY28" s="61"/>
      <c r="ENZ28" s="61"/>
      <c r="EOA28" s="61"/>
      <c r="EOB28" s="61"/>
      <c r="EOC28" s="61"/>
      <c r="EOD28" s="61"/>
      <c r="EOE28" s="61"/>
      <c r="EOF28" s="61"/>
      <c r="EOG28" s="61"/>
      <c r="EOH28" s="61"/>
      <c r="EOI28" s="61"/>
      <c r="EOJ28" s="61"/>
      <c r="EOK28" s="61"/>
      <c r="EOL28" s="61"/>
      <c r="EOM28" s="61"/>
      <c r="EON28" s="61"/>
      <c r="EOO28" s="61"/>
      <c r="EOP28" s="61"/>
      <c r="EOQ28" s="61"/>
      <c r="EOR28" s="61"/>
      <c r="EOS28" s="61"/>
      <c r="EOT28" s="61"/>
      <c r="EOU28" s="61"/>
      <c r="EOV28" s="61"/>
      <c r="EOW28" s="61"/>
      <c r="EOX28" s="61"/>
      <c r="EOY28" s="61"/>
      <c r="EOZ28" s="61"/>
      <c r="EPA28" s="61"/>
      <c r="EPB28" s="61"/>
      <c r="EPC28" s="61"/>
      <c r="EPD28" s="61"/>
      <c r="EPE28" s="61"/>
      <c r="EPF28" s="61"/>
      <c r="EPG28" s="61"/>
      <c r="EPH28" s="61"/>
      <c r="EPI28" s="61"/>
      <c r="EPJ28" s="61"/>
      <c r="EPK28" s="61"/>
      <c r="EPL28" s="61"/>
      <c r="EPM28" s="61"/>
      <c r="EPN28" s="61"/>
      <c r="EPO28" s="61"/>
      <c r="EPP28" s="61"/>
      <c r="EPQ28" s="61"/>
      <c r="EPR28" s="61"/>
      <c r="EPS28" s="61"/>
      <c r="EPT28" s="61"/>
      <c r="EPU28" s="61"/>
      <c r="EPV28" s="61"/>
      <c r="EPW28" s="61"/>
      <c r="EPX28" s="61"/>
      <c r="EPY28" s="61"/>
      <c r="EPZ28" s="61"/>
      <c r="EQA28" s="61"/>
      <c r="EQB28" s="61"/>
      <c r="EQC28" s="61"/>
      <c r="EQD28" s="61"/>
      <c r="EQE28" s="61"/>
      <c r="EQF28" s="61"/>
      <c r="EQG28" s="61"/>
      <c r="EQH28" s="61"/>
      <c r="EQI28" s="61"/>
      <c r="EQJ28" s="61"/>
      <c r="EQK28" s="61"/>
      <c r="EQL28" s="61"/>
      <c r="EQM28" s="61"/>
      <c r="EQN28" s="61"/>
      <c r="EQO28" s="61"/>
      <c r="EQP28" s="61"/>
      <c r="EQQ28" s="61"/>
      <c r="EQR28" s="61"/>
      <c r="EQS28" s="61"/>
      <c r="EQT28" s="61"/>
      <c r="EQU28" s="61"/>
      <c r="EQV28" s="61"/>
      <c r="EQW28" s="61"/>
      <c r="EQX28" s="61"/>
      <c r="EQY28" s="61"/>
      <c r="EQZ28" s="61"/>
      <c r="ERA28" s="61"/>
      <c r="ERB28" s="61"/>
      <c r="ERC28" s="61"/>
      <c r="ERD28" s="61"/>
      <c r="ERE28" s="61"/>
      <c r="ERF28" s="61"/>
      <c r="ERG28" s="61"/>
      <c r="ERH28" s="61"/>
      <c r="ERI28" s="61"/>
      <c r="ERJ28" s="61"/>
      <c r="ERK28" s="61"/>
      <c r="ERL28" s="61"/>
      <c r="ERM28" s="61"/>
      <c r="ERN28" s="61"/>
      <c r="ERO28" s="61"/>
      <c r="ERP28" s="61"/>
      <c r="ERQ28" s="61"/>
      <c r="ERR28" s="61"/>
      <c r="ERS28" s="61"/>
      <c r="ERT28" s="61"/>
      <c r="ERU28" s="61"/>
      <c r="ERV28" s="61"/>
      <c r="ERW28" s="61"/>
      <c r="ERX28" s="61"/>
      <c r="ERY28" s="61"/>
      <c r="ERZ28" s="61"/>
      <c r="ESA28" s="61"/>
      <c r="ESB28" s="61"/>
      <c r="ESC28" s="61"/>
      <c r="ESD28" s="61"/>
      <c r="ESE28" s="61"/>
      <c r="ESF28" s="61"/>
      <c r="ESG28" s="61"/>
      <c r="ESH28" s="61"/>
      <c r="ESI28" s="61"/>
      <c r="ESJ28" s="61"/>
      <c r="ESK28" s="61"/>
      <c r="ESL28" s="61"/>
      <c r="ESM28" s="61"/>
      <c r="ESN28" s="61"/>
      <c r="ESO28" s="61"/>
      <c r="ESP28" s="61"/>
      <c r="ESQ28" s="61"/>
      <c r="ESR28" s="61"/>
      <c r="ESS28" s="61"/>
      <c r="EST28" s="61"/>
      <c r="ESU28" s="61"/>
      <c r="ESV28" s="61"/>
      <c r="ESW28" s="61"/>
      <c r="ESX28" s="61"/>
      <c r="ESY28" s="61"/>
      <c r="ESZ28" s="61"/>
      <c r="ETA28" s="61"/>
      <c r="ETB28" s="61"/>
      <c r="ETC28" s="61"/>
      <c r="ETD28" s="61"/>
      <c r="ETE28" s="61"/>
      <c r="ETF28" s="61"/>
      <c r="ETG28" s="61"/>
      <c r="ETH28" s="61"/>
      <c r="ETI28" s="61"/>
      <c r="ETJ28" s="61"/>
      <c r="ETK28" s="61"/>
      <c r="ETL28" s="61"/>
      <c r="ETM28" s="61"/>
      <c r="ETN28" s="61"/>
      <c r="ETO28" s="61"/>
      <c r="ETP28" s="61"/>
      <c r="ETQ28" s="61"/>
      <c r="ETR28" s="61"/>
      <c r="ETS28" s="61"/>
      <c r="ETT28" s="61"/>
      <c r="ETU28" s="61"/>
      <c r="ETV28" s="61"/>
      <c r="ETW28" s="61"/>
      <c r="ETX28" s="61"/>
      <c r="ETY28" s="61"/>
      <c r="ETZ28" s="61"/>
      <c r="EUA28" s="61"/>
      <c r="EUB28" s="61"/>
      <c r="EUC28" s="61"/>
      <c r="EUD28" s="61"/>
      <c r="EUE28" s="61"/>
      <c r="EUF28" s="61"/>
      <c r="EUG28" s="61"/>
      <c r="EUH28" s="61"/>
      <c r="EUI28" s="61"/>
      <c r="EUJ28" s="61"/>
      <c r="EUK28" s="61"/>
      <c r="EUL28" s="61"/>
      <c r="EUM28" s="61"/>
      <c r="EUN28" s="61"/>
      <c r="EUO28" s="61"/>
      <c r="EUP28" s="61"/>
      <c r="EUQ28" s="61"/>
      <c r="EUR28" s="61"/>
      <c r="EUS28" s="61"/>
      <c r="EUT28" s="61"/>
      <c r="EUU28" s="61"/>
      <c r="EUV28" s="61"/>
      <c r="EUW28" s="61"/>
      <c r="EUX28" s="61"/>
      <c r="EUY28" s="61"/>
      <c r="EUZ28" s="61"/>
      <c r="EVA28" s="61"/>
      <c r="EVB28" s="61"/>
      <c r="EVC28" s="61"/>
      <c r="EVD28" s="61"/>
      <c r="EVE28" s="61"/>
      <c r="EVF28" s="61"/>
      <c r="EVG28" s="61"/>
      <c r="EVH28" s="61"/>
      <c r="EVI28" s="61"/>
      <c r="EVJ28" s="61"/>
      <c r="EVK28" s="61"/>
      <c r="EVL28" s="61"/>
      <c r="EVM28" s="61"/>
      <c r="EVN28" s="61"/>
      <c r="EVO28" s="61"/>
      <c r="EVP28" s="61"/>
      <c r="EVQ28" s="61"/>
      <c r="EVR28" s="61"/>
      <c r="EVS28" s="61"/>
      <c r="EVT28" s="61"/>
      <c r="EVU28" s="61"/>
      <c r="EVV28" s="61"/>
      <c r="EVW28" s="61"/>
      <c r="EVX28" s="61"/>
      <c r="EVY28" s="61"/>
      <c r="EVZ28" s="61"/>
      <c r="EWA28" s="61"/>
      <c r="EWB28" s="61"/>
      <c r="EWC28" s="61"/>
      <c r="EWD28" s="61"/>
      <c r="EWE28" s="61"/>
      <c r="EWF28" s="61"/>
      <c r="EWG28" s="61"/>
      <c r="EWH28" s="61"/>
      <c r="EWI28" s="61"/>
      <c r="EWJ28" s="61"/>
      <c r="EWK28" s="61"/>
      <c r="EWL28" s="61"/>
      <c r="EWM28" s="61"/>
      <c r="EWN28" s="61"/>
      <c r="EWO28" s="61"/>
      <c r="EWP28" s="61"/>
      <c r="EWQ28" s="61"/>
      <c r="EWR28" s="61"/>
      <c r="EWS28" s="61"/>
      <c r="EWT28" s="61"/>
      <c r="EWU28" s="61"/>
      <c r="EWV28" s="61"/>
      <c r="EWW28" s="61"/>
      <c r="EWX28" s="61"/>
      <c r="EWY28" s="61"/>
      <c r="EWZ28" s="61"/>
      <c r="EXA28" s="61"/>
      <c r="EXB28" s="61"/>
      <c r="EXC28" s="61"/>
      <c r="EXD28" s="61"/>
      <c r="EXE28" s="61"/>
      <c r="EXF28" s="61"/>
      <c r="EXG28" s="61"/>
      <c r="EXH28" s="61"/>
      <c r="EXI28" s="61"/>
      <c r="EXJ28" s="61"/>
      <c r="EXK28" s="61"/>
      <c r="EXL28" s="61"/>
      <c r="EXM28" s="61"/>
      <c r="EXN28" s="61"/>
      <c r="EXO28" s="61"/>
      <c r="EXP28" s="61"/>
      <c r="EXQ28" s="61"/>
      <c r="EXR28" s="61"/>
      <c r="EXS28" s="61"/>
      <c r="EXT28" s="61"/>
      <c r="EXU28" s="61"/>
      <c r="EXV28" s="61"/>
      <c r="EXW28" s="61"/>
      <c r="EXX28" s="61"/>
      <c r="EXY28" s="61"/>
      <c r="EXZ28" s="61"/>
      <c r="EYA28" s="61"/>
      <c r="EYB28" s="61"/>
      <c r="EYC28" s="61"/>
      <c r="EYD28" s="61"/>
      <c r="EYE28" s="61"/>
      <c r="EYF28" s="61"/>
      <c r="EYG28" s="61"/>
      <c r="EYH28" s="61"/>
      <c r="EYI28" s="61"/>
      <c r="EYJ28" s="61"/>
      <c r="EYK28" s="61"/>
      <c r="EYL28" s="61"/>
      <c r="EYM28" s="61"/>
      <c r="EYN28" s="61"/>
      <c r="EYO28" s="61"/>
      <c r="EYP28" s="61"/>
      <c r="EYQ28" s="61"/>
      <c r="EYR28" s="61"/>
      <c r="EYS28" s="61"/>
      <c r="EYT28" s="61"/>
      <c r="EYU28" s="61"/>
      <c r="EYV28" s="61"/>
      <c r="EYW28" s="61"/>
      <c r="EYX28" s="61"/>
      <c r="EYY28" s="61"/>
      <c r="EYZ28" s="61"/>
      <c r="EZA28" s="61"/>
      <c r="EZB28" s="61"/>
      <c r="EZC28" s="61"/>
      <c r="EZD28" s="61"/>
      <c r="EZE28" s="61"/>
      <c r="EZF28" s="61"/>
      <c r="EZG28" s="61"/>
      <c r="EZH28" s="61"/>
      <c r="EZI28" s="61"/>
      <c r="EZJ28" s="61"/>
      <c r="EZK28" s="61"/>
      <c r="EZL28" s="61"/>
      <c r="EZM28" s="61"/>
      <c r="EZN28" s="61"/>
      <c r="EZO28" s="61"/>
      <c r="EZP28" s="61"/>
      <c r="EZQ28" s="61"/>
      <c r="EZR28" s="61"/>
      <c r="EZS28" s="61"/>
      <c r="EZT28" s="61"/>
      <c r="EZU28" s="61"/>
      <c r="EZV28" s="61"/>
      <c r="EZW28" s="61"/>
      <c r="EZX28" s="61"/>
      <c r="EZY28" s="61"/>
      <c r="EZZ28" s="61"/>
      <c r="FAA28" s="61"/>
      <c r="FAB28" s="61"/>
      <c r="FAC28" s="61"/>
      <c r="FAD28" s="61"/>
      <c r="FAE28" s="61"/>
      <c r="FAF28" s="61"/>
      <c r="FAG28" s="61"/>
      <c r="FAH28" s="61"/>
      <c r="FAI28" s="61"/>
      <c r="FAJ28" s="61"/>
      <c r="FAK28" s="61"/>
      <c r="FAL28" s="61"/>
      <c r="FAM28" s="61"/>
      <c r="FAN28" s="61"/>
      <c r="FAO28" s="61"/>
      <c r="FAP28" s="61"/>
      <c r="FAQ28" s="61"/>
      <c r="FAR28" s="61"/>
      <c r="FAS28" s="61"/>
      <c r="FAT28" s="61"/>
      <c r="FAU28" s="61"/>
      <c r="FAV28" s="61"/>
      <c r="FAW28" s="61"/>
      <c r="FAX28" s="61"/>
      <c r="FAY28" s="61"/>
      <c r="FAZ28" s="61"/>
      <c r="FBA28" s="61"/>
      <c r="FBB28" s="61"/>
      <c r="FBC28" s="61"/>
      <c r="FBD28" s="61"/>
      <c r="FBE28" s="61"/>
      <c r="FBF28" s="61"/>
      <c r="FBG28" s="61"/>
      <c r="FBH28" s="61"/>
      <c r="FBI28" s="61"/>
      <c r="FBJ28" s="61"/>
      <c r="FBK28" s="61"/>
      <c r="FBL28" s="61"/>
      <c r="FBM28" s="61"/>
      <c r="FBN28" s="61"/>
      <c r="FBO28" s="61"/>
      <c r="FBP28" s="61"/>
      <c r="FBQ28" s="61"/>
      <c r="FBR28" s="61"/>
      <c r="FBS28" s="61"/>
      <c r="FBT28" s="61"/>
      <c r="FBU28" s="61"/>
      <c r="FBV28" s="61"/>
      <c r="FBW28" s="61"/>
      <c r="FBX28" s="61"/>
      <c r="FBY28" s="61"/>
      <c r="FBZ28" s="61"/>
      <c r="FCA28" s="61"/>
      <c r="FCB28" s="61"/>
      <c r="FCC28" s="61"/>
      <c r="FCD28" s="61"/>
      <c r="FCE28" s="61"/>
      <c r="FCF28" s="61"/>
      <c r="FCG28" s="61"/>
      <c r="FCH28" s="61"/>
      <c r="FCI28" s="61"/>
      <c r="FCJ28" s="61"/>
      <c r="FCK28" s="61"/>
      <c r="FCL28" s="61"/>
      <c r="FCM28" s="61"/>
      <c r="FCN28" s="61"/>
      <c r="FCO28" s="61"/>
      <c r="FCP28" s="61"/>
      <c r="FCQ28" s="61"/>
      <c r="FCR28" s="61"/>
      <c r="FCS28" s="61"/>
      <c r="FCT28" s="61"/>
      <c r="FCU28" s="61"/>
      <c r="FCV28" s="61"/>
      <c r="FCW28" s="61"/>
      <c r="FCX28" s="61"/>
      <c r="FCY28" s="61"/>
      <c r="FCZ28" s="61"/>
      <c r="FDA28" s="61"/>
      <c r="FDB28" s="61"/>
      <c r="FDC28" s="61"/>
      <c r="FDD28" s="61"/>
      <c r="FDE28" s="61"/>
      <c r="FDF28" s="61"/>
      <c r="FDG28" s="61"/>
      <c r="FDH28" s="61"/>
      <c r="FDI28" s="61"/>
      <c r="FDJ28" s="61"/>
      <c r="FDK28" s="61"/>
      <c r="FDL28" s="61"/>
      <c r="FDM28" s="61"/>
      <c r="FDN28" s="61"/>
      <c r="FDO28" s="61"/>
      <c r="FDP28" s="61"/>
      <c r="FDQ28" s="61"/>
      <c r="FDR28" s="61"/>
      <c r="FDS28" s="61"/>
      <c r="FDT28" s="61"/>
      <c r="FDU28" s="61"/>
      <c r="FDV28" s="61"/>
      <c r="FDW28" s="61"/>
      <c r="FDX28" s="61"/>
      <c r="FDY28" s="61"/>
      <c r="FDZ28" s="61"/>
      <c r="FEA28" s="61"/>
      <c r="FEB28" s="61"/>
      <c r="FEC28" s="61"/>
      <c r="FED28" s="61"/>
      <c r="FEE28" s="61"/>
      <c r="FEF28" s="61"/>
      <c r="FEG28" s="61"/>
      <c r="FEH28" s="61"/>
      <c r="FEI28" s="61"/>
      <c r="FEJ28" s="61"/>
      <c r="FEK28" s="61"/>
      <c r="FEL28" s="61"/>
      <c r="FEM28" s="61"/>
      <c r="FEN28" s="61"/>
      <c r="FEO28" s="61"/>
      <c r="FEP28" s="61"/>
      <c r="FEQ28" s="61"/>
      <c r="FER28" s="61"/>
      <c r="FES28" s="61"/>
      <c r="FET28" s="61"/>
      <c r="FEU28" s="61"/>
      <c r="FEV28" s="61"/>
      <c r="FEW28" s="61"/>
      <c r="FEX28" s="61"/>
      <c r="FEY28" s="61"/>
      <c r="FEZ28" s="61"/>
      <c r="FFA28" s="61"/>
      <c r="FFB28" s="61"/>
      <c r="FFC28" s="61"/>
      <c r="FFD28" s="61"/>
      <c r="FFE28" s="61"/>
      <c r="FFF28" s="61"/>
      <c r="FFG28" s="61"/>
      <c r="FFH28" s="61"/>
      <c r="FFI28" s="61"/>
      <c r="FFJ28" s="61"/>
      <c r="FFK28" s="61"/>
      <c r="FFL28" s="61"/>
      <c r="FFM28" s="61"/>
      <c r="FFN28" s="61"/>
      <c r="FFO28" s="61"/>
      <c r="FFP28" s="61"/>
      <c r="FFQ28" s="61"/>
      <c r="FFR28" s="61"/>
      <c r="FFS28" s="61"/>
      <c r="FFT28" s="61"/>
      <c r="FFU28" s="61"/>
      <c r="FFV28" s="61"/>
      <c r="FFW28" s="61"/>
      <c r="FFX28" s="61"/>
      <c r="FFY28" s="61"/>
      <c r="FFZ28" s="61"/>
      <c r="FGA28" s="61"/>
      <c r="FGB28" s="61"/>
      <c r="FGC28" s="61"/>
      <c r="FGD28" s="61"/>
      <c r="FGE28" s="61"/>
      <c r="FGF28" s="61"/>
      <c r="FGG28" s="61"/>
      <c r="FGH28" s="61"/>
      <c r="FGI28" s="61"/>
      <c r="FGJ28" s="61"/>
      <c r="FGK28" s="61"/>
      <c r="FGL28" s="61"/>
      <c r="FGM28" s="61"/>
      <c r="FGN28" s="61"/>
      <c r="FGO28" s="61"/>
      <c r="FGP28" s="61"/>
      <c r="FGQ28" s="61"/>
      <c r="FGR28" s="61"/>
      <c r="FGS28" s="61"/>
      <c r="FGT28" s="61"/>
      <c r="FGU28" s="61"/>
      <c r="FGV28" s="61"/>
      <c r="FGW28" s="61"/>
      <c r="FGX28" s="61"/>
      <c r="FGY28" s="61"/>
      <c r="FGZ28" s="61"/>
      <c r="FHA28" s="61"/>
      <c r="FHB28" s="61"/>
      <c r="FHC28" s="61"/>
      <c r="FHD28" s="61"/>
      <c r="FHE28" s="61"/>
      <c r="FHF28" s="61"/>
      <c r="FHG28" s="61"/>
      <c r="FHH28" s="61"/>
      <c r="FHI28" s="61"/>
      <c r="FHJ28" s="61"/>
      <c r="FHK28" s="61"/>
      <c r="FHL28" s="61"/>
      <c r="FHM28" s="61"/>
      <c r="FHN28" s="61"/>
      <c r="FHO28" s="61"/>
      <c r="FHP28" s="61"/>
      <c r="FHQ28" s="61"/>
      <c r="FHR28" s="61"/>
      <c r="FHS28" s="61"/>
      <c r="FHT28" s="61"/>
      <c r="FHU28" s="61"/>
      <c r="FHV28" s="61"/>
      <c r="FHW28" s="61"/>
      <c r="FHX28" s="61"/>
      <c r="FHY28" s="61"/>
      <c r="FHZ28" s="61"/>
      <c r="FIA28" s="61"/>
      <c r="FIB28" s="61"/>
      <c r="FIC28" s="61"/>
      <c r="FID28" s="61"/>
      <c r="FIE28" s="61"/>
      <c r="FIF28" s="61"/>
      <c r="FIG28" s="61"/>
      <c r="FIH28" s="61"/>
      <c r="FII28" s="61"/>
      <c r="FIJ28" s="61"/>
      <c r="FIK28" s="61"/>
      <c r="FIL28" s="61"/>
      <c r="FIM28" s="61"/>
      <c r="FIN28" s="61"/>
      <c r="FIO28" s="61"/>
      <c r="FIP28" s="61"/>
      <c r="FIQ28" s="61"/>
      <c r="FIR28" s="61"/>
      <c r="FIS28" s="61"/>
      <c r="FIT28" s="61"/>
      <c r="FIU28" s="61"/>
      <c r="FIV28" s="61"/>
      <c r="FIW28" s="61"/>
      <c r="FIX28" s="61"/>
      <c r="FIY28" s="61"/>
      <c r="FIZ28" s="61"/>
      <c r="FJA28" s="61"/>
      <c r="FJB28" s="61"/>
      <c r="FJC28" s="61"/>
      <c r="FJD28" s="61"/>
      <c r="FJE28" s="61"/>
      <c r="FJF28" s="61"/>
      <c r="FJG28" s="61"/>
      <c r="FJH28" s="61"/>
      <c r="FJI28" s="61"/>
      <c r="FJJ28" s="61"/>
      <c r="FJK28" s="61"/>
      <c r="FJL28" s="61"/>
      <c r="FJM28" s="61"/>
      <c r="FJN28" s="61"/>
      <c r="FJO28" s="61"/>
      <c r="FJP28" s="61"/>
      <c r="FJQ28" s="61"/>
      <c r="FJR28" s="61"/>
      <c r="FJS28" s="61"/>
      <c r="FJT28" s="61"/>
      <c r="FJU28" s="61"/>
      <c r="FJV28" s="61"/>
      <c r="FJW28" s="61"/>
      <c r="FJX28" s="61"/>
      <c r="FJY28" s="61"/>
      <c r="FJZ28" s="61"/>
      <c r="FKA28" s="61"/>
      <c r="FKB28" s="61"/>
      <c r="FKC28" s="61"/>
      <c r="FKD28" s="61"/>
      <c r="FKE28" s="61"/>
      <c r="FKF28" s="61"/>
      <c r="FKG28" s="61"/>
      <c r="FKH28" s="61"/>
      <c r="FKI28" s="61"/>
      <c r="FKJ28" s="61"/>
      <c r="FKK28" s="61"/>
      <c r="FKL28" s="61"/>
      <c r="FKM28" s="61"/>
      <c r="FKN28" s="61"/>
      <c r="FKO28" s="61"/>
      <c r="FKP28" s="61"/>
      <c r="FKQ28" s="61"/>
      <c r="FKR28" s="61"/>
      <c r="FKS28" s="61"/>
      <c r="FKT28" s="61"/>
      <c r="FKU28" s="61"/>
      <c r="FKV28" s="61"/>
      <c r="FKW28" s="61"/>
      <c r="FKX28" s="61"/>
      <c r="FKY28" s="61"/>
      <c r="FKZ28" s="61"/>
      <c r="FLA28" s="61"/>
      <c r="FLB28" s="61"/>
      <c r="FLC28" s="61"/>
      <c r="FLD28" s="61"/>
      <c r="FLE28" s="61"/>
      <c r="FLF28" s="61"/>
      <c r="FLG28" s="61"/>
      <c r="FLH28" s="61"/>
      <c r="FLI28" s="61"/>
      <c r="FLJ28" s="61"/>
      <c r="FLK28" s="61"/>
      <c r="FLL28" s="61"/>
      <c r="FLM28" s="61"/>
      <c r="FLN28" s="61"/>
      <c r="FLO28" s="61"/>
      <c r="FLP28" s="61"/>
      <c r="FLQ28" s="61"/>
      <c r="FLR28" s="61"/>
      <c r="FLS28" s="61"/>
      <c r="FLT28" s="61"/>
      <c r="FLU28" s="61"/>
      <c r="FLV28" s="61"/>
      <c r="FLW28" s="61"/>
      <c r="FLX28" s="61"/>
      <c r="FLY28" s="61"/>
      <c r="FLZ28" s="61"/>
      <c r="FMA28" s="61"/>
      <c r="FMB28" s="61"/>
      <c r="FMC28" s="61"/>
      <c r="FMD28" s="61"/>
      <c r="FME28" s="61"/>
      <c r="FMF28" s="61"/>
      <c r="FMG28" s="61"/>
      <c r="FMH28" s="61"/>
      <c r="FMI28" s="61"/>
      <c r="FMJ28" s="61"/>
      <c r="FMK28" s="61"/>
      <c r="FML28" s="61"/>
      <c r="FMM28" s="61"/>
      <c r="FMN28" s="61"/>
      <c r="FMO28" s="61"/>
      <c r="FMP28" s="61"/>
      <c r="FMQ28" s="61"/>
      <c r="FMR28" s="61"/>
      <c r="FMS28" s="61"/>
      <c r="FMT28" s="61"/>
      <c r="FMU28" s="61"/>
      <c r="FMV28" s="61"/>
      <c r="FMW28" s="61"/>
      <c r="FMX28" s="61"/>
      <c r="FMY28" s="61"/>
      <c r="FMZ28" s="61"/>
      <c r="FNA28" s="61"/>
      <c r="FNB28" s="61"/>
      <c r="FNC28" s="61"/>
      <c r="FND28" s="61"/>
      <c r="FNE28" s="61"/>
      <c r="FNF28" s="61"/>
      <c r="FNG28" s="61"/>
      <c r="FNH28" s="61"/>
      <c r="FNI28" s="61"/>
      <c r="FNJ28" s="61"/>
      <c r="FNK28" s="61"/>
      <c r="FNL28" s="61"/>
      <c r="FNM28" s="61"/>
      <c r="FNN28" s="61"/>
      <c r="FNO28" s="61"/>
      <c r="FNP28" s="61"/>
      <c r="FNQ28" s="61"/>
      <c r="FNR28" s="61"/>
      <c r="FNS28" s="61"/>
      <c r="FNT28" s="61"/>
      <c r="FNU28" s="61"/>
      <c r="FNV28" s="61"/>
      <c r="FNW28" s="61"/>
      <c r="FNX28" s="61"/>
      <c r="FNY28" s="61"/>
      <c r="FNZ28" s="61"/>
      <c r="FOA28" s="61"/>
      <c r="FOB28" s="61"/>
      <c r="FOC28" s="61"/>
      <c r="FOD28" s="61"/>
      <c r="FOE28" s="61"/>
      <c r="FOF28" s="61"/>
      <c r="FOG28" s="61"/>
      <c r="FOH28" s="61"/>
      <c r="FOI28" s="61"/>
      <c r="FOJ28" s="61"/>
      <c r="FOK28" s="61"/>
      <c r="FOL28" s="61"/>
      <c r="FOM28" s="61"/>
      <c r="FON28" s="61"/>
      <c r="FOO28" s="61"/>
      <c r="FOP28" s="61"/>
      <c r="FOQ28" s="61"/>
      <c r="FOR28" s="61"/>
      <c r="FOS28" s="61"/>
      <c r="FOT28" s="61"/>
      <c r="FOU28" s="61"/>
      <c r="FOV28" s="61"/>
      <c r="FOW28" s="61"/>
      <c r="FOX28" s="61"/>
      <c r="FOY28" s="61"/>
      <c r="FOZ28" s="61"/>
      <c r="FPA28" s="61"/>
      <c r="FPB28" s="61"/>
      <c r="FPC28" s="61"/>
      <c r="FPD28" s="61"/>
      <c r="FPE28" s="61"/>
      <c r="FPF28" s="61"/>
      <c r="FPG28" s="61"/>
      <c r="FPH28" s="61"/>
      <c r="FPI28" s="61"/>
      <c r="FPJ28" s="61"/>
      <c r="FPK28" s="61"/>
      <c r="FPL28" s="61"/>
      <c r="FPM28" s="61"/>
      <c r="FPN28" s="61"/>
      <c r="FPO28" s="61"/>
      <c r="FPP28" s="61"/>
      <c r="FPQ28" s="61"/>
      <c r="FPR28" s="61"/>
      <c r="FPS28" s="61"/>
      <c r="FPT28" s="61"/>
      <c r="FPU28" s="61"/>
      <c r="FPV28" s="61"/>
      <c r="FPW28" s="61"/>
      <c r="FPX28" s="61"/>
      <c r="FPY28" s="61"/>
      <c r="FPZ28" s="61"/>
      <c r="FQA28" s="61"/>
      <c r="FQB28" s="61"/>
      <c r="FQC28" s="61"/>
      <c r="FQD28" s="61"/>
      <c r="FQE28" s="61"/>
      <c r="FQF28" s="61"/>
      <c r="FQG28" s="61"/>
      <c r="FQH28" s="61"/>
      <c r="FQI28" s="61"/>
      <c r="FQJ28" s="61"/>
      <c r="FQK28" s="61"/>
      <c r="FQL28" s="61"/>
      <c r="FQM28" s="61"/>
      <c r="FQN28" s="61"/>
      <c r="FQO28" s="61"/>
      <c r="FQP28" s="61"/>
      <c r="FQQ28" s="61"/>
      <c r="FQR28" s="61"/>
      <c r="FQS28" s="61"/>
      <c r="FQT28" s="61"/>
      <c r="FQU28" s="61"/>
      <c r="FQV28" s="61"/>
      <c r="FQW28" s="61"/>
      <c r="FQX28" s="61"/>
      <c r="FQY28" s="61"/>
      <c r="FQZ28" s="61"/>
      <c r="FRA28" s="61"/>
      <c r="FRB28" s="61"/>
      <c r="FRC28" s="61"/>
      <c r="FRD28" s="61"/>
      <c r="FRE28" s="61"/>
      <c r="FRF28" s="61"/>
      <c r="FRG28" s="61"/>
      <c r="FRH28" s="61"/>
      <c r="FRI28" s="61"/>
      <c r="FRJ28" s="61"/>
      <c r="FRK28" s="61"/>
      <c r="FRL28" s="61"/>
      <c r="FRM28" s="61"/>
      <c r="FRN28" s="61"/>
      <c r="FRO28" s="61"/>
      <c r="FRP28" s="61"/>
      <c r="FRQ28" s="61"/>
      <c r="FRR28" s="61"/>
      <c r="FRS28" s="61"/>
      <c r="FRT28" s="61"/>
      <c r="FRU28" s="61"/>
      <c r="FRV28" s="61"/>
      <c r="FRW28" s="61"/>
      <c r="FRX28" s="61"/>
      <c r="FRY28" s="61"/>
      <c r="FRZ28" s="61"/>
      <c r="FSA28" s="61"/>
      <c r="FSB28" s="61"/>
      <c r="FSC28" s="61"/>
      <c r="FSD28" s="61"/>
      <c r="FSE28" s="61"/>
      <c r="FSF28" s="61"/>
      <c r="FSG28" s="61"/>
      <c r="FSH28" s="61"/>
      <c r="FSI28" s="61"/>
      <c r="FSJ28" s="61"/>
      <c r="FSK28" s="61"/>
      <c r="FSL28" s="61"/>
      <c r="FSM28" s="61"/>
      <c r="FSN28" s="61"/>
      <c r="FSO28" s="61"/>
      <c r="FSP28" s="61"/>
      <c r="FSQ28" s="61"/>
      <c r="FSR28" s="61"/>
      <c r="FSS28" s="61"/>
      <c r="FST28" s="61"/>
      <c r="FSU28" s="61"/>
      <c r="FSV28" s="61"/>
      <c r="FSW28" s="61"/>
      <c r="FSX28" s="61"/>
      <c r="FSY28" s="61"/>
      <c r="FSZ28" s="61"/>
      <c r="FTA28" s="61"/>
      <c r="FTB28" s="61"/>
      <c r="FTC28" s="61"/>
      <c r="FTD28" s="61"/>
      <c r="FTE28" s="61"/>
      <c r="FTF28" s="61"/>
      <c r="FTG28" s="61"/>
      <c r="FTH28" s="61"/>
      <c r="FTI28" s="61"/>
      <c r="FTJ28" s="61"/>
      <c r="FTK28" s="61"/>
      <c r="FTL28" s="61"/>
      <c r="FTM28" s="61"/>
      <c r="FTN28" s="61"/>
      <c r="FTO28" s="61"/>
      <c r="FTP28" s="61"/>
      <c r="FTQ28" s="61"/>
      <c r="FTR28" s="61"/>
      <c r="FTS28" s="61"/>
      <c r="FTT28" s="61"/>
      <c r="FTU28" s="61"/>
      <c r="FTV28" s="61"/>
      <c r="FTW28" s="61"/>
      <c r="FTX28" s="61"/>
      <c r="FTY28" s="61"/>
      <c r="FTZ28" s="61"/>
      <c r="FUA28" s="61"/>
      <c r="FUB28" s="61"/>
      <c r="FUC28" s="61"/>
      <c r="FUD28" s="61"/>
      <c r="FUE28" s="61"/>
      <c r="FUF28" s="61"/>
      <c r="FUG28" s="61"/>
      <c r="FUH28" s="61"/>
      <c r="FUI28" s="61"/>
      <c r="FUJ28" s="61"/>
      <c r="FUK28" s="61"/>
      <c r="FUL28" s="61"/>
      <c r="FUM28" s="61"/>
      <c r="FUN28" s="61"/>
      <c r="FUO28" s="61"/>
      <c r="FUP28" s="61"/>
      <c r="FUQ28" s="61"/>
      <c r="FUR28" s="61"/>
      <c r="FUS28" s="61"/>
      <c r="FUT28" s="61"/>
      <c r="FUU28" s="61"/>
      <c r="FUV28" s="61"/>
      <c r="FUW28" s="61"/>
      <c r="FUX28" s="61"/>
      <c r="FUY28" s="61"/>
      <c r="FUZ28" s="61"/>
      <c r="FVA28" s="61"/>
      <c r="FVB28" s="61"/>
      <c r="FVC28" s="61"/>
      <c r="FVD28" s="61"/>
      <c r="FVE28" s="61"/>
      <c r="FVF28" s="61"/>
      <c r="FVG28" s="61"/>
      <c r="FVH28" s="61"/>
      <c r="FVI28" s="61"/>
      <c r="FVJ28" s="61"/>
      <c r="FVK28" s="61"/>
      <c r="FVL28" s="61"/>
      <c r="FVM28" s="61"/>
      <c r="FVN28" s="61"/>
      <c r="FVO28" s="61"/>
      <c r="FVP28" s="61"/>
      <c r="FVQ28" s="61"/>
      <c r="FVR28" s="61"/>
      <c r="FVS28" s="61"/>
      <c r="FVT28" s="61"/>
      <c r="FVU28" s="61"/>
      <c r="FVV28" s="61"/>
      <c r="FVW28" s="61"/>
      <c r="FVX28" s="61"/>
      <c r="FVY28" s="61"/>
      <c r="FVZ28" s="61"/>
      <c r="FWA28" s="61"/>
      <c r="FWB28" s="61"/>
      <c r="FWC28" s="61"/>
      <c r="FWD28" s="61"/>
      <c r="FWE28" s="61"/>
      <c r="FWF28" s="61"/>
      <c r="FWG28" s="61"/>
      <c r="FWH28" s="61"/>
      <c r="FWI28" s="61"/>
      <c r="FWJ28" s="61"/>
      <c r="FWK28" s="61"/>
      <c r="FWL28" s="61"/>
      <c r="FWM28" s="61"/>
      <c r="FWN28" s="61"/>
      <c r="FWO28" s="61"/>
      <c r="FWP28" s="61"/>
      <c r="FWQ28" s="61"/>
      <c r="FWR28" s="61"/>
      <c r="FWS28" s="61"/>
      <c r="FWT28" s="61"/>
      <c r="FWU28" s="61"/>
      <c r="FWV28" s="61"/>
      <c r="FWW28" s="61"/>
      <c r="FWX28" s="61"/>
      <c r="FWY28" s="61"/>
      <c r="FWZ28" s="61"/>
      <c r="FXA28" s="61"/>
      <c r="FXB28" s="61"/>
      <c r="FXC28" s="61"/>
      <c r="FXD28" s="61"/>
      <c r="FXE28" s="61"/>
      <c r="FXF28" s="61"/>
      <c r="FXG28" s="61"/>
      <c r="FXH28" s="61"/>
      <c r="FXI28" s="61"/>
      <c r="FXJ28" s="61"/>
      <c r="FXK28" s="61"/>
      <c r="FXL28" s="61"/>
      <c r="FXM28" s="61"/>
      <c r="FXN28" s="61"/>
      <c r="FXO28" s="61"/>
      <c r="FXP28" s="61"/>
      <c r="FXQ28" s="61"/>
      <c r="FXR28" s="61"/>
      <c r="FXS28" s="61"/>
      <c r="FXT28" s="61"/>
      <c r="FXU28" s="61"/>
      <c r="FXV28" s="61"/>
      <c r="FXW28" s="61"/>
      <c r="FXX28" s="61"/>
      <c r="FXY28" s="61"/>
      <c r="FXZ28" s="61"/>
      <c r="FYA28" s="61"/>
      <c r="FYB28" s="61"/>
      <c r="FYC28" s="61"/>
      <c r="FYD28" s="61"/>
      <c r="FYE28" s="61"/>
      <c r="FYF28" s="61"/>
      <c r="FYG28" s="61"/>
      <c r="FYH28" s="61"/>
      <c r="FYI28" s="61"/>
      <c r="FYJ28" s="61"/>
      <c r="FYK28" s="61"/>
      <c r="FYL28" s="61"/>
      <c r="FYM28" s="61"/>
      <c r="FYN28" s="61"/>
      <c r="FYO28" s="61"/>
      <c r="FYP28" s="61"/>
      <c r="FYQ28" s="61"/>
      <c r="FYR28" s="61"/>
      <c r="FYS28" s="61"/>
      <c r="FYT28" s="61"/>
      <c r="FYU28" s="61"/>
      <c r="FYV28" s="61"/>
      <c r="FYW28" s="61"/>
      <c r="FYX28" s="61"/>
      <c r="FYY28" s="61"/>
      <c r="FYZ28" s="61"/>
      <c r="FZA28" s="61"/>
      <c r="FZB28" s="61"/>
      <c r="FZC28" s="61"/>
      <c r="FZD28" s="61"/>
      <c r="FZE28" s="61"/>
      <c r="FZF28" s="61"/>
      <c r="FZG28" s="61"/>
      <c r="FZH28" s="61"/>
      <c r="FZI28" s="61"/>
      <c r="FZJ28" s="61"/>
      <c r="FZK28" s="61"/>
      <c r="FZL28" s="61"/>
      <c r="FZM28" s="61"/>
      <c r="FZN28" s="61"/>
      <c r="FZO28" s="61"/>
      <c r="FZP28" s="61"/>
      <c r="FZQ28" s="61"/>
      <c r="FZR28" s="61"/>
      <c r="FZS28" s="61"/>
      <c r="FZT28" s="61"/>
      <c r="FZU28" s="61"/>
      <c r="FZV28" s="61"/>
      <c r="FZW28" s="61"/>
      <c r="FZX28" s="61"/>
      <c r="FZY28" s="61"/>
      <c r="FZZ28" s="61"/>
      <c r="GAA28" s="61"/>
      <c r="GAB28" s="61"/>
      <c r="GAC28" s="61"/>
      <c r="GAD28" s="61"/>
      <c r="GAE28" s="61"/>
      <c r="GAF28" s="61"/>
      <c r="GAG28" s="61"/>
      <c r="GAH28" s="61"/>
      <c r="GAI28" s="61"/>
      <c r="GAJ28" s="61"/>
      <c r="GAK28" s="61"/>
      <c r="GAL28" s="61"/>
      <c r="GAM28" s="61"/>
      <c r="GAN28" s="61"/>
      <c r="GAO28" s="61"/>
      <c r="GAP28" s="61"/>
      <c r="GAQ28" s="61"/>
      <c r="GAR28" s="61"/>
      <c r="GAS28" s="61"/>
      <c r="GAT28" s="61"/>
      <c r="GAU28" s="61"/>
      <c r="GAV28" s="61"/>
      <c r="GAW28" s="61"/>
      <c r="GAX28" s="61"/>
      <c r="GAY28" s="61"/>
      <c r="GAZ28" s="61"/>
      <c r="GBA28" s="61"/>
      <c r="GBB28" s="61"/>
      <c r="GBC28" s="61"/>
      <c r="GBD28" s="61"/>
      <c r="GBE28" s="61"/>
      <c r="GBF28" s="61"/>
      <c r="GBG28" s="61"/>
      <c r="GBH28" s="61"/>
      <c r="GBI28" s="61"/>
      <c r="GBJ28" s="61"/>
      <c r="GBK28" s="61"/>
      <c r="GBL28" s="61"/>
      <c r="GBM28" s="61"/>
      <c r="GBN28" s="61"/>
      <c r="GBO28" s="61"/>
      <c r="GBP28" s="61"/>
      <c r="GBQ28" s="61"/>
      <c r="GBR28" s="61"/>
      <c r="GBS28" s="61"/>
      <c r="GBT28" s="61"/>
      <c r="GBU28" s="61"/>
      <c r="GBV28" s="61"/>
      <c r="GBW28" s="61"/>
      <c r="GBX28" s="61"/>
      <c r="GBY28" s="61"/>
      <c r="GBZ28" s="61"/>
      <c r="GCA28" s="61"/>
      <c r="GCB28" s="61"/>
      <c r="GCC28" s="61"/>
      <c r="GCD28" s="61"/>
      <c r="GCE28" s="61"/>
      <c r="GCF28" s="61"/>
      <c r="GCG28" s="61"/>
      <c r="GCH28" s="61"/>
      <c r="GCI28" s="61"/>
      <c r="GCJ28" s="61"/>
      <c r="GCK28" s="61"/>
      <c r="GCL28" s="61"/>
      <c r="GCM28" s="61"/>
      <c r="GCN28" s="61"/>
      <c r="GCO28" s="61"/>
      <c r="GCP28" s="61"/>
      <c r="GCQ28" s="61"/>
      <c r="GCR28" s="61"/>
      <c r="GCS28" s="61"/>
      <c r="GCT28" s="61"/>
      <c r="GCU28" s="61"/>
      <c r="GCV28" s="61"/>
      <c r="GCW28" s="61"/>
      <c r="GCX28" s="61"/>
      <c r="GCY28" s="61"/>
      <c r="GCZ28" s="61"/>
      <c r="GDA28" s="61"/>
      <c r="GDB28" s="61"/>
      <c r="GDC28" s="61"/>
      <c r="GDD28" s="61"/>
      <c r="GDE28" s="61"/>
      <c r="GDF28" s="61"/>
      <c r="GDG28" s="61"/>
      <c r="GDH28" s="61"/>
      <c r="GDI28" s="61"/>
      <c r="GDJ28" s="61"/>
      <c r="GDK28" s="61"/>
      <c r="GDL28" s="61"/>
      <c r="GDM28" s="61"/>
      <c r="GDN28" s="61"/>
      <c r="GDO28" s="61"/>
      <c r="GDP28" s="61"/>
      <c r="GDQ28" s="61"/>
      <c r="GDR28" s="61"/>
      <c r="GDS28" s="61"/>
      <c r="GDT28" s="61"/>
      <c r="GDU28" s="61"/>
      <c r="GDV28" s="61"/>
      <c r="GDW28" s="61"/>
      <c r="GDX28" s="61"/>
      <c r="GDY28" s="61"/>
      <c r="GDZ28" s="61"/>
      <c r="GEA28" s="61"/>
      <c r="GEB28" s="61"/>
      <c r="GEC28" s="61"/>
      <c r="GED28" s="61"/>
      <c r="GEE28" s="61"/>
      <c r="GEF28" s="61"/>
      <c r="GEG28" s="61"/>
      <c r="GEH28" s="61"/>
      <c r="GEI28" s="61"/>
      <c r="GEJ28" s="61"/>
      <c r="GEK28" s="61"/>
      <c r="GEL28" s="61"/>
      <c r="GEM28" s="61"/>
      <c r="GEN28" s="61"/>
      <c r="GEO28" s="61"/>
      <c r="GEP28" s="61"/>
      <c r="GEQ28" s="61"/>
      <c r="GER28" s="61"/>
      <c r="GES28" s="61"/>
      <c r="GET28" s="61"/>
      <c r="GEU28" s="61"/>
      <c r="GEV28" s="61"/>
      <c r="GEW28" s="61"/>
      <c r="GEX28" s="61"/>
      <c r="GEY28" s="61"/>
      <c r="GEZ28" s="61"/>
      <c r="GFA28" s="61"/>
      <c r="GFB28" s="61"/>
      <c r="GFC28" s="61"/>
      <c r="GFD28" s="61"/>
      <c r="GFE28" s="61"/>
      <c r="GFF28" s="61"/>
      <c r="GFG28" s="61"/>
      <c r="GFH28" s="61"/>
      <c r="GFI28" s="61"/>
      <c r="GFJ28" s="61"/>
      <c r="GFK28" s="61"/>
      <c r="GFL28" s="61"/>
      <c r="GFM28" s="61"/>
      <c r="GFN28" s="61"/>
      <c r="GFO28" s="61"/>
      <c r="GFP28" s="61"/>
      <c r="GFQ28" s="61"/>
      <c r="GFR28" s="61"/>
      <c r="GFS28" s="61"/>
      <c r="GFT28" s="61"/>
      <c r="GFU28" s="61"/>
      <c r="GFV28" s="61"/>
      <c r="GFW28" s="61"/>
      <c r="GFX28" s="61"/>
      <c r="GFY28" s="61"/>
      <c r="GFZ28" s="61"/>
      <c r="GGA28" s="61"/>
      <c r="GGB28" s="61"/>
      <c r="GGC28" s="61"/>
      <c r="GGD28" s="61"/>
      <c r="GGE28" s="61"/>
      <c r="GGF28" s="61"/>
      <c r="GGG28" s="61"/>
      <c r="GGH28" s="61"/>
      <c r="GGI28" s="61"/>
      <c r="GGJ28" s="61"/>
      <c r="GGK28" s="61"/>
      <c r="GGL28" s="61"/>
      <c r="GGM28" s="61"/>
      <c r="GGN28" s="61"/>
      <c r="GGO28" s="61"/>
      <c r="GGP28" s="61"/>
      <c r="GGQ28" s="61"/>
      <c r="GGR28" s="61"/>
      <c r="GGS28" s="61"/>
      <c r="GGT28" s="61"/>
      <c r="GGU28" s="61"/>
      <c r="GGV28" s="61"/>
      <c r="GGW28" s="61"/>
      <c r="GGX28" s="61"/>
      <c r="GGY28" s="61"/>
      <c r="GGZ28" s="61"/>
      <c r="GHA28" s="61"/>
      <c r="GHB28" s="61"/>
      <c r="GHC28" s="61"/>
      <c r="GHD28" s="61"/>
      <c r="GHE28" s="61"/>
      <c r="GHF28" s="61"/>
      <c r="GHG28" s="61"/>
      <c r="GHH28" s="61"/>
      <c r="GHI28" s="61"/>
      <c r="GHJ28" s="61"/>
      <c r="GHK28" s="61"/>
      <c r="GHL28" s="61"/>
      <c r="GHM28" s="61"/>
      <c r="GHN28" s="61"/>
      <c r="GHO28" s="61"/>
      <c r="GHP28" s="61"/>
      <c r="GHQ28" s="61"/>
      <c r="GHR28" s="61"/>
      <c r="GHS28" s="61"/>
      <c r="GHT28" s="61"/>
      <c r="GHU28" s="61"/>
      <c r="GHV28" s="61"/>
      <c r="GHW28" s="61"/>
      <c r="GHX28" s="61"/>
      <c r="GHY28" s="61"/>
      <c r="GHZ28" s="61"/>
      <c r="GIA28" s="61"/>
      <c r="GIB28" s="61"/>
      <c r="GIC28" s="61"/>
      <c r="GID28" s="61"/>
      <c r="GIE28" s="61"/>
      <c r="GIF28" s="61"/>
      <c r="GIG28" s="61"/>
      <c r="GIH28" s="61"/>
      <c r="GII28" s="61"/>
      <c r="GIJ28" s="61"/>
      <c r="GIK28" s="61"/>
      <c r="GIL28" s="61"/>
      <c r="GIM28" s="61"/>
      <c r="GIN28" s="61"/>
      <c r="GIO28" s="61"/>
      <c r="GIP28" s="61"/>
      <c r="GIQ28" s="61"/>
      <c r="GIR28" s="61"/>
      <c r="GIS28" s="61"/>
      <c r="GIT28" s="61"/>
      <c r="GIU28" s="61"/>
      <c r="GIV28" s="61"/>
      <c r="GIW28" s="61"/>
      <c r="GIX28" s="61"/>
      <c r="GIY28" s="61"/>
      <c r="GIZ28" s="61"/>
      <c r="GJA28" s="61"/>
      <c r="GJB28" s="61"/>
      <c r="GJC28" s="61"/>
      <c r="GJD28" s="61"/>
      <c r="GJE28" s="61"/>
      <c r="GJF28" s="61"/>
      <c r="GJG28" s="61"/>
      <c r="GJH28" s="61"/>
      <c r="GJI28" s="61"/>
      <c r="GJJ28" s="61"/>
      <c r="GJK28" s="61"/>
      <c r="GJL28" s="61"/>
      <c r="GJM28" s="61"/>
      <c r="GJN28" s="61"/>
      <c r="GJO28" s="61"/>
      <c r="GJP28" s="61"/>
      <c r="GJQ28" s="61"/>
      <c r="GJR28" s="61"/>
      <c r="GJS28" s="61"/>
      <c r="GJT28" s="61"/>
      <c r="GJU28" s="61"/>
      <c r="GJV28" s="61"/>
      <c r="GJW28" s="61"/>
      <c r="GJX28" s="61"/>
      <c r="GJY28" s="61"/>
      <c r="GJZ28" s="61"/>
      <c r="GKA28" s="61"/>
      <c r="GKB28" s="61"/>
      <c r="GKC28" s="61"/>
      <c r="GKD28" s="61"/>
      <c r="GKE28" s="61"/>
      <c r="GKF28" s="61"/>
      <c r="GKG28" s="61"/>
      <c r="GKH28" s="61"/>
      <c r="GKI28" s="61"/>
      <c r="GKJ28" s="61"/>
      <c r="GKK28" s="61"/>
      <c r="GKL28" s="61"/>
      <c r="GKM28" s="61"/>
      <c r="GKN28" s="61"/>
      <c r="GKO28" s="61"/>
      <c r="GKP28" s="61"/>
      <c r="GKQ28" s="61"/>
      <c r="GKR28" s="61"/>
      <c r="GKS28" s="61"/>
      <c r="GKT28" s="61"/>
      <c r="GKU28" s="61"/>
      <c r="GKV28" s="61"/>
      <c r="GKW28" s="61"/>
      <c r="GKX28" s="61"/>
      <c r="GKY28" s="61"/>
      <c r="GKZ28" s="61"/>
      <c r="GLA28" s="61"/>
      <c r="GLB28" s="61"/>
      <c r="GLC28" s="61"/>
      <c r="GLD28" s="61"/>
      <c r="GLE28" s="61"/>
      <c r="GLF28" s="61"/>
      <c r="GLG28" s="61"/>
      <c r="GLH28" s="61"/>
      <c r="GLI28" s="61"/>
      <c r="GLJ28" s="61"/>
      <c r="GLK28" s="61"/>
      <c r="GLL28" s="61"/>
      <c r="GLM28" s="61"/>
      <c r="GLN28" s="61"/>
      <c r="GLO28" s="61"/>
      <c r="GLP28" s="61"/>
      <c r="GLQ28" s="61"/>
      <c r="GLR28" s="61"/>
      <c r="GLS28" s="61"/>
      <c r="GLT28" s="61"/>
      <c r="GLU28" s="61"/>
      <c r="GLV28" s="61"/>
      <c r="GLW28" s="61"/>
      <c r="GLX28" s="61"/>
      <c r="GLY28" s="61"/>
      <c r="GLZ28" s="61"/>
      <c r="GMA28" s="61"/>
      <c r="GMB28" s="61"/>
      <c r="GMC28" s="61"/>
      <c r="GMD28" s="61"/>
      <c r="GME28" s="61"/>
      <c r="GMF28" s="61"/>
      <c r="GMG28" s="61"/>
      <c r="GMH28" s="61"/>
      <c r="GMI28" s="61"/>
      <c r="GMJ28" s="61"/>
      <c r="GMK28" s="61"/>
      <c r="GML28" s="61"/>
      <c r="GMM28" s="61"/>
      <c r="GMN28" s="61"/>
      <c r="GMO28" s="61"/>
      <c r="GMP28" s="61"/>
      <c r="GMQ28" s="61"/>
      <c r="GMR28" s="61"/>
      <c r="GMS28" s="61"/>
      <c r="GMT28" s="61"/>
      <c r="GMU28" s="61"/>
      <c r="GMV28" s="61"/>
      <c r="GMW28" s="61"/>
      <c r="GMX28" s="61"/>
      <c r="GMY28" s="61"/>
      <c r="GMZ28" s="61"/>
      <c r="GNA28" s="61"/>
      <c r="GNB28" s="61"/>
      <c r="GNC28" s="61"/>
      <c r="GND28" s="61"/>
      <c r="GNE28" s="61"/>
      <c r="GNF28" s="61"/>
      <c r="GNG28" s="61"/>
      <c r="GNH28" s="61"/>
      <c r="GNI28" s="61"/>
      <c r="GNJ28" s="61"/>
      <c r="GNK28" s="61"/>
      <c r="GNL28" s="61"/>
      <c r="GNM28" s="61"/>
      <c r="GNN28" s="61"/>
      <c r="GNO28" s="61"/>
      <c r="GNP28" s="61"/>
      <c r="GNQ28" s="61"/>
      <c r="GNR28" s="61"/>
      <c r="GNS28" s="61"/>
      <c r="GNT28" s="61"/>
      <c r="GNU28" s="61"/>
      <c r="GNV28" s="61"/>
      <c r="GNW28" s="61"/>
      <c r="GNX28" s="61"/>
      <c r="GNY28" s="61"/>
      <c r="GNZ28" s="61"/>
      <c r="GOA28" s="61"/>
      <c r="GOB28" s="61"/>
      <c r="GOC28" s="61"/>
      <c r="GOD28" s="61"/>
      <c r="GOE28" s="61"/>
      <c r="GOF28" s="61"/>
      <c r="GOG28" s="61"/>
      <c r="GOH28" s="61"/>
      <c r="GOI28" s="61"/>
      <c r="GOJ28" s="61"/>
      <c r="GOK28" s="61"/>
      <c r="GOL28" s="61"/>
      <c r="GOM28" s="61"/>
      <c r="GON28" s="61"/>
      <c r="GOO28" s="61"/>
      <c r="GOP28" s="61"/>
      <c r="GOQ28" s="61"/>
      <c r="GOR28" s="61"/>
      <c r="GOS28" s="61"/>
      <c r="GOT28" s="61"/>
      <c r="GOU28" s="61"/>
      <c r="GOV28" s="61"/>
      <c r="GOW28" s="61"/>
      <c r="GOX28" s="61"/>
      <c r="GOY28" s="61"/>
      <c r="GOZ28" s="61"/>
      <c r="GPA28" s="61"/>
      <c r="GPB28" s="61"/>
      <c r="GPC28" s="61"/>
      <c r="GPD28" s="61"/>
      <c r="GPE28" s="61"/>
      <c r="GPF28" s="61"/>
      <c r="GPG28" s="61"/>
      <c r="GPH28" s="61"/>
      <c r="GPI28" s="61"/>
      <c r="GPJ28" s="61"/>
      <c r="GPK28" s="61"/>
      <c r="GPL28" s="61"/>
      <c r="GPM28" s="61"/>
      <c r="GPN28" s="61"/>
      <c r="GPO28" s="61"/>
      <c r="GPP28" s="61"/>
      <c r="GPQ28" s="61"/>
      <c r="GPR28" s="61"/>
      <c r="GPS28" s="61"/>
      <c r="GPT28" s="61"/>
      <c r="GPU28" s="61"/>
      <c r="GPV28" s="61"/>
      <c r="GPW28" s="61"/>
      <c r="GPX28" s="61"/>
      <c r="GPY28" s="61"/>
      <c r="GPZ28" s="61"/>
      <c r="GQA28" s="61"/>
      <c r="GQB28" s="61"/>
      <c r="GQC28" s="61"/>
      <c r="GQD28" s="61"/>
      <c r="GQE28" s="61"/>
      <c r="GQF28" s="61"/>
      <c r="GQG28" s="61"/>
      <c r="GQH28" s="61"/>
      <c r="GQI28" s="61"/>
      <c r="GQJ28" s="61"/>
      <c r="GQK28" s="61"/>
      <c r="GQL28" s="61"/>
      <c r="GQM28" s="61"/>
      <c r="GQN28" s="61"/>
      <c r="GQO28" s="61"/>
      <c r="GQP28" s="61"/>
      <c r="GQQ28" s="61"/>
      <c r="GQR28" s="61"/>
      <c r="GQS28" s="61"/>
      <c r="GQT28" s="61"/>
      <c r="GQU28" s="61"/>
      <c r="GQV28" s="61"/>
      <c r="GQW28" s="61"/>
      <c r="GQX28" s="61"/>
      <c r="GQY28" s="61"/>
      <c r="GQZ28" s="61"/>
      <c r="GRA28" s="61"/>
      <c r="GRB28" s="61"/>
      <c r="GRC28" s="61"/>
      <c r="GRD28" s="61"/>
      <c r="GRE28" s="61"/>
      <c r="GRF28" s="61"/>
      <c r="GRG28" s="61"/>
      <c r="GRH28" s="61"/>
      <c r="GRI28" s="61"/>
      <c r="GRJ28" s="61"/>
      <c r="GRK28" s="61"/>
      <c r="GRL28" s="61"/>
      <c r="GRM28" s="61"/>
      <c r="GRN28" s="61"/>
      <c r="GRO28" s="61"/>
      <c r="GRP28" s="61"/>
      <c r="GRQ28" s="61"/>
      <c r="GRR28" s="61"/>
      <c r="GRS28" s="61"/>
      <c r="GRT28" s="61"/>
      <c r="GRU28" s="61"/>
      <c r="GRV28" s="61"/>
      <c r="GRW28" s="61"/>
      <c r="GRX28" s="61"/>
      <c r="GRY28" s="61"/>
      <c r="GRZ28" s="61"/>
      <c r="GSA28" s="61"/>
      <c r="GSB28" s="61"/>
      <c r="GSC28" s="61"/>
      <c r="GSD28" s="61"/>
      <c r="GSE28" s="61"/>
      <c r="GSF28" s="61"/>
      <c r="GSG28" s="61"/>
      <c r="GSH28" s="61"/>
      <c r="GSI28" s="61"/>
      <c r="GSJ28" s="61"/>
      <c r="GSK28" s="61"/>
      <c r="GSL28" s="61"/>
      <c r="GSM28" s="61"/>
      <c r="GSN28" s="61"/>
      <c r="GSO28" s="61"/>
      <c r="GSP28" s="61"/>
      <c r="GSQ28" s="61"/>
      <c r="GSR28" s="61"/>
      <c r="GSS28" s="61"/>
      <c r="GST28" s="61"/>
      <c r="GSU28" s="61"/>
      <c r="GSV28" s="61"/>
      <c r="GSW28" s="61"/>
      <c r="GSX28" s="61"/>
      <c r="GSY28" s="61"/>
      <c r="GSZ28" s="61"/>
      <c r="GTA28" s="61"/>
      <c r="GTB28" s="61"/>
      <c r="GTC28" s="61"/>
      <c r="GTD28" s="61"/>
      <c r="GTE28" s="61"/>
      <c r="GTF28" s="61"/>
      <c r="GTG28" s="61"/>
      <c r="GTH28" s="61"/>
      <c r="GTI28" s="61"/>
      <c r="GTJ28" s="61"/>
      <c r="GTK28" s="61"/>
      <c r="GTL28" s="61"/>
      <c r="GTM28" s="61"/>
      <c r="GTN28" s="61"/>
      <c r="GTO28" s="61"/>
      <c r="GTP28" s="61"/>
      <c r="GTQ28" s="61"/>
      <c r="GTR28" s="61"/>
      <c r="GTS28" s="61"/>
      <c r="GTT28" s="61"/>
      <c r="GTU28" s="61"/>
      <c r="GTV28" s="61"/>
      <c r="GTW28" s="61"/>
      <c r="GTX28" s="61"/>
      <c r="GTY28" s="61"/>
      <c r="GTZ28" s="61"/>
      <c r="GUA28" s="61"/>
      <c r="GUB28" s="61"/>
      <c r="GUC28" s="61"/>
      <c r="GUD28" s="61"/>
      <c r="GUE28" s="61"/>
      <c r="GUF28" s="61"/>
      <c r="GUG28" s="61"/>
      <c r="GUH28" s="61"/>
      <c r="GUI28" s="61"/>
      <c r="GUJ28" s="61"/>
      <c r="GUK28" s="61"/>
      <c r="GUL28" s="61"/>
      <c r="GUM28" s="61"/>
      <c r="GUN28" s="61"/>
      <c r="GUO28" s="61"/>
      <c r="GUP28" s="61"/>
      <c r="GUQ28" s="61"/>
      <c r="GUR28" s="61"/>
      <c r="GUS28" s="61"/>
      <c r="GUT28" s="61"/>
      <c r="GUU28" s="61"/>
      <c r="GUV28" s="61"/>
      <c r="GUW28" s="61"/>
      <c r="GUX28" s="61"/>
      <c r="GUY28" s="61"/>
      <c r="GUZ28" s="61"/>
      <c r="GVA28" s="61"/>
      <c r="GVB28" s="61"/>
      <c r="GVC28" s="61"/>
      <c r="GVD28" s="61"/>
      <c r="GVE28" s="61"/>
      <c r="GVF28" s="61"/>
      <c r="GVG28" s="61"/>
      <c r="GVH28" s="61"/>
      <c r="GVI28" s="61"/>
      <c r="GVJ28" s="61"/>
      <c r="GVK28" s="61"/>
      <c r="GVL28" s="61"/>
      <c r="GVM28" s="61"/>
      <c r="GVN28" s="61"/>
      <c r="GVO28" s="61"/>
      <c r="GVP28" s="61"/>
      <c r="GVQ28" s="61"/>
      <c r="GVR28" s="61"/>
      <c r="GVS28" s="61"/>
      <c r="GVT28" s="61"/>
      <c r="GVU28" s="61"/>
      <c r="GVV28" s="61"/>
      <c r="GVW28" s="61"/>
      <c r="GVX28" s="61"/>
      <c r="GVY28" s="61"/>
      <c r="GVZ28" s="61"/>
      <c r="GWA28" s="61"/>
      <c r="GWB28" s="61"/>
      <c r="GWC28" s="61"/>
      <c r="GWD28" s="61"/>
      <c r="GWE28" s="61"/>
      <c r="GWF28" s="61"/>
      <c r="GWG28" s="61"/>
      <c r="GWH28" s="61"/>
      <c r="GWI28" s="61"/>
      <c r="GWJ28" s="61"/>
      <c r="GWK28" s="61"/>
      <c r="GWL28" s="61"/>
      <c r="GWM28" s="61"/>
      <c r="GWN28" s="61"/>
      <c r="GWO28" s="61"/>
      <c r="GWP28" s="61"/>
      <c r="GWQ28" s="61"/>
      <c r="GWR28" s="61"/>
      <c r="GWS28" s="61"/>
      <c r="GWT28" s="61"/>
      <c r="GWU28" s="61"/>
      <c r="GWV28" s="61"/>
      <c r="GWW28" s="61"/>
      <c r="GWX28" s="61"/>
      <c r="GWY28" s="61"/>
      <c r="GWZ28" s="61"/>
      <c r="GXA28" s="61"/>
      <c r="GXB28" s="61"/>
      <c r="GXC28" s="61"/>
      <c r="GXD28" s="61"/>
      <c r="GXE28" s="61"/>
      <c r="GXF28" s="61"/>
      <c r="GXG28" s="61"/>
      <c r="GXH28" s="61"/>
      <c r="GXI28" s="61"/>
      <c r="GXJ28" s="61"/>
      <c r="GXK28" s="61"/>
      <c r="GXL28" s="61"/>
      <c r="GXM28" s="61"/>
      <c r="GXN28" s="61"/>
      <c r="GXO28" s="61"/>
      <c r="GXP28" s="61"/>
      <c r="GXQ28" s="61"/>
      <c r="GXR28" s="61"/>
      <c r="GXS28" s="61"/>
      <c r="GXT28" s="61"/>
      <c r="GXU28" s="61"/>
      <c r="GXV28" s="61"/>
      <c r="GXW28" s="61"/>
      <c r="GXX28" s="61"/>
      <c r="GXY28" s="61"/>
      <c r="GXZ28" s="61"/>
      <c r="GYA28" s="61"/>
      <c r="GYB28" s="61"/>
      <c r="GYC28" s="61"/>
      <c r="GYD28" s="61"/>
      <c r="GYE28" s="61"/>
      <c r="GYF28" s="61"/>
      <c r="GYG28" s="61"/>
      <c r="GYH28" s="61"/>
      <c r="GYI28" s="61"/>
      <c r="GYJ28" s="61"/>
      <c r="GYK28" s="61"/>
      <c r="GYL28" s="61"/>
      <c r="GYM28" s="61"/>
      <c r="GYN28" s="61"/>
      <c r="GYO28" s="61"/>
      <c r="GYP28" s="61"/>
      <c r="GYQ28" s="61"/>
      <c r="GYR28" s="61"/>
      <c r="GYS28" s="61"/>
      <c r="GYT28" s="61"/>
      <c r="GYU28" s="61"/>
      <c r="GYV28" s="61"/>
      <c r="GYW28" s="61"/>
      <c r="GYX28" s="61"/>
      <c r="GYY28" s="61"/>
      <c r="GYZ28" s="61"/>
      <c r="GZA28" s="61"/>
      <c r="GZB28" s="61"/>
      <c r="GZC28" s="61"/>
      <c r="GZD28" s="61"/>
      <c r="GZE28" s="61"/>
      <c r="GZF28" s="61"/>
      <c r="GZG28" s="61"/>
      <c r="GZH28" s="61"/>
      <c r="GZI28" s="61"/>
      <c r="GZJ28" s="61"/>
      <c r="GZK28" s="61"/>
      <c r="GZL28" s="61"/>
      <c r="GZM28" s="61"/>
      <c r="GZN28" s="61"/>
      <c r="GZO28" s="61"/>
      <c r="GZP28" s="61"/>
      <c r="GZQ28" s="61"/>
      <c r="GZR28" s="61"/>
      <c r="GZS28" s="61"/>
      <c r="GZT28" s="61"/>
      <c r="GZU28" s="61"/>
      <c r="GZV28" s="61"/>
      <c r="GZW28" s="61"/>
      <c r="GZX28" s="61"/>
      <c r="GZY28" s="61"/>
      <c r="GZZ28" s="61"/>
      <c r="HAA28" s="61"/>
      <c r="HAB28" s="61"/>
      <c r="HAC28" s="61"/>
      <c r="HAD28" s="61"/>
      <c r="HAE28" s="61"/>
      <c r="HAF28" s="61"/>
      <c r="HAG28" s="61"/>
      <c r="HAH28" s="61"/>
      <c r="HAI28" s="61"/>
      <c r="HAJ28" s="61"/>
      <c r="HAK28" s="61"/>
      <c r="HAL28" s="61"/>
      <c r="HAM28" s="61"/>
      <c r="HAN28" s="61"/>
      <c r="HAO28" s="61"/>
      <c r="HAP28" s="61"/>
      <c r="HAQ28" s="61"/>
      <c r="HAR28" s="61"/>
      <c r="HAS28" s="61"/>
      <c r="HAT28" s="61"/>
      <c r="HAU28" s="61"/>
      <c r="HAV28" s="61"/>
      <c r="HAW28" s="61"/>
      <c r="HAX28" s="61"/>
      <c r="HAY28" s="61"/>
      <c r="HAZ28" s="61"/>
      <c r="HBA28" s="61"/>
      <c r="HBB28" s="61"/>
      <c r="HBC28" s="61"/>
      <c r="HBD28" s="61"/>
      <c r="HBE28" s="61"/>
      <c r="HBF28" s="61"/>
      <c r="HBG28" s="61"/>
      <c r="HBH28" s="61"/>
      <c r="HBI28" s="61"/>
      <c r="HBJ28" s="61"/>
      <c r="HBK28" s="61"/>
      <c r="HBL28" s="61"/>
      <c r="HBM28" s="61"/>
      <c r="HBN28" s="61"/>
      <c r="HBO28" s="61"/>
      <c r="HBP28" s="61"/>
      <c r="HBQ28" s="61"/>
      <c r="HBR28" s="61"/>
      <c r="HBS28" s="61"/>
      <c r="HBT28" s="61"/>
      <c r="HBU28" s="61"/>
      <c r="HBV28" s="61"/>
      <c r="HBW28" s="61"/>
      <c r="HBX28" s="61"/>
      <c r="HBY28" s="61"/>
      <c r="HBZ28" s="61"/>
      <c r="HCA28" s="61"/>
      <c r="HCB28" s="61"/>
      <c r="HCC28" s="61"/>
      <c r="HCD28" s="61"/>
      <c r="HCE28" s="61"/>
      <c r="HCF28" s="61"/>
      <c r="HCG28" s="61"/>
      <c r="HCH28" s="61"/>
      <c r="HCI28" s="61"/>
      <c r="HCJ28" s="61"/>
      <c r="HCK28" s="61"/>
      <c r="HCL28" s="61"/>
      <c r="HCM28" s="61"/>
      <c r="HCN28" s="61"/>
      <c r="HCO28" s="61"/>
      <c r="HCP28" s="61"/>
      <c r="HCQ28" s="61"/>
      <c r="HCR28" s="61"/>
      <c r="HCS28" s="61"/>
      <c r="HCT28" s="61"/>
      <c r="HCU28" s="61"/>
      <c r="HCV28" s="61"/>
      <c r="HCW28" s="61"/>
      <c r="HCX28" s="61"/>
      <c r="HCY28" s="61"/>
      <c r="HCZ28" s="61"/>
      <c r="HDA28" s="61"/>
      <c r="HDB28" s="61"/>
      <c r="HDC28" s="61"/>
      <c r="HDD28" s="61"/>
      <c r="HDE28" s="61"/>
      <c r="HDF28" s="61"/>
      <c r="HDG28" s="61"/>
      <c r="HDH28" s="61"/>
      <c r="HDI28" s="61"/>
      <c r="HDJ28" s="61"/>
      <c r="HDK28" s="61"/>
      <c r="HDL28" s="61"/>
      <c r="HDM28" s="61"/>
      <c r="HDN28" s="61"/>
      <c r="HDO28" s="61"/>
      <c r="HDP28" s="61"/>
      <c r="HDQ28" s="61"/>
      <c r="HDR28" s="61"/>
      <c r="HDS28" s="61"/>
      <c r="HDT28" s="61"/>
      <c r="HDU28" s="61"/>
      <c r="HDV28" s="61"/>
      <c r="HDW28" s="61"/>
      <c r="HDX28" s="61"/>
      <c r="HDY28" s="61"/>
      <c r="HDZ28" s="61"/>
      <c r="HEA28" s="61"/>
      <c r="HEB28" s="61"/>
      <c r="HEC28" s="61"/>
      <c r="HED28" s="61"/>
      <c r="HEE28" s="61"/>
      <c r="HEF28" s="61"/>
      <c r="HEG28" s="61"/>
      <c r="HEH28" s="61"/>
      <c r="HEI28" s="61"/>
      <c r="HEJ28" s="61"/>
      <c r="HEK28" s="61"/>
      <c r="HEL28" s="61"/>
      <c r="HEM28" s="61"/>
      <c r="HEN28" s="61"/>
      <c r="HEO28" s="61"/>
      <c r="HEP28" s="61"/>
      <c r="HEQ28" s="61"/>
      <c r="HER28" s="61"/>
      <c r="HES28" s="61"/>
      <c r="HET28" s="61"/>
      <c r="HEU28" s="61"/>
      <c r="HEV28" s="61"/>
      <c r="HEW28" s="61"/>
      <c r="HEX28" s="61"/>
      <c r="HEY28" s="61"/>
      <c r="HEZ28" s="61"/>
      <c r="HFA28" s="61"/>
      <c r="HFB28" s="61"/>
      <c r="HFC28" s="61"/>
      <c r="HFD28" s="61"/>
      <c r="HFE28" s="61"/>
      <c r="HFF28" s="61"/>
      <c r="HFG28" s="61"/>
      <c r="HFH28" s="61"/>
      <c r="HFI28" s="61"/>
      <c r="HFJ28" s="61"/>
      <c r="HFK28" s="61"/>
      <c r="HFL28" s="61"/>
      <c r="HFM28" s="61"/>
      <c r="HFN28" s="61"/>
      <c r="HFO28" s="61"/>
      <c r="HFP28" s="61"/>
      <c r="HFQ28" s="61"/>
      <c r="HFR28" s="61"/>
      <c r="HFS28" s="61"/>
      <c r="HFT28" s="61"/>
      <c r="HFU28" s="61"/>
      <c r="HFV28" s="61"/>
      <c r="HFW28" s="61"/>
      <c r="HFX28" s="61"/>
      <c r="HFY28" s="61"/>
      <c r="HFZ28" s="61"/>
      <c r="HGA28" s="61"/>
      <c r="HGB28" s="61"/>
      <c r="HGC28" s="61"/>
      <c r="HGD28" s="61"/>
      <c r="HGE28" s="61"/>
      <c r="HGF28" s="61"/>
      <c r="HGG28" s="61"/>
      <c r="HGH28" s="61"/>
      <c r="HGI28" s="61"/>
      <c r="HGJ28" s="61"/>
      <c r="HGK28" s="61"/>
      <c r="HGL28" s="61"/>
      <c r="HGM28" s="61"/>
      <c r="HGN28" s="61"/>
      <c r="HGO28" s="61"/>
      <c r="HGP28" s="61"/>
      <c r="HGQ28" s="61"/>
      <c r="HGR28" s="61"/>
      <c r="HGS28" s="61"/>
      <c r="HGT28" s="61"/>
      <c r="HGU28" s="61"/>
      <c r="HGV28" s="61"/>
      <c r="HGW28" s="61"/>
      <c r="HGX28" s="61"/>
      <c r="HGY28" s="61"/>
      <c r="HGZ28" s="61"/>
      <c r="HHA28" s="61"/>
      <c r="HHB28" s="61"/>
      <c r="HHC28" s="61"/>
      <c r="HHD28" s="61"/>
      <c r="HHE28" s="61"/>
      <c r="HHF28" s="61"/>
      <c r="HHG28" s="61"/>
      <c r="HHH28" s="61"/>
      <c r="HHI28" s="61"/>
      <c r="HHJ28" s="61"/>
      <c r="HHK28" s="61"/>
      <c r="HHL28" s="61"/>
      <c r="HHM28" s="61"/>
      <c r="HHN28" s="61"/>
      <c r="HHO28" s="61"/>
      <c r="HHP28" s="61"/>
      <c r="HHQ28" s="61"/>
      <c r="HHR28" s="61"/>
      <c r="HHS28" s="61"/>
      <c r="HHT28" s="61"/>
      <c r="HHU28" s="61"/>
      <c r="HHV28" s="61"/>
      <c r="HHW28" s="61"/>
      <c r="HHX28" s="61"/>
      <c r="HHY28" s="61"/>
      <c r="HHZ28" s="61"/>
      <c r="HIA28" s="61"/>
      <c r="HIB28" s="61"/>
      <c r="HIC28" s="61"/>
      <c r="HID28" s="61"/>
      <c r="HIE28" s="61"/>
      <c r="HIF28" s="61"/>
      <c r="HIG28" s="61"/>
      <c r="HIH28" s="61"/>
      <c r="HII28" s="61"/>
      <c r="HIJ28" s="61"/>
      <c r="HIK28" s="61"/>
      <c r="HIL28" s="61"/>
      <c r="HIM28" s="61"/>
      <c r="HIN28" s="61"/>
      <c r="HIO28" s="61"/>
      <c r="HIP28" s="61"/>
      <c r="HIQ28" s="61"/>
      <c r="HIR28" s="61"/>
      <c r="HIS28" s="61"/>
      <c r="HIT28" s="61"/>
      <c r="HIU28" s="61"/>
      <c r="HIV28" s="61"/>
      <c r="HIW28" s="61"/>
      <c r="HIX28" s="61"/>
      <c r="HIY28" s="61"/>
      <c r="HIZ28" s="61"/>
      <c r="HJA28" s="61"/>
      <c r="HJB28" s="61"/>
      <c r="HJC28" s="61"/>
      <c r="HJD28" s="61"/>
      <c r="HJE28" s="61"/>
      <c r="HJF28" s="61"/>
      <c r="HJG28" s="61"/>
      <c r="HJH28" s="61"/>
      <c r="HJI28" s="61"/>
      <c r="HJJ28" s="61"/>
      <c r="HJK28" s="61"/>
      <c r="HJL28" s="61"/>
      <c r="HJM28" s="61"/>
      <c r="HJN28" s="61"/>
      <c r="HJO28" s="61"/>
      <c r="HJP28" s="61"/>
      <c r="HJQ28" s="61"/>
      <c r="HJR28" s="61"/>
      <c r="HJS28" s="61"/>
      <c r="HJT28" s="61"/>
      <c r="HJU28" s="61"/>
      <c r="HJV28" s="61"/>
      <c r="HJW28" s="61"/>
      <c r="HJX28" s="61"/>
      <c r="HJY28" s="61"/>
      <c r="HJZ28" s="61"/>
      <c r="HKA28" s="61"/>
      <c r="HKB28" s="61"/>
      <c r="HKC28" s="61"/>
      <c r="HKD28" s="61"/>
      <c r="HKE28" s="61"/>
      <c r="HKF28" s="61"/>
      <c r="HKG28" s="61"/>
      <c r="HKH28" s="61"/>
      <c r="HKI28" s="61"/>
      <c r="HKJ28" s="61"/>
      <c r="HKK28" s="61"/>
      <c r="HKL28" s="61"/>
      <c r="HKM28" s="61"/>
      <c r="HKN28" s="61"/>
      <c r="HKO28" s="61"/>
      <c r="HKP28" s="61"/>
      <c r="HKQ28" s="61"/>
      <c r="HKR28" s="61"/>
      <c r="HKS28" s="61"/>
      <c r="HKT28" s="61"/>
      <c r="HKU28" s="61"/>
      <c r="HKV28" s="61"/>
      <c r="HKW28" s="61"/>
      <c r="HKX28" s="61"/>
      <c r="HKY28" s="61"/>
      <c r="HKZ28" s="61"/>
      <c r="HLA28" s="61"/>
      <c r="HLB28" s="61"/>
      <c r="HLC28" s="61"/>
      <c r="HLD28" s="61"/>
      <c r="HLE28" s="61"/>
      <c r="HLF28" s="61"/>
      <c r="HLG28" s="61"/>
      <c r="HLH28" s="61"/>
      <c r="HLI28" s="61"/>
      <c r="HLJ28" s="61"/>
      <c r="HLK28" s="61"/>
      <c r="HLL28" s="61"/>
      <c r="HLM28" s="61"/>
      <c r="HLN28" s="61"/>
      <c r="HLO28" s="61"/>
      <c r="HLP28" s="61"/>
      <c r="HLQ28" s="61"/>
      <c r="HLR28" s="61"/>
      <c r="HLS28" s="61"/>
      <c r="HLT28" s="61"/>
      <c r="HLU28" s="61"/>
      <c r="HLV28" s="61"/>
      <c r="HLW28" s="61"/>
      <c r="HLX28" s="61"/>
      <c r="HLY28" s="61"/>
      <c r="HLZ28" s="61"/>
      <c r="HMA28" s="61"/>
      <c r="HMB28" s="61"/>
      <c r="HMC28" s="61"/>
      <c r="HMD28" s="61"/>
      <c r="HME28" s="61"/>
      <c r="HMF28" s="61"/>
      <c r="HMG28" s="61"/>
      <c r="HMH28" s="61"/>
      <c r="HMI28" s="61"/>
      <c r="HMJ28" s="61"/>
      <c r="HMK28" s="61"/>
      <c r="HML28" s="61"/>
      <c r="HMM28" s="61"/>
      <c r="HMN28" s="61"/>
      <c r="HMO28" s="61"/>
      <c r="HMP28" s="61"/>
      <c r="HMQ28" s="61"/>
      <c r="HMR28" s="61"/>
      <c r="HMS28" s="61"/>
      <c r="HMT28" s="61"/>
      <c r="HMU28" s="61"/>
      <c r="HMV28" s="61"/>
      <c r="HMW28" s="61"/>
      <c r="HMX28" s="61"/>
      <c r="HMY28" s="61"/>
      <c r="HMZ28" s="61"/>
      <c r="HNA28" s="61"/>
      <c r="HNB28" s="61"/>
      <c r="HNC28" s="61"/>
      <c r="HND28" s="61"/>
      <c r="HNE28" s="61"/>
      <c r="HNF28" s="61"/>
      <c r="HNG28" s="61"/>
      <c r="HNH28" s="61"/>
      <c r="HNI28" s="61"/>
      <c r="HNJ28" s="61"/>
      <c r="HNK28" s="61"/>
      <c r="HNL28" s="61"/>
      <c r="HNM28" s="61"/>
      <c r="HNN28" s="61"/>
      <c r="HNO28" s="61"/>
      <c r="HNP28" s="61"/>
      <c r="HNQ28" s="61"/>
      <c r="HNR28" s="61"/>
      <c r="HNS28" s="61"/>
      <c r="HNT28" s="61"/>
      <c r="HNU28" s="61"/>
      <c r="HNV28" s="61"/>
      <c r="HNW28" s="61"/>
      <c r="HNX28" s="61"/>
      <c r="HNY28" s="61"/>
      <c r="HNZ28" s="61"/>
      <c r="HOA28" s="61"/>
      <c r="HOB28" s="61"/>
      <c r="HOC28" s="61"/>
      <c r="HOD28" s="61"/>
      <c r="HOE28" s="61"/>
      <c r="HOF28" s="61"/>
      <c r="HOG28" s="61"/>
      <c r="HOH28" s="61"/>
      <c r="HOI28" s="61"/>
      <c r="HOJ28" s="61"/>
      <c r="HOK28" s="61"/>
      <c r="HOL28" s="61"/>
      <c r="HOM28" s="61"/>
      <c r="HON28" s="61"/>
      <c r="HOO28" s="61"/>
      <c r="HOP28" s="61"/>
      <c r="HOQ28" s="61"/>
      <c r="HOR28" s="61"/>
      <c r="HOS28" s="61"/>
      <c r="HOT28" s="61"/>
      <c r="HOU28" s="61"/>
      <c r="HOV28" s="61"/>
      <c r="HOW28" s="61"/>
      <c r="HOX28" s="61"/>
      <c r="HOY28" s="61"/>
      <c r="HOZ28" s="61"/>
      <c r="HPA28" s="61"/>
      <c r="HPB28" s="61"/>
      <c r="HPC28" s="61"/>
      <c r="HPD28" s="61"/>
      <c r="HPE28" s="61"/>
      <c r="HPF28" s="61"/>
      <c r="HPG28" s="61"/>
      <c r="HPH28" s="61"/>
      <c r="HPI28" s="61"/>
      <c r="HPJ28" s="61"/>
      <c r="HPK28" s="61"/>
      <c r="HPL28" s="61"/>
      <c r="HPM28" s="61"/>
      <c r="HPN28" s="61"/>
      <c r="HPO28" s="61"/>
      <c r="HPP28" s="61"/>
      <c r="HPQ28" s="61"/>
      <c r="HPR28" s="61"/>
      <c r="HPS28" s="61"/>
      <c r="HPT28" s="61"/>
      <c r="HPU28" s="61"/>
      <c r="HPV28" s="61"/>
      <c r="HPW28" s="61"/>
      <c r="HPX28" s="61"/>
      <c r="HPY28" s="61"/>
      <c r="HPZ28" s="61"/>
      <c r="HQA28" s="61"/>
      <c r="HQB28" s="61"/>
      <c r="HQC28" s="61"/>
      <c r="HQD28" s="61"/>
      <c r="HQE28" s="61"/>
      <c r="HQF28" s="61"/>
      <c r="HQG28" s="61"/>
      <c r="HQH28" s="61"/>
      <c r="HQI28" s="61"/>
      <c r="HQJ28" s="61"/>
      <c r="HQK28" s="61"/>
      <c r="HQL28" s="61"/>
      <c r="HQM28" s="61"/>
      <c r="HQN28" s="61"/>
      <c r="HQO28" s="61"/>
      <c r="HQP28" s="61"/>
      <c r="HQQ28" s="61"/>
      <c r="HQR28" s="61"/>
      <c r="HQS28" s="61"/>
      <c r="HQT28" s="61"/>
      <c r="HQU28" s="61"/>
      <c r="HQV28" s="61"/>
      <c r="HQW28" s="61"/>
      <c r="HQX28" s="61"/>
      <c r="HQY28" s="61"/>
      <c r="HQZ28" s="61"/>
      <c r="HRA28" s="61"/>
      <c r="HRB28" s="61"/>
      <c r="HRC28" s="61"/>
      <c r="HRD28" s="61"/>
      <c r="HRE28" s="61"/>
      <c r="HRF28" s="61"/>
      <c r="HRG28" s="61"/>
      <c r="HRH28" s="61"/>
      <c r="HRI28" s="61"/>
      <c r="HRJ28" s="61"/>
      <c r="HRK28" s="61"/>
      <c r="HRL28" s="61"/>
      <c r="HRM28" s="61"/>
      <c r="HRN28" s="61"/>
      <c r="HRO28" s="61"/>
      <c r="HRP28" s="61"/>
      <c r="HRQ28" s="61"/>
      <c r="HRR28" s="61"/>
      <c r="HRS28" s="61"/>
      <c r="HRT28" s="61"/>
      <c r="HRU28" s="61"/>
      <c r="HRV28" s="61"/>
      <c r="HRW28" s="61"/>
      <c r="HRX28" s="61"/>
      <c r="HRY28" s="61"/>
      <c r="HRZ28" s="61"/>
      <c r="HSA28" s="61"/>
      <c r="HSB28" s="61"/>
      <c r="HSC28" s="61"/>
      <c r="HSD28" s="61"/>
      <c r="HSE28" s="61"/>
      <c r="HSF28" s="61"/>
      <c r="HSG28" s="61"/>
      <c r="HSH28" s="61"/>
      <c r="HSI28" s="61"/>
      <c r="HSJ28" s="61"/>
      <c r="HSK28" s="61"/>
      <c r="HSL28" s="61"/>
      <c r="HSM28" s="61"/>
      <c r="HSN28" s="61"/>
      <c r="HSO28" s="61"/>
      <c r="HSP28" s="61"/>
      <c r="HSQ28" s="61"/>
      <c r="HSR28" s="61"/>
      <c r="HSS28" s="61"/>
      <c r="HST28" s="61"/>
      <c r="HSU28" s="61"/>
      <c r="HSV28" s="61"/>
      <c r="HSW28" s="61"/>
      <c r="HSX28" s="61"/>
      <c r="HSY28" s="61"/>
      <c r="HSZ28" s="61"/>
      <c r="HTA28" s="61"/>
      <c r="HTB28" s="61"/>
      <c r="HTC28" s="61"/>
      <c r="HTD28" s="61"/>
      <c r="HTE28" s="61"/>
      <c r="HTF28" s="61"/>
      <c r="HTG28" s="61"/>
      <c r="HTH28" s="61"/>
      <c r="HTI28" s="61"/>
      <c r="HTJ28" s="61"/>
      <c r="HTK28" s="61"/>
      <c r="HTL28" s="61"/>
      <c r="HTM28" s="61"/>
      <c r="HTN28" s="61"/>
      <c r="HTO28" s="61"/>
      <c r="HTP28" s="61"/>
      <c r="HTQ28" s="61"/>
      <c r="HTR28" s="61"/>
      <c r="HTS28" s="61"/>
      <c r="HTT28" s="61"/>
      <c r="HTU28" s="61"/>
      <c r="HTV28" s="61"/>
      <c r="HTW28" s="61"/>
      <c r="HTX28" s="61"/>
      <c r="HTY28" s="61"/>
      <c r="HTZ28" s="61"/>
      <c r="HUA28" s="61"/>
      <c r="HUB28" s="61"/>
      <c r="HUC28" s="61"/>
      <c r="HUD28" s="61"/>
      <c r="HUE28" s="61"/>
      <c r="HUF28" s="61"/>
      <c r="HUG28" s="61"/>
      <c r="HUH28" s="61"/>
      <c r="HUI28" s="61"/>
      <c r="HUJ28" s="61"/>
      <c r="HUK28" s="61"/>
      <c r="HUL28" s="61"/>
      <c r="HUM28" s="61"/>
      <c r="HUN28" s="61"/>
      <c r="HUO28" s="61"/>
      <c r="HUP28" s="61"/>
      <c r="HUQ28" s="61"/>
      <c r="HUR28" s="61"/>
      <c r="HUS28" s="61"/>
      <c r="HUT28" s="61"/>
      <c r="HUU28" s="61"/>
      <c r="HUV28" s="61"/>
      <c r="HUW28" s="61"/>
      <c r="HUX28" s="61"/>
      <c r="HUY28" s="61"/>
      <c r="HUZ28" s="61"/>
      <c r="HVA28" s="61"/>
      <c r="HVB28" s="61"/>
      <c r="HVC28" s="61"/>
      <c r="HVD28" s="61"/>
      <c r="HVE28" s="61"/>
      <c r="HVF28" s="61"/>
      <c r="HVG28" s="61"/>
      <c r="HVH28" s="61"/>
      <c r="HVI28" s="61"/>
      <c r="HVJ28" s="61"/>
      <c r="HVK28" s="61"/>
      <c r="HVL28" s="61"/>
      <c r="HVM28" s="61"/>
      <c r="HVN28" s="61"/>
      <c r="HVO28" s="61"/>
      <c r="HVP28" s="61"/>
      <c r="HVQ28" s="61"/>
      <c r="HVR28" s="61"/>
      <c r="HVS28" s="61"/>
      <c r="HVT28" s="61"/>
      <c r="HVU28" s="61"/>
      <c r="HVV28" s="61"/>
      <c r="HVW28" s="61"/>
      <c r="HVX28" s="61"/>
      <c r="HVY28" s="61"/>
      <c r="HVZ28" s="61"/>
      <c r="HWA28" s="61"/>
      <c r="HWB28" s="61"/>
      <c r="HWC28" s="61"/>
      <c r="HWD28" s="61"/>
      <c r="HWE28" s="61"/>
      <c r="HWF28" s="61"/>
      <c r="HWG28" s="61"/>
      <c r="HWH28" s="61"/>
      <c r="HWI28" s="61"/>
      <c r="HWJ28" s="61"/>
      <c r="HWK28" s="61"/>
      <c r="HWL28" s="61"/>
      <c r="HWM28" s="61"/>
      <c r="HWN28" s="61"/>
      <c r="HWO28" s="61"/>
      <c r="HWP28" s="61"/>
      <c r="HWQ28" s="61"/>
      <c r="HWR28" s="61"/>
      <c r="HWS28" s="61"/>
      <c r="HWT28" s="61"/>
      <c r="HWU28" s="61"/>
      <c r="HWV28" s="61"/>
      <c r="HWW28" s="61"/>
      <c r="HWX28" s="61"/>
      <c r="HWY28" s="61"/>
      <c r="HWZ28" s="61"/>
      <c r="HXA28" s="61"/>
      <c r="HXB28" s="61"/>
      <c r="HXC28" s="61"/>
      <c r="HXD28" s="61"/>
      <c r="HXE28" s="61"/>
      <c r="HXF28" s="61"/>
      <c r="HXG28" s="61"/>
      <c r="HXH28" s="61"/>
      <c r="HXI28" s="61"/>
      <c r="HXJ28" s="61"/>
      <c r="HXK28" s="61"/>
      <c r="HXL28" s="61"/>
      <c r="HXM28" s="61"/>
      <c r="HXN28" s="61"/>
      <c r="HXO28" s="61"/>
      <c r="HXP28" s="61"/>
      <c r="HXQ28" s="61"/>
      <c r="HXR28" s="61"/>
      <c r="HXS28" s="61"/>
      <c r="HXT28" s="61"/>
      <c r="HXU28" s="61"/>
      <c r="HXV28" s="61"/>
      <c r="HXW28" s="61"/>
      <c r="HXX28" s="61"/>
      <c r="HXY28" s="61"/>
      <c r="HXZ28" s="61"/>
      <c r="HYA28" s="61"/>
      <c r="HYB28" s="61"/>
      <c r="HYC28" s="61"/>
      <c r="HYD28" s="61"/>
      <c r="HYE28" s="61"/>
      <c r="HYF28" s="61"/>
      <c r="HYG28" s="61"/>
      <c r="HYH28" s="61"/>
      <c r="HYI28" s="61"/>
      <c r="HYJ28" s="61"/>
      <c r="HYK28" s="61"/>
      <c r="HYL28" s="61"/>
      <c r="HYM28" s="61"/>
      <c r="HYN28" s="61"/>
      <c r="HYO28" s="61"/>
      <c r="HYP28" s="61"/>
      <c r="HYQ28" s="61"/>
      <c r="HYR28" s="61"/>
      <c r="HYS28" s="61"/>
      <c r="HYT28" s="61"/>
      <c r="HYU28" s="61"/>
      <c r="HYV28" s="61"/>
      <c r="HYW28" s="61"/>
      <c r="HYX28" s="61"/>
      <c r="HYY28" s="61"/>
      <c r="HYZ28" s="61"/>
      <c r="HZA28" s="61"/>
      <c r="HZB28" s="61"/>
      <c r="HZC28" s="61"/>
      <c r="HZD28" s="61"/>
      <c r="HZE28" s="61"/>
      <c r="HZF28" s="61"/>
      <c r="HZG28" s="61"/>
      <c r="HZH28" s="61"/>
      <c r="HZI28" s="61"/>
      <c r="HZJ28" s="61"/>
      <c r="HZK28" s="61"/>
      <c r="HZL28" s="61"/>
      <c r="HZM28" s="61"/>
      <c r="HZN28" s="61"/>
      <c r="HZO28" s="61"/>
      <c r="HZP28" s="61"/>
      <c r="HZQ28" s="61"/>
      <c r="HZR28" s="61"/>
      <c r="HZS28" s="61"/>
      <c r="HZT28" s="61"/>
      <c r="HZU28" s="61"/>
      <c r="HZV28" s="61"/>
      <c r="HZW28" s="61"/>
      <c r="HZX28" s="61"/>
      <c r="HZY28" s="61"/>
      <c r="HZZ28" s="61"/>
      <c r="IAA28" s="61"/>
      <c r="IAB28" s="61"/>
      <c r="IAC28" s="61"/>
      <c r="IAD28" s="61"/>
      <c r="IAE28" s="61"/>
      <c r="IAF28" s="61"/>
      <c r="IAG28" s="61"/>
      <c r="IAH28" s="61"/>
      <c r="IAI28" s="61"/>
      <c r="IAJ28" s="61"/>
      <c r="IAK28" s="61"/>
      <c r="IAL28" s="61"/>
      <c r="IAM28" s="61"/>
      <c r="IAN28" s="61"/>
      <c r="IAO28" s="61"/>
      <c r="IAP28" s="61"/>
      <c r="IAQ28" s="61"/>
      <c r="IAR28" s="61"/>
      <c r="IAS28" s="61"/>
      <c r="IAT28" s="61"/>
      <c r="IAU28" s="61"/>
      <c r="IAV28" s="61"/>
      <c r="IAW28" s="61"/>
      <c r="IAX28" s="61"/>
      <c r="IAY28" s="61"/>
      <c r="IAZ28" s="61"/>
      <c r="IBA28" s="61"/>
      <c r="IBB28" s="61"/>
      <c r="IBC28" s="61"/>
      <c r="IBD28" s="61"/>
      <c r="IBE28" s="61"/>
      <c r="IBF28" s="61"/>
      <c r="IBG28" s="61"/>
      <c r="IBH28" s="61"/>
      <c r="IBI28" s="61"/>
      <c r="IBJ28" s="61"/>
      <c r="IBK28" s="61"/>
      <c r="IBL28" s="61"/>
      <c r="IBM28" s="61"/>
      <c r="IBN28" s="61"/>
      <c r="IBO28" s="61"/>
      <c r="IBP28" s="61"/>
      <c r="IBQ28" s="61"/>
      <c r="IBR28" s="61"/>
      <c r="IBS28" s="61"/>
      <c r="IBT28" s="61"/>
      <c r="IBU28" s="61"/>
      <c r="IBV28" s="61"/>
      <c r="IBW28" s="61"/>
      <c r="IBX28" s="61"/>
      <c r="IBY28" s="61"/>
      <c r="IBZ28" s="61"/>
      <c r="ICA28" s="61"/>
      <c r="ICB28" s="61"/>
      <c r="ICC28" s="61"/>
      <c r="ICD28" s="61"/>
      <c r="ICE28" s="61"/>
      <c r="ICF28" s="61"/>
      <c r="ICG28" s="61"/>
      <c r="ICH28" s="61"/>
      <c r="ICI28" s="61"/>
      <c r="ICJ28" s="61"/>
      <c r="ICK28" s="61"/>
      <c r="ICL28" s="61"/>
      <c r="ICM28" s="61"/>
      <c r="ICN28" s="61"/>
      <c r="ICO28" s="61"/>
      <c r="ICP28" s="61"/>
      <c r="ICQ28" s="61"/>
      <c r="ICR28" s="61"/>
      <c r="ICS28" s="61"/>
      <c r="ICT28" s="61"/>
      <c r="ICU28" s="61"/>
      <c r="ICV28" s="61"/>
      <c r="ICW28" s="61"/>
      <c r="ICX28" s="61"/>
      <c r="ICY28" s="61"/>
      <c r="ICZ28" s="61"/>
      <c r="IDA28" s="61"/>
      <c r="IDB28" s="61"/>
      <c r="IDC28" s="61"/>
      <c r="IDD28" s="61"/>
      <c r="IDE28" s="61"/>
      <c r="IDF28" s="61"/>
      <c r="IDG28" s="61"/>
      <c r="IDH28" s="61"/>
      <c r="IDI28" s="61"/>
      <c r="IDJ28" s="61"/>
      <c r="IDK28" s="61"/>
      <c r="IDL28" s="61"/>
      <c r="IDM28" s="61"/>
      <c r="IDN28" s="61"/>
      <c r="IDO28" s="61"/>
      <c r="IDP28" s="61"/>
      <c r="IDQ28" s="61"/>
      <c r="IDR28" s="61"/>
      <c r="IDS28" s="61"/>
      <c r="IDT28" s="61"/>
      <c r="IDU28" s="61"/>
      <c r="IDV28" s="61"/>
      <c r="IDW28" s="61"/>
      <c r="IDX28" s="61"/>
      <c r="IDY28" s="61"/>
      <c r="IDZ28" s="61"/>
      <c r="IEA28" s="61"/>
      <c r="IEB28" s="61"/>
      <c r="IEC28" s="61"/>
      <c r="IED28" s="61"/>
      <c r="IEE28" s="61"/>
      <c r="IEF28" s="61"/>
      <c r="IEG28" s="61"/>
      <c r="IEH28" s="61"/>
      <c r="IEI28" s="61"/>
      <c r="IEJ28" s="61"/>
      <c r="IEK28" s="61"/>
      <c r="IEL28" s="61"/>
      <c r="IEM28" s="61"/>
      <c r="IEN28" s="61"/>
      <c r="IEO28" s="61"/>
      <c r="IEP28" s="61"/>
      <c r="IEQ28" s="61"/>
      <c r="IER28" s="61"/>
      <c r="IES28" s="61"/>
      <c r="IET28" s="61"/>
      <c r="IEU28" s="61"/>
      <c r="IEV28" s="61"/>
      <c r="IEW28" s="61"/>
      <c r="IEX28" s="61"/>
      <c r="IEY28" s="61"/>
      <c r="IEZ28" s="61"/>
      <c r="IFA28" s="61"/>
      <c r="IFB28" s="61"/>
      <c r="IFC28" s="61"/>
      <c r="IFD28" s="61"/>
      <c r="IFE28" s="61"/>
      <c r="IFF28" s="61"/>
      <c r="IFG28" s="61"/>
      <c r="IFH28" s="61"/>
      <c r="IFI28" s="61"/>
      <c r="IFJ28" s="61"/>
      <c r="IFK28" s="61"/>
      <c r="IFL28" s="61"/>
      <c r="IFM28" s="61"/>
      <c r="IFN28" s="61"/>
      <c r="IFO28" s="61"/>
      <c r="IFP28" s="61"/>
      <c r="IFQ28" s="61"/>
      <c r="IFR28" s="61"/>
      <c r="IFS28" s="61"/>
      <c r="IFT28" s="61"/>
      <c r="IFU28" s="61"/>
      <c r="IFV28" s="61"/>
      <c r="IFW28" s="61"/>
      <c r="IFX28" s="61"/>
      <c r="IFY28" s="61"/>
      <c r="IFZ28" s="61"/>
      <c r="IGA28" s="61"/>
      <c r="IGB28" s="61"/>
      <c r="IGC28" s="61"/>
      <c r="IGD28" s="61"/>
      <c r="IGE28" s="61"/>
      <c r="IGF28" s="61"/>
      <c r="IGG28" s="61"/>
      <c r="IGH28" s="61"/>
      <c r="IGI28" s="61"/>
      <c r="IGJ28" s="61"/>
      <c r="IGK28" s="61"/>
      <c r="IGL28" s="61"/>
      <c r="IGM28" s="61"/>
      <c r="IGN28" s="61"/>
      <c r="IGO28" s="61"/>
      <c r="IGP28" s="61"/>
      <c r="IGQ28" s="61"/>
      <c r="IGR28" s="61"/>
      <c r="IGS28" s="61"/>
      <c r="IGT28" s="61"/>
      <c r="IGU28" s="61"/>
      <c r="IGV28" s="61"/>
      <c r="IGW28" s="61"/>
      <c r="IGX28" s="61"/>
      <c r="IGY28" s="61"/>
      <c r="IGZ28" s="61"/>
      <c r="IHA28" s="61"/>
      <c r="IHB28" s="61"/>
      <c r="IHC28" s="61"/>
      <c r="IHD28" s="61"/>
      <c r="IHE28" s="61"/>
      <c r="IHF28" s="61"/>
      <c r="IHG28" s="61"/>
      <c r="IHH28" s="61"/>
      <c r="IHI28" s="61"/>
      <c r="IHJ28" s="61"/>
      <c r="IHK28" s="61"/>
      <c r="IHL28" s="61"/>
      <c r="IHM28" s="61"/>
      <c r="IHN28" s="61"/>
      <c r="IHO28" s="61"/>
      <c r="IHP28" s="61"/>
      <c r="IHQ28" s="61"/>
      <c r="IHR28" s="61"/>
      <c r="IHS28" s="61"/>
      <c r="IHT28" s="61"/>
      <c r="IHU28" s="61"/>
      <c r="IHV28" s="61"/>
      <c r="IHW28" s="61"/>
      <c r="IHX28" s="61"/>
      <c r="IHY28" s="61"/>
      <c r="IHZ28" s="61"/>
      <c r="IIA28" s="61"/>
      <c r="IIB28" s="61"/>
      <c r="IIC28" s="61"/>
      <c r="IID28" s="61"/>
      <c r="IIE28" s="61"/>
      <c r="IIF28" s="61"/>
      <c r="IIG28" s="61"/>
      <c r="IIH28" s="61"/>
      <c r="III28" s="61"/>
      <c r="IIJ28" s="61"/>
      <c r="IIK28" s="61"/>
      <c r="IIL28" s="61"/>
      <c r="IIM28" s="61"/>
      <c r="IIN28" s="61"/>
      <c r="IIO28" s="61"/>
      <c r="IIP28" s="61"/>
      <c r="IIQ28" s="61"/>
      <c r="IIR28" s="61"/>
      <c r="IIS28" s="61"/>
      <c r="IIT28" s="61"/>
      <c r="IIU28" s="61"/>
      <c r="IIV28" s="61"/>
      <c r="IIW28" s="61"/>
      <c r="IIX28" s="61"/>
      <c r="IIY28" s="61"/>
      <c r="IIZ28" s="61"/>
      <c r="IJA28" s="61"/>
      <c r="IJB28" s="61"/>
      <c r="IJC28" s="61"/>
      <c r="IJD28" s="61"/>
      <c r="IJE28" s="61"/>
      <c r="IJF28" s="61"/>
      <c r="IJG28" s="61"/>
      <c r="IJH28" s="61"/>
      <c r="IJI28" s="61"/>
      <c r="IJJ28" s="61"/>
      <c r="IJK28" s="61"/>
      <c r="IJL28" s="61"/>
      <c r="IJM28" s="61"/>
      <c r="IJN28" s="61"/>
      <c r="IJO28" s="61"/>
      <c r="IJP28" s="61"/>
      <c r="IJQ28" s="61"/>
      <c r="IJR28" s="61"/>
      <c r="IJS28" s="61"/>
      <c r="IJT28" s="61"/>
      <c r="IJU28" s="61"/>
      <c r="IJV28" s="61"/>
      <c r="IJW28" s="61"/>
      <c r="IJX28" s="61"/>
      <c r="IJY28" s="61"/>
      <c r="IJZ28" s="61"/>
      <c r="IKA28" s="61"/>
      <c r="IKB28" s="61"/>
      <c r="IKC28" s="61"/>
      <c r="IKD28" s="61"/>
      <c r="IKE28" s="61"/>
      <c r="IKF28" s="61"/>
      <c r="IKG28" s="61"/>
      <c r="IKH28" s="61"/>
      <c r="IKI28" s="61"/>
      <c r="IKJ28" s="61"/>
      <c r="IKK28" s="61"/>
      <c r="IKL28" s="61"/>
      <c r="IKM28" s="61"/>
      <c r="IKN28" s="61"/>
      <c r="IKO28" s="61"/>
      <c r="IKP28" s="61"/>
      <c r="IKQ28" s="61"/>
      <c r="IKR28" s="61"/>
      <c r="IKS28" s="61"/>
      <c r="IKT28" s="61"/>
      <c r="IKU28" s="61"/>
      <c r="IKV28" s="61"/>
      <c r="IKW28" s="61"/>
      <c r="IKX28" s="61"/>
      <c r="IKY28" s="61"/>
      <c r="IKZ28" s="61"/>
      <c r="ILA28" s="61"/>
      <c r="ILB28" s="61"/>
      <c r="ILC28" s="61"/>
      <c r="ILD28" s="61"/>
      <c r="ILE28" s="61"/>
      <c r="ILF28" s="61"/>
      <c r="ILG28" s="61"/>
      <c r="ILH28" s="61"/>
      <c r="ILI28" s="61"/>
      <c r="ILJ28" s="61"/>
      <c r="ILK28" s="61"/>
      <c r="ILL28" s="61"/>
      <c r="ILM28" s="61"/>
      <c r="ILN28" s="61"/>
      <c r="ILO28" s="61"/>
      <c r="ILP28" s="61"/>
      <c r="ILQ28" s="61"/>
      <c r="ILR28" s="61"/>
      <c r="ILS28" s="61"/>
      <c r="ILT28" s="61"/>
      <c r="ILU28" s="61"/>
      <c r="ILV28" s="61"/>
      <c r="ILW28" s="61"/>
      <c r="ILX28" s="61"/>
      <c r="ILY28" s="61"/>
      <c r="ILZ28" s="61"/>
      <c r="IMA28" s="61"/>
      <c r="IMB28" s="61"/>
      <c r="IMC28" s="61"/>
      <c r="IMD28" s="61"/>
      <c r="IME28" s="61"/>
      <c r="IMF28" s="61"/>
      <c r="IMG28" s="61"/>
      <c r="IMH28" s="61"/>
      <c r="IMI28" s="61"/>
      <c r="IMJ28" s="61"/>
      <c r="IMK28" s="61"/>
      <c r="IML28" s="61"/>
      <c r="IMM28" s="61"/>
      <c r="IMN28" s="61"/>
      <c r="IMO28" s="61"/>
      <c r="IMP28" s="61"/>
      <c r="IMQ28" s="61"/>
      <c r="IMR28" s="61"/>
      <c r="IMS28" s="61"/>
      <c r="IMT28" s="61"/>
      <c r="IMU28" s="61"/>
      <c r="IMV28" s="61"/>
      <c r="IMW28" s="61"/>
      <c r="IMX28" s="61"/>
      <c r="IMY28" s="61"/>
      <c r="IMZ28" s="61"/>
      <c r="INA28" s="61"/>
      <c r="INB28" s="61"/>
      <c r="INC28" s="61"/>
      <c r="IND28" s="61"/>
      <c r="INE28" s="61"/>
      <c r="INF28" s="61"/>
      <c r="ING28" s="61"/>
      <c r="INH28" s="61"/>
      <c r="INI28" s="61"/>
      <c r="INJ28" s="61"/>
      <c r="INK28" s="61"/>
      <c r="INL28" s="61"/>
      <c r="INM28" s="61"/>
      <c r="INN28" s="61"/>
      <c r="INO28" s="61"/>
      <c r="INP28" s="61"/>
      <c r="INQ28" s="61"/>
      <c r="INR28" s="61"/>
      <c r="INS28" s="61"/>
      <c r="INT28" s="61"/>
      <c r="INU28" s="61"/>
      <c r="INV28" s="61"/>
      <c r="INW28" s="61"/>
      <c r="INX28" s="61"/>
      <c r="INY28" s="61"/>
      <c r="INZ28" s="61"/>
      <c r="IOA28" s="61"/>
      <c r="IOB28" s="61"/>
      <c r="IOC28" s="61"/>
      <c r="IOD28" s="61"/>
      <c r="IOE28" s="61"/>
      <c r="IOF28" s="61"/>
      <c r="IOG28" s="61"/>
      <c r="IOH28" s="61"/>
      <c r="IOI28" s="61"/>
      <c r="IOJ28" s="61"/>
      <c r="IOK28" s="61"/>
      <c r="IOL28" s="61"/>
      <c r="IOM28" s="61"/>
      <c r="ION28" s="61"/>
      <c r="IOO28" s="61"/>
      <c r="IOP28" s="61"/>
      <c r="IOQ28" s="61"/>
      <c r="IOR28" s="61"/>
      <c r="IOS28" s="61"/>
      <c r="IOT28" s="61"/>
      <c r="IOU28" s="61"/>
      <c r="IOV28" s="61"/>
      <c r="IOW28" s="61"/>
      <c r="IOX28" s="61"/>
      <c r="IOY28" s="61"/>
      <c r="IOZ28" s="61"/>
      <c r="IPA28" s="61"/>
      <c r="IPB28" s="61"/>
      <c r="IPC28" s="61"/>
      <c r="IPD28" s="61"/>
      <c r="IPE28" s="61"/>
      <c r="IPF28" s="61"/>
      <c r="IPG28" s="61"/>
      <c r="IPH28" s="61"/>
      <c r="IPI28" s="61"/>
      <c r="IPJ28" s="61"/>
      <c r="IPK28" s="61"/>
      <c r="IPL28" s="61"/>
      <c r="IPM28" s="61"/>
      <c r="IPN28" s="61"/>
      <c r="IPO28" s="61"/>
      <c r="IPP28" s="61"/>
      <c r="IPQ28" s="61"/>
      <c r="IPR28" s="61"/>
      <c r="IPS28" s="61"/>
      <c r="IPT28" s="61"/>
      <c r="IPU28" s="61"/>
      <c r="IPV28" s="61"/>
      <c r="IPW28" s="61"/>
      <c r="IPX28" s="61"/>
      <c r="IPY28" s="61"/>
      <c r="IPZ28" s="61"/>
      <c r="IQA28" s="61"/>
      <c r="IQB28" s="61"/>
      <c r="IQC28" s="61"/>
      <c r="IQD28" s="61"/>
      <c r="IQE28" s="61"/>
      <c r="IQF28" s="61"/>
      <c r="IQG28" s="61"/>
      <c r="IQH28" s="61"/>
      <c r="IQI28" s="61"/>
      <c r="IQJ28" s="61"/>
      <c r="IQK28" s="61"/>
      <c r="IQL28" s="61"/>
      <c r="IQM28" s="61"/>
      <c r="IQN28" s="61"/>
      <c r="IQO28" s="61"/>
      <c r="IQP28" s="61"/>
      <c r="IQQ28" s="61"/>
      <c r="IQR28" s="61"/>
      <c r="IQS28" s="61"/>
      <c r="IQT28" s="61"/>
      <c r="IQU28" s="61"/>
      <c r="IQV28" s="61"/>
      <c r="IQW28" s="61"/>
      <c r="IQX28" s="61"/>
      <c r="IQY28" s="61"/>
      <c r="IQZ28" s="61"/>
      <c r="IRA28" s="61"/>
      <c r="IRB28" s="61"/>
      <c r="IRC28" s="61"/>
      <c r="IRD28" s="61"/>
      <c r="IRE28" s="61"/>
      <c r="IRF28" s="61"/>
      <c r="IRG28" s="61"/>
      <c r="IRH28" s="61"/>
      <c r="IRI28" s="61"/>
      <c r="IRJ28" s="61"/>
      <c r="IRK28" s="61"/>
      <c r="IRL28" s="61"/>
      <c r="IRM28" s="61"/>
      <c r="IRN28" s="61"/>
      <c r="IRO28" s="61"/>
      <c r="IRP28" s="61"/>
      <c r="IRQ28" s="61"/>
      <c r="IRR28" s="61"/>
      <c r="IRS28" s="61"/>
      <c r="IRT28" s="61"/>
      <c r="IRU28" s="61"/>
      <c r="IRV28" s="61"/>
      <c r="IRW28" s="61"/>
      <c r="IRX28" s="61"/>
      <c r="IRY28" s="61"/>
      <c r="IRZ28" s="61"/>
      <c r="ISA28" s="61"/>
      <c r="ISB28" s="61"/>
      <c r="ISC28" s="61"/>
      <c r="ISD28" s="61"/>
      <c r="ISE28" s="61"/>
      <c r="ISF28" s="61"/>
      <c r="ISG28" s="61"/>
      <c r="ISH28" s="61"/>
      <c r="ISI28" s="61"/>
      <c r="ISJ28" s="61"/>
      <c r="ISK28" s="61"/>
      <c r="ISL28" s="61"/>
      <c r="ISM28" s="61"/>
      <c r="ISN28" s="61"/>
      <c r="ISO28" s="61"/>
      <c r="ISP28" s="61"/>
      <c r="ISQ28" s="61"/>
      <c r="ISR28" s="61"/>
      <c r="ISS28" s="61"/>
      <c r="IST28" s="61"/>
      <c r="ISU28" s="61"/>
      <c r="ISV28" s="61"/>
      <c r="ISW28" s="61"/>
      <c r="ISX28" s="61"/>
      <c r="ISY28" s="61"/>
      <c r="ISZ28" s="61"/>
      <c r="ITA28" s="61"/>
      <c r="ITB28" s="61"/>
      <c r="ITC28" s="61"/>
      <c r="ITD28" s="61"/>
      <c r="ITE28" s="61"/>
      <c r="ITF28" s="61"/>
      <c r="ITG28" s="61"/>
      <c r="ITH28" s="61"/>
      <c r="ITI28" s="61"/>
      <c r="ITJ28" s="61"/>
      <c r="ITK28" s="61"/>
      <c r="ITL28" s="61"/>
      <c r="ITM28" s="61"/>
      <c r="ITN28" s="61"/>
      <c r="ITO28" s="61"/>
      <c r="ITP28" s="61"/>
      <c r="ITQ28" s="61"/>
      <c r="ITR28" s="61"/>
      <c r="ITS28" s="61"/>
      <c r="ITT28" s="61"/>
      <c r="ITU28" s="61"/>
      <c r="ITV28" s="61"/>
      <c r="ITW28" s="61"/>
      <c r="ITX28" s="61"/>
      <c r="ITY28" s="61"/>
      <c r="ITZ28" s="61"/>
      <c r="IUA28" s="61"/>
      <c r="IUB28" s="61"/>
      <c r="IUC28" s="61"/>
      <c r="IUD28" s="61"/>
      <c r="IUE28" s="61"/>
      <c r="IUF28" s="61"/>
      <c r="IUG28" s="61"/>
      <c r="IUH28" s="61"/>
      <c r="IUI28" s="61"/>
      <c r="IUJ28" s="61"/>
      <c r="IUK28" s="61"/>
      <c r="IUL28" s="61"/>
      <c r="IUM28" s="61"/>
      <c r="IUN28" s="61"/>
      <c r="IUO28" s="61"/>
      <c r="IUP28" s="61"/>
      <c r="IUQ28" s="61"/>
      <c r="IUR28" s="61"/>
      <c r="IUS28" s="61"/>
      <c r="IUT28" s="61"/>
      <c r="IUU28" s="61"/>
      <c r="IUV28" s="61"/>
      <c r="IUW28" s="61"/>
      <c r="IUX28" s="61"/>
      <c r="IUY28" s="61"/>
      <c r="IUZ28" s="61"/>
      <c r="IVA28" s="61"/>
      <c r="IVB28" s="61"/>
      <c r="IVC28" s="61"/>
      <c r="IVD28" s="61"/>
      <c r="IVE28" s="61"/>
      <c r="IVF28" s="61"/>
      <c r="IVG28" s="61"/>
      <c r="IVH28" s="61"/>
      <c r="IVI28" s="61"/>
      <c r="IVJ28" s="61"/>
      <c r="IVK28" s="61"/>
      <c r="IVL28" s="61"/>
      <c r="IVM28" s="61"/>
      <c r="IVN28" s="61"/>
      <c r="IVO28" s="61"/>
      <c r="IVP28" s="61"/>
      <c r="IVQ28" s="61"/>
      <c r="IVR28" s="61"/>
      <c r="IVS28" s="61"/>
      <c r="IVT28" s="61"/>
      <c r="IVU28" s="61"/>
      <c r="IVV28" s="61"/>
      <c r="IVW28" s="61"/>
      <c r="IVX28" s="61"/>
      <c r="IVY28" s="61"/>
      <c r="IVZ28" s="61"/>
      <c r="IWA28" s="61"/>
      <c r="IWB28" s="61"/>
      <c r="IWC28" s="61"/>
      <c r="IWD28" s="61"/>
      <c r="IWE28" s="61"/>
      <c r="IWF28" s="61"/>
      <c r="IWG28" s="61"/>
      <c r="IWH28" s="61"/>
      <c r="IWI28" s="61"/>
      <c r="IWJ28" s="61"/>
      <c r="IWK28" s="61"/>
      <c r="IWL28" s="61"/>
      <c r="IWM28" s="61"/>
      <c r="IWN28" s="61"/>
      <c r="IWO28" s="61"/>
      <c r="IWP28" s="61"/>
      <c r="IWQ28" s="61"/>
      <c r="IWR28" s="61"/>
      <c r="IWS28" s="61"/>
      <c r="IWT28" s="61"/>
      <c r="IWU28" s="61"/>
      <c r="IWV28" s="61"/>
      <c r="IWW28" s="61"/>
      <c r="IWX28" s="61"/>
      <c r="IWY28" s="61"/>
      <c r="IWZ28" s="61"/>
      <c r="IXA28" s="61"/>
      <c r="IXB28" s="61"/>
      <c r="IXC28" s="61"/>
      <c r="IXD28" s="61"/>
      <c r="IXE28" s="61"/>
      <c r="IXF28" s="61"/>
      <c r="IXG28" s="61"/>
      <c r="IXH28" s="61"/>
      <c r="IXI28" s="61"/>
      <c r="IXJ28" s="61"/>
      <c r="IXK28" s="61"/>
      <c r="IXL28" s="61"/>
      <c r="IXM28" s="61"/>
      <c r="IXN28" s="61"/>
      <c r="IXO28" s="61"/>
      <c r="IXP28" s="61"/>
      <c r="IXQ28" s="61"/>
      <c r="IXR28" s="61"/>
      <c r="IXS28" s="61"/>
      <c r="IXT28" s="61"/>
      <c r="IXU28" s="61"/>
      <c r="IXV28" s="61"/>
      <c r="IXW28" s="61"/>
      <c r="IXX28" s="61"/>
      <c r="IXY28" s="61"/>
      <c r="IXZ28" s="61"/>
      <c r="IYA28" s="61"/>
      <c r="IYB28" s="61"/>
      <c r="IYC28" s="61"/>
      <c r="IYD28" s="61"/>
      <c r="IYE28" s="61"/>
      <c r="IYF28" s="61"/>
      <c r="IYG28" s="61"/>
      <c r="IYH28" s="61"/>
      <c r="IYI28" s="61"/>
      <c r="IYJ28" s="61"/>
      <c r="IYK28" s="61"/>
      <c r="IYL28" s="61"/>
      <c r="IYM28" s="61"/>
      <c r="IYN28" s="61"/>
      <c r="IYO28" s="61"/>
      <c r="IYP28" s="61"/>
      <c r="IYQ28" s="61"/>
      <c r="IYR28" s="61"/>
      <c r="IYS28" s="61"/>
      <c r="IYT28" s="61"/>
      <c r="IYU28" s="61"/>
      <c r="IYV28" s="61"/>
      <c r="IYW28" s="61"/>
      <c r="IYX28" s="61"/>
      <c r="IYY28" s="61"/>
      <c r="IYZ28" s="61"/>
      <c r="IZA28" s="61"/>
      <c r="IZB28" s="61"/>
      <c r="IZC28" s="61"/>
      <c r="IZD28" s="61"/>
      <c r="IZE28" s="61"/>
      <c r="IZF28" s="61"/>
      <c r="IZG28" s="61"/>
      <c r="IZH28" s="61"/>
      <c r="IZI28" s="61"/>
      <c r="IZJ28" s="61"/>
      <c r="IZK28" s="61"/>
      <c r="IZL28" s="61"/>
      <c r="IZM28" s="61"/>
      <c r="IZN28" s="61"/>
      <c r="IZO28" s="61"/>
      <c r="IZP28" s="61"/>
      <c r="IZQ28" s="61"/>
      <c r="IZR28" s="61"/>
      <c r="IZS28" s="61"/>
      <c r="IZT28" s="61"/>
      <c r="IZU28" s="61"/>
      <c r="IZV28" s="61"/>
      <c r="IZW28" s="61"/>
      <c r="IZX28" s="61"/>
      <c r="IZY28" s="61"/>
      <c r="IZZ28" s="61"/>
      <c r="JAA28" s="61"/>
      <c r="JAB28" s="61"/>
      <c r="JAC28" s="61"/>
      <c r="JAD28" s="61"/>
      <c r="JAE28" s="61"/>
      <c r="JAF28" s="61"/>
      <c r="JAG28" s="61"/>
      <c r="JAH28" s="61"/>
      <c r="JAI28" s="61"/>
      <c r="JAJ28" s="61"/>
      <c r="JAK28" s="61"/>
      <c r="JAL28" s="61"/>
      <c r="JAM28" s="61"/>
      <c r="JAN28" s="61"/>
      <c r="JAO28" s="61"/>
      <c r="JAP28" s="61"/>
      <c r="JAQ28" s="61"/>
      <c r="JAR28" s="61"/>
      <c r="JAS28" s="61"/>
      <c r="JAT28" s="61"/>
      <c r="JAU28" s="61"/>
      <c r="JAV28" s="61"/>
      <c r="JAW28" s="61"/>
      <c r="JAX28" s="61"/>
      <c r="JAY28" s="61"/>
      <c r="JAZ28" s="61"/>
      <c r="JBA28" s="61"/>
      <c r="JBB28" s="61"/>
      <c r="JBC28" s="61"/>
      <c r="JBD28" s="61"/>
      <c r="JBE28" s="61"/>
      <c r="JBF28" s="61"/>
      <c r="JBG28" s="61"/>
      <c r="JBH28" s="61"/>
      <c r="JBI28" s="61"/>
      <c r="JBJ28" s="61"/>
      <c r="JBK28" s="61"/>
      <c r="JBL28" s="61"/>
      <c r="JBM28" s="61"/>
      <c r="JBN28" s="61"/>
      <c r="JBO28" s="61"/>
      <c r="JBP28" s="61"/>
      <c r="JBQ28" s="61"/>
      <c r="JBR28" s="61"/>
      <c r="JBS28" s="61"/>
      <c r="JBT28" s="61"/>
      <c r="JBU28" s="61"/>
      <c r="JBV28" s="61"/>
      <c r="JBW28" s="61"/>
      <c r="JBX28" s="61"/>
      <c r="JBY28" s="61"/>
      <c r="JBZ28" s="61"/>
      <c r="JCA28" s="61"/>
      <c r="JCB28" s="61"/>
      <c r="JCC28" s="61"/>
      <c r="JCD28" s="61"/>
      <c r="JCE28" s="61"/>
      <c r="JCF28" s="61"/>
      <c r="JCG28" s="61"/>
      <c r="JCH28" s="61"/>
      <c r="JCI28" s="61"/>
      <c r="JCJ28" s="61"/>
      <c r="JCK28" s="61"/>
      <c r="JCL28" s="61"/>
      <c r="JCM28" s="61"/>
      <c r="JCN28" s="61"/>
      <c r="JCO28" s="61"/>
      <c r="JCP28" s="61"/>
      <c r="JCQ28" s="61"/>
      <c r="JCR28" s="61"/>
      <c r="JCS28" s="61"/>
      <c r="JCT28" s="61"/>
      <c r="JCU28" s="61"/>
      <c r="JCV28" s="61"/>
      <c r="JCW28" s="61"/>
      <c r="JCX28" s="61"/>
      <c r="JCY28" s="61"/>
      <c r="JCZ28" s="61"/>
      <c r="JDA28" s="61"/>
      <c r="JDB28" s="61"/>
      <c r="JDC28" s="61"/>
      <c r="JDD28" s="61"/>
      <c r="JDE28" s="61"/>
      <c r="JDF28" s="61"/>
      <c r="JDG28" s="61"/>
      <c r="JDH28" s="61"/>
      <c r="JDI28" s="61"/>
      <c r="JDJ28" s="61"/>
      <c r="JDK28" s="61"/>
      <c r="JDL28" s="61"/>
      <c r="JDM28" s="61"/>
      <c r="JDN28" s="61"/>
      <c r="JDO28" s="61"/>
      <c r="JDP28" s="61"/>
      <c r="JDQ28" s="61"/>
      <c r="JDR28" s="61"/>
      <c r="JDS28" s="61"/>
      <c r="JDT28" s="61"/>
      <c r="JDU28" s="61"/>
      <c r="JDV28" s="61"/>
      <c r="JDW28" s="61"/>
      <c r="JDX28" s="61"/>
      <c r="JDY28" s="61"/>
      <c r="JDZ28" s="61"/>
      <c r="JEA28" s="61"/>
      <c r="JEB28" s="61"/>
      <c r="JEC28" s="61"/>
      <c r="JED28" s="61"/>
      <c r="JEE28" s="61"/>
      <c r="JEF28" s="61"/>
      <c r="JEG28" s="61"/>
      <c r="JEH28" s="61"/>
      <c r="JEI28" s="61"/>
      <c r="JEJ28" s="61"/>
      <c r="JEK28" s="61"/>
      <c r="JEL28" s="61"/>
      <c r="JEM28" s="61"/>
      <c r="JEN28" s="61"/>
      <c r="JEO28" s="61"/>
      <c r="JEP28" s="61"/>
      <c r="JEQ28" s="61"/>
      <c r="JER28" s="61"/>
      <c r="JES28" s="61"/>
      <c r="JET28" s="61"/>
      <c r="JEU28" s="61"/>
      <c r="JEV28" s="61"/>
      <c r="JEW28" s="61"/>
      <c r="JEX28" s="61"/>
      <c r="JEY28" s="61"/>
      <c r="JEZ28" s="61"/>
      <c r="JFA28" s="61"/>
      <c r="JFB28" s="61"/>
      <c r="JFC28" s="61"/>
      <c r="JFD28" s="61"/>
      <c r="JFE28" s="61"/>
      <c r="JFF28" s="61"/>
      <c r="JFG28" s="61"/>
      <c r="JFH28" s="61"/>
      <c r="JFI28" s="61"/>
      <c r="JFJ28" s="61"/>
      <c r="JFK28" s="61"/>
      <c r="JFL28" s="61"/>
      <c r="JFM28" s="61"/>
      <c r="JFN28" s="61"/>
      <c r="JFO28" s="61"/>
      <c r="JFP28" s="61"/>
      <c r="JFQ28" s="61"/>
      <c r="JFR28" s="61"/>
      <c r="JFS28" s="61"/>
      <c r="JFT28" s="61"/>
      <c r="JFU28" s="61"/>
      <c r="JFV28" s="61"/>
      <c r="JFW28" s="61"/>
      <c r="JFX28" s="61"/>
      <c r="JFY28" s="61"/>
      <c r="JFZ28" s="61"/>
      <c r="JGA28" s="61"/>
      <c r="JGB28" s="61"/>
      <c r="JGC28" s="61"/>
      <c r="JGD28" s="61"/>
      <c r="JGE28" s="61"/>
      <c r="JGF28" s="61"/>
      <c r="JGG28" s="61"/>
      <c r="JGH28" s="61"/>
      <c r="JGI28" s="61"/>
      <c r="JGJ28" s="61"/>
      <c r="JGK28" s="61"/>
      <c r="JGL28" s="61"/>
      <c r="JGM28" s="61"/>
      <c r="JGN28" s="61"/>
      <c r="JGO28" s="61"/>
      <c r="JGP28" s="61"/>
      <c r="JGQ28" s="61"/>
      <c r="JGR28" s="61"/>
      <c r="JGS28" s="61"/>
      <c r="JGT28" s="61"/>
      <c r="JGU28" s="61"/>
      <c r="JGV28" s="61"/>
      <c r="JGW28" s="61"/>
      <c r="JGX28" s="61"/>
      <c r="JGY28" s="61"/>
      <c r="JGZ28" s="61"/>
      <c r="JHA28" s="61"/>
      <c r="JHB28" s="61"/>
      <c r="JHC28" s="61"/>
      <c r="JHD28" s="61"/>
      <c r="JHE28" s="61"/>
      <c r="JHF28" s="61"/>
      <c r="JHG28" s="61"/>
      <c r="JHH28" s="61"/>
      <c r="JHI28" s="61"/>
      <c r="JHJ28" s="61"/>
      <c r="JHK28" s="61"/>
      <c r="JHL28" s="61"/>
      <c r="JHM28" s="61"/>
      <c r="JHN28" s="61"/>
      <c r="JHO28" s="61"/>
      <c r="JHP28" s="61"/>
      <c r="JHQ28" s="61"/>
      <c r="JHR28" s="61"/>
      <c r="JHS28" s="61"/>
      <c r="JHT28" s="61"/>
      <c r="JHU28" s="61"/>
      <c r="JHV28" s="61"/>
      <c r="JHW28" s="61"/>
      <c r="JHX28" s="61"/>
      <c r="JHY28" s="61"/>
      <c r="JHZ28" s="61"/>
      <c r="JIA28" s="61"/>
      <c r="JIB28" s="61"/>
      <c r="JIC28" s="61"/>
      <c r="JID28" s="61"/>
      <c r="JIE28" s="61"/>
      <c r="JIF28" s="61"/>
      <c r="JIG28" s="61"/>
      <c r="JIH28" s="61"/>
      <c r="JII28" s="61"/>
      <c r="JIJ28" s="61"/>
      <c r="JIK28" s="61"/>
      <c r="JIL28" s="61"/>
      <c r="JIM28" s="61"/>
      <c r="JIN28" s="61"/>
      <c r="JIO28" s="61"/>
      <c r="JIP28" s="61"/>
      <c r="JIQ28" s="61"/>
      <c r="JIR28" s="61"/>
      <c r="JIS28" s="61"/>
      <c r="JIT28" s="61"/>
      <c r="JIU28" s="61"/>
      <c r="JIV28" s="61"/>
      <c r="JIW28" s="61"/>
      <c r="JIX28" s="61"/>
      <c r="JIY28" s="61"/>
      <c r="JIZ28" s="61"/>
      <c r="JJA28" s="61"/>
      <c r="JJB28" s="61"/>
      <c r="JJC28" s="61"/>
      <c r="JJD28" s="61"/>
      <c r="JJE28" s="61"/>
      <c r="JJF28" s="61"/>
      <c r="JJG28" s="61"/>
      <c r="JJH28" s="61"/>
      <c r="JJI28" s="61"/>
      <c r="JJJ28" s="61"/>
      <c r="JJK28" s="61"/>
      <c r="JJL28" s="61"/>
      <c r="JJM28" s="61"/>
      <c r="JJN28" s="61"/>
      <c r="JJO28" s="61"/>
      <c r="JJP28" s="61"/>
      <c r="JJQ28" s="61"/>
      <c r="JJR28" s="61"/>
      <c r="JJS28" s="61"/>
      <c r="JJT28" s="61"/>
      <c r="JJU28" s="61"/>
      <c r="JJV28" s="61"/>
      <c r="JJW28" s="61"/>
      <c r="JJX28" s="61"/>
      <c r="JJY28" s="61"/>
      <c r="JJZ28" s="61"/>
      <c r="JKA28" s="61"/>
      <c r="JKB28" s="61"/>
      <c r="JKC28" s="61"/>
      <c r="JKD28" s="61"/>
      <c r="JKE28" s="61"/>
      <c r="JKF28" s="61"/>
      <c r="JKG28" s="61"/>
      <c r="JKH28" s="61"/>
      <c r="JKI28" s="61"/>
      <c r="JKJ28" s="61"/>
      <c r="JKK28" s="61"/>
      <c r="JKL28" s="61"/>
      <c r="JKM28" s="61"/>
      <c r="JKN28" s="61"/>
      <c r="JKO28" s="61"/>
      <c r="JKP28" s="61"/>
      <c r="JKQ28" s="61"/>
      <c r="JKR28" s="61"/>
      <c r="JKS28" s="61"/>
      <c r="JKT28" s="61"/>
      <c r="JKU28" s="61"/>
      <c r="JKV28" s="61"/>
      <c r="JKW28" s="61"/>
      <c r="JKX28" s="61"/>
      <c r="JKY28" s="61"/>
      <c r="JKZ28" s="61"/>
      <c r="JLA28" s="61"/>
      <c r="JLB28" s="61"/>
      <c r="JLC28" s="61"/>
      <c r="JLD28" s="61"/>
      <c r="JLE28" s="61"/>
      <c r="JLF28" s="61"/>
      <c r="JLG28" s="61"/>
      <c r="JLH28" s="61"/>
      <c r="JLI28" s="61"/>
      <c r="JLJ28" s="61"/>
      <c r="JLK28" s="61"/>
      <c r="JLL28" s="61"/>
      <c r="JLM28" s="61"/>
      <c r="JLN28" s="61"/>
      <c r="JLO28" s="61"/>
      <c r="JLP28" s="61"/>
      <c r="JLQ28" s="61"/>
      <c r="JLR28" s="61"/>
      <c r="JLS28" s="61"/>
      <c r="JLT28" s="61"/>
      <c r="JLU28" s="61"/>
      <c r="JLV28" s="61"/>
      <c r="JLW28" s="61"/>
      <c r="JLX28" s="61"/>
      <c r="JLY28" s="61"/>
      <c r="JLZ28" s="61"/>
      <c r="JMA28" s="61"/>
      <c r="JMB28" s="61"/>
      <c r="JMC28" s="61"/>
      <c r="JMD28" s="61"/>
      <c r="JME28" s="61"/>
      <c r="JMF28" s="61"/>
      <c r="JMG28" s="61"/>
      <c r="JMH28" s="61"/>
      <c r="JMI28" s="61"/>
      <c r="JMJ28" s="61"/>
      <c r="JMK28" s="61"/>
      <c r="JML28" s="61"/>
      <c r="JMM28" s="61"/>
      <c r="JMN28" s="61"/>
      <c r="JMO28" s="61"/>
      <c r="JMP28" s="61"/>
      <c r="JMQ28" s="61"/>
      <c r="JMR28" s="61"/>
      <c r="JMS28" s="61"/>
      <c r="JMT28" s="61"/>
      <c r="JMU28" s="61"/>
      <c r="JMV28" s="61"/>
      <c r="JMW28" s="61"/>
      <c r="JMX28" s="61"/>
      <c r="JMY28" s="61"/>
      <c r="JMZ28" s="61"/>
      <c r="JNA28" s="61"/>
      <c r="JNB28" s="61"/>
      <c r="JNC28" s="61"/>
      <c r="JND28" s="61"/>
      <c r="JNE28" s="61"/>
      <c r="JNF28" s="61"/>
      <c r="JNG28" s="61"/>
      <c r="JNH28" s="61"/>
      <c r="JNI28" s="61"/>
      <c r="JNJ28" s="61"/>
      <c r="JNK28" s="61"/>
      <c r="JNL28" s="61"/>
      <c r="JNM28" s="61"/>
      <c r="JNN28" s="61"/>
      <c r="JNO28" s="61"/>
      <c r="JNP28" s="61"/>
      <c r="JNQ28" s="61"/>
      <c r="JNR28" s="61"/>
      <c r="JNS28" s="61"/>
      <c r="JNT28" s="61"/>
      <c r="JNU28" s="61"/>
      <c r="JNV28" s="61"/>
      <c r="JNW28" s="61"/>
      <c r="JNX28" s="61"/>
      <c r="JNY28" s="61"/>
      <c r="JNZ28" s="61"/>
      <c r="JOA28" s="61"/>
      <c r="JOB28" s="61"/>
      <c r="JOC28" s="61"/>
      <c r="JOD28" s="61"/>
      <c r="JOE28" s="61"/>
      <c r="JOF28" s="61"/>
      <c r="JOG28" s="61"/>
      <c r="JOH28" s="61"/>
      <c r="JOI28" s="61"/>
      <c r="JOJ28" s="61"/>
      <c r="JOK28" s="61"/>
      <c r="JOL28" s="61"/>
      <c r="JOM28" s="61"/>
      <c r="JON28" s="61"/>
      <c r="JOO28" s="61"/>
      <c r="JOP28" s="61"/>
      <c r="JOQ28" s="61"/>
      <c r="JOR28" s="61"/>
      <c r="JOS28" s="61"/>
      <c r="JOT28" s="61"/>
      <c r="JOU28" s="61"/>
      <c r="JOV28" s="61"/>
      <c r="JOW28" s="61"/>
      <c r="JOX28" s="61"/>
      <c r="JOY28" s="61"/>
      <c r="JOZ28" s="61"/>
      <c r="JPA28" s="61"/>
      <c r="JPB28" s="61"/>
      <c r="JPC28" s="61"/>
      <c r="JPD28" s="61"/>
      <c r="JPE28" s="61"/>
      <c r="JPF28" s="61"/>
      <c r="JPG28" s="61"/>
      <c r="JPH28" s="61"/>
      <c r="JPI28" s="61"/>
      <c r="JPJ28" s="61"/>
      <c r="JPK28" s="61"/>
      <c r="JPL28" s="61"/>
      <c r="JPM28" s="61"/>
      <c r="JPN28" s="61"/>
      <c r="JPO28" s="61"/>
      <c r="JPP28" s="61"/>
      <c r="JPQ28" s="61"/>
      <c r="JPR28" s="61"/>
      <c r="JPS28" s="61"/>
      <c r="JPT28" s="61"/>
      <c r="JPU28" s="61"/>
      <c r="JPV28" s="61"/>
      <c r="JPW28" s="61"/>
      <c r="JPX28" s="61"/>
      <c r="JPY28" s="61"/>
      <c r="JPZ28" s="61"/>
      <c r="JQA28" s="61"/>
      <c r="JQB28" s="61"/>
      <c r="JQC28" s="61"/>
      <c r="JQD28" s="61"/>
      <c r="JQE28" s="61"/>
      <c r="JQF28" s="61"/>
      <c r="JQG28" s="61"/>
      <c r="JQH28" s="61"/>
      <c r="JQI28" s="61"/>
      <c r="JQJ28" s="61"/>
      <c r="JQK28" s="61"/>
      <c r="JQL28" s="61"/>
      <c r="JQM28" s="61"/>
      <c r="JQN28" s="61"/>
      <c r="JQO28" s="61"/>
      <c r="JQP28" s="61"/>
      <c r="JQQ28" s="61"/>
      <c r="JQR28" s="61"/>
      <c r="JQS28" s="61"/>
      <c r="JQT28" s="61"/>
      <c r="JQU28" s="61"/>
      <c r="JQV28" s="61"/>
      <c r="JQW28" s="61"/>
      <c r="JQX28" s="61"/>
      <c r="JQY28" s="61"/>
      <c r="JQZ28" s="61"/>
      <c r="JRA28" s="61"/>
      <c r="JRB28" s="61"/>
      <c r="JRC28" s="61"/>
      <c r="JRD28" s="61"/>
      <c r="JRE28" s="61"/>
      <c r="JRF28" s="61"/>
      <c r="JRG28" s="61"/>
      <c r="JRH28" s="61"/>
      <c r="JRI28" s="61"/>
      <c r="JRJ28" s="61"/>
      <c r="JRK28" s="61"/>
      <c r="JRL28" s="61"/>
      <c r="JRM28" s="61"/>
      <c r="JRN28" s="61"/>
      <c r="JRO28" s="61"/>
      <c r="JRP28" s="61"/>
      <c r="JRQ28" s="61"/>
      <c r="JRR28" s="61"/>
      <c r="JRS28" s="61"/>
      <c r="JRT28" s="61"/>
      <c r="JRU28" s="61"/>
      <c r="JRV28" s="61"/>
      <c r="JRW28" s="61"/>
      <c r="JRX28" s="61"/>
      <c r="JRY28" s="61"/>
      <c r="JRZ28" s="61"/>
      <c r="JSA28" s="61"/>
      <c r="JSB28" s="61"/>
      <c r="JSC28" s="61"/>
      <c r="JSD28" s="61"/>
      <c r="JSE28" s="61"/>
      <c r="JSF28" s="61"/>
      <c r="JSG28" s="61"/>
      <c r="JSH28" s="61"/>
      <c r="JSI28" s="61"/>
      <c r="JSJ28" s="61"/>
      <c r="JSK28" s="61"/>
      <c r="JSL28" s="61"/>
      <c r="JSM28" s="61"/>
      <c r="JSN28" s="61"/>
      <c r="JSO28" s="61"/>
      <c r="JSP28" s="61"/>
      <c r="JSQ28" s="61"/>
      <c r="JSR28" s="61"/>
      <c r="JSS28" s="61"/>
      <c r="JST28" s="61"/>
      <c r="JSU28" s="61"/>
      <c r="JSV28" s="61"/>
      <c r="JSW28" s="61"/>
      <c r="JSX28" s="61"/>
      <c r="JSY28" s="61"/>
      <c r="JSZ28" s="61"/>
      <c r="JTA28" s="61"/>
      <c r="JTB28" s="61"/>
      <c r="JTC28" s="61"/>
      <c r="JTD28" s="61"/>
      <c r="JTE28" s="61"/>
      <c r="JTF28" s="61"/>
      <c r="JTG28" s="61"/>
      <c r="JTH28" s="61"/>
      <c r="JTI28" s="61"/>
      <c r="JTJ28" s="61"/>
      <c r="JTK28" s="61"/>
      <c r="JTL28" s="61"/>
      <c r="JTM28" s="61"/>
      <c r="JTN28" s="61"/>
      <c r="JTO28" s="61"/>
      <c r="JTP28" s="61"/>
      <c r="JTQ28" s="61"/>
      <c r="JTR28" s="61"/>
      <c r="JTS28" s="61"/>
      <c r="JTT28" s="61"/>
      <c r="JTU28" s="61"/>
      <c r="JTV28" s="61"/>
      <c r="JTW28" s="61"/>
      <c r="JTX28" s="61"/>
      <c r="JTY28" s="61"/>
      <c r="JTZ28" s="61"/>
      <c r="JUA28" s="61"/>
      <c r="JUB28" s="61"/>
      <c r="JUC28" s="61"/>
      <c r="JUD28" s="61"/>
      <c r="JUE28" s="61"/>
      <c r="JUF28" s="61"/>
      <c r="JUG28" s="61"/>
      <c r="JUH28" s="61"/>
      <c r="JUI28" s="61"/>
      <c r="JUJ28" s="61"/>
      <c r="JUK28" s="61"/>
      <c r="JUL28" s="61"/>
      <c r="JUM28" s="61"/>
      <c r="JUN28" s="61"/>
      <c r="JUO28" s="61"/>
      <c r="JUP28" s="61"/>
      <c r="JUQ28" s="61"/>
      <c r="JUR28" s="61"/>
      <c r="JUS28" s="61"/>
      <c r="JUT28" s="61"/>
      <c r="JUU28" s="61"/>
      <c r="JUV28" s="61"/>
      <c r="JUW28" s="61"/>
      <c r="JUX28" s="61"/>
      <c r="JUY28" s="61"/>
      <c r="JUZ28" s="61"/>
      <c r="JVA28" s="61"/>
      <c r="JVB28" s="61"/>
      <c r="JVC28" s="61"/>
      <c r="JVD28" s="61"/>
      <c r="JVE28" s="61"/>
      <c r="JVF28" s="61"/>
      <c r="JVG28" s="61"/>
      <c r="JVH28" s="61"/>
      <c r="JVI28" s="61"/>
      <c r="JVJ28" s="61"/>
      <c r="JVK28" s="61"/>
      <c r="JVL28" s="61"/>
      <c r="JVM28" s="61"/>
      <c r="JVN28" s="61"/>
      <c r="JVO28" s="61"/>
      <c r="JVP28" s="61"/>
      <c r="JVQ28" s="61"/>
      <c r="JVR28" s="61"/>
      <c r="JVS28" s="61"/>
      <c r="JVT28" s="61"/>
      <c r="JVU28" s="61"/>
      <c r="JVV28" s="61"/>
      <c r="JVW28" s="61"/>
      <c r="JVX28" s="61"/>
      <c r="JVY28" s="61"/>
      <c r="JVZ28" s="61"/>
      <c r="JWA28" s="61"/>
      <c r="JWB28" s="61"/>
      <c r="JWC28" s="61"/>
      <c r="JWD28" s="61"/>
      <c r="JWE28" s="61"/>
      <c r="JWF28" s="61"/>
      <c r="JWG28" s="61"/>
      <c r="JWH28" s="61"/>
      <c r="JWI28" s="61"/>
      <c r="JWJ28" s="61"/>
      <c r="JWK28" s="61"/>
      <c r="JWL28" s="61"/>
      <c r="JWM28" s="61"/>
      <c r="JWN28" s="61"/>
      <c r="JWO28" s="61"/>
      <c r="JWP28" s="61"/>
      <c r="JWQ28" s="61"/>
      <c r="JWR28" s="61"/>
      <c r="JWS28" s="61"/>
      <c r="JWT28" s="61"/>
      <c r="JWU28" s="61"/>
      <c r="JWV28" s="61"/>
      <c r="JWW28" s="61"/>
      <c r="JWX28" s="61"/>
      <c r="JWY28" s="61"/>
      <c r="JWZ28" s="61"/>
      <c r="JXA28" s="61"/>
      <c r="JXB28" s="61"/>
      <c r="JXC28" s="61"/>
      <c r="JXD28" s="61"/>
      <c r="JXE28" s="61"/>
      <c r="JXF28" s="61"/>
      <c r="JXG28" s="61"/>
      <c r="JXH28" s="61"/>
      <c r="JXI28" s="61"/>
      <c r="JXJ28" s="61"/>
      <c r="JXK28" s="61"/>
      <c r="JXL28" s="61"/>
      <c r="JXM28" s="61"/>
      <c r="JXN28" s="61"/>
      <c r="JXO28" s="61"/>
      <c r="JXP28" s="61"/>
      <c r="JXQ28" s="61"/>
      <c r="JXR28" s="61"/>
      <c r="JXS28" s="61"/>
      <c r="JXT28" s="61"/>
      <c r="JXU28" s="61"/>
      <c r="JXV28" s="61"/>
      <c r="JXW28" s="61"/>
      <c r="JXX28" s="61"/>
      <c r="JXY28" s="61"/>
      <c r="JXZ28" s="61"/>
      <c r="JYA28" s="61"/>
      <c r="JYB28" s="61"/>
      <c r="JYC28" s="61"/>
      <c r="JYD28" s="61"/>
      <c r="JYE28" s="61"/>
      <c r="JYF28" s="61"/>
      <c r="JYG28" s="61"/>
      <c r="JYH28" s="61"/>
      <c r="JYI28" s="61"/>
      <c r="JYJ28" s="61"/>
      <c r="JYK28" s="61"/>
      <c r="JYL28" s="61"/>
      <c r="JYM28" s="61"/>
      <c r="JYN28" s="61"/>
      <c r="JYO28" s="61"/>
      <c r="JYP28" s="61"/>
      <c r="JYQ28" s="61"/>
      <c r="JYR28" s="61"/>
      <c r="JYS28" s="61"/>
      <c r="JYT28" s="61"/>
      <c r="JYU28" s="61"/>
      <c r="JYV28" s="61"/>
      <c r="JYW28" s="61"/>
      <c r="JYX28" s="61"/>
      <c r="JYY28" s="61"/>
      <c r="JYZ28" s="61"/>
      <c r="JZA28" s="61"/>
      <c r="JZB28" s="61"/>
      <c r="JZC28" s="61"/>
      <c r="JZD28" s="61"/>
      <c r="JZE28" s="61"/>
      <c r="JZF28" s="61"/>
      <c r="JZG28" s="61"/>
      <c r="JZH28" s="61"/>
      <c r="JZI28" s="61"/>
      <c r="JZJ28" s="61"/>
      <c r="JZK28" s="61"/>
      <c r="JZL28" s="61"/>
      <c r="JZM28" s="61"/>
      <c r="JZN28" s="61"/>
      <c r="JZO28" s="61"/>
      <c r="JZP28" s="61"/>
      <c r="JZQ28" s="61"/>
      <c r="JZR28" s="61"/>
      <c r="JZS28" s="61"/>
      <c r="JZT28" s="61"/>
      <c r="JZU28" s="61"/>
      <c r="JZV28" s="61"/>
      <c r="JZW28" s="61"/>
      <c r="JZX28" s="61"/>
      <c r="JZY28" s="61"/>
      <c r="JZZ28" s="61"/>
      <c r="KAA28" s="61"/>
      <c r="KAB28" s="61"/>
      <c r="KAC28" s="61"/>
      <c r="KAD28" s="61"/>
      <c r="KAE28" s="61"/>
      <c r="KAF28" s="61"/>
      <c r="KAG28" s="61"/>
      <c r="KAH28" s="61"/>
      <c r="KAI28" s="61"/>
      <c r="KAJ28" s="61"/>
      <c r="KAK28" s="61"/>
      <c r="KAL28" s="61"/>
      <c r="KAM28" s="61"/>
      <c r="KAN28" s="61"/>
      <c r="KAO28" s="61"/>
      <c r="KAP28" s="61"/>
      <c r="KAQ28" s="61"/>
      <c r="KAR28" s="61"/>
      <c r="KAS28" s="61"/>
      <c r="KAT28" s="61"/>
      <c r="KAU28" s="61"/>
      <c r="KAV28" s="61"/>
      <c r="KAW28" s="61"/>
      <c r="KAX28" s="61"/>
      <c r="KAY28" s="61"/>
      <c r="KAZ28" s="61"/>
      <c r="KBA28" s="61"/>
      <c r="KBB28" s="61"/>
      <c r="KBC28" s="61"/>
      <c r="KBD28" s="61"/>
      <c r="KBE28" s="61"/>
      <c r="KBF28" s="61"/>
      <c r="KBG28" s="61"/>
      <c r="KBH28" s="61"/>
      <c r="KBI28" s="61"/>
      <c r="KBJ28" s="61"/>
      <c r="KBK28" s="61"/>
      <c r="KBL28" s="61"/>
      <c r="KBM28" s="61"/>
      <c r="KBN28" s="61"/>
      <c r="KBO28" s="61"/>
      <c r="KBP28" s="61"/>
      <c r="KBQ28" s="61"/>
      <c r="KBR28" s="61"/>
      <c r="KBS28" s="61"/>
      <c r="KBT28" s="61"/>
      <c r="KBU28" s="61"/>
      <c r="KBV28" s="61"/>
      <c r="KBW28" s="61"/>
      <c r="KBX28" s="61"/>
      <c r="KBY28" s="61"/>
      <c r="KBZ28" s="61"/>
      <c r="KCA28" s="61"/>
      <c r="KCB28" s="61"/>
      <c r="KCC28" s="61"/>
      <c r="KCD28" s="61"/>
      <c r="KCE28" s="61"/>
      <c r="KCF28" s="61"/>
      <c r="KCG28" s="61"/>
      <c r="KCH28" s="61"/>
      <c r="KCI28" s="61"/>
      <c r="KCJ28" s="61"/>
      <c r="KCK28" s="61"/>
      <c r="KCL28" s="61"/>
      <c r="KCM28" s="61"/>
      <c r="KCN28" s="61"/>
      <c r="KCO28" s="61"/>
      <c r="KCP28" s="61"/>
      <c r="KCQ28" s="61"/>
      <c r="KCR28" s="61"/>
      <c r="KCS28" s="61"/>
      <c r="KCT28" s="61"/>
      <c r="KCU28" s="61"/>
      <c r="KCV28" s="61"/>
      <c r="KCW28" s="61"/>
      <c r="KCX28" s="61"/>
      <c r="KCY28" s="61"/>
      <c r="KCZ28" s="61"/>
      <c r="KDA28" s="61"/>
      <c r="KDB28" s="61"/>
      <c r="KDC28" s="61"/>
      <c r="KDD28" s="61"/>
      <c r="KDE28" s="61"/>
      <c r="KDF28" s="61"/>
      <c r="KDG28" s="61"/>
      <c r="KDH28" s="61"/>
      <c r="KDI28" s="61"/>
      <c r="KDJ28" s="61"/>
      <c r="KDK28" s="61"/>
      <c r="KDL28" s="61"/>
      <c r="KDM28" s="61"/>
      <c r="KDN28" s="61"/>
      <c r="KDO28" s="61"/>
      <c r="KDP28" s="61"/>
      <c r="KDQ28" s="61"/>
      <c r="KDR28" s="61"/>
      <c r="KDS28" s="61"/>
      <c r="KDT28" s="61"/>
      <c r="KDU28" s="61"/>
      <c r="KDV28" s="61"/>
      <c r="KDW28" s="61"/>
      <c r="KDX28" s="61"/>
      <c r="KDY28" s="61"/>
      <c r="KDZ28" s="61"/>
      <c r="KEA28" s="61"/>
      <c r="KEB28" s="61"/>
      <c r="KEC28" s="61"/>
      <c r="KED28" s="61"/>
      <c r="KEE28" s="61"/>
      <c r="KEF28" s="61"/>
      <c r="KEG28" s="61"/>
      <c r="KEH28" s="61"/>
      <c r="KEI28" s="61"/>
      <c r="KEJ28" s="61"/>
      <c r="KEK28" s="61"/>
      <c r="KEL28" s="61"/>
      <c r="KEM28" s="61"/>
      <c r="KEN28" s="61"/>
      <c r="KEO28" s="61"/>
      <c r="KEP28" s="61"/>
      <c r="KEQ28" s="61"/>
      <c r="KER28" s="61"/>
      <c r="KES28" s="61"/>
      <c r="KET28" s="61"/>
      <c r="KEU28" s="61"/>
      <c r="KEV28" s="61"/>
      <c r="KEW28" s="61"/>
      <c r="KEX28" s="61"/>
      <c r="KEY28" s="61"/>
      <c r="KEZ28" s="61"/>
      <c r="KFA28" s="61"/>
      <c r="KFB28" s="61"/>
      <c r="KFC28" s="61"/>
      <c r="KFD28" s="61"/>
      <c r="KFE28" s="61"/>
      <c r="KFF28" s="61"/>
      <c r="KFG28" s="61"/>
      <c r="KFH28" s="61"/>
      <c r="KFI28" s="61"/>
      <c r="KFJ28" s="61"/>
      <c r="KFK28" s="61"/>
      <c r="KFL28" s="61"/>
      <c r="KFM28" s="61"/>
      <c r="KFN28" s="61"/>
      <c r="KFO28" s="61"/>
      <c r="KFP28" s="61"/>
      <c r="KFQ28" s="61"/>
      <c r="KFR28" s="61"/>
      <c r="KFS28" s="61"/>
      <c r="KFT28" s="61"/>
      <c r="KFU28" s="61"/>
      <c r="KFV28" s="61"/>
      <c r="KFW28" s="61"/>
      <c r="KFX28" s="61"/>
      <c r="KFY28" s="61"/>
      <c r="KFZ28" s="61"/>
      <c r="KGA28" s="61"/>
      <c r="KGB28" s="61"/>
      <c r="KGC28" s="61"/>
      <c r="KGD28" s="61"/>
      <c r="KGE28" s="61"/>
      <c r="KGF28" s="61"/>
      <c r="KGG28" s="61"/>
      <c r="KGH28" s="61"/>
      <c r="KGI28" s="61"/>
      <c r="KGJ28" s="61"/>
      <c r="KGK28" s="61"/>
      <c r="KGL28" s="61"/>
      <c r="KGM28" s="61"/>
      <c r="KGN28" s="61"/>
      <c r="KGO28" s="61"/>
      <c r="KGP28" s="61"/>
      <c r="KGQ28" s="61"/>
      <c r="KGR28" s="61"/>
      <c r="KGS28" s="61"/>
      <c r="KGT28" s="61"/>
      <c r="KGU28" s="61"/>
      <c r="KGV28" s="61"/>
      <c r="KGW28" s="61"/>
      <c r="KGX28" s="61"/>
      <c r="KGY28" s="61"/>
      <c r="KGZ28" s="61"/>
      <c r="KHA28" s="61"/>
      <c r="KHB28" s="61"/>
      <c r="KHC28" s="61"/>
      <c r="KHD28" s="61"/>
      <c r="KHE28" s="61"/>
      <c r="KHF28" s="61"/>
      <c r="KHG28" s="61"/>
      <c r="KHH28" s="61"/>
      <c r="KHI28" s="61"/>
      <c r="KHJ28" s="61"/>
      <c r="KHK28" s="61"/>
      <c r="KHL28" s="61"/>
      <c r="KHM28" s="61"/>
      <c r="KHN28" s="61"/>
      <c r="KHO28" s="61"/>
      <c r="KHP28" s="61"/>
      <c r="KHQ28" s="61"/>
      <c r="KHR28" s="61"/>
      <c r="KHS28" s="61"/>
      <c r="KHT28" s="61"/>
      <c r="KHU28" s="61"/>
      <c r="KHV28" s="61"/>
      <c r="KHW28" s="61"/>
      <c r="KHX28" s="61"/>
      <c r="KHY28" s="61"/>
      <c r="KHZ28" s="61"/>
      <c r="KIA28" s="61"/>
      <c r="KIB28" s="61"/>
      <c r="KIC28" s="61"/>
      <c r="KID28" s="61"/>
      <c r="KIE28" s="61"/>
      <c r="KIF28" s="61"/>
      <c r="KIG28" s="61"/>
      <c r="KIH28" s="61"/>
      <c r="KII28" s="61"/>
      <c r="KIJ28" s="61"/>
      <c r="KIK28" s="61"/>
      <c r="KIL28" s="61"/>
      <c r="KIM28" s="61"/>
      <c r="KIN28" s="61"/>
      <c r="KIO28" s="61"/>
      <c r="KIP28" s="61"/>
      <c r="KIQ28" s="61"/>
      <c r="KIR28" s="61"/>
      <c r="KIS28" s="61"/>
      <c r="KIT28" s="61"/>
      <c r="KIU28" s="61"/>
      <c r="KIV28" s="61"/>
      <c r="KIW28" s="61"/>
      <c r="KIX28" s="61"/>
      <c r="KIY28" s="61"/>
      <c r="KIZ28" s="61"/>
      <c r="KJA28" s="61"/>
      <c r="KJB28" s="61"/>
      <c r="KJC28" s="61"/>
      <c r="KJD28" s="61"/>
      <c r="KJE28" s="61"/>
      <c r="KJF28" s="61"/>
      <c r="KJG28" s="61"/>
      <c r="KJH28" s="61"/>
      <c r="KJI28" s="61"/>
      <c r="KJJ28" s="61"/>
      <c r="KJK28" s="61"/>
      <c r="KJL28" s="61"/>
      <c r="KJM28" s="61"/>
      <c r="KJN28" s="61"/>
      <c r="KJO28" s="61"/>
      <c r="KJP28" s="61"/>
      <c r="KJQ28" s="61"/>
      <c r="KJR28" s="61"/>
      <c r="KJS28" s="61"/>
      <c r="KJT28" s="61"/>
      <c r="KJU28" s="61"/>
      <c r="KJV28" s="61"/>
      <c r="KJW28" s="61"/>
      <c r="KJX28" s="61"/>
      <c r="KJY28" s="61"/>
      <c r="KJZ28" s="61"/>
      <c r="KKA28" s="61"/>
      <c r="KKB28" s="61"/>
      <c r="KKC28" s="61"/>
      <c r="KKD28" s="61"/>
      <c r="KKE28" s="61"/>
      <c r="KKF28" s="61"/>
      <c r="KKG28" s="61"/>
      <c r="KKH28" s="61"/>
      <c r="KKI28" s="61"/>
      <c r="KKJ28" s="61"/>
      <c r="KKK28" s="61"/>
      <c r="KKL28" s="61"/>
      <c r="KKM28" s="61"/>
      <c r="KKN28" s="61"/>
      <c r="KKO28" s="61"/>
      <c r="KKP28" s="61"/>
      <c r="KKQ28" s="61"/>
      <c r="KKR28" s="61"/>
      <c r="KKS28" s="61"/>
      <c r="KKT28" s="61"/>
      <c r="KKU28" s="61"/>
      <c r="KKV28" s="61"/>
      <c r="KKW28" s="61"/>
      <c r="KKX28" s="61"/>
      <c r="KKY28" s="61"/>
      <c r="KKZ28" s="61"/>
      <c r="KLA28" s="61"/>
      <c r="KLB28" s="61"/>
      <c r="KLC28" s="61"/>
      <c r="KLD28" s="61"/>
      <c r="KLE28" s="61"/>
      <c r="KLF28" s="61"/>
      <c r="KLG28" s="61"/>
      <c r="KLH28" s="61"/>
      <c r="KLI28" s="61"/>
      <c r="KLJ28" s="61"/>
      <c r="KLK28" s="61"/>
      <c r="KLL28" s="61"/>
      <c r="KLM28" s="61"/>
      <c r="KLN28" s="61"/>
      <c r="KLO28" s="61"/>
      <c r="KLP28" s="61"/>
      <c r="KLQ28" s="61"/>
      <c r="KLR28" s="61"/>
      <c r="KLS28" s="61"/>
      <c r="KLT28" s="61"/>
      <c r="KLU28" s="61"/>
      <c r="KLV28" s="61"/>
      <c r="KLW28" s="61"/>
      <c r="KLX28" s="61"/>
      <c r="KLY28" s="61"/>
      <c r="KLZ28" s="61"/>
      <c r="KMA28" s="61"/>
      <c r="KMB28" s="61"/>
      <c r="KMC28" s="61"/>
      <c r="KMD28" s="61"/>
      <c r="KME28" s="61"/>
      <c r="KMF28" s="61"/>
      <c r="KMG28" s="61"/>
      <c r="KMH28" s="61"/>
      <c r="KMI28" s="61"/>
      <c r="KMJ28" s="61"/>
      <c r="KMK28" s="61"/>
      <c r="KML28" s="61"/>
      <c r="KMM28" s="61"/>
      <c r="KMN28" s="61"/>
      <c r="KMO28" s="61"/>
      <c r="KMP28" s="61"/>
      <c r="KMQ28" s="61"/>
      <c r="KMR28" s="61"/>
      <c r="KMS28" s="61"/>
      <c r="KMT28" s="61"/>
      <c r="KMU28" s="61"/>
      <c r="KMV28" s="61"/>
      <c r="KMW28" s="61"/>
      <c r="KMX28" s="61"/>
      <c r="KMY28" s="61"/>
      <c r="KMZ28" s="61"/>
      <c r="KNA28" s="61"/>
      <c r="KNB28" s="61"/>
      <c r="KNC28" s="61"/>
      <c r="KND28" s="61"/>
      <c r="KNE28" s="61"/>
      <c r="KNF28" s="61"/>
      <c r="KNG28" s="61"/>
      <c r="KNH28" s="61"/>
      <c r="KNI28" s="61"/>
      <c r="KNJ28" s="61"/>
      <c r="KNK28" s="61"/>
      <c r="KNL28" s="61"/>
      <c r="KNM28" s="61"/>
      <c r="KNN28" s="61"/>
      <c r="KNO28" s="61"/>
      <c r="KNP28" s="61"/>
      <c r="KNQ28" s="61"/>
      <c r="KNR28" s="61"/>
      <c r="KNS28" s="61"/>
      <c r="KNT28" s="61"/>
      <c r="KNU28" s="61"/>
      <c r="KNV28" s="61"/>
      <c r="KNW28" s="61"/>
      <c r="KNX28" s="61"/>
      <c r="KNY28" s="61"/>
      <c r="KNZ28" s="61"/>
      <c r="KOA28" s="61"/>
      <c r="KOB28" s="61"/>
      <c r="KOC28" s="61"/>
      <c r="KOD28" s="61"/>
      <c r="KOE28" s="61"/>
      <c r="KOF28" s="61"/>
      <c r="KOG28" s="61"/>
      <c r="KOH28" s="61"/>
      <c r="KOI28" s="61"/>
      <c r="KOJ28" s="61"/>
      <c r="KOK28" s="61"/>
      <c r="KOL28" s="61"/>
      <c r="KOM28" s="61"/>
      <c r="KON28" s="61"/>
      <c r="KOO28" s="61"/>
      <c r="KOP28" s="61"/>
      <c r="KOQ28" s="61"/>
      <c r="KOR28" s="61"/>
      <c r="KOS28" s="61"/>
      <c r="KOT28" s="61"/>
      <c r="KOU28" s="61"/>
      <c r="KOV28" s="61"/>
      <c r="KOW28" s="61"/>
      <c r="KOX28" s="61"/>
      <c r="KOY28" s="61"/>
      <c r="KOZ28" s="61"/>
      <c r="KPA28" s="61"/>
      <c r="KPB28" s="61"/>
      <c r="KPC28" s="61"/>
      <c r="KPD28" s="61"/>
      <c r="KPE28" s="61"/>
      <c r="KPF28" s="61"/>
      <c r="KPG28" s="61"/>
      <c r="KPH28" s="61"/>
      <c r="KPI28" s="61"/>
      <c r="KPJ28" s="61"/>
      <c r="KPK28" s="61"/>
      <c r="KPL28" s="61"/>
      <c r="KPM28" s="61"/>
      <c r="KPN28" s="61"/>
      <c r="KPO28" s="61"/>
      <c r="KPP28" s="61"/>
      <c r="KPQ28" s="61"/>
      <c r="KPR28" s="61"/>
      <c r="KPS28" s="61"/>
      <c r="KPT28" s="61"/>
      <c r="KPU28" s="61"/>
      <c r="KPV28" s="61"/>
      <c r="KPW28" s="61"/>
      <c r="KPX28" s="61"/>
      <c r="KPY28" s="61"/>
      <c r="KPZ28" s="61"/>
      <c r="KQA28" s="61"/>
      <c r="KQB28" s="61"/>
      <c r="KQC28" s="61"/>
      <c r="KQD28" s="61"/>
      <c r="KQE28" s="61"/>
      <c r="KQF28" s="61"/>
      <c r="KQG28" s="61"/>
      <c r="KQH28" s="61"/>
      <c r="KQI28" s="61"/>
      <c r="KQJ28" s="61"/>
      <c r="KQK28" s="61"/>
      <c r="KQL28" s="61"/>
      <c r="KQM28" s="61"/>
      <c r="KQN28" s="61"/>
      <c r="KQO28" s="61"/>
      <c r="KQP28" s="61"/>
      <c r="KQQ28" s="61"/>
      <c r="KQR28" s="61"/>
      <c r="KQS28" s="61"/>
      <c r="KQT28" s="61"/>
      <c r="KQU28" s="61"/>
      <c r="KQV28" s="61"/>
      <c r="KQW28" s="61"/>
      <c r="KQX28" s="61"/>
      <c r="KQY28" s="61"/>
      <c r="KQZ28" s="61"/>
      <c r="KRA28" s="61"/>
      <c r="KRB28" s="61"/>
      <c r="KRC28" s="61"/>
      <c r="KRD28" s="61"/>
      <c r="KRE28" s="61"/>
      <c r="KRF28" s="61"/>
      <c r="KRG28" s="61"/>
      <c r="KRH28" s="61"/>
      <c r="KRI28" s="61"/>
      <c r="KRJ28" s="61"/>
      <c r="KRK28" s="61"/>
      <c r="KRL28" s="61"/>
      <c r="KRM28" s="61"/>
      <c r="KRN28" s="61"/>
      <c r="KRO28" s="61"/>
      <c r="KRP28" s="61"/>
      <c r="KRQ28" s="61"/>
      <c r="KRR28" s="61"/>
      <c r="KRS28" s="61"/>
      <c r="KRT28" s="61"/>
      <c r="KRU28" s="61"/>
      <c r="KRV28" s="61"/>
      <c r="KRW28" s="61"/>
      <c r="KRX28" s="61"/>
      <c r="KRY28" s="61"/>
      <c r="KRZ28" s="61"/>
      <c r="KSA28" s="61"/>
      <c r="KSB28" s="61"/>
      <c r="KSC28" s="61"/>
      <c r="KSD28" s="61"/>
      <c r="KSE28" s="61"/>
      <c r="KSF28" s="61"/>
      <c r="KSG28" s="61"/>
      <c r="KSH28" s="61"/>
      <c r="KSI28" s="61"/>
      <c r="KSJ28" s="61"/>
      <c r="KSK28" s="61"/>
      <c r="KSL28" s="61"/>
      <c r="KSM28" s="61"/>
      <c r="KSN28" s="61"/>
      <c r="KSO28" s="61"/>
      <c r="KSP28" s="61"/>
      <c r="KSQ28" s="61"/>
      <c r="KSR28" s="61"/>
      <c r="KSS28" s="61"/>
      <c r="KST28" s="61"/>
      <c r="KSU28" s="61"/>
      <c r="KSV28" s="61"/>
      <c r="KSW28" s="61"/>
      <c r="KSX28" s="61"/>
      <c r="KSY28" s="61"/>
      <c r="KSZ28" s="61"/>
      <c r="KTA28" s="61"/>
      <c r="KTB28" s="61"/>
      <c r="KTC28" s="61"/>
      <c r="KTD28" s="61"/>
      <c r="KTE28" s="61"/>
      <c r="KTF28" s="61"/>
      <c r="KTG28" s="61"/>
      <c r="KTH28" s="61"/>
      <c r="KTI28" s="61"/>
      <c r="KTJ28" s="61"/>
      <c r="KTK28" s="61"/>
      <c r="KTL28" s="61"/>
      <c r="KTM28" s="61"/>
      <c r="KTN28" s="61"/>
      <c r="KTO28" s="61"/>
      <c r="KTP28" s="61"/>
      <c r="KTQ28" s="61"/>
      <c r="KTR28" s="61"/>
      <c r="KTS28" s="61"/>
      <c r="KTT28" s="61"/>
      <c r="KTU28" s="61"/>
      <c r="KTV28" s="61"/>
      <c r="KTW28" s="61"/>
      <c r="KTX28" s="61"/>
      <c r="KTY28" s="61"/>
      <c r="KTZ28" s="61"/>
      <c r="KUA28" s="61"/>
      <c r="KUB28" s="61"/>
      <c r="KUC28" s="61"/>
      <c r="KUD28" s="61"/>
      <c r="KUE28" s="61"/>
      <c r="KUF28" s="61"/>
      <c r="KUG28" s="61"/>
      <c r="KUH28" s="61"/>
      <c r="KUI28" s="61"/>
      <c r="KUJ28" s="61"/>
      <c r="KUK28" s="61"/>
      <c r="KUL28" s="61"/>
      <c r="KUM28" s="61"/>
      <c r="KUN28" s="61"/>
      <c r="KUO28" s="61"/>
      <c r="KUP28" s="61"/>
      <c r="KUQ28" s="61"/>
      <c r="KUR28" s="61"/>
      <c r="KUS28" s="61"/>
      <c r="KUT28" s="61"/>
      <c r="KUU28" s="61"/>
      <c r="KUV28" s="61"/>
      <c r="KUW28" s="61"/>
      <c r="KUX28" s="61"/>
      <c r="KUY28" s="61"/>
      <c r="KUZ28" s="61"/>
      <c r="KVA28" s="61"/>
      <c r="KVB28" s="61"/>
      <c r="KVC28" s="61"/>
      <c r="KVD28" s="61"/>
      <c r="KVE28" s="61"/>
      <c r="KVF28" s="61"/>
      <c r="KVG28" s="61"/>
      <c r="KVH28" s="61"/>
      <c r="KVI28" s="61"/>
      <c r="KVJ28" s="61"/>
      <c r="KVK28" s="61"/>
      <c r="KVL28" s="61"/>
      <c r="KVM28" s="61"/>
      <c r="KVN28" s="61"/>
      <c r="KVO28" s="61"/>
      <c r="KVP28" s="61"/>
      <c r="KVQ28" s="61"/>
      <c r="KVR28" s="61"/>
      <c r="KVS28" s="61"/>
      <c r="KVT28" s="61"/>
      <c r="KVU28" s="61"/>
      <c r="KVV28" s="61"/>
      <c r="KVW28" s="61"/>
      <c r="KVX28" s="61"/>
      <c r="KVY28" s="61"/>
      <c r="KVZ28" s="61"/>
      <c r="KWA28" s="61"/>
      <c r="KWB28" s="61"/>
      <c r="KWC28" s="61"/>
      <c r="KWD28" s="61"/>
      <c r="KWE28" s="61"/>
      <c r="KWF28" s="61"/>
      <c r="KWG28" s="61"/>
      <c r="KWH28" s="61"/>
      <c r="KWI28" s="61"/>
      <c r="KWJ28" s="61"/>
      <c r="KWK28" s="61"/>
      <c r="KWL28" s="61"/>
      <c r="KWM28" s="61"/>
      <c r="KWN28" s="61"/>
      <c r="KWO28" s="61"/>
      <c r="KWP28" s="61"/>
      <c r="KWQ28" s="61"/>
      <c r="KWR28" s="61"/>
      <c r="KWS28" s="61"/>
      <c r="KWT28" s="61"/>
      <c r="KWU28" s="61"/>
      <c r="KWV28" s="61"/>
      <c r="KWW28" s="61"/>
      <c r="KWX28" s="61"/>
      <c r="KWY28" s="61"/>
      <c r="KWZ28" s="61"/>
      <c r="KXA28" s="61"/>
      <c r="KXB28" s="61"/>
      <c r="KXC28" s="61"/>
      <c r="KXD28" s="61"/>
      <c r="KXE28" s="61"/>
      <c r="KXF28" s="61"/>
      <c r="KXG28" s="61"/>
      <c r="KXH28" s="61"/>
      <c r="KXI28" s="61"/>
      <c r="KXJ28" s="61"/>
      <c r="KXK28" s="61"/>
      <c r="KXL28" s="61"/>
      <c r="KXM28" s="61"/>
      <c r="KXN28" s="61"/>
      <c r="KXO28" s="61"/>
      <c r="KXP28" s="61"/>
      <c r="KXQ28" s="61"/>
      <c r="KXR28" s="61"/>
      <c r="KXS28" s="61"/>
      <c r="KXT28" s="61"/>
      <c r="KXU28" s="61"/>
      <c r="KXV28" s="61"/>
      <c r="KXW28" s="61"/>
      <c r="KXX28" s="61"/>
      <c r="KXY28" s="61"/>
      <c r="KXZ28" s="61"/>
      <c r="KYA28" s="61"/>
      <c r="KYB28" s="61"/>
      <c r="KYC28" s="61"/>
      <c r="KYD28" s="61"/>
      <c r="KYE28" s="61"/>
      <c r="KYF28" s="61"/>
      <c r="KYG28" s="61"/>
      <c r="KYH28" s="61"/>
      <c r="KYI28" s="61"/>
      <c r="KYJ28" s="61"/>
      <c r="KYK28" s="61"/>
      <c r="KYL28" s="61"/>
      <c r="KYM28" s="61"/>
      <c r="KYN28" s="61"/>
      <c r="KYO28" s="61"/>
      <c r="KYP28" s="61"/>
      <c r="KYQ28" s="61"/>
      <c r="KYR28" s="61"/>
      <c r="KYS28" s="61"/>
      <c r="KYT28" s="61"/>
      <c r="KYU28" s="61"/>
      <c r="KYV28" s="61"/>
      <c r="KYW28" s="61"/>
      <c r="KYX28" s="61"/>
      <c r="KYY28" s="61"/>
      <c r="KYZ28" s="61"/>
      <c r="KZA28" s="61"/>
      <c r="KZB28" s="61"/>
      <c r="KZC28" s="61"/>
      <c r="KZD28" s="61"/>
      <c r="KZE28" s="61"/>
      <c r="KZF28" s="61"/>
      <c r="KZG28" s="61"/>
      <c r="KZH28" s="61"/>
      <c r="KZI28" s="61"/>
      <c r="KZJ28" s="61"/>
      <c r="KZK28" s="61"/>
      <c r="KZL28" s="61"/>
      <c r="KZM28" s="61"/>
      <c r="KZN28" s="61"/>
      <c r="KZO28" s="61"/>
      <c r="KZP28" s="61"/>
      <c r="KZQ28" s="61"/>
      <c r="KZR28" s="61"/>
      <c r="KZS28" s="61"/>
      <c r="KZT28" s="61"/>
      <c r="KZU28" s="61"/>
      <c r="KZV28" s="61"/>
      <c r="KZW28" s="61"/>
      <c r="KZX28" s="61"/>
      <c r="KZY28" s="61"/>
      <c r="KZZ28" s="61"/>
      <c r="LAA28" s="61"/>
      <c r="LAB28" s="61"/>
      <c r="LAC28" s="61"/>
      <c r="LAD28" s="61"/>
      <c r="LAE28" s="61"/>
      <c r="LAF28" s="61"/>
      <c r="LAG28" s="61"/>
      <c r="LAH28" s="61"/>
      <c r="LAI28" s="61"/>
      <c r="LAJ28" s="61"/>
      <c r="LAK28" s="61"/>
      <c r="LAL28" s="61"/>
      <c r="LAM28" s="61"/>
      <c r="LAN28" s="61"/>
      <c r="LAO28" s="61"/>
      <c r="LAP28" s="61"/>
      <c r="LAQ28" s="61"/>
      <c r="LAR28" s="61"/>
      <c r="LAS28" s="61"/>
      <c r="LAT28" s="61"/>
      <c r="LAU28" s="61"/>
      <c r="LAV28" s="61"/>
      <c r="LAW28" s="61"/>
      <c r="LAX28" s="61"/>
      <c r="LAY28" s="61"/>
      <c r="LAZ28" s="61"/>
      <c r="LBA28" s="61"/>
      <c r="LBB28" s="61"/>
      <c r="LBC28" s="61"/>
      <c r="LBD28" s="61"/>
      <c r="LBE28" s="61"/>
      <c r="LBF28" s="61"/>
      <c r="LBG28" s="61"/>
      <c r="LBH28" s="61"/>
      <c r="LBI28" s="61"/>
      <c r="LBJ28" s="61"/>
      <c r="LBK28" s="61"/>
      <c r="LBL28" s="61"/>
      <c r="LBM28" s="61"/>
      <c r="LBN28" s="61"/>
      <c r="LBO28" s="61"/>
      <c r="LBP28" s="61"/>
      <c r="LBQ28" s="61"/>
      <c r="LBR28" s="61"/>
      <c r="LBS28" s="61"/>
      <c r="LBT28" s="61"/>
      <c r="LBU28" s="61"/>
      <c r="LBV28" s="61"/>
      <c r="LBW28" s="61"/>
      <c r="LBX28" s="61"/>
      <c r="LBY28" s="61"/>
      <c r="LBZ28" s="61"/>
      <c r="LCA28" s="61"/>
      <c r="LCB28" s="61"/>
      <c r="LCC28" s="61"/>
      <c r="LCD28" s="61"/>
      <c r="LCE28" s="61"/>
      <c r="LCF28" s="61"/>
      <c r="LCG28" s="61"/>
      <c r="LCH28" s="61"/>
      <c r="LCI28" s="61"/>
      <c r="LCJ28" s="61"/>
      <c r="LCK28" s="61"/>
      <c r="LCL28" s="61"/>
      <c r="LCM28" s="61"/>
      <c r="LCN28" s="61"/>
      <c r="LCO28" s="61"/>
      <c r="LCP28" s="61"/>
      <c r="LCQ28" s="61"/>
      <c r="LCR28" s="61"/>
      <c r="LCS28" s="61"/>
      <c r="LCT28" s="61"/>
      <c r="LCU28" s="61"/>
      <c r="LCV28" s="61"/>
      <c r="LCW28" s="61"/>
      <c r="LCX28" s="61"/>
      <c r="LCY28" s="61"/>
      <c r="LCZ28" s="61"/>
      <c r="LDA28" s="61"/>
      <c r="LDB28" s="61"/>
      <c r="LDC28" s="61"/>
      <c r="LDD28" s="61"/>
      <c r="LDE28" s="61"/>
      <c r="LDF28" s="61"/>
      <c r="LDG28" s="61"/>
      <c r="LDH28" s="61"/>
      <c r="LDI28" s="61"/>
      <c r="LDJ28" s="61"/>
      <c r="LDK28" s="61"/>
      <c r="LDL28" s="61"/>
      <c r="LDM28" s="61"/>
      <c r="LDN28" s="61"/>
      <c r="LDO28" s="61"/>
      <c r="LDP28" s="61"/>
      <c r="LDQ28" s="61"/>
      <c r="LDR28" s="61"/>
      <c r="LDS28" s="61"/>
      <c r="LDT28" s="61"/>
      <c r="LDU28" s="61"/>
      <c r="LDV28" s="61"/>
      <c r="LDW28" s="61"/>
      <c r="LDX28" s="61"/>
      <c r="LDY28" s="61"/>
      <c r="LDZ28" s="61"/>
      <c r="LEA28" s="61"/>
      <c r="LEB28" s="61"/>
      <c r="LEC28" s="61"/>
      <c r="LED28" s="61"/>
      <c r="LEE28" s="61"/>
      <c r="LEF28" s="61"/>
      <c r="LEG28" s="61"/>
      <c r="LEH28" s="61"/>
      <c r="LEI28" s="61"/>
      <c r="LEJ28" s="61"/>
      <c r="LEK28" s="61"/>
      <c r="LEL28" s="61"/>
      <c r="LEM28" s="61"/>
      <c r="LEN28" s="61"/>
      <c r="LEO28" s="61"/>
      <c r="LEP28" s="61"/>
      <c r="LEQ28" s="61"/>
      <c r="LER28" s="61"/>
      <c r="LES28" s="61"/>
      <c r="LET28" s="61"/>
      <c r="LEU28" s="61"/>
      <c r="LEV28" s="61"/>
      <c r="LEW28" s="61"/>
      <c r="LEX28" s="61"/>
      <c r="LEY28" s="61"/>
      <c r="LEZ28" s="61"/>
      <c r="LFA28" s="61"/>
      <c r="LFB28" s="61"/>
      <c r="LFC28" s="61"/>
      <c r="LFD28" s="61"/>
      <c r="LFE28" s="61"/>
      <c r="LFF28" s="61"/>
      <c r="LFG28" s="61"/>
      <c r="LFH28" s="61"/>
      <c r="LFI28" s="61"/>
      <c r="LFJ28" s="61"/>
      <c r="LFK28" s="61"/>
      <c r="LFL28" s="61"/>
      <c r="LFM28" s="61"/>
      <c r="LFN28" s="61"/>
      <c r="LFO28" s="61"/>
      <c r="LFP28" s="61"/>
      <c r="LFQ28" s="61"/>
      <c r="LFR28" s="61"/>
      <c r="LFS28" s="61"/>
      <c r="LFT28" s="61"/>
      <c r="LFU28" s="61"/>
      <c r="LFV28" s="61"/>
      <c r="LFW28" s="61"/>
      <c r="LFX28" s="61"/>
      <c r="LFY28" s="61"/>
      <c r="LFZ28" s="61"/>
      <c r="LGA28" s="61"/>
      <c r="LGB28" s="61"/>
      <c r="LGC28" s="61"/>
      <c r="LGD28" s="61"/>
      <c r="LGE28" s="61"/>
      <c r="LGF28" s="61"/>
      <c r="LGG28" s="61"/>
      <c r="LGH28" s="61"/>
      <c r="LGI28" s="61"/>
      <c r="LGJ28" s="61"/>
      <c r="LGK28" s="61"/>
      <c r="LGL28" s="61"/>
      <c r="LGM28" s="61"/>
      <c r="LGN28" s="61"/>
      <c r="LGO28" s="61"/>
      <c r="LGP28" s="61"/>
      <c r="LGQ28" s="61"/>
      <c r="LGR28" s="61"/>
      <c r="LGS28" s="61"/>
      <c r="LGT28" s="61"/>
      <c r="LGU28" s="61"/>
      <c r="LGV28" s="61"/>
      <c r="LGW28" s="61"/>
      <c r="LGX28" s="61"/>
      <c r="LGY28" s="61"/>
      <c r="LGZ28" s="61"/>
      <c r="LHA28" s="61"/>
      <c r="LHB28" s="61"/>
      <c r="LHC28" s="61"/>
      <c r="LHD28" s="61"/>
      <c r="LHE28" s="61"/>
      <c r="LHF28" s="61"/>
      <c r="LHG28" s="61"/>
      <c r="LHH28" s="61"/>
      <c r="LHI28" s="61"/>
      <c r="LHJ28" s="61"/>
      <c r="LHK28" s="61"/>
      <c r="LHL28" s="61"/>
      <c r="LHM28" s="61"/>
      <c r="LHN28" s="61"/>
      <c r="LHO28" s="61"/>
      <c r="LHP28" s="61"/>
      <c r="LHQ28" s="61"/>
      <c r="LHR28" s="61"/>
      <c r="LHS28" s="61"/>
      <c r="LHT28" s="61"/>
      <c r="LHU28" s="61"/>
      <c r="LHV28" s="61"/>
      <c r="LHW28" s="61"/>
      <c r="LHX28" s="61"/>
      <c r="LHY28" s="61"/>
      <c r="LHZ28" s="61"/>
      <c r="LIA28" s="61"/>
      <c r="LIB28" s="61"/>
      <c r="LIC28" s="61"/>
      <c r="LID28" s="61"/>
      <c r="LIE28" s="61"/>
      <c r="LIF28" s="61"/>
      <c r="LIG28" s="61"/>
      <c r="LIH28" s="61"/>
      <c r="LII28" s="61"/>
      <c r="LIJ28" s="61"/>
      <c r="LIK28" s="61"/>
      <c r="LIL28" s="61"/>
      <c r="LIM28" s="61"/>
      <c r="LIN28" s="61"/>
      <c r="LIO28" s="61"/>
      <c r="LIP28" s="61"/>
      <c r="LIQ28" s="61"/>
      <c r="LIR28" s="61"/>
      <c r="LIS28" s="61"/>
      <c r="LIT28" s="61"/>
      <c r="LIU28" s="61"/>
      <c r="LIV28" s="61"/>
      <c r="LIW28" s="61"/>
      <c r="LIX28" s="61"/>
      <c r="LIY28" s="61"/>
      <c r="LIZ28" s="61"/>
      <c r="LJA28" s="61"/>
      <c r="LJB28" s="61"/>
      <c r="LJC28" s="61"/>
      <c r="LJD28" s="61"/>
      <c r="LJE28" s="61"/>
      <c r="LJF28" s="61"/>
      <c r="LJG28" s="61"/>
      <c r="LJH28" s="61"/>
      <c r="LJI28" s="61"/>
      <c r="LJJ28" s="61"/>
      <c r="LJK28" s="61"/>
      <c r="LJL28" s="61"/>
      <c r="LJM28" s="61"/>
      <c r="LJN28" s="61"/>
      <c r="LJO28" s="61"/>
      <c r="LJP28" s="61"/>
      <c r="LJQ28" s="61"/>
      <c r="LJR28" s="61"/>
      <c r="LJS28" s="61"/>
      <c r="LJT28" s="61"/>
      <c r="LJU28" s="61"/>
      <c r="LJV28" s="61"/>
      <c r="LJW28" s="61"/>
      <c r="LJX28" s="61"/>
      <c r="LJY28" s="61"/>
      <c r="LJZ28" s="61"/>
      <c r="LKA28" s="61"/>
      <c r="LKB28" s="61"/>
      <c r="LKC28" s="61"/>
      <c r="LKD28" s="61"/>
      <c r="LKE28" s="61"/>
      <c r="LKF28" s="61"/>
      <c r="LKG28" s="61"/>
      <c r="LKH28" s="61"/>
      <c r="LKI28" s="61"/>
      <c r="LKJ28" s="61"/>
      <c r="LKK28" s="61"/>
      <c r="LKL28" s="61"/>
      <c r="LKM28" s="61"/>
      <c r="LKN28" s="61"/>
      <c r="LKO28" s="61"/>
      <c r="LKP28" s="61"/>
      <c r="LKQ28" s="61"/>
      <c r="LKR28" s="61"/>
      <c r="LKS28" s="61"/>
      <c r="LKT28" s="61"/>
      <c r="LKU28" s="61"/>
      <c r="LKV28" s="61"/>
      <c r="LKW28" s="61"/>
      <c r="LKX28" s="61"/>
      <c r="LKY28" s="61"/>
      <c r="LKZ28" s="61"/>
      <c r="LLA28" s="61"/>
      <c r="LLB28" s="61"/>
      <c r="LLC28" s="61"/>
      <c r="LLD28" s="61"/>
      <c r="LLE28" s="61"/>
      <c r="LLF28" s="61"/>
      <c r="LLG28" s="61"/>
      <c r="LLH28" s="61"/>
      <c r="LLI28" s="61"/>
      <c r="LLJ28" s="61"/>
      <c r="LLK28" s="61"/>
      <c r="LLL28" s="61"/>
      <c r="LLM28" s="61"/>
      <c r="LLN28" s="61"/>
      <c r="LLO28" s="61"/>
      <c r="LLP28" s="61"/>
      <c r="LLQ28" s="61"/>
      <c r="LLR28" s="61"/>
      <c r="LLS28" s="61"/>
      <c r="LLT28" s="61"/>
      <c r="LLU28" s="61"/>
      <c r="LLV28" s="61"/>
      <c r="LLW28" s="61"/>
      <c r="LLX28" s="61"/>
      <c r="LLY28" s="61"/>
      <c r="LLZ28" s="61"/>
      <c r="LMA28" s="61"/>
      <c r="LMB28" s="61"/>
      <c r="LMC28" s="61"/>
      <c r="LMD28" s="61"/>
      <c r="LME28" s="61"/>
      <c r="LMF28" s="61"/>
      <c r="LMG28" s="61"/>
      <c r="LMH28" s="61"/>
      <c r="LMI28" s="61"/>
      <c r="LMJ28" s="61"/>
      <c r="LMK28" s="61"/>
      <c r="LML28" s="61"/>
      <c r="LMM28" s="61"/>
      <c r="LMN28" s="61"/>
      <c r="LMO28" s="61"/>
      <c r="LMP28" s="61"/>
      <c r="LMQ28" s="61"/>
      <c r="LMR28" s="61"/>
      <c r="LMS28" s="61"/>
      <c r="LMT28" s="61"/>
      <c r="LMU28" s="61"/>
      <c r="LMV28" s="61"/>
      <c r="LMW28" s="61"/>
      <c r="LMX28" s="61"/>
      <c r="LMY28" s="61"/>
      <c r="LMZ28" s="61"/>
      <c r="LNA28" s="61"/>
      <c r="LNB28" s="61"/>
      <c r="LNC28" s="61"/>
      <c r="LND28" s="61"/>
      <c r="LNE28" s="61"/>
      <c r="LNF28" s="61"/>
      <c r="LNG28" s="61"/>
      <c r="LNH28" s="61"/>
      <c r="LNI28" s="61"/>
      <c r="LNJ28" s="61"/>
      <c r="LNK28" s="61"/>
      <c r="LNL28" s="61"/>
      <c r="LNM28" s="61"/>
      <c r="LNN28" s="61"/>
      <c r="LNO28" s="61"/>
      <c r="LNP28" s="61"/>
      <c r="LNQ28" s="61"/>
      <c r="LNR28" s="61"/>
      <c r="LNS28" s="61"/>
      <c r="LNT28" s="61"/>
      <c r="LNU28" s="61"/>
      <c r="LNV28" s="61"/>
      <c r="LNW28" s="61"/>
      <c r="LNX28" s="61"/>
      <c r="LNY28" s="61"/>
      <c r="LNZ28" s="61"/>
      <c r="LOA28" s="61"/>
      <c r="LOB28" s="61"/>
      <c r="LOC28" s="61"/>
      <c r="LOD28" s="61"/>
      <c r="LOE28" s="61"/>
      <c r="LOF28" s="61"/>
      <c r="LOG28" s="61"/>
      <c r="LOH28" s="61"/>
      <c r="LOI28" s="61"/>
      <c r="LOJ28" s="61"/>
      <c r="LOK28" s="61"/>
      <c r="LOL28" s="61"/>
      <c r="LOM28" s="61"/>
      <c r="LON28" s="61"/>
      <c r="LOO28" s="61"/>
      <c r="LOP28" s="61"/>
      <c r="LOQ28" s="61"/>
      <c r="LOR28" s="61"/>
      <c r="LOS28" s="61"/>
      <c r="LOT28" s="61"/>
      <c r="LOU28" s="61"/>
      <c r="LOV28" s="61"/>
      <c r="LOW28" s="61"/>
      <c r="LOX28" s="61"/>
      <c r="LOY28" s="61"/>
      <c r="LOZ28" s="61"/>
      <c r="LPA28" s="61"/>
      <c r="LPB28" s="61"/>
      <c r="LPC28" s="61"/>
      <c r="LPD28" s="61"/>
      <c r="LPE28" s="61"/>
      <c r="LPF28" s="61"/>
      <c r="LPG28" s="61"/>
      <c r="LPH28" s="61"/>
      <c r="LPI28" s="61"/>
      <c r="LPJ28" s="61"/>
      <c r="LPK28" s="61"/>
      <c r="LPL28" s="61"/>
      <c r="LPM28" s="61"/>
      <c r="LPN28" s="61"/>
      <c r="LPO28" s="61"/>
      <c r="LPP28" s="61"/>
      <c r="LPQ28" s="61"/>
      <c r="LPR28" s="61"/>
      <c r="LPS28" s="61"/>
      <c r="LPT28" s="61"/>
      <c r="LPU28" s="61"/>
      <c r="LPV28" s="61"/>
      <c r="LPW28" s="61"/>
      <c r="LPX28" s="61"/>
      <c r="LPY28" s="61"/>
      <c r="LPZ28" s="61"/>
      <c r="LQA28" s="61"/>
      <c r="LQB28" s="61"/>
      <c r="LQC28" s="61"/>
      <c r="LQD28" s="61"/>
      <c r="LQE28" s="61"/>
      <c r="LQF28" s="61"/>
      <c r="LQG28" s="61"/>
      <c r="LQH28" s="61"/>
      <c r="LQI28" s="61"/>
      <c r="LQJ28" s="61"/>
      <c r="LQK28" s="61"/>
      <c r="LQL28" s="61"/>
      <c r="LQM28" s="61"/>
      <c r="LQN28" s="61"/>
      <c r="LQO28" s="61"/>
      <c r="LQP28" s="61"/>
      <c r="LQQ28" s="61"/>
      <c r="LQR28" s="61"/>
      <c r="LQS28" s="61"/>
      <c r="LQT28" s="61"/>
      <c r="LQU28" s="61"/>
      <c r="LQV28" s="61"/>
      <c r="LQW28" s="61"/>
      <c r="LQX28" s="61"/>
      <c r="LQY28" s="61"/>
      <c r="LQZ28" s="61"/>
      <c r="LRA28" s="61"/>
      <c r="LRB28" s="61"/>
      <c r="LRC28" s="61"/>
      <c r="LRD28" s="61"/>
      <c r="LRE28" s="61"/>
      <c r="LRF28" s="61"/>
      <c r="LRG28" s="61"/>
      <c r="LRH28" s="61"/>
      <c r="LRI28" s="61"/>
      <c r="LRJ28" s="61"/>
      <c r="LRK28" s="61"/>
      <c r="LRL28" s="61"/>
      <c r="LRM28" s="61"/>
      <c r="LRN28" s="61"/>
      <c r="LRO28" s="61"/>
      <c r="LRP28" s="61"/>
      <c r="LRQ28" s="61"/>
      <c r="LRR28" s="61"/>
      <c r="LRS28" s="61"/>
      <c r="LRT28" s="61"/>
      <c r="LRU28" s="61"/>
      <c r="LRV28" s="61"/>
      <c r="LRW28" s="61"/>
      <c r="LRX28" s="61"/>
      <c r="LRY28" s="61"/>
      <c r="LRZ28" s="61"/>
      <c r="LSA28" s="61"/>
      <c r="LSB28" s="61"/>
      <c r="LSC28" s="61"/>
      <c r="LSD28" s="61"/>
      <c r="LSE28" s="61"/>
      <c r="LSF28" s="61"/>
      <c r="LSG28" s="61"/>
      <c r="LSH28" s="61"/>
      <c r="LSI28" s="61"/>
      <c r="LSJ28" s="61"/>
      <c r="LSK28" s="61"/>
      <c r="LSL28" s="61"/>
      <c r="LSM28" s="61"/>
      <c r="LSN28" s="61"/>
      <c r="LSO28" s="61"/>
      <c r="LSP28" s="61"/>
      <c r="LSQ28" s="61"/>
      <c r="LSR28" s="61"/>
      <c r="LSS28" s="61"/>
      <c r="LST28" s="61"/>
      <c r="LSU28" s="61"/>
      <c r="LSV28" s="61"/>
      <c r="LSW28" s="61"/>
      <c r="LSX28" s="61"/>
      <c r="LSY28" s="61"/>
      <c r="LSZ28" s="61"/>
      <c r="LTA28" s="61"/>
      <c r="LTB28" s="61"/>
      <c r="LTC28" s="61"/>
      <c r="LTD28" s="61"/>
      <c r="LTE28" s="61"/>
      <c r="LTF28" s="61"/>
      <c r="LTG28" s="61"/>
      <c r="LTH28" s="61"/>
      <c r="LTI28" s="61"/>
      <c r="LTJ28" s="61"/>
      <c r="LTK28" s="61"/>
      <c r="LTL28" s="61"/>
      <c r="LTM28" s="61"/>
      <c r="LTN28" s="61"/>
      <c r="LTO28" s="61"/>
      <c r="LTP28" s="61"/>
      <c r="LTQ28" s="61"/>
      <c r="LTR28" s="61"/>
      <c r="LTS28" s="61"/>
      <c r="LTT28" s="61"/>
      <c r="LTU28" s="61"/>
      <c r="LTV28" s="61"/>
      <c r="LTW28" s="61"/>
      <c r="LTX28" s="61"/>
      <c r="LTY28" s="61"/>
      <c r="LTZ28" s="61"/>
      <c r="LUA28" s="61"/>
      <c r="LUB28" s="61"/>
      <c r="LUC28" s="61"/>
      <c r="LUD28" s="61"/>
      <c r="LUE28" s="61"/>
      <c r="LUF28" s="61"/>
      <c r="LUG28" s="61"/>
      <c r="LUH28" s="61"/>
      <c r="LUI28" s="61"/>
      <c r="LUJ28" s="61"/>
      <c r="LUK28" s="61"/>
      <c r="LUL28" s="61"/>
      <c r="LUM28" s="61"/>
      <c r="LUN28" s="61"/>
      <c r="LUO28" s="61"/>
      <c r="LUP28" s="61"/>
      <c r="LUQ28" s="61"/>
      <c r="LUR28" s="61"/>
      <c r="LUS28" s="61"/>
      <c r="LUT28" s="61"/>
      <c r="LUU28" s="61"/>
      <c r="LUV28" s="61"/>
      <c r="LUW28" s="61"/>
      <c r="LUX28" s="61"/>
      <c r="LUY28" s="61"/>
      <c r="LUZ28" s="61"/>
      <c r="LVA28" s="61"/>
      <c r="LVB28" s="61"/>
      <c r="LVC28" s="61"/>
      <c r="LVD28" s="61"/>
      <c r="LVE28" s="61"/>
      <c r="LVF28" s="61"/>
      <c r="LVG28" s="61"/>
      <c r="LVH28" s="61"/>
      <c r="LVI28" s="61"/>
      <c r="LVJ28" s="61"/>
      <c r="LVK28" s="61"/>
      <c r="LVL28" s="61"/>
      <c r="LVM28" s="61"/>
      <c r="LVN28" s="61"/>
      <c r="LVO28" s="61"/>
      <c r="LVP28" s="61"/>
      <c r="LVQ28" s="61"/>
      <c r="LVR28" s="61"/>
      <c r="LVS28" s="61"/>
      <c r="LVT28" s="61"/>
      <c r="LVU28" s="61"/>
      <c r="LVV28" s="61"/>
      <c r="LVW28" s="61"/>
      <c r="LVX28" s="61"/>
      <c r="LVY28" s="61"/>
      <c r="LVZ28" s="61"/>
      <c r="LWA28" s="61"/>
      <c r="LWB28" s="61"/>
      <c r="LWC28" s="61"/>
      <c r="LWD28" s="61"/>
      <c r="LWE28" s="61"/>
      <c r="LWF28" s="61"/>
      <c r="LWG28" s="61"/>
      <c r="LWH28" s="61"/>
      <c r="LWI28" s="61"/>
      <c r="LWJ28" s="61"/>
      <c r="LWK28" s="61"/>
      <c r="LWL28" s="61"/>
      <c r="LWM28" s="61"/>
      <c r="LWN28" s="61"/>
      <c r="LWO28" s="61"/>
      <c r="LWP28" s="61"/>
      <c r="LWQ28" s="61"/>
      <c r="LWR28" s="61"/>
      <c r="LWS28" s="61"/>
      <c r="LWT28" s="61"/>
      <c r="LWU28" s="61"/>
      <c r="LWV28" s="61"/>
      <c r="LWW28" s="61"/>
      <c r="LWX28" s="61"/>
      <c r="LWY28" s="61"/>
      <c r="LWZ28" s="61"/>
      <c r="LXA28" s="61"/>
      <c r="LXB28" s="61"/>
      <c r="LXC28" s="61"/>
      <c r="LXD28" s="61"/>
      <c r="LXE28" s="61"/>
      <c r="LXF28" s="61"/>
      <c r="LXG28" s="61"/>
      <c r="LXH28" s="61"/>
      <c r="LXI28" s="61"/>
      <c r="LXJ28" s="61"/>
      <c r="LXK28" s="61"/>
      <c r="LXL28" s="61"/>
      <c r="LXM28" s="61"/>
      <c r="LXN28" s="61"/>
      <c r="LXO28" s="61"/>
      <c r="LXP28" s="61"/>
      <c r="LXQ28" s="61"/>
      <c r="LXR28" s="61"/>
      <c r="LXS28" s="61"/>
      <c r="LXT28" s="61"/>
      <c r="LXU28" s="61"/>
      <c r="LXV28" s="61"/>
      <c r="LXW28" s="61"/>
      <c r="LXX28" s="61"/>
      <c r="LXY28" s="61"/>
      <c r="LXZ28" s="61"/>
      <c r="LYA28" s="61"/>
      <c r="LYB28" s="61"/>
      <c r="LYC28" s="61"/>
      <c r="LYD28" s="61"/>
      <c r="LYE28" s="61"/>
      <c r="LYF28" s="61"/>
      <c r="LYG28" s="61"/>
      <c r="LYH28" s="61"/>
      <c r="LYI28" s="61"/>
      <c r="LYJ28" s="61"/>
      <c r="LYK28" s="61"/>
      <c r="LYL28" s="61"/>
      <c r="LYM28" s="61"/>
      <c r="LYN28" s="61"/>
      <c r="LYO28" s="61"/>
      <c r="LYP28" s="61"/>
      <c r="LYQ28" s="61"/>
      <c r="LYR28" s="61"/>
      <c r="LYS28" s="61"/>
      <c r="LYT28" s="61"/>
      <c r="LYU28" s="61"/>
      <c r="LYV28" s="61"/>
      <c r="LYW28" s="61"/>
      <c r="LYX28" s="61"/>
      <c r="LYY28" s="61"/>
      <c r="LYZ28" s="61"/>
      <c r="LZA28" s="61"/>
      <c r="LZB28" s="61"/>
      <c r="LZC28" s="61"/>
      <c r="LZD28" s="61"/>
      <c r="LZE28" s="61"/>
      <c r="LZF28" s="61"/>
      <c r="LZG28" s="61"/>
      <c r="LZH28" s="61"/>
      <c r="LZI28" s="61"/>
      <c r="LZJ28" s="61"/>
      <c r="LZK28" s="61"/>
      <c r="LZL28" s="61"/>
      <c r="LZM28" s="61"/>
      <c r="LZN28" s="61"/>
      <c r="LZO28" s="61"/>
      <c r="LZP28" s="61"/>
      <c r="LZQ28" s="61"/>
      <c r="LZR28" s="61"/>
      <c r="LZS28" s="61"/>
      <c r="LZT28" s="61"/>
      <c r="LZU28" s="61"/>
      <c r="LZV28" s="61"/>
      <c r="LZW28" s="61"/>
      <c r="LZX28" s="61"/>
      <c r="LZY28" s="61"/>
      <c r="LZZ28" s="61"/>
      <c r="MAA28" s="61"/>
      <c r="MAB28" s="61"/>
      <c r="MAC28" s="61"/>
      <c r="MAD28" s="61"/>
      <c r="MAE28" s="61"/>
      <c r="MAF28" s="61"/>
      <c r="MAG28" s="61"/>
      <c r="MAH28" s="61"/>
      <c r="MAI28" s="61"/>
      <c r="MAJ28" s="61"/>
      <c r="MAK28" s="61"/>
      <c r="MAL28" s="61"/>
      <c r="MAM28" s="61"/>
      <c r="MAN28" s="61"/>
      <c r="MAO28" s="61"/>
      <c r="MAP28" s="61"/>
      <c r="MAQ28" s="61"/>
      <c r="MAR28" s="61"/>
      <c r="MAS28" s="61"/>
      <c r="MAT28" s="61"/>
      <c r="MAU28" s="61"/>
      <c r="MAV28" s="61"/>
      <c r="MAW28" s="61"/>
      <c r="MAX28" s="61"/>
      <c r="MAY28" s="61"/>
      <c r="MAZ28" s="61"/>
      <c r="MBA28" s="61"/>
      <c r="MBB28" s="61"/>
      <c r="MBC28" s="61"/>
      <c r="MBD28" s="61"/>
      <c r="MBE28" s="61"/>
      <c r="MBF28" s="61"/>
      <c r="MBG28" s="61"/>
      <c r="MBH28" s="61"/>
      <c r="MBI28" s="61"/>
      <c r="MBJ28" s="61"/>
      <c r="MBK28" s="61"/>
      <c r="MBL28" s="61"/>
      <c r="MBM28" s="61"/>
      <c r="MBN28" s="61"/>
      <c r="MBO28" s="61"/>
      <c r="MBP28" s="61"/>
      <c r="MBQ28" s="61"/>
      <c r="MBR28" s="61"/>
      <c r="MBS28" s="61"/>
      <c r="MBT28" s="61"/>
      <c r="MBU28" s="61"/>
      <c r="MBV28" s="61"/>
      <c r="MBW28" s="61"/>
      <c r="MBX28" s="61"/>
      <c r="MBY28" s="61"/>
      <c r="MBZ28" s="61"/>
      <c r="MCA28" s="61"/>
      <c r="MCB28" s="61"/>
      <c r="MCC28" s="61"/>
      <c r="MCD28" s="61"/>
      <c r="MCE28" s="61"/>
      <c r="MCF28" s="61"/>
      <c r="MCG28" s="61"/>
      <c r="MCH28" s="61"/>
      <c r="MCI28" s="61"/>
      <c r="MCJ28" s="61"/>
      <c r="MCK28" s="61"/>
      <c r="MCL28" s="61"/>
      <c r="MCM28" s="61"/>
      <c r="MCN28" s="61"/>
      <c r="MCO28" s="61"/>
      <c r="MCP28" s="61"/>
      <c r="MCQ28" s="61"/>
      <c r="MCR28" s="61"/>
      <c r="MCS28" s="61"/>
      <c r="MCT28" s="61"/>
      <c r="MCU28" s="61"/>
      <c r="MCV28" s="61"/>
      <c r="MCW28" s="61"/>
      <c r="MCX28" s="61"/>
      <c r="MCY28" s="61"/>
      <c r="MCZ28" s="61"/>
      <c r="MDA28" s="61"/>
      <c r="MDB28" s="61"/>
      <c r="MDC28" s="61"/>
      <c r="MDD28" s="61"/>
      <c r="MDE28" s="61"/>
      <c r="MDF28" s="61"/>
      <c r="MDG28" s="61"/>
      <c r="MDH28" s="61"/>
      <c r="MDI28" s="61"/>
      <c r="MDJ28" s="61"/>
      <c r="MDK28" s="61"/>
      <c r="MDL28" s="61"/>
      <c r="MDM28" s="61"/>
      <c r="MDN28" s="61"/>
      <c r="MDO28" s="61"/>
      <c r="MDP28" s="61"/>
      <c r="MDQ28" s="61"/>
      <c r="MDR28" s="61"/>
      <c r="MDS28" s="61"/>
      <c r="MDT28" s="61"/>
      <c r="MDU28" s="61"/>
      <c r="MDV28" s="61"/>
      <c r="MDW28" s="61"/>
      <c r="MDX28" s="61"/>
      <c r="MDY28" s="61"/>
      <c r="MDZ28" s="61"/>
      <c r="MEA28" s="61"/>
      <c r="MEB28" s="61"/>
      <c r="MEC28" s="61"/>
      <c r="MED28" s="61"/>
      <c r="MEE28" s="61"/>
      <c r="MEF28" s="61"/>
      <c r="MEG28" s="61"/>
      <c r="MEH28" s="61"/>
      <c r="MEI28" s="61"/>
      <c r="MEJ28" s="61"/>
      <c r="MEK28" s="61"/>
      <c r="MEL28" s="61"/>
      <c r="MEM28" s="61"/>
      <c r="MEN28" s="61"/>
      <c r="MEO28" s="61"/>
      <c r="MEP28" s="61"/>
      <c r="MEQ28" s="61"/>
      <c r="MER28" s="61"/>
      <c r="MES28" s="61"/>
      <c r="MET28" s="61"/>
      <c r="MEU28" s="61"/>
      <c r="MEV28" s="61"/>
      <c r="MEW28" s="61"/>
      <c r="MEX28" s="61"/>
      <c r="MEY28" s="61"/>
      <c r="MEZ28" s="61"/>
      <c r="MFA28" s="61"/>
      <c r="MFB28" s="61"/>
      <c r="MFC28" s="61"/>
      <c r="MFD28" s="61"/>
      <c r="MFE28" s="61"/>
      <c r="MFF28" s="61"/>
      <c r="MFG28" s="61"/>
      <c r="MFH28" s="61"/>
      <c r="MFI28" s="61"/>
      <c r="MFJ28" s="61"/>
      <c r="MFK28" s="61"/>
      <c r="MFL28" s="61"/>
      <c r="MFM28" s="61"/>
      <c r="MFN28" s="61"/>
      <c r="MFO28" s="61"/>
      <c r="MFP28" s="61"/>
      <c r="MFQ28" s="61"/>
      <c r="MFR28" s="61"/>
      <c r="MFS28" s="61"/>
      <c r="MFT28" s="61"/>
      <c r="MFU28" s="61"/>
      <c r="MFV28" s="61"/>
      <c r="MFW28" s="61"/>
      <c r="MFX28" s="61"/>
      <c r="MFY28" s="61"/>
      <c r="MFZ28" s="61"/>
      <c r="MGA28" s="61"/>
      <c r="MGB28" s="61"/>
      <c r="MGC28" s="61"/>
      <c r="MGD28" s="61"/>
      <c r="MGE28" s="61"/>
      <c r="MGF28" s="61"/>
      <c r="MGG28" s="61"/>
      <c r="MGH28" s="61"/>
      <c r="MGI28" s="61"/>
      <c r="MGJ28" s="61"/>
      <c r="MGK28" s="61"/>
      <c r="MGL28" s="61"/>
      <c r="MGM28" s="61"/>
      <c r="MGN28" s="61"/>
      <c r="MGO28" s="61"/>
      <c r="MGP28" s="61"/>
      <c r="MGQ28" s="61"/>
      <c r="MGR28" s="61"/>
      <c r="MGS28" s="61"/>
      <c r="MGT28" s="61"/>
      <c r="MGU28" s="61"/>
      <c r="MGV28" s="61"/>
      <c r="MGW28" s="61"/>
      <c r="MGX28" s="61"/>
      <c r="MGY28" s="61"/>
      <c r="MGZ28" s="61"/>
      <c r="MHA28" s="61"/>
      <c r="MHB28" s="61"/>
      <c r="MHC28" s="61"/>
      <c r="MHD28" s="61"/>
      <c r="MHE28" s="61"/>
      <c r="MHF28" s="61"/>
      <c r="MHG28" s="61"/>
      <c r="MHH28" s="61"/>
      <c r="MHI28" s="61"/>
      <c r="MHJ28" s="61"/>
      <c r="MHK28" s="61"/>
      <c r="MHL28" s="61"/>
      <c r="MHM28" s="61"/>
      <c r="MHN28" s="61"/>
      <c r="MHO28" s="61"/>
      <c r="MHP28" s="61"/>
      <c r="MHQ28" s="61"/>
      <c r="MHR28" s="61"/>
      <c r="MHS28" s="61"/>
      <c r="MHT28" s="61"/>
      <c r="MHU28" s="61"/>
      <c r="MHV28" s="61"/>
      <c r="MHW28" s="61"/>
      <c r="MHX28" s="61"/>
      <c r="MHY28" s="61"/>
      <c r="MHZ28" s="61"/>
      <c r="MIA28" s="61"/>
      <c r="MIB28" s="61"/>
      <c r="MIC28" s="61"/>
      <c r="MID28" s="61"/>
      <c r="MIE28" s="61"/>
      <c r="MIF28" s="61"/>
      <c r="MIG28" s="61"/>
      <c r="MIH28" s="61"/>
      <c r="MII28" s="61"/>
      <c r="MIJ28" s="61"/>
      <c r="MIK28" s="61"/>
      <c r="MIL28" s="61"/>
      <c r="MIM28" s="61"/>
      <c r="MIN28" s="61"/>
      <c r="MIO28" s="61"/>
      <c r="MIP28" s="61"/>
      <c r="MIQ28" s="61"/>
      <c r="MIR28" s="61"/>
      <c r="MIS28" s="61"/>
      <c r="MIT28" s="61"/>
      <c r="MIU28" s="61"/>
      <c r="MIV28" s="61"/>
      <c r="MIW28" s="61"/>
      <c r="MIX28" s="61"/>
      <c r="MIY28" s="61"/>
      <c r="MIZ28" s="61"/>
      <c r="MJA28" s="61"/>
      <c r="MJB28" s="61"/>
      <c r="MJC28" s="61"/>
      <c r="MJD28" s="61"/>
      <c r="MJE28" s="61"/>
      <c r="MJF28" s="61"/>
      <c r="MJG28" s="61"/>
      <c r="MJH28" s="61"/>
      <c r="MJI28" s="61"/>
      <c r="MJJ28" s="61"/>
      <c r="MJK28" s="61"/>
      <c r="MJL28" s="61"/>
      <c r="MJM28" s="61"/>
      <c r="MJN28" s="61"/>
      <c r="MJO28" s="61"/>
      <c r="MJP28" s="61"/>
      <c r="MJQ28" s="61"/>
      <c r="MJR28" s="61"/>
      <c r="MJS28" s="61"/>
      <c r="MJT28" s="61"/>
      <c r="MJU28" s="61"/>
      <c r="MJV28" s="61"/>
      <c r="MJW28" s="61"/>
      <c r="MJX28" s="61"/>
      <c r="MJY28" s="61"/>
      <c r="MJZ28" s="61"/>
      <c r="MKA28" s="61"/>
      <c r="MKB28" s="61"/>
      <c r="MKC28" s="61"/>
      <c r="MKD28" s="61"/>
      <c r="MKE28" s="61"/>
      <c r="MKF28" s="61"/>
      <c r="MKG28" s="61"/>
      <c r="MKH28" s="61"/>
      <c r="MKI28" s="61"/>
      <c r="MKJ28" s="61"/>
      <c r="MKK28" s="61"/>
      <c r="MKL28" s="61"/>
      <c r="MKM28" s="61"/>
      <c r="MKN28" s="61"/>
      <c r="MKO28" s="61"/>
      <c r="MKP28" s="61"/>
      <c r="MKQ28" s="61"/>
      <c r="MKR28" s="61"/>
      <c r="MKS28" s="61"/>
      <c r="MKT28" s="61"/>
      <c r="MKU28" s="61"/>
      <c r="MKV28" s="61"/>
      <c r="MKW28" s="61"/>
      <c r="MKX28" s="61"/>
      <c r="MKY28" s="61"/>
      <c r="MKZ28" s="61"/>
      <c r="MLA28" s="61"/>
      <c r="MLB28" s="61"/>
      <c r="MLC28" s="61"/>
      <c r="MLD28" s="61"/>
      <c r="MLE28" s="61"/>
      <c r="MLF28" s="61"/>
      <c r="MLG28" s="61"/>
      <c r="MLH28" s="61"/>
      <c r="MLI28" s="61"/>
      <c r="MLJ28" s="61"/>
      <c r="MLK28" s="61"/>
      <c r="MLL28" s="61"/>
      <c r="MLM28" s="61"/>
      <c r="MLN28" s="61"/>
      <c r="MLO28" s="61"/>
      <c r="MLP28" s="61"/>
      <c r="MLQ28" s="61"/>
      <c r="MLR28" s="61"/>
      <c r="MLS28" s="61"/>
      <c r="MLT28" s="61"/>
      <c r="MLU28" s="61"/>
      <c r="MLV28" s="61"/>
      <c r="MLW28" s="61"/>
      <c r="MLX28" s="61"/>
      <c r="MLY28" s="61"/>
      <c r="MLZ28" s="61"/>
      <c r="MMA28" s="61"/>
      <c r="MMB28" s="61"/>
      <c r="MMC28" s="61"/>
      <c r="MMD28" s="61"/>
      <c r="MME28" s="61"/>
      <c r="MMF28" s="61"/>
      <c r="MMG28" s="61"/>
      <c r="MMH28" s="61"/>
      <c r="MMI28" s="61"/>
      <c r="MMJ28" s="61"/>
      <c r="MMK28" s="61"/>
      <c r="MML28" s="61"/>
      <c r="MMM28" s="61"/>
      <c r="MMN28" s="61"/>
      <c r="MMO28" s="61"/>
      <c r="MMP28" s="61"/>
      <c r="MMQ28" s="61"/>
      <c r="MMR28" s="61"/>
      <c r="MMS28" s="61"/>
      <c r="MMT28" s="61"/>
      <c r="MMU28" s="61"/>
      <c r="MMV28" s="61"/>
      <c r="MMW28" s="61"/>
      <c r="MMX28" s="61"/>
      <c r="MMY28" s="61"/>
      <c r="MMZ28" s="61"/>
      <c r="MNA28" s="61"/>
      <c r="MNB28" s="61"/>
      <c r="MNC28" s="61"/>
      <c r="MND28" s="61"/>
      <c r="MNE28" s="61"/>
      <c r="MNF28" s="61"/>
      <c r="MNG28" s="61"/>
      <c r="MNH28" s="61"/>
      <c r="MNI28" s="61"/>
      <c r="MNJ28" s="61"/>
      <c r="MNK28" s="61"/>
      <c r="MNL28" s="61"/>
      <c r="MNM28" s="61"/>
      <c r="MNN28" s="61"/>
      <c r="MNO28" s="61"/>
      <c r="MNP28" s="61"/>
      <c r="MNQ28" s="61"/>
      <c r="MNR28" s="61"/>
      <c r="MNS28" s="61"/>
      <c r="MNT28" s="61"/>
      <c r="MNU28" s="61"/>
      <c r="MNV28" s="61"/>
      <c r="MNW28" s="61"/>
      <c r="MNX28" s="61"/>
      <c r="MNY28" s="61"/>
      <c r="MNZ28" s="61"/>
      <c r="MOA28" s="61"/>
      <c r="MOB28" s="61"/>
      <c r="MOC28" s="61"/>
      <c r="MOD28" s="61"/>
      <c r="MOE28" s="61"/>
      <c r="MOF28" s="61"/>
      <c r="MOG28" s="61"/>
      <c r="MOH28" s="61"/>
      <c r="MOI28" s="61"/>
      <c r="MOJ28" s="61"/>
      <c r="MOK28" s="61"/>
      <c r="MOL28" s="61"/>
      <c r="MOM28" s="61"/>
      <c r="MON28" s="61"/>
      <c r="MOO28" s="61"/>
      <c r="MOP28" s="61"/>
      <c r="MOQ28" s="61"/>
      <c r="MOR28" s="61"/>
      <c r="MOS28" s="61"/>
      <c r="MOT28" s="61"/>
      <c r="MOU28" s="61"/>
      <c r="MOV28" s="61"/>
      <c r="MOW28" s="61"/>
      <c r="MOX28" s="61"/>
      <c r="MOY28" s="61"/>
      <c r="MOZ28" s="61"/>
      <c r="MPA28" s="61"/>
      <c r="MPB28" s="61"/>
      <c r="MPC28" s="61"/>
      <c r="MPD28" s="61"/>
      <c r="MPE28" s="61"/>
      <c r="MPF28" s="61"/>
      <c r="MPG28" s="61"/>
      <c r="MPH28" s="61"/>
      <c r="MPI28" s="61"/>
      <c r="MPJ28" s="61"/>
      <c r="MPK28" s="61"/>
      <c r="MPL28" s="61"/>
      <c r="MPM28" s="61"/>
      <c r="MPN28" s="61"/>
      <c r="MPO28" s="61"/>
      <c r="MPP28" s="61"/>
      <c r="MPQ28" s="61"/>
      <c r="MPR28" s="61"/>
      <c r="MPS28" s="61"/>
      <c r="MPT28" s="61"/>
      <c r="MPU28" s="61"/>
      <c r="MPV28" s="61"/>
      <c r="MPW28" s="61"/>
      <c r="MPX28" s="61"/>
      <c r="MPY28" s="61"/>
      <c r="MPZ28" s="61"/>
      <c r="MQA28" s="61"/>
      <c r="MQB28" s="61"/>
      <c r="MQC28" s="61"/>
      <c r="MQD28" s="61"/>
      <c r="MQE28" s="61"/>
      <c r="MQF28" s="61"/>
      <c r="MQG28" s="61"/>
      <c r="MQH28" s="61"/>
      <c r="MQI28" s="61"/>
      <c r="MQJ28" s="61"/>
      <c r="MQK28" s="61"/>
      <c r="MQL28" s="61"/>
      <c r="MQM28" s="61"/>
      <c r="MQN28" s="61"/>
      <c r="MQO28" s="61"/>
      <c r="MQP28" s="61"/>
      <c r="MQQ28" s="61"/>
      <c r="MQR28" s="61"/>
      <c r="MQS28" s="61"/>
      <c r="MQT28" s="61"/>
      <c r="MQU28" s="61"/>
      <c r="MQV28" s="61"/>
      <c r="MQW28" s="61"/>
      <c r="MQX28" s="61"/>
      <c r="MQY28" s="61"/>
      <c r="MQZ28" s="61"/>
      <c r="MRA28" s="61"/>
      <c r="MRB28" s="61"/>
      <c r="MRC28" s="61"/>
      <c r="MRD28" s="61"/>
      <c r="MRE28" s="61"/>
      <c r="MRF28" s="61"/>
      <c r="MRG28" s="61"/>
      <c r="MRH28" s="61"/>
      <c r="MRI28" s="61"/>
      <c r="MRJ28" s="61"/>
      <c r="MRK28" s="61"/>
      <c r="MRL28" s="61"/>
      <c r="MRM28" s="61"/>
      <c r="MRN28" s="61"/>
      <c r="MRO28" s="61"/>
      <c r="MRP28" s="61"/>
      <c r="MRQ28" s="61"/>
      <c r="MRR28" s="61"/>
      <c r="MRS28" s="61"/>
      <c r="MRT28" s="61"/>
      <c r="MRU28" s="61"/>
      <c r="MRV28" s="61"/>
      <c r="MRW28" s="61"/>
      <c r="MRX28" s="61"/>
      <c r="MRY28" s="61"/>
      <c r="MRZ28" s="61"/>
      <c r="MSA28" s="61"/>
      <c r="MSB28" s="61"/>
      <c r="MSC28" s="61"/>
      <c r="MSD28" s="61"/>
      <c r="MSE28" s="61"/>
      <c r="MSF28" s="61"/>
      <c r="MSG28" s="61"/>
      <c r="MSH28" s="61"/>
      <c r="MSI28" s="61"/>
      <c r="MSJ28" s="61"/>
      <c r="MSK28" s="61"/>
      <c r="MSL28" s="61"/>
      <c r="MSM28" s="61"/>
      <c r="MSN28" s="61"/>
      <c r="MSO28" s="61"/>
      <c r="MSP28" s="61"/>
      <c r="MSQ28" s="61"/>
      <c r="MSR28" s="61"/>
      <c r="MSS28" s="61"/>
      <c r="MST28" s="61"/>
      <c r="MSU28" s="61"/>
      <c r="MSV28" s="61"/>
      <c r="MSW28" s="61"/>
      <c r="MSX28" s="61"/>
      <c r="MSY28" s="61"/>
      <c r="MSZ28" s="61"/>
      <c r="MTA28" s="61"/>
      <c r="MTB28" s="61"/>
      <c r="MTC28" s="61"/>
      <c r="MTD28" s="61"/>
      <c r="MTE28" s="61"/>
      <c r="MTF28" s="61"/>
      <c r="MTG28" s="61"/>
      <c r="MTH28" s="61"/>
      <c r="MTI28" s="61"/>
      <c r="MTJ28" s="61"/>
      <c r="MTK28" s="61"/>
      <c r="MTL28" s="61"/>
      <c r="MTM28" s="61"/>
      <c r="MTN28" s="61"/>
      <c r="MTO28" s="61"/>
      <c r="MTP28" s="61"/>
      <c r="MTQ28" s="61"/>
      <c r="MTR28" s="61"/>
      <c r="MTS28" s="61"/>
      <c r="MTT28" s="61"/>
      <c r="MTU28" s="61"/>
      <c r="MTV28" s="61"/>
      <c r="MTW28" s="61"/>
      <c r="MTX28" s="61"/>
      <c r="MTY28" s="61"/>
      <c r="MTZ28" s="61"/>
      <c r="MUA28" s="61"/>
      <c r="MUB28" s="61"/>
      <c r="MUC28" s="61"/>
      <c r="MUD28" s="61"/>
      <c r="MUE28" s="61"/>
      <c r="MUF28" s="61"/>
      <c r="MUG28" s="61"/>
      <c r="MUH28" s="61"/>
      <c r="MUI28" s="61"/>
      <c r="MUJ28" s="61"/>
      <c r="MUK28" s="61"/>
      <c r="MUL28" s="61"/>
      <c r="MUM28" s="61"/>
      <c r="MUN28" s="61"/>
      <c r="MUO28" s="61"/>
      <c r="MUP28" s="61"/>
      <c r="MUQ28" s="61"/>
      <c r="MUR28" s="61"/>
      <c r="MUS28" s="61"/>
      <c r="MUT28" s="61"/>
      <c r="MUU28" s="61"/>
      <c r="MUV28" s="61"/>
      <c r="MUW28" s="61"/>
      <c r="MUX28" s="61"/>
      <c r="MUY28" s="61"/>
      <c r="MUZ28" s="61"/>
      <c r="MVA28" s="61"/>
      <c r="MVB28" s="61"/>
      <c r="MVC28" s="61"/>
      <c r="MVD28" s="61"/>
      <c r="MVE28" s="61"/>
      <c r="MVF28" s="61"/>
      <c r="MVG28" s="61"/>
      <c r="MVH28" s="61"/>
      <c r="MVI28" s="61"/>
      <c r="MVJ28" s="61"/>
      <c r="MVK28" s="61"/>
      <c r="MVL28" s="61"/>
      <c r="MVM28" s="61"/>
      <c r="MVN28" s="61"/>
      <c r="MVO28" s="61"/>
      <c r="MVP28" s="61"/>
      <c r="MVQ28" s="61"/>
      <c r="MVR28" s="61"/>
      <c r="MVS28" s="61"/>
      <c r="MVT28" s="61"/>
      <c r="MVU28" s="61"/>
      <c r="MVV28" s="61"/>
      <c r="MVW28" s="61"/>
      <c r="MVX28" s="61"/>
      <c r="MVY28" s="61"/>
      <c r="MVZ28" s="61"/>
      <c r="MWA28" s="61"/>
      <c r="MWB28" s="61"/>
      <c r="MWC28" s="61"/>
      <c r="MWD28" s="61"/>
      <c r="MWE28" s="61"/>
      <c r="MWF28" s="61"/>
      <c r="MWG28" s="61"/>
      <c r="MWH28" s="61"/>
      <c r="MWI28" s="61"/>
      <c r="MWJ28" s="61"/>
      <c r="MWK28" s="61"/>
      <c r="MWL28" s="61"/>
      <c r="MWM28" s="61"/>
      <c r="MWN28" s="61"/>
      <c r="MWO28" s="61"/>
      <c r="MWP28" s="61"/>
      <c r="MWQ28" s="61"/>
      <c r="MWR28" s="61"/>
      <c r="MWS28" s="61"/>
      <c r="MWT28" s="61"/>
      <c r="MWU28" s="61"/>
      <c r="MWV28" s="61"/>
      <c r="MWW28" s="61"/>
      <c r="MWX28" s="61"/>
      <c r="MWY28" s="61"/>
      <c r="MWZ28" s="61"/>
      <c r="MXA28" s="61"/>
      <c r="MXB28" s="61"/>
      <c r="MXC28" s="61"/>
      <c r="MXD28" s="61"/>
      <c r="MXE28" s="61"/>
      <c r="MXF28" s="61"/>
      <c r="MXG28" s="61"/>
      <c r="MXH28" s="61"/>
      <c r="MXI28" s="61"/>
      <c r="MXJ28" s="61"/>
      <c r="MXK28" s="61"/>
      <c r="MXL28" s="61"/>
      <c r="MXM28" s="61"/>
      <c r="MXN28" s="61"/>
      <c r="MXO28" s="61"/>
      <c r="MXP28" s="61"/>
      <c r="MXQ28" s="61"/>
      <c r="MXR28" s="61"/>
      <c r="MXS28" s="61"/>
      <c r="MXT28" s="61"/>
      <c r="MXU28" s="61"/>
      <c r="MXV28" s="61"/>
      <c r="MXW28" s="61"/>
      <c r="MXX28" s="61"/>
      <c r="MXY28" s="61"/>
      <c r="MXZ28" s="61"/>
      <c r="MYA28" s="61"/>
      <c r="MYB28" s="61"/>
      <c r="MYC28" s="61"/>
      <c r="MYD28" s="61"/>
      <c r="MYE28" s="61"/>
      <c r="MYF28" s="61"/>
      <c r="MYG28" s="61"/>
      <c r="MYH28" s="61"/>
      <c r="MYI28" s="61"/>
      <c r="MYJ28" s="61"/>
      <c r="MYK28" s="61"/>
      <c r="MYL28" s="61"/>
      <c r="MYM28" s="61"/>
      <c r="MYN28" s="61"/>
      <c r="MYO28" s="61"/>
      <c r="MYP28" s="61"/>
      <c r="MYQ28" s="61"/>
      <c r="MYR28" s="61"/>
      <c r="MYS28" s="61"/>
      <c r="MYT28" s="61"/>
      <c r="MYU28" s="61"/>
      <c r="MYV28" s="61"/>
      <c r="MYW28" s="61"/>
      <c r="MYX28" s="61"/>
      <c r="MYY28" s="61"/>
      <c r="MYZ28" s="61"/>
      <c r="MZA28" s="61"/>
      <c r="MZB28" s="61"/>
      <c r="MZC28" s="61"/>
      <c r="MZD28" s="61"/>
      <c r="MZE28" s="61"/>
      <c r="MZF28" s="61"/>
      <c r="MZG28" s="61"/>
      <c r="MZH28" s="61"/>
      <c r="MZI28" s="61"/>
      <c r="MZJ28" s="61"/>
      <c r="MZK28" s="61"/>
      <c r="MZL28" s="61"/>
      <c r="MZM28" s="61"/>
      <c r="MZN28" s="61"/>
      <c r="MZO28" s="61"/>
      <c r="MZP28" s="61"/>
      <c r="MZQ28" s="61"/>
      <c r="MZR28" s="61"/>
      <c r="MZS28" s="61"/>
      <c r="MZT28" s="61"/>
      <c r="MZU28" s="61"/>
      <c r="MZV28" s="61"/>
      <c r="MZW28" s="61"/>
      <c r="MZX28" s="61"/>
      <c r="MZY28" s="61"/>
      <c r="MZZ28" s="61"/>
      <c r="NAA28" s="61"/>
      <c r="NAB28" s="61"/>
      <c r="NAC28" s="61"/>
      <c r="NAD28" s="61"/>
      <c r="NAE28" s="61"/>
      <c r="NAF28" s="61"/>
      <c r="NAG28" s="61"/>
      <c r="NAH28" s="61"/>
      <c r="NAI28" s="61"/>
      <c r="NAJ28" s="61"/>
      <c r="NAK28" s="61"/>
      <c r="NAL28" s="61"/>
      <c r="NAM28" s="61"/>
      <c r="NAN28" s="61"/>
      <c r="NAO28" s="61"/>
      <c r="NAP28" s="61"/>
      <c r="NAQ28" s="61"/>
      <c r="NAR28" s="61"/>
      <c r="NAS28" s="61"/>
      <c r="NAT28" s="61"/>
      <c r="NAU28" s="61"/>
      <c r="NAV28" s="61"/>
      <c r="NAW28" s="61"/>
      <c r="NAX28" s="61"/>
      <c r="NAY28" s="61"/>
      <c r="NAZ28" s="61"/>
      <c r="NBA28" s="61"/>
      <c r="NBB28" s="61"/>
      <c r="NBC28" s="61"/>
      <c r="NBD28" s="61"/>
      <c r="NBE28" s="61"/>
      <c r="NBF28" s="61"/>
      <c r="NBG28" s="61"/>
      <c r="NBH28" s="61"/>
      <c r="NBI28" s="61"/>
      <c r="NBJ28" s="61"/>
      <c r="NBK28" s="61"/>
      <c r="NBL28" s="61"/>
      <c r="NBM28" s="61"/>
      <c r="NBN28" s="61"/>
      <c r="NBO28" s="61"/>
      <c r="NBP28" s="61"/>
      <c r="NBQ28" s="61"/>
      <c r="NBR28" s="61"/>
      <c r="NBS28" s="61"/>
      <c r="NBT28" s="61"/>
      <c r="NBU28" s="61"/>
      <c r="NBV28" s="61"/>
      <c r="NBW28" s="61"/>
      <c r="NBX28" s="61"/>
      <c r="NBY28" s="61"/>
      <c r="NBZ28" s="61"/>
      <c r="NCA28" s="61"/>
      <c r="NCB28" s="61"/>
      <c r="NCC28" s="61"/>
      <c r="NCD28" s="61"/>
      <c r="NCE28" s="61"/>
      <c r="NCF28" s="61"/>
      <c r="NCG28" s="61"/>
      <c r="NCH28" s="61"/>
      <c r="NCI28" s="61"/>
      <c r="NCJ28" s="61"/>
      <c r="NCK28" s="61"/>
      <c r="NCL28" s="61"/>
      <c r="NCM28" s="61"/>
      <c r="NCN28" s="61"/>
      <c r="NCO28" s="61"/>
      <c r="NCP28" s="61"/>
      <c r="NCQ28" s="61"/>
      <c r="NCR28" s="61"/>
      <c r="NCS28" s="61"/>
      <c r="NCT28" s="61"/>
      <c r="NCU28" s="61"/>
      <c r="NCV28" s="61"/>
      <c r="NCW28" s="61"/>
      <c r="NCX28" s="61"/>
      <c r="NCY28" s="61"/>
      <c r="NCZ28" s="61"/>
      <c r="NDA28" s="61"/>
      <c r="NDB28" s="61"/>
      <c r="NDC28" s="61"/>
      <c r="NDD28" s="61"/>
      <c r="NDE28" s="61"/>
      <c r="NDF28" s="61"/>
      <c r="NDG28" s="61"/>
      <c r="NDH28" s="61"/>
      <c r="NDI28" s="61"/>
      <c r="NDJ28" s="61"/>
      <c r="NDK28" s="61"/>
      <c r="NDL28" s="61"/>
      <c r="NDM28" s="61"/>
      <c r="NDN28" s="61"/>
      <c r="NDO28" s="61"/>
      <c r="NDP28" s="61"/>
      <c r="NDQ28" s="61"/>
      <c r="NDR28" s="61"/>
      <c r="NDS28" s="61"/>
      <c r="NDT28" s="61"/>
      <c r="NDU28" s="61"/>
      <c r="NDV28" s="61"/>
      <c r="NDW28" s="61"/>
      <c r="NDX28" s="61"/>
      <c r="NDY28" s="61"/>
      <c r="NDZ28" s="61"/>
      <c r="NEA28" s="61"/>
      <c r="NEB28" s="61"/>
      <c r="NEC28" s="61"/>
      <c r="NED28" s="61"/>
      <c r="NEE28" s="61"/>
      <c r="NEF28" s="61"/>
      <c r="NEG28" s="61"/>
      <c r="NEH28" s="61"/>
      <c r="NEI28" s="61"/>
      <c r="NEJ28" s="61"/>
      <c r="NEK28" s="61"/>
      <c r="NEL28" s="61"/>
      <c r="NEM28" s="61"/>
      <c r="NEN28" s="61"/>
      <c r="NEO28" s="61"/>
      <c r="NEP28" s="61"/>
      <c r="NEQ28" s="61"/>
      <c r="NER28" s="61"/>
      <c r="NES28" s="61"/>
      <c r="NET28" s="61"/>
      <c r="NEU28" s="61"/>
      <c r="NEV28" s="61"/>
      <c r="NEW28" s="61"/>
      <c r="NEX28" s="61"/>
      <c r="NEY28" s="61"/>
      <c r="NEZ28" s="61"/>
      <c r="NFA28" s="61"/>
      <c r="NFB28" s="61"/>
      <c r="NFC28" s="61"/>
      <c r="NFD28" s="61"/>
      <c r="NFE28" s="61"/>
      <c r="NFF28" s="61"/>
      <c r="NFG28" s="61"/>
      <c r="NFH28" s="61"/>
      <c r="NFI28" s="61"/>
      <c r="NFJ28" s="61"/>
      <c r="NFK28" s="61"/>
      <c r="NFL28" s="61"/>
      <c r="NFM28" s="61"/>
      <c r="NFN28" s="61"/>
      <c r="NFO28" s="61"/>
      <c r="NFP28" s="61"/>
      <c r="NFQ28" s="61"/>
      <c r="NFR28" s="61"/>
      <c r="NFS28" s="61"/>
      <c r="NFT28" s="61"/>
      <c r="NFU28" s="61"/>
      <c r="NFV28" s="61"/>
      <c r="NFW28" s="61"/>
      <c r="NFX28" s="61"/>
      <c r="NFY28" s="61"/>
      <c r="NFZ28" s="61"/>
      <c r="NGA28" s="61"/>
      <c r="NGB28" s="61"/>
      <c r="NGC28" s="61"/>
      <c r="NGD28" s="61"/>
      <c r="NGE28" s="61"/>
      <c r="NGF28" s="61"/>
      <c r="NGG28" s="61"/>
      <c r="NGH28" s="61"/>
      <c r="NGI28" s="61"/>
      <c r="NGJ28" s="61"/>
      <c r="NGK28" s="61"/>
      <c r="NGL28" s="61"/>
      <c r="NGM28" s="61"/>
      <c r="NGN28" s="61"/>
      <c r="NGO28" s="61"/>
      <c r="NGP28" s="61"/>
      <c r="NGQ28" s="61"/>
      <c r="NGR28" s="61"/>
      <c r="NGS28" s="61"/>
      <c r="NGT28" s="61"/>
      <c r="NGU28" s="61"/>
      <c r="NGV28" s="61"/>
      <c r="NGW28" s="61"/>
      <c r="NGX28" s="61"/>
      <c r="NGY28" s="61"/>
      <c r="NGZ28" s="61"/>
      <c r="NHA28" s="61"/>
      <c r="NHB28" s="61"/>
      <c r="NHC28" s="61"/>
      <c r="NHD28" s="61"/>
      <c r="NHE28" s="61"/>
      <c r="NHF28" s="61"/>
      <c r="NHG28" s="61"/>
      <c r="NHH28" s="61"/>
      <c r="NHI28" s="61"/>
      <c r="NHJ28" s="61"/>
      <c r="NHK28" s="61"/>
      <c r="NHL28" s="61"/>
      <c r="NHM28" s="61"/>
      <c r="NHN28" s="61"/>
      <c r="NHO28" s="61"/>
      <c r="NHP28" s="61"/>
      <c r="NHQ28" s="61"/>
      <c r="NHR28" s="61"/>
      <c r="NHS28" s="61"/>
      <c r="NHT28" s="61"/>
      <c r="NHU28" s="61"/>
      <c r="NHV28" s="61"/>
      <c r="NHW28" s="61"/>
      <c r="NHX28" s="61"/>
      <c r="NHY28" s="61"/>
      <c r="NHZ28" s="61"/>
      <c r="NIA28" s="61"/>
      <c r="NIB28" s="61"/>
      <c r="NIC28" s="61"/>
      <c r="NID28" s="61"/>
      <c r="NIE28" s="61"/>
      <c r="NIF28" s="61"/>
      <c r="NIG28" s="61"/>
      <c r="NIH28" s="61"/>
      <c r="NII28" s="61"/>
      <c r="NIJ28" s="61"/>
      <c r="NIK28" s="61"/>
      <c r="NIL28" s="61"/>
      <c r="NIM28" s="61"/>
      <c r="NIN28" s="61"/>
      <c r="NIO28" s="61"/>
      <c r="NIP28" s="61"/>
      <c r="NIQ28" s="61"/>
      <c r="NIR28" s="61"/>
      <c r="NIS28" s="61"/>
      <c r="NIT28" s="61"/>
      <c r="NIU28" s="61"/>
      <c r="NIV28" s="61"/>
      <c r="NIW28" s="61"/>
      <c r="NIX28" s="61"/>
      <c r="NIY28" s="61"/>
      <c r="NIZ28" s="61"/>
      <c r="NJA28" s="61"/>
      <c r="NJB28" s="61"/>
      <c r="NJC28" s="61"/>
      <c r="NJD28" s="61"/>
      <c r="NJE28" s="61"/>
      <c r="NJF28" s="61"/>
      <c r="NJG28" s="61"/>
      <c r="NJH28" s="61"/>
      <c r="NJI28" s="61"/>
      <c r="NJJ28" s="61"/>
      <c r="NJK28" s="61"/>
      <c r="NJL28" s="61"/>
      <c r="NJM28" s="61"/>
      <c r="NJN28" s="61"/>
      <c r="NJO28" s="61"/>
      <c r="NJP28" s="61"/>
      <c r="NJQ28" s="61"/>
      <c r="NJR28" s="61"/>
      <c r="NJS28" s="61"/>
      <c r="NJT28" s="61"/>
      <c r="NJU28" s="61"/>
      <c r="NJV28" s="61"/>
      <c r="NJW28" s="61"/>
      <c r="NJX28" s="61"/>
      <c r="NJY28" s="61"/>
      <c r="NJZ28" s="61"/>
      <c r="NKA28" s="61"/>
      <c r="NKB28" s="61"/>
      <c r="NKC28" s="61"/>
      <c r="NKD28" s="61"/>
      <c r="NKE28" s="61"/>
      <c r="NKF28" s="61"/>
      <c r="NKG28" s="61"/>
      <c r="NKH28" s="61"/>
      <c r="NKI28" s="61"/>
      <c r="NKJ28" s="61"/>
      <c r="NKK28" s="61"/>
      <c r="NKL28" s="61"/>
      <c r="NKM28" s="61"/>
      <c r="NKN28" s="61"/>
      <c r="NKO28" s="61"/>
      <c r="NKP28" s="61"/>
      <c r="NKQ28" s="61"/>
      <c r="NKR28" s="61"/>
      <c r="NKS28" s="61"/>
      <c r="NKT28" s="61"/>
      <c r="NKU28" s="61"/>
      <c r="NKV28" s="61"/>
      <c r="NKW28" s="61"/>
      <c r="NKX28" s="61"/>
      <c r="NKY28" s="61"/>
      <c r="NKZ28" s="61"/>
      <c r="NLA28" s="61"/>
      <c r="NLB28" s="61"/>
      <c r="NLC28" s="61"/>
      <c r="NLD28" s="61"/>
      <c r="NLE28" s="61"/>
      <c r="NLF28" s="61"/>
      <c r="NLG28" s="61"/>
      <c r="NLH28" s="61"/>
      <c r="NLI28" s="61"/>
      <c r="NLJ28" s="61"/>
      <c r="NLK28" s="61"/>
      <c r="NLL28" s="61"/>
      <c r="NLM28" s="61"/>
      <c r="NLN28" s="61"/>
      <c r="NLO28" s="61"/>
      <c r="NLP28" s="61"/>
      <c r="NLQ28" s="61"/>
      <c r="NLR28" s="61"/>
      <c r="NLS28" s="61"/>
      <c r="NLT28" s="61"/>
      <c r="NLU28" s="61"/>
      <c r="NLV28" s="61"/>
      <c r="NLW28" s="61"/>
      <c r="NLX28" s="61"/>
      <c r="NLY28" s="61"/>
      <c r="NLZ28" s="61"/>
      <c r="NMA28" s="61"/>
      <c r="NMB28" s="61"/>
      <c r="NMC28" s="61"/>
      <c r="NMD28" s="61"/>
      <c r="NME28" s="61"/>
      <c r="NMF28" s="61"/>
      <c r="NMG28" s="61"/>
      <c r="NMH28" s="61"/>
      <c r="NMI28" s="61"/>
      <c r="NMJ28" s="61"/>
      <c r="NMK28" s="61"/>
      <c r="NML28" s="61"/>
      <c r="NMM28" s="61"/>
      <c r="NMN28" s="61"/>
      <c r="NMO28" s="61"/>
      <c r="NMP28" s="61"/>
      <c r="NMQ28" s="61"/>
      <c r="NMR28" s="61"/>
      <c r="NMS28" s="61"/>
      <c r="NMT28" s="61"/>
      <c r="NMU28" s="61"/>
      <c r="NMV28" s="61"/>
      <c r="NMW28" s="61"/>
      <c r="NMX28" s="61"/>
      <c r="NMY28" s="61"/>
      <c r="NMZ28" s="61"/>
      <c r="NNA28" s="61"/>
      <c r="NNB28" s="61"/>
      <c r="NNC28" s="61"/>
      <c r="NND28" s="61"/>
      <c r="NNE28" s="61"/>
      <c r="NNF28" s="61"/>
      <c r="NNG28" s="61"/>
      <c r="NNH28" s="61"/>
      <c r="NNI28" s="61"/>
      <c r="NNJ28" s="61"/>
      <c r="NNK28" s="61"/>
      <c r="NNL28" s="61"/>
      <c r="NNM28" s="61"/>
      <c r="NNN28" s="61"/>
      <c r="NNO28" s="61"/>
      <c r="NNP28" s="61"/>
      <c r="NNQ28" s="61"/>
      <c r="NNR28" s="61"/>
      <c r="NNS28" s="61"/>
      <c r="NNT28" s="61"/>
      <c r="NNU28" s="61"/>
      <c r="NNV28" s="61"/>
      <c r="NNW28" s="61"/>
      <c r="NNX28" s="61"/>
      <c r="NNY28" s="61"/>
      <c r="NNZ28" s="61"/>
      <c r="NOA28" s="61"/>
      <c r="NOB28" s="61"/>
      <c r="NOC28" s="61"/>
      <c r="NOD28" s="61"/>
      <c r="NOE28" s="61"/>
      <c r="NOF28" s="61"/>
      <c r="NOG28" s="61"/>
      <c r="NOH28" s="61"/>
      <c r="NOI28" s="61"/>
      <c r="NOJ28" s="61"/>
      <c r="NOK28" s="61"/>
      <c r="NOL28" s="61"/>
      <c r="NOM28" s="61"/>
      <c r="NON28" s="61"/>
      <c r="NOO28" s="61"/>
      <c r="NOP28" s="61"/>
      <c r="NOQ28" s="61"/>
      <c r="NOR28" s="61"/>
      <c r="NOS28" s="61"/>
      <c r="NOT28" s="61"/>
      <c r="NOU28" s="61"/>
      <c r="NOV28" s="61"/>
      <c r="NOW28" s="61"/>
      <c r="NOX28" s="61"/>
      <c r="NOY28" s="61"/>
      <c r="NOZ28" s="61"/>
      <c r="NPA28" s="61"/>
      <c r="NPB28" s="61"/>
      <c r="NPC28" s="61"/>
      <c r="NPD28" s="61"/>
      <c r="NPE28" s="61"/>
      <c r="NPF28" s="61"/>
      <c r="NPG28" s="61"/>
      <c r="NPH28" s="61"/>
      <c r="NPI28" s="61"/>
      <c r="NPJ28" s="61"/>
      <c r="NPK28" s="61"/>
      <c r="NPL28" s="61"/>
      <c r="NPM28" s="61"/>
      <c r="NPN28" s="61"/>
      <c r="NPO28" s="61"/>
      <c r="NPP28" s="61"/>
      <c r="NPQ28" s="61"/>
      <c r="NPR28" s="61"/>
      <c r="NPS28" s="61"/>
      <c r="NPT28" s="61"/>
      <c r="NPU28" s="61"/>
      <c r="NPV28" s="61"/>
      <c r="NPW28" s="61"/>
      <c r="NPX28" s="61"/>
      <c r="NPY28" s="61"/>
      <c r="NPZ28" s="61"/>
      <c r="NQA28" s="61"/>
      <c r="NQB28" s="61"/>
      <c r="NQC28" s="61"/>
      <c r="NQD28" s="61"/>
      <c r="NQE28" s="61"/>
      <c r="NQF28" s="61"/>
      <c r="NQG28" s="61"/>
      <c r="NQH28" s="61"/>
      <c r="NQI28" s="61"/>
      <c r="NQJ28" s="61"/>
      <c r="NQK28" s="61"/>
      <c r="NQL28" s="61"/>
      <c r="NQM28" s="61"/>
      <c r="NQN28" s="61"/>
      <c r="NQO28" s="61"/>
      <c r="NQP28" s="61"/>
      <c r="NQQ28" s="61"/>
      <c r="NQR28" s="61"/>
      <c r="NQS28" s="61"/>
      <c r="NQT28" s="61"/>
      <c r="NQU28" s="61"/>
      <c r="NQV28" s="61"/>
      <c r="NQW28" s="61"/>
      <c r="NQX28" s="61"/>
      <c r="NQY28" s="61"/>
      <c r="NQZ28" s="61"/>
      <c r="NRA28" s="61"/>
      <c r="NRB28" s="61"/>
      <c r="NRC28" s="61"/>
      <c r="NRD28" s="61"/>
      <c r="NRE28" s="61"/>
      <c r="NRF28" s="61"/>
      <c r="NRG28" s="61"/>
      <c r="NRH28" s="61"/>
      <c r="NRI28" s="61"/>
      <c r="NRJ28" s="61"/>
      <c r="NRK28" s="61"/>
      <c r="NRL28" s="61"/>
      <c r="NRM28" s="61"/>
      <c r="NRN28" s="61"/>
      <c r="NRO28" s="61"/>
      <c r="NRP28" s="61"/>
      <c r="NRQ28" s="61"/>
      <c r="NRR28" s="61"/>
      <c r="NRS28" s="61"/>
      <c r="NRT28" s="61"/>
      <c r="NRU28" s="61"/>
      <c r="NRV28" s="61"/>
      <c r="NRW28" s="61"/>
      <c r="NRX28" s="61"/>
      <c r="NRY28" s="61"/>
      <c r="NRZ28" s="61"/>
      <c r="NSA28" s="61"/>
      <c r="NSB28" s="61"/>
      <c r="NSC28" s="61"/>
      <c r="NSD28" s="61"/>
      <c r="NSE28" s="61"/>
      <c r="NSF28" s="61"/>
      <c r="NSG28" s="61"/>
      <c r="NSH28" s="61"/>
      <c r="NSI28" s="61"/>
      <c r="NSJ28" s="61"/>
      <c r="NSK28" s="61"/>
      <c r="NSL28" s="61"/>
      <c r="NSM28" s="61"/>
      <c r="NSN28" s="61"/>
      <c r="NSO28" s="61"/>
      <c r="NSP28" s="61"/>
      <c r="NSQ28" s="61"/>
      <c r="NSR28" s="61"/>
      <c r="NSS28" s="61"/>
      <c r="NST28" s="61"/>
      <c r="NSU28" s="61"/>
      <c r="NSV28" s="61"/>
      <c r="NSW28" s="61"/>
      <c r="NSX28" s="61"/>
      <c r="NSY28" s="61"/>
      <c r="NSZ28" s="61"/>
      <c r="NTA28" s="61"/>
      <c r="NTB28" s="61"/>
      <c r="NTC28" s="61"/>
      <c r="NTD28" s="61"/>
      <c r="NTE28" s="61"/>
      <c r="NTF28" s="61"/>
      <c r="NTG28" s="61"/>
      <c r="NTH28" s="61"/>
      <c r="NTI28" s="61"/>
      <c r="NTJ28" s="61"/>
      <c r="NTK28" s="61"/>
      <c r="NTL28" s="61"/>
      <c r="NTM28" s="61"/>
      <c r="NTN28" s="61"/>
      <c r="NTO28" s="61"/>
      <c r="NTP28" s="61"/>
      <c r="NTQ28" s="61"/>
      <c r="NTR28" s="61"/>
      <c r="NTS28" s="61"/>
      <c r="NTT28" s="61"/>
      <c r="NTU28" s="61"/>
      <c r="NTV28" s="61"/>
      <c r="NTW28" s="61"/>
      <c r="NTX28" s="61"/>
      <c r="NTY28" s="61"/>
      <c r="NTZ28" s="61"/>
      <c r="NUA28" s="61"/>
      <c r="NUB28" s="61"/>
      <c r="NUC28" s="61"/>
      <c r="NUD28" s="61"/>
      <c r="NUE28" s="61"/>
      <c r="NUF28" s="61"/>
      <c r="NUG28" s="61"/>
      <c r="NUH28" s="61"/>
      <c r="NUI28" s="61"/>
      <c r="NUJ28" s="61"/>
      <c r="NUK28" s="61"/>
      <c r="NUL28" s="61"/>
      <c r="NUM28" s="61"/>
      <c r="NUN28" s="61"/>
      <c r="NUO28" s="61"/>
      <c r="NUP28" s="61"/>
      <c r="NUQ28" s="61"/>
      <c r="NUR28" s="61"/>
      <c r="NUS28" s="61"/>
      <c r="NUT28" s="61"/>
      <c r="NUU28" s="61"/>
      <c r="NUV28" s="61"/>
      <c r="NUW28" s="61"/>
      <c r="NUX28" s="61"/>
      <c r="NUY28" s="61"/>
      <c r="NUZ28" s="61"/>
      <c r="NVA28" s="61"/>
      <c r="NVB28" s="61"/>
      <c r="NVC28" s="61"/>
      <c r="NVD28" s="61"/>
      <c r="NVE28" s="61"/>
      <c r="NVF28" s="61"/>
      <c r="NVG28" s="61"/>
      <c r="NVH28" s="61"/>
      <c r="NVI28" s="61"/>
      <c r="NVJ28" s="61"/>
      <c r="NVK28" s="61"/>
      <c r="NVL28" s="61"/>
      <c r="NVM28" s="61"/>
      <c r="NVN28" s="61"/>
      <c r="NVO28" s="61"/>
      <c r="NVP28" s="61"/>
      <c r="NVQ28" s="61"/>
      <c r="NVR28" s="61"/>
      <c r="NVS28" s="61"/>
      <c r="NVT28" s="61"/>
      <c r="NVU28" s="61"/>
      <c r="NVV28" s="61"/>
      <c r="NVW28" s="61"/>
      <c r="NVX28" s="61"/>
      <c r="NVY28" s="61"/>
      <c r="NVZ28" s="61"/>
      <c r="NWA28" s="61"/>
      <c r="NWB28" s="61"/>
      <c r="NWC28" s="61"/>
      <c r="NWD28" s="61"/>
      <c r="NWE28" s="61"/>
      <c r="NWF28" s="61"/>
      <c r="NWG28" s="61"/>
      <c r="NWH28" s="61"/>
      <c r="NWI28" s="61"/>
      <c r="NWJ28" s="61"/>
      <c r="NWK28" s="61"/>
      <c r="NWL28" s="61"/>
      <c r="NWM28" s="61"/>
      <c r="NWN28" s="61"/>
      <c r="NWO28" s="61"/>
      <c r="NWP28" s="61"/>
      <c r="NWQ28" s="61"/>
      <c r="NWR28" s="61"/>
      <c r="NWS28" s="61"/>
      <c r="NWT28" s="61"/>
      <c r="NWU28" s="61"/>
      <c r="NWV28" s="61"/>
      <c r="NWW28" s="61"/>
      <c r="NWX28" s="61"/>
      <c r="NWY28" s="61"/>
      <c r="NWZ28" s="61"/>
      <c r="NXA28" s="61"/>
      <c r="NXB28" s="61"/>
      <c r="NXC28" s="61"/>
      <c r="NXD28" s="61"/>
      <c r="NXE28" s="61"/>
      <c r="NXF28" s="61"/>
      <c r="NXG28" s="61"/>
      <c r="NXH28" s="61"/>
      <c r="NXI28" s="61"/>
      <c r="NXJ28" s="61"/>
      <c r="NXK28" s="61"/>
      <c r="NXL28" s="61"/>
      <c r="NXM28" s="61"/>
      <c r="NXN28" s="61"/>
      <c r="NXO28" s="61"/>
      <c r="NXP28" s="61"/>
      <c r="NXQ28" s="61"/>
      <c r="NXR28" s="61"/>
      <c r="NXS28" s="61"/>
      <c r="NXT28" s="61"/>
      <c r="NXU28" s="61"/>
      <c r="NXV28" s="61"/>
      <c r="NXW28" s="61"/>
      <c r="NXX28" s="61"/>
      <c r="NXY28" s="61"/>
      <c r="NXZ28" s="61"/>
      <c r="NYA28" s="61"/>
      <c r="NYB28" s="61"/>
      <c r="NYC28" s="61"/>
      <c r="NYD28" s="61"/>
      <c r="NYE28" s="61"/>
      <c r="NYF28" s="61"/>
      <c r="NYG28" s="61"/>
      <c r="NYH28" s="61"/>
      <c r="NYI28" s="61"/>
      <c r="NYJ28" s="61"/>
      <c r="NYK28" s="61"/>
      <c r="NYL28" s="61"/>
      <c r="NYM28" s="61"/>
      <c r="NYN28" s="61"/>
      <c r="NYO28" s="61"/>
      <c r="NYP28" s="61"/>
      <c r="NYQ28" s="61"/>
      <c r="NYR28" s="61"/>
      <c r="NYS28" s="61"/>
      <c r="NYT28" s="61"/>
      <c r="NYU28" s="61"/>
      <c r="NYV28" s="61"/>
      <c r="NYW28" s="61"/>
      <c r="NYX28" s="61"/>
      <c r="NYY28" s="61"/>
      <c r="NYZ28" s="61"/>
      <c r="NZA28" s="61"/>
      <c r="NZB28" s="61"/>
      <c r="NZC28" s="61"/>
      <c r="NZD28" s="61"/>
      <c r="NZE28" s="61"/>
      <c r="NZF28" s="61"/>
      <c r="NZG28" s="61"/>
      <c r="NZH28" s="61"/>
      <c r="NZI28" s="61"/>
      <c r="NZJ28" s="61"/>
      <c r="NZK28" s="61"/>
      <c r="NZL28" s="61"/>
      <c r="NZM28" s="61"/>
      <c r="NZN28" s="61"/>
      <c r="NZO28" s="61"/>
      <c r="NZP28" s="61"/>
      <c r="NZQ28" s="61"/>
      <c r="NZR28" s="61"/>
      <c r="NZS28" s="61"/>
      <c r="NZT28" s="61"/>
      <c r="NZU28" s="61"/>
      <c r="NZV28" s="61"/>
      <c r="NZW28" s="61"/>
      <c r="NZX28" s="61"/>
      <c r="NZY28" s="61"/>
      <c r="NZZ28" s="61"/>
      <c r="OAA28" s="61"/>
      <c r="OAB28" s="61"/>
      <c r="OAC28" s="61"/>
      <c r="OAD28" s="61"/>
      <c r="OAE28" s="61"/>
      <c r="OAF28" s="61"/>
      <c r="OAG28" s="61"/>
      <c r="OAH28" s="61"/>
      <c r="OAI28" s="61"/>
      <c r="OAJ28" s="61"/>
      <c r="OAK28" s="61"/>
      <c r="OAL28" s="61"/>
      <c r="OAM28" s="61"/>
      <c r="OAN28" s="61"/>
      <c r="OAO28" s="61"/>
      <c r="OAP28" s="61"/>
      <c r="OAQ28" s="61"/>
      <c r="OAR28" s="61"/>
      <c r="OAS28" s="61"/>
      <c r="OAT28" s="61"/>
      <c r="OAU28" s="61"/>
      <c r="OAV28" s="61"/>
      <c r="OAW28" s="61"/>
      <c r="OAX28" s="61"/>
      <c r="OAY28" s="61"/>
      <c r="OAZ28" s="61"/>
      <c r="OBA28" s="61"/>
      <c r="OBB28" s="61"/>
      <c r="OBC28" s="61"/>
      <c r="OBD28" s="61"/>
      <c r="OBE28" s="61"/>
      <c r="OBF28" s="61"/>
      <c r="OBG28" s="61"/>
      <c r="OBH28" s="61"/>
      <c r="OBI28" s="61"/>
      <c r="OBJ28" s="61"/>
      <c r="OBK28" s="61"/>
      <c r="OBL28" s="61"/>
      <c r="OBM28" s="61"/>
      <c r="OBN28" s="61"/>
      <c r="OBO28" s="61"/>
      <c r="OBP28" s="61"/>
      <c r="OBQ28" s="61"/>
      <c r="OBR28" s="61"/>
      <c r="OBS28" s="61"/>
      <c r="OBT28" s="61"/>
      <c r="OBU28" s="61"/>
      <c r="OBV28" s="61"/>
      <c r="OBW28" s="61"/>
      <c r="OBX28" s="61"/>
      <c r="OBY28" s="61"/>
      <c r="OBZ28" s="61"/>
      <c r="OCA28" s="61"/>
      <c r="OCB28" s="61"/>
      <c r="OCC28" s="61"/>
      <c r="OCD28" s="61"/>
      <c r="OCE28" s="61"/>
      <c r="OCF28" s="61"/>
      <c r="OCG28" s="61"/>
      <c r="OCH28" s="61"/>
      <c r="OCI28" s="61"/>
      <c r="OCJ28" s="61"/>
      <c r="OCK28" s="61"/>
      <c r="OCL28" s="61"/>
      <c r="OCM28" s="61"/>
      <c r="OCN28" s="61"/>
      <c r="OCO28" s="61"/>
      <c r="OCP28" s="61"/>
      <c r="OCQ28" s="61"/>
      <c r="OCR28" s="61"/>
      <c r="OCS28" s="61"/>
      <c r="OCT28" s="61"/>
      <c r="OCU28" s="61"/>
      <c r="OCV28" s="61"/>
      <c r="OCW28" s="61"/>
      <c r="OCX28" s="61"/>
      <c r="OCY28" s="61"/>
      <c r="OCZ28" s="61"/>
      <c r="ODA28" s="61"/>
      <c r="ODB28" s="61"/>
      <c r="ODC28" s="61"/>
      <c r="ODD28" s="61"/>
      <c r="ODE28" s="61"/>
      <c r="ODF28" s="61"/>
      <c r="ODG28" s="61"/>
      <c r="ODH28" s="61"/>
      <c r="ODI28" s="61"/>
      <c r="ODJ28" s="61"/>
      <c r="ODK28" s="61"/>
      <c r="ODL28" s="61"/>
      <c r="ODM28" s="61"/>
      <c r="ODN28" s="61"/>
      <c r="ODO28" s="61"/>
      <c r="ODP28" s="61"/>
      <c r="ODQ28" s="61"/>
      <c r="ODR28" s="61"/>
      <c r="ODS28" s="61"/>
      <c r="ODT28" s="61"/>
      <c r="ODU28" s="61"/>
      <c r="ODV28" s="61"/>
      <c r="ODW28" s="61"/>
      <c r="ODX28" s="61"/>
      <c r="ODY28" s="61"/>
      <c r="ODZ28" s="61"/>
      <c r="OEA28" s="61"/>
      <c r="OEB28" s="61"/>
      <c r="OEC28" s="61"/>
      <c r="OED28" s="61"/>
      <c r="OEE28" s="61"/>
      <c r="OEF28" s="61"/>
      <c r="OEG28" s="61"/>
      <c r="OEH28" s="61"/>
      <c r="OEI28" s="61"/>
      <c r="OEJ28" s="61"/>
      <c r="OEK28" s="61"/>
      <c r="OEL28" s="61"/>
      <c r="OEM28" s="61"/>
      <c r="OEN28" s="61"/>
      <c r="OEO28" s="61"/>
      <c r="OEP28" s="61"/>
      <c r="OEQ28" s="61"/>
      <c r="OER28" s="61"/>
      <c r="OES28" s="61"/>
      <c r="OET28" s="61"/>
      <c r="OEU28" s="61"/>
      <c r="OEV28" s="61"/>
      <c r="OEW28" s="61"/>
      <c r="OEX28" s="61"/>
      <c r="OEY28" s="61"/>
      <c r="OEZ28" s="61"/>
      <c r="OFA28" s="61"/>
      <c r="OFB28" s="61"/>
      <c r="OFC28" s="61"/>
      <c r="OFD28" s="61"/>
      <c r="OFE28" s="61"/>
      <c r="OFF28" s="61"/>
      <c r="OFG28" s="61"/>
      <c r="OFH28" s="61"/>
      <c r="OFI28" s="61"/>
      <c r="OFJ28" s="61"/>
      <c r="OFK28" s="61"/>
      <c r="OFL28" s="61"/>
      <c r="OFM28" s="61"/>
      <c r="OFN28" s="61"/>
      <c r="OFO28" s="61"/>
      <c r="OFP28" s="61"/>
      <c r="OFQ28" s="61"/>
      <c r="OFR28" s="61"/>
      <c r="OFS28" s="61"/>
      <c r="OFT28" s="61"/>
      <c r="OFU28" s="61"/>
      <c r="OFV28" s="61"/>
      <c r="OFW28" s="61"/>
      <c r="OFX28" s="61"/>
      <c r="OFY28" s="61"/>
      <c r="OFZ28" s="61"/>
      <c r="OGA28" s="61"/>
      <c r="OGB28" s="61"/>
      <c r="OGC28" s="61"/>
      <c r="OGD28" s="61"/>
      <c r="OGE28" s="61"/>
      <c r="OGF28" s="61"/>
      <c r="OGG28" s="61"/>
      <c r="OGH28" s="61"/>
      <c r="OGI28" s="61"/>
      <c r="OGJ28" s="61"/>
      <c r="OGK28" s="61"/>
      <c r="OGL28" s="61"/>
      <c r="OGM28" s="61"/>
      <c r="OGN28" s="61"/>
      <c r="OGO28" s="61"/>
      <c r="OGP28" s="61"/>
      <c r="OGQ28" s="61"/>
      <c r="OGR28" s="61"/>
      <c r="OGS28" s="61"/>
      <c r="OGT28" s="61"/>
      <c r="OGU28" s="61"/>
      <c r="OGV28" s="61"/>
      <c r="OGW28" s="61"/>
      <c r="OGX28" s="61"/>
      <c r="OGY28" s="61"/>
      <c r="OGZ28" s="61"/>
      <c r="OHA28" s="61"/>
      <c r="OHB28" s="61"/>
      <c r="OHC28" s="61"/>
      <c r="OHD28" s="61"/>
      <c r="OHE28" s="61"/>
      <c r="OHF28" s="61"/>
      <c r="OHG28" s="61"/>
      <c r="OHH28" s="61"/>
      <c r="OHI28" s="61"/>
      <c r="OHJ28" s="61"/>
      <c r="OHK28" s="61"/>
      <c r="OHL28" s="61"/>
      <c r="OHM28" s="61"/>
      <c r="OHN28" s="61"/>
      <c r="OHO28" s="61"/>
      <c r="OHP28" s="61"/>
      <c r="OHQ28" s="61"/>
      <c r="OHR28" s="61"/>
      <c r="OHS28" s="61"/>
      <c r="OHT28" s="61"/>
      <c r="OHU28" s="61"/>
      <c r="OHV28" s="61"/>
      <c r="OHW28" s="61"/>
      <c r="OHX28" s="61"/>
      <c r="OHY28" s="61"/>
      <c r="OHZ28" s="61"/>
      <c r="OIA28" s="61"/>
      <c r="OIB28" s="61"/>
      <c r="OIC28" s="61"/>
      <c r="OID28" s="61"/>
      <c r="OIE28" s="61"/>
      <c r="OIF28" s="61"/>
      <c r="OIG28" s="61"/>
      <c r="OIH28" s="61"/>
      <c r="OII28" s="61"/>
      <c r="OIJ28" s="61"/>
      <c r="OIK28" s="61"/>
      <c r="OIL28" s="61"/>
      <c r="OIM28" s="61"/>
      <c r="OIN28" s="61"/>
      <c r="OIO28" s="61"/>
      <c r="OIP28" s="61"/>
      <c r="OIQ28" s="61"/>
      <c r="OIR28" s="61"/>
      <c r="OIS28" s="61"/>
      <c r="OIT28" s="61"/>
      <c r="OIU28" s="61"/>
      <c r="OIV28" s="61"/>
      <c r="OIW28" s="61"/>
      <c r="OIX28" s="61"/>
      <c r="OIY28" s="61"/>
      <c r="OIZ28" s="61"/>
      <c r="OJA28" s="61"/>
      <c r="OJB28" s="61"/>
      <c r="OJC28" s="61"/>
      <c r="OJD28" s="61"/>
      <c r="OJE28" s="61"/>
      <c r="OJF28" s="61"/>
      <c r="OJG28" s="61"/>
      <c r="OJH28" s="61"/>
      <c r="OJI28" s="61"/>
      <c r="OJJ28" s="61"/>
      <c r="OJK28" s="61"/>
      <c r="OJL28" s="61"/>
      <c r="OJM28" s="61"/>
      <c r="OJN28" s="61"/>
      <c r="OJO28" s="61"/>
      <c r="OJP28" s="61"/>
      <c r="OJQ28" s="61"/>
      <c r="OJR28" s="61"/>
      <c r="OJS28" s="61"/>
      <c r="OJT28" s="61"/>
      <c r="OJU28" s="61"/>
      <c r="OJV28" s="61"/>
      <c r="OJW28" s="61"/>
      <c r="OJX28" s="61"/>
      <c r="OJY28" s="61"/>
      <c r="OJZ28" s="61"/>
      <c r="OKA28" s="61"/>
      <c r="OKB28" s="61"/>
      <c r="OKC28" s="61"/>
      <c r="OKD28" s="61"/>
      <c r="OKE28" s="61"/>
      <c r="OKF28" s="61"/>
      <c r="OKG28" s="61"/>
      <c r="OKH28" s="61"/>
      <c r="OKI28" s="61"/>
      <c r="OKJ28" s="61"/>
      <c r="OKK28" s="61"/>
      <c r="OKL28" s="61"/>
      <c r="OKM28" s="61"/>
      <c r="OKN28" s="61"/>
      <c r="OKO28" s="61"/>
      <c r="OKP28" s="61"/>
      <c r="OKQ28" s="61"/>
      <c r="OKR28" s="61"/>
      <c r="OKS28" s="61"/>
      <c r="OKT28" s="61"/>
      <c r="OKU28" s="61"/>
      <c r="OKV28" s="61"/>
      <c r="OKW28" s="61"/>
      <c r="OKX28" s="61"/>
      <c r="OKY28" s="61"/>
      <c r="OKZ28" s="61"/>
      <c r="OLA28" s="61"/>
      <c r="OLB28" s="61"/>
      <c r="OLC28" s="61"/>
      <c r="OLD28" s="61"/>
      <c r="OLE28" s="61"/>
      <c r="OLF28" s="61"/>
      <c r="OLG28" s="61"/>
      <c r="OLH28" s="61"/>
      <c r="OLI28" s="61"/>
      <c r="OLJ28" s="61"/>
      <c r="OLK28" s="61"/>
      <c r="OLL28" s="61"/>
      <c r="OLM28" s="61"/>
      <c r="OLN28" s="61"/>
      <c r="OLO28" s="61"/>
      <c r="OLP28" s="61"/>
      <c r="OLQ28" s="61"/>
      <c r="OLR28" s="61"/>
      <c r="OLS28" s="61"/>
      <c r="OLT28" s="61"/>
      <c r="OLU28" s="61"/>
      <c r="OLV28" s="61"/>
      <c r="OLW28" s="61"/>
      <c r="OLX28" s="61"/>
      <c r="OLY28" s="61"/>
      <c r="OLZ28" s="61"/>
      <c r="OMA28" s="61"/>
      <c r="OMB28" s="61"/>
      <c r="OMC28" s="61"/>
      <c r="OMD28" s="61"/>
      <c r="OME28" s="61"/>
      <c r="OMF28" s="61"/>
      <c r="OMG28" s="61"/>
      <c r="OMH28" s="61"/>
      <c r="OMI28" s="61"/>
      <c r="OMJ28" s="61"/>
      <c r="OMK28" s="61"/>
      <c r="OML28" s="61"/>
      <c r="OMM28" s="61"/>
      <c r="OMN28" s="61"/>
      <c r="OMO28" s="61"/>
      <c r="OMP28" s="61"/>
      <c r="OMQ28" s="61"/>
      <c r="OMR28" s="61"/>
      <c r="OMS28" s="61"/>
      <c r="OMT28" s="61"/>
      <c r="OMU28" s="61"/>
      <c r="OMV28" s="61"/>
      <c r="OMW28" s="61"/>
      <c r="OMX28" s="61"/>
      <c r="OMY28" s="61"/>
      <c r="OMZ28" s="61"/>
      <c r="ONA28" s="61"/>
      <c r="ONB28" s="61"/>
      <c r="ONC28" s="61"/>
      <c r="OND28" s="61"/>
      <c r="ONE28" s="61"/>
      <c r="ONF28" s="61"/>
      <c r="ONG28" s="61"/>
      <c r="ONH28" s="61"/>
      <c r="ONI28" s="61"/>
      <c r="ONJ28" s="61"/>
      <c r="ONK28" s="61"/>
      <c r="ONL28" s="61"/>
      <c r="ONM28" s="61"/>
      <c r="ONN28" s="61"/>
      <c r="ONO28" s="61"/>
      <c r="ONP28" s="61"/>
      <c r="ONQ28" s="61"/>
      <c r="ONR28" s="61"/>
      <c r="ONS28" s="61"/>
      <c r="ONT28" s="61"/>
      <c r="ONU28" s="61"/>
      <c r="ONV28" s="61"/>
      <c r="ONW28" s="61"/>
      <c r="ONX28" s="61"/>
      <c r="ONY28" s="61"/>
      <c r="ONZ28" s="61"/>
      <c r="OOA28" s="61"/>
      <c r="OOB28" s="61"/>
      <c r="OOC28" s="61"/>
      <c r="OOD28" s="61"/>
      <c r="OOE28" s="61"/>
      <c r="OOF28" s="61"/>
      <c r="OOG28" s="61"/>
      <c r="OOH28" s="61"/>
      <c r="OOI28" s="61"/>
      <c r="OOJ28" s="61"/>
      <c r="OOK28" s="61"/>
      <c r="OOL28" s="61"/>
      <c r="OOM28" s="61"/>
      <c r="OON28" s="61"/>
      <c r="OOO28" s="61"/>
      <c r="OOP28" s="61"/>
      <c r="OOQ28" s="61"/>
      <c r="OOR28" s="61"/>
      <c r="OOS28" s="61"/>
      <c r="OOT28" s="61"/>
      <c r="OOU28" s="61"/>
      <c r="OOV28" s="61"/>
      <c r="OOW28" s="61"/>
      <c r="OOX28" s="61"/>
      <c r="OOY28" s="61"/>
      <c r="OOZ28" s="61"/>
      <c r="OPA28" s="61"/>
      <c r="OPB28" s="61"/>
      <c r="OPC28" s="61"/>
      <c r="OPD28" s="61"/>
      <c r="OPE28" s="61"/>
      <c r="OPF28" s="61"/>
      <c r="OPG28" s="61"/>
      <c r="OPH28" s="61"/>
      <c r="OPI28" s="61"/>
      <c r="OPJ28" s="61"/>
      <c r="OPK28" s="61"/>
      <c r="OPL28" s="61"/>
      <c r="OPM28" s="61"/>
      <c r="OPN28" s="61"/>
      <c r="OPO28" s="61"/>
      <c r="OPP28" s="61"/>
      <c r="OPQ28" s="61"/>
      <c r="OPR28" s="61"/>
      <c r="OPS28" s="61"/>
      <c r="OPT28" s="61"/>
      <c r="OPU28" s="61"/>
      <c r="OPV28" s="61"/>
      <c r="OPW28" s="61"/>
      <c r="OPX28" s="61"/>
      <c r="OPY28" s="61"/>
      <c r="OPZ28" s="61"/>
      <c r="OQA28" s="61"/>
      <c r="OQB28" s="61"/>
      <c r="OQC28" s="61"/>
      <c r="OQD28" s="61"/>
      <c r="OQE28" s="61"/>
      <c r="OQF28" s="61"/>
      <c r="OQG28" s="61"/>
      <c r="OQH28" s="61"/>
      <c r="OQI28" s="61"/>
      <c r="OQJ28" s="61"/>
      <c r="OQK28" s="61"/>
      <c r="OQL28" s="61"/>
      <c r="OQM28" s="61"/>
      <c r="OQN28" s="61"/>
      <c r="OQO28" s="61"/>
      <c r="OQP28" s="61"/>
      <c r="OQQ28" s="61"/>
      <c r="OQR28" s="61"/>
      <c r="OQS28" s="61"/>
      <c r="OQT28" s="61"/>
      <c r="OQU28" s="61"/>
      <c r="OQV28" s="61"/>
      <c r="OQW28" s="61"/>
      <c r="OQX28" s="61"/>
      <c r="OQY28" s="61"/>
      <c r="OQZ28" s="61"/>
      <c r="ORA28" s="61"/>
      <c r="ORB28" s="61"/>
      <c r="ORC28" s="61"/>
      <c r="ORD28" s="61"/>
      <c r="ORE28" s="61"/>
      <c r="ORF28" s="61"/>
      <c r="ORG28" s="61"/>
      <c r="ORH28" s="61"/>
      <c r="ORI28" s="61"/>
      <c r="ORJ28" s="61"/>
      <c r="ORK28" s="61"/>
      <c r="ORL28" s="61"/>
      <c r="ORM28" s="61"/>
      <c r="ORN28" s="61"/>
      <c r="ORO28" s="61"/>
      <c r="ORP28" s="61"/>
      <c r="ORQ28" s="61"/>
      <c r="ORR28" s="61"/>
      <c r="ORS28" s="61"/>
      <c r="ORT28" s="61"/>
      <c r="ORU28" s="61"/>
      <c r="ORV28" s="61"/>
      <c r="ORW28" s="61"/>
      <c r="ORX28" s="61"/>
      <c r="ORY28" s="61"/>
      <c r="ORZ28" s="61"/>
      <c r="OSA28" s="61"/>
      <c r="OSB28" s="61"/>
      <c r="OSC28" s="61"/>
      <c r="OSD28" s="61"/>
      <c r="OSE28" s="61"/>
      <c r="OSF28" s="61"/>
      <c r="OSG28" s="61"/>
      <c r="OSH28" s="61"/>
      <c r="OSI28" s="61"/>
      <c r="OSJ28" s="61"/>
      <c r="OSK28" s="61"/>
      <c r="OSL28" s="61"/>
      <c r="OSM28" s="61"/>
      <c r="OSN28" s="61"/>
      <c r="OSO28" s="61"/>
      <c r="OSP28" s="61"/>
      <c r="OSQ28" s="61"/>
      <c r="OSR28" s="61"/>
      <c r="OSS28" s="61"/>
      <c r="OST28" s="61"/>
      <c r="OSU28" s="61"/>
      <c r="OSV28" s="61"/>
      <c r="OSW28" s="61"/>
      <c r="OSX28" s="61"/>
      <c r="OSY28" s="61"/>
      <c r="OSZ28" s="61"/>
      <c r="OTA28" s="61"/>
      <c r="OTB28" s="61"/>
      <c r="OTC28" s="61"/>
      <c r="OTD28" s="61"/>
      <c r="OTE28" s="61"/>
      <c r="OTF28" s="61"/>
      <c r="OTG28" s="61"/>
      <c r="OTH28" s="61"/>
      <c r="OTI28" s="61"/>
      <c r="OTJ28" s="61"/>
      <c r="OTK28" s="61"/>
      <c r="OTL28" s="61"/>
      <c r="OTM28" s="61"/>
      <c r="OTN28" s="61"/>
      <c r="OTO28" s="61"/>
      <c r="OTP28" s="61"/>
      <c r="OTQ28" s="61"/>
      <c r="OTR28" s="61"/>
      <c r="OTS28" s="61"/>
      <c r="OTT28" s="61"/>
      <c r="OTU28" s="61"/>
      <c r="OTV28" s="61"/>
      <c r="OTW28" s="61"/>
      <c r="OTX28" s="61"/>
      <c r="OTY28" s="61"/>
      <c r="OTZ28" s="61"/>
      <c r="OUA28" s="61"/>
      <c r="OUB28" s="61"/>
      <c r="OUC28" s="61"/>
      <c r="OUD28" s="61"/>
      <c r="OUE28" s="61"/>
      <c r="OUF28" s="61"/>
      <c r="OUG28" s="61"/>
      <c r="OUH28" s="61"/>
      <c r="OUI28" s="61"/>
      <c r="OUJ28" s="61"/>
      <c r="OUK28" s="61"/>
      <c r="OUL28" s="61"/>
      <c r="OUM28" s="61"/>
      <c r="OUN28" s="61"/>
      <c r="OUO28" s="61"/>
      <c r="OUP28" s="61"/>
      <c r="OUQ28" s="61"/>
      <c r="OUR28" s="61"/>
      <c r="OUS28" s="61"/>
      <c r="OUT28" s="61"/>
      <c r="OUU28" s="61"/>
      <c r="OUV28" s="61"/>
      <c r="OUW28" s="61"/>
      <c r="OUX28" s="61"/>
      <c r="OUY28" s="61"/>
      <c r="OUZ28" s="61"/>
      <c r="OVA28" s="61"/>
      <c r="OVB28" s="61"/>
      <c r="OVC28" s="61"/>
      <c r="OVD28" s="61"/>
      <c r="OVE28" s="61"/>
      <c r="OVF28" s="61"/>
      <c r="OVG28" s="61"/>
      <c r="OVH28" s="61"/>
      <c r="OVI28" s="61"/>
      <c r="OVJ28" s="61"/>
      <c r="OVK28" s="61"/>
      <c r="OVL28" s="61"/>
      <c r="OVM28" s="61"/>
      <c r="OVN28" s="61"/>
      <c r="OVO28" s="61"/>
      <c r="OVP28" s="61"/>
      <c r="OVQ28" s="61"/>
      <c r="OVR28" s="61"/>
      <c r="OVS28" s="61"/>
      <c r="OVT28" s="61"/>
      <c r="OVU28" s="61"/>
      <c r="OVV28" s="61"/>
      <c r="OVW28" s="61"/>
      <c r="OVX28" s="61"/>
      <c r="OVY28" s="61"/>
      <c r="OVZ28" s="61"/>
      <c r="OWA28" s="61"/>
      <c r="OWB28" s="61"/>
      <c r="OWC28" s="61"/>
      <c r="OWD28" s="61"/>
      <c r="OWE28" s="61"/>
      <c r="OWF28" s="61"/>
      <c r="OWG28" s="61"/>
      <c r="OWH28" s="61"/>
      <c r="OWI28" s="61"/>
      <c r="OWJ28" s="61"/>
      <c r="OWK28" s="61"/>
      <c r="OWL28" s="61"/>
      <c r="OWM28" s="61"/>
      <c r="OWN28" s="61"/>
      <c r="OWO28" s="61"/>
      <c r="OWP28" s="61"/>
      <c r="OWQ28" s="61"/>
      <c r="OWR28" s="61"/>
      <c r="OWS28" s="61"/>
      <c r="OWT28" s="61"/>
      <c r="OWU28" s="61"/>
      <c r="OWV28" s="61"/>
      <c r="OWW28" s="61"/>
      <c r="OWX28" s="61"/>
      <c r="OWY28" s="61"/>
      <c r="OWZ28" s="61"/>
      <c r="OXA28" s="61"/>
      <c r="OXB28" s="61"/>
      <c r="OXC28" s="61"/>
      <c r="OXD28" s="61"/>
      <c r="OXE28" s="61"/>
      <c r="OXF28" s="61"/>
      <c r="OXG28" s="61"/>
      <c r="OXH28" s="61"/>
      <c r="OXI28" s="61"/>
      <c r="OXJ28" s="61"/>
      <c r="OXK28" s="61"/>
      <c r="OXL28" s="61"/>
      <c r="OXM28" s="61"/>
      <c r="OXN28" s="61"/>
      <c r="OXO28" s="61"/>
      <c r="OXP28" s="61"/>
      <c r="OXQ28" s="61"/>
      <c r="OXR28" s="61"/>
      <c r="OXS28" s="61"/>
      <c r="OXT28" s="61"/>
      <c r="OXU28" s="61"/>
      <c r="OXV28" s="61"/>
      <c r="OXW28" s="61"/>
      <c r="OXX28" s="61"/>
      <c r="OXY28" s="61"/>
      <c r="OXZ28" s="61"/>
      <c r="OYA28" s="61"/>
      <c r="OYB28" s="61"/>
      <c r="OYC28" s="61"/>
      <c r="OYD28" s="61"/>
      <c r="OYE28" s="61"/>
      <c r="OYF28" s="61"/>
      <c r="OYG28" s="61"/>
      <c r="OYH28" s="61"/>
      <c r="OYI28" s="61"/>
      <c r="OYJ28" s="61"/>
      <c r="OYK28" s="61"/>
      <c r="OYL28" s="61"/>
      <c r="OYM28" s="61"/>
      <c r="OYN28" s="61"/>
      <c r="OYO28" s="61"/>
      <c r="OYP28" s="61"/>
      <c r="OYQ28" s="61"/>
      <c r="OYR28" s="61"/>
      <c r="OYS28" s="61"/>
      <c r="OYT28" s="61"/>
      <c r="OYU28" s="61"/>
      <c r="OYV28" s="61"/>
      <c r="OYW28" s="61"/>
      <c r="OYX28" s="61"/>
      <c r="OYY28" s="61"/>
      <c r="OYZ28" s="61"/>
      <c r="OZA28" s="61"/>
      <c r="OZB28" s="61"/>
      <c r="OZC28" s="61"/>
      <c r="OZD28" s="61"/>
      <c r="OZE28" s="61"/>
      <c r="OZF28" s="61"/>
      <c r="OZG28" s="61"/>
      <c r="OZH28" s="61"/>
      <c r="OZI28" s="61"/>
      <c r="OZJ28" s="61"/>
      <c r="OZK28" s="61"/>
      <c r="OZL28" s="61"/>
      <c r="OZM28" s="61"/>
      <c r="OZN28" s="61"/>
      <c r="OZO28" s="61"/>
      <c r="OZP28" s="61"/>
      <c r="OZQ28" s="61"/>
      <c r="OZR28" s="61"/>
      <c r="OZS28" s="61"/>
      <c r="OZT28" s="61"/>
      <c r="OZU28" s="61"/>
      <c r="OZV28" s="61"/>
      <c r="OZW28" s="61"/>
      <c r="OZX28" s="61"/>
      <c r="OZY28" s="61"/>
      <c r="OZZ28" s="61"/>
      <c r="PAA28" s="61"/>
      <c r="PAB28" s="61"/>
      <c r="PAC28" s="61"/>
      <c r="PAD28" s="61"/>
      <c r="PAE28" s="61"/>
      <c r="PAF28" s="61"/>
      <c r="PAG28" s="61"/>
      <c r="PAH28" s="61"/>
      <c r="PAI28" s="61"/>
      <c r="PAJ28" s="61"/>
      <c r="PAK28" s="61"/>
      <c r="PAL28" s="61"/>
      <c r="PAM28" s="61"/>
      <c r="PAN28" s="61"/>
      <c r="PAO28" s="61"/>
      <c r="PAP28" s="61"/>
      <c r="PAQ28" s="61"/>
      <c r="PAR28" s="61"/>
      <c r="PAS28" s="61"/>
      <c r="PAT28" s="61"/>
      <c r="PAU28" s="61"/>
      <c r="PAV28" s="61"/>
      <c r="PAW28" s="61"/>
      <c r="PAX28" s="61"/>
      <c r="PAY28" s="61"/>
      <c r="PAZ28" s="61"/>
      <c r="PBA28" s="61"/>
      <c r="PBB28" s="61"/>
      <c r="PBC28" s="61"/>
      <c r="PBD28" s="61"/>
      <c r="PBE28" s="61"/>
      <c r="PBF28" s="61"/>
      <c r="PBG28" s="61"/>
      <c r="PBH28" s="61"/>
      <c r="PBI28" s="61"/>
      <c r="PBJ28" s="61"/>
      <c r="PBK28" s="61"/>
      <c r="PBL28" s="61"/>
      <c r="PBM28" s="61"/>
      <c r="PBN28" s="61"/>
      <c r="PBO28" s="61"/>
      <c r="PBP28" s="61"/>
      <c r="PBQ28" s="61"/>
      <c r="PBR28" s="61"/>
      <c r="PBS28" s="61"/>
      <c r="PBT28" s="61"/>
      <c r="PBU28" s="61"/>
      <c r="PBV28" s="61"/>
      <c r="PBW28" s="61"/>
      <c r="PBX28" s="61"/>
      <c r="PBY28" s="61"/>
      <c r="PBZ28" s="61"/>
      <c r="PCA28" s="61"/>
      <c r="PCB28" s="61"/>
      <c r="PCC28" s="61"/>
      <c r="PCD28" s="61"/>
      <c r="PCE28" s="61"/>
      <c r="PCF28" s="61"/>
      <c r="PCG28" s="61"/>
      <c r="PCH28" s="61"/>
      <c r="PCI28" s="61"/>
      <c r="PCJ28" s="61"/>
      <c r="PCK28" s="61"/>
      <c r="PCL28" s="61"/>
      <c r="PCM28" s="61"/>
      <c r="PCN28" s="61"/>
      <c r="PCO28" s="61"/>
      <c r="PCP28" s="61"/>
      <c r="PCQ28" s="61"/>
      <c r="PCR28" s="61"/>
      <c r="PCS28" s="61"/>
      <c r="PCT28" s="61"/>
      <c r="PCU28" s="61"/>
      <c r="PCV28" s="61"/>
      <c r="PCW28" s="61"/>
      <c r="PCX28" s="61"/>
      <c r="PCY28" s="61"/>
      <c r="PCZ28" s="61"/>
      <c r="PDA28" s="61"/>
      <c r="PDB28" s="61"/>
      <c r="PDC28" s="61"/>
      <c r="PDD28" s="61"/>
      <c r="PDE28" s="61"/>
      <c r="PDF28" s="61"/>
      <c r="PDG28" s="61"/>
      <c r="PDH28" s="61"/>
      <c r="PDI28" s="61"/>
      <c r="PDJ28" s="61"/>
      <c r="PDK28" s="61"/>
      <c r="PDL28" s="61"/>
      <c r="PDM28" s="61"/>
      <c r="PDN28" s="61"/>
      <c r="PDO28" s="61"/>
      <c r="PDP28" s="61"/>
      <c r="PDQ28" s="61"/>
      <c r="PDR28" s="61"/>
      <c r="PDS28" s="61"/>
      <c r="PDT28" s="61"/>
      <c r="PDU28" s="61"/>
      <c r="PDV28" s="61"/>
      <c r="PDW28" s="61"/>
      <c r="PDX28" s="61"/>
      <c r="PDY28" s="61"/>
      <c r="PDZ28" s="61"/>
      <c r="PEA28" s="61"/>
      <c r="PEB28" s="61"/>
      <c r="PEC28" s="61"/>
      <c r="PED28" s="61"/>
      <c r="PEE28" s="61"/>
      <c r="PEF28" s="61"/>
      <c r="PEG28" s="61"/>
      <c r="PEH28" s="61"/>
      <c r="PEI28" s="61"/>
      <c r="PEJ28" s="61"/>
      <c r="PEK28" s="61"/>
      <c r="PEL28" s="61"/>
      <c r="PEM28" s="61"/>
      <c r="PEN28" s="61"/>
      <c r="PEO28" s="61"/>
      <c r="PEP28" s="61"/>
      <c r="PEQ28" s="61"/>
      <c r="PER28" s="61"/>
      <c r="PES28" s="61"/>
      <c r="PET28" s="61"/>
      <c r="PEU28" s="61"/>
      <c r="PEV28" s="61"/>
      <c r="PEW28" s="61"/>
      <c r="PEX28" s="61"/>
      <c r="PEY28" s="61"/>
      <c r="PEZ28" s="61"/>
      <c r="PFA28" s="61"/>
      <c r="PFB28" s="61"/>
      <c r="PFC28" s="61"/>
      <c r="PFD28" s="61"/>
      <c r="PFE28" s="61"/>
      <c r="PFF28" s="61"/>
      <c r="PFG28" s="61"/>
      <c r="PFH28" s="61"/>
      <c r="PFI28" s="61"/>
      <c r="PFJ28" s="61"/>
      <c r="PFK28" s="61"/>
      <c r="PFL28" s="61"/>
      <c r="PFM28" s="61"/>
      <c r="PFN28" s="61"/>
      <c r="PFO28" s="61"/>
      <c r="PFP28" s="61"/>
      <c r="PFQ28" s="61"/>
      <c r="PFR28" s="61"/>
      <c r="PFS28" s="61"/>
      <c r="PFT28" s="61"/>
      <c r="PFU28" s="61"/>
      <c r="PFV28" s="61"/>
      <c r="PFW28" s="61"/>
      <c r="PFX28" s="61"/>
      <c r="PFY28" s="61"/>
      <c r="PFZ28" s="61"/>
      <c r="PGA28" s="61"/>
      <c r="PGB28" s="61"/>
      <c r="PGC28" s="61"/>
      <c r="PGD28" s="61"/>
      <c r="PGE28" s="61"/>
      <c r="PGF28" s="61"/>
      <c r="PGG28" s="61"/>
      <c r="PGH28" s="61"/>
      <c r="PGI28" s="61"/>
      <c r="PGJ28" s="61"/>
      <c r="PGK28" s="61"/>
      <c r="PGL28" s="61"/>
      <c r="PGM28" s="61"/>
      <c r="PGN28" s="61"/>
      <c r="PGO28" s="61"/>
      <c r="PGP28" s="61"/>
      <c r="PGQ28" s="61"/>
      <c r="PGR28" s="61"/>
      <c r="PGS28" s="61"/>
      <c r="PGT28" s="61"/>
      <c r="PGU28" s="61"/>
      <c r="PGV28" s="61"/>
      <c r="PGW28" s="61"/>
      <c r="PGX28" s="61"/>
      <c r="PGY28" s="61"/>
      <c r="PGZ28" s="61"/>
      <c r="PHA28" s="61"/>
      <c r="PHB28" s="61"/>
      <c r="PHC28" s="61"/>
      <c r="PHD28" s="61"/>
      <c r="PHE28" s="61"/>
      <c r="PHF28" s="61"/>
      <c r="PHG28" s="61"/>
      <c r="PHH28" s="61"/>
      <c r="PHI28" s="61"/>
      <c r="PHJ28" s="61"/>
      <c r="PHK28" s="61"/>
      <c r="PHL28" s="61"/>
      <c r="PHM28" s="61"/>
      <c r="PHN28" s="61"/>
      <c r="PHO28" s="61"/>
      <c r="PHP28" s="61"/>
      <c r="PHQ28" s="61"/>
      <c r="PHR28" s="61"/>
      <c r="PHS28" s="61"/>
      <c r="PHT28" s="61"/>
      <c r="PHU28" s="61"/>
      <c r="PHV28" s="61"/>
      <c r="PHW28" s="61"/>
      <c r="PHX28" s="61"/>
      <c r="PHY28" s="61"/>
      <c r="PHZ28" s="61"/>
      <c r="PIA28" s="61"/>
      <c r="PIB28" s="61"/>
      <c r="PIC28" s="61"/>
      <c r="PID28" s="61"/>
      <c r="PIE28" s="61"/>
      <c r="PIF28" s="61"/>
      <c r="PIG28" s="61"/>
      <c r="PIH28" s="61"/>
      <c r="PII28" s="61"/>
      <c r="PIJ28" s="61"/>
      <c r="PIK28" s="61"/>
      <c r="PIL28" s="61"/>
      <c r="PIM28" s="61"/>
      <c r="PIN28" s="61"/>
      <c r="PIO28" s="61"/>
      <c r="PIP28" s="61"/>
      <c r="PIQ28" s="61"/>
      <c r="PIR28" s="61"/>
      <c r="PIS28" s="61"/>
      <c r="PIT28" s="61"/>
      <c r="PIU28" s="61"/>
      <c r="PIV28" s="61"/>
      <c r="PIW28" s="61"/>
      <c r="PIX28" s="61"/>
      <c r="PIY28" s="61"/>
      <c r="PIZ28" s="61"/>
      <c r="PJA28" s="61"/>
      <c r="PJB28" s="61"/>
      <c r="PJC28" s="61"/>
      <c r="PJD28" s="61"/>
      <c r="PJE28" s="61"/>
      <c r="PJF28" s="61"/>
      <c r="PJG28" s="61"/>
      <c r="PJH28" s="61"/>
      <c r="PJI28" s="61"/>
      <c r="PJJ28" s="61"/>
      <c r="PJK28" s="61"/>
      <c r="PJL28" s="61"/>
      <c r="PJM28" s="61"/>
      <c r="PJN28" s="61"/>
      <c r="PJO28" s="61"/>
      <c r="PJP28" s="61"/>
      <c r="PJQ28" s="61"/>
      <c r="PJR28" s="61"/>
      <c r="PJS28" s="61"/>
      <c r="PJT28" s="61"/>
      <c r="PJU28" s="61"/>
      <c r="PJV28" s="61"/>
      <c r="PJW28" s="61"/>
      <c r="PJX28" s="61"/>
      <c r="PJY28" s="61"/>
      <c r="PJZ28" s="61"/>
      <c r="PKA28" s="61"/>
      <c r="PKB28" s="61"/>
      <c r="PKC28" s="61"/>
      <c r="PKD28" s="61"/>
      <c r="PKE28" s="61"/>
      <c r="PKF28" s="61"/>
      <c r="PKG28" s="61"/>
      <c r="PKH28" s="61"/>
      <c r="PKI28" s="61"/>
      <c r="PKJ28" s="61"/>
      <c r="PKK28" s="61"/>
      <c r="PKL28" s="61"/>
      <c r="PKM28" s="61"/>
      <c r="PKN28" s="61"/>
      <c r="PKO28" s="61"/>
      <c r="PKP28" s="61"/>
      <c r="PKQ28" s="61"/>
      <c r="PKR28" s="61"/>
      <c r="PKS28" s="61"/>
      <c r="PKT28" s="61"/>
      <c r="PKU28" s="61"/>
      <c r="PKV28" s="61"/>
      <c r="PKW28" s="61"/>
      <c r="PKX28" s="61"/>
      <c r="PKY28" s="61"/>
      <c r="PKZ28" s="61"/>
      <c r="PLA28" s="61"/>
      <c r="PLB28" s="61"/>
      <c r="PLC28" s="61"/>
      <c r="PLD28" s="61"/>
      <c r="PLE28" s="61"/>
      <c r="PLF28" s="61"/>
      <c r="PLG28" s="61"/>
      <c r="PLH28" s="61"/>
      <c r="PLI28" s="61"/>
      <c r="PLJ28" s="61"/>
      <c r="PLK28" s="61"/>
      <c r="PLL28" s="61"/>
      <c r="PLM28" s="61"/>
      <c r="PLN28" s="61"/>
      <c r="PLO28" s="61"/>
      <c r="PLP28" s="61"/>
      <c r="PLQ28" s="61"/>
      <c r="PLR28" s="61"/>
      <c r="PLS28" s="61"/>
      <c r="PLT28" s="61"/>
      <c r="PLU28" s="61"/>
      <c r="PLV28" s="61"/>
      <c r="PLW28" s="61"/>
      <c r="PLX28" s="61"/>
      <c r="PLY28" s="61"/>
      <c r="PLZ28" s="61"/>
      <c r="PMA28" s="61"/>
      <c r="PMB28" s="61"/>
      <c r="PMC28" s="61"/>
      <c r="PMD28" s="61"/>
      <c r="PME28" s="61"/>
      <c r="PMF28" s="61"/>
      <c r="PMG28" s="61"/>
      <c r="PMH28" s="61"/>
      <c r="PMI28" s="61"/>
      <c r="PMJ28" s="61"/>
      <c r="PMK28" s="61"/>
      <c r="PML28" s="61"/>
      <c r="PMM28" s="61"/>
      <c r="PMN28" s="61"/>
      <c r="PMO28" s="61"/>
      <c r="PMP28" s="61"/>
      <c r="PMQ28" s="61"/>
      <c r="PMR28" s="61"/>
      <c r="PMS28" s="61"/>
      <c r="PMT28" s="61"/>
      <c r="PMU28" s="61"/>
      <c r="PMV28" s="61"/>
      <c r="PMW28" s="61"/>
      <c r="PMX28" s="61"/>
      <c r="PMY28" s="61"/>
      <c r="PMZ28" s="61"/>
      <c r="PNA28" s="61"/>
      <c r="PNB28" s="61"/>
      <c r="PNC28" s="61"/>
      <c r="PND28" s="61"/>
      <c r="PNE28" s="61"/>
      <c r="PNF28" s="61"/>
      <c r="PNG28" s="61"/>
      <c r="PNH28" s="61"/>
      <c r="PNI28" s="61"/>
      <c r="PNJ28" s="61"/>
      <c r="PNK28" s="61"/>
      <c r="PNL28" s="61"/>
      <c r="PNM28" s="61"/>
      <c r="PNN28" s="61"/>
      <c r="PNO28" s="61"/>
      <c r="PNP28" s="61"/>
      <c r="PNQ28" s="61"/>
      <c r="PNR28" s="61"/>
      <c r="PNS28" s="61"/>
      <c r="PNT28" s="61"/>
      <c r="PNU28" s="61"/>
      <c r="PNV28" s="61"/>
      <c r="PNW28" s="61"/>
      <c r="PNX28" s="61"/>
      <c r="PNY28" s="61"/>
      <c r="PNZ28" s="61"/>
      <c r="POA28" s="61"/>
      <c r="POB28" s="61"/>
      <c r="POC28" s="61"/>
      <c r="POD28" s="61"/>
      <c r="POE28" s="61"/>
      <c r="POF28" s="61"/>
      <c r="POG28" s="61"/>
      <c r="POH28" s="61"/>
      <c r="POI28" s="61"/>
      <c r="POJ28" s="61"/>
      <c r="POK28" s="61"/>
      <c r="POL28" s="61"/>
      <c r="POM28" s="61"/>
      <c r="PON28" s="61"/>
      <c r="POO28" s="61"/>
      <c r="POP28" s="61"/>
      <c r="POQ28" s="61"/>
      <c r="POR28" s="61"/>
      <c r="POS28" s="61"/>
      <c r="POT28" s="61"/>
      <c r="POU28" s="61"/>
      <c r="POV28" s="61"/>
      <c r="POW28" s="61"/>
      <c r="POX28" s="61"/>
      <c r="POY28" s="61"/>
      <c r="POZ28" s="61"/>
      <c r="PPA28" s="61"/>
      <c r="PPB28" s="61"/>
      <c r="PPC28" s="61"/>
      <c r="PPD28" s="61"/>
      <c r="PPE28" s="61"/>
      <c r="PPF28" s="61"/>
      <c r="PPG28" s="61"/>
      <c r="PPH28" s="61"/>
      <c r="PPI28" s="61"/>
      <c r="PPJ28" s="61"/>
      <c r="PPK28" s="61"/>
      <c r="PPL28" s="61"/>
      <c r="PPM28" s="61"/>
      <c r="PPN28" s="61"/>
      <c r="PPO28" s="61"/>
      <c r="PPP28" s="61"/>
      <c r="PPQ28" s="61"/>
      <c r="PPR28" s="61"/>
      <c r="PPS28" s="61"/>
      <c r="PPT28" s="61"/>
      <c r="PPU28" s="61"/>
      <c r="PPV28" s="61"/>
      <c r="PPW28" s="61"/>
      <c r="PPX28" s="61"/>
      <c r="PPY28" s="61"/>
      <c r="PPZ28" s="61"/>
      <c r="PQA28" s="61"/>
      <c r="PQB28" s="61"/>
      <c r="PQC28" s="61"/>
      <c r="PQD28" s="61"/>
      <c r="PQE28" s="61"/>
      <c r="PQF28" s="61"/>
      <c r="PQG28" s="61"/>
      <c r="PQH28" s="61"/>
      <c r="PQI28" s="61"/>
      <c r="PQJ28" s="61"/>
      <c r="PQK28" s="61"/>
      <c r="PQL28" s="61"/>
      <c r="PQM28" s="61"/>
      <c r="PQN28" s="61"/>
      <c r="PQO28" s="61"/>
      <c r="PQP28" s="61"/>
      <c r="PQQ28" s="61"/>
      <c r="PQR28" s="61"/>
      <c r="PQS28" s="61"/>
      <c r="PQT28" s="61"/>
      <c r="PQU28" s="61"/>
      <c r="PQV28" s="61"/>
      <c r="PQW28" s="61"/>
      <c r="PQX28" s="61"/>
      <c r="PQY28" s="61"/>
      <c r="PQZ28" s="61"/>
      <c r="PRA28" s="61"/>
      <c r="PRB28" s="61"/>
      <c r="PRC28" s="61"/>
      <c r="PRD28" s="61"/>
      <c r="PRE28" s="61"/>
      <c r="PRF28" s="61"/>
      <c r="PRG28" s="61"/>
      <c r="PRH28" s="61"/>
      <c r="PRI28" s="61"/>
      <c r="PRJ28" s="61"/>
      <c r="PRK28" s="61"/>
      <c r="PRL28" s="61"/>
      <c r="PRM28" s="61"/>
      <c r="PRN28" s="61"/>
      <c r="PRO28" s="61"/>
      <c r="PRP28" s="61"/>
      <c r="PRQ28" s="61"/>
      <c r="PRR28" s="61"/>
      <c r="PRS28" s="61"/>
      <c r="PRT28" s="61"/>
      <c r="PRU28" s="61"/>
      <c r="PRV28" s="61"/>
      <c r="PRW28" s="61"/>
      <c r="PRX28" s="61"/>
      <c r="PRY28" s="61"/>
      <c r="PRZ28" s="61"/>
      <c r="PSA28" s="61"/>
      <c r="PSB28" s="61"/>
      <c r="PSC28" s="61"/>
      <c r="PSD28" s="61"/>
      <c r="PSE28" s="61"/>
      <c r="PSF28" s="61"/>
      <c r="PSG28" s="61"/>
      <c r="PSH28" s="61"/>
      <c r="PSI28" s="61"/>
      <c r="PSJ28" s="61"/>
      <c r="PSK28" s="61"/>
      <c r="PSL28" s="61"/>
      <c r="PSM28" s="61"/>
      <c r="PSN28" s="61"/>
      <c r="PSO28" s="61"/>
      <c r="PSP28" s="61"/>
      <c r="PSQ28" s="61"/>
      <c r="PSR28" s="61"/>
      <c r="PSS28" s="61"/>
      <c r="PST28" s="61"/>
      <c r="PSU28" s="61"/>
      <c r="PSV28" s="61"/>
      <c r="PSW28" s="61"/>
      <c r="PSX28" s="61"/>
      <c r="PSY28" s="61"/>
      <c r="PSZ28" s="61"/>
      <c r="PTA28" s="61"/>
      <c r="PTB28" s="61"/>
      <c r="PTC28" s="61"/>
      <c r="PTD28" s="61"/>
      <c r="PTE28" s="61"/>
      <c r="PTF28" s="61"/>
      <c r="PTG28" s="61"/>
      <c r="PTH28" s="61"/>
      <c r="PTI28" s="61"/>
      <c r="PTJ28" s="61"/>
      <c r="PTK28" s="61"/>
      <c r="PTL28" s="61"/>
      <c r="PTM28" s="61"/>
      <c r="PTN28" s="61"/>
      <c r="PTO28" s="61"/>
      <c r="PTP28" s="61"/>
      <c r="PTQ28" s="61"/>
      <c r="PTR28" s="61"/>
      <c r="PTS28" s="61"/>
      <c r="PTT28" s="61"/>
      <c r="PTU28" s="61"/>
      <c r="PTV28" s="61"/>
      <c r="PTW28" s="61"/>
      <c r="PTX28" s="61"/>
      <c r="PTY28" s="61"/>
      <c r="PTZ28" s="61"/>
      <c r="PUA28" s="61"/>
      <c r="PUB28" s="61"/>
      <c r="PUC28" s="61"/>
      <c r="PUD28" s="61"/>
      <c r="PUE28" s="61"/>
      <c r="PUF28" s="61"/>
      <c r="PUG28" s="61"/>
      <c r="PUH28" s="61"/>
      <c r="PUI28" s="61"/>
      <c r="PUJ28" s="61"/>
      <c r="PUK28" s="61"/>
      <c r="PUL28" s="61"/>
      <c r="PUM28" s="61"/>
      <c r="PUN28" s="61"/>
      <c r="PUO28" s="61"/>
      <c r="PUP28" s="61"/>
      <c r="PUQ28" s="61"/>
      <c r="PUR28" s="61"/>
      <c r="PUS28" s="61"/>
      <c r="PUT28" s="61"/>
      <c r="PUU28" s="61"/>
      <c r="PUV28" s="61"/>
      <c r="PUW28" s="61"/>
      <c r="PUX28" s="61"/>
      <c r="PUY28" s="61"/>
      <c r="PUZ28" s="61"/>
      <c r="PVA28" s="61"/>
      <c r="PVB28" s="61"/>
      <c r="PVC28" s="61"/>
      <c r="PVD28" s="61"/>
      <c r="PVE28" s="61"/>
      <c r="PVF28" s="61"/>
      <c r="PVG28" s="61"/>
      <c r="PVH28" s="61"/>
      <c r="PVI28" s="61"/>
      <c r="PVJ28" s="61"/>
      <c r="PVK28" s="61"/>
      <c r="PVL28" s="61"/>
      <c r="PVM28" s="61"/>
      <c r="PVN28" s="61"/>
      <c r="PVO28" s="61"/>
      <c r="PVP28" s="61"/>
      <c r="PVQ28" s="61"/>
      <c r="PVR28" s="61"/>
      <c r="PVS28" s="61"/>
      <c r="PVT28" s="61"/>
      <c r="PVU28" s="61"/>
      <c r="PVV28" s="61"/>
      <c r="PVW28" s="61"/>
      <c r="PVX28" s="61"/>
      <c r="PVY28" s="61"/>
      <c r="PVZ28" s="61"/>
      <c r="PWA28" s="61"/>
      <c r="PWB28" s="61"/>
      <c r="PWC28" s="61"/>
      <c r="PWD28" s="61"/>
      <c r="PWE28" s="61"/>
      <c r="PWF28" s="61"/>
      <c r="PWG28" s="61"/>
      <c r="PWH28" s="61"/>
      <c r="PWI28" s="61"/>
      <c r="PWJ28" s="61"/>
      <c r="PWK28" s="61"/>
      <c r="PWL28" s="61"/>
      <c r="PWM28" s="61"/>
      <c r="PWN28" s="61"/>
      <c r="PWO28" s="61"/>
      <c r="PWP28" s="61"/>
      <c r="PWQ28" s="61"/>
      <c r="PWR28" s="61"/>
      <c r="PWS28" s="61"/>
      <c r="PWT28" s="61"/>
      <c r="PWU28" s="61"/>
      <c r="PWV28" s="61"/>
      <c r="PWW28" s="61"/>
      <c r="PWX28" s="61"/>
      <c r="PWY28" s="61"/>
      <c r="PWZ28" s="61"/>
      <c r="PXA28" s="61"/>
      <c r="PXB28" s="61"/>
      <c r="PXC28" s="61"/>
      <c r="PXD28" s="61"/>
      <c r="PXE28" s="61"/>
      <c r="PXF28" s="61"/>
      <c r="PXG28" s="61"/>
      <c r="PXH28" s="61"/>
      <c r="PXI28" s="61"/>
      <c r="PXJ28" s="61"/>
      <c r="PXK28" s="61"/>
      <c r="PXL28" s="61"/>
      <c r="PXM28" s="61"/>
      <c r="PXN28" s="61"/>
      <c r="PXO28" s="61"/>
      <c r="PXP28" s="61"/>
      <c r="PXQ28" s="61"/>
      <c r="PXR28" s="61"/>
      <c r="PXS28" s="61"/>
      <c r="PXT28" s="61"/>
      <c r="PXU28" s="61"/>
      <c r="PXV28" s="61"/>
      <c r="PXW28" s="61"/>
      <c r="PXX28" s="61"/>
      <c r="PXY28" s="61"/>
      <c r="PXZ28" s="61"/>
      <c r="PYA28" s="61"/>
      <c r="PYB28" s="61"/>
      <c r="PYC28" s="61"/>
      <c r="PYD28" s="61"/>
      <c r="PYE28" s="61"/>
      <c r="PYF28" s="61"/>
      <c r="PYG28" s="61"/>
      <c r="PYH28" s="61"/>
      <c r="PYI28" s="61"/>
      <c r="PYJ28" s="61"/>
      <c r="PYK28" s="61"/>
      <c r="PYL28" s="61"/>
      <c r="PYM28" s="61"/>
      <c r="PYN28" s="61"/>
      <c r="PYO28" s="61"/>
      <c r="PYP28" s="61"/>
      <c r="PYQ28" s="61"/>
      <c r="PYR28" s="61"/>
      <c r="PYS28" s="61"/>
      <c r="PYT28" s="61"/>
      <c r="PYU28" s="61"/>
      <c r="PYV28" s="61"/>
      <c r="PYW28" s="61"/>
      <c r="PYX28" s="61"/>
      <c r="PYY28" s="61"/>
      <c r="PYZ28" s="61"/>
      <c r="PZA28" s="61"/>
      <c r="PZB28" s="61"/>
      <c r="PZC28" s="61"/>
      <c r="PZD28" s="61"/>
      <c r="PZE28" s="61"/>
      <c r="PZF28" s="61"/>
      <c r="PZG28" s="61"/>
      <c r="PZH28" s="61"/>
      <c r="PZI28" s="61"/>
      <c r="PZJ28" s="61"/>
      <c r="PZK28" s="61"/>
      <c r="PZL28" s="61"/>
      <c r="PZM28" s="61"/>
      <c r="PZN28" s="61"/>
      <c r="PZO28" s="61"/>
      <c r="PZP28" s="61"/>
      <c r="PZQ28" s="61"/>
      <c r="PZR28" s="61"/>
      <c r="PZS28" s="61"/>
      <c r="PZT28" s="61"/>
      <c r="PZU28" s="61"/>
      <c r="PZV28" s="61"/>
      <c r="PZW28" s="61"/>
      <c r="PZX28" s="61"/>
      <c r="PZY28" s="61"/>
      <c r="PZZ28" s="61"/>
      <c r="QAA28" s="61"/>
      <c r="QAB28" s="61"/>
      <c r="QAC28" s="61"/>
      <c r="QAD28" s="61"/>
      <c r="QAE28" s="61"/>
      <c r="QAF28" s="61"/>
      <c r="QAG28" s="61"/>
      <c r="QAH28" s="61"/>
      <c r="QAI28" s="61"/>
      <c r="QAJ28" s="61"/>
      <c r="QAK28" s="61"/>
      <c r="QAL28" s="61"/>
      <c r="QAM28" s="61"/>
      <c r="QAN28" s="61"/>
      <c r="QAO28" s="61"/>
      <c r="QAP28" s="61"/>
      <c r="QAQ28" s="61"/>
      <c r="QAR28" s="61"/>
      <c r="QAS28" s="61"/>
      <c r="QAT28" s="61"/>
      <c r="QAU28" s="61"/>
      <c r="QAV28" s="61"/>
      <c r="QAW28" s="61"/>
      <c r="QAX28" s="61"/>
      <c r="QAY28" s="61"/>
      <c r="QAZ28" s="61"/>
      <c r="QBA28" s="61"/>
      <c r="QBB28" s="61"/>
      <c r="QBC28" s="61"/>
      <c r="QBD28" s="61"/>
      <c r="QBE28" s="61"/>
      <c r="QBF28" s="61"/>
      <c r="QBG28" s="61"/>
      <c r="QBH28" s="61"/>
      <c r="QBI28" s="61"/>
      <c r="QBJ28" s="61"/>
      <c r="QBK28" s="61"/>
      <c r="QBL28" s="61"/>
      <c r="QBM28" s="61"/>
      <c r="QBN28" s="61"/>
      <c r="QBO28" s="61"/>
      <c r="QBP28" s="61"/>
      <c r="QBQ28" s="61"/>
      <c r="QBR28" s="61"/>
      <c r="QBS28" s="61"/>
      <c r="QBT28" s="61"/>
      <c r="QBU28" s="61"/>
      <c r="QBV28" s="61"/>
      <c r="QBW28" s="61"/>
      <c r="QBX28" s="61"/>
      <c r="QBY28" s="61"/>
      <c r="QBZ28" s="61"/>
      <c r="QCA28" s="61"/>
      <c r="QCB28" s="61"/>
      <c r="QCC28" s="61"/>
      <c r="QCD28" s="61"/>
      <c r="QCE28" s="61"/>
      <c r="QCF28" s="61"/>
      <c r="QCG28" s="61"/>
      <c r="QCH28" s="61"/>
      <c r="QCI28" s="61"/>
      <c r="QCJ28" s="61"/>
      <c r="QCK28" s="61"/>
      <c r="QCL28" s="61"/>
      <c r="QCM28" s="61"/>
      <c r="QCN28" s="61"/>
      <c r="QCO28" s="61"/>
      <c r="QCP28" s="61"/>
      <c r="QCQ28" s="61"/>
      <c r="QCR28" s="61"/>
      <c r="QCS28" s="61"/>
      <c r="QCT28" s="61"/>
      <c r="QCU28" s="61"/>
      <c r="QCV28" s="61"/>
      <c r="QCW28" s="61"/>
      <c r="QCX28" s="61"/>
      <c r="QCY28" s="61"/>
      <c r="QCZ28" s="61"/>
      <c r="QDA28" s="61"/>
      <c r="QDB28" s="61"/>
      <c r="QDC28" s="61"/>
      <c r="QDD28" s="61"/>
      <c r="QDE28" s="61"/>
      <c r="QDF28" s="61"/>
      <c r="QDG28" s="61"/>
      <c r="QDH28" s="61"/>
      <c r="QDI28" s="61"/>
      <c r="QDJ28" s="61"/>
      <c r="QDK28" s="61"/>
      <c r="QDL28" s="61"/>
      <c r="QDM28" s="61"/>
      <c r="QDN28" s="61"/>
      <c r="QDO28" s="61"/>
      <c r="QDP28" s="61"/>
      <c r="QDQ28" s="61"/>
      <c r="QDR28" s="61"/>
      <c r="QDS28" s="61"/>
      <c r="QDT28" s="61"/>
      <c r="QDU28" s="61"/>
      <c r="QDV28" s="61"/>
      <c r="QDW28" s="61"/>
      <c r="QDX28" s="61"/>
      <c r="QDY28" s="61"/>
      <c r="QDZ28" s="61"/>
      <c r="QEA28" s="61"/>
      <c r="QEB28" s="61"/>
      <c r="QEC28" s="61"/>
      <c r="QED28" s="61"/>
      <c r="QEE28" s="61"/>
      <c r="QEF28" s="61"/>
      <c r="QEG28" s="61"/>
      <c r="QEH28" s="61"/>
      <c r="QEI28" s="61"/>
      <c r="QEJ28" s="61"/>
      <c r="QEK28" s="61"/>
      <c r="QEL28" s="61"/>
      <c r="QEM28" s="61"/>
      <c r="QEN28" s="61"/>
      <c r="QEO28" s="61"/>
      <c r="QEP28" s="61"/>
      <c r="QEQ28" s="61"/>
      <c r="QER28" s="61"/>
      <c r="QES28" s="61"/>
      <c r="QET28" s="61"/>
      <c r="QEU28" s="61"/>
      <c r="QEV28" s="61"/>
      <c r="QEW28" s="61"/>
      <c r="QEX28" s="61"/>
      <c r="QEY28" s="61"/>
      <c r="QEZ28" s="61"/>
      <c r="QFA28" s="61"/>
      <c r="QFB28" s="61"/>
      <c r="QFC28" s="61"/>
      <c r="QFD28" s="61"/>
      <c r="QFE28" s="61"/>
      <c r="QFF28" s="61"/>
      <c r="QFG28" s="61"/>
      <c r="QFH28" s="61"/>
      <c r="QFI28" s="61"/>
      <c r="QFJ28" s="61"/>
      <c r="QFK28" s="61"/>
      <c r="QFL28" s="61"/>
      <c r="QFM28" s="61"/>
      <c r="QFN28" s="61"/>
      <c r="QFO28" s="61"/>
      <c r="QFP28" s="61"/>
      <c r="QFQ28" s="61"/>
      <c r="QFR28" s="61"/>
      <c r="QFS28" s="61"/>
      <c r="QFT28" s="61"/>
      <c r="QFU28" s="61"/>
      <c r="QFV28" s="61"/>
      <c r="QFW28" s="61"/>
      <c r="QFX28" s="61"/>
      <c r="QFY28" s="61"/>
      <c r="QFZ28" s="61"/>
      <c r="QGA28" s="61"/>
      <c r="QGB28" s="61"/>
      <c r="QGC28" s="61"/>
      <c r="QGD28" s="61"/>
      <c r="QGE28" s="61"/>
      <c r="QGF28" s="61"/>
      <c r="QGG28" s="61"/>
      <c r="QGH28" s="61"/>
      <c r="QGI28" s="61"/>
      <c r="QGJ28" s="61"/>
      <c r="QGK28" s="61"/>
      <c r="QGL28" s="61"/>
      <c r="QGM28" s="61"/>
      <c r="QGN28" s="61"/>
      <c r="QGO28" s="61"/>
      <c r="QGP28" s="61"/>
      <c r="QGQ28" s="61"/>
      <c r="QGR28" s="61"/>
      <c r="QGS28" s="61"/>
      <c r="QGT28" s="61"/>
      <c r="QGU28" s="61"/>
      <c r="QGV28" s="61"/>
      <c r="QGW28" s="61"/>
      <c r="QGX28" s="61"/>
      <c r="QGY28" s="61"/>
      <c r="QGZ28" s="61"/>
      <c r="QHA28" s="61"/>
      <c r="QHB28" s="61"/>
      <c r="QHC28" s="61"/>
      <c r="QHD28" s="61"/>
      <c r="QHE28" s="61"/>
      <c r="QHF28" s="61"/>
      <c r="QHG28" s="61"/>
      <c r="QHH28" s="61"/>
      <c r="QHI28" s="61"/>
      <c r="QHJ28" s="61"/>
      <c r="QHK28" s="61"/>
      <c r="QHL28" s="61"/>
      <c r="QHM28" s="61"/>
      <c r="QHN28" s="61"/>
      <c r="QHO28" s="61"/>
      <c r="QHP28" s="61"/>
      <c r="QHQ28" s="61"/>
      <c r="QHR28" s="61"/>
      <c r="QHS28" s="61"/>
      <c r="QHT28" s="61"/>
      <c r="QHU28" s="61"/>
      <c r="QHV28" s="61"/>
      <c r="QHW28" s="61"/>
      <c r="QHX28" s="61"/>
      <c r="QHY28" s="61"/>
      <c r="QHZ28" s="61"/>
      <c r="QIA28" s="61"/>
      <c r="QIB28" s="61"/>
      <c r="QIC28" s="61"/>
      <c r="QID28" s="61"/>
      <c r="QIE28" s="61"/>
      <c r="QIF28" s="61"/>
      <c r="QIG28" s="61"/>
      <c r="QIH28" s="61"/>
      <c r="QII28" s="61"/>
      <c r="QIJ28" s="61"/>
      <c r="QIK28" s="61"/>
      <c r="QIL28" s="61"/>
      <c r="QIM28" s="61"/>
      <c r="QIN28" s="61"/>
      <c r="QIO28" s="61"/>
      <c r="QIP28" s="61"/>
      <c r="QIQ28" s="61"/>
      <c r="QIR28" s="61"/>
      <c r="QIS28" s="61"/>
      <c r="QIT28" s="61"/>
      <c r="QIU28" s="61"/>
      <c r="QIV28" s="61"/>
      <c r="QIW28" s="61"/>
      <c r="QIX28" s="61"/>
      <c r="QIY28" s="61"/>
      <c r="QIZ28" s="61"/>
      <c r="QJA28" s="61"/>
      <c r="QJB28" s="61"/>
      <c r="QJC28" s="61"/>
      <c r="QJD28" s="61"/>
      <c r="QJE28" s="61"/>
      <c r="QJF28" s="61"/>
      <c r="QJG28" s="61"/>
      <c r="QJH28" s="61"/>
      <c r="QJI28" s="61"/>
      <c r="QJJ28" s="61"/>
      <c r="QJK28" s="61"/>
      <c r="QJL28" s="61"/>
      <c r="QJM28" s="61"/>
      <c r="QJN28" s="61"/>
      <c r="QJO28" s="61"/>
      <c r="QJP28" s="61"/>
      <c r="QJQ28" s="61"/>
      <c r="QJR28" s="61"/>
      <c r="QJS28" s="61"/>
      <c r="QJT28" s="61"/>
      <c r="QJU28" s="61"/>
      <c r="QJV28" s="61"/>
      <c r="QJW28" s="61"/>
      <c r="QJX28" s="61"/>
      <c r="QJY28" s="61"/>
      <c r="QJZ28" s="61"/>
      <c r="QKA28" s="61"/>
      <c r="QKB28" s="61"/>
      <c r="QKC28" s="61"/>
      <c r="QKD28" s="61"/>
      <c r="QKE28" s="61"/>
      <c r="QKF28" s="61"/>
      <c r="QKG28" s="61"/>
      <c r="QKH28" s="61"/>
      <c r="QKI28" s="61"/>
      <c r="QKJ28" s="61"/>
      <c r="QKK28" s="61"/>
      <c r="QKL28" s="61"/>
      <c r="QKM28" s="61"/>
      <c r="QKN28" s="61"/>
      <c r="QKO28" s="61"/>
      <c r="QKP28" s="61"/>
      <c r="QKQ28" s="61"/>
      <c r="QKR28" s="61"/>
      <c r="QKS28" s="61"/>
      <c r="QKT28" s="61"/>
      <c r="QKU28" s="61"/>
      <c r="QKV28" s="61"/>
      <c r="QKW28" s="61"/>
      <c r="QKX28" s="61"/>
      <c r="QKY28" s="61"/>
      <c r="QKZ28" s="61"/>
      <c r="QLA28" s="61"/>
      <c r="QLB28" s="61"/>
      <c r="QLC28" s="61"/>
      <c r="QLD28" s="61"/>
      <c r="QLE28" s="61"/>
      <c r="QLF28" s="61"/>
      <c r="QLG28" s="61"/>
      <c r="QLH28" s="61"/>
      <c r="QLI28" s="61"/>
      <c r="QLJ28" s="61"/>
      <c r="QLK28" s="61"/>
      <c r="QLL28" s="61"/>
      <c r="QLM28" s="61"/>
      <c r="QLN28" s="61"/>
      <c r="QLO28" s="61"/>
      <c r="QLP28" s="61"/>
      <c r="QLQ28" s="61"/>
      <c r="QLR28" s="61"/>
      <c r="QLS28" s="61"/>
      <c r="QLT28" s="61"/>
      <c r="QLU28" s="61"/>
      <c r="QLV28" s="61"/>
      <c r="QLW28" s="61"/>
      <c r="QLX28" s="61"/>
      <c r="QLY28" s="61"/>
      <c r="QLZ28" s="61"/>
      <c r="QMA28" s="61"/>
      <c r="QMB28" s="61"/>
      <c r="QMC28" s="61"/>
      <c r="QMD28" s="61"/>
      <c r="QME28" s="61"/>
      <c r="QMF28" s="61"/>
      <c r="QMG28" s="61"/>
      <c r="QMH28" s="61"/>
      <c r="QMI28" s="61"/>
      <c r="QMJ28" s="61"/>
      <c r="QMK28" s="61"/>
      <c r="QML28" s="61"/>
      <c r="QMM28" s="61"/>
      <c r="QMN28" s="61"/>
      <c r="QMO28" s="61"/>
      <c r="QMP28" s="61"/>
      <c r="QMQ28" s="61"/>
      <c r="QMR28" s="61"/>
      <c r="QMS28" s="61"/>
      <c r="QMT28" s="61"/>
      <c r="QMU28" s="61"/>
      <c r="QMV28" s="61"/>
      <c r="QMW28" s="61"/>
      <c r="QMX28" s="61"/>
      <c r="QMY28" s="61"/>
      <c r="QMZ28" s="61"/>
      <c r="QNA28" s="61"/>
      <c r="QNB28" s="61"/>
      <c r="QNC28" s="61"/>
      <c r="QND28" s="61"/>
      <c r="QNE28" s="61"/>
      <c r="QNF28" s="61"/>
      <c r="QNG28" s="61"/>
      <c r="QNH28" s="61"/>
      <c r="QNI28" s="61"/>
      <c r="QNJ28" s="61"/>
      <c r="QNK28" s="61"/>
      <c r="QNL28" s="61"/>
      <c r="QNM28" s="61"/>
      <c r="QNN28" s="61"/>
      <c r="QNO28" s="61"/>
      <c r="QNP28" s="61"/>
      <c r="QNQ28" s="61"/>
      <c r="QNR28" s="61"/>
      <c r="QNS28" s="61"/>
      <c r="QNT28" s="61"/>
      <c r="QNU28" s="61"/>
      <c r="QNV28" s="61"/>
      <c r="QNW28" s="61"/>
      <c r="QNX28" s="61"/>
      <c r="QNY28" s="61"/>
      <c r="QNZ28" s="61"/>
      <c r="QOA28" s="61"/>
      <c r="QOB28" s="61"/>
      <c r="QOC28" s="61"/>
      <c r="QOD28" s="61"/>
      <c r="QOE28" s="61"/>
      <c r="QOF28" s="61"/>
      <c r="QOG28" s="61"/>
      <c r="QOH28" s="61"/>
      <c r="QOI28" s="61"/>
      <c r="QOJ28" s="61"/>
      <c r="QOK28" s="61"/>
      <c r="QOL28" s="61"/>
      <c r="QOM28" s="61"/>
      <c r="QON28" s="61"/>
      <c r="QOO28" s="61"/>
      <c r="QOP28" s="61"/>
      <c r="QOQ28" s="61"/>
      <c r="QOR28" s="61"/>
      <c r="QOS28" s="61"/>
      <c r="QOT28" s="61"/>
      <c r="QOU28" s="61"/>
      <c r="QOV28" s="61"/>
      <c r="QOW28" s="61"/>
      <c r="QOX28" s="61"/>
      <c r="QOY28" s="61"/>
      <c r="QOZ28" s="61"/>
      <c r="QPA28" s="61"/>
      <c r="QPB28" s="61"/>
      <c r="QPC28" s="61"/>
      <c r="QPD28" s="61"/>
      <c r="QPE28" s="61"/>
      <c r="QPF28" s="61"/>
      <c r="QPG28" s="61"/>
      <c r="QPH28" s="61"/>
      <c r="QPI28" s="61"/>
      <c r="QPJ28" s="61"/>
      <c r="QPK28" s="61"/>
      <c r="QPL28" s="61"/>
      <c r="QPM28" s="61"/>
      <c r="QPN28" s="61"/>
      <c r="QPO28" s="61"/>
      <c r="QPP28" s="61"/>
      <c r="QPQ28" s="61"/>
      <c r="QPR28" s="61"/>
      <c r="QPS28" s="61"/>
      <c r="QPT28" s="61"/>
      <c r="QPU28" s="61"/>
      <c r="QPV28" s="61"/>
      <c r="QPW28" s="61"/>
      <c r="QPX28" s="61"/>
      <c r="QPY28" s="61"/>
      <c r="QPZ28" s="61"/>
      <c r="QQA28" s="61"/>
      <c r="QQB28" s="61"/>
      <c r="QQC28" s="61"/>
      <c r="QQD28" s="61"/>
      <c r="QQE28" s="61"/>
      <c r="QQF28" s="61"/>
      <c r="QQG28" s="61"/>
      <c r="QQH28" s="61"/>
      <c r="QQI28" s="61"/>
      <c r="QQJ28" s="61"/>
      <c r="QQK28" s="61"/>
      <c r="QQL28" s="61"/>
      <c r="QQM28" s="61"/>
      <c r="QQN28" s="61"/>
      <c r="QQO28" s="61"/>
      <c r="QQP28" s="61"/>
      <c r="QQQ28" s="61"/>
      <c r="QQR28" s="61"/>
      <c r="QQS28" s="61"/>
      <c r="QQT28" s="61"/>
      <c r="QQU28" s="61"/>
      <c r="QQV28" s="61"/>
      <c r="QQW28" s="61"/>
      <c r="QQX28" s="61"/>
      <c r="QQY28" s="61"/>
      <c r="QQZ28" s="61"/>
      <c r="QRA28" s="61"/>
      <c r="QRB28" s="61"/>
      <c r="QRC28" s="61"/>
      <c r="QRD28" s="61"/>
      <c r="QRE28" s="61"/>
      <c r="QRF28" s="61"/>
      <c r="QRG28" s="61"/>
      <c r="QRH28" s="61"/>
      <c r="QRI28" s="61"/>
      <c r="QRJ28" s="61"/>
      <c r="QRK28" s="61"/>
      <c r="QRL28" s="61"/>
      <c r="QRM28" s="61"/>
      <c r="QRN28" s="61"/>
      <c r="QRO28" s="61"/>
      <c r="QRP28" s="61"/>
      <c r="QRQ28" s="61"/>
      <c r="QRR28" s="61"/>
      <c r="QRS28" s="61"/>
      <c r="QRT28" s="61"/>
      <c r="QRU28" s="61"/>
      <c r="QRV28" s="61"/>
      <c r="QRW28" s="61"/>
      <c r="QRX28" s="61"/>
      <c r="QRY28" s="61"/>
      <c r="QRZ28" s="61"/>
      <c r="QSA28" s="61"/>
      <c r="QSB28" s="61"/>
      <c r="QSC28" s="61"/>
      <c r="QSD28" s="61"/>
      <c r="QSE28" s="61"/>
      <c r="QSF28" s="61"/>
      <c r="QSG28" s="61"/>
      <c r="QSH28" s="61"/>
      <c r="QSI28" s="61"/>
      <c r="QSJ28" s="61"/>
      <c r="QSK28" s="61"/>
      <c r="QSL28" s="61"/>
      <c r="QSM28" s="61"/>
      <c r="QSN28" s="61"/>
      <c r="QSO28" s="61"/>
      <c r="QSP28" s="61"/>
      <c r="QSQ28" s="61"/>
      <c r="QSR28" s="61"/>
      <c r="QSS28" s="61"/>
      <c r="QST28" s="61"/>
      <c r="QSU28" s="61"/>
      <c r="QSV28" s="61"/>
      <c r="QSW28" s="61"/>
      <c r="QSX28" s="61"/>
      <c r="QSY28" s="61"/>
      <c r="QSZ28" s="61"/>
      <c r="QTA28" s="61"/>
      <c r="QTB28" s="61"/>
      <c r="QTC28" s="61"/>
      <c r="QTD28" s="61"/>
      <c r="QTE28" s="61"/>
      <c r="QTF28" s="61"/>
      <c r="QTG28" s="61"/>
      <c r="QTH28" s="61"/>
      <c r="QTI28" s="61"/>
      <c r="QTJ28" s="61"/>
      <c r="QTK28" s="61"/>
      <c r="QTL28" s="61"/>
      <c r="QTM28" s="61"/>
      <c r="QTN28" s="61"/>
      <c r="QTO28" s="61"/>
      <c r="QTP28" s="61"/>
      <c r="QTQ28" s="61"/>
      <c r="QTR28" s="61"/>
      <c r="QTS28" s="61"/>
      <c r="QTT28" s="61"/>
      <c r="QTU28" s="61"/>
      <c r="QTV28" s="61"/>
      <c r="QTW28" s="61"/>
      <c r="QTX28" s="61"/>
      <c r="QTY28" s="61"/>
      <c r="QTZ28" s="61"/>
      <c r="QUA28" s="61"/>
      <c r="QUB28" s="61"/>
      <c r="QUC28" s="61"/>
      <c r="QUD28" s="61"/>
      <c r="QUE28" s="61"/>
      <c r="QUF28" s="61"/>
      <c r="QUG28" s="61"/>
      <c r="QUH28" s="61"/>
      <c r="QUI28" s="61"/>
      <c r="QUJ28" s="61"/>
      <c r="QUK28" s="61"/>
      <c r="QUL28" s="61"/>
      <c r="QUM28" s="61"/>
      <c r="QUN28" s="61"/>
      <c r="QUO28" s="61"/>
      <c r="QUP28" s="61"/>
      <c r="QUQ28" s="61"/>
      <c r="QUR28" s="61"/>
      <c r="QUS28" s="61"/>
      <c r="QUT28" s="61"/>
      <c r="QUU28" s="61"/>
      <c r="QUV28" s="61"/>
      <c r="QUW28" s="61"/>
      <c r="QUX28" s="61"/>
      <c r="QUY28" s="61"/>
      <c r="QUZ28" s="61"/>
      <c r="QVA28" s="61"/>
      <c r="QVB28" s="61"/>
      <c r="QVC28" s="61"/>
      <c r="QVD28" s="61"/>
      <c r="QVE28" s="61"/>
      <c r="QVF28" s="61"/>
      <c r="QVG28" s="61"/>
      <c r="QVH28" s="61"/>
      <c r="QVI28" s="61"/>
      <c r="QVJ28" s="61"/>
      <c r="QVK28" s="61"/>
      <c r="QVL28" s="61"/>
      <c r="QVM28" s="61"/>
      <c r="QVN28" s="61"/>
      <c r="QVO28" s="61"/>
      <c r="QVP28" s="61"/>
      <c r="QVQ28" s="61"/>
      <c r="QVR28" s="61"/>
      <c r="QVS28" s="61"/>
      <c r="QVT28" s="61"/>
      <c r="QVU28" s="61"/>
      <c r="QVV28" s="61"/>
      <c r="QVW28" s="61"/>
      <c r="QVX28" s="61"/>
      <c r="QVY28" s="61"/>
      <c r="QVZ28" s="61"/>
      <c r="QWA28" s="61"/>
      <c r="QWB28" s="61"/>
      <c r="QWC28" s="61"/>
      <c r="QWD28" s="61"/>
      <c r="QWE28" s="61"/>
      <c r="QWF28" s="61"/>
      <c r="QWG28" s="61"/>
      <c r="QWH28" s="61"/>
      <c r="QWI28" s="61"/>
      <c r="QWJ28" s="61"/>
      <c r="QWK28" s="61"/>
      <c r="QWL28" s="61"/>
      <c r="QWM28" s="61"/>
      <c r="QWN28" s="61"/>
      <c r="QWO28" s="61"/>
      <c r="QWP28" s="61"/>
      <c r="QWQ28" s="61"/>
      <c r="QWR28" s="61"/>
      <c r="QWS28" s="61"/>
      <c r="QWT28" s="61"/>
      <c r="QWU28" s="61"/>
      <c r="QWV28" s="61"/>
      <c r="QWW28" s="61"/>
      <c r="QWX28" s="61"/>
      <c r="QWY28" s="61"/>
      <c r="QWZ28" s="61"/>
      <c r="QXA28" s="61"/>
      <c r="QXB28" s="61"/>
      <c r="QXC28" s="61"/>
      <c r="QXD28" s="61"/>
      <c r="QXE28" s="61"/>
      <c r="QXF28" s="61"/>
      <c r="QXG28" s="61"/>
      <c r="QXH28" s="61"/>
      <c r="QXI28" s="61"/>
      <c r="QXJ28" s="61"/>
      <c r="QXK28" s="61"/>
      <c r="QXL28" s="61"/>
      <c r="QXM28" s="61"/>
      <c r="QXN28" s="61"/>
      <c r="QXO28" s="61"/>
      <c r="QXP28" s="61"/>
      <c r="QXQ28" s="61"/>
      <c r="QXR28" s="61"/>
      <c r="QXS28" s="61"/>
      <c r="QXT28" s="61"/>
      <c r="QXU28" s="61"/>
      <c r="QXV28" s="61"/>
      <c r="QXW28" s="61"/>
      <c r="QXX28" s="61"/>
      <c r="QXY28" s="61"/>
      <c r="QXZ28" s="61"/>
      <c r="QYA28" s="61"/>
      <c r="QYB28" s="61"/>
      <c r="QYC28" s="61"/>
      <c r="QYD28" s="61"/>
      <c r="QYE28" s="61"/>
      <c r="QYF28" s="61"/>
      <c r="QYG28" s="61"/>
      <c r="QYH28" s="61"/>
      <c r="QYI28" s="61"/>
      <c r="QYJ28" s="61"/>
      <c r="QYK28" s="61"/>
      <c r="QYL28" s="61"/>
      <c r="QYM28" s="61"/>
      <c r="QYN28" s="61"/>
      <c r="QYO28" s="61"/>
      <c r="QYP28" s="61"/>
      <c r="QYQ28" s="61"/>
      <c r="QYR28" s="61"/>
      <c r="QYS28" s="61"/>
      <c r="QYT28" s="61"/>
      <c r="QYU28" s="61"/>
      <c r="QYV28" s="61"/>
      <c r="QYW28" s="61"/>
      <c r="QYX28" s="61"/>
      <c r="QYY28" s="61"/>
      <c r="QYZ28" s="61"/>
      <c r="QZA28" s="61"/>
      <c r="QZB28" s="61"/>
      <c r="QZC28" s="61"/>
      <c r="QZD28" s="61"/>
      <c r="QZE28" s="61"/>
      <c r="QZF28" s="61"/>
      <c r="QZG28" s="61"/>
      <c r="QZH28" s="61"/>
      <c r="QZI28" s="61"/>
      <c r="QZJ28" s="61"/>
      <c r="QZK28" s="61"/>
      <c r="QZL28" s="61"/>
      <c r="QZM28" s="61"/>
      <c r="QZN28" s="61"/>
      <c r="QZO28" s="61"/>
      <c r="QZP28" s="61"/>
      <c r="QZQ28" s="61"/>
      <c r="QZR28" s="61"/>
      <c r="QZS28" s="61"/>
      <c r="QZT28" s="61"/>
      <c r="QZU28" s="61"/>
      <c r="QZV28" s="61"/>
      <c r="QZW28" s="61"/>
      <c r="QZX28" s="61"/>
      <c r="QZY28" s="61"/>
      <c r="QZZ28" s="61"/>
      <c r="RAA28" s="61"/>
      <c r="RAB28" s="61"/>
      <c r="RAC28" s="61"/>
      <c r="RAD28" s="61"/>
      <c r="RAE28" s="61"/>
      <c r="RAF28" s="61"/>
      <c r="RAG28" s="61"/>
      <c r="RAH28" s="61"/>
      <c r="RAI28" s="61"/>
      <c r="RAJ28" s="61"/>
      <c r="RAK28" s="61"/>
      <c r="RAL28" s="61"/>
      <c r="RAM28" s="61"/>
      <c r="RAN28" s="61"/>
      <c r="RAO28" s="61"/>
      <c r="RAP28" s="61"/>
      <c r="RAQ28" s="61"/>
      <c r="RAR28" s="61"/>
      <c r="RAS28" s="61"/>
      <c r="RAT28" s="61"/>
      <c r="RAU28" s="61"/>
      <c r="RAV28" s="61"/>
      <c r="RAW28" s="61"/>
      <c r="RAX28" s="61"/>
      <c r="RAY28" s="61"/>
      <c r="RAZ28" s="61"/>
      <c r="RBA28" s="61"/>
      <c r="RBB28" s="61"/>
      <c r="RBC28" s="61"/>
      <c r="RBD28" s="61"/>
      <c r="RBE28" s="61"/>
      <c r="RBF28" s="61"/>
      <c r="RBG28" s="61"/>
      <c r="RBH28" s="61"/>
      <c r="RBI28" s="61"/>
      <c r="RBJ28" s="61"/>
      <c r="RBK28" s="61"/>
      <c r="RBL28" s="61"/>
      <c r="RBM28" s="61"/>
      <c r="RBN28" s="61"/>
      <c r="RBO28" s="61"/>
      <c r="RBP28" s="61"/>
      <c r="RBQ28" s="61"/>
      <c r="RBR28" s="61"/>
      <c r="RBS28" s="61"/>
      <c r="RBT28" s="61"/>
      <c r="RBU28" s="61"/>
      <c r="RBV28" s="61"/>
      <c r="RBW28" s="61"/>
      <c r="RBX28" s="61"/>
      <c r="RBY28" s="61"/>
      <c r="RBZ28" s="61"/>
      <c r="RCA28" s="61"/>
      <c r="RCB28" s="61"/>
      <c r="RCC28" s="61"/>
      <c r="RCD28" s="61"/>
      <c r="RCE28" s="61"/>
      <c r="RCF28" s="61"/>
      <c r="RCG28" s="61"/>
      <c r="RCH28" s="61"/>
      <c r="RCI28" s="61"/>
      <c r="RCJ28" s="61"/>
      <c r="RCK28" s="61"/>
      <c r="RCL28" s="61"/>
      <c r="RCM28" s="61"/>
      <c r="RCN28" s="61"/>
      <c r="RCO28" s="61"/>
      <c r="RCP28" s="61"/>
      <c r="RCQ28" s="61"/>
      <c r="RCR28" s="61"/>
      <c r="RCS28" s="61"/>
      <c r="RCT28" s="61"/>
      <c r="RCU28" s="61"/>
      <c r="RCV28" s="61"/>
      <c r="RCW28" s="61"/>
      <c r="RCX28" s="61"/>
      <c r="RCY28" s="61"/>
      <c r="RCZ28" s="61"/>
      <c r="RDA28" s="61"/>
      <c r="RDB28" s="61"/>
      <c r="RDC28" s="61"/>
      <c r="RDD28" s="61"/>
      <c r="RDE28" s="61"/>
      <c r="RDF28" s="61"/>
      <c r="RDG28" s="61"/>
      <c r="RDH28" s="61"/>
      <c r="RDI28" s="61"/>
      <c r="RDJ28" s="61"/>
      <c r="RDK28" s="61"/>
      <c r="RDL28" s="61"/>
      <c r="RDM28" s="61"/>
      <c r="RDN28" s="61"/>
      <c r="RDO28" s="61"/>
      <c r="RDP28" s="61"/>
      <c r="RDQ28" s="61"/>
      <c r="RDR28" s="61"/>
      <c r="RDS28" s="61"/>
      <c r="RDT28" s="61"/>
      <c r="RDU28" s="61"/>
      <c r="RDV28" s="61"/>
      <c r="RDW28" s="61"/>
      <c r="RDX28" s="61"/>
      <c r="RDY28" s="61"/>
      <c r="RDZ28" s="61"/>
      <c r="REA28" s="61"/>
      <c r="REB28" s="61"/>
      <c r="REC28" s="61"/>
      <c r="RED28" s="61"/>
      <c r="REE28" s="61"/>
      <c r="REF28" s="61"/>
      <c r="REG28" s="61"/>
      <c r="REH28" s="61"/>
      <c r="REI28" s="61"/>
      <c r="REJ28" s="61"/>
      <c r="REK28" s="61"/>
      <c r="REL28" s="61"/>
      <c r="REM28" s="61"/>
      <c r="REN28" s="61"/>
      <c r="REO28" s="61"/>
      <c r="REP28" s="61"/>
      <c r="REQ28" s="61"/>
      <c r="RER28" s="61"/>
      <c r="RES28" s="61"/>
      <c r="RET28" s="61"/>
      <c r="REU28" s="61"/>
      <c r="REV28" s="61"/>
      <c r="REW28" s="61"/>
      <c r="REX28" s="61"/>
      <c r="REY28" s="61"/>
      <c r="REZ28" s="61"/>
      <c r="RFA28" s="61"/>
      <c r="RFB28" s="61"/>
      <c r="RFC28" s="61"/>
      <c r="RFD28" s="61"/>
      <c r="RFE28" s="61"/>
      <c r="RFF28" s="61"/>
      <c r="RFG28" s="61"/>
      <c r="RFH28" s="61"/>
      <c r="RFI28" s="61"/>
      <c r="RFJ28" s="61"/>
      <c r="RFK28" s="61"/>
      <c r="RFL28" s="61"/>
      <c r="RFM28" s="61"/>
      <c r="RFN28" s="61"/>
      <c r="RFO28" s="61"/>
      <c r="RFP28" s="61"/>
      <c r="RFQ28" s="61"/>
      <c r="RFR28" s="61"/>
      <c r="RFS28" s="61"/>
      <c r="RFT28" s="61"/>
      <c r="RFU28" s="61"/>
      <c r="RFV28" s="61"/>
      <c r="RFW28" s="61"/>
      <c r="RFX28" s="61"/>
      <c r="RFY28" s="61"/>
      <c r="RFZ28" s="61"/>
      <c r="RGA28" s="61"/>
      <c r="RGB28" s="61"/>
      <c r="RGC28" s="61"/>
      <c r="RGD28" s="61"/>
      <c r="RGE28" s="61"/>
      <c r="RGF28" s="61"/>
      <c r="RGG28" s="61"/>
      <c r="RGH28" s="61"/>
      <c r="RGI28" s="61"/>
      <c r="RGJ28" s="61"/>
      <c r="RGK28" s="61"/>
      <c r="RGL28" s="61"/>
      <c r="RGM28" s="61"/>
      <c r="RGN28" s="61"/>
      <c r="RGO28" s="61"/>
      <c r="RGP28" s="61"/>
      <c r="RGQ28" s="61"/>
      <c r="RGR28" s="61"/>
      <c r="RGS28" s="61"/>
      <c r="RGT28" s="61"/>
      <c r="RGU28" s="61"/>
      <c r="RGV28" s="61"/>
      <c r="RGW28" s="61"/>
      <c r="RGX28" s="61"/>
      <c r="RGY28" s="61"/>
      <c r="RGZ28" s="61"/>
      <c r="RHA28" s="61"/>
      <c r="RHB28" s="61"/>
      <c r="RHC28" s="61"/>
      <c r="RHD28" s="61"/>
      <c r="RHE28" s="61"/>
      <c r="RHF28" s="61"/>
      <c r="RHG28" s="61"/>
      <c r="RHH28" s="61"/>
      <c r="RHI28" s="61"/>
      <c r="RHJ28" s="61"/>
      <c r="RHK28" s="61"/>
      <c r="RHL28" s="61"/>
      <c r="RHM28" s="61"/>
      <c r="RHN28" s="61"/>
      <c r="RHO28" s="61"/>
      <c r="RHP28" s="61"/>
      <c r="RHQ28" s="61"/>
      <c r="RHR28" s="61"/>
      <c r="RHS28" s="61"/>
      <c r="RHT28" s="61"/>
      <c r="RHU28" s="61"/>
      <c r="RHV28" s="61"/>
      <c r="RHW28" s="61"/>
      <c r="RHX28" s="61"/>
      <c r="RHY28" s="61"/>
      <c r="RHZ28" s="61"/>
      <c r="RIA28" s="61"/>
      <c r="RIB28" s="61"/>
      <c r="RIC28" s="61"/>
      <c r="RID28" s="61"/>
      <c r="RIE28" s="61"/>
      <c r="RIF28" s="61"/>
      <c r="RIG28" s="61"/>
      <c r="RIH28" s="61"/>
      <c r="RII28" s="61"/>
      <c r="RIJ28" s="61"/>
      <c r="RIK28" s="61"/>
      <c r="RIL28" s="61"/>
      <c r="RIM28" s="61"/>
      <c r="RIN28" s="61"/>
      <c r="RIO28" s="61"/>
      <c r="RIP28" s="61"/>
      <c r="RIQ28" s="61"/>
      <c r="RIR28" s="61"/>
      <c r="RIS28" s="61"/>
      <c r="RIT28" s="61"/>
      <c r="RIU28" s="61"/>
      <c r="RIV28" s="61"/>
      <c r="RIW28" s="61"/>
      <c r="RIX28" s="61"/>
      <c r="RIY28" s="61"/>
      <c r="RIZ28" s="61"/>
      <c r="RJA28" s="61"/>
      <c r="RJB28" s="61"/>
      <c r="RJC28" s="61"/>
      <c r="RJD28" s="61"/>
      <c r="RJE28" s="61"/>
      <c r="RJF28" s="61"/>
      <c r="RJG28" s="61"/>
      <c r="RJH28" s="61"/>
      <c r="RJI28" s="61"/>
      <c r="RJJ28" s="61"/>
      <c r="RJK28" s="61"/>
      <c r="RJL28" s="61"/>
      <c r="RJM28" s="61"/>
      <c r="RJN28" s="61"/>
      <c r="RJO28" s="61"/>
      <c r="RJP28" s="61"/>
      <c r="RJQ28" s="61"/>
      <c r="RJR28" s="61"/>
      <c r="RJS28" s="61"/>
      <c r="RJT28" s="61"/>
      <c r="RJU28" s="61"/>
      <c r="RJV28" s="61"/>
      <c r="RJW28" s="61"/>
      <c r="RJX28" s="61"/>
      <c r="RJY28" s="61"/>
      <c r="RJZ28" s="61"/>
      <c r="RKA28" s="61"/>
      <c r="RKB28" s="61"/>
      <c r="RKC28" s="61"/>
      <c r="RKD28" s="61"/>
      <c r="RKE28" s="61"/>
      <c r="RKF28" s="61"/>
      <c r="RKG28" s="61"/>
      <c r="RKH28" s="61"/>
      <c r="RKI28" s="61"/>
      <c r="RKJ28" s="61"/>
      <c r="RKK28" s="61"/>
      <c r="RKL28" s="61"/>
      <c r="RKM28" s="61"/>
      <c r="RKN28" s="61"/>
      <c r="RKO28" s="61"/>
      <c r="RKP28" s="61"/>
      <c r="RKQ28" s="61"/>
      <c r="RKR28" s="61"/>
      <c r="RKS28" s="61"/>
      <c r="RKT28" s="61"/>
      <c r="RKU28" s="61"/>
      <c r="RKV28" s="61"/>
      <c r="RKW28" s="61"/>
      <c r="RKX28" s="61"/>
      <c r="RKY28" s="61"/>
      <c r="RKZ28" s="61"/>
      <c r="RLA28" s="61"/>
      <c r="RLB28" s="61"/>
      <c r="RLC28" s="61"/>
      <c r="RLD28" s="61"/>
      <c r="RLE28" s="61"/>
      <c r="RLF28" s="61"/>
      <c r="RLG28" s="61"/>
      <c r="RLH28" s="61"/>
      <c r="RLI28" s="61"/>
      <c r="RLJ28" s="61"/>
      <c r="RLK28" s="61"/>
      <c r="RLL28" s="61"/>
      <c r="RLM28" s="61"/>
      <c r="RLN28" s="61"/>
      <c r="RLO28" s="61"/>
      <c r="RLP28" s="61"/>
      <c r="RLQ28" s="61"/>
      <c r="RLR28" s="61"/>
      <c r="RLS28" s="61"/>
      <c r="RLT28" s="61"/>
      <c r="RLU28" s="61"/>
      <c r="RLV28" s="61"/>
      <c r="RLW28" s="61"/>
      <c r="RLX28" s="61"/>
      <c r="RLY28" s="61"/>
      <c r="RLZ28" s="61"/>
      <c r="RMA28" s="61"/>
      <c r="RMB28" s="61"/>
      <c r="RMC28" s="61"/>
      <c r="RMD28" s="61"/>
      <c r="RME28" s="61"/>
      <c r="RMF28" s="61"/>
      <c r="RMG28" s="61"/>
      <c r="RMH28" s="61"/>
      <c r="RMI28" s="61"/>
      <c r="RMJ28" s="61"/>
      <c r="RMK28" s="61"/>
      <c r="RML28" s="61"/>
      <c r="RMM28" s="61"/>
      <c r="RMN28" s="61"/>
      <c r="RMO28" s="61"/>
      <c r="RMP28" s="61"/>
      <c r="RMQ28" s="61"/>
      <c r="RMR28" s="61"/>
      <c r="RMS28" s="61"/>
      <c r="RMT28" s="61"/>
      <c r="RMU28" s="61"/>
      <c r="RMV28" s="61"/>
      <c r="RMW28" s="61"/>
      <c r="RMX28" s="61"/>
      <c r="RMY28" s="61"/>
      <c r="RMZ28" s="61"/>
      <c r="RNA28" s="61"/>
      <c r="RNB28" s="61"/>
      <c r="RNC28" s="61"/>
      <c r="RND28" s="61"/>
      <c r="RNE28" s="61"/>
      <c r="RNF28" s="61"/>
      <c r="RNG28" s="61"/>
      <c r="RNH28" s="61"/>
      <c r="RNI28" s="61"/>
      <c r="RNJ28" s="61"/>
      <c r="RNK28" s="61"/>
      <c r="RNL28" s="61"/>
      <c r="RNM28" s="61"/>
      <c r="RNN28" s="61"/>
      <c r="RNO28" s="61"/>
      <c r="RNP28" s="61"/>
      <c r="RNQ28" s="61"/>
      <c r="RNR28" s="61"/>
      <c r="RNS28" s="61"/>
      <c r="RNT28" s="61"/>
      <c r="RNU28" s="61"/>
      <c r="RNV28" s="61"/>
      <c r="RNW28" s="61"/>
      <c r="RNX28" s="61"/>
      <c r="RNY28" s="61"/>
      <c r="RNZ28" s="61"/>
      <c r="ROA28" s="61"/>
      <c r="ROB28" s="61"/>
      <c r="ROC28" s="61"/>
      <c r="ROD28" s="61"/>
      <c r="ROE28" s="61"/>
      <c r="ROF28" s="61"/>
      <c r="ROG28" s="61"/>
      <c r="ROH28" s="61"/>
      <c r="ROI28" s="61"/>
      <c r="ROJ28" s="61"/>
      <c r="ROK28" s="61"/>
      <c r="ROL28" s="61"/>
      <c r="ROM28" s="61"/>
      <c r="RON28" s="61"/>
      <c r="ROO28" s="61"/>
      <c r="ROP28" s="61"/>
      <c r="ROQ28" s="61"/>
      <c r="ROR28" s="61"/>
      <c r="ROS28" s="61"/>
      <c r="ROT28" s="61"/>
      <c r="ROU28" s="61"/>
      <c r="ROV28" s="61"/>
      <c r="ROW28" s="61"/>
      <c r="ROX28" s="61"/>
      <c r="ROY28" s="61"/>
      <c r="ROZ28" s="61"/>
      <c r="RPA28" s="61"/>
      <c r="RPB28" s="61"/>
      <c r="RPC28" s="61"/>
      <c r="RPD28" s="61"/>
      <c r="RPE28" s="61"/>
      <c r="RPF28" s="61"/>
      <c r="RPG28" s="61"/>
      <c r="RPH28" s="61"/>
      <c r="RPI28" s="61"/>
      <c r="RPJ28" s="61"/>
      <c r="RPK28" s="61"/>
      <c r="RPL28" s="61"/>
      <c r="RPM28" s="61"/>
      <c r="RPN28" s="61"/>
      <c r="RPO28" s="61"/>
      <c r="RPP28" s="61"/>
      <c r="RPQ28" s="61"/>
      <c r="RPR28" s="61"/>
      <c r="RPS28" s="61"/>
      <c r="RPT28" s="61"/>
      <c r="RPU28" s="61"/>
      <c r="RPV28" s="61"/>
      <c r="RPW28" s="61"/>
      <c r="RPX28" s="61"/>
      <c r="RPY28" s="61"/>
      <c r="RPZ28" s="61"/>
      <c r="RQA28" s="61"/>
      <c r="RQB28" s="61"/>
      <c r="RQC28" s="61"/>
      <c r="RQD28" s="61"/>
      <c r="RQE28" s="61"/>
      <c r="RQF28" s="61"/>
      <c r="RQG28" s="61"/>
      <c r="RQH28" s="61"/>
      <c r="RQI28" s="61"/>
      <c r="RQJ28" s="61"/>
      <c r="RQK28" s="61"/>
      <c r="RQL28" s="61"/>
      <c r="RQM28" s="61"/>
      <c r="RQN28" s="61"/>
      <c r="RQO28" s="61"/>
      <c r="RQP28" s="61"/>
      <c r="RQQ28" s="61"/>
      <c r="RQR28" s="61"/>
      <c r="RQS28" s="61"/>
      <c r="RQT28" s="61"/>
      <c r="RQU28" s="61"/>
      <c r="RQV28" s="61"/>
      <c r="RQW28" s="61"/>
      <c r="RQX28" s="61"/>
      <c r="RQY28" s="61"/>
      <c r="RQZ28" s="61"/>
      <c r="RRA28" s="61"/>
      <c r="RRB28" s="61"/>
      <c r="RRC28" s="61"/>
      <c r="RRD28" s="61"/>
      <c r="RRE28" s="61"/>
      <c r="RRF28" s="61"/>
      <c r="RRG28" s="61"/>
      <c r="RRH28" s="61"/>
      <c r="RRI28" s="61"/>
      <c r="RRJ28" s="61"/>
      <c r="RRK28" s="61"/>
      <c r="RRL28" s="61"/>
      <c r="RRM28" s="61"/>
      <c r="RRN28" s="61"/>
      <c r="RRO28" s="61"/>
      <c r="RRP28" s="61"/>
      <c r="RRQ28" s="61"/>
      <c r="RRR28" s="61"/>
      <c r="RRS28" s="61"/>
      <c r="RRT28" s="61"/>
      <c r="RRU28" s="61"/>
      <c r="RRV28" s="61"/>
      <c r="RRW28" s="61"/>
      <c r="RRX28" s="61"/>
      <c r="RRY28" s="61"/>
      <c r="RRZ28" s="61"/>
      <c r="RSA28" s="61"/>
      <c r="RSB28" s="61"/>
      <c r="RSC28" s="61"/>
      <c r="RSD28" s="61"/>
      <c r="RSE28" s="61"/>
      <c r="RSF28" s="61"/>
      <c r="RSG28" s="61"/>
      <c r="RSH28" s="61"/>
      <c r="RSI28" s="61"/>
      <c r="RSJ28" s="61"/>
      <c r="RSK28" s="61"/>
      <c r="RSL28" s="61"/>
      <c r="RSM28" s="61"/>
      <c r="RSN28" s="61"/>
      <c r="RSO28" s="61"/>
      <c r="RSP28" s="61"/>
      <c r="RSQ28" s="61"/>
      <c r="RSR28" s="61"/>
      <c r="RSS28" s="61"/>
      <c r="RST28" s="61"/>
      <c r="RSU28" s="61"/>
      <c r="RSV28" s="61"/>
      <c r="RSW28" s="61"/>
      <c r="RSX28" s="61"/>
      <c r="RSY28" s="61"/>
      <c r="RSZ28" s="61"/>
      <c r="RTA28" s="61"/>
      <c r="RTB28" s="61"/>
      <c r="RTC28" s="61"/>
      <c r="RTD28" s="61"/>
      <c r="RTE28" s="61"/>
      <c r="RTF28" s="61"/>
      <c r="RTG28" s="61"/>
      <c r="RTH28" s="61"/>
      <c r="RTI28" s="61"/>
      <c r="RTJ28" s="61"/>
      <c r="RTK28" s="61"/>
      <c r="RTL28" s="61"/>
      <c r="RTM28" s="61"/>
      <c r="RTN28" s="61"/>
      <c r="RTO28" s="61"/>
      <c r="RTP28" s="61"/>
      <c r="RTQ28" s="61"/>
      <c r="RTR28" s="61"/>
      <c r="RTS28" s="61"/>
      <c r="RTT28" s="61"/>
      <c r="RTU28" s="61"/>
      <c r="RTV28" s="61"/>
      <c r="RTW28" s="61"/>
      <c r="RTX28" s="61"/>
      <c r="RTY28" s="61"/>
      <c r="RTZ28" s="61"/>
      <c r="RUA28" s="61"/>
      <c r="RUB28" s="61"/>
      <c r="RUC28" s="61"/>
      <c r="RUD28" s="61"/>
      <c r="RUE28" s="61"/>
      <c r="RUF28" s="61"/>
      <c r="RUG28" s="61"/>
      <c r="RUH28" s="61"/>
      <c r="RUI28" s="61"/>
      <c r="RUJ28" s="61"/>
      <c r="RUK28" s="61"/>
      <c r="RUL28" s="61"/>
      <c r="RUM28" s="61"/>
      <c r="RUN28" s="61"/>
      <c r="RUO28" s="61"/>
      <c r="RUP28" s="61"/>
      <c r="RUQ28" s="61"/>
      <c r="RUR28" s="61"/>
      <c r="RUS28" s="61"/>
      <c r="RUT28" s="61"/>
      <c r="RUU28" s="61"/>
      <c r="RUV28" s="61"/>
      <c r="RUW28" s="61"/>
      <c r="RUX28" s="61"/>
      <c r="RUY28" s="61"/>
      <c r="RUZ28" s="61"/>
      <c r="RVA28" s="61"/>
      <c r="RVB28" s="61"/>
      <c r="RVC28" s="61"/>
      <c r="RVD28" s="61"/>
      <c r="RVE28" s="61"/>
      <c r="RVF28" s="61"/>
      <c r="RVG28" s="61"/>
      <c r="RVH28" s="61"/>
      <c r="RVI28" s="61"/>
      <c r="RVJ28" s="61"/>
      <c r="RVK28" s="61"/>
      <c r="RVL28" s="61"/>
      <c r="RVM28" s="61"/>
      <c r="RVN28" s="61"/>
      <c r="RVO28" s="61"/>
      <c r="RVP28" s="61"/>
      <c r="RVQ28" s="61"/>
      <c r="RVR28" s="61"/>
      <c r="RVS28" s="61"/>
      <c r="RVT28" s="61"/>
      <c r="RVU28" s="61"/>
      <c r="RVV28" s="61"/>
      <c r="RVW28" s="61"/>
      <c r="RVX28" s="61"/>
      <c r="RVY28" s="61"/>
      <c r="RVZ28" s="61"/>
      <c r="RWA28" s="61"/>
      <c r="RWB28" s="61"/>
      <c r="RWC28" s="61"/>
      <c r="RWD28" s="61"/>
      <c r="RWE28" s="61"/>
      <c r="RWF28" s="61"/>
      <c r="RWG28" s="61"/>
      <c r="RWH28" s="61"/>
      <c r="RWI28" s="61"/>
      <c r="RWJ28" s="61"/>
      <c r="RWK28" s="61"/>
      <c r="RWL28" s="61"/>
      <c r="RWM28" s="61"/>
      <c r="RWN28" s="61"/>
      <c r="RWO28" s="61"/>
      <c r="RWP28" s="61"/>
      <c r="RWQ28" s="61"/>
      <c r="RWR28" s="61"/>
      <c r="RWS28" s="61"/>
      <c r="RWT28" s="61"/>
      <c r="RWU28" s="61"/>
      <c r="RWV28" s="61"/>
      <c r="RWW28" s="61"/>
      <c r="RWX28" s="61"/>
      <c r="RWY28" s="61"/>
      <c r="RWZ28" s="61"/>
      <c r="RXA28" s="61"/>
      <c r="RXB28" s="61"/>
      <c r="RXC28" s="61"/>
      <c r="RXD28" s="61"/>
      <c r="RXE28" s="61"/>
      <c r="RXF28" s="61"/>
      <c r="RXG28" s="61"/>
      <c r="RXH28" s="61"/>
      <c r="RXI28" s="61"/>
      <c r="RXJ28" s="61"/>
      <c r="RXK28" s="61"/>
      <c r="RXL28" s="61"/>
      <c r="RXM28" s="61"/>
      <c r="RXN28" s="61"/>
      <c r="RXO28" s="61"/>
      <c r="RXP28" s="61"/>
      <c r="RXQ28" s="61"/>
      <c r="RXR28" s="61"/>
      <c r="RXS28" s="61"/>
      <c r="RXT28" s="61"/>
      <c r="RXU28" s="61"/>
      <c r="RXV28" s="61"/>
      <c r="RXW28" s="61"/>
      <c r="RXX28" s="61"/>
      <c r="RXY28" s="61"/>
      <c r="RXZ28" s="61"/>
      <c r="RYA28" s="61"/>
      <c r="RYB28" s="61"/>
      <c r="RYC28" s="61"/>
      <c r="RYD28" s="61"/>
      <c r="RYE28" s="61"/>
      <c r="RYF28" s="61"/>
      <c r="RYG28" s="61"/>
      <c r="RYH28" s="61"/>
      <c r="RYI28" s="61"/>
      <c r="RYJ28" s="61"/>
      <c r="RYK28" s="61"/>
      <c r="RYL28" s="61"/>
      <c r="RYM28" s="61"/>
      <c r="RYN28" s="61"/>
      <c r="RYO28" s="61"/>
      <c r="RYP28" s="61"/>
      <c r="RYQ28" s="61"/>
      <c r="RYR28" s="61"/>
      <c r="RYS28" s="61"/>
      <c r="RYT28" s="61"/>
      <c r="RYU28" s="61"/>
      <c r="RYV28" s="61"/>
      <c r="RYW28" s="61"/>
      <c r="RYX28" s="61"/>
      <c r="RYY28" s="61"/>
      <c r="RYZ28" s="61"/>
      <c r="RZA28" s="61"/>
      <c r="RZB28" s="61"/>
      <c r="RZC28" s="61"/>
      <c r="RZD28" s="61"/>
      <c r="RZE28" s="61"/>
      <c r="RZF28" s="61"/>
      <c r="RZG28" s="61"/>
      <c r="RZH28" s="61"/>
      <c r="RZI28" s="61"/>
      <c r="RZJ28" s="61"/>
      <c r="RZK28" s="61"/>
      <c r="RZL28" s="61"/>
      <c r="RZM28" s="61"/>
      <c r="RZN28" s="61"/>
      <c r="RZO28" s="61"/>
      <c r="RZP28" s="61"/>
      <c r="RZQ28" s="61"/>
      <c r="RZR28" s="61"/>
      <c r="RZS28" s="61"/>
      <c r="RZT28" s="61"/>
      <c r="RZU28" s="61"/>
      <c r="RZV28" s="61"/>
      <c r="RZW28" s="61"/>
      <c r="RZX28" s="61"/>
      <c r="RZY28" s="61"/>
      <c r="RZZ28" s="61"/>
      <c r="SAA28" s="61"/>
      <c r="SAB28" s="61"/>
      <c r="SAC28" s="61"/>
      <c r="SAD28" s="61"/>
      <c r="SAE28" s="61"/>
      <c r="SAF28" s="61"/>
      <c r="SAG28" s="61"/>
      <c r="SAH28" s="61"/>
      <c r="SAI28" s="61"/>
      <c r="SAJ28" s="61"/>
      <c r="SAK28" s="61"/>
      <c r="SAL28" s="61"/>
      <c r="SAM28" s="61"/>
      <c r="SAN28" s="61"/>
      <c r="SAO28" s="61"/>
      <c r="SAP28" s="61"/>
      <c r="SAQ28" s="61"/>
      <c r="SAR28" s="61"/>
      <c r="SAS28" s="61"/>
      <c r="SAT28" s="61"/>
      <c r="SAU28" s="61"/>
      <c r="SAV28" s="61"/>
      <c r="SAW28" s="61"/>
      <c r="SAX28" s="61"/>
      <c r="SAY28" s="61"/>
      <c r="SAZ28" s="61"/>
      <c r="SBA28" s="61"/>
      <c r="SBB28" s="61"/>
      <c r="SBC28" s="61"/>
      <c r="SBD28" s="61"/>
      <c r="SBE28" s="61"/>
      <c r="SBF28" s="61"/>
      <c r="SBG28" s="61"/>
      <c r="SBH28" s="61"/>
      <c r="SBI28" s="61"/>
      <c r="SBJ28" s="61"/>
      <c r="SBK28" s="61"/>
      <c r="SBL28" s="61"/>
      <c r="SBM28" s="61"/>
      <c r="SBN28" s="61"/>
      <c r="SBO28" s="61"/>
      <c r="SBP28" s="61"/>
      <c r="SBQ28" s="61"/>
      <c r="SBR28" s="61"/>
      <c r="SBS28" s="61"/>
      <c r="SBT28" s="61"/>
      <c r="SBU28" s="61"/>
      <c r="SBV28" s="61"/>
      <c r="SBW28" s="61"/>
      <c r="SBX28" s="61"/>
      <c r="SBY28" s="61"/>
      <c r="SBZ28" s="61"/>
      <c r="SCA28" s="61"/>
      <c r="SCB28" s="61"/>
      <c r="SCC28" s="61"/>
      <c r="SCD28" s="61"/>
      <c r="SCE28" s="61"/>
      <c r="SCF28" s="61"/>
      <c r="SCG28" s="61"/>
      <c r="SCH28" s="61"/>
      <c r="SCI28" s="61"/>
      <c r="SCJ28" s="61"/>
      <c r="SCK28" s="61"/>
      <c r="SCL28" s="61"/>
      <c r="SCM28" s="61"/>
      <c r="SCN28" s="61"/>
      <c r="SCO28" s="61"/>
      <c r="SCP28" s="61"/>
      <c r="SCQ28" s="61"/>
      <c r="SCR28" s="61"/>
      <c r="SCS28" s="61"/>
      <c r="SCT28" s="61"/>
      <c r="SCU28" s="61"/>
      <c r="SCV28" s="61"/>
      <c r="SCW28" s="61"/>
      <c r="SCX28" s="61"/>
      <c r="SCY28" s="61"/>
      <c r="SCZ28" s="61"/>
      <c r="SDA28" s="61"/>
      <c r="SDB28" s="61"/>
      <c r="SDC28" s="61"/>
      <c r="SDD28" s="61"/>
      <c r="SDE28" s="61"/>
      <c r="SDF28" s="61"/>
      <c r="SDG28" s="61"/>
      <c r="SDH28" s="61"/>
      <c r="SDI28" s="61"/>
      <c r="SDJ28" s="61"/>
      <c r="SDK28" s="61"/>
      <c r="SDL28" s="61"/>
      <c r="SDM28" s="61"/>
      <c r="SDN28" s="61"/>
      <c r="SDO28" s="61"/>
      <c r="SDP28" s="61"/>
      <c r="SDQ28" s="61"/>
      <c r="SDR28" s="61"/>
      <c r="SDS28" s="61"/>
      <c r="SDT28" s="61"/>
      <c r="SDU28" s="61"/>
      <c r="SDV28" s="61"/>
      <c r="SDW28" s="61"/>
      <c r="SDX28" s="61"/>
      <c r="SDY28" s="61"/>
      <c r="SDZ28" s="61"/>
      <c r="SEA28" s="61"/>
      <c r="SEB28" s="61"/>
      <c r="SEC28" s="61"/>
      <c r="SED28" s="61"/>
      <c r="SEE28" s="61"/>
      <c r="SEF28" s="61"/>
      <c r="SEG28" s="61"/>
      <c r="SEH28" s="61"/>
      <c r="SEI28" s="61"/>
      <c r="SEJ28" s="61"/>
      <c r="SEK28" s="61"/>
      <c r="SEL28" s="61"/>
      <c r="SEM28" s="61"/>
      <c r="SEN28" s="61"/>
      <c r="SEO28" s="61"/>
      <c r="SEP28" s="61"/>
      <c r="SEQ28" s="61"/>
      <c r="SER28" s="61"/>
      <c r="SES28" s="61"/>
      <c r="SET28" s="61"/>
      <c r="SEU28" s="61"/>
      <c r="SEV28" s="61"/>
      <c r="SEW28" s="61"/>
      <c r="SEX28" s="61"/>
      <c r="SEY28" s="61"/>
      <c r="SEZ28" s="61"/>
      <c r="SFA28" s="61"/>
      <c r="SFB28" s="61"/>
      <c r="SFC28" s="61"/>
      <c r="SFD28" s="61"/>
      <c r="SFE28" s="61"/>
      <c r="SFF28" s="61"/>
      <c r="SFG28" s="61"/>
      <c r="SFH28" s="61"/>
      <c r="SFI28" s="61"/>
      <c r="SFJ28" s="61"/>
      <c r="SFK28" s="61"/>
      <c r="SFL28" s="61"/>
      <c r="SFM28" s="61"/>
      <c r="SFN28" s="61"/>
      <c r="SFO28" s="61"/>
      <c r="SFP28" s="61"/>
      <c r="SFQ28" s="61"/>
      <c r="SFR28" s="61"/>
      <c r="SFS28" s="61"/>
      <c r="SFT28" s="61"/>
      <c r="SFU28" s="61"/>
      <c r="SFV28" s="61"/>
      <c r="SFW28" s="61"/>
      <c r="SFX28" s="61"/>
      <c r="SFY28" s="61"/>
      <c r="SFZ28" s="61"/>
      <c r="SGA28" s="61"/>
      <c r="SGB28" s="61"/>
      <c r="SGC28" s="61"/>
      <c r="SGD28" s="61"/>
      <c r="SGE28" s="61"/>
      <c r="SGF28" s="61"/>
      <c r="SGG28" s="61"/>
      <c r="SGH28" s="61"/>
      <c r="SGI28" s="61"/>
      <c r="SGJ28" s="61"/>
      <c r="SGK28" s="61"/>
      <c r="SGL28" s="61"/>
      <c r="SGM28" s="61"/>
      <c r="SGN28" s="61"/>
      <c r="SGO28" s="61"/>
      <c r="SGP28" s="61"/>
      <c r="SGQ28" s="61"/>
      <c r="SGR28" s="61"/>
      <c r="SGS28" s="61"/>
      <c r="SGT28" s="61"/>
      <c r="SGU28" s="61"/>
      <c r="SGV28" s="61"/>
      <c r="SGW28" s="61"/>
      <c r="SGX28" s="61"/>
      <c r="SGY28" s="61"/>
      <c r="SGZ28" s="61"/>
      <c r="SHA28" s="61"/>
      <c r="SHB28" s="61"/>
      <c r="SHC28" s="61"/>
      <c r="SHD28" s="61"/>
      <c r="SHE28" s="61"/>
      <c r="SHF28" s="61"/>
      <c r="SHG28" s="61"/>
      <c r="SHH28" s="61"/>
      <c r="SHI28" s="61"/>
      <c r="SHJ28" s="61"/>
      <c r="SHK28" s="61"/>
      <c r="SHL28" s="61"/>
      <c r="SHM28" s="61"/>
      <c r="SHN28" s="61"/>
      <c r="SHO28" s="61"/>
      <c r="SHP28" s="61"/>
      <c r="SHQ28" s="61"/>
      <c r="SHR28" s="61"/>
      <c r="SHS28" s="61"/>
      <c r="SHT28" s="61"/>
      <c r="SHU28" s="61"/>
      <c r="SHV28" s="61"/>
      <c r="SHW28" s="61"/>
      <c r="SHX28" s="61"/>
      <c r="SHY28" s="61"/>
      <c r="SHZ28" s="61"/>
      <c r="SIA28" s="61"/>
      <c r="SIB28" s="61"/>
      <c r="SIC28" s="61"/>
      <c r="SID28" s="61"/>
      <c r="SIE28" s="61"/>
      <c r="SIF28" s="61"/>
      <c r="SIG28" s="61"/>
      <c r="SIH28" s="61"/>
      <c r="SII28" s="61"/>
      <c r="SIJ28" s="61"/>
      <c r="SIK28" s="61"/>
      <c r="SIL28" s="61"/>
      <c r="SIM28" s="61"/>
      <c r="SIN28" s="61"/>
      <c r="SIO28" s="61"/>
      <c r="SIP28" s="61"/>
      <c r="SIQ28" s="61"/>
      <c r="SIR28" s="61"/>
      <c r="SIS28" s="61"/>
      <c r="SIT28" s="61"/>
      <c r="SIU28" s="61"/>
      <c r="SIV28" s="61"/>
      <c r="SIW28" s="61"/>
      <c r="SIX28" s="61"/>
      <c r="SIY28" s="61"/>
      <c r="SIZ28" s="61"/>
      <c r="SJA28" s="61"/>
      <c r="SJB28" s="61"/>
      <c r="SJC28" s="61"/>
      <c r="SJD28" s="61"/>
      <c r="SJE28" s="61"/>
      <c r="SJF28" s="61"/>
      <c r="SJG28" s="61"/>
      <c r="SJH28" s="61"/>
      <c r="SJI28" s="61"/>
      <c r="SJJ28" s="61"/>
      <c r="SJK28" s="61"/>
      <c r="SJL28" s="61"/>
      <c r="SJM28" s="61"/>
      <c r="SJN28" s="61"/>
      <c r="SJO28" s="61"/>
      <c r="SJP28" s="61"/>
      <c r="SJQ28" s="61"/>
      <c r="SJR28" s="61"/>
      <c r="SJS28" s="61"/>
      <c r="SJT28" s="61"/>
      <c r="SJU28" s="61"/>
      <c r="SJV28" s="61"/>
      <c r="SJW28" s="61"/>
      <c r="SJX28" s="61"/>
      <c r="SJY28" s="61"/>
      <c r="SJZ28" s="61"/>
      <c r="SKA28" s="61"/>
      <c r="SKB28" s="61"/>
      <c r="SKC28" s="61"/>
      <c r="SKD28" s="61"/>
      <c r="SKE28" s="61"/>
      <c r="SKF28" s="61"/>
      <c r="SKG28" s="61"/>
      <c r="SKH28" s="61"/>
      <c r="SKI28" s="61"/>
      <c r="SKJ28" s="61"/>
      <c r="SKK28" s="61"/>
      <c r="SKL28" s="61"/>
      <c r="SKM28" s="61"/>
      <c r="SKN28" s="61"/>
      <c r="SKO28" s="61"/>
      <c r="SKP28" s="61"/>
      <c r="SKQ28" s="61"/>
      <c r="SKR28" s="61"/>
      <c r="SKS28" s="61"/>
      <c r="SKT28" s="61"/>
      <c r="SKU28" s="61"/>
      <c r="SKV28" s="61"/>
      <c r="SKW28" s="61"/>
      <c r="SKX28" s="61"/>
      <c r="SKY28" s="61"/>
      <c r="SKZ28" s="61"/>
      <c r="SLA28" s="61"/>
      <c r="SLB28" s="61"/>
      <c r="SLC28" s="61"/>
      <c r="SLD28" s="61"/>
      <c r="SLE28" s="61"/>
      <c r="SLF28" s="61"/>
      <c r="SLG28" s="61"/>
      <c r="SLH28" s="61"/>
      <c r="SLI28" s="61"/>
      <c r="SLJ28" s="61"/>
      <c r="SLK28" s="61"/>
      <c r="SLL28" s="61"/>
      <c r="SLM28" s="61"/>
      <c r="SLN28" s="61"/>
      <c r="SLO28" s="61"/>
      <c r="SLP28" s="61"/>
      <c r="SLQ28" s="61"/>
      <c r="SLR28" s="61"/>
      <c r="SLS28" s="61"/>
      <c r="SLT28" s="61"/>
      <c r="SLU28" s="61"/>
      <c r="SLV28" s="61"/>
      <c r="SLW28" s="61"/>
      <c r="SLX28" s="61"/>
      <c r="SLY28" s="61"/>
      <c r="SLZ28" s="61"/>
      <c r="SMA28" s="61"/>
      <c r="SMB28" s="61"/>
      <c r="SMC28" s="61"/>
      <c r="SMD28" s="61"/>
      <c r="SME28" s="61"/>
      <c r="SMF28" s="61"/>
      <c r="SMG28" s="61"/>
      <c r="SMH28" s="61"/>
      <c r="SMI28" s="61"/>
      <c r="SMJ28" s="61"/>
      <c r="SMK28" s="61"/>
      <c r="SML28" s="61"/>
      <c r="SMM28" s="61"/>
      <c r="SMN28" s="61"/>
      <c r="SMO28" s="61"/>
      <c r="SMP28" s="61"/>
      <c r="SMQ28" s="61"/>
      <c r="SMR28" s="61"/>
      <c r="SMS28" s="61"/>
      <c r="SMT28" s="61"/>
      <c r="SMU28" s="61"/>
      <c r="SMV28" s="61"/>
      <c r="SMW28" s="61"/>
      <c r="SMX28" s="61"/>
      <c r="SMY28" s="61"/>
      <c r="SMZ28" s="61"/>
      <c r="SNA28" s="61"/>
      <c r="SNB28" s="61"/>
      <c r="SNC28" s="61"/>
      <c r="SND28" s="61"/>
      <c r="SNE28" s="61"/>
      <c r="SNF28" s="61"/>
      <c r="SNG28" s="61"/>
      <c r="SNH28" s="61"/>
      <c r="SNI28" s="61"/>
      <c r="SNJ28" s="61"/>
      <c r="SNK28" s="61"/>
      <c r="SNL28" s="61"/>
      <c r="SNM28" s="61"/>
      <c r="SNN28" s="61"/>
      <c r="SNO28" s="61"/>
      <c r="SNP28" s="61"/>
      <c r="SNQ28" s="61"/>
      <c r="SNR28" s="61"/>
      <c r="SNS28" s="61"/>
      <c r="SNT28" s="61"/>
      <c r="SNU28" s="61"/>
      <c r="SNV28" s="61"/>
      <c r="SNW28" s="61"/>
      <c r="SNX28" s="61"/>
      <c r="SNY28" s="61"/>
      <c r="SNZ28" s="61"/>
      <c r="SOA28" s="61"/>
      <c r="SOB28" s="61"/>
      <c r="SOC28" s="61"/>
      <c r="SOD28" s="61"/>
      <c r="SOE28" s="61"/>
      <c r="SOF28" s="61"/>
      <c r="SOG28" s="61"/>
      <c r="SOH28" s="61"/>
      <c r="SOI28" s="61"/>
      <c r="SOJ28" s="61"/>
      <c r="SOK28" s="61"/>
      <c r="SOL28" s="61"/>
      <c r="SOM28" s="61"/>
      <c r="SON28" s="61"/>
      <c r="SOO28" s="61"/>
      <c r="SOP28" s="61"/>
      <c r="SOQ28" s="61"/>
      <c r="SOR28" s="61"/>
      <c r="SOS28" s="61"/>
      <c r="SOT28" s="61"/>
      <c r="SOU28" s="61"/>
      <c r="SOV28" s="61"/>
      <c r="SOW28" s="61"/>
      <c r="SOX28" s="61"/>
      <c r="SOY28" s="61"/>
      <c r="SOZ28" s="61"/>
      <c r="SPA28" s="61"/>
      <c r="SPB28" s="61"/>
      <c r="SPC28" s="61"/>
      <c r="SPD28" s="61"/>
      <c r="SPE28" s="61"/>
      <c r="SPF28" s="61"/>
      <c r="SPG28" s="61"/>
      <c r="SPH28" s="61"/>
      <c r="SPI28" s="61"/>
      <c r="SPJ28" s="61"/>
      <c r="SPK28" s="61"/>
      <c r="SPL28" s="61"/>
      <c r="SPM28" s="61"/>
      <c r="SPN28" s="61"/>
      <c r="SPO28" s="61"/>
      <c r="SPP28" s="61"/>
      <c r="SPQ28" s="61"/>
      <c r="SPR28" s="61"/>
      <c r="SPS28" s="61"/>
      <c r="SPT28" s="61"/>
      <c r="SPU28" s="61"/>
      <c r="SPV28" s="61"/>
      <c r="SPW28" s="61"/>
      <c r="SPX28" s="61"/>
      <c r="SPY28" s="61"/>
      <c r="SPZ28" s="61"/>
      <c r="SQA28" s="61"/>
      <c r="SQB28" s="61"/>
      <c r="SQC28" s="61"/>
      <c r="SQD28" s="61"/>
      <c r="SQE28" s="61"/>
      <c r="SQF28" s="61"/>
      <c r="SQG28" s="61"/>
      <c r="SQH28" s="61"/>
      <c r="SQI28" s="61"/>
      <c r="SQJ28" s="61"/>
      <c r="SQK28" s="61"/>
      <c r="SQL28" s="61"/>
      <c r="SQM28" s="61"/>
      <c r="SQN28" s="61"/>
      <c r="SQO28" s="61"/>
      <c r="SQP28" s="61"/>
      <c r="SQQ28" s="61"/>
      <c r="SQR28" s="61"/>
      <c r="SQS28" s="61"/>
      <c r="SQT28" s="61"/>
      <c r="SQU28" s="61"/>
      <c r="SQV28" s="61"/>
      <c r="SQW28" s="61"/>
      <c r="SQX28" s="61"/>
      <c r="SQY28" s="61"/>
      <c r="SQZ28" s="61"/>
      <c r="SRA28" s="61"/>
      <c r="SRB28" s="61"/>
      <c r="SRC28" s="61"/>
      <c r="SRD28" s="61"/>
      <c r="SRE28" s="61"/>
      <c r="SRF28" s="61"/>
      <c r="SRG28" s="61"/>
      <c r="SRH28" s="61"/>
      <c r="SRI28" s="61"/>
      <c r="SRJ28" s="61"/>
      <c r="SRK28" s="61"/>
      <c r="SRL28" s="61"/>
      <c r="SRM28" s="61"/>
      <c r="SRN28" s="61"/>
      <c r="SRO28" s="61"/>
      <c r="SRP28" s="61"/>
      <c r="SRQ28" s="61"/>
      <c r="SRR28" s="61"/>
      <c r="SRS28" s="61"/>
      <c r="SRT28" s="61"/>
      <c r="SRU28" s="61"/>
      <c r="SRV28" s="61"/>
      <c r="SRW28" s="61"/>
      <c r="SRX28" s="61"/>
      <c r="SRY28" s="61"/>
      <c r="SRZ28" s="61"/>
      <c r="SSA28" s="61"/>
      <c r="SSB28" s="61"/>
      <c r="SSC28" s="61"/>
      <c r="SSD28" s="61"/>
      <c r="SSE28" s="61"/>
      <c r="SSF28" s="61"/>
      <c r="SSG28" s="61"/>
      <c r="SSH28" s="61"/>
      <c r="SSI28" s="61"/>
      <c r="SSJ28" s="61"/>
      <c r="SSK28" s="61"/>
      <c r="SSL28" s="61"/>
      <c r="SSM28" s="61"/>
      <c r="SSN28" s="61"/>
      <c r="SSO28" s="61"/>
      <c r="SSP28" s="61"/>
      <c r="SSQ28" s="61"/>
      <c r="SSR28" s="61"/>
      <c r="SSS28" s="61"/>
      <c r="SST28" s="61"/>
      <c r="SSU28" s="61"/>
      <c r="SSV28" s="61"/>
      <c r="SSW28" s="61"/>
      <c r="SSX28" s="61"/>
      <c r="SSY28" s="61"/>
      <c r="SSZ28" s="61"/>
      <c r="STA28" s="61"/>
      <c r="STB28" s="61"/>
      <c r="STC28" s="61"/>
      <c r="STD28" s="61"/>
      <c r="STE28" s="61"/>
      <c r="STF28" s="61"/>
      <c r="STG28" s="61"/>
      <c r="STH28" s="61"/>
      <c r="STI28" s="61"/>
      <c r="STJ28" s="61"/>
      <c r="STK28" s="61"/>
      <c r="STL28" s="61"/>
      <c r="STM28" s="61"/>
      <c r="STN28" s="61"/>
      <c r="STO28" s="61"/>
      <c r="STP28" s="61"/>
      <c r="STQ28" s="61"/>
      <c r="STR28" s="61"/>
      <c r="STS28" s="61"/>
      <c r="STT28" s="61"/>
      <c r="STU28" s="61"/>
      <c r="STV28" s="61"/>
      <c r="STW28" s="61"/>
      <c r="STX28" s="61"/>
      <c r="STY28" s="61"/>
      <c r="STZ28" s="61"/>
      <c r="SUA28" s="61"/>
      <c r="SUB28" s="61"/>
      <c r="SUC28" s="61"/>
      <c r="SUD28" s="61"/>
      <c r="SUE28" s="61"/>
      <c r="SUF28" s="61"/>
      <c r="SUG28" s="61"/>
      <c r="SUH28" s="61"/>
      <c r="SUI28" s="61"/>
      <c r="SUJ28" s="61"/>
      <c r="SUK28" s="61"/>
      <c r="SUL28" s="61"/>
      <c r="SUM28" s="61"/>
      <c r="SUN28" s="61"/>
      <c r="SUO28" s="61"/>
      <c r="SUP28" s="61"/>
      <c r="SUQ28" s="61"/>
      <c r="SUR28" s="61"/>
      <c r="SUS28" s="61"/>
      <c r="SUT28" s="61"/>
      <c r="SUU28" s="61"/>
      <c r="SUV28" s="61"/>
      <c r="SUW28" s="61"/>
      <c r="SUX28" s="61"/>
      <c r="SUY28" s="61"/>
      <c r="SUZ28" s="61"/>
      <c r="SVA28" s="61"/>
      <c r="SVB28" s="61"/>
      <c r="SVC28" s="61"/>
      <c r="SVD28" s="61"/>
      <c r="SVE28" s="61"/>
      <c r="SVF28" s="61"/>
      <c r="SVG28" s="61"/>
      <c r="SVH28" s="61"/>
      <c r="SVI28" s="61"/>
      <c r="SVJ28" s="61"/>
      <c r="SVK28" s="61"/>
      <c r="SVL28" s="61"/>
      <c r="SVM28" s="61"/>
      <c r="SVN28" s="61"/>
      <c r="SVO28" s="61"/>
      <c r="SVP28" s="61"/>
      <c r="SVQ28" s="61"/>
      <c r="SVR28" s="61"/>
      <c r="SVS28" s="61"/>
      <c r="SVT28" s="61"/>
      <c r="SVU28" s="61"/>
      <c r="SVV28" s="61"/>
      <c r="SVW28" s="61"/>
      <c r="SVX28" s="61"/>
      <c r="SVY28" s="61"/>
      <c r="SVZ28" s="61"/>
      <c r="SWA28" s="61"/>
      <c r="SWB28" s="61"/>
      <c r="SWC28" s="61"/>
      <c r="SWD28" s="61"/>
      <c r="SWE28" s="61"/>
      <c r="SWF28" s="61"/>
      <c r="SWG28" s="61"/>
      <c r="SWH28" s="61"/>
      <c r="SWI28" s="61"/>
      <c r="SWJ28" s="61"/>
      <c r="SWK28" s="61"/>
      <c r="SWL28" s="61"/>
      <c r="SWM28" s="61"/>
      <c r="SWN28" s="61"/>
      <c r="SWO28" s="61"/>
      <c r="SWP28" s="61"/>
      <c r="SWQ28" s="61"/>
      <c r="SWR28" s="61"/>
      <c r="SWS28" s="61"/>
      <c r="SWT28" s="61"/>
      <c r="SWU28" s="61"/>
      <c r="SWV28" s="61"/>
      <c r="SWW28" s="61"/>
      <c r="SWX28" s="61"/>
      <c r="SWY28" s="61"/>
      <c r="SWZ28" s="61"/>
      <c r="SXA28" s="61"/>
      <c r="SXB28" s="61"/>
      <c r="SXC28" s="61"/>
      <c r="SXD28" s="61"/>
      <c r="SXE28" s="61"/>
      <c r="SXF28" s="61"/>
      <c r="SXG28" s="61"/>
      <c r="SXH28" s="61"/>
      <c r="SXI28" s="61"/>
      <c r="SXJ28" s="61"/>
      <c r="SXK28" s="61"/>
      <c r="SXL28" s="61"/>
      <c r="SXM28" s="61"/>
      <c r="SXN28" s="61"/>
      <c r="SXO28" s="61"/>
      <c r="SXP28" s="61"/>
      <c r="SXQ28" s="61"/>
      <c r="SXR28" s="61"/>
      <c r="SXS28" s="61"/>
      <c r="SXT28" s="61"/>
      <c r="SXU28" s="61"/>
      <c r="SXV28" s="61"/>
      <c r="SXW28" s="61"/>
      <c r="SXX28" s="61"/>
      <c r="SXY28" s="61"/>
      <c r="SXZ28" s="61"/>
      <c r="SYA28" s="61"/>
      <c r="SYB28" s="61"/>
      <c r="SYC28" s="61"/>
      <c r="SYD28" s="61"/>
      <c r="SYE28" s="61"/>
      <c r="SYF28" s="61"/>
      <c r="SYG28" s="61"/>
      <c r="SYH28" s="61"/>
      <c r="SYI28" s="61"/>
      <c r="SYJ28" s="61"/>
      <c r="SYK28" s="61"/>
      <c r="SYL28" s="61"/>
      <c r="SYM28" s="61"/>
      <c r="SYN28" s="61"/>
      <c r="SYO28" s="61"/>
      <c r="SYP28" s="61"/>
      <c r="SYQ28" s="61"/>
      <c r="SYR28" s="61"/>
      <c r="SYS28" s="61"/>
      <c r="SYT28" s="61"/>
      <c r="SYU28" s="61"/>
      <c r="SYV28" s="61"/>
      <c r="SYW28" s="61"/>
      <c r="SYX28" s="61"/>
      <c r="SYY28" s="61"/>
      <c r="SYZ28" s="61"/>
      <c r="SZA28" s="61"/>
      <c r="SZB28" s="61"/>
      <c r="SZC28" s="61"/>
      <c r="SZD28" s="61"/>
      <c r="SZE28" s="61"/>
      <c r="SZF28" s="61"/>
      <c r="SZG28" s="61"/>
      <c r="SZH28" s="61"/>
      <c r="SZI28" s="61"/>
      <c r="SZJ28" s="61"/>
      <c r="SZK28" s="61"/>
      <c r="SZL28" s="61"/>
      <c r="SZM28" s="61"/>
      <c r="SZN28" s="61"/>
      <c r="SZO28" s="61"/>
      <c r="SZP28" s="61"/>
      <c r="SZQ28" s="61"/>
      <c r="SZR28" s="61"/>
      <c r="SZS28" s="61"/>
      <c r="SZT28" s="61"/>
      <c r="SZU28" s="61"/>
      <c r="SZV28" s="61"/>
      <c r="SZW28" s="61"/>
      <c r="SZX28" s="61"/>
      <c r="SZY28" s="61"/>
      <c r="SZZ28" s="61"/>
      <c r="TAA28" s="61"/>
      <c r="TAB28" s="61"/>
      <c r="TAC28" s="61"/>
      <c r="TAD28" s="61"/>
      <c r="TAE28" s="61"/>
      <c r="TAF28" s="61"/>
      <c r="TAG28" s="61"/>
      <c r="TAH28" s="61"/>
      <c r="TAI28" s="61"/>
      <c r="TAJ28" s="61"/>
      <c r="TAK28" s="61"/>
      <c r="TAL28" s="61"/>
      <c r="TAM28" s="61"/>
      <c r="TAN28" s="61"/>
      <c r="TAO28" s="61"/>
      <c r="TAP28" s="61"/>
      <c r="TAQ28" s="61"/>
      <c r="TAR28" s="61"/>
      <c r="TAS28" s="61"/>
      <c r="TAT28" s="61"/>
      <c r="TAU28" s="61"/>
      <c r="TAV28" s="61"/>
      <c r="TAW28" s="61"/>
      <c r="TAX28" s="61"/>
      <c r="TAY28" s="61"/>
      <c r="TAZ28" s="61"/>
      <c r="TBA28" s="61"/>
      <c r="TBB28" s="61"/>
      <c r="TBC28" s="61"/>
      <c r="TBD28" s="61"/>
      <c r="TBE28" s="61"/>
      <c r="TBF28" s="61"/>
      <c r="TBG28" s="61"/>
      <c r="TBH28" s="61"/>
      <c r="TBI28" s="61"/>
      <c r="TBJ28" s="61"/>
      <c r="TBK28" s="61"/>
      <c r="TBL28" s="61"/>
      <c r="TBM28" s="61"/>
      <c r="TBN28" s="61"/>
      <c r="TBO28" s="61"/>
      <c r="TBP28" s="61"/>
      <c r="TBQ28" s="61"/>
      <c r="TBR28" s="61"/>
      <c r="TBS28" s="61"/>
      <c r="TBT28" s="61"/>
      <c r="TBU28" s="61"/>
      <c r="TBV28" s="61"/>
      <c r="TBW28" s="61"/>
      <c r="TBX28" s="61"/>
      <c r="TBY28" s="61"/>
      <c r="TBZ28" s="61"/>
      <c r="TCA28" s="61"/>
      <c r="TCB28" s="61"/>
      <c r="TCC28" s="61"/>
      <c r="TCD28" s="61"/>
      <c r="TCE28" s="61"/>
      <c r="TCF28" s="61"/>
      <c r="TCG28" s="61"/>
      <c r="TCH28" s="61"/>
      <c r="TCI28" s="61"/>
      <c r="TCJ28" s="61"/>
      <c r="TCK28" s="61"/>
      <c r="TCL28" s="61"/>
      <c r="TCM28" s="61"/>
      <c r="TCN28" s="61"/>
      <c r="TCO28" s="61"/>
      <c r="TCP28" s="61"/>
      <c r="TCQ28" s="61"/>
      <c r="TCR28" s="61"/>
      <c r="TCS28" s="61"/>
      <c r="TCT28" s="61"/>
      <c r="TCU28" s="61"/>
      <c r="TCV28" s="61"/>
      <c r="TCW28" s="61"/>
      <c r="TCX28" s="61"/>
      <c r="TCY28" s="61"/>
      <c r="TCZ28" s="61"/>
      <c r="TDA28" s="61"/>
      <c r="TDB28" s="61"/>
      <c r="TDC28" s="61"/>
      <c r="TDD28" s="61"/>
      <c r="TDE28" s="61"/>
      <c r="TDF28" s="61"/>
      <c r="TDG28" s="61"/>
      <c r="TDH28" s="61"/>
      <c r="TDI28" s="61"/>
      <c r="TDJ28" s="61"/>
      <c r="TDK28" s="61"/>
      <c r="TDL28" s="61"/>
      <c r="TDM28" s="61"/>
      <c r="TDN28" s="61"/>
      <c r="TDO28" s="61"/>
      <c r="TDP28" s="61"/>
      <c r="TDQ28" s="61"/>
      <c r="TDR28" s="61"/>
      <c r="TDS28" s="61"/>
      <c r="TDT28" s="61"/>
      <c r="TDU28" s="61"/>
      <c r="TDV28" s="61"/>
      <c r="TDW28" s="61"/>
      <c r="TDX28" s="61"/>
      <c r="TDY28" s="61"/>
      <c r="TDZ28" s="61"/>
      <c r="TEA28" s="61"/>
      <c r="TEB28" s="61"/>
      <c r="TEC28" s="61"/>
      <c r="TED28" s="61"/>
      <c r="TEE28" s="61"/>
      <c r="TEF28" s="61"/>
      <c r="TEG28" s="61"/>
      <c r="TEH28" s="61"/>
      <c r="TEI28" s="61"/>
      <c r="TEJ28" s="61"/>
      <c r="TEK28" s="61"/>
      <c r="TEL28" s="61"/>
      <c r="TEM28" s="61"/>
      <c r="TEN28" s="61"/>
      <c r="TEO28" s="61"/>
      <c r="TEP28" s="61"/>
      <c r="TEQ28" s="61"/>
      <c r="TER28" s="61"/>
      <c r="TES28" s="61"/>
      <c r="TET28" s="61"/>
      <c r="TEU28" s="61"/>
      <c r="TEV28" s="61"/>
      <c r="TEW28" s="61"/>
      <c r="TEX28" s="61"/>
      <c r="TEY28" s="61"/>
      <c r="TEZ28" s="61"/>
      <c r="TFA28" s="61"/>
      <c r="TFB28" s="61"/>
      <c r="TFC28" s="61"/>
      <c r="TFD28" s="61"/>
      <c r="TFE28" s="61"/>
      <c r="TFF28" s="61"/>
      <c r="TFG28" s="61"/>
      <c r="TFH28" s="61"/>
      <c r="TFI28" s="61"/>
      <c r="TFJ28" s="61"/>
      <c r="TFK28" s="61"/>
      <c r="TFL28" s="61"/>
      <c r="TFM28" s="61"/>
      <c r="TFN28" s="61"/>
      <c r="TFO28" s="61"/>
      <c r="TFP28" s="61"/>
      <c r="TFQ28" s="61"/>
      <c r="TFR28" s="61"/>
      <c r="TFS28" s="61"/>
      <c r="TFT28" s="61"/>
      <c r="TFU28" s="61"/>
      <c r="TFV28" s="61"/>
      <c r="TFW28" s="61"/>
      <c r="TFX28" s="61"/>
      <c r="TFY28" s="61"/>
      <c r="TFZ28" s="61"/>
      <c r="TGA28" s="61"/>
      <c r="TGB28" s="61"/>
      <c r="TGC28" s="61"/>
      <c r="TGD28" s="61"/>
      <c r="TGE28" s="61"/>
      <c r="TGF28" s="61"/>
      <c r="TGG28" s="61"/>
      <c r="TGH28" s="61"/>
      <c r="TGI28" s="61"/>
      <c r="TGJ28" s="61"/>
      <c r="TGK28" s="61"/>
      <c r="TGL28" s="61"/>
      <c r="TGM28" s="61"/>
      <c r="TGN28" s="61"/>
      <c r="TGO28" s="61"/>
      <c r="TGP28" s="61"/>
      <c r="TGQ28" s="61"/>
      <c r="TGR28" s="61"/>
      <c r="TGS28" s="61"/>
      <c r="TGT28" s="61"/>
      <c r="TGU28" s="61"/>
      <c r="TGV28" s="61"/>
      <c r="TGW28" s="61"/>
      <c r="TGX28" s="61"/>
      <c r="TGY28" s="61"/>
      <c r="TGZ28" s="61"/>
      <c r="THA28" s="61"/>
      <c r="THB28" s="61"/>
      <c r="THC28" s="61"/>
      <c r="THD28" s="61"/>
      <c r="THE28" s="61"/>
      <c r="THF28" s="61"/>
      <c r="THG28" s="61"/>
      <c r="THH28" s="61"/>
      <c r="THI28" s="61"/>
      <c r="THJ28" s="61"/>
      <c r="THK28" s="61"/>
      <c r="THL28" s="61"/>
      <c r="THM28" s="61"/>
      <c r="THN28" s="61"/>
      <c r="THO28" s="61"/>
      <c r="THP28" s="61"/>
      <c r="THQ28" s="61"/>
      <c r="THR28" s="61"/>
      <c r="THS28" s="61"/>
      <c r="THT28" s="61"/>
      <c r="THU28" s="61"/>
      <c r="THV28" s="61"/>
      <c r="THW28" s="61"/>
      <c r="THX28" s="61"/>
      <c r="THY28" s="61"/>
      <c r="THZ28" s="61"/>
      <c r="TIA28" s="61"/>
      <c r="TIB28" s="61"/>
      <c r="TIC28" s="61"/>
      <c r="TID28" s="61"/>
      <c r="TIE28" s="61"/>
      <c r="TIF28" s="61"/>
      <c r="TIG28" s="61"/>
      <c r="TIH28" s="61"/>
      <c r="TII28" s="61"/>
      <c r="TIJ28" s="61"/>
      <c r="TIK28" s="61"/>
      <c r="TIL28" s="61"/>
      <c r="TIM28" s="61"/>
      <c r="TIN28" s="61"/>
      <c r="TIO28" s="61"/>
      <c r="TIP28" s="61"/>
      <c r="TIQ28" s="61"/>
      <c r="TIR28" s="61"/>
      <c r="TIS28" s="61"/>
      <c r="TIT28" s="61"/>
      <c r="TIU28" s="61"/>
      <c r="TIV28" s="61"/>
      <c r="TIW28" s="61"/>
      <c r="TIX28" s="61"/>
      <c r="TIY28" s="61"/>
      <c r="TIZ28" s="61"/>
      <c r="TJA28" s="61"/>
      <c r="TJB28" s="61"/>
      <c r="TJC28" s="61"/>
      <c r="TJD28" s="61"/>
      <c r="TJE28" s="61"/>
      <c r="TJF28" s="61"/>
      <c r="TJG28" s="61"/>
      <c r="TJH28" s="61"/>
      <c r="TJI28" s="61"/>
      <c r="TJJ28" s="61"/>
      <c r="TJK28" s="61"/>
      <c r="TJL28" s="61"/>
      <c r="TJM28" s="61"/>
      <c r="TJN28" s="61"/>
      <c r="TJO28" s="61"/>
      <c r="TJP28" s="61"/>
      <c r="TJQ28" s="61"/>
      <c r="TJR28" s="61"/>
      <c r="TJS28" s="61"/>
      <c r="TJT28" s="61"/>
      <c r="TJU28" s="61"/>
      <c r="TJV28" s="61"/>
      <c r="TJW28" s="61"/>
      <c r="TJX28" s="61"/>
      <c r="TJY28" s="61"/>
      <c r="TJZ28" s="61"/>
      <c r="TKA28" s="61"/>
      <c r="TKB28" s="61"/>
      <c r="TKC28" s="61"/>
      <c r="TKD28" s="61"/>
      <c r="TKE28" s="61"/>
      <c r="TKF28" s="61"/>
      <c r="TKG28" s="61"/>
      <c r="TKH28" s="61"/>
      <c r="TKI28" s="61"/>
      <c r="TKJ28" s="61"/>
      <c r="TKK28" s="61"/>
      <c r="TKL28" s="61"/>
      <c r="TKM28" s="61"/>
      <c r="TKN28" s="61"/>
      <c r="TKO28" s="61"/>
      <c r="TKP28" s="61"/>
      <c r="TKQ28" s="61"/>
      <c r="TKR28" s="61"/>
      <c r="TKS28" s="61"/>
      <c r="TKT28" s="61"/>
      <c r="TKU28" s="61"/>
      <c r="TKV28" s="61"/>
      <c r="TKW28" s="61"/>
      <c r="TKX28" s="61"/>
      <c r="TKY28" s="61"/>
      <c r="TKZ28" s="61"/>
      <c r="TLA28" s="61"/>
      <c r="TLB28" s="61"/>
      <c r="TLC28" s="61"/>
      <c r="TLD28" s="61"/>
      <c r="TLE28" s="61"/>
      <c r="TLF28" s="61"/>
      <c r="TLG28" s="61"/>
      <c r="TLH28" s="61"/>
      <c r="TLI28" s="61"/>
      <c r="TLJ28" s="61"/>
      <c r="TLK28" s="61"/>
      <c r="TLL28" s="61"/>
      <c r="TLM28" s="61"/>
      <c r="TLN28" s="61"/>
      <c r="TLO28" s="61"/>
      <c r="TLP28" s="61"/>
      <c r="TLQ28" s="61"/>
      <c r="TLR28" s="61"/>
      <c r="TLS28" s="61"/>
      <c r="TLT28" s="61"/>
      <c r="TLU28" s="61"/>
      <c r="TLV28" s="61"/>
      <c r="TLW28" s="61"/>
      <c r="TLX28" s="61"/>
      <c r="TLY28" s="61"/>
      <c r="TLZ28" s="61"/>
      <c r="TMA28" s="61"/>
      <c r="TMB28" s="61"/>
      <c r="TMC28" s="61"/>
      <c r="TMD28" s="61"/>
      <c r="TME28" s="61"/>
      <c r="TMF28" s="61"/>
      <c r="TMG28" s="61"/>
      <c r="TMH28" s="61"/>
      <c r="TMI28" s="61"/>
      <c r="TMJ28" s="61"/>
      <c r="TMK28" s="61"/>
      <c r="TML28" s="61"/>
      <c r="TMM28" s="61"/>
      <c r="TMN28" s="61"/>
      <c r="TMO28" s="61"/>
      <c r="TMP28" s="61"/>
      <c r="TMQ28" s="61"/>
      <c r="TMR28" s="61"/>
      <c r="TMS28" s="61"/>
      <c r="TMT28" s="61"/>
      <c r="TMU28" s="61"/>
      <c r="TMV28" s="61"/>
      <c r="TMW28" s="61"/>
      <c r="TMX28" s="61"/>
      <c r="TMY28" s="61"/>
      <c r="TMZ28" s="61"/>
      <c r="TNA28" s="61"/>
      <c r="TNB28" s="61"/>
      <c r="TNC28" s="61"/>
      <c r="TND28" s="61"/>
      <c r="TNE28" s="61"/>
      <c r="TNF28" s="61"/>
      <c r="TNG28" s="61"/>
      <c r="TNH28" s="61"/>
      <c r="TNI28" s="61"/>
      <c r="TNJ28" s="61"/>
      <c r="TNK28" s="61"/>
      <c r="TNL28" s="61"/>
      <c r="TNM28" s="61"/>
      <c r="TNN28" s="61"/>
      <c r="TNO28" s="61"/>
      <c r="TNP28" s="61"/>
      <c r="TNQ28" s="61"/>
      <c r="TNR28" s="61"/>
      <c r="TNS28" s="61"/>
      <c r="TNT28" s="61"/>
      <c r="TNU28" s="61"/>
      <c r="TNV28" s="61"/>
      <c r="TNW28" s="61"/>
      <c r="TNX28" s="61"/>
      <c r="TNY28" s="61"/>
      <c r="TNZ28" s="61"/>
      <c r="TOA28" s="61"/>
      <c r="TOB28" s="61"/>
      <c r="TOC28" s="61"/>
      <c r="TOD28" s="61"/>
      <c r="TOE28" s="61"/>
      <c r="TOF28" s="61"/>
      <c r="TOG28" s="61"/>
      <c r="TOH28" s="61"/>
      <c r="TOI28" s="61"/>
      <c r="TOJ28" s="61"/>
      <c r="TOK28" s="61"/>
      <c r="TOL28" s="61"/>
      <c r="TOM28" s="61"/>
      <c r="TON28" s="61"/>
      <c r="TOO28" s="61"/>
      <c r="TOP28" s="61"/>
      <c r="TOQ28" s="61"/>
      <c r="TOR28" s="61"/>
      <c r="TOS28" s="61"/>
      <c r="TOT28" s="61"/>
      <c r="TOU28" s="61"/>
      <c r="TOV28" s="61"/>
      <c r="TOW28" s="61"/>
      <c r="TOX28" s="61"/>
      <c r="TOY28" s="61"/>
      <c r="TOZ28" s="61"/>
      <c r="TPA28" s="61"/>
      <c r="TPB28" s="61"/>
      <c r="TPC28" s="61"/>
      <c r="TPD28" s="61"/>
      <c r="TPE28" s="61"/>
      <c r="TPF28" s="61"/>
      <c r="TPG28" s="61"/>
      <c r="TPH28" s="61"/>
      <c r="TPI28" s="61"/>
      <c r="TPJ28" s="61"/>
      <c r="TPK28" s="61"/>
      <c r="TPL28" s="61"/>
      <c r="TPM28" s="61"/>
      <c r="TPN28" s="61"/>
      <c r="TPO28" s="61"/>
      <c r="TPP28" s="61"/>
      <c r="TPQ28" s="61"/>
      <c r="TPR28" s="61"/>
      <c r="TPS28" s="61"/>
      <c r="TPT28" s="61"/>
      <c r="TPU28" s="61"/>
      <c r="TPV28" s="61"/>
      <c r="TPW28" s="61"/>
      <c r="TPX28" s="61"/>
      <c r="TPY28" s="61"/>
      <c r="TPZ28" s="61"/>
      <c r="TQA28" s="61"/>
      <c r="TQB28" s="61"/>
      <c r="TQC28" s="61"/>
      <c r="TQD28" s="61"/>
      <c r="TQE28" s="61"/>
      <c r="TQF28" s="61"/>
      <c r="TQG28" s="61"/>
      <c r="TQH28" s="61"/>
      <c r="TQI28" s="61"/>
      <c r="TQJ28" s="61"/>
      <c r="TQK28" s="61"/>
      <c r="TQL28" s="61"/>
      <c r="TQM28" s="61"/>
      <c r="TQN28" s="61"/>
      <c r="TQO28" s="61"/>
      <c r="TQP28" s="61"/>
      <c r="TQQ28" s="61"/>
      <c r="TQR28" s="61"/>
      <c r="TQS28" s="61"/>
      <c r="TQT28" s="61"/>
      <c r="TQU28" s="61"/>
      <c r="TQV28" s="61"/>
      <c r="TQW28" s="61"/>
      <c r="TQX28" s="61"/>
      <c r="TQY28" s="61"/>
      <c r="TQZ28" s="61"/>
      <c r="TRA28" s="61"/>
      <c r="TRB28" s="61"/>
      <c r="TRC28" s="61"/>
      <c r="TRD28" s="61"/>
      <c r="TRE28" s="61"/>
      <c r="TRF28" s="61"/>
      <c r="TRG28" s="61"/>
      <c r="TRH28" s="61"/>
      <c r="TRI28" s="61"/>
      <c r="TRJ28" s="61"/>
      <c r="TRK28" s="61"/>
      <c r="TRL28" s="61"/>
      <c r="TRM28" s="61"/>
      <c r="TRN28" s="61"/>
      <c r="TRO28" s="61"/>
      <c r="TRP28" s="61"/>
      <c r="TRQ28" s="61"/>
      <c r="TRR28" s="61"/>
      <c r="TRS28" s="61"/>
      <c r="TRT28" s="61"/>
      <c r="TRU28" s="61"/>
      <c r="TRV28" s="61"/>
      <c r="TRW28" s="61"/>
      <c r="TRX28" s="61"/>
      <c r="TRY28" s="61"/>
      <c r="TRZ28" s="61"/>
      <c r="TSA28" s="61"/>
      <c r="TSB28" s="61"/>
      <c r="TSC28" s="61"/>
      <c r="TSD28" s="61"/>
      <c r="TSE28" s="61"/>
      <c r="TSF28" s="61"/>
      <c r="TSG28" s="61"/>
      <c r="TSH28" s="61"/>
      <c r="TSI28" s="61"/>
      <c r="TSJ28" s="61"/>
      <c r="TSK28" s="61"/>
      <c r="TSL28" s="61"/>
      <c r="TSM28" s="61"/>
      <c r="TSN28" s="61"/>
      <c r="TSO28" s="61"/>
      <c r="TSP28" s="61"/>
      <c r="TSQ28" s="61"/>
      <c r="TSR28" s="61"/>
      <c r="TSS28" s="61"/>
      <c r="TST28" s="61"/>
      <c r="TSU28" s="61"/>
      <c r="TSV28" s="61"/>
      <c r="TSW28" s="61"/>
      <c r="TSX28" s="61"/>
      <c r="TSY28" s="61"/>
      <c r="TSZ28" s="61"/>
      <c r="TTA28" s="61"/>
      <c r="TTB28" s="61"/>
      <c r="TTC28" s="61"/>
      <c r="TTD28" s="61"/>
      <c r="TTE28" s="61"/>
      <c r="TTF28" s="61"/>
      <c r="TTG28" s="61"/>
      <c r="TTH28" s="61"/>
      <c r="TTI28" s="61"/>
      <c r="TTJ28" s="61"/>
      <c r="TTK28" s="61"/>
      <c r="TTL28" s="61"/>
      <c r="TTM28" s="61"/>
      <c r="TTN28" s="61"/>
      <c r="TTO28" s="61"/>
      <c r="TTP28" s="61"/>
      <c r="TTQ28" s="61"/>
      <c r="TTR28" s="61"/>
      <c r="TTS28" s="61"/>
      <c r="TTT28" s="61"/>
      <c r="TTU28" s="61"/>
      <c r="TTV28" s="61"/>
      <c r="TTW28" s="61"/>
      <c r="TTX28" s="61"/>
      <c r="TTY28" s="61"/>
      <c r="TTZ28" s="61"/>
      <c r="TUA28" s="61"/>
      <c r="TUB28" s="61"/>
      <c r="TUC28" s="61"/>
      <c r="TUD28" s="61"/>
      <c r="TUE28" s="61"/>
      <c r="TUF28" s="61"/>
      <c r="TUG28" s="61"/>
      <c r="TUH28" s="61"/>
      <c r="TUI28" s="61"/>
      <c r="TUJ28" s="61"/>
      <c r="TUK28" s="61"/>
      <c r="TUL28" s="61"/>
      <c r="TUM28" s="61"/>
      <c r="TUN28" s="61"/>
      <c r="TUO28" s="61"/>
      <c r="TUP28" s="61"/>
      <c r="TUQ28" s="61"/>
      <c r="TUR28" s="61"/>
      <c r="TUS28" s="61"/>
      <c r="TUT28" s="61"/>
      <c r="TUU28" s="61"/>
      <c r="TUV28" s="61"/>
      <c r="TUW28" s="61"/>
      <c r="TUX28" s="61"/>
      <c r="TUY28" s="61"/>
      <c r="TUZ28" s="61"/>
      <c r="TVA28" s="61"/>
      <c r="TVB28" s="61"/>
      <c r="TVC28" s="61"/>
      <c r="TVD28" s="61"/>
      <c r="TVE28" s="61"/>
      <c r="TVF28" s="61"/>
      <c r="TVG28" s="61"/>
      <c r="TVH28" s="61"/>
      <c r="TVI28" s="61"/>
      <c r="TVJ28" s="61"/>
      <c r="TVK28" s="61"/>
      <c r="TVL28" s="61"/>
      <c r="TVM28" s="61"/>
      <c r="TVN28" s="61"/>
      <c r="TVO28" s="61"/>
      <c r="TVP28" s="61"/>
      <c r="TVQ28" s="61"/>
      <c r="TVR28" s="61"/>
      <c r="TVS28" s="61"/>
      <c r="TVT28" s="61"/>
      <c r="TVU28" s="61"/>
      <c r="TVV28" s="61"/>
      <c r="TVW28" s="61"/>
      <c r="TVX28" s="61"/>
      <c r="TVY28" s="61"/>
      <c r="TVZ28" s="61"/>
      <c r="TWA28" s="61"/>
      <c r="TWB28" s="61"/>
      <c r="TWC28" s="61"/>
      <c r="TWD28" s="61"/>
      <c r="TWE28" s="61"/>
      <c r="TWF28" s="61"/>
      <c r="TWG28" s="61"/>
      <c r="TWH28" s="61"/>
      <c r="TWI28" s="61"/>
      <c r="TWJ28" s="61"/>
      <c r="TWK28" s="61"/>
      <c r="TWL28" s="61"/>
      <c r="TWM28" s="61"/>
      <c r="TWN28" s="61"/>
      <c r="TWO28" s="61"/>
      <c r="TWP28" s="61"/>
      <c r="TWQ28" s="61"/>
      <c r="TWR28" s="61"/>
      <c r="TWS28" s="61"/>
      <c r="TWT28" s="61"/>
      <c r="TWU28" s="61"/>
      <c r="TWV28" s="61"/>
      <c r="TWW28" s="61"/>
      <c r="TWX28" s="61"/>
      <c r="TWY28" s="61"/>
      <c r="TWZ28" s="61"/>
      <c r="TXA28" s="61"/>
      <c r="TXB28" s="61"/>
      <c r="TXC28" s="61"/>
      <c r="TXD28" s="61"/>
      <c r="TXE28" s="61"/>
      <c r="TXF28" s="61"/>
      <c r="TXG28" s="61"/>
      <c r="TXH28" s="61"/>
      <c r="TXI28" s="61"/>
      <c r="TXJ28" s="61"/>
      <c r="TXK28" s="61"/>
      <c r="TXL28" s="61"/>
      <c r="TXM28" s="61"/>
      <c r="TXN28" s="61"/>
      <c r="TXO28" s="61"/>
      <c r="TXP28" s="61"/>
      <c r="TXQ28" s="61"/>
      <c r="TXR28" s="61"/>
      <c r="TXS28" s="61"/>
      <c r="TXT28" s="61"/>
      <c r="TXU28" s="61"/>
      <c r="TXV28" s="61"/>
      <c r="TXW28" s="61"/>
      <c r="TXX28" s="61"/>
      <c r="TXY28" s="61"/>
      <c r="TXZ28" s="61"/>
      <c r="TYA28" s="61"/>
      <c r="TYB28" s="61"/>
      <c r="TYC28" s="61"/>
      <c r="TYD28" s="61"/>
      <c r="TYE28" s="61"/>
      <c r="TYF28" s="61"/>
      <c r="TYG28" s="61"/>
      <c r="TYH28" s="61"/>
      <c r="TYI28" s="61"/>
      <c r="TYJ28" s="61"/>
      <c r="TYK28" s="61"/>
      <c r="TYL28" s="61"/>
      <c r="TYM28" s="61"/>
      <c r="TYN28" s="61"/>
      <c r="TYO28" s="61"/>
      <c r="TYP28" s="61"/>
      <c r="TYQ28" s="61"/>
      <c r="TYR28" s="61"/>
      <c r="TYS28" s="61"/>
      <c r="TYT28" s="61"/>
      <c r="TYU28" s="61"/>
      <c r="TYV28" s="61"/>
      <c r="TYW28" s="61"/>
      <c r="TYX28" s="61"/>
      <c r="TYY28" s="61"/>
      <c r="TYZ28" s="61"/>
      <c r="TZA28" s="61"/>
      <c r="TZB28" s="61"/>
      <c r="TZC28" s="61"/>
      <c r="TZD28" s="61"/>
      <c r="TZE28" s="61"/>
      <c r="TZF28" s="61"/>
      <c r="TZG28" s="61"/>
      <c r="TZH28" s="61"/>
      <c r="TZI28" s="61"/>
      <c r="TZJ28" s="61"/>
      <c r="TZK28" s="61"/>
      <c r="TZL28" s="61"/>
      <c r="TZM28" s="61"/>
      <c r="TZN28" s="61"/>
      <c r="TZO28" s="61"/>
      <c r="TZP28" s="61"/>
      <c r="TZQ28" s="61"/>
      <c r="TZR28" s="61"/>
      <c r="TZS28" s="61"/>
      <c r="TZT28" s="61"/>
      <c r="TZU28" s="61"/>
      <c r="TZV28" s="61"/>
      <c r="TZW28" s="61"/>
      <c r="TZX28" s="61"/>
      <c r="TZY28" s="61"/>
      <c r="TZZ28" s="61"/>
      <c r="UAA28" s="61"/>
      <c r="UAB28" s="61"/>
      <c r="UAC28" s="61"/>
      <c r="UAD28" s="61"/>
      <c r="UAE28" s="61"/>
      <c r="UAF28" s="61"/>
      <c r="UAG28" s="61"/>
      <c r="UAH28" s="61"/>
      <c r="UAI28" s="61"/>
      <c r="UAJ28" s="61"/>
      <c r="UAK28" s="61"/>
      <c r="UAL28" s="61"/>
      <c r="UAM28" s="61"/>
      <c r="UAN28" s="61"/>
      <c r="UAO28" s="61"/>
      <c r="UAP28" s="61"/>
      <c r="UAQ28" s="61"/>
      <c r="UAR28" s="61"/>
      <c r="UAS28" s="61"/>
      <c r="UAT28" s="61"/>
      <c r="UAU28" s="61"/>
      <c r="UAV28" s="61"/>
      <c r="UAW28" s="61"/>
      <c r="UAX28" s="61"/>
      <c r="UAY28" s="61"/>
      <c r="UAZ28" s="61"/>
      <c r="UBA28" s="61"/>
      <c r="UBB28" s="61"/>
      <c r="UBC28" s="61"/>
      <c r="UBD28" s="61"/>
      <c r="UBE28" s="61"/>
      <c r="UBF28" s="61"/>
      <c r="UBG28" s="61"/>
      <c r="UBH28" s="61"/>
      <c r="UBI28" s="61"/>
      <c r="UBJ28" s="61"/>
      <c r="UBK28" s="61"/>
      <c r="UBL28" s="61"/>
      <c r="UBM28" s="61"/>
      <c r="UBN28" s="61"/>
      <c r="UBO28" s="61"/>
      <c r="UBP28" s="61"/>
      <c r="UBQ28" s="61"/>
      <c r="UBR28" s="61"/>
      <c r="UBS28" s="61"/>
      <c r="UBT28" s="61"/>
      <c r="UBU28" s="61"/>
      <c r="UBV28" s="61"/>
      <c r="UBW28" s="61"/>
      <c r="UBX28" s="61"/>
      <c r="UBY28" s="61"/>
      <c r="UBZ28" s="61"/>
      <c r="UCA28" s="61"/>
      <c r="UCB28" s="61"/>
      <c r="UCC28" s="61"/>
      <c r="UCD28" s="61"/>
      <c r="UCE28" s="61"/>
      <c r="UCF28" s="61"/>
      <c r="UCG28" s="61"/>
      <c r="UCH28" s="61"/>
      <c r="UCI28" s="61"/>
      <c r="UCJ28" s="61"/>
      <c r="UCK28" s="61"/>
      <c r="UCL28" s="61"/>
      <c r="UCM28" s="61"/>
      <c r="UCN28" s="61"/>
      <c r="UCO28" s="61"/>
      <c r="UCP28" s="61"/>
      <c r="UCQ28" s="61"/>
      <c r="UCR28" s="61"/>
      <c r="UCS28" s="61"/>
      <c r="UCT28" s="61"/>
      <c r="UCU28" s="61"/>
      <c r="UCV28" s="61"/>
      <c r="UCW28" s="61"/>
      <c r="UCX28" s="61"/>
      <c r="UCY28" s="61"/>
      <c r="UCZ28" s="61"/>
      <c r="UDA28" s="61"/>
      <c r="UDB28" s="61"/>
      <c r="UDC28" s="61"/>
      <c r="UDD28" s="61"/>
      <c r="UDE28" s="61"/>
      <c r="UDF28" s="61"/>
      <c r="UDG28" s="61"/>
      <c r="UDH28" s="61"/>
      <c r="UDI28" s="61"/>
      <c r="UDJ28" s="61"/>
      <c r="UDK28" s="61"/>
      <c r="UDL28" s="61"/>
      <c r="UDM28" s="61"/>
      <c r="UDN28" s="61"/>
      <c r="UDO28" s="61"/>
      <c r="UDP28" s="61"/>
      <c r="UDQ28" s="61"/>
      <c r="UDR28" s="61"/>
      <c r="UDS28" s="61"/>
      <c r="UDT28" s="61"/>
      <c r="UDU28" s="61"/>
      <c r="UDV28" s="61"/>
      <c r="UDW28" s="61"/>
      <c r="UDX28" s="61"/>
      <c r="UDY28" s="61"/>
      <c r="UDZ28" s="61"/>
      <c r="UEA28" s="61"/>
      <c r="UEB28" s="61"/>
      <c r="UEC28" s="61"/>
      <c r="UED28" s="61"/>
      <c r="UEE28" s="61"/>
      <c r="UEF28" s="61"/>
      <c r="UEG28" s="61"/>
      <c r="UEH28" s="61"/>
      <c r="UEI28" s="61"/>
      <c r="UEJ28" s="61"/>
      <c r="UEK28" s="61"/>
      <c r="UEL28" s="61"/>
      <c r="UEM28" s="61"/>
      <c r="UEN28" s="61"/>
      <c r="UEO28" s="61"/>
      <c r="UEP28" s="61"/>
      <c r="UEQ28" s="61"/>
      <c r="UER28" s="61"/>
      <c r="UES28" s="61"/>
      <c r="UET28" s="61"/>
      <c r="UEU28" s="61"/>
      <c r="UEV28" s="61"/>
      <c r="UEW28" s="61"/>
      <c r="UEX28" s="61"/>
      <c r="UEY28" s="61"/>
      <c r="UEZ28" s="61"/>
      <c r="UFA28" s="61"/>
      <c r="UFB28" s="61"/>
      <c r="UFC28" s="61"/>
      <c r="UFD28" s="61"/>
      <c r="UFE28" s="61"/>
      <c r="UFF28" s="61"/>
      <c r="UFG28" s="61"/>
      <c r="UFH28" s="61"/>
      <c r="UFI28" s="61"/>
      <c r="UFJ28" s="61"/>
      <c r="UFK28" s="61"/>
      <c r="UFL28" s="61"/>
      <c r="UFM28" s="61"/>
      <c r="UFN28" s="61"/>
      <c r="UFO28" s="61"/>
      <c r="UFP28" s="61"/>
      <c r="UFQ28" s="61"/>
      <c r="UFR28" s="61"/>
      <c r="UFS28" s="61"/>
      <c r="UFT28" s="61"/>
      <c r="UFU28" s="61"/>
      <c r="UFV28" s="61"/>
      <c r="UFW28" s="61"/>
      <c r="UFX28" s="61"/>
      <c r="UFY28" s="61"/>
      <c r="UFZ28" s="61"/>
      <c r="UGA28" s="61"/>
      <c r="UGB28" s="61"/>
      <c r="UGC28" s="61"/>
      <c r="UGD28" s="61"/>
      <c r="UGE28" s="61"/>
      <c r="UGF28" s="61"/>
      <c r="UGG28" s="61"/>
      <c r="UGH28" s="61"/>
      <c r="UGI28" s="61"/>
      <c r="UGJ28" s="61"/>
      <c r="UGK28" s="61"/>
      <c r="UGL28" s="61"/>
      <c r="UGM28" s="61"/>
      <c r="UGN28" s="61"/>
      <c r="UGO28" s="61"/>
      <c r="UGP28" s="61"/>
      <c r="UGQ28" s="61"/>
      <c r="UGR28" s="61"/>
      <c r="UGS28" s="61"/>
      <c r="UGT28" s="61"/>
      <c r="UGU28" s="61"/>
      <c r="UGV28" s="61"/>
      <c r="UGW28" s="61"/>
      <c r="UGX28" s="61"/>
      <c r="UGY28" s="61"/>
      <c r="UGZ28" s="61"/>
      <c r="UHA28" s="61"/>
      <c r="UHB28" s="61"/>
      <c r="UHC28" s="61"/>
      <c r="UHD28" s="61"/>
      <c r="UHE28" s="61"/>
      <c r="UHF28" s="61"/>
      <c r="UHG28" s="61"/>
      <c r="UHH28" s="61"/>
      <c r="UHI28" s="61"/>
      <c r="UHJ28" s="61"/>
      <c r="UHK28" s="61"/>
      <c r="UHL28" s="61"/>
      <c r="UHM28" s="61"/>
      <c r="UHN28" s="61"/>
      <c r="UHO28" s="61"/>
      <c r="UHP28" s="61"/>
      <c r="UHQ28" s="61"/>
      <c r="UHR28" s="61"/>
      <c r="UHS28" s="61"/>
      <c r="UHT28" s="61"/>
      <c r="UHU28" s="61"/>
      <c r="UHV28" s="61"/>
      <c r="UHW28" s="61"/>
      <c r="UHX28" s="61"/>
      <c r="UHY28" s="61"/>
      <c r="UHZ28" s="61"/>
      <c r="UIA28" s="61"/>
      <c r="UIB28" s="61"/>
      <c r="UIC28" s="61"/>
      <c r="UID28" s="61"/>
      <c r="UIE28" s="61"/>
      <c r="UIF28" s="61"/>
      <c r="UIG28" s="61"/>
      <c r="UIH28" s="61"/>
      <c r="UII28" s="61"/>
      <c r="UIJ28" s="61"/>
      <c r="UIK28" s="61"/>
      <c r="UIL28" s="61"/>
      <c r="UIM28" s="61"/>
      <c r="UIN28" s="61"/>
      <c r="UIO28" s="61"/>
      <c r="UIP28" s="61"/>
      <c r="UIQ28" s="61"/>
      <c r="UIR28" s="61"/>
      <c r="UIS28" s="61"/>
      <c r="UIT28" s="61"/>
      <c r="UIU28" s="61"/>
      <c r="UIV28" s="61"/>
      <c r="UIW28" s="61"/>
      <c r="UIX28" s="61"/>
      <c r="UIY28" s="61"/>
      <c r="UIZ28" s="61"/>
      <c r="UJA28" s="61"/>
      <c r="UJB28" s="61"/>
      <c r="UJC28" s="61"/>
      <c r="UJD28" s="61"/>
      <c r="UJE28" s="61"/>
      <c r="UJF28" s="61"/>
      <c r="UJG28" s="61"/>
      <c r="UJH28" s="61"/>
      <c r="UJI28" s="61"/>
      <c r="UJJ28" s="61"/>
      <c r="UJK28" s="61"/>
      <c r="UJL28" s="61"/>
      <c r="UJM28" s="61"/>
      <c r="UJN28" s="61"/>
      <c r="UJO28" s="61"/>
      <c r="UJP28" s="61"/>
      <c r="UJQ28" s="61"/>
      <c r="UJR28" s="61"/>
      <c r="UJS28" s="61"/>
      <c r="UJT28" s="61"/>
      <c r="UJU28" s="61"/>
      <c r="UJV28" s="61"/>
      <c r="UJW28" s="61"/>
      <c r="UJX28" s="61"/>
      <c r="UJY28" s="61"/>
      <c r="UJZ28" s="61"/>
      <c r="UKA28" s="61"/>
      <c r="UKB28" s="61"/>
      <c r="UKC28" s="61"/>
      <c r="UKD28" s="61"/>
      <c r="UKE28" s="61"/>
      <c r="UKF28" s="61"/>
      <c r="UKG28" s="61"/>
      <c r="UKH28" s="61"/>
      <c r="UKI28" s="61"/>
      <c r="UKJ28" s="61"/>
      <c r="UKK28" s="61"/>
      <c r="UKL28" s="61"/>
      <c r="UKM28" s="61"/>
      <c r="UKN28" s="61"/>
      <c r="UKO28" s="61"/>
      <c r="UKP28" s="61"/>
      <c r="UKQ28" s="61"/>
      <c r="UKR28" s="61"/>
      <c r="UKS28" s="61"/>
      <c r="UKT28" s="61"/>
      <c r="UKU28" s="61"/>
      <c r="UKV28" s="61"/>
      <c r="UKW28" s="61"/>
      <c r="UKX28" s="61"/>
      <c r="UKY28" s="61"/>
      <c r="UKZ28" s="61"/>
      <c r="ULA28" s="61"/>
      <c r="ULB28" s="61"/>
      <c r="ULC28" s="61"/>
      <c r="ULD28" s="61"/>
      <c r="ULE28" s="61"/>
      <c r="ULF28" s="61"/>
      <c r="ULG28" s="61"/>
      <c r="ULH28" s="61"/>
      <c r="ULI28" s="61"/>
      <c r="ULJ28" s="61"/>
      <c r="ULK28" s="61"/>
      <c r="ULL28" s="61"/>
      <c r="ULM28" s="61"/>
      <c r="ULN28" s="61"/>
      <c r="ULO28" s="61"/>
      <c r="ULP28" s="61"/>
      <c r="ULQ28" s="61"/>
      <c r="ULR28" s="61"/>
      <c r="ULS28" s="61"/>
      <c r="ULT28" s="61"/>
      <c r="ULU28" s="61"/>
      <c r="ULV28" s="61"/>
      <c r="ULW28" s="61"/>
      <c r="ULX28" s="61"/>
      <c r="ULY28" s="61"/>
      <c r="ULZ28" s="61"/>
      <c r="UMA28" s="61"/>
      <c r="UMB28" s="61"/>
      <c r="UMC28" s="61"/>
      <c r="UMD28" s="61"/>
      <c r="UME28" s="61"/>
      <c r="UMF28" s="61"/>
      <c r="UMG28" s="61"/>
      <c r="UMH28" s="61"/>
      <c r="UMI28" s="61"/>
      <c r="UMJ28" s="61"/>
      <c r="UMK28" s="61"/>
      <c r="UML28" s="61"/>
      <c r="UMM28" s="61"/>
      <c r="UMN28" s="61"/>
      <c r="UMO28" s="61"/>
      <c r="UMP28" s="61"/>
      <c r="UMQ28" s="61"/>
      <c r="UMR28" s="61"/>
      <c r="UMS28" s="61"/>
      <c r="UMT28" s="61"/>
      <c r="UMU28" s="61"/>
      <c r="UMV28" s="61"/>
      <c r="UMW28" s="61"/>
      <c r="UMX28" s="61"/>
      <c r="UMY28" s="61"/>
      <c r="UMZ28" s="61"/>
      <c r="UNA28" s="61"/>
      <c r="UNB28" s="61"/>
      <c r="UNC28" s="61"/>
      <c r="UND28" s="61"/>
      <c r="UNE28" s="61"/>
      <c r="UNF28" s="61"/>
      <c r="UNG28" s="61"/>
      <c r="UNH28" s="61"/>
      <c r="UNI28" s="61"/>
      <c r="UNJ28" s="61"/>
      <c r="UNK28" s="61"/>
      <c r="UNL28" s="61"/>
      <c r="UNM28" s="61"/>
      <c r="UNN28" s="61"/>
      <c r="UNO28" s="61"/>
      <c r="UNP28" s="61"/>
      <c r="UNQ28" s="61"/>
      <c r="UNR28" s="61"/>
      <c r="UNS28" s="61"/>
      <c r="UNT28" s="61"/>
      <c r="UNU28" s="61"/>
      <c r="UNV28" s="61"/>
      <c r="UNW28" s="61"/>
      <c r="UNX28" s="61"/>
      <c r="UNY28" s="61"/>
      <c r="UNZ28" s="61"/>
      <c r="UOA28" s="61"/>
      <c r="UOB28" s="61"/>
      <c r="UOC28" s="61"/>
      <c r="UOD28" s="61"/>
      <c r="UOE28" s="61"/>
      <c r="UOF28" s="61"/>
      <c r="UOG28" s="61"/>
      <c r="UOH28" s="61"/>
      <c r="UOI28" s="61"/>
      <c r="UOJ28" s="61"/>
      <c r="UOK28" s="61"/>
      <c r="UOL28" s="61"/>
      <c r="UOM28" s="61"/>
      <c r="UON28" s="61"/>
      <c r="UOO28" s="61"/>
      <c r="UOP28" s="61"/>
      <c r="UOQ28" s="61"/>
      <c r="UOR28" s="61"/>
      <c r="UOS28" s="61"/>
      <c r="UOT28" s="61"/>
      <c r="UOU28" s="61"/>
      <c r="UOV28" s="61"/>
      <c r="UOW28" s="61"/>
      <c r="UOX28" s="61"/>
      <c r="UOY28" s="61"/>
      <c r="UOZ28" s="61"/>
      <c r="UPA28" s="61"/>
      <c r="UPB28" s="61"/>
      <c r="UPC28" s="61"/>
      <c r="UPD28" s="61"/>
      <c r="UPE28" s="61"/>
      <c r="UPF28" s="61"/>
      <c r="UPG28" s="61"/>
      <c r="UPH28" s="61"/>
      <c r="UPI28" s="61"/>
      <c r="UPJ28" s="61"/>
      <c r="UPK28" s="61"/>
      <c r="UPL28" s="61"/>
      <c r="UPM28" s="61"/>
      <c r="UPN28" s="61"/>
      <c r="UPO28" s="61"/>
      <c r="UPP28" s="61"/>
      <c r="UPQ28" s="61"/>
      <c r="UPR28" s="61"/>
      <c r="UPS28" s="61"/>
      <c r="UPT28" s="61"/>
      <c r="UPU28" s="61"/>
      <c r="UPV28" s="61"/>
      <c r="UPW28" s="61"/>
      <c r="UPX28" s="61"/>
      <c r="UPY28" s="61"/>
      <c r="UPZ28" s="61"/>
      <c r="UQA28" s="61"/>
      <c r="UQB28" s="61"/>
      <c r="UQC28" s="61"/>
      <c r="UQD28" s="61"/>
      <c r="UQE28" s="61"/>
      <c r="UQF28" s="61"/>
      <c r="UQG28" s="61"/>
      <c r="UQH28" s="61"/>
      <c r="UQI28" s="61"/>
      <c r="UQJ28" s="61"/>
      <c r="UQK28" s="61"/>
      <c r="UQL28" s="61"/>
      <c r="UQM28" s="61"/>
      <c r="UQN28" s="61"/>
      <c r="UQO28" s="61"/>
      <c r="UQP28" s="61"/>
      <c r="UQQ28" s="61"/>
      <c r="UQR28" s="61"/>
      <c r="UQS28" s="61"/>
      <c r="UQT28" s="61"/>
      <c r="UQU28" s="61"/>
      <c r="UQV28" s="61"/>
      <c r="UQW28" s="61"/>
      <c r="UQX28" s="61"/>
      <c r="UQY28" s="61"/>
      <c r="UQZ28" s="61"/>
      <c r="URA28" s="61"/>
      <c r="URB28" s="61"/>
      <c r="URC28" s="61"/>
      <c r="URD28" s="61"/>
      <c r="URE28" s="61"/>
      <c r="URF28" s="61"/>
      <c r="URG28" s="61"/>
      <c r="URH28" s="61"/>
      <c r="URI28" s="61"/>
      <c r="URJ28" s="61"/>
      <c r="URK28" s="61"/>
      <c r="URL28" s="61"/>
      <c r="URM28" s="61"/>
      <c r="URN28" s="61"/>
      <c r="URO28" s="61"/>
      <c r="URP28" s="61"/>
      <c r="URQ28" s="61"/>
      <c r="URR28" s="61"/>
      <c r="URS28" s="61"/>
      <c r="URT28" s="61"/>
      <c r="URU28" s="61"/>
      <c r="URV28" s="61"/>
      <c r="URW28" s="61"/>
      <c r="URX28" s="61"/>
      <c r="URY28" s="61"/>
      <c r="URZ28" s="61"/>
      <c r="USA28" s="61"/>
      <c r="USB28" s="61"/>
      <c r="USC28" s="61"/>
      <c r="USD28" s="61"/>
      <c r="USE28" s="61"/>
      <c r="USF28" s="61"/>
      <c r="USG28" s="61"/>
      <c r="USH28" s="61"/>
      <c r="USI28" s="61"/>
      <c r="USJ28" s="61"/>
      <c r="USK28" s="61"/>
      <c r="USL28" s="61"/>
      <c r="USM28" s="61"/>
      <c r="USN28" s="61"/>
      <c r="USO28" s="61"/>
      <c r="USP28" s="61"/>
      <c r="USQ28" s="61"/>
      <c r="USR28" s="61"/>
      <c r="USS28" s="61"/>
      <c r="UST28" s="61"/>
      <c r="USU28" s="61"/>
      <c r="USV28" s="61"/>
      <c r="USW28" s="61"/>
      <c r="USX28" s="61"/>
      <c r="USY28" s="61"/>
      <c r="USZ28" s="61"/>
      <c r="UTA28" s="61"/>
      <c r="UTB28" s="61"/>
      <c r="UTC28" s="61"/>
      <c r="UTD28" s="61"/>
      <c r="UTE28" s="61"/>
      <c r="UTF28" s="61"/>
      <c r="UTG28" s="61"/>
      <c r="UTH28" s="61"/>
      <c r="UTI28" s="61"/>
      <c r="UTJ28" s="61"/>
      <c r="UTK28" s="61"/>
      <c r="UTL28" s="61"/>
      <c r="UTM28" s="61"/>
      <c r="UTN28" s="61"/>
      <c r="UTO28" s="61"/>
      <c r="UTP28" s="61"/>
      <c r="UTQ28" s="61"/>
      <c r="UTR28" s="61"/>
      <c r="UTS28" s="61"/>
      <c r="UTT28" s="61"/>
      <c r="UTU28" s="61"/>
      <c r="UTV28" s="61"/>
      <c r="UTW28" s="61"/>
      <c r="UTX28" s="61"/>
      <c r="UTY28" s="61"/>
      <c r="UTZ28" s="61"/>
      <c r="UUA28" s="61"/>
      <c r="UUB28" s="61"/>
      <c r="UUC28" s="61"/>
      <c r="UUD28" s="61"/>
      <c r="UUE28" s="61"/>
      <c r="UUF28" s="61"/>
      <c r="UUG28" s="61"/>
      <c r="UUH28" s="61"/>
      <c r="UUI28" s="61"/>
      <c r="UUJ28" s="61"/>
      <c r="UUK28" s="61"/>
      <c r="UUL28" s="61"/>
      <c r="UUM28" s="61"/>
      <c r="UUN28" s="61"/>
      <c r="UUO28" s="61"/>
      <c r="UUP28" s="61"/>
      <c r="UUQ28" s="61"/>
      <c r="UUR28" s="61"/>
      <c r="UUS28" s="61"/>
      <c r="UUT28" s="61"/>
      <c r="UUU28" s="61"/>
      <c r="UUV28" s="61"/>
      <c r="UUW28" s="61"/>
      <c r="UUX28" s="61"/>
      <c r="UUY28" s="61"/>
      <c r="UUZ28" s="61"/>
      <c r="UVA28" s="61"/>
      <c r="UVB28" s="61"/>
      <c r="UVC28" s="61"/>
      <c r="UVD28" s="61"/>
      <c r="UVE28" s="61"/>
      <c r="UVF28" s="61"/>
      <c r="UVG28" s="61"/>
      <c r="UVH28" s="61"/>
      <c r="UVI28" s="61"/>
      <c r="UVJ28" s="61"/>
      <c r="UVK28" s="61"/>
      <c r="UVL28" s="61"/>
      <c r="UVM28" s="61"/>
      <c r="UVN28" s="61"/>
      <c r="UVO28" s="61"/>
      <c r="UVP28" s="61"/>
      <c r="UVQ28" s="61"/>
      <c r="UVR28" s="61"/>
      <c r="UVS28" s="61"/>
      <c r="UVT28" s="61"/>
      <c r="UVU28" s="61"/>
      <c r="UVV28" s="61"/>
      <c r="UVW28" s="61"/>
      <c r="UVX28" s="61"/>
      <c r="UVY28" s="61"/>
      <c r="UVZ28" s="61"/>
      <c r="UWA28" s="61"/>
      <c r="UWB28" s="61"/>
      <c r="UWC28" s="61"/>
      <c r="UWD28" s="61"/>
      <c r="UWE28" s="61"/>
      <c r="UWF28" s="61"/>
      <c r="UWG28" s="61"/>
      <c r="UWH28" s="61"/>
      <c r="UWI28" s="61"/>
      <c r="UWJ28" s="61"/>
      <c r="UWK28" s="61"/>
      <c r="UWL28" s="61"/>
      <c r="UWM28" s="61"/>
      <c r="UWN28" s="61"/>
      <c r="UWO28" s="61"/>
      <c r="UWP28" s="61"/>
      <c r="UWQ28" s="61"/>
      <c r="UWR28" s="61"/>
      <c r="UWS28" s="61"/>
      <c r="UWT28" s="61"/>
      <c r="UWU28" s="61"/>
      <c r="UWV28" s="61"/>
      <c r="UWW28" s="61"/>
      <c r="UWX28" s="61"/>
      <c r="UWY28" s="61"/>
      <c r="UWZ28" s="61"/>
      <c r="UXA28" s="61"/>
      <c r="UXB28" s="61"/>
      <c r="UXC28" s="61"/>
      <c r="UXD28" s="61"/>
      <c r="UXE28" s="61"/>
      <c r="UXF28" s="61"/>
      <c r="UXG28" s="61"/>
      <c r="UXH28" s="61"/>
      <c r="UXI28" s="61"/>
      <c r="UXJ28" s="61"/>
      <c r="UXK28" s="61"/>
      <c r="UXL28" s="61"/>
      <c r="UXM28" s="61"/>
      <c r="UXN28" s="61"/>
      <c r="UXO28" s="61"/>
      <c r="UXP28" s="61"/>
      <c r="UXQ28" s="61"/>
      <c r="UXR28" s="61"/>
      <c r="UXS28" s="61"/>
      <c r="UXT28" s="61"/>
      <c r="UXU28" s="61"/>
      <c r="UXV28" s="61"/>
      <c r="UXW28" s="61"/>
      <c r="UXX28" s="61"/>
      <c r="UXY28" s="61"/>
      <c r="UXZ28" s="61"/>
      <c r="UYA28" s="61"/>
      <c r="UYB28" s="61"/>
      <c r="UYC28" s="61"/>
      <c r="UYD28" s="61"/>
      <c r="UYE28" s="61"/>
      <c r="UYF28" s="61"/>
      <c r="UYG28" s="61"/>
      <c r="UYH28" s="61"/>
      <c r="UYI28" s="61"/>
      <c r="UYJ28" s="61"/>
      <c r="UYK28" s="61"/>
      <c r="UYL28" s="61"/>
      <c r="UYM28" s="61"/>
      <c r="UYN28" s="61"/>
      <c r="UYO28" s="61"/>
      <c r="UYP28" s="61"/>
      <c r="UYQ28" s="61"/>
      <c r="UYR28" s="61"/>
      <c r="UYS28" s="61"/>
      <c r="UYT28" s="61"/>
      <c r="UYU28" s="61"/>
      <c r="UYV28" s="61"/>
      <c r="UYW28" s="61"/>
      <c r="UYX28" s="61"/>
      <c r="UYY28" s="61"/>
      <c r="UYZ28" s="61"/>
      <c r="UZA28" s="61"/>
      <c r="UZB28" s="61"/>
      <c r="UZC28" s="61"/>
      <c r="UZD28" s="61"/>
      <c r="UZE28" s="61"/>
      <c r="UZF28" s="61"/>
      <c r="UZG28" s="61"/>
      <c r="UZH28" s="61"/>
      <c r="UZI28" s="61"/>
      <c r="UZJ28" s="61"/>
      <c r="UZK28" s="61"/>
      <c r="UZL28" s="61"/>
      <c r="UZM28" s="61"/>
      <c r="UZN28" s="61"/>
      <c r="UZO28" s="61"/>
      <c r="UZP28" s="61"/>
      <c r="UZQ28" s="61"/>
      <c r="UZR28" s="61"/>
      <c r="UZS28" s="61"/>
      <c r="UZT28" s="61"/>
      <c r="UZU28" s="61"/>
      <c r="UZV28" s="61"/>
      <c r="UZW28" s="61"/>
      <c r="UZX28" s="61"/>
      <c r="UZY28" s="61"/>
      <c r="UZZ28" s="61"/>
      <c r="VAA28" s="61"/>
      <c r="VAB28" s="61"/>
      <c r="VAC28" s="61"/>
      <c r="VAD28" s="61"/>
      <c r="VAE28" s="61"/>
      <c r="VAF28" s="61"/>
      <c r="VAG28" s="61"/>
      <c r="VAH28" s="61"/>
      <c r="VAI28" s="61"/>
      <c r="VAJ28" s="61"/>
      <c r="VAK28" s="61"/>
      <c r="VAL28" s="61"/>
      <c r="VAM28" s="61"/>
      <c r="VAN28" s="61"/>
      <c r="VAO28" s="61"/>
      <c r="VAP28" s="61"/>
      <c r="VAQ28" s="61"/>
      <c r="VAR28" s="61"/>
      <c r="VAS28" s="61"/>
      <c r="VAT28" s="61"/>
      <c r="VAU28" s="61"/>
      <c r="VAV28" s="61"/>
      <c r="VAW28" s="61"/>
      <c r="VAX28" s="61"/>
      <c r="VAY28" s="61"/>
      <c r="VAZ28" s="61"/>
      <c r="VBA28" s="61"/>
      <c r="VBB28" s="61"/>
      <c r="VBC28" s="61"/>
      <c r="VBD28" s="61"/>
      <c r="VBE28" s="61"/>
      <c r="VBF28" s="61"/>
      <c r="VBG28" s="61"/>
      <c r="VBH28" s="61"/>
      <c r="VBI28" s="61"/>
      <c r="VBJ28" s="61"/>
      <c r="VBK28" s="61"/>
      <c r="VBL28" s="61"/>
      <c r="VBM28" s="61"/>
      <c r="VBN28" s="61"/>
      <c r="VBO28" s="61"/>
      <c r="VBP28" s="61"/>
      <c r="VBQ28" s="61"/>
      <c r="VBR28" s="61"/>
      <c r="VBS28" s="61"/>
      <c r="VBT28" s="61"/>
      <c r="VBU28" s="61"/>
      <c r="VBV28" s="61"/>
      <c r="VBW28" s="61"/>
      <c r="VBX28" s="61"/>
      <c r="VBY28" s="61"/>
      <c r="VBZ28" s="61"/>
      <c r="VCA28" s="61"/>
      <c r="VCB28" s="61"/>
      <c r="VCC28" s="61"/>
      <c r="VCD28" s="61"/>
      <c r="VCE28" s="61"/>
      <c r="VCF28" s="61"/>
      <c r="VCG28" s="61"/>
      <c r="VCH28" s="61"/>
      <c r="VCI28" s="61"/>
      <c r="VCJ28" s="61"/>
      <c r="VCK28" s="61"/>
      <c r="VCL28" s="61"/>
      <c r="VCM28" s="61"/>
      <c r="VCN28" s="61"/>
      <c r="VCO28" s="61"/>
      <c r="VCP28" s="61"/>
      <c r="VCQ28" s="61"/>
      <c r="VCR28" s="61"/>
      <c r="VCS28" s="61"/>
      <c r="VCT28" s="61"/>
      <c r="VCU28" s="61"/>
      <c r="VCV28" s="61"/>
      <c r="VCW28" s="61"/>
      <c r="VCX28" s="61"/>
      <c r="VCY28" s="61"/>
      <c r="VCZ28" s="61"/>
      <c r="VDA28" s="61"/>
      <c r="VDB28" s="61"/>
      <c r="VDC28" s="61"/>
      <c r="VDD28" s="61"/>
      <c r="VDE28" s="61"/>
      <c r="VDF28" s="61"/>
      <c r="VDG28" s="61"/>
      <c r="VDH28" s="61"/>
      <c r="VDI28" s="61"/>
      <c r="VDJ28" s="61"/>
      <c r="VDK28" s="61"/>
      <c r="VDL28" s="61"/>
      <c r="VDM28" s="61"/>
      <c r="VDN28" s="61"/>
      <c r="VDO28" s="61"/>
      <c r="VDP28" s="61"/>
      <c r="VDQ28" s="61"/>
      <c r="VDR28" s="61"/>
      <c r="VDS28" s="61"/>
      <c r="VDT28" s="61"/>
      <c r="VDU28" s="61"/>
      <c r="VDV28" s="61"/>
      <c r="VDW28" s="61"/>
      <c r="VDX28" s="61"/>
      <c r="VDY28" s="61"/>
      <c r="VDZ28" s="61"/>
      <c r="VEA28" s="61"/>
      <c r="VEB28" s="61"/>
      <c r="VEC28" s="61"/>
      <c r="VED28" s="61"/>
      <c r="VEE28" s="61"/>
      <c r="VEF28" s="61"/>
      <c r="VEG28" s="61"/>
      <c r="VEH28" s="61"/>
      <c r="VEI28" s="61"/>
      <c r="VEJ28" s="61"/>
      <c r="VEK28" s="61"/>
      <c r="VEL28" s="61"/>
      <c r="VEM28" s="61"/>
      <c r="VEN28" s="61"/>
      <c r="VEO28" s="61"/>
      <c r="VEP28" s="61"/>
      <c r="VEQ28" s="61"/>
      <c r="VER28" s="61"/>
      <c r="VES28" s="61"/>
      <c r="VET28" s="61"/>
      <c r="VEU28" s="61"/>
      <c r="VEV28" s="61"/>
      <c r="VEW28" s="61"/>
      <c r="VEX28" s="61"/>
      <c r="VEY28" s="61"/>
      <c r="VEZ28" s="61"/>
      <c r="VFA28" s="61"/>
      <c r="VFB28" s="61"/>
      <c r="VFC28" s="61"/>
      <c r="VFD28" s="61"/>
      <c r="VFE28" s="61"/>
      <c r="VFF28" s="61"/>
      <c r="VFG28" s="61"/>
      <c r="VFH28" s="61"/>
      <c r="VFI28" s="61"/>
      <c r="VFJ28" s="61"/>
      <c r="VFK28" s="61"/>
      <c r="VFL28" s="61"/>
      <c r="VFM28" s="61"/>
      <c r="VFN28" s="61"/>
      <c r="VFO28" s="61"/>
      <c r="VFP28" s="61"/>
      <c r="VFQ28" s="61"/>
      <c r="VFR28" s="61"/>
      <c r="VFS28" s="61"/>
      <c r="VFT28" s="61"/>
      <c r="VFU28" s="61"/>
      <c r="VFV28" s="61"/>
      <c r="VFW28" s="61"/>
      <c r="VFX28" s="61"/>
      <c r="VFY28" s="61"/>
      <c r="VFZ28" s="61"/>
      <c r="VGA28" s="61"/>
      <c r="VGB28" s="61"/>
      <c r="VGC28" s="61"/>
      <c r="VGD28" s="61"/>
      <c r="VGE28" s="61"/>
      <c r="VGF28" s="61"/>
      <c r="VGG28" s="61"/>
      <c r="VGH28" s="61"/>
      <c r="VGI28" s="61"/>
      <c r="VGJ28" s="61"/>
      <c r="VGK28" s="61"/>
      <c r="VGL28" s="61"/>
      <c r="VGM28" s="61"/>
      <c r="VGN28" s="61"/>
      <c r="VGO28" s="61"/>
      <c r="VGP28" s="61"/>
      <c r="VGQ28" s="61"/>
      <c r="VGR28" s="61"/>
      <c r="VGS28" s="61"/>
      <c r="VGT28" s="61"/>
      <c r="VGU28" s="61"/>
      <c r="VGV28" s="61"/>
      <c r="VGW28" s="61"/>
      <c r="VGX28" s="61"/>
      <c r="VGY28" s="61"/>
      <c r="VGZ28" s="61"/>
      <c r="VHA28" s="61"/>
      <c r="VHB28" s="61"/>
      <c r="VHC28" s="61"/>
      <c r="VHD28" s="61"/>
      <c r="VHE28" s="61"/>
      <c r="VHF28" s="61"/>
      <c r="VHG28" s="61"/>
      <c r="VHH28" s="61"/>
      <c r="VHI28" s="61"/>
      <c r="VHJ28" s="61"/>
      <c r="VHK28" s="61"/>
      <c r="VHL28" s="61"/>
      <c r="VHM28" s="61"/>
      <c r="VHN28" s="61"/>
      <c r="VHO28" s="61"/>
      <c r="VHP28" s="61"/>
      <c r="VHQ28" s="61"/>
      <c r="VHR28" s="61"/>
      <c r="VHS28" s="61"/>
      <c r="VHT28" s="61"/>
      <c r="VHU28" s="61"/>
      <c r="VHV28" s="61"/>
      <c r="VHW28" s="61"/>
      <c r="VHX28" s="61"/>
      <c r="VHY28" s="61"/>
      <c r="VHZ28" s="61"/>
      <c r="VIA28" s="61"/>
      <c r="VIB28" s="61"/>
      <c r="VIC28" s="61"/>
      <c r="VID28" s="61"/>
      <c r="VIE28" s="61"/>
      <c r="VIF28" s="61"/>
      <c r="VIG28" s="61"/>
      <c r="VIH28" s="61"/>
      <c r="VII28" s="61"/>
      <c r="VIJ28" s="61"/>
      <c r="VIK28" s="61"/>
      <c r="VIL28" s="61"/>
      <c r="VIM28" s="61"/>
      <c r="VIN28" s="61"/>
      <c r="VIO28" s="61"/>
      <c r="VIP28" s="61"/>
      <c r="VIQ28" s="61"/>
      <c r="VIR28" s="61"/>
      <c r="VIS28" s="61"/>
      <c r="VIT28" s="61"/>
      <c r="VIU28" s="61"/>
      <c r="VIV28" s="61"/>
      <c r="VIW28" s="61"/>
      <c r="VIX28" s="61"/>
      <c r="VIY28" s="61"/>
      <c r="VIZ28" s="61"/>
      <c r="VJA28" s="61"/>
      <c r="VJB28" s="61"/>
      <c r="VJC28" s="61"/>
      <c r="VJD28" s="61"/>
      <c r="VJE28" s="61"/>
      <c r="VJF28" s="61"/>
      <c r="VJG28" s="61"/>
      <c r="VJH28" s="61"/>
      <c r="VJI28" s="61"/>
      <c r="VJJ28" s="61"/>
      <c r="VJK28" s="61"/>
      <c r="VJL28" s="61"/>
      <c r="VJM28" s="61"/>
      <c r="VJN28" s="61"/>
      <c r="VJO28" s="61"/>
      <c r="VJP28" s="61"/>
      <c r="VJQ28" s="61"/>
      <c r="VJR28" s="61"/>
      <c r="VJS28" s="61"/>
      <c r="VJT28" s="61"/>
      <c r="VJU28" s="61"/>
      <c r="VJV28" s="61"/>
      <c r="VJW28" s="61"/>
      <c r="VJX28" s="61"/>
      <c r="VJY28" s="61"/>
      <c r="VJZ28" s="61"/>
      <c r="VKA28" s="61"/>
      <c r="VKB28" s="61"/>
      <c r="VKC28" s="61"/>
      <c r="VKD28" s="61"/>
      <c r="VKE28" s="61"/>
      <c r="VKF28" s="61"/>
      <c r="VKG28" s="61"/>
      <c r="VKH28" s="61"/>
      <c r="VKI28" s="61"/>
      <c r="VKJ28" s="61"/>
      <c r="VKK28" s="61"/>
      <c r="VKL28" s="61"/>
      <c r="VKM28" s="61"/>
      <c r="VKN28" s="61"/>
      <c r="VKO28" s="61"/>
      <c r="VKP28" s="61"/>
      <c r="VKQ28" s="61"/>
      <c r="VKR28" s="61"/>
      <c r="VKS28" s="61"/>
      <c r="VKT28" s="61"/>
      <c r="VKU28" s="61"/>
      <c r="VKV28" s="61"/>
      <c r="VKW28" s="61"/>
      <c r="VKX28" s="61"/>
      <c r="VKY28" s="61"/>
      <c r="VKZ28" s="61"/>
      <c r="VLA28" s="61"/>
      <c r="VLB28" s="61"/>
      <c r="VLC28" s="61"/>
      <c r="VLD28" s="61"/>
      <c r="VLE28" s="61"/>
      <c r="VLF28" s="61"/>
      <c r="VLG28" s="61"/>
      <c r="VLH28" s="61"/>
      <c r="VLI28" s="61"/>
      <c r="VLJ28" s="61"/>
      <c r="VLK28" s="61"/>
      <c r="VLL28" s="61"/>
      <c r="VLM28" s="61"/>
      <c r="VLN28" s="61"/>
      <c r="VLO28" s="61"/>
      <c r="VLP28" s="61"/>
      <c r="VLQ28" s="61"/>
      <c r="VLR28" s="61"/>
      <c r="VLS28" s="61"/>
      <c r="VLT28" s="61"/>
      <c r="VLU28" s="61"/>
      <c r="VLV28" s="61"/>
      <c r="VLW28" s="61"/>
      <c r="VLX28" s="61"/>
      <c r="VLY28" s="61"/>
      <c r="VLZ28" s="61"/>
      <c r="VMA28" s="61"/>
      <c r="VMB28" s="61"/>
      <c r="VMC28" s="61"/>
      <c r="VMD28" s="61"/>
      <c r="VME28" s="61"/>
      <c r="VMF28" s="61"/>
      <c r="VMG28" s="61"/>
      <c r="VMH28" s="61"/>
      <c r="VMI28" s="61"/>
      <c r="VMJ28" s="61"/>
      <c r="VMK28" s="61"/>
      <c r="VML28" s="61"/>
      <c r="VMM28" s="61"/>
      <c r="VMN28" s="61"/>
      <c r="VMO28" s="61"/>
      <c r="VMP28" s="61"/>
      <c r="VMQ28" s="61"/>
      <c r="VMR28" s="61"/>
      <c r="VMS28" s="61"/>
      <c r="VMT28" s="61"/>
      <c r="VMU28" s="61"/>
      <c r="VMV28" s="61"/>
      <c r="VMW28" s="61"/>
      <c r="VMX28" s="61"/>
      <c r="VMY28" s="61"/>
      <c r="VMZ28" s="61"/>
      <c r="VNA28" s="61"/>
      <c r="VNB28" s="61"/>
      <c r="VNC28" s="61"/>
      <c r="VND28" s="61"/>
      <c r="VNE28" s="61"/>
      <c r="VNF28" s="61"/>
      <c r="VNG28" s="61"/>
      <c r="VNH28" s="61"/>
      <c r="VNI28" s="61"/>
      <c r="VNJ28" s="61"/>
      <c r="VNK28" s="61"/>
      <c r="VNL28" s="61"/>
      <c r="VNM28" s="61"/>
      <c r="VNN28" s="61"/>
      <c r="VNO28" s="61"/>
      <c r="VNP28" s="61"/>
      <c r="VNQ28" s="61"/>
      <c r="VNR28" s="61"/>
      <c r="VNS28" s="61"/>
      <c r="VNT28" s="61"/>
      <c r="VNU28" s="61"/>
      <c r="VNV28" s="61"/>
      <c r="VNW28" s="61"/>
      <c r="VNX28" s="61"/>
      <c r="VNY28" s="61"/>
      <c r="VNZ28" s="61"/>
      <c r="VOA28" s="61"/>
      <c r="VOB28" s="61"/>
      <c r="VOC28" s="61"/>
      <c r="VOD28" s="61"/>
      <c r="VOE28" s="61"/>
      <c r="VOF28" s="61"/>
      <c r="VOG28" s="61"/>
      <c r="VOH28" s="61"/>
      <c r="VOI28" s="61"/>
      <c r="VOJ28" s="61"/>
      <c r="VOK28" s="61"/>
      <c r="VOL28" s="61"/>
      <c r="VOM28" s="61"/>
      <c r="VON28" s="61"/>
      <c r="VOO28" s="61"/>
      <c r="VOP28" s="61"/>
      <c r="VOQ28" s="61"/>
      <c r="VOR28" s="61"/>
      <c r="VOS28" s="61"/>
      <c r="VOT28" s="61"/>
      <c r="VOU28" s="61"/>
      <c r="VOV28" s="61"/>
      <c r="VOW28" s="61"/>
      <c r="VOX28" s="61"/>
      <c r="VOY28" s="61"/>
      <c r="VOZ28" s="61"/>
      <c r="VPA28" s="61"/>
      <c r="VPB28" s="61"/>
      <c r="VPC28" s="61"/>
      <c r="VPD28" s="61"/>
      <c r="VPE28" s="61"/>
      <c r="VPF28" s="61"/>
      <c r="VPG28" s="61"/>
      <c r="VPH28" s="61"/>
      <c r="VPI28" s="61"/>
      <c r="VPJ28" s="61"/>
      <c r="VPK28" s="61"/>
      <c r="VPL28" s="61"/>
      <c r="VPM28" s="61"/>
      <c r="VPN28" s="61"/>
      <c r="VPO28" s="61"/>
      <c r="VPP28" s="61"/>
      <c r="VPQ28" s="61"/>
      <c r="VPR28" s="61"/>
      <c r="VPS28" s="61"/>
      <c r="VPT28" s="61"/>
      <c r="VPU28" s="61"/>
      <c r="VPV28" s="61"/>
      <c r="VPW28" s="61"/>
      <c r="VPX28" s="61"/>
      <c r="VPY28" s="61"/>
      <c r="VPZ28" s="61"/>
      <c r="VQA28" s="61"/>
      <c r="VQB28" s="61"/>
      <c r="VQC28" s="61"/>
      <c r="VQD28" s="61"/>
      <c r="VQE28" s="61"/>
      <c r="VQF28" s="61"/>
      <c r="VQG28" s="61"/>
      <c r="VQH28" s="61"/>
      <c r="VQI28" s="61"/>
      <c r="VQJ28" s="61"/>
      <c r="VQK28" s="61"/>
      <c r="VQL28" s="61"/>
      <c r="VQM28" s="61"/>
      <c r="VQN28" s="61"/>
      <c r="VQO28" s="61"/>
      <c r="VQP28" s="61"/>
      <c r="VQQ28" s="61"/>
      <c r="VQR28" s="61"/>
      <c r="VQS28" s="61"/>
      <c r="VQT28" s="61"/>
      <c r="VQU28" s="61"/>
      <c r="VQV28" s="61"/>
      <c r="VQW28" s="61"/>
      <c r="VQX28" s="61"/>
      <c r="VQY28" s="61"/>
      <c r="VQZ28" s="61"/>
      <c r="VRA28" s="61"/>
      <c r="VRB28" s="61"/>
      <c r="VRC28" s="61"/>
      <c r="VRD28" s="61"/>
      <c r="VRE28" s="61"/>
      <c r="VRF28" s="61"/>
      <c r="VRG28" s="61"/>
      <c r="VRH28" s="61"/>
      <c r="VRI28" s="61"/>
      <c r="VRJ28" s="61"/>
      <c r="VRK28" s="61"/>
      <c r="VRL28" s="61"/>
      <c r="VRM28" s="61"/>
      <c r="VRN28" s="61"/>
      <c r="VRO28" s="61"/>
      <c r="VRP28" s="61"/>
      <c r="VRQ28" s="61"/>
      <c r="VRR28" s="61"/>
      <c r="VRS28" s="61"/>
      <c r="VRT28" s="61"/>
      <c r="VRU28" s="61"/>
      <c r="VRV28" s="61"/>
      <c r="VRW28" s="61"/>
      <c r="VRX28" s="61"/>
      <c r="VRY28" s="61"/>
      <c r="VRZ28" s="61"/>
      <c r="VSA28" s="61"/>
      <c r="VSB28" s="61"/>
      <c r="VSC28" s="61"/>
      <c r="VSD28" s="61"/>
      <c r="VSE28" s="61"/>
      <c r="VSF28" s="61"/>
      <c r="VSG28" s="61"/>
      <c r="VSH28" s="61"/>
      <c r="VSI28" s="61"/>
      <c r="VSJ28" s="61"/>
      <c r="VSK28" s="61"/>
      <c r="VSL28" s="61"/>
      <c r="VSM28" s="61"/>
      <c r="VSN28" s="61"/>
      <c r="VSO28" s="61"/>
      <c r="VSP28" s="61"/>
      <c r="VSQ28" s="61"/>
      <c r="VSR28" s="61"/>
      <c r="VSS28" s="61"/>
      <c r="VST28" s="61"/>
      <c r="VSU28" s="61"/>
      <c r="VSV28" s="61"/>
      <c r="VSW28" s="61"/>
      <c r="VSX28" s="61"/>
      <c r="VSY28" s="61"/>
      <c r="VSZ28" s="61"/>
      <c r="VTA28" s="61"/>
      <c r="VTB28" s="61"/>
      <c r="VTC28" s="61"/>
      <c r="VTD28" s="61"/>
      <c r="VTE28" s="61"/>
      <c r="VTF28" s="61"/>
      <c r="VTG28" s="61"/>
      <c r="VTH28" s="61"/>
      <c r="VTI28" s="61"/>
      <c r="VTJ28" s="61"/>
      <c r="VTK28" s="61"/>
      <c r="VTL28" s="61"/>
      <c r="VTM28" s="61"/>
      <c r="VTN28" s="61"/>
      <c r="VTO28" s="61"/>
      <c r="VTP28" s="61"/>
      <c r="VTQ28" s="61"/>
      <c r="VTR28" s="61"/>
      <c r="VTS28" s="61"/>
      <c r="VTT28" s="61"/>
      <c r="VTU28" s="61"/>
      <c r="VTV28" s="61"/>
      <c r="VTW28" s="61"/>
      <c r="VTX28" s="61"/>
      <c r="VTY28" s="61"/>
      <c r="VTZ28" s="61"/>
      <c r="VUA28" s="61"/>
      <c r="VUB28" s="61"/>
      <c r="VUC28" s="61"/>
      <c r="VUD28" s="61"/>
      <c r="VUE28" s="61"/>
      <c r="VUF28" s="61"/>
      <c r="VUG28" s="61"/>
      <c r="VUH28" s="61"/>
      <c r="VUI28" s="61"/>
      <c r="VUJ28" s="61"/>
      <c r="VUK28" s="61"/>
      <c r="VUL28" s="61"/>
      <c r="VUM28" s="61"/>
      <c r="VUN28" s="61"/>
      <c r="VUO28" s="61"/>
      <c r="VUP28" s="61"/>
      <c r="VUQ28" s="61"/>
      <c r="VUR28" s="61"/>
      <c r="VUS28" s="61"/>
      <c r="VUT28" s="61"/>
      <c r="VUU28" s="61"/>
      <c r="VUV28" s="61"/>
      <c r="VUW28" s="61"/>
      <c r="VUX28" s="61"/>
      <c r="VUY28" s="61"/>
      <c r="VUZ28" s="61"/>
      <c r="VVA28" s="61"/>
      <c r="VVB28" s="61"/>
      <c r="VVC28" s="61"/>
      <c r="VVD28" s="61"/>
      <c r="VVE28" s="61"/>
      <c r="VVF28" s="61"/>
      <c r="VVG28" s="61"/>
      <c r="VVH28" s="61"/>
      <c r="VVI28" s="61"/>
      <c r="VVJ28" s="61"/>
      <c r="VVK28" s="61"/>
      <c r="VVL28" s="61"/>
      <c r="VVM28" s="61"/>
      <c r="VVN28" s="61"/>
      <c r="VVO28" s="61"/>
      <c r="VVP28" s="61"/>
      <c r="VVQ28" s="61"/>
      <c r="VVR28" s="61"/>
      <c r="VVS28" s="61"/>
      <c r="VVT28" s="61"/>
      <c r="VVU28" s="61"/>
      <c r="VVV28" s="61"/>
      <c r="VVW28" s="61"/>
      <c r="VVX28" s="61"/>
      <c r="VVY28" s="61"/>
      <c r="VVZ28" s="61"/>
      <c r="VWA28" s="61"/>
      <c r="VWB28" s="61"/>
      <c r="VWC28" s="61"/>
      <c r="VWD28" s="61"/>
      <c r="VWE28" s="61"/>
      <c r="VWF28" s="61"/>
      <c r="VWG28" s="61"/>
      <c r="VWH28" s="61"/>
      <c r="VWI28" s="61"/>
      <c r="VWJ28" s="61"/>
      <c r="VWK28" s="61"/>
      <c r="VWL28" s="61"/>
      <c r="VWM28" s="61"/>
      <c r="VWN28" s="61"/>
      <c r="VWO28" s="61"/>
      <c r="VWP28" s="61"/>
      <c r="VWQ28" s="61"/>
      <c r="VWR28" s="61"/>
      <c r="VWS28" s="61"/>
      <c r="VWT28" s="61"/>
      <c r="VWU28" s="61"/>
      <c r="VWV28" s="61"/>
      <c r="VWW28" s="61"/>
      <c r="VWX28" s="61"/>
      <c r="VWY28" s="61"/>
      <c r="VWZ28" s="61"/>
      <c r="VXA28" s="61"/>
      <c r="VXB28" s="61"/>
      <c r="VXC28" s="61"/>
      <c r="VXD28" s="61"/>
      <c r="VXE28" s="61"/>
      <c r="VXF28" s="61"/>
      <c r="VXG28" s="61"/>
      <c r="VXH28" s="61"/>
      <c r="VXI28" s="61"/>
      <c r="VXJ28" s="61"/>
      <c r="VXK28" s="61"/>
      <c r="VXL28" s="61"/>
      <c r="VXM28" s="61"/>
      <c r="VXN28" s="61"/>
      <c r="VXO28" s="61"/>
      <c r="VXP28" s="61"/>
      <c r="VXQ28" s="61"/>
      <c r="VXR28" s="61"/>
      <c r="VXS28" s="61"/>
      <c r="VXT28" s="61"/>
      <c r="VXU28" s="61"/>
      <c r="VXV28" s="61"/>
      <c r="VXW28" s="61"/>
      <c r="VXX28" s="61"/>
      <c r="VXY28" s="61"/>
      <c r="VXZ28" s="61"/>
      <c r="VYA28" s="61"/>
      <c r="VYB28" s="61"/>
      <c r="VYC28" s="61"/>
      <c r="VYD28" s="61"/>
      <c r="VYE28" s="61"/>
      <c r="VYF28" s="61"/>
      <c r="VYG28" s="61"/>
      <c r="VYH28" s="61"/>
      <c r="VYI28" s="61"/>
      <c r="VYJ28" s="61"/>
      <c r="VYK28" s="61"/>
      <c r="VYL28" s="61"/>
      <c r="VYM28" s="61"/>
      <c r="VYN28" s="61"/>
      <c r="VYO28" s="61"/>
      <c r="VYP28" s="61"/>
      <c r="VYQ28" s="61"/>
      <c r="VYR28" s="61"/>
      <c r="VYS28" s="61"/>
      <c r="VYT28" s="61"/>
      <c r="VYU28" s="61"/>
      <c r="VYV28" s="61"/>
      <c r="VYW28" s="61"/>
      <c r="VYX28" s="61"/>
      <c r="VYY28" s="61"/>
      <c r="VYZ28" s="61"/>
      <c r="VZA28" s="61"/>
      <c r="VZB28" s="61"/>
      <c r="VZC28" s="61"/>
      <c r="VZD28" s="61"/>
      <c r="VZE28" s="61"/>
      <c r="VZF28" s="61"/>
      <c r="VZG28" s="61"/>
      <c r="VZH28" s="61"/>
      <c r="VZI28" s="61"/>
      <c r="VZJ28" s="61"/>
      <c r="VZK28" s="61"/>
      <c r="VZL28" s="61"/>
      <c r="VZM28" s="61"/>
      <c r="VZN28" s="61"/>
      <c r="VZO28" s="61"/>
      <c r="VZP28" s="61"/>
      <c r="VZQ28" s="61"/>
      <c r="VZR28" s="61"/>
      <c r="VZS28" s="61"/>
      <c r="VZT28" s="61"/>
      <c r="VZU28" s="61"/>
      <c r="VZV28" s="61"/>
      <c r="VZW28" s="61"/>
      <c r="VZX28" s="61"/>
      <c r="VZY28" s="61"/>
      <c r="VZZ28" s="61"/>
      <c r="WAA28" s="61"/>
      <c r="WAB28" s="61"/>
      <c r="WAC28" s="61"/>
      <c r="WAD28" s="61"/>
      <c r="WAE28" s="61"/>
      <c r="WAF28" s="61"/>
      <c r="WAG28" s="61"/>
      <c r="WAH28" s="61"/>
      <c r="WAI28" s="61"/>
      <c r="WAJ28" s="61"/>
      <c r="WAK28" s="61"/>
      <c r="WAL28" s="61"/>
      <c r="WAM28" s="61"/>
      <c r="WAN28" s="61"/>
      <c r="WAO28" s="61"/>
      <c r="WAP28" s="61"/>
      <c r="WAQ28" s="61"/>
      <c r="WAR28" s="61"/>
      <c r="WAS28" s="61"/>
      <c r="WAT28" s="61"/>
      <c r="WAU28" s="61"/>
      <c r="WAV28" s="61"/>
      <c r="WAW28" s="61"/>
      <c r="WAX28" s="61"/>
      <c r="WAY28" s="61"/>
      <c r="WAZ28" s="61"/>
      <c r="WBA28" s="61"/>
      <c r="WBB28" s="61"/>
      <c r="WBC28" s="61"/>
      <c r="WBD28" s="61"/>
      <c r="WBE28" s="61"/>
      <c r="WBF28" s="61"/>
      <c r="WBG28" s="61"/>
      <c r="WBH28" s="61"/>
      <c r="WBI28" s="61"/>
      <c r="WBJ28" s="61"/>
      <c r="WBK28" s="61"/>
      <c r="WBL28" s="61"/>
      <c r="WBM28" s="61"/>
      <c r="WBN28" s="61"/>
      <c r="WBO28" s="61"/>
      <c r="WBP28" s="61"/>
      <c r="WBQ28" s="61"/>
      <c r="WBR28" s="61"/>
      <c r="WBS28" s="61"/>
      <c r="WBT28" s="61"/>
      <c r="WBU28" s="61"/>
      <c r="WBV28" s="61"/>
      <c r="WBW28" s="61"/>
      <c r="WBX28" s="61"/>
      <c r="WBY28" s="61"/>
      <c r="WBZ28" s="61"/>
      <c r="WCA28" s="61"/>
      <c r="WCB28" s="61"/>
      <c r="WCC28" s="61"/>
      <c r="WCD28" s="61"/>
      <c r="WCE28" s="61"/>
      <c r="WCF28" s="61"/>
      <c r="WCG28" s="61"/>
      <c r="WCH28" s="61"/>
      <c r="WCI28" s="61"/>
      <c r="WCJ28" s="61"/>
      <c r="WCK28" s="61"/>
      <c r="WCL28" s="61"/>
      <c r="WCM28" s="61"/>
      <c r="WCN28" s="61"/>
      <c r="WCO28" s="61"/>
      <c r="WCP28" s="61"/>
      <c r="WCQ28" s="61"/>
      <c r="WCR28" s="61"/>
      <c r="WCS28" s="61"/>
      <c r="WCT28" s="61"/>
      <c r="WCU28" s="61"/>
      <c r="WCV28" s="61"/>
      <c r="WCW28" s="61"/>
      <c r="WCX28" s="61"/>
      <c r="WCY28" s="61"/>
      <c r="WCZ28" s="61"/>
      <c r="WDA28" s="61"/>
      <c r="WDB28" s="61"/>
      <c r="WDC28" s="61"/>
      <c r="WDD28" s="61"/>
      <c r="WDE28" s="61"/>
      <c r="WDF28" s="61"/>
      <c r="WDG28" s="61"/>
      <c r="WDH28" s="61"/>
      <c r="WDI28" s="61"/>
      <c r="WDJ28" s="61"/>
      <c r="WDK28" s="61"/>
      <c r="WDL28" s="61"/>
      <c r="WDM28" s="61"/>
      <c r="WDN28" s="61"/>
      <c r="WDO28" s="61"/>
      <c r="WDP28" s="61"/>
      <c r="WDQ28" s="61"/>
      <c r="WDR28" s="61"/>
      <c r="WDS28" s="61"/>
      <c r="WDT28" s="61"/>
      <c r="WDU28" s="61"/>
      <c r="WDV28" s="61"/>
      <c r="WDW28" s="61"/>
      <c r="WDX28" s="61"/>
      <c r="WDY28" s="61"/>
      <c r="WDZ28" s="61"/>
      <c r="WEA28" s="61"/>
      <c r="WEB28" s="61"/>
      <c r="WEC28" s="61"/>
      <c r="WED28" s="61"/>
      <c r="WEE28" s="61"/>
      <c r="WEF28" s="61"/>
      <c r="WEG28" s="61"/>
      <c r="WEH28" s="61"/>
      <c r="WEI28" s="61"/>
      <c r="WEJ28" s="61"/>
      <c r="WEK28" s="61"/>
      <c r="WEL28" s="61"/>
      <c r="WEM28" s="61"/>
      <c r="WEN28" s="61"/>
      <c r="WEO28" s="61"/>
      <c r="WEP28" s="61"/>
      <c r="WEQ28" s="61"/>
      <c r="WER28" s="61"/>
      <c r="WES28" s="61"/>
      <c r="WET28" s="61"/>
      <c r="WEU28" s="61"/>
      <c r="WEV28" s="61"/>
      <c r="WEW28" s="61"/>
      <c r="WEX28" s="61"/>
      <c r="WEY28" s="61"/>
      <c r="WEZ28" s="61"/>
      <c r="WFA28" s="61"/>
      <c r="WFB28" s="61"/>
      <c r="WFC28" s="61"/>
      <c r="WFD28" s="61"/>
      <c r="WFE28" s="61"/>
      <c r="WFF28" s="61"/>
      <c r="WFG28" s="61"/>
      <c r="WFH28" s="61"/>
      <c r="WFI28" s="61"/>
      <c r="WFJ28" s="61"/>
      <c r="WFK28" s="61"/>
      <c r="WFL28" s="61"/>
      <c r="WFM28" s="61"/>
      <c r="WFN28" s="61"/>
      <c r="WFO28" s="61"/>
      <c r="WFP28" s="61"/>
      <c r="WFQ28" s="61"/>
      <c r="WFR28" s="61"/>
      <c r="WFS28" s="61"/>
      <c r="WFT28" s="61"/>
      <c r="WFU28" s="61"/>
      <c r="WFV28" s="61"/>
      <c r="WFW28" s="61"/>
      <c r="WFX28" s="61"/>
      <c r="WFY28" s="61"/>
      <c r="WFZ28" s="61"/>
      <c r="WGA28" s="61"/>
      <c r="WGB28" s="61"/>
      <c r="WGC28" s="61"/>
      <c r="WGD28" s="61"/>
      <c r="WGE28" s="61"/>
      <c r="WGF28" s="61"/>
      <c r="WGG28" s="61"/>
      <c r="WGH28" s="61"/>
      <c r="WGI28" s="61"/>
      <c r="WGJ28" s="61"/>
      <c r="WGK28" s="61"/>
      <c r="WGL28" s="61"/>
      <c r="WGM28" s="61"/>
      <c r="WGN28" s="61"/>
      <c r="WGO28" s="61"/>
      <c r="WGP28" s="61"/>
      <c r="WGQ28" s="61"/>
      <c r="WGR28" s="61"/>
      <c r="WGS28" s="61"/>
      <c r="WGT28" s="61"/>
      <c r="WGU28" s="61"/>
      <c r="WGV28" s="61"/>
      <c r="WGW28" s="61"/>
      <c r="WGX28" s="61"/>
      <c r="WGY28" s="61"/>
      <c r="WGZ28" s="61"/>
      <c r="WHA28" s="61"/>
      <c r="WHB28" s="61"/>
      <c r="WHC28" s="61"/>
      <c r="WHD28" s="61"/>
      <c r="WHE28" s="61"/>
      <c r="WHF28" s="61"/>
      <c r="WHG28" s="61"/>
      <c r="WHH28" s="61"/>
      <c r="WHI28" s="61"/>
      <c r="WHJ28" s="61"/>
      <c r="WHK28" s="61"/>
      <c r="WHL28" s="61"/>
      <c r="WHM28" s="61"/>
      <c r="WHN28" s="61"/>
      <c r="WHO28" s="61"/>
      <c r="WHP28" s="61"/>
      <c r="WHQ28" s="61"/>
      <c r="WHR28" s="61"/>
      <c r="WHS28" s="61"/>
      <c r="WHT28" s="61"/>
      <c r="WHU28" s="61"/>
      <c r="WHV28" s="61"/>
      <c r="WHW28" s="61"/>
      <c r="WHX28" s="61"/>
      <c r="WHY28" s="61"/>
      <c r="WHZ28" s="61"/>
      <c r="WIA28" s="61"/>
      <c r="WIB28" s="61"/>
      <c r="WIC28" s="61"/>
      <c r="WID28" s="61"/>
      <c r="WIE28" s="61"/>
      <c r="WIF28" s="61"/>
      <c r="WIG28" s="61"/>
      <c r="WIH28" s="61"/>
      <c r="WII28" s="61"/>
      <c r="WIJ28" s="61"/>
      <c r="WIK28" s="61"/>
      <c r="WIL28" s="61"/>
      <c r="WIM28" s="61"/>
      <c r="WIN28" s="61"/>
      <c r="WIO28" s="61"/>
      <c r="WIP28" s="61"/>
      <c r="WIQ28" s="61"/>
      <c r="WIR28" s="61"/>
      <c r="WIS28" s="61"/>
      <c r="WIT28" s="61"/>
      <c r="WIU28" s="61"/>
      <c r="WIV28" s="61"/>
      <c r="WIW28" s="61"/>
      <c r="WIX28" s="61"/>
      <c r="WIY28" s="61"/>
      <c r="WIZ28" s="61"/>
      <c r="WJA28" s="61"/>
      <c r="WJB28" s="61"/>
      <c r="WJC28" s="61"/>
      <c r="WJD28" s="61"/>
      <c r="WJE28" s="61"/>
      <c r="WJF28" s="61"/>
      <c r="WJG28" s="61"/>
      <c r="WJH28" s="61"/>
      <c r="WJI28" s="61"/>
      <c r="WJJ28" s="61"/>
      <c r="WJK28" s="61"/>
      <c r="WJL28" s="61"/>
      <c r="WJM28" s="61"/>
      <c r="WJN28" s="61"/>
      <c r="WJO28" s="61"/>
      <c r="WJP28" s="61"/>
      <c r="WJQ28" s="61"/>
      <c r="WJR28" s="61"/>
      <c r="WJS28" s="61"/>
      <c r="WJT28" s="61"/>
      <c r="WJU28" s="61"/>
      <c r="WJV28" s="61"/>
      <c r="WJW28" s="61"/>
      <c r="WJX28" s="61"/>
      <c r="WJY28" s="61"/>
      <c r="WJZ28" s="61"/>
      <c r="WKA28" s="61"/>
      <c r="WKB28" s="61"/>
      <c r="WKC28" s="61"/>
      <c r="WKD28" s="61"/>
      <c r="WKE28" s="61"/>
      <c r="WKF28" s="61"/>
      <c r="WKG28" s="61"/>
      <c r="WKH28" s="61"/>
      <c r="WKI28" s="61"/>
      <c r="WKJ28" s="61"/>
      <c r="WKK28" s="61"/>
      <c r="WKL28" s="61"/>
      <c r="WKM28" s="61"/>
      <c r="WKN28" s="61"/>
      <c r="WKO28" s="61"/>
      <c r="WKP28" s="61"/>
      <c r="WKQ28" s="61"/>
      <c r="WKR28" s="61"/>
      <c r="WKS28" s="61"/>
      <c r="WKT28" s="61"/>
      <c r="WKU28" s="61"/>
      <c r="WKV28" s="61"/>
      <c r="WKW28" s="61"/>
      <c r="WKX28" s="61"/>
      <c r="WKY28" s="61"/>
      <c r="WKZ28" s="61"/>
      <c r="WLA28" s="61"/>
      <c r="WLB28" s="61"/>
      <c r="WLC28" s="61"/>
      <c r="WLD28" s="61"/>
      <c r="WLE28" s="61"/>
      <c r="WLF28" s="61"/>
      <c r="WLG28" s="61"/>
      <c r="WLH28" s="61"/>
      <c r="WLI28" s="61"/>
      <c r="WLJ28" s="61"/>
      <c r="WLK28" s="61"/>
      <c r="WLL28" s="61"/>
      <c r="WLM28" s="61"/>
      <c r="WLN28" s="61"/>
      <c r="WLO28" s="61"/>
      <c r="WLP28" s="61"/>
      <c r="WLQ28" s="61"/>
      <c r="WLR28" s="61"/>
      <c r="WLS28" s="61"/>
      <c r="WLT28" s="61"/>
      <c r="WLU28" s="61"/>
      <c r="WLV28" s="61"/>
      <c r="WLW28" s="61"/>
      <c r="WLX28" s="61"/>
      <c r="WLY28" s="61"/>
      <c r="WLZ28" s="61"/>
      <c r="WMA28" s="61"/>
      <c r="WMB28" s="61"/>
      <c r="WMC28" s="61"/>
      <c r="WMD28" s="61"/>
      <c r="WME28" s="61"/>
      <c r="WMF28" s="61"/>
      <c r="WMG28" s="61"/>
      <c r="WMH28" s="61"/>
      <c r="WMI28" s="61"/>
      <c r="WMJ28" s="61"/>
      <c r="WMK28" s="61"/>
      <c r="WML28" s="61"/>
      <c r="WMM28" s="61"/>
      <c r="WMN28" s="61"/>
      <c r="WMO28" s="61"/>
      <c r="WMP28" s="61"/>
      <c r="WMQ28" s="61"/>
      <c r="WMR28" s="61"/>
      <c r="WMS28" s="61"/>
      <c r="WMT28" s="61"/>
      <c r="WMU28" s="61"/>
      <c r="WMV28" s="61"/>
      <c r="WMW28" s="61"/>
      <c r="WMX28" s="61"/>
      <c r="WMY28" s="61"/>
      <c r="WMZ28" s="61"/>
      <c r="WNA28" s="61"/>
      <c r="WNB28" s="61"/>
      <c r="WNC28" s="61"/>
      <c r="WND28" s="61"/>
      <c r="WNE28" s="61"/>
      <c r="WNF28" s="61"/>
      <c r="WNG28" s="61"/>
      <c r="WNH28" s="61"/>
      <c r="WNI28" s="61"/>
      <c r="WNJ28" s="61"/>
      <c r="WNK28" s="61"/>
      <c r="WNL28" s="61"/>
      <c r="WNM28" s="61"/>
      <c r="WNN28" s="61"/>
      <c r="WNO28" s="61"/>
      <c r="WNP28" s="61"/>
      <c r="WNQ28" s="61"/>
      <c r="WNR28" s="61"/>
      <c r="WNS28" s="61"/>
      <c r="WNT28" s="61"/>
      <c r="WNU28" s="61"/>
      <c r="WNV28" s="61"/>
      <c r="WNW28" s="61"/>
      <c r="WNX28" s="61"/>
      <c r="WNY28" s="61"/>
      <c r="WNZ28" s="61"/>
      <c r="WOA28" s="61"/>
      <c r="WOB28" s="61"/>
      <c r="WOC28" s="61"/>
      <c r="WOD28" s="61"/>
      <c r="WOE28" s="61"/>
      <c r="WOF28" s="61"/>
      <c r="WOG28" s="61"/>
      <c r="WOH28" s="61"/>
      <c r="WOI28" s="61"/>
      <c r="WOJ28" s="61"/>
      <c r="WOK28" s="61"/>
      <c r="WOL28" s="61"/>
      <c r="WOM28" s="61"/>
      <c r="WON28" s="61"/>
      <c r="WOO28" s="61"/>
      <c r="WOP28" s="61"/>
      <c r="WOQ28" s="61"/>
      <c r="WOR28" s="61"/>
      <c r="WOS28" s="61"/>
      <c r="WOT28" s="61"/>
      <c r="WOU28" s="61"/>
      <c r="WOV28" s="61"/>
      <c r="WOW28" s="61"/>
      <c r="WOX28" s="61"/>
      <c r="WOY28" s="61"/>
      <c r="WOZ28" s="61"/>
      <c r="WPA28" s="61"/>
      <c r="WPB28" s="61"/>
      <c r="WPC28" s="61"/>
      <c r="WPD28" s="61"/>
      <c r="WPE28" s="61"/>
      <c r="WPF28" s="61"/>
      <c r="WPG28" s="61"/>
      <c r="WPH28" s="61"/>
      <c r="WPI28" s="61"/>
      <c r="WPJ28" s="61"/>
      <c r="WPK28" s="61"/>
      <c r="WPL28" s="61"/>
      <c r="WPM28" s="61"/>
      <c r="WPN28" s="61"/>
      <c r="WPO28" s="61"/>
      <c r="WPP28" s="61"/>
      <c r="WPQ28" s="61"/>
      <c r="WPR28" s="61"/>
      <c r="WPS28" s="61"/>
      <c r="WPT28" s="61"/>
      <c r="WPU28" s="61"/>
      <c r="WPV28" s="61"/>
      <c r="WPW28" s="61"/>
      <c r="WPX28" s="61"/>
      <c r="WPY28" s="61"/>
      <c r="WPZ28" s="61"/>
      <c r="WQA28" s="61"/>
      <c r="WQB28" s="61"/>
      <c r="WQC28" s="61"/>
      <c r="WQD28" s="61"/>
      <c r="WQE28" s="61"/>
      <c r="WQF28" s="61"/>
      <c r="WQG28" s="61"/>
      <c r="WQH28" s="61"/>
      <c r="WQI28" s="61"/>
      <c r="WQJ28" s="61"/>
      <c r="WQK28" s="61"/>
      <c r="WQL28" s="61"/>
      <c r="WQM28" s="61"/>
      <c r="WQN28" s="61"/>
      <c r="WQO28" s="61"/>
      <c r="WQP28" s="61"/>
      <c r="WQQ28" s="61"/>
      <c r="WQR28" s="61"/>
      <c r="WQS28" s="61"/>
      <c r="WQT28" s="61"/>
      <c r="WQU28" s="61"/>
      <c r="WQV28" s="61"/>
      <c r="WQW28" s="61"/>
      <c r="WQX28" s="61"/>
      <c r="WQY28" s="61"/>
      <c r="WQZ28" s="61"/>
      <c r="WRA28" s="61"/>
      <c r="WRB28" s="61"/>
      <c r="WRC28" s="61"/>
      <c r="WRD28" s="61"/>
      <c r="WRE28" s="61"/>
      <c r="WRF28" s="61"/>
      <c r="WRG28" s="61"/>
      <c r="WRH28" s="61"/>
      <c r="WRI28" s="61"/>
      <c r="WRJ28" s="61"/>
      <c r="WRK28" s="61"/>
      <c r="WRL28" s="61"/>
      <c r="WRM28" s="61"/>
      <c r="WRN28" s="61"/>
      <c r="WRO28" s="61"/>
      <c r="WRP28" s="61"/>
      <c r="WRQ28" s="61"/>
      <c r="WRR28" s="61"/>
      <c r="WRS28" s="61"/>
      <c r="WRT28" s="61"/>
      <c r="WRU28" s="61"/>
      <c r="WRV28" s="61"/>
      <c r="WRW28" s="61"/>
      <c r="WRX28" s="61"/>
      <c r="WRY28" s="61"/>
      <c r="WRZ28" s="61"/>
      <c r="WSA28" s="61"/>
      <c r="WSB28" s="61"/>
      <c r="WSC28" s="61"/>
      <c r="WSD28" s="61"/>
      <c r="WSE28" s="61"/>
      <c r="WSF28" s="61"/>
      <c r="WSG28" s="61"/>
      <c r="WSH28" s="61"/>
      <c r="WSI28" s="61"/>
      <c r="WSJ28" s="61"/>
      <c r="WSK28" s="61"/>
      <c r="WSL28" s="61"/>
      <c r="WSM28" s="61"/>
      <c r="WSN28" s="61"/>
      <c r="WSO28" s="61"/>
      <c r="WSP28" s="61"/>
      <c r="WSQ28" s="61"/>
      <c r="WSR28" s="61"/>
      <c r="WSS28" s="61"/>
      <c r="WST28" s="61"/>
      <c r="WSU28" s="61"/>
      <c r="WSV28" s="61"/>
      <c r="WSW28" s="61"/>
      <c r="WSX28" s="61"/>
      <c r="WSY28" s="61"/>
      <c r="WSZ28" s="61"/>
      <c r="WTA28" s="61"/>
      <c r="WTB28" s="61"/>
      <c r="WTC28" s="61"/>
      <c r="WTD28" s="61"/>
      <c r="WTE28" s="61"/>
      <c r="WTF28" s="61"/>
      <c r="WTG28" s="61"/>
      <c r="WTH28" s="61"/>
      <c r="WTI28" s="61"/>
      <c r="WTJ28" s="61"/>
      <c r="WTK28" s="61"/>
      <c r="WTL28" s="61"/>
      <c r="WTM28" s="61"/>
      <c r="WTN28" s="61"/>
      <c r="WTO28" s="61"/>
      <c r="WTP28" s="61"/>
      <c r="WTQ28" s="61"/>
      <c r="WTR28" s="61"/>
      <c r="WTS28" s="61"/>
      <c r="WTT28" s="61"/>
      <c r="WTU28" s="61"/>
      <c r="WTV28" s="61"/>
      <c r="WTW28" s="61"/>
      <c r="WTX28" s="61"/>
      <c r="WTY28" s="61"/>
      <c r="WTZ28" s="61"/>
      <c r="WUA28" s="61"/>
      <c r="WUB28" s="61"/>
      <c r="WUC28" s="61"/>
      <c r="WUD28" s="61"/>
      <c r="WUE28" s="61"/>
      <c r="WUF28" s="61"/>
      <c r="WUG28" s="61"/>
      <c r="WUH28" s="61"/>
      <c r="WUI28" s="61"/>
      <c r="WUJ28" s="61"/>
      <c r="WUK28" s="61"/>
      <c r="WUL28" s="61"/>
      <c r="WUM28" s="61"/>
      <c r="WUN28" s="61"/>
      <c r="WUO28" s="61"/>
      <c r="WUP28" s="61"/>
      <c r="WUQ28" s="61"/>
      <c r="WUR28" s="61"/>
      <c r="WUS28" s="61"/>
      <c r="WUT28" s="61"/>
      <c r="WUU28" s="61"/>
      <c r="WUV28" s="61"/>
      <c r="WUW28" s="61"/>
      <c r="WUX28" s="61"/>
      <c r="WUY28" s="61"/>
      <c r="WUZ28" s="61"/>
      <c r="WVA28" s="61"/>
      <c r="WVB28" s="61"/>
      <c r="WVC28" s="61"/>
      <c r="WVD28" s="61"/>
      <c r="WVE28" s="61"/>
      <c r="WVF28" s="61"/>
      <c r="WVG28" s="61"/>
      <c r="WVH28" s="61"/>
      <c r="WVI28" s="61"/>
      <c r="WVJ28" s="61"/>
      <c r="WVK28" s="61"/>
      <c r="WVL28" s="61"/>
      <c r="WVM28" s="61"/>
      <c r="WVN28" s="61"/>
      <c r="WVO28" s="61"/>
      <c r="WVP28" s="61"/>
      <c r="WVQ28" s="61"/>
      <c r="WVR28" s="61"/>
      <c r="WVS28" s="61"/>
      <c r="WVT28" s="61"/>
      <c r="WVU28" s="61"/>
      <c r="WVV28" s="61"/>
      <c r="WVW28" s="61"/>
      <c r="WVX28" s="61"/>
      <c r="WVY28" s="61"/>
      <c r="WVZ28" s="61"/>
      <c r="WWA28" s="61"/>
      <c r="WWB28" s="61"/>
      <c r="WWC28" s="61"/>
      <c r="WWD28" s="61"/>
      <c r="WWE28" s="61"/>
      <c r="WWF28" s="61"/>
      <c r="WWG28" s="61"/>
      <c r="WWH28" s="61"/>
      <c r="WWI28" s="61"/>
      <c r="WWJ28" s="61"/>
      <c r="WWK28" s="61"/>
      <c r="WWL28" s="61"/>
      <c r="WWM28" s="61"/>
      <c r="WWN28" s="61"/>
      <c r="WWO28" s="61"/>
      <c r="WWP28" s="61"/>
      <c r="WWQ28" s="61"/>
      <c r="WWR28" s="61"/>
      <c r="WWS28" s="61"/>
      <c r="WWT28" s="61"/>
      <c r="WWU28" s="61"/>
      <c r="WWV28" s="61"/>
      <c r="WWW28" s="61"/>
      <c r="WWX28" s="61"/>
      <c r="WWY28" s="61"/>
      <c r="WWZ28" s="61"/>
      <c r="WXA28" s="61"/>
      <c r="WXB28" s="61"/>
      <c r="WXC28" s="61"/>
      <c r="WXD28" s="61"/>
      <c r="WXE28" s="61"/>
      <c r="WXF28" s="61"/>
      <c r="WXG28" s="61"/>
      <c r="WXH28" s="61"/>
      <c r="WXI28" s="61"/>
      <c r="WXJ28" s="61"/>
      <c r="WXK28" s="61"/>
      <c r="WXL28" s="61"/>
      <c r="WXM28" s="61"/>
      <c r="WXN28" s="61"/>
      <c r="WXO28" s="61"/>
      <c r="WXP28" s="61"/>
      <c r="WXQ28" s="61"/>
      <c r="WXR28" s="61"/>
      <c r="WXS28" s="61"/>
      <c r="WXT28" s="61"/>
      <c r="WXU28" s="61"/>
      <c r="WXV28" s="61"/>
      <c r="WXW28" s="61"/>
      <c r="WXX28" s="61"/>
      <c r="WXY28" s="61"/>
      <c r="WXZ28" s="61"/>
      <c r="WYA28" s="61"/>
      <c r="WYB28" s="61"/>
      <c r="WYC28" s="61"/>
      <c r="WYD28" s="61"/>
      <c r="WYE28" s="61"/>
      <c r="WYF28" s="61"/>
      <c r="WYG28" s="61"/>
      <c r="WYH28" s="61"/>
      <c r="WYI28" s="61"/>
      <c r="WYJ28" s="61"/>
      <c r="WYK28" s="61"/>
      <c r="WYL28" s="61"/>
      <c r="WYM28" s="61"/>
      <c r="WYN28" s="61"/>
      <c r="WYO28" s="61"/>
      <c r="WYP28" s="61"/>
      <c r="WYQ28" s="61"/>
      <c r="WYR28" s="61"/>
      <c r="WYS28" s="61"/>
      <c r="WYT28" s="61"/>
      <c r="WYU28" s="61"/>
      <c r="WYV28" s="61"/>
      <c r="WYW28" s="61"/>
      <c r="WYX28" s="61"/>
      <c r="WYY28" s="61"/>
      <c r="WYZ28" s="61"/>
      <c r="WZA28" s="61"/>
      <c r="WZB28" s="61"/>
      <c r="WZC28" s="61"/>
      <c r="WZD28" s="61"/>
      <c r="WZE28" s="61"/>
      <c r="WZF28" s="61"/>
      <c r="WZG28" s="61"/>
      <c r="WZH28" s="61"/>
      <c r="WZI28" s="61"/>
      <c r="WZJ28" s="61"/>
      <c r="WZK28" s="61"/>
      <c r="WZL28" s="61"/>
      <c r="WZM28" s="61"/>
      <c r="WZN28" s="61"/>
      <c r="WZO28" s="61"/>
      <c r="WZP28" s="61"/>
      <c r="WZQ28" s="61"/>
      <c r="WZR28" s="61"/>
      <c r="WZS28" s="61"/>
      <c r="WZT28" s="61"/>
      <c r="WZU28" s="61"/>
      <c r="WZV28" s="61"/>
      <c r="WZW28" s="61"/>
      <c r="WZX28" s="61"/>
      <c r="WZY28" s="61"/>
      <c r="WZZ28" s="61"/>
      <c r="XAA28" s="61"/>
      <c r="XAB28" s="61"/>
      <c r="XAC28" s="61"/>
      <c r="XAD28" s="61"/>
      <c r="XAE28" s="61"/>
      <c r="XAF28" s="61"/>
      <c r="XAG28" s="61"/>
      <c r="XAH28" s="61"/>
      <c r="XAI28" s="61"/>
      <c r="XAJ28" s="61"/>
      <c r="XAK28" s="61"/>
      <c r="XAL28" s="61"/>
      <c r="XAM28" s="61"/>
      <c r="XAN28" s="61"/>
      <c r="XAO28" s="61"/>
      <c r="XAP28" s="61"/>
      <c r="XAQ28" s="61"/>
      <c r="XAR28" s="61"/>
      <c r="XAS28" s="61"/>
      <c r="XAT28" s="61"/>
      <c r="XAU28" s="61"/>
      <c r="XAV28" s="61"/>
      <c r="XAW28" s="61"/>
      <c r="XAX28" s="61"/>
      <c r="XAY28" s="61"/>
      <c r="XAZ28" s="61"/>
      <c r="XBA28" s="61"/>
      <c r="XBB28" s="61"/>
      <c r="XBC28" s="61"/>
      <c r="XBD28" s="61"/>
      <c r="XBE28" s="61"/>
      <c r="XBF28" s="61"/>
      <c r="XBG28" s="61"/>
      <c r="XBH28" s="61"/>
      <c r="XBI28" s="61"/>
      <c r="XBJ28" s="61"/>
      <c r="XBK28" s="61"/>
      <c r="XBL28" s="61"/>
      <c r="XBM28" s="61"/>
      <c r="XBN28" s="61"/>
      <c r="XBO28" s="61"/>
      <c r="XBP28" s="61"/>
      <c r="XBQ28" s="61"/>
      <c r="XBR28" s="61"/>
      <c r="XBS28" s="61"/>
      <c r="XBT28" s="61"/>
      <c r="XBU28" s="61"/>
      <c r="XBV28" s="61"/>
      <c r="XBW28" s="61"/>
      <c r="XBX28" s="61"/>
      <c r="XBY28" s="61"/>
      <c r="XBZ28" s="61"/>
      <c r="XCA28" s="61"/>
      <c r="XCB28" s="61"/>
      <c r="XCC28" s="61"/>
      <c r="XCD28" s="61"/>
      <c r="XCE28" s="61"/>
      <c r="XCF28" s="61"/>
      <c r="XCG28" s="61"/>
      <c r="XCH28" s="61"/>
      <c r="XCI28" s="61"/>
      <c r="XCJ28" s="61"/>
      <c r="XCK28" s="61"/>
      <c r="XCL28" s="61"/>
      <c r="XCM28" s="61"/>
      <c r="XCN28" s="61"/>
      <c r="XCO28" s="61"/>
      <c r="XCP28" s="61"/>
      <c r="XCQ28" s="61"/>
      <c r="XCR28" s="61"/>
      <c r="XCS28" s="61"/>
      <c r="XCT28" s="61"/>
      <c r="XCU28" s="61"/>
      <c r="XCV28" s="61"/>
      <c r="XCW28" s="61"/>
      <c r="XCX28" s="61"/>
      <c r="XCY28" s="61"/>
      <c r="XCZ28" s="61"/>
      <c r="XDA28" s="61"/>
      <c r="XDB28" s="61"/>
      <c r="XDC28" s="61"/>
      <c r="XDD28" s="61"/>
      <c r="XDE28" s="61"/>
      <c r="XDF28" s="61"/>
      <c r="XDG28" s="61"/>
      <c r="XDH28" s="61"/>
      <c r="XDI28" s="61"/>
      <c r="XDJ28" s="61"/>
      <c r="XDK28" s="61"/>
      <c r="XDL28" s="61"/>
      <c r="XDM28" s="61"/>
      <c r="XDN28" s="61"/>
      <c r="XDO28" s="61"/>
      <c r="XDP28" s="61"/>
      <c r="XDQ28" s="61"/>
      <c r="XDR28" s="61"/>
      <c r="XDS28" s="61"/>
      <c r="XDT28" s="61"/>
      <c r="XDU28" s="61"/>
      <c r="XDV28" s="61"/>
      <c r="XDW28" s="61"/>
      <c r="XDX28" s="61"/>
      <c r="XDY28" s="61"/>
      <c r="XDZ28" s="61"/>
      <c r="XEA28" s="61"/>
      <c r="XEB28" s="61"/>
      <c r="XEC28" s="61"/>
      <c r="XED28" s="61"/>
      <c r="XEE28" s="61"/>
      <c r="XEF28" s="61"/>
      <c r="XEG28" s="61"/>
      <c r="XEH28" s="61"/>
      <c r="XEI28" s="61"/>
      <c r="XEJ28" s="61"/>
      <c r="XEK28" s="61"/>
      <c r="XEL28" s="61"/>
      <c r="XEM28" s="61"/>
      <c r="XEN28" s="61"/>
      <c r="XEO28" s="61"/>
      <c r="XEP28" s="61"/>
      <c r="XEQ28" s="61"/>
      <c r="XER28" s="61"/>
      <c r="XES28" s="61"/>
      <c r="XET28" s="61"/>
      <c r="XEU28" s="61"/>
      <c r="XEV28" s="61"/>
      <c r="XEW28" s="61"/>
    </row>
    <row r="29" spans="1:16377" s="497" customFormat="1" ht="15" customHeight="1" thickTop="1" thickBot="1" x14ac:dyDescent="0.35">
      <c r="A29" s="50"/>
      <c r="B29" s="975" t="s">
        <v>258</v>
      </c>
      <c r="C29" s="976"/>
      <c r="D29" s="976"/>
      <c r="E29" s="976"/>
      <c r="F29" s="976"/>
      <c r="G29" s="976"/>
      <c r="H29" s="976"/>
      <c r="I29" s="977"/>
      <c r="J29" s="66"/>
      <c r="K29" s="85"/>
    </row>
    <row r="30" spans="1:16377" s="108" customFormat="1" ht="30" customHeight="1" thickTop="1" thickBot="1" x14ac:dyDescent="0.4">
      <c r="A30" s="107"/>
      <c r="B30" s="978" t="s">
        <v>34</v>
      </c>
      <c r="C30" s="978"/>
      <c r="D30" s="978"/>
      <c r="E30" s="978"/>
      <c r="F30" s="978"/>
      <c r="G30" s="978"/>
      <c r="H30" s="978"/>
      <c r="I30" s="978"/>
      <c r="J30" s="107"/>
      <c r="K30" s="377"/>
    </row>
    <row r="31" spans="1:16377" s="497" customFormat="1" ht="24" customHeight="1" thickTop="1" thickBot="1" x14ac:dyDescent="0.35">
      <c r="A31" s="69"/>
      <c r="B31" s="900" t="s">
        <v>261</v>
      </c>
      <c r="C31" s="901"/>
      <c r="D31" s="979"/>
      <c r="E31" s="420" t="s">
        <v>406</v>
      </c>
      <c r="F31" s="420" t="s">
        <v>72</v>
      </c>
      <c r="G31" s="420" t="s">
        <v>5</v>
      </c>
      <c r="H31" s="420" t="s">
        <v>6</v>
      </c>
      <c r="I31" s="421" t="s">
        <v>7</v>
      </c>
      <c r="J31" s="66"/>
      <c r="K31" s="85"/>
    </row>
    <row r="32" spans="1:16377" s="387" customFormat="1" ht="24" customHeight="1" thickTop="1" thickBot="1" x14ac:dyDescent="0.4">
      <c r="A32" s="383"/>
      <c r="B32" s="873" t="s">
        <v>414</v>
      </c>
      <c r="C32" s="874"/>
      <c r="D32" s="875"/>
      <c r="E32" s="447" t="str">
        <f>IF(AND(ISNUMBER(F32),ISNUMBER(G32)),G32/F32," ")</f>
        <v xml:space="preserve"> </v>
      </c>
      <c r="F32" s="404"/>
      <c r="G32" s="448"/>
      <c r="H32" s="403"/>
      <c r="I32" s="385" t="str">
        <f>IF(OR(ISNUMBER(G32),ISNUMBER(H32)),ROUND(IF(ISNUMBER(G32),G32,0)-IF(ISNUMBER(H32),H32,0),2)," ")</f>
        <v xml:space="preserve"> </v>
      </c>
      <c r="J32" s="384"/>
      <c r="K32" s="386"/>
    </row>
    <row r="33" spans="1:11" s="387" customFormat="1" ht="24" customHeight="1" thickTop="1" thickBot="1" x14ac:dyDescent="0.4">
      <c r="A33" s="383"/>
      <c r="B33" s="873" t="s">
        <v>410</v>
      </c>
      <c r="C33" s="874"/>
      <c r="D33" s="875"/>
      <c r="E33" s="447" t="str">
        <f t="shared" ref="E33:E36" si="0">IF(AND(ISNUMBER(F33),ISNUMBER(G33)),G33/F33," ")</f>
        <v xml:space="preserve"> </v>
      </c>
      <c r="F33" s="404"/>
      <c r="G33" s="448"/>
      <c r="H33" s="403"/>
      <c r="I33" s="385" t="str">
        <f t="shared" ref="I33:I36" si="1">IF(OR(ISNUMBER(G33),ISNUMBER(H33)),ROUND(IF(ISNUMBER(G33),G33,0)-IF(ISNUMBER(H33),H33,0),2)," ")</f>
        <v xml:space="preserve"> </v>
      </c>
      <c r="J33" s="384"/>
      <c r="K33" s="386"/>
    </row>
    <row r="34" spans="1:11" s="387" customFormat="1" ht="24" customHeight="1" thickTop="1" thickBot="1" x14ac:dyDescent="0.4">
      <c r="A34" s="383"/>
      <c r="B34" s="897" t="s">
        <v>265</v>
      </c>
      <c r="C34" s="898"/>
      <c r="D34" s="899"/>
      <c r="E34" s="452" t="str">
        <f t="shared" si="0"/>
        <v xml:space="preserve"> </v>
      </c>
      <c r="F34" s="404"/>
      <c r="G34" s="448"/>
      <c r="H34" s="403"/>
      <c r="I34" s="455" t="str">
        <f t="shared" si="1"/>
        <v xml:space="preserve"> </v>
      </c>
      <c r="J34" s="384"/>
      <c r="K34" s="386"/>
    </row>
    <row r="35" spans="1:11" s="387" customFormat="1" ht="24" customHeight="1" thickTop="1" thickBot="1" x14ac:dyDescent="0.4">
      <c r="A35" s="383"/>
      <c r="B35" s="873" t="s">
        <v>411</v>
      </c>
      <c r="C35" s="874"/>
      <c r="D35" s="875"/>
      <c r="E35" s="447" t="str">
        <f t="shared" si="0"/>
        <v xml:space="preserve"> </v>
      </c>
      <c r="F35" s="404"/>
      <c r="G35" s="448"/>
      <c r="H35" s="403"/>
      <c r="I35" s="465" t="str">
        <f t="shared" si="1"/>
        <v xml:space="preserve"> </v>
      </c>
      <c r="J35" s="384"/>
      <c r="K35" s="386"/>
    </row>
    <row r="36" spans="1:11" s="387" customFormat="1" ht="24" customHeight="1" thickTop="1" thickBot="1" x14ac:dyDescent="0.4">
      <c r="A36" s="383"/>
      <c r="B36" s="873" t="s">
        <v>408</v>
      </c>
      <c r="C36" s="874"/>
      <c r="D36" s="875"/>
      <c r="E36" s="447" t="str">
        <f t="shared" si="0"/>
        <v xml:space="preserve"> </v>
      </c>
      <c r="F36" s="453"/>
      <c r="G36" s="448"/>
      <c r="H36" s="454"/>
      <c r="I36" s="465" t="str">
        <f t="shared" si="1"/>
        <v xml:space="preserve"> </v>
      </c>
      <c r="J36" s="384"/>
      <c r="K36" s="386"/>
    </row>
    <row r="37" spans="1:11" s="497" customFormat="1" ht="24" customHeight="1" thickTop="1" thickBot="1" x14ac:dyDescent="0.35">
      <c r="A37" s="69"/>
      <c r="B37" s="969" t="s">
        <v>296</v>
      </c>
      <c r="C37" s="970"/>
      <c r="D37" s="970"/>
      <c r="E37" s="970"/>
      <c r="F37" s="971"/>
      <c r="G37" s="448"/>
      <c r="H37" s="403"/>
      <c r="I37" s="466" t="str">
        <f>IF(OR(ISNUMBER(G37),ISNUMBER(H37)),ROUND(IF(ISNUMBER(G37),G37,0)-IF(ISNUMBER(H37),H37,0),2),"")</f>
        <v/>
      </c>
      <c r="J37" s="66"/>
      <c r="K37" s="85"/>
    </row>
    <row r="38" spans="1:11" s="497" customFormat="1" ht="24" customHeight="1" thickTop="1" thickBot="1" x14ac:dyDescent="0.35">
      <c r="A38" s="69"/>
      <c r="B38" s="969" t="s">
        <v>297</v>
      </c>
      <c r="C38" s="970"/>
      <c r="D38" s="970"/>
      <c r="E38" s="970"/>
      <c r="F38" s="971"/>
      <c r="G38" s="448"/>
      <c r="H38" s="403"/>
      <c r="I38" s="466" t="str">
        <f>IF(OR(ISNUMBER(G38),ISNUMBER(H38)),ROUND(IF(ISNUMBER(G38),G38,0)-IF(ISNUMBER(H38),H38,0),2),"")</f>
        <v/>
      </c>
      <c r="J38" s="66"/>
      <c r="K38" s="85"/>
    </row>
    <row r="39" spans="1:11" s="497" customFormat="1" ht="24" customHeight="1" thickTop="1" thickBot="1" x14ac:dyDescent="0.35">
      <c r="A39" s="69"/>
      <c r="B39" s="943" t="s">
        <v>196</v>
      </c>
      <c r="C39" s="944"/>
      <c r="D39" s="944"/>
      <c r="E39" s="944"/>
      <c r="F39" s="945"/>
      <c r="G39" s="448"/>
      <c r="H39" s="457"/>
      <c r="I39" s="464" t="str">
        <f>IF(OR(ISNUMBER(G39),ISNUMBER(H39)),ROUND(IF(ISNUMBER(G39),G39,0)-IF(ISNUMBER(H39),H39,0),2),"")</f>
        <v/>
      </c>
      <c r="J39" s="66"/>
      <c r="K39" s="85"/>
    </row>
    <row r="40" spans="1:11" s="387" customFormat="1" ht="24" customHeight="1" thickTop="1" thickBot="1" x14ac:dyDescent="0.4">
      <c r="A40" s="383"/>
      <c r="B40" s="900" t="s">
        <v>262</v>
      </c>
      <c r="C40" s="901"/>
      <c r="D40" s="979"/>
      <c r="E40" s="420" t="s">
        <v>406</v>
      </c>
      <c r="F40" s="420" t="s">
        <v>72</v>
      </c>
      <c r="G40" s="420" t="s">
        <v>5</v>
      </c>
      <c r="H40" s="420" t="s">
        <v>6</v>
      </c>
      <c r="I40" s="421" t="s">
        <v>7</v>
      </c>
      <c r="J40" s="384"/>
      <c r="K40" s="386"/>
    </row>
    <row r="41" spans="1:11" s="387" customFormat="1" ht="27.65" customHeight="1" thickTop="1" thickBot="1" x14ac:dyDescent="0.4">
      <c r="A41" s="383"/>
      <c r="B41" s="880" t="s">
        <v>412</v>
      </c>
      <c r="C41" s="881"/>
      <c r="D41" s="491" t="s">
        <v>413</v>
      </c>
      <c r="E41" s="447" t="str">
        <f t="shared" ref="E41:E46" si="2">IF(AND(ISNUMBER(F41),ISNUMBER(G41)),G41/F41," ")</f>
        <v xml:space="preserve"> </v>
      </c>
      <c r="F41" s="404"/>
      <c r="G41" s="448"/>
      <c r="H41" s="419"/>
      <c r="I41" s="405" t="str">
        <f t="shared" ref="I41:I46" si="3">IF(OR(ISNUMBER(G41),ISNUMBER(H41)),ROUND(IF(ISNUMBER(G41),G41,0)-IF(ISNUMBER(H41),H41,0),2)," ")</f>
        <v xml:space="preserve"> </v>
      </c>
      <c r="J41" s="384"/>
      <c r="K41" s="386"/>
    </row>
    <row r="42" spans="1:11" s="387" customFormat="1" ht="27.65" customHeight="1" thickTop="1" thickBot="1" x14ac:dyDescent="0.4">
      <c r="A42" s="383"/>
      <c r="B42" s="882"/>
      <c r="C42" s="883"/>
      <c r="D42" s="491" t="s">
        <v>409</v>
      </c>
      <c r="E42" s="447" t="str">
        <f t="shared" si="2"/>
        <v xml:space="preserve"> </v>
      </c>
      <c r="F42" s="404"/>
      <c r="G42" s="448"/>
      <c r="H42" s="419"/>
      <c r="I42" s="405" t="str">
        <f t="shared" si="3"/>
        <v xml:space="preserve"> </v>
      </c>
      <c r="J42" s="384"/>
      <c r="K42" s="386"/>
    </row>
    <row r="43" spans="1:11" s="387" customFormat="1" ht="24" customHeight="1" thickTop="1" thickBot="1" x14ac:dyDescent="0.4">
      <c r="A43" s="383"/>
      <c r="B43" s="873" t="s">
        <v>410</v>
      </c>
      <c r="C43" s="874"/>
      <c r="D43" s="875"/>
      <c r="E43" s="447" t="str">
        <f t="shared" si="2"/>
        <v xml:space="preserve"> </v>
      </c>
      <c r="F43" s="404"/>
      <c r="G43" s="448"/>
      <c r="H43" s="419"/>
      <c r="I43" s="405" t="str">
        <f t="shared" si="3"/>
        <v xml:space="preserve"> </v>
      </c>
      <c r="J43" s="384"/>
      <c r="K43" s="386"/>
    </row>
    <row r="44" spans="1:11" s="387" customFormat="1" ht="24" customHeight="1" thickTop="1" thickBot="1" x14ac:dyDescent="0.4">
      <c r="A44" s="383"/>
      <c r="B44" s="873" t="s">
        <v>265</v>
      </c>
      <c r="C44" s="874"/>
      <c r="D44" s="875"/>
      <c r="E44" s="447" t="str">
        <f>IF(AND(ISNUMBER(F44),ISNUMBER(G44)),G44/F44," ")</f>
        <v xml:space="preserve"> </v>
      </c>
      <c r="F44" s="404"/>
      <c r="G44" s="448"/>
      <c r="H44" s="419"/>
      <c r="I44" s="405" t="str">
        <f t="shared" si="3"/>
        <v xml:space="preserve"> </v>
      </c>
      <c r="J44" s="384"/>
      <c r="K44" s="386"/>
    </row>
    <row r="45" spans="1:11" s="387" customFormat="1" ht="24" customHeight="1" thickTop="1" thickBot="1" x14ac:dyDescent="0.4">
      <c r="A45" s="383"/>
      <c r="B45" s="873" t="s">
        <v>411</v>
      </c>
      <c r="C45" s="874"/>
      <c r="D45" s="875"/>
      <c r="E45" s="447" t="str">
        <f t="shared" si="2"/>
        <v xml:space="preserve"> </v>
      </c>
      <c r="F45" s="404"/>
      <c r="G45" s="448"/>
      <c r="H45" s="419"/>
      <c r="I45" s="405" t="str">
        <f t="shared" si="3"/>
        <v xml:space="preserve"> </v>
      </c>
      <c r="J45" s="384"/>
      <c r="K45" s="386"/>
    </row>
    <row r="46" spans="1:11" s="387" customFormat="1" ht="24" customHeight="1" thickTop="1" thickBot="1" x14ac:dyDescent="0.4">
      <c r="A46" s="383"/>
      <c r="B46" s="897" t="s">
        <v>408</v>
      </c>
      <c r="C46" s="898"/>
      <c r="D46" s="899"/>
      <c r="E46" s="452" t="str">
        <f t="shared" si="2"/>
        <v xml:space="preserve"> </v>
      </c>
      <c r="F46" s="453"/>
      <c r="G46" s="448"/>
      <c r="H46" s="459"/>
      <c r="I46" s="460" t="str">
        <f t="shared" si="3"/>
        <v xml:space="preserve"> </v>
      </c>
      <c r="J46" s="384"/>
      <c r="K46" s="386"/>
    </row>
    <row r="47" spans="1:11" s="497" customFormat="1" ht="24" customHeight="1" thickTop="1" thickBot="1" x14ac:dyDescent="0.35">
      <c r="A47" s="69"/>
      <c r="B47" s="862" t="s">
        <v>42</v>
      </c>
      <c r="C47" s="863"/>
      <c r="D47" s="863"/>
      <c r="E47" s="864"/>
      <c r="F47" s="461">
        <f>SUM(F32:F46)</f>
        <v>0</v>
      </c>
      <c r="G47" s="462">
        <f>SUM(G32:G36,G41:G46,G37:G39)</f>
        <v>0</v>
      </c>
      <c r="H47" s="462">
        <f>SUM(H32:H36,H37:H39)</f>
        <v>0</v>
      </c>
      <c r="I47" s="463">
        <f>SUM(I32:I36,I41:I46,I37:I39)</f>
        <v>0</v>
      </c>
      <c r="J47" s="66"/>
      <c r="K47" s="85"/>
    </row>
    <row r="48" spans="1:11" s="497" customFormat="1" ht="7.9" customHeight="1" thickTop="1" thickBot="1" x14ac:dyDescent="0.35">
      <c r="A48" s="323"/>
      <c r="B48" s="451"/>
      <c r="C48" s="451"/>
      <c r="D48" s="451"/>
      <c r="E48" s="451"/>
      <c r="F48" s="467"/>
      <c r="G48" s="468"/>
      <c r="H48" s="468"/>
      <c r="I48" s="468"/>
      <c r="J48" s="66"/>
      <c r="K48" s="85"/>
    </row>
    <row r="49" spans="1:17" s="497" customFormat="1" ht="30" customHeight="1" thickTop="1" thickBot="1" x14ac:dyDescent="0.35">
      <c r="A49" s="69"/>
      <c r="B49" s="968" t="s">
        <v>268</v>
      </c>
      <c r="C49" s="968"/>
      <c r="D49" s="968"/>
      <c r="E49" s="968"/>
      <c r="F49" s="968"/>
      <c r="G49" s="968"/>
      <c r="H49" s="968"/>
      <c r="I49" s="968"/>
      <c r="J49" s="66"/>
      <c r="K49" s="71"/>
      <c r="L49" s="131"/>
      <c r="M49" s="205"/>
      <c r="N49" s="205"/>
      <c r="O49" s="205"/>
      <c r="P49" s="205"/>
      <c r="Q49" s="205"/>
    </row>
    <row r="50" spans="1:17" s="497" customFormat="1" ht="24" customHeight="1" thickTop="1" thickBot="1" x14ac:dyDescent="0.35">
      <c r="A50" s="69"/>
      <c r="B50" s="870" t="s">
        <v>404</v>
      </c>
      <c r="C50" s="871"/>
      <c r="D50" s="871"/>
      <c r="E50" s="871"/>
      <c r="F50" s="872"/>
      <c r="G50" s="422" t="s">
        <v>5</v>
      </c>
      <c r="H50" s="420" t="s">
        <v>6</v>
      </c>
      <c r="I50" s="421" t="s">
        <v>7</v>
      </c>
      <c r="J50" s="66"/>
      <c r="K50" s="85"/>
    </row>
    <row r="51" spans="1:17" s="497" customFormat="1" ht="24" customHeight="1" thickTop="1" thickBot="1" x14ac:dyDescent="0.35">
      <c r="A51" s="69"/>
      <c r="B51" s="400"/>
      <c r="C51" s="414" t="s">
        <v>260</v>
      </c>
      <c r="D51" s="401"/>
      <c r="E51" s="865" t="s">
        <v>12</v>
      </c>
      <c r="F51" s="866"/>
      <c r="G51" s="415"/>
      <c r="H51" s="406"/>
      <c r="I51" s="407" t="str">
        <f>IF(OR(ISNUMBER(G51),ISNUMBER(H51)),ROUND(IF(ISNUMBER(G51),G51,0)-IF(ISNUMBER(H51),H51,0),2)," ")</f>
        <v xml:space="preserve"> </v>
      </c>
      <c r="J51" s="66"/>
      <c r="K51" s="71"/>
      <c r="L51" s="131"/>
      <c r="M51" s="205"/>
      <c r="N51" s="205"/>
      <c r="O51" s="205"/>
      <c r="P51" s="205"/>
      <c r="Q51" s="205"/>
    </row>
    <row r="52" spans="1:17" s="497" customFormat="1" ht="7.9" customHeight="1" thickTop="1" thickBot="1" x14ac:dyDescent="0.35">
      <c r="A52" s="69"/>
      <c r="B52" s="399"/>
      <c r="C52" s="398"/>
      <c r="D52" s="393"/>
      <c r="E52" s="85"/>
      <c r="F52" s="85"/>
      <c r="G52" s="393"/>
      <c r="H52" s="394"/>
      <c r="I52" s="394"/>
      <c r="J52" s="66"/>
      <c r="K52" s="71"/>
      <c r="L52" s="131"/>
      <c r="M52" s="205"/>
      <c r="N52" s="205"/>
      <c r="O52" s="205"/>
      <c r="P52" s="205"/>
      <c r="Q52" s="205"/>
    </row>
    <row r="53" spans="1:17" s="497" customFormat="1" ht="30" customHeight="1" thickTop="1" thickBot="1" x14ac:dyDescent="0.35">
      <c r="A53" s="69"/>
      <c r="B53" s="968" t="s">
        <v>43</v>
      </c>
      <c r="C53" s="968"/>
      <c r="D53" s="968"/>
      <c r="E53" s="968"/>
      <c r="F53" s="968"/>
      <c r="G53" s="968"/>
      <c r="H53" s="968"/>
      <c r="I53" s="968"/>
      <c r="J53" s="66"/>
      <c r="K53" s="71"/>
      <c r="L53" s="131"/>
      <c r="M53" s="205"/>
      <c r="N53" s="205"/>
      <c r="O53" s="205"/>
      <c r="P53" s="205"/>
      <c r="Q53" s="205"/>
    </row>
    <row r="54" spans="1:17" s="497" customFormat="1" ht="24" customHeight="1" thickTop="1" thickBot="1" x14ac:dyDescent="0.35">
      <c r="A54" s="69"/>
      <c r="B54" s="909"/>
      <c r="C54" s="910"/>
      <c r="D54" s="492"/>
      <c r="E54" s="492"/>
      <c r="F54" s="402"/>
      <c r="G54" s="422" t="s">
        <v>5</v>
      </c>
      <c r="H54" s="420" t="s">
        <v>6</v>
      </c>
      <c r="I54" s="421" t="s">
        <v>7</v>
      </c>
      <c r="J54" s="66"/>
      <c r="K54" s="85"/>
    </row>
    <row r="55" spans="1:17" s="497" customFormat="1" ht="24" customHeight="1" thickTop="1" thickBot="1" x14ac:dyDescent="0.35">
      <c r="A55" s="69"/>
      <c r="B55" s="989" t="s">
        <v>160</v>
      </c>
      <c r="C55" s="990"/>
      <c r="D55" s="990"/>
      <c r="E55" s="990"/>
      <c r="F55" s="991"/>
      <c r="G55" s="409"/>
      <c r="H55" s="412"/>
      <c r="I55" s="32" t="str">
        <f>IF(OR(ISNUMBER(G55),ISNUMBER(H55)),ROUND(IF(ISNUMBER(G55),G55,0)-IF(ISNUMBER(H55),H55,0),2)," ")</f>
        <v xml:space="preserve"> </v>
      </c>
      <c r="J55" s="66"/>
      <c r="K55" s="71"/>
      <c r="L55" s="131"/>
      <c r="M55" s="205"/>
      <c r="N55" s="205"/>
      <c r="O55" s="205"/>
      <c r="P55" s="205"/>
      <c r="Q55" s="205"/>
    </row>
    <row r="56" spans="1:17" s="497" customFormat="1" ht="24" customHeight="1" thickTop="1" thickBot="1" x14ac:dyDescent="0.35">
      <c r="A56" s="69"/>
      <c r="B56" s="981" t="s">
        <v>44</v>
      </c>
      <c r="C56" s="982"/>
      <c r="D56" s="982"/>
      <c r="E56" s="982"/>
      <c r="F56" s="983"/>
      <c r="G56" s="410"/>
      <c r="H56" s="413"/>
      <c r="I56" s="32" t="str">
        <f>IF(OR(ISNUMBER(G56),ISNUMBER(H56)),ROUND(IF(ISNUMBER(G56),G56,0)-IF(ISNUMBER(H56),H56,0),2)," ")</f>
        <v xml:space="preserve"> </v>
      </c>
      <c r="J56" s="66"/>
      <c r="K56" s="71"/>
      <c r="L56" s="131"/>
      <c r="M56" s="205"/>
      <c r="N56" s="205"/>
      <c r="O56" s="205"/>
      <c r="P56" s="205"/>
      <c r="Q56" s="205"/>
    </row>
    <row r="57" spans="1:17" s="497" customFormat="1" ht="24" customHeight="1" thickTop="1" thickBot="1" x14ac:dyDescent="0.35">
      <c r="A57" s="69"/>
      <c r="B57" s="885" t="s">
        <v>161</v>
      </c>
      <c r="C57" s="886"/>
      <c r="D57" s="886"/>
      <c r="E57" s="886"/>
      <c r="F57" s="887"/>
      <c r="G57" s="411"/>
      <c r="H57" s="411"/>
      <c r="I57" s="32" t="str">
        <f>IF(OR(ISNUMBER(G57),ISNUMBER(H57)),ROUND(IF(ISNUMBER(G57),G57,0)-IF(ISNUMBER(H57),H57,0),2)," ")</f>
        <v xml:space="preserve"> </v>
      </c>
      <c r="J57" s="66"/>
      <c r="K57" s="71"/>
      <c r="L57" s="131"/>
      <c r="M57" s="205"/>
      <c r="N57" s="205"/>
      <c r="O57" s="205"/>
      <c r="P57" s="205"/>
      <c r="Q57" s="205"/>
    </row>
    <row r="58" spans="1:17" s="497" customFormat="1" ht="24" customHeight="1" thickTop="1" thickBot="1" x14ac:dyDescent="0.35">
      <c r="A58" s="69"/>
      <c r="B58" s="865" t="s">
        <v>264</v>
      </c>
      <c r="C58" s="888"/>
      <c r="D58" s="888"/>
      <c r="E58" s="888"/>
      <c r="F58" s="888"/>
      <c r="G58" s="423">
        <f>SUM(G55:G57)</f>
        <v>0</v>
      </c>
      <c r="H58" s="423">
        <f>SUM(H55:H57)</f>
        <v>0</v>
      </c>
      <c r="I58" s="424">
        <f>SUM(I55:I57)</f>
        <v>0</v>
      </c>
      <c r="J58" s="66"/>
      <c r="K58" s="71"/>
      <c r="L58" s="131"/>
      <c r="M58" s="205"/>
      <c r="N58" s="205"/>
      <c r="O58" s="205"/>
      <c r="P58" s="205"/>
      <c r="Q58" s="205"/>
    </row>
    <row r="59" spans="1:17" s="85" customFormat="1" ht="7.9" customHeight="1" thickTop="1" thickBot="1" x14ac:dyDescent="0.35">
      <c r="A59" s="323"/>
      <c r="B59" s="389"/>
      <c r="C59" s="389"/>
      <c r="D59" s="389"/>
      <c r="E59" s="389"/>
      <c r="F59" s="389"/>
      <c r="G59" s="394"/>
      <c r="H59" s="394"/>
      <c r="I59" s="394"/>
      <c r="J59" s="301"/>
      <c r="K59" s="71"/>
      <c r="L59" s="227"/>
      <c r="M59" s="228"/>
      <c r="N59" s="228"/>
      <c r="O59" s="228"/>
      <c r="P59" s="228"/>
      <c r="Q59" s="228"/>
    </row>
    <row r="60" spans="1:17" s="497" customFormat="1" ht="30" customHeight="1" thickTop="1" thickBot="1" x14ac:dyDescent="0.35">
      <c r="A60" s="69"/>
      <c r="B60" s="980" t="s">
        <v>259</v>
      </c>
      <c r="C60" s="980"/>
      <c r="D60" s="980"/>
      <c r="E60" s="980"/>
      <c r="F60" s="980"/>
      <c r="G60" s="980"/>
      <c r="H60" s="980"/>
      <c r="I60" s="980"/>
      <c r="J60" s="66"/>
      <c r="K60" s="71"/>
      <c r="L60" s="131"/>
      <c r="M60" s="205"/>
      <c r="N60" s="205"/>
      <c r="O60" s="205"/>
      <c r="P60" s="205"/>
      <c r="Q60" s="205"/>
    </row>
    <row r="61" spans="1:17" s="497" customFormat="1" ht="24" customHeight="1" thickTop="1" thickBot="1" x14ac:dyDescent="0.35">
      <c r="A61" s="69"/>
      <c r="B61" s="984"/>
      <c r="C61" s="985"/>
      <c r="D61" s="495"/>
      <c r="E61" s="495"/>
      <c r="F61" s="392"/>
      <c r="G61" s="422" t="s">
        <v>5</v>
      </c>
      <c r="H61" s="425" t="s">
        <v>6</v>
      </c>
      <c r="I61" s="421" t="s">
        <v>7</v>
      </c>
      <c r="J61" s="66"/>
      <c r="K61" s="85"/>
    </row>
    <row r="62" spans="1:17" s="497" customFormat="1" ht="24" customHeight="1" thickTop="1" thickBot="1" x14ac:dyDescent="0.35">
      <c r="A62" s="69"/>
      <c r="B62" s="865" t="s">
        <v>259</v>
      </c>
      <c r="C62" s="888"/>
      <c r="D62" s="888"/>
      <c r="E62" s="888"/>
      <c r="F62" s="866"/>
      <c r="G62" s="415"/>
      <c r="H62" s="401"/>
      <c r="I62" s="407" t="str">
        <f>IF(OR(ISNUMBER(G62),ISNUMBER(H62)),ROUND(IF(ISNUMBER(G62),G62,0)-IF(ISNUMBER(H62),H62,0),2)," ")</f>
        <v xml:space="preserve"> </v>
      </c>
      <c r="J62" s="66"/>
      <c r="K62" s="71"/>
      <c r="L62" s="131"/>
      <c r="M62" s="205"/>
      <c r="N62" s="205"/>
      <c r="O62" s="205"/>
      <c r="P62" s="205"/>
      <c r="Q62" s="205"/>
    </row>
    <row r="63" spans="1:17" s="497" customFormat="1" ht="7.9" customHeight="1" thickTop="1" thickBot="1" x14ac:dyDescent="0.35">
      <c r="A63" s="69"/>
      <c r="B63" s="389"/>
      <c r="C63" s="389"/>
      <c r="D63" s="389"/>
      <c r="E63" s="389"/>
      <c r="F63" s="389"/>
      <c r="G63" s="394"/>
      <c r="H63" s="394"/>
      <c r="I63" s="394"/>
      <c r="J63" s="301"/>
      <c r="K63" s="71"/>
      <c r="L63" s="227"/>
      <c r="M63" s="205"/>
      <c r="N63" s="205"/>
      <c r="O63" s="205"/>
      <c r="P63" s="205"/>
      <c r="Q63" s="205"/>
    </row>
    <row r="64" spans="1:17" s="497" customFormat="1" ht="29.5" customHeight="1" thickTop="1" thickBot="1" x14ac:dyDescent="0.35">
      <c r="A64" s="69"/>
      <c r="B64" s="980" t="s">
        <v>14</v>
      </c>
      <c r="C64" s="980"/>
      <c r="D64" s="980"/>
      <c r="E64" s="980"/>
      <c r="F64" s="980"/>
      <c r="G64" s="980"/>
      <c r="H64" s="980"/>
      <c r="I64" s="980"/>
      <c r="J64" s="66"/>
      <c r="K64" s="71"/>
      <c r="L64" s="131"/>
      <c r="M64" s="205"/>
      <c r="N64" s="205"/>
      <c r="O64" s="205"/>
      <c r="P64" s="205"/>
      <c r="Q64" s="205"/>
    </row>
    <row r="65" spans="1:17" s="497" customFormat="1" ht="24" customHeight="1" thickTop="1" thickBot="1" x14ac:dyDescent="0.35">
      <c r="A65" s="69"/>
      <c r="B65" s="984"/>
      <c r="C65" s="985"/>
      <c r="D65" s="495"/>
      <c r="E65" s="495"/>
      <c r="F65" s="392"/>
      <c r="G65" s="422" t="s">
        <v>5</v>
      </c>
      <c r="H65" s="425" t="s">
        <v>6</v>
      </c>
      <c r="I65" s="421" t="s">
        <v>7</v>
      </c>
      <c r="J65" s="66"/>
      <c r="K65" s="85"/>
    </row>
    <row r="66" spans="1:17" s="497" customFormat="1" ht="24" customHeight="1" thickTop="1" thickBot="1" x14ac:dyDescent="0.35">
      <c r="A66" s="69"/>
      <c r="B66" s="865" t="s">
        <v>14</v>
      </c>
      <c r="C66" s="888"/>
      <c r="D66" s="888"/>
      <c r="E66" s="888"/>
      <c r="F66" s="866"/>
      <c r="G66" s="415"/>
      <c r="H66" s="401"/>
      <c r="I66" s="407" t="str">
        <f t="shared" ref="I66" si="4">IF(OR(ISNUMBER(G66),ISNUMBER(H66)),ROUND(IF(ISNUMBER(G66),G66,0)-IF(ISNUMBER(H66),H66,0),2)," ")</f>
        <v xml:space="preserve"> </v>
      </c>
      <c r="J66" s="66"/>
      <c r="K66" s="71"/>
      <c r="L66" s="131"/>
      <c r="M66" s="205"/>
      <c r="N66" s="205"/>
      <c r="O66" s="205"/>
      <c r="P66" s="205"/>
      <c r="Q66" s="205"/>
    </row>
    <row r="67" spans="1:17" s="497" customFormat="1" ht="24" customHeight="1" thickTop="1" thickBot="1" x14ac:dyDescent="0.35">
      <c r="A67" s="388"/>
      <c r="B67" s="389"/>
      <c r="C67" s="389"/>
      <c r="D67" s="389"/>
      <c r="E67" s="389"/>
      <c r="F67" s="389"/>
      <c r="G67" s="382"/>
      <c r="H67" s="382"/>
      <c r="I67" s="382"/>
      <c r="J67" s="66"/>
      <c r="K67" s="390"/>
      <c r="L67" s="131"/>
      <c r="M67" s="205"/>
      <c r="N67" s="205"/>
      <c r="O67" s="205"/>
      <c r="P67" s="205"/>
      <c r="Q67" s="205"/>
    </row>
    <row r="68" spans="1:17" s="497" customFormat="1" ht="15" customHeight="1" thickTop="1" thickBot="1" x14ac:dyDescent="0.35">
      <c r="A68" s="50"/>
      <c r="B68" s="588" t="s">
        <v>45</v>
      </c>
      <c r="C68" s="589"/>
      <c r="D68" s="589"/>
      <c r="E68" s="589"/>
      <c r="F68" s="589"/>
      <c r="G68" s="589"/>
      <c r="H68" s="589"/>
      <c r="I68" s="590"/>
      <c r="J68" s="66"/>
      <c r="K68" s="85"/>
    </row>
    <row r="69" spans="1:17" s="497" customFormat="1" ht="15" customHeight="1" thickTop="1" thickBot="1" x14ac:dyDescent="0.35">
      <c r="A69" s="53"/>
      <c r="B69" s="992"/>
      <c r="C69" s="993"/>
      <c r="D69" s="993"/>
      <c r="E69" s="993"/>
      <c r="F69" s="993"/>
      <c r="G69" s="993"/>
      <c r="H69" s="993"/>
      <c r="I69" s="994"/>
      <c r="J69" s="62"/>
      <c r="K69" s="85"/>
    </row>
    <row r="70" spans="1:17" s="497" customFormat="1" ht="24" customHeight="1" thickTop="1" thickBot="1" x14ac:dyDescent="0.35">
      <c r="A70" s="69"/>
      <c r="B70" s="924"/>
      <c r="C70" s="925"/>
      <c r="D70" s="925"/>
      <c r="E70" s="925"/>
      <c r="F70" s="926"/>
      <c r="G70" s="426" t="s">
        <v>46</v>
      </c>
      <c r="H70" s="425" t="s">
        <v>6</v>
      </c>
      <c r="I70" s="427" t="s">
        <v>7</v>
      </c>
      <c r="J70" s="66"/>
      <c r="K70" s="85"/>
    </row>
    <row r="71" spans="1:17" s="497" customFormat="1" ht="24" customHeight="1" thickTop="1" thickBot="1" x14ac:dyDescent="0.35">
      <c r="A71" s="69"/>
      <c r="B71" s="918" t="s">
        <v>164</v>
      </c>
      <c r="C71" s="988"/>
      <c r="D71" s="988"/>
      <c r="E71" s="995"/>
      <c r="F71" s="996"/>
      <c r="G71" s="35">
        <f>SUM(G47,G51,G58,G62,G66)</f>
        <v>0</v>
      </c>
      <c r="H71" s="35">
        <f>SUM(H47,H51,H58,H62,H66)</f>
        <v>0</v>
      </c>
      <c r="I71" s="37">
        <f>SUM(I47,I51,I58,I62,I66)</f>
        <v>0</v>
      </c>
      <c r="J71" s="66"/>
      <c r="K71" s="85"/>
    </row>
    <row r="72" spans="1:17" s="497" customFormat="1" ht="24" customHeight="1" thickTop="1" thickBot="1" x14ac:dyDescent="0.35">
      <c r="A72" s="69"/>
      <c r="B72" s="911" t="str">
        <f xml:space="preserve"> "Frais généraux (max : "&amp;Réglages!I16&amp;"% pour l’ensemble du projet)"</f>
        <v>Frais généraux (max : 20% pour l’ensemble du projet)</v>
      </c>
      <c r="C72" s="988"/>
      <c r="D72" s="988"/>
      <c r="E72" s="443"/>
      <c r="F72" s="469" t="s">
        <v>84</v>
      </c>
      <c r="G72" s="36">
        <f>H72</f>
        <v>0</v>
      </c>
      <c r="H72" s="36">
        <f>IF($M$7,(H71)*E72/100,0)</f>
        <v>0</v>
      </c>
      <c r="I72" s="429"/>
      <c r="J72" s="66"/>
      <c r="K72" s="85"/>
    </row>
    <row r="73" spans="1:17" s="497" customFormat="1" ht="24" customHeight="1" thickTop="1" thickBot="1" x14ac:dyDescent="0.35">
      <c r="A73" s="69"/>
      <c r="B73" s="918" t="s">
        <v>53</v>
      </c>
      <c r="C73" s="988"/>
      <c r="D73" s="988"/>
      <c r="E73" s="444"/>
      <c r="F73" s="95" t="s">
        <v>84</v>
      </c>
      <c r="G73" s="35">
        <f>IF($M$8,(G47-G37)*E73/100,0)</f>
        <v>0</v>
      </c>
      <c r="H73" s="428"/>
      <c r="I73" s="33">
        <f>G73</f>
        <v>0</v>
      </c>
      <c r="J73" s="66"/>
      <c r="K73" s="85"/>
    </row>
    <row r="74" spans="1:17" s="497" customFormat="1" ht="24" customHeight="1" thickTop="1" thickBot="1" x14ac:dyDescent="0.35">
      <c r="A74" s="69"/>
      <c r="B74" s="816" t="s">
        <v>8</v>
      </c>
      <c r="C74" s="817"/>
      <c r="D74" s="817"/>
      <c r="E74" s="817"/>
      <c r="F74" s="818"/>
      <c r="G74" s="81">
        <f>G71+G72+G73</f>
        <v>0</v>
      </c>
      <c r="H74" s="81">
        <f>IF($M$7,H71+H72,0)</f>
        <v>0</v>
      </c>
      <c r="I74" s="82">
        <f>I71+I73</f>
        <v>0</v>
      </c>
      <c r="J74" s="66"/>
      <c r="K74" s="85"/>
    </row>
    <row r="75" spans="1:17" s="85" customFormat="1" ht="15" hidden="1" customHeight="1" thickTop="1" thickBot="1" x14ac:dyDescent="0.35">
      <c r="A75" s="234"/>
      <c r="B75" s="235"/>
      <c r="C75" s="236"/>
      <c r="D75" s="116"/>
      <c r="E75" s="116"/>
      <c r="F75" s="117"/>
      <c r="G75" s="117"/>
      <c r="H75" s="237"/>
      <c r="I75" s="117"/>
      <c r="J75" s="238"/>
      <c r="K75" s="239"/>
      <c r="L75" s="227"/>
      <c r="M75" s="228"/>
      <c r="N75" s="228"/>
      <c r="O75" s="228"/>
      <c r="P75" s="228"/>
      <c r="Q75" s="228"/>
    </row>
    <row r="76" spans="1:17" s="85" customFormat="1" ht="21" hidden="1" customHeight="1" thickTop="1" thickBot="1" x14ac:dyDescent="0.35">
      <c r="B76" s="930" t="s">
        <v>417</v>
      </c>
      <c r="C76" s="930"/>
      <c r="D76" s="930"/>
      <c r="E76" s="930"/>
      <c r="F76" s="930"/>
      <c r="G76" s="480"/>
      <c r="H76" s="241">
        <f>SUM(H32)</f>
        <v>0</v>
      </c>
      <c r="I76" s="233" t="s">
        <v>136</v>
      </c>
      <c r="J76" s="231"/>
      <c r="K76" s="231"/>
      <c r="L76" s="231"/>
      <c r="M76" s="231"/>
      <c r="N76" s="228"/>
      <c r="O76" s="228"/>
      <c r="P76" s="228"/>
      <c r="Q76" s="228"/>
    </row>
    <row r="77" spans="1:17" s="85" customFormat="1" ht="21" hidden="1" customHeight="1" thickTop="1" thickBot="1" x14ac:dyDescent="0.35">
      <c r="B77" s="930" t="str">
        <f>"Aide demandée personnels fonctionnaires de recherche / Aide demandée hors frais généraux (max "&amp;Réglages!$I$19&amp;"%) : "</f>
        <v xml:space="preserve">Aide demandée personnels fonctionnaires de recherche / Aide demandée hors frais généraux (max 40%) : </v>
      </c>
      <c r="C77" s="930"/>
      <c r="D77" s="930"/>
      <c r="E77" s="930"/>
      <c r="F77" s="930"/>
      <c r="G77" s="480"/>
      <c r="H77" s="241">
        <f>H76/(H71+0.0001)*100</f>
        <v>0</v>
      </c>
      <c r="I77" s="233" t="s">
        <v>98</v>
      </c>
      <c r="J77" s="232"/>
      <c r="K77" s="231"/>
      <c r="L77" s="231"/>
      <c r="M77" s="231"/>
      <c r="N77" s="228"/>
      <c r="O77" s="228"/>
      <c r="P77" s="228"/>
      <c r="Q77" s="228"/>
    </row>
    <row r="78" spans="1:17" s="85" customFormat="1" ht="13.15" hidden="1" customHeight="1" thickTop="1" x14ac:dyDescent="0.3">
      <c r="B78" s="804" t="s">
        <v>420</v>
      </c>
      <c r="C78" s="804"/>
      <c r="D78" s="804"/>
      <c r="E78" s="804"/>
      <c r="F78" s="804"/>
      <c r="G78" s="481"/>
      <c r="H78" s="475"/>
      <c r="I78" s="477" t="str">
        <f>I32</f>
        <v xml:space="preserve"> </v>
      </c>
      <c r="J78" s="232"/>
      <c r="K78" s="231"/>
      <c r="L78" s="231"/>
      <c r="M78" s="231"/>
      <c r="N78" s="228"/>
      <c r="O78" s="228"/>
      <c r="P78" s="228"/>
      <c r="Q78" s="228"/>
    </row>
    <row r="79" spans="1:17" s="85" customFormat="1" ht="13.15" hidden="1" customHeight="1" x14ac:dyDescent="0.3">
      <c r="B79" s="805" t="s">
        <v>419</v>
      </c>
      <c r="C79" s="805"/>
      <c r="D79" s="805"/>
      <c r="E79" s="805"/>
      <c r="F79" s="805"/>
      <c r="G79" s="482"/>
      <c r="H79" s="476"/>
      <c r="I79" s="478">
        <f>SUM(I41:I42)</f>
        <v>0</v>
      </c>
      <c r="J79" s="232"/>
      <c r="K79" s="231"/>
      <c r="L79" s="472" t="s">
        <v>416</v>
      </c>
      <c r="M79" s="231"/>
      <c r="N79" s="228"/>
      <c r="O79" s="228"/>
      <c r="P79" s="228"/>
      <c r="Q79" s="228"/>
    </row>
    <row r="80" spans="1:17" s="85" customFormat="1" ht="21" hidden="1" customHeight="1" thickBot="1" x14ac:dyDescent="0.35">
      <c r="B80" s="933" t="s">
        <v>415</v>
      </c>
      <c r="C80" s="933"/>
      <c r="D80" s="933"/>
      <c r="E80" s="933"/>
      <c r="F80" s="933"/>
      <c r="G80" s="483"/>
      <c r="H80" s="473"/>
      <c r="I80" s="479">
        <f>SUM(I78:I79)</f>
        <v>0</v>
      </c>
      <c r="J80" s="231"/>
      <c r="K80" s="231"/>
      <c r="L80" s="474" t="str">
        <f>IF(H76+I80=SUM(G32,G41:G42),"ok","erreur")</f>
        <v>ok</v>
      </c>
      <c r="M80" s="231"/>
      <c r="N80" s="228"/>
      <c r="O80" s="228"/>
      <c r="P80" s="228"/>
      <c r="Q80" s="228"/>
    </row>
    <row r="81" spans="1:17" s="85" customFormat="1" ht="29.5" customHeight="1" thickTop="1" thickBot="1" x14ac:dyDescent="0.35">
      <c r="A81" s="225"/>
      <c r="B81" s="226"/>
      <c r="C81" s="39"/>
      <c r="D81" s="40"/>
      <c r="E81" s="40"/>
      <c r="F81" s="41"/>
      <c r="G81" s="240" t="str">
        <f>IF(G77&gt;Réglages!$I$19,"Attention : taux d’aide des personnels fonctionnaires dépassé","")</f>
        <v/>
      </c>
      <c r="H81" s="815" t="str">
        <f>IF(I74&lt;0.1, "Attention : apport obligatoire pour chaque partenaire", "")</f>
        <v>Attention : apport obligatoire pour chaque partenaire</v>
      </c>
      <c r="I81" s="815"/>
      <c r="J81" s="229"/>
      <c r="K81" s="230"/>
      <c r="L81" s="227"/>
      <c r="M81" s="228"/>
      <c r="N81" s="228"/>
      <c r="O81" s="228"/>
      <c r="P81" s="228"/>
      <c r="Q81" s="228"/>
    </row>
    <row r="82" spans="1:17" s="497" customFormat="1" ht="5.5" customHeight="1" thickTop="1" thickBot="1" x14ac:dyDescent="0.35">
      <c r="A82" s="58"/>
      <c r="B82" s="44"/>
      <c r="C82" s="45"/>
      <c r="D82" s="46"/>
      <c r="E82" s="46"/>
      <c r="F82" s="47"/>
      <c r="G82" s="47"/>
      <c r="H82" s="48"/>
      <c r="I82" s="47"/>
      <c r="J82" s="66"/>
      <c r="K82" s="85"/>
    </row>
    <row r="83" spans="1:17" s="497" customFormat="1" ht="15" customHeight="1" thickTop="1" thickBot="1" x14ac:dyDescent="0.35">
      <c r="A83" s="50"/>
      <c r="B83" s="588" t="s">
        <v>95</v>
      </c>
      <c r="C83" s="589"/>
      <c r="D83" s="589"/>
      <c r="E83" s="589"/>
      <c r="F83" s="589"/>
      <c r="G83" s="589"/>
      <c r="H83" s="589"/>
      <c r="I83" s="590"/>
      <c r="J83" s="66"/>
      <c r="K83" s="71"/>
      <c r="L83" s="131"/>
      <c r="M83" s="205"/>
      <c r="N83" s="205"/>
      <c r="O83" s="205"/>
      <c r="P83" s="205"/>
      <c r="Q83" s="205"/>
    </row>
    <row r="84" spans="1:17" s="497" customFormat="1" ht="6.65" customHeight="1" thickTop="1" thickBot="1" x14ac:dyDescent="0.35">
      <c r="A84" s="53"/>
      <c r="B84" s="109"/>
      <c r="C84" s="216"/>
      <c r="D84" s="217"/>
      <c r="E84" s="217"/>
      <c r="F84" s="218"/>
      <c r="G84" s="218"/>
      <c r="H84" s="218"/>
      <c r="I84" s="218"/>
      <c r="J84" s="66"/>
      <c r="K84" s="71"/>
      <c r="L84" s="131"/>
      <c r="M84" s="205"/>
      <c r="N84" s="205"/>
      <c r="O84" s="205"/>
      <c r="P84" s="205"/>
      <c r="Q84" s="205"/>
    </row>
    <row r="85" spans="1:17" s="497" customFormat="1" ht="15" customHeight="1" thickTop="1" thickBot="1" x14ac:dyDescent="0.35">
      <c r="A85" s="72"/>
      <c r="B85" s="889" t="s">
        <v>47</v>
      </c>
      <c r="C85" s="934"/>
      <c r="D85" s="986" t="s">
        <v>48</v>
      </c>
      <c r="E85" s="987"/>
      <c r="F85" s="987"/>
      <c r="G85" s="987"/>
      <c r="H85" s="494" t="s">
        <v>49</v>
      </c>
      <c r="I85" s="83" t="s">
        <v>35</v>
      </c>
      <c r="J85" s="66"/>
      <c r="K85" s="71"/>
      <c r="L85" s="131"/>
      <c r="M85" s="205"/>
      <c r="N85" s="205"/>
      <c r="O85" s="205"/>
      <c r="P85" s="205"/>
      <c r="Q85" s="205"/>
    </row>
    <row r="86" spans="1:17" s="497" customFormat="1" ht="14.65" customHeight="1" thickTop="1" thickBot="1" x14ac:dyDescent="0.35">
      <c r="A86" s="75"/>
      <c r="B86" s="914" t="s">
        <v>149</v>
      </c>
      <c r="C86" s="915"/>
      <c r="D86" s="915"/>
      <c r="E86" s="915"/>
      <c r="F86" s="915"/>
      <c r="G86" s="915"/>
      <c r="H86" s="915"/>
      <c r="I86" s="916"/>
      <c r="J86" s="76"/>
      <c r="K86" s="85"/>
      <c r="L86" s="131"/>
      <c r="M86" s="141"/>
      <c r="N86" s="141"/>
      <c r="O86" s="141"/>
      <c r="P86" s="141"/>
      <c r="Q86" s="141"/>
    </row>
    <row r="87" spans="1:17" s="497" customFormat="1" ht="15" customHeight="1" thickTop="1" thickBot="1" x14ac:dyDescent="0.35">
      <c r="A87" s="69"/>
      <c r="B87" s="199">
        <v>1</v>
      </c>
      <c r="C87" s="493"/>
      <c r="D87" s="935"/>
      <c r="E87" s="936"/>
      <c r="F87" s="936"/>
      <c r="G87" s="936"/>
      <c r="H87" s="114"/>
      <c r="I87" s="115"/>
      <c r="J87" s="66"/>
      <c r="K87" s="71"/>
      <c r="L87" s="131"/>
      <c r="M87" s="205"/>
      <c r="N87" s="205"/>
      <c r="O87" s="205"/>
      <c r="P87" s="205"/>
      <c r="Q87" s="205"/>
    </row>
    <row r="88" spans="1:17" s="497" customFormat="1" ht="15" customHeight="1" thickTop="1" thickBot="1" x14ac:dyDescent="0.35">
      <c r="A88" s="69"/>
      <c r="B88" s="199">
        <v>2</v>
      </c>
      <c r="C88" s="493"/>
      <c r="D88" s="935"/>
      <c r="E88" s="936"/>
      <c r="F88" s="936"/>
      <c r="G88" s="936"/>
      <c r="H88" s="114"/>
      <c r="I88" s="115"/>
      <c r="J88" s="66"/>
      <c r="K88" s="71"/>
      <c r="L88" s="131"/>
      <c r="M88" s="205"/>
      <c r="N88" s="205"/>
      <c r="O88" s="205"/>
      <c r="P88" s="205"/>
      <c r="Q88" s="205"/>
    </row>
    <row r="89" spans="1:17" s="497" customFormat="1" ht="15" customHeight="1" thickTop="1" thickBot="1" x14ac:dyDescent="0.35">
      <c r="A89" s="69"/>
      <c r="B89" s="199">
        <v>3</v>
      </c>
      <c r="C89" s="493" t="s">
        <v>37</v>
      </c>
      <c r="D89" s="935" t="s">
        <v>37</v>
      </c>
      <c r="E89" s="935"/>
      <c r="F89" s="935"/>
      <c r="G89" s="935"/>
      <c r="H89" s="114"/>
      <c r="I89" s="115" t="s">
        <v>37</v>
      </c>
      <c r="J89" s="66"/>
      <c r="K89" s="71"/>
      <c r="L89" s="131"/>
      <c r="M89" s="205"/>
      <c r="N89" s="205"/>
      <c r="O89" s="205"/>
      <c r="P89" s="205"/>
      <c r="Q89" s="205"/>
    </row>
    <row r="90" spans="1:17" s="497" customFormat="1" ht="15" customHeight="1" thickTop="1" thickBot="1" x14ac:dyDescent="0.35">
      <c r="A90" s="69"/>
      <c r="B90" s="199">
        <v>4</v>
      </c>
      <c r="C90" s="493" t="s">
        <v>37</v>
      </c>
      <c r="D90" s="935" t="s">
        <v>37</v>
      </c>
      <c r="E90" s="935"/>
      <c r="F90" s="935"/>
      <c r="G90" s="935"/>
      <c r="H90" s="114" t="s">
        <v>37</v>
      </c>
      <c r="I90" s="115" t="s">
        <v>37</v>
      </c>
      <c r="J90" s="66"/>
      <c r="K90" s="71"/>
      <c r="L90" s="131"/>
      <c r="M90" s="205"/>
      <c r="N90" s="205"/>
      <c r="O90" s="205"/>
      <c r="P90" s="205"/>
      <c r="Q90" s="205"/>
    </row>
    <row r="91" spans="1:17" s="497" customFormat="1" ht="15" customHeight="1" thickTop="1" thickBot="1" x14ac:dyDescent="0.35">
      <c r="A91" s="69"/>
      <c r="B91" s="199">
        <v>5</v>
      </c>
      <c r="C91" s="493" t="s">
        <v>37</v>
      </c>
      <c r="D91" s="935" t="s">
        <v>37</v>
      </c>
      <c r="E91" s="935"/>
      <c r="F91" s="935"/>
      <c r="G91" s="935"/>
      <c r="H91" s="114" t="s">
        <v>37</v>
      </c>
      <c r="I91" s="115" t="s">
        <v>37</v>
      </c>
      <c r="J91" s="66"/>
      <c r="K91" s="71"/>
      <c r="L91" s="131"/>
      <c r="M91" s="205"/>
      <c r="N91" s="205"/>
      <c r="O91" s="205"/>
      <c r="P91" s="205"/>
      <c r="Q91" s="205"/>
    </row>
    <row r="92" spans="1:17" s="497" customFormat="1" ht="15" customHeight="1" thickTop="1" thickBot="1" x14ac:dyDescent="0.35">
      <c r="A92" s="69"/>
      <c r="B92" s="816" t="s">
        <v>151</v>
      </c>
      <c r="C92" s="817"/>
      <c r="D92" s="817"/>
      <c r="E92" s="817"/>
      <c r="F92" s="817"/>
      <c r="G92" s="818"/>
      <c r="H92" s="70">
        <f>SUM(H87:H91)</f>
        <v>0</v>
      </c>
      <c r="I92" s="84">
        <f>SUM(I87:I91)</f>
        <v>0</v>
      </c>
      <c r="J92" s="66"/>
      <c r="K92" s="71"/>
      <c r="L92" s="131"/>
      <c r="M92" s="205"/>
      <c r="N92" s="205"/>
      <c r="O92" s="205"/>
      <c r="P92" s="205"/>
      <c r="Q92" s="205"/>
    </row>
    <row r="93" spans="1:17" s="497" customFormat="1" ht="15.4" customHeight="1" thickTop="1" thickBot="1" x14ac:dyDescent="0.35">
      <c r="A93" s="75"/>
      <c r="B93" s="914" t="s">
        <v>150</v>
      </c>
      <c r="C93" s="915"/>
      <c r="D93" s="915"/>
      <c r="E93" s="915"/>
      <c r="F93" s="915"/>
      <c r="G93" s="915"/>
      <c r="H93" s="915"/>
      <c r="I93" s="916"/>
      <c r="J93" s="76"/>
      <c r="K93" s="85"/>
      <c r="L93" s="131"/>
      <c r="M93" s="141"/>
      <c r="N93" s="141"/>
      <c r="O93" s="141"/>
      <c r="P93" s="141"/>
      <c r="Q93" s="141"/>
    </row>
    <row r="94" spans="1:17" s="497" customFormat="1" ht="15" customHeight="1" thickTop="1" thickBot="1" x14ac:dyDescent="0.35">
      <c r="A94" s="69"/>
      <c r="B94" s="199">
        <v>1</v>
      </c>
      <c r="C94" s="493"/>
      <c r="D94" s="935"/>
      <c r="E94" s="936"/>
      <c r="F94" s="936"/>
      <c r="G94" s="936"/>
      <c r="H94" s="114"/>
      <c r="I94" s="115"/>
      <c r="J94" s="66"/>
      <c r="K94" s="71"/>
      <c r="L94" s="131"/>
      <c r="M94" s="205"/>
      <c r="N94" s="205"/>
      <c r="O94" s="205"/>
      <c r="P94" s="205"/>
      <c r="Q94" s="205"/>
    </row>
    <row r="95" spans="1:17" s="497" customFormat="1" ht="15" customHeight="1" thickTop="1" thickBot="1" x14ac:dyDescent="0.35">
      <c r="A95" s="69"/>
      <c r="B95" s="199">
        <v>2</v>
      </c>
      <c r="C95" s="493"/>
      <c r="D95" s="935"/>
      <c r="E95" s="936"/>
      <c r="F95" s="936"/>
      <c r="G95" s="936"/>
      <c r="H95" s="114"/>
      <c r="I95" s="115"/>
      <c r="J95" s="66"/>
      <c r="K95" s="71"/>
      <c r="L95" s="131"/>
      <c r="M95" s="205"/>
      <c r="N95" s="205"/>
      <c r="O95" s="205"/>
      <c r="P95" s="205"/>
      <c r="Q95" s="205"/>
    </row>
    <row r="96" spans="1:17" s="497" customFormat="1" ht="15" customHeight="1" thickTop="1" thickBot="1" x14ac:dyDescent="0.35">
      <c r="A96" s="69"/>
      <c r="B96" s="199">
        <v>3</v>
      </c>
      <c r="C96" s="493" t="s">
        <v>37</v>
      </c>
      <c r="D96" s="935" t="s">
        <v>37</v>
      </c>
      <c r="E96" s="935"/>
      <c r="F96" s="935"/>
      <c r="G96" s="935"/>
      <c r="H96" s="114"/>
      <c r="I96" s="115" t="s">
        <v>37</v>
      </c>
      <c r="J96" s="66"/>
      <c r="K96" s="71"/>
      <c r="L96" s="131"/>
      <c r="M96" s="205"/>
      <c r="N96" s="205"/>
      <c r="O96" s="205"/>
      <c r="P96" s="205"/>
      <c r="Q96" s="205"/>
    </row>
    <row r="97" spans="1:17" s="497" customFormat="1" ht="15" customHeight="1" thickTop="1" thickBot="1" x14ac:dyDescent="0.35">
      <c r="A97" s="69"/>
      <c r="B97" s="816" t="s">
        <v>152</v>
      </c>
      <c r="C97" s="817"/>
      <c r="D97" s="817"/>
      <c r="E97" s="817"/>
      <c r="F97" s="817"/>
      <c r="G97" s="818"/>
      <c r="H97" s="70">
        <f>SUM(H94:H96)</f>
        <v>0</v>
      </c>
      <c r="I97" s="84">
        <f>SUM(I94:I96)</f>
        <v>0</v>
      </c>
      <c r="J97" s="66"/>
      <c r="K97" s="71"/>
      <c r="L97" s="131"/>
      <c r="M97" s="205"/>
      <c r="N97" s="205"/>
      <c r="O97" s="205"/>
      <c r="P97" s="205"/>
      <c r="Q97" s="205"/>
    </row>
    <row r="98" spans="1:17" s="497" customFormat="1" ht="15" customHeight="1" thickTop="1" thickBot="1" x14ac:dyDescent="0.35">
      <c r="A98" s="69"/>
      <c r="B98" s="816" t="s">
        <v>177</v>
      </c>
      <c r="C98" s="817"/>
      <c r="D98" s="817"/>
      <c r="E98" s="817"/>
      <c r="F98" s="817"/>
      <c r="G98" s="818"/>
      <c r="H98" s="70">
        <f>H92+H97</f>
        <v>0</v>
      </c>
      <c r="I98" s="84">
        <f>I92+I97</f>
        <v>0</v>
      </c>
      <c r="J98" s="66"/>
      <c r="K98" s="71"/>
      <c r="L98" s="131"/>
      <c r="M98" s="205"/>
      <c r="N98" s="205"/>
      <c r="O98" s="205"/>
      <c r="P98" s="205"/>
      <c r="Q98" s="205"/>
    </row>
    <row r="99" spans="1:17" s="497" customFormat="1" ht="15" customHeight="1" thickTop="1" thickBot="1" x14ac:dyDescent="0.35">
      <c r="A99" s="58"/>
      <c r="B99" s="49"/>
      <c r="C99" s="47"/>
      <c r="D99" s="47"/>
      <c r="E99" s="47"/>
      <c r="F99" s="47"/>
      <c r="G99" s="47"/>
      <c r="H99" s="47"/>
      <c r="I99" s="47"/>
      <c r="J99" s="62"/>
      <c r="K99" s="85"/>
    </row>
    <row r="100" spans="1:17" s="497" customFormat="1" ht="15" customHeight="1" thickTop="1" thickBot="1" x14ac:dyDescent="0.35">
      <c r="A100" s="50"/>
      <c r="B100" s="588" t="s">
        <v>50</v>
      </c>
      <c r="C100" s="589"/>
      <c r="D100" s="589"/>
      <c r="E100" s="589"/>
      <c r="F100" s="589"/>
      <c r="G100" s="589"/>
      <c r="H100" s="589"/>
      <c r="I100" s="590"/>
      <c r="J100" s="66"/>
      <c r="K100" s="85"/>
    </row>
    <row r="101" spans="1:17" s="497" customFormat="1" ht="15" customHeight="1" thickTop="1" thickBot="1" x14ac:dyDescent="0.35">
      <c r="A101" s="53"/>
      <c r="B101" s="57"/>
      <c r="C101" s="57"/>
      <c r="D101" s="57"/>
      <c r="E101" s="57"/>
      <c r="F101" s="57"/>
      <c r="G101" s="57"/>
      <c r="H101" s="57"/>
      <c r="I101" s="57"/>
      <c r="J101" s="62"/>
      <c r="K101" s="85"/>
    </row>
    <row r="102" spans="1:17" s="497" customFormat="1" ht="15" customHeight="1" thickTop="1" thickBot="1" x14ac:dyDescent="0.35">
      <c r="A102" s="74"/>
      <c r="B102" s="734"/>
      <c r="C102" s="735"/>
      <c r="D102" s="735"/>
      <c r="E102" s="735"/>
      <c r="F102" s="735"/>
      <c r="G102" s="735"/>
      <c r="H102" s="735"/>
      <c r="I102" s="736"/>
      <c r="J102" s="66"/>
      <c r="K102" s="85"/>
    </row>
    <row r="103" spans="1:17" s="497" customFormat="1" ht="15" customHeight="1" thickTop="1" thickBot="1" x14ac:dyDescent="0.35">
      <c r="A103" s="74"/>
      <c r="B103" s="835"/>
      <c r="C103" s="836"/>
      <c r="D103" s="836"/>
      <c r="E103" s="836"/>
      <c r="F103" s="836"/>
      <c r="G103" s="836"/>
      <c r="H103" s="836"/>
      <c r="I103" s="837"/>
      <c r="J103" s="66"/>
      <c r="K103" s="85"/>
    </row>
    <row r="104" spans="1:17" s="497" customFormat="1" ht="15" customHeight="1" thickTop="1" thickBot="1" x14ac:dyDescent="0.35">
      <c r="A104" s="74"/>
      <c r="B104" s="835"/>
      <c r="C104" s="836"/>
      <c r="D104" s="836"/>
      <c r="E104" s="836"/>
      <c r="F104" s="836"/>
      <c r="G104" s="836"/>
      <c r="H104" s="836"/>
      <c r="I104" s="837"/>
      <c r="J104" s="66"/>
      <c r="K104" s="85"/>
    </row>
    <row r="105" spans="1:17" s="497" customFormat="1" ht="15" customHeight="1" thickTop="1" thickBot="1" x14ac:dyDescent="0.35">
      <c r="A105" s="74"/>
      <c r="B105" s="835"/>
      <c r="C105" s="836"/>
      <c r="D105" s="836"/>
      <c r="E105" s="836"/>
      <c r="F105" s="836"/>
      <c r="G105" s="836"/>
      <c r="H105" s="836"/>
      <c r="I105" s="837"/>
      <c r="J105" s="66"/>
      <c r="K105" s="85"/>
    </row>
    <row r="106" spans="1:17" s="497" customFormat="1" ht="15" customHeight="1" thickTop="1" thickBot="1" x14ac:dyDescent="0.35">
      <c r="A106" s="74"/>
      <c r="B106" s="835"/>
      <c r="C106" s="836"/>
      <c r="D106" s="836"/>
      <c r="E106" s="836"/>
      <c r="F106" s="836"/>
      <c r="G106" s="836"/>
      <c r="H106" s="836"/>
      <c r="I106" s="837"/>
      <c r="J106" s="66"/>
      <c r="K106" s="85"/>
    </row>
    <row r="107" spans="1:17" s="497" customFormat="1" ht="15" customHeight="1" thickTop="1" thickBot="1" x14ac:dyDescent="0.35">
      <c r="A107" s="74"/>
      <c r="B107" s="835"/>
      <c r="C107" s="836"/>
      <c r="D107" s="836"/>
      <c r="E107" s="836"/>
      <c r="F107" s="836"/>
      <c r="G107" s="836"/>
      <c r="H107" s="836"/>
      <c r="I107" s="837"/>
      <c r="J107" s="66"/>
      <c r="K107" s="85"/>
    </row>
    <row r="108" spans="1:17" s="497" customFormat="1" ht="15" customHeight="1" thickTop="1" thickBot="1" x14ac:dyDescent="0.35">
      <c r="A108" s="74"/>
      <c r="B108" s="838"/>
      <c r="C108" s="839"/>
      <c r="D108" s="839"/>
      <c r="E108" s="839"/>
      <c r="F108" s="839"/>
      <c r="G108" s="839"/>
      <c r="H108" s="839"/>
      <c r="I108" s="840"/>
      <c r="J108" s="66"/>
      <c r="K108" s="85"/>
    </row>
    <row r="109" spans="1:17" ht="15" customHeight="1" thickTop="1" thickBot="1" x14ac:dyDescent="0.3">
      <c r="A109" s="77"/>
      <c r="B109" s="844" t="s">
        <v>51</v>
      </c>
      <c r="C109" s="937"/>
      <c r="D109" s="937"/>
      <c r="E109" s="937"/>
      <c r="F109" s="937"/>
      <c r="G109" s="937"/>
      <c r="H109" s="937"/>
      <c r="I109" s="937"/>
      <c r="J109" s="78"/>
    </row>
    <row r="110" spans="1:17" ht="15" customHeight="1" thickTop="1" thickBot="1" x14ac:dyDescent="0.3">
      <c r="A110" s="77"/>
      <c r="B110" s="938"/>
      <c r="C110" s="939"/>
      <c r="D110" s="939"/>
      <c r="E110" s="939"/>
      <c r="F110" s="939"/>
      <c r="G110" s="939"/>
      <c r="H110" s="939"/>
      <c r="I110" s="939"/>
      <c r="J110" s="78"/>
    </row>
    <row r="111" spans="1:17" ht="15" customHeight="1" thickTop="1" thickBot="1" x14ac:dyDescent="0.3">
      <c r="A111" s="79"/>
      <c r="B111" s="938"/>
      <c r="C111" s="937"/>
      <c r="D111" s="937"/>
      <c r="E111" s="937"/>
      <c r="F111" s="937"/>
      <c r="G111" s="937"/>
      <c r="H111" s="937"/>
      <c r="I111" s="937"/>
      <c r="J111" s="78"/>
    </row>
    <row r="112" spans="1:17" customFormat="1" ht="15" customHeight="1" thickTop="1" x14ac:dyDescent="0.35">
      <c r="A112" s="17"/>
      <c r="B112" s="848" t="s">
        <v>237</v>
      </c>
      <c r="C112" s="848"/>
      <c r="D112" s="848"/>
      <c r="E112" s="848"/>
      <c r="F112" s="848"/>
      <c r="G112" s="848"/>
      <c r="H112" s="848"/>
      <c r="I112" s="848"/>
      <c r="J112" s="848"/>
      <c r="K112" s="88"/>
      <c r="L112" s="498"/>
      <c r="M112" s="498"/>
      <c r="N112" s="498"/>
      <c r="O112" s="271"/>
    </row>
    <row r="113" spans="1:15" customFormat="1" ht="14.5" x14ac:dyDescent="0.35">
      <c r="A113" s="17"/>
      <c r="B113" s="848"/>
      <c r="C113" s="848"/>
      <c r="D113" s="848"/>
      <c r="E113" s="848"/>
      <c r="F113" s="848"/>
      <c r="G113" s="848"/>
      <c r="H113" s="848"/>
      <c r="I113" s="848"/>
      <c r="J113" s="848"/>
      <c r="K113" s="88"/>
      <c r="L113" s="498"/>
      <c r="M113" s="498"/>
      <c r="N113" s="498"/>
      <c r="O113" s="271"/>
    </row>
    <row r="114" spans="1:15" customFormat="1" ht="10.9" customHeight="1" x14ac:dyDescent="0.35">
      <c r="A114" s="17"/>
      <c r="B114" s="17"/>
      <c r="C114" s="17"/>
      <c r="D114" s="17"/>
      <c r="E114" s="17"/>
      <c r="F114" s="17"/>
      <c r="G114" s="17"/>
      <c r="H114" s="17"/>
      <c r="I114" s="17"/>
      <c r="J114" s="17"/>
      <c r="K114" s="17"/>
      <c r="L114" s="17"/>
      <c r="M114" s="17"/>
      <c r="N114" s="17"/>
      <c r="O114" s="271"/>
    </row>
    <row r="115" spans="1:15" customFormat="1" ht="31.15" customHeight="1" x14ac:dyDescent="0.35">
      <c r="A115" s="17"/>
      <c r="B115" s="851" t="s">
        <v>266</v>
      </c>
      <c r="C115" s="851"/>
      <c r="D115" s="851"/>
      <c r="E115" s="851"/>
      <c r="F115" s="851"/>
      <c r="G115" s="851"/>
      <c r="H115" s="851"/>
      <c r="I115" s="851"/>
      <c r="J115" s="371"/>
      <c r="K115" s="371"/>
      <c r="L115" s="371"/>
      <c r="M115" s="371"/>
      <c r="N115" s="371"/>
      <c r="O115" s="271"/>
    </row>
    <row r="116" spans="1:15" customFormat="1" ht="9.65" customHeight="1" x14ac:dyDescent="0.35">
      <c r="A116" s="17"/>
      <c r="B116" s="375"/>
      <c r="C116" s="376"/>
      <c r="D116" s="376"/>
      <c r="E116" s="376"/>
      <c r="F116" s="376"/>
      <c r="G116" s="376"/>
      <c r="H116" s="376"/>
      <c r="I116" s="376"/>
      <c r="J116" s="376"/>
      <c r="K116" s="376"/>
      <c r="L116" s="376"/>
      <c r="M116" s="376"/>
      <c r="N116" s="376"/>
      <c r="O116" s="271"/>
    </row>
    <row r="117" spans="1:15" customFormat="1" ht="33" customHeight="1" x14ac:dyDescent="0.35">
      <c r="A117" s="17"/>
      <c r="B117" s="811" t="s">
        <v>267</v>
      </c>
      <c r="C117" s="811"/>
      <c r="D117" s="811"/>
      <c r="E117" s="811"/>
      <c r="F117" s="811"/>
      <c r="G117" s="811"/>
      <c r="H117" s="811"/>
      <c r="I117" s="811"/>
      <c r="J117" s="371"/>
      <c r="K117" s="371"/>
      <c r="L117" s="371"/>
      <c r="M117" s="371"/>
      <c r="N117" s="371"/>
      <c r="O117" s="271"/>
    </row>
    <row r="118" spans="1:15" customFormat="1" ht="33" customHeight="1" x14ac:dyDescent="0.35">
      <c r="A118" s="17"/>
      <c r="B118" s="850" t="s">
        <v>263</v>
      </c>
      <c r="C118" s="850"/>
      <c r="D118" s="850"/>
      <c r="E118" s="850"/>
      <c r="F118" s="850"/>
      <c r="G118" s="850"/>
      <c r="H118" s="850"/>
      <c r="I118" s="850"/>
      <c r="J118" s="371"/>
      <c r="K118" s="371"/>
      <c r="L118" s="371"/>
      <c r="M118" s="371"/>
      <c r="N118" s="371"/>
      <c r="O118" s="271"/>
    </row>
    <row r="119" spans="1:15" customFormat="1" ht="33" customHeight="1" x14ac:dyDescent="0.35">
      <c r="A119" s="17"/>
      <c r="B119" s="811" t="s">
        <v>250</v>
      </c>
      <c r="C119" s="811"/>
      <c r="D119" s="811"/>
      <c r="E119" s="811"/>
      <c r="F119" s="811"/>
      <c r="G119" s="811"/>
      <c r="H119" s="811"/>
      <c r="I119" s="811"/>
      <c r="J119" s="371"/>
      <c r="K119" s="371"/>
      <c r="L119" s="371"/>
      <c r="M119" s="371"/>
      <c r="N119" s="371"/>
      <c r="O119" s="271"/>
    </row>
    <row r="120" spans="1:15" customFormat="1" ht="21.4" customHeight="1" x14ac:dyDescent="0.35">
      <c r="A120" s="17"/>
      <c r="B120" s="811" t="s">
        <v>251</v>
      </c>
      <c r="C120" s="811"/>
      <c r="D120" s="811"/>
      <c r="E120" s="811"/>
      <c r="F120" s="811"/>
      <c r="G120" s="811"/>
      <c r="H120" s="811"/>
      <c r="I120" s="811"/>
      <c r="J120" s="372"/>
      <c r="K120" s="372"/>
      <c r="L120" s="372"/>
      <c r="M120" s="372"/>
      <c r="N120" s="372"/>
      <c r="O120" s="271"/>
    </row>
    <row r="121" spans="1:15" customFormat="1" ht="45.4" customHeight="1" x14ac:dyDescent="0.35">
      <c r="A121" s="17"/>
      <c r="B121" s="811" t="s">
        <v>235</v>
      </c>
      <c r="C121" s="811"/>
      <c r="D121" s="811"/>
      <c r="E121" s="811"/>
      <c r="F121" s="811"/>
      <c r="G121" s="811"/>
      <c r="H121" s="811"/>
      <c r="I121" s="811"/>
      <c r="J121" s="371"/>
      <c r="K121" s="371"/>
      <c r="L121" s="371"/>
      <c r="M121" s="371"/>
      <c r="N121" s="371"/>
      <c r="O121" s="271"/>
    </row>
    <row r="122" spans="1:15" s="374" customFormat="1" ht="19.899999999999999" customHeight="1" thickBot="1" x14ac:dyDescent="0.4">
      <c r="A122" s="372"/>
      <c r="B122" s="852" t="s">
        <v>236</v>
      </c>
      <c r="C122" s="852"/>
      <c r="D122" s="852"/>
      <c r="E122" s="852"/>
      <c r="F122" s="852"/>
      <c r="G122" s="852"/>
      <c r="H122" s="852"/>
      <c r="I122" s="852"/>
      <c r="J122" s="372"/>
      <c r="K122" s="372"/>
      <c r="L122" s="372"/>
      <c r="M122" s="372"/>
      <c r="N122" s="372"/>
      <c r="O122" s="373"/>
    </row>
    <row r="123" spans="1:15" ht="12" customHeight="1" thickTop="1" thickBot="1" x14ac:dyDescent="0.3">
      <c r="A123" s="58"/>
      <c r="B123" s="58"/>
      <c r="C123" s="64"/>
      <c r="D123" s="64"/>
      <c r="E123" s="58"/>
      <c r="F123" s="58"/>
      <c r="G123" s="58"/>
      <c r="H123" s="58"/>
      <c r="I123" s="58"/>
      <c r="J123" s="58"/>
    </row>
    <row r="124" spans="1:15" ht="13.5" customHeight="1" thickTop="1" thickBot="1" x14ac:dyDescent="0.3">
      <c r="A124" s="58"/>
      <c r="B124" s="110"/>
      <c r="C124" s="38"/>
      <c r="D124" s="672" t="s">
        <v>182</v>
      </c>
      <c r="E124" s="673"/>
      <c r="F124" s="673"/>
      <c r="G124" s="674"/>
      <c r="H124" s="38"/>
      <c r="I124" s="38"/>
      <c r="J124" s="58"/>
    </row>
    <row r="125" spans="1:15" ht="13" thickTop="1" thickBot="1" x14ac:dyDescent="0.3">
      <c r="A125" s="58"/>
      <c r="B125" s="110"/>
      <c r="C125" s="38"/>
      <c r="D125" s="612" t="s">
        <v>2</v>
      </c>
      <c r="E125" s="613"/>
      <c r="F125" s="620" t="s">
        <v>1</v>
      </c>
      <c r="G125" s="621"/>
      <c r="H125" s="38"/>
      <c r="I125" s="38"/>
      <c r="J125" s="58"/>
    </row>
    <row r="126" spans="1:15" ht="21" customHeight="1" thickTop="1" thickBot="1" x14ac:dyDescent="0.3">
      <c r="A126" s="58"/>
      <c r="B126" s="110"/>
      <c r="C126" s="38"/>
      <c r="D126" s="626" t="str">
        <f>IF(D$17="","",D$17)</f>
        <v/>
      </c>
      <c r="E126" s="627"/>
      <c r="F126" s="628" t="str">
        <f>IF(D$16="","",D$16)</f>
        <v/>
      </c>
      <c r="G126" s="629"/>
      <c r="H126" s="38"/>
      <c r="I126" s="38"/>
      <c r="J126" s="111"/>
    </row>
    <row r="127" spans="1:15" ht="13" thickTop="1" thickBot="1" x14ac:dyDescent="0.3">
      <c r="A127" s="58"/>
      <c r="B127" s="110"/>
      <c r="C127" s="38"/>
      <c r="D127" s="607" t="s">
        <v>28</v>
      </c>
      <c r="E127" s="608"/>
      <c r="F127" s="608"/>
      <c r="G127" s="611"/>
      <c r="H127" s="38"/>
      <c r="I127" s="38"/>
      <c r="J127" s="111"/>
    </row>
    <row r="128" spans="1:15" ht="13" thickTop="1" thickBot="1" x14ac:dyDescent="0.3">
      <c r="A128" s="58"/>
      <c r="B128" s="110"/>
      <c r="C128" s="38"/>
      <c r="D128" s="622" t="str">
        <f>IF(D$18="","",D$18)</f>
        <v/>
      </c>
      <c r="E128" s="623"/>
      <c r="F128" s="623"/>
      <c r="G128" s="625"/>
      <c r="H128" s="38"/>
      <c r="I128" s="38"/>
      <c r="J128" s="111"/>
    </row>
    <row r="129" spans="1:13" ht="16.5" customHeight="1" thickTop="1" thickBot="1" x14ac:dyDescent="0.3">
      <c r="A129" s="58"/>
      <c r="B129" s="110"/>
      <c r="C129" s="38"/>
      <c r="D129" s="49"/>
      <c r="E129" s="49"/>
      <c r="F129" s="49"/>
      <c r="G129" s="49"/>
      <c r="H129" s="38"/>
      <c r="I129" s="38"/>
      <c r="J129" s="111"/>
    </row>
    <row r="130" spans="1:13" ht="13.5" customHeight="1" thickTop="1" thickBot="1" x14ac:dyDescent="0.3">
      <c r="A130" s="58"/>
      <c r="B130" s="110"/>
      <c r="C130" s="38"/>
      <c r="D130" s="630" t="s">
        <v>233</v>
      </c>
      <c r="E130" s="631"/>
      <c r="F130" s="631"/>
      <c r="G130" s="632"/>
      <c r="H130" s="38"/>
      <c r="I130" s="38"/>
      <c r="J130" s="58"/>
    </row>
    <row r="131" spans="1:13" ht="16.5" customHeight="1" thickTop="1" thickBot="1" x14ac:dyDescent="0.3">
      <c r="A131" s="58"/>
      <c r="B131" s="110"/>
      <c r="C131" s="38"/>
      <c r="D131" s="340"/>
      <c r="E131" s="341"/>
      <c r="F131" s="341"/>
      <c r="G131" s="342"/>
      <c r="H131" s="38"/>
      <c r="I131" s="38"/>
      <c r="J131" s="58"/>
    </row>
    <row r="132" spans="1:13" ht="16.5" customHeight="1" thickTop="1" thickBot="1" x14ac:dyDescent="0.3">
      <c r="A132" s="58"/>
      <c r="B132" s="110"/>
      <c r="C132" s="38"/>
      <c r="D132" s="343"/>
      <c r="E132" s="344"/>
      <c r="F132" s="344"/>
      <c r="G132" s="345"/>
      <c r="H132" s="38"/>
      <c r="I132" s="38"/>
      <c r="J132" s="58"/>
    </row>
    <row r="133" spans="1:13" ht="16.5" customHeight="1" thickTop="1" thickBot="1" x14ac:dyDescent="0.3">
      <c r="A133" s="58"/>
      <c r="B133" s="110"/>
      <c r="C133" s="38"/>
      <c r="D133" s="343"/>
      <c r="E133" s="344"/>
      <c r="F133" s="344"/>
      <c r="G133" s="345"/>
      <c r="H133" s="38"/>
      <c r="I133" s="38"/>
      <c r="J133" s="58"/>
    </row>
    <row r="134" spans="1:13" ht="16.5" customHeight="1" thickTop="1" thickBot="1" x14ac:dyDescent="0.3">
      <c r="A134" s="58"/>
      <c r="B134" s="110"/>
      <c r="C134" s="38"/>
      <c r="D134" s="343"/>
      <c r="E134" s="344"/>
      <c r="F134" s="344"/>
      <c r="G134" s="345"/>
      <c r="H134" s="38"/>
      <c r="I134" s="38"/>
      <c r="J134" s="58"/>
    </row>
    <row r="135" spans="1:13" ht="16.5" customHeight="1" thickTop="1" thickBot="1" x14ac:dyDescent="0.3">
      <c r="A135" s="58"/>
      <c r="B135" s="110"/>
      <c r="C135" s="38"/>
      <c r="D135" s="343"/>
      <c r="E135" s="344"/>
      <c r="F135" s="344"/>
      <c r="G135" s="345"/>
      <c r="H135" s="38"/>
      <c r="I135" s="38"/>
      <c r="J135" s="58"/>
    </row>
    <row r="136" spans="1:13" ht="16.5" customHeight="1" thickTop="1" thickBot="1" x14ac:dyDescent="0.3">
      <c r="A136" s="64"/>
      <c r="B136" s="110"/>
      <c r="C136" s="38"/>
      <c r="D136" s="346"/>
      <c r="E136" s="347"/>
      <c r="F136" s="347"/>
      <c r="G136" s="348"/>
      <c r="H136" s="38"/>
      <c r="I136" s="38"/>
      <c r="J136" s="58"/>
    </row>
    <row r="137" spans="1:13" ht="12.5" thickTop="1" x14ac:dyDescent="0.25">
      <c r="A137" s="68"/>
      <c r="B137" s="470"/>
      <c r="C137" s="853" t="str">
        <f xml:space="preserve"> "Projet : "&amp;H2</f>
        <v xml:space="preserve">Projet : </v>
      </c>
      <c r="D137" s="854"/>
      <c r="E137" s="854"/>
      <c r="F137" s="854"/>
      <c r="G137" s="854"/>
      <c r="H137" s="854"/>
      <c r="I137" s="855"/>
      <c r="J137" s="68"/>
    </row>
    <row r="138" spans="1:13" s="88" customFormat="1" ht="12" x14ac:dyDescent="0.25">
      <c r="C138" s="854" t="str">
        <f>H3&amp; " - Nom établissement : "&amp;D7</f>
        <v xml:space="preserve">Part6 - Nom établissement : </v>
      </c>
      <c r="D138" s="854"/>
      <c r="E138" s="854"/>
      <c r="F138" s="854"/>
      <c r="G138" s="854"/>
      <c r="H138" s="854"/>
      <c r="I138" s="854"/>
      <c r="J138" s="89"/>
      <c r="L138" s="498"/>
    </row>
    <row r="139" spans="1:13" ht="15" customHeight="1" x14ac:dyDescent="0.25">
      <c r="A139" s="471"/>
      <c r="B139" s="88"/>
      <c r="C139" s="848" t="s">
        <v>231</v>
      </c>
      <c r="D139" s="848"/>
      <c r="E139" s="848"/>
      <c r="F139" s="848"/>
      <c r="G139" s="848"/>
      <c r="H139" s="848"/>
      <c r="I139" s="848"/>
      <c r="J139" s="849"/>
    </row>
    <row r="140" spans="1:13" s="88" customFormat="1" ht="46.5" customHeight="1" x14ac:dyDescent="0.25">
      <c r="A140" s="38"/>
      <c r="B140" s="38"/>
      <c r="C140" s="847" t="s">
        <v>425</v>
      </c>
      <c r="D140" s="847"/>
      <c r="E140" s="847"/>
      <c r="F140" s="847"/>
      <c r="G140" s="847"/>
      <c r="H140" s="847"/>
      <c r="I140" s="847"/>
      <c r="J140" s="847"/>
      <c r="L140" s="498"/>
      <c r="M140" s="498"/>
    </row>
    <row r="141" spans="1:13" s="88" customFormat="1" ht="50.5" customHeight="1" x14ac:dyDescent="0.25">
      <c r="C141" s="496" t="s">
        <v>199</v>
      </c>
      <c r="D141" s="244" t="s">
        <v>197</v>
      </c>
      <c r="E141" s="940" t="s">
        <v>198</v>
      </c>
      <c r="F141" s="940"/>
      <c r="G141" s="827" t="s">
        <v>234</v>
      </c>
      <c r="H141" s="828"/>
      <c r="I141" s="828"/>
      <c r="J141" s="829"/>
      <c r="L141" s="434" t="s">
        <v>275</v>
      </c>
      <c r="M141" s="431"/>
    </row>
    <row r="142" spans="1:13" s="88" customFormat="1" ht="37.9" customHeight="1" x14ac:dyDescent="0.25">
      <c r="C142" s="245" t="str">
        <f>D7&amp;" 
("&amp;D9&amp;")"</f>
        <v xml:space="preserve"> 
()</v>
      </c>
      <c r="D142" s="245" t="str">
        <f>IF(D8="","Étab de la fiche",D8)</f>
        <v>Étab de la fiche</v>
      </c>
      <c r="E142" s="941" t="str">
        <f>IF(D10="","",""&amp;D10)</f>
        <v/>
      </c>
      <c r="F142" s="942"/>
      <c r="G142" s="827"/>
      <c r="H142" s="828"/>
      <c r="I142" s="828"/>
      <c r="J142" s="829"/>
      <c r="L142" s="433">
        <v>1</v>
      </c>
      <c r="M142" s="435" t="s">
        <v>202</v>
      </c>
    </row>
    <row r="143" spans="1:13" s="88" customFormat="1" ht="59.5" customHeight="1" x14ac:dyDescent="0.25">
      <c r="C143" s="246"/>
      <c r="D143" s="246"/>
      <c r="E143" s="806"/>
      <c r="F143" s="807"/>
      <c r="G143" s="808" t="s">
        <v>252</v>
      </c>
      <c r="H143" s="809"/>
      <c r="I143" s="809"/>
      <c r="J143" s="810"/>
      <c r="L143" s="433">
        <v>1</v>
      </c>
      <c r="M143" s="435" t="s">
        <v>203</v>
      </c>
    </row>
    <row r="144" spans="1:13" s="88" customFormat="1" ht="59.5" customHeight="1" x14ac:dyDescent="0.25">
      <c r="C144" s="246"/>
      <c r="D144" s="246"/>
      <c r="E144" s="806"/>
      <c r="F144" s="807"/>
      <c r="G144" s="808" t="s">
        <v>252</v>
      </c>
      <c r="H144" s="809"/>
      <c r="I144" s="809"/>
      <c r="J144" s="810"/>
      <c r="L144" s="433">
        <v>1</v>
      </c>
      <c r="M144" s="435" t="s">
        <v>204</v>
      </c>
    </row>
    <row r="145" spans="3:13" s="88" customFormat="1" ht="59.5" customHeight="1" x14ac:dyDescent="0.25">
      <c r="C145" s="246"/>
      <c r="D145" s="246"/>
      <c r="E145" s="806"/>
      <c r="F145" s="807"/>
      <c r="G145" s="808" t="s">
        <v>252</v>
      </c>
      <c r="H145" s="809"/>
      <c r="I145" s="809"/>
      <c r="J145" s="810"/>
      <c r="L145" s="433">
        <v>1</v>
      </c>
      <c r="M145" s="435" t="s">
        <v>205</v>
      </c>
    </row>
    <row r="146" spans="3:13" s="88" customFormat="1" ht="59.5" customHeight="1" x14ac:dyDescent="0.25">
      <c r="C146" s="246"/>
      <c r="D146" s="246"/>
      <c r="E146" s="806"/>
      <c r="F146" s="807"/>
      <c r="G146" s="808" t="s">
        <v>252</v>
      </c>
      <c r="H146" s="809"/>
      <c r="I146" s="809"/>
      <c r="J146" s="810"/>
      <c r="L146" s="433">
        <v>1</v>
      </c>
      <c r="M146" s="435" t="s">
        <v>206</v>
      </c>
    </row>
    <row r="147" spans="3:13" s="88" customFormat="1" ht="59.5" customHeight="1" x14ac:dyDescent="0.25">
      <c r="C147" s="246"/>
      <c r="D147" s="246"/>
      <c r="E147" s="806"/>
      <c r="F147" s="807"/>
      <c r="G147" s="808" t="s">
        <v>252</v>
      </c>
      <c r="H147" s="809"/>
      <c r="I147" s="809"/>
      <c r="J147" s="810"/>
      <c r="L147" s="433">
        <v>1</v>
      </c>
      <c r="M147" s="435" t="s">
        <v>207</v>
      </c>
    </row>
    <row r="148" spans="3:13" s="88" customFormat="1" ht="59.5" customHeight="1" x14ac:dyDescent="0.25">
      <c r="C148" s="246"/>
      <c r="D148" s="246"/>
      <c r="E148" s="806"/>
      <c r="F148" s="807"/>
      <c r="G148" s="808" t="s">
        <v>252</v>
      </c>
      <c r="H148" s="809"/>
      <c r="I148" s="809"/>
      <c r="J148" s="810"/>
      <c r="L148" s="433">
        <v>1</v>
      </c>
      <c r="M148" s="435" t="s">
        <v>208</v>
      </c>
    </row>
    <row r="149" spans="3:13" s="88" customFormat="1" ht="59.5" customHeight="1" x14ac:dyDescent="0.25">
      <c r="C149" s="246"/>
      <c r="D149" s="246"/>
      <c r="E149" s="806"/>
      <c r="F149" s="807"/>
      <c r="G149" s="808" t="s">
        <v>252</v>
      </c>
      <c r="H149" s="809"/>
      <c r="I149" s="809"/>
      <c r="J149" s="810"/>
      <c r="L149" s="432">
        <v>1</v>
      </c>
      <c r="M149" s="435" t="s">
        <v>209</v>
      </c>
    </row>
    <row r="150" spans="3:13" s="88" customFormat="1" ht="10.5" x14ac:dyDescent="0.25">
      <c r="J150" s="89"/>
      <c r="L150" s="432">
        <v>1</v>
      </c>
      <c r="M150" s="436" t="s">
        <v>276</v>
      </c>
    </row>
    <row r="151" spans="3:13" s="88" customFormat="1" ht="10.5" x14ac:dyDescent="0.25">
      <c r="J151" s="89"/>
      <c r="L151" s="498"/>
      <c r="M151" s="498"/>
    </row>
    <row r="152" spans="3:13" s="88" customFormat="1" ht="10.5" hidden="1" x14ac:dyDescent="0.25">
      <c r="J152" s="89"/>
      <c r="L152" s="498"/>
    </row>
    <row r="153" spans="3:13" s="88" customFormat="1" ht="10.5" hidden="1" x14ac:dyDescent="0.25">
      <c r="J153" s="89"/>
      <c r="L153" s="498"/>
    </row>
    <row r="154" spans="3:13" s="88" customFormat="1" ht="10.5" hidden="1" x14ac:dyDescent="0.25">
      <c r="J154" s="89"/>
    </row>
    <row r="155" spans="3:13" s="88" customFormat="1" ht="10.5" hidden="1" x14ac:dyDescent="0.25">
      <c r="J155" s="89"/>
    </row>
    <row r="156" spans="3:13" s="88" customFormat="1" ht="10.5" hidden="1" x14ac:dyDescent="0.25">
      <c r="J156" s="89"/>
    </row>
    <row r="157" spans="3:13" s="88" customFormat="1" ht="10.5" hidden="1" x14ac:dyDescent="0.25">
      <c r="J157" s="89"/>
    </row>
    <row r="158" spans="3:13" s="88" customFormat="1" ht="10.5" hidden="1" x14ac:dyDescent="0.25">
      <c r="J158" s="89"/>
    </row>
    <row r="159" spans="3:13" s="88" customFormat="1" ht="10.5" hidden="1" x14ac:dyDescent="0.25">
      <c r="J159" s="89"/>
    </row>
    <row r="160" spans="3:13" s="88" customFormat="1" ht="10.5" hidden="1" x14ac:dyDescent="0.25">
      <c r="J160" s="89"/>
    </row>
    <row r="161" spans="10:10" s="88" customFormat="1" ht="10.5" hidden="1" x14ac:dyDescent="0.25">
      <c r="J161" s="89"/>
    </row>
    <row r="162" spans="10:10" s="88" customFormat="1" ht="10.5" hidden="1" x14ac:dyDescent="0.25">
      <c r="J162" s="89"/>
    </row>
    <row r="163" spans="10:10" s="88" customFormat="1" ht="10.5" hidden="1" x14ac:dyDescent="0.25">
      <c r="J163" s="89"/>
    </row>
    <row r="164" spans="10:10" s="88" customFormat="1" ht="10.5" hidden="1" x14ac:dyDescent="0.25">
      <c r="J164" s="89"/>
    </row>
    <row r="165" spans="10:10" s="88" customFormat="1" ht="10.5" hidden="1" x14ac:dyDescent="0.25">
      <c r="J165" s="89"/>
    </row>
    <row r="166" spans="10:10" s="88" customFormat="1" ht="10.5" hidden="1" x14ac:dyDescent="0.25">
      <c r="J166" s="89"/>
    </row>
    <row r="167" spans="10:10" s="88" customFormat="1" ht="10.5" hidden="1" x14ac:dyDescent="0.25">
      <c r="J167" s="89"/>
    </row>
    <row r="168" spans="10:10" s="88" customFormat="1" ht="10.5" hidden="1" x14ac:dyDescent="0.25">
      <c r="J168" s="89"/>
    </row>
    <row r="169" spans="10:10" s="88" customFormat="1" ht="10.5" hidden="1" x14ac:dyDescent="0.25">
      <c r="J169" s="89"/>
    </row>
    <row r="170" spans="10:10" s="88" customFormat="1" ht="10.5" hidden="1" x14ac:dyDescent="0.25">
      <c r="J170" s="89"/>
    </row>
    <row r="171" spans="10:10" s="88" customFormat="1" ht="10.5" hidden="1" x14ac:dyDescent="0.25">
      <c r="J171" s="89"/>
    </row>
    <row r="172" spans="10:10" s="88" customFormat="1" ht="10.5" hidden="1" x14ac:dyDescent="0.25">
      <c r="J172" s="89"/>
    </row>
    <row r="173" spans="10:10" s="88" customFormat="1" ht="10.5" hidden="1" x14ac:dyDescent="0.25">
      <c r="J173" s="89"/>
    </row>
    <row r="174" spans="10:10" s="88" customFormat="1" ht="10.5" hidden="1" x14ac:dyDescent="0.25">
      <c r="J174" s="89"/>
    </row>
    <row r="175" spans="10:10" s="88" customFormat="1" ht="10.5" hidden="1" x14ac:dyDescent="0.25">
      <c r="J175" s="89"/>
    </row>
    <row r="176" spans="10:10" s="88" customFormat="1" ht="10.5" hidden="1" x14ac:dyDescent="0.25">
      <c r="J176" s="89"/>
    </row>
    <row r="177" spans="10:10" s="88" customFormat="1" ht="10.5" hidden="1" x14ac:dyDescent="0.25">
      <c r="J177" s="89"/>
    </row>
    <row r="178" spans="10:10" s="88" customFormat="1" ht="10.5" hidden="1" x14ac:dyDescent="0.25">
      <c r="J178" s="89"/>
    </row>
    <row r="179" spans="10:10" ht="10.5" hidden="1" x14ac:dyDescent="0.25"/>
    <row r="180" spans="10:10" ht="10.5" hidden="1" x14ac:dyDescent="0.25"/>
    <row r="181" spans="10:10" ht="10.5" hidden="1" x14ac:dyDescent="0.25"/>
    <row r="182" spans="10:10" ht="10.5" hidden="1" x14ac:dyDescent="0.25"/>
    <row r="183" spans="10:10" ht="10.5" hidden="1" x14ac:dyDescent="0.25"/>
    <row r="184" spans="10:10" ht="10.5" hidden="1" x14ac:dyDescent="0.25"/>
    <row r="185" spans="10:10" ht="10.5" hidden="1" x14ac:dyDescent="0.25"/>
    <row r="186" spans="10:10" ht="10.5" hidden="1" x14ac:dyDescent="0.25"/>
    <row r="187" spans="10:10" ht="10.5" hidden="1" x14ac:dyDescent="0.25"/>
    <row r="188" spans="10:10" ht="10.5" hidden="1" x14ac:dyDescent="0.25"/>
    <row r="189" spans="10:10" ht="10.5" hidden="1" x14ac:dyDescent="0.25"/>
    <row r="190" spans="10:10" ht="10.5" hidden="1" x14ac:dyDescent="0.25"/>
    <row r="191" spans="10:10" ht="10.5" hidden="1" x14ac:dyDescent="0.25"/>
    <row r="192" spans="10:10" ht="10.5" hidden="1" x14ac:dyDescent="0.25"/>
    <row r="193" ht="10.5" hidden="1" x14ac:dyDescent="0.25"/>
    <row r="194" ht="10.5" hidden="1" x14ac:dyDescent="0.25"/>
    <row r="195" ht="10.5" hidden="1" x14ac:dyDescent="0.25"/>
    <row r="196" ht="10.5" hidden="1" x14ac:dyDescent="0.25"/>
    <row r="197" ht="10.5" hidden="1" x14ac:dyDescent="0.25"/>
    <row r="198" ht="10.5" hidden="1" x14ac:dyDescent="0.25"/>
    <row r="199" ht="10.5" hidden="1" x14ac:dyDescent="0.25"/>
    <row r="200" ht="10.5" hidden="1" x14ac:dyDescent="0.25"/>
    <row r="201" ht="10.5" hidden="1" x14ac:dyDescent="0.25"/>
    <row r="202" ht="10.5" hidden="1" x14ac:dyDescent="0.25"/>
    <row r="203" ht="10.5" hidden="1" x14ac:dyDescent="0.25"/>
    <row r="204" ht="10.5" hidden="1" x14ac:dyDescent="0.25"/>
    <row r="205" ht="10.5" hidden="1" x14ac:dyDescent="0.25"/>
    <row r="206" ht="10.5" hidden="1" x14ac:dyDescent="0.25"/>
    <row r="207" ht="10.5" hidden="1" x14ac:dyDescent="0.25"/>
    <row r="208" ht="10.5" hidden="1" x14ac:dyDescent="0.25"/>
    <row r="209" ht="10.5" hidden="1" x14ac:dyDescent="0.25"/>
    <row r="210" ht="10.5" hidden="1" x14ac:dyDescent="0.25"/>
    <row r="211" ht="10.5" hidden="1" x14ac:dyDescent="0.25"/>
    <row r="212" ht="10.5" hidden="1" x14ac:dyDescent="0.25"/>
    <row r="213" ht="10.5" hidden="1" x14ac:dyDescent="0.25"/>
    <row r="214" ht="10.5" hidden="1" x14ac:dyDescent="0.25"/>
    <row r="215" ht="10.5" hidden="1" x14ac:dyDescent="0.25"/>
    <row r="216" ht="10.5" hidden="1" x14ac:dyDescent="0.25"/>
    <row r="217" ht="10.5" hidden="1" x14ac:dyDescent="0.25"/>
    <row r="218" ht="10.5" hidden="1" x14ac:dyDescent="0.25"/>
    <row r="219" ht="10.5" hidden="1" x14ac:dyDescent="0.25"/>
    <row r="220" ht="10.5" hidden="1" x14ac:dyDescent="0.25"/>
    <row r="221" ht="10.5" hidden="1" x14ac:dyDescent="0.25"/>
    <row r="222" ht="10.5" hidden="1" x14ac:dyDescent="0.25"/>
    <row r="223" ht="10.5" hidden="1" x14ac:dyDescent="0.25"/>
    <row r="224" ht="10.5" hidden="1" x14ac:dyDescent="0.25"/>
    <row r="225" ht="10.5" hidden="1" x14ac:dyDescent="0.25"/>
    <row r="226" ht="10.5" hidden="1" x14ac:dyDescent="0.25"/>
    <row r="227" ht="10.5" hidden="1" x14ac:dyDescent="0.25"/>
    <row r="228" ht="10.5" hidden="1" x14ac:dyDescent="0.25"/>
    <row r="229" ht="10.5" hidden="1" x14ac:dyDescent="0.25"/>
    <row r="230" ht="10.5" hidden="1" x14ac:dyDescent="0.25"/>
    <row r="231" ht="10.5" hidden="1" x14ac:dyDescent="0.25"/>
    <row r="232" ht="10.5" hidden="1" x14ac:dyDescent="0.25"/>
    <row r="233" ht="10.5" hidden="1" x14ac:dyDescent="0.25"/>
    <row r="234" ht="10.5" hidden="1" x14ac:dyDescent="0.25"/>
    <row r="235" ht="10.5" hidden="1" x14ac:dyDescent="0.25"/>
    <row r="236" ht="10.5" hidden="1" x14ac:dyDescent="0.25"/>
    <row r="237" ht="10.5" hidden="1" x14ac:dyDescent="0.25"/>
    <row r="238" ht="10.5" hidden="1" x14ac:dyDescent="0.25"/>
    <row r="239" ht="10.5" hidden="1" x14ac:dyDescent="0.25"/>
    <row r="240" ht="10.5" hidden="1" x14ac:dyDescent="0.25"/>
    <row r="241" ht="10.5" hidden="1" x14ac:dyDescent="0.25"/>
    <row r="242" ht="10.5" hidden="1" x14ac:dyDescent="0.25"/>
    <row r="243" ht="10.5" hidden="1" x14ac:dyDescent="0.25"/>
    <row r="244" ht="10.5" hidden="1" x14ac:dyDescent="0.25"/>
    <row r="245" ht="10.5" hidden="1" x14ac:dyDescent="0.25"/>
    <row r="246" ht="10.5" hidden="1" x14ac:dyDescent="0.25"/>
    <row r="247" ht="10.5" hidden="1" x14ac:dyDescent="0.25"/>
    <row r="248" ht="10.5" hidden="1" x14ac:dyDescent="0.25"/>
    <row r="249" ht="10.5" hidden="1" x14ac:dyDescent="0.25"/>
    <row r="250" ht="10.5" hidden="1" x14ac:dyDescent="0.25"/>
    <row r="251" ht="10.5" hidden="1" x14ac:dyDescent="0.25"/>
    <row r="252" ht="10.5" hidden="1" x14ac:dyDescent="0.25"/>
    <row r="253" ht="10.5" hidden="1" x14ac:dyDescent="0.25"/>
    <row r="254" ht="10.5" hidden="1" x14ac:dyDescent="0.25"/>
    <row r="255" ht="10.5" hidden="1" x14ac:dyDescent="0.25"/>
    <row r="256" ht="10.5" hidden="1" x14ac:dyDescent="0.25"/>
    <row r="257" ht="10.5" hidden="1" x14ac:dyDescent="0.25"/>
    <row r="258" ht="10.5" hidden="1" x14ac:dyDescent="0.25"/>
    <row r="259" ht="10.5" hidden="1" x14ac:dyDescent="0.25"/>
    <row r="260" ht="10.5" hidden="1" x14ac:dyDescent="0.25"/>
    <row r="261" ht="10.5" hidden="1" x14ac:dyDescent="0.25"/>
    <row r="262" ht="10.5" hidden="1" x14ac:dyDescent="0.25"/>
    <row r="263" ht="10.5" hidden="1" x14ac:dyDescent="0.25"/>
    <row r="264" ht="10.5" hidden="1" x14ac:dyDescent="0.25"/>
    <row r="265" ht="10.5" hidden="1" x14ac:dyDescent="0.25"/>
    <row r="266" ht="10.5" hidden="1" x14ac:dyDescent="0.25"/>
    <row r="267" ht="10.5" hidden="1" x14ac:dyDescent="0.25"/>
    <row r="268" ht="10.5" hidden="1" x14ac:dyDescent="0.25"/>
    <row r="269" ht="10.5" hidden="1" x14ac:dyDescent="0.25"/>
    <row r="270" ht="10.5" hidden="1" x14ac:dyDescent="0.25"/>
    <row r="271" ht="10.5" hidden="1" x14ac:dyDescent="0.25"/>
    <row r="272" ht="10.5" hidden="1" x14ac:dyDescent="0.25"/>
    <row r="273" ht="10.5" hidden="1" x14ac:dyDescent="0.25"/>
    <row r="274" ht="10.5" hidden="1" x14ac:dyDescent="0.25"/>
    <row r="275" ht="10.5" hidden="1" x14ac:dyDescent="0.25"/>
    <row r="276" ht="10.5" hidden="1" x14ac:dyDescent="0.25"/>
    <row r="277" ht="10.5" hidden="1" x14ac:dyDescent="0.25"/>
    <row r="278" ht="10.5" hidden="1" x14ac:dyDescent="0.25"/>
    <row r="279" ht="10.5" hidden="1" x14ac:dyDescent="0.25"/>
    <row r="280" ht="10.5" hidden="1" x14ac:dyDescent="0.25"/>
    <row r="281" ht="10.5" hidden="1" x14ac:dyDescent="0.25"/>
    <row r="282" ht="10.5" hidden="1" x14ac:dyDescent="0.25"/>
    <row r="283" ht="10.5" hidden="1" x14ac:dyDescent="0.25"/>
    <row r="284" ht="10.5" hidden="1" x14ac:dyDescent="0.25"/>
    <row r="285" ht="10.5" hidden="1" x14ac:dyDescent="0.25"/>
    <row r="286" ht="10.5" hidden="1" x14ac:dyDescent="0.25"/>
    <row r="287" ht="10.5" hidden="1" x14ac:dyDescent="0.25"/>
    <row r="288" ht="10.5" hidden="1" x14ac:dyDescent="0.25"/>
    <row r="289" ht="10.5" hidden="1" x14ac:dyDescent="0.25"/>
    <row r="290" ht="10.5" hidden="1" x14ac:dyDescent="0.25"/>
    <row r="291" ht="10.5" hidden="1" x14ac:dyDescent="0.25"/>
    <row r="292" ht="10.5" hidden="1" x14ac:dyDescent="0.25"/>
    <row r="293" ht="10.5" hidden="1" x14ac:dyDescent="0.25"/>
    <row r="294" ht="10.5" hidden="1" x14ac:dyDescent="0.25"/>
    <row r="295" ht="10.5" hidden="1" x14ac:dyDescent="0.25"/>
    <row r="296" ht="10.5" hidden="1" x14ac:dyDescent="0.25"/>
    <row r="297" ht="10.5" hidden="1" x14ac:dyDescent="0.25"/>
    <row r="298" ht="10.5" hidden="1" x14ac:dyDescent="0.25"/>
    <row r="299" ht="10.5" hidden="1" x14ac:dyDescent="0.25"/>
    <row r="300" ht="10.5" hidden="1" x14ac:dyDescent="0.25"/>
    <row r="301" ht="10.5" hidden="1" x14ac:dyDescent="0.25"/>
    <row r="302" ht="10.5" hidden="1" x14ac:dyDescent="0.25"/>
    <row r="303" ht="10.5" hidden="1" x14ac:dyDescent="0.25"/>
    <row r="304" ht="10.5" hidden="1" x14ac:dyDescent="0.25"/>
    <row r="305" ht="10.5" hidden="1" x14ac:dyDescent="0.25"/>
    <row r="306" ht="10.5" hidden="1" x14ac:dyDescent="0.25"/>
    <row r="307" ht="10.5" hidden="1" x14ac:dyDescent="0.25"/>
    <row r="308" ht="10.5" hidden="1" x14ac:dyDescent="0.25"/>
    <row r="309" ht="10.5" hidden="1" x14ac:dyDescent="0.25"/>
    <row r="310" ht="10.5" hidden="1" x14ac:dyDescent="0.25"/>
    <row r="311" ht="10.5" hidden="1" x14ac:dyDescent="0.25"/>
    <row r="312" ht="10.5" hidden="1" x14ac:dyDescent="0.25"/>
    <row r="313" ht="10.5" hidden="1" x14ac:dyDescent="0.25"/>
    <row r="314" ht="10.5" hidden="1" x14ac:dyDescent="0.25"/>
    <row r="315" ht="10.5" hidden="1" x14ac:dyDescent="0.25"/>
    <row r="316" ht="10.5" hidden="1" x14ac:dyDescent="0.25"/>
    <row r="317" ht="10.5" hidden="1" x14ac:dyDescent="0.25"/>
    <row r="318" ht="10.5" hidden="1" x14ac:dyDescent="0.25"/>
    <row r="319" ht="10.5" hidden="1" x14ac:dyDescent="0.25"/>
    <row r="320" ht="10.5" hidden="1" x14ac:dyDescent="0.25"/>
    <row r="321" ht="10.5" hidden="1" x14ac:dyDescent="0.25"/>
    <row r="322" ht="10.5" hidden="1" x14ac:dyDescent="0.25"/>
    <row r="323" ht="10.5" hidden="1" x14ac:dyDescent="0.25"/>
    <row r="324" ht="10.5" hidden="1" x14ac:dyDescent="0.25"/>
    <row r="325" ht="10.5" hidden="1" x14ac:dyDescent="0.25"/>
    <row r="326" ht="10.5" hidden="1" x14ac:dyDescent="0.25"/>
    <row r="327" ht="10.5" hidden="1" x14ac:dyDescent="0.25"/>
    <row r="328" ht="10.5" hidden="1" x14ac:dyDescent="0.25"/>
    <row r="329" ht="10.5" hidden="1" x14ac:dyDescent="0.25"/>
    <row r="330" ht="10.5" hidden="1" x14ac:dyDescent="0.25"/>
    <row r="331" ht="10.5" hidden="1" x14ac:dyDescent="0.25"/>
    <row r="332" ht="10.5" hidden="1" x14ac:dyDescent="0.25"/>
    <row r="333" ht="10.5" hidden="1" x14ac:dyDescent="0.25"/>
    <row r="334" ht="10.5" hidden="1" x14ac:dyDescent="0.25"/>
    <row r="335" ht="10.5" hidden="1" x14ac:dyDescent="0.25"/>
    <row r="336" ht="10.5" hidden="1" x14ac:dyDescent="0.25"/>
    <row r="337" ht="10.5" hidden="1" x14ac:dyDescent="0.25"/>
    <row r="338" ht="10.5" hidden="1" x14ac:dyDescent="0.25"/>
    <row r="339" ht="10.5" hidden="1" x14ac:dyDescent="0.25"/>
    <row r="340" ht="10.5" hidden="1" x14ac:dyDescent="0.25"/>
    <row r="341" ht="10.5" hidden="1" x14ac:dyDescent="0.25"/>
    <row r="342" ht="10.5" hidden="1" x14ac:dyDescent="0.25"/>
    <row r="343" ht="10.5" hidden="1" x14ac:dyDescent="0.25"/>
    <row r="344" ht="10.5" hidden="1" x14ac:dyDescent="0.25"/>
    <row r="345" ht="10.5" hidden="1" x14ac:dyDescent="0.25"/>
    <row r="346" ht="10.5" hidden="1" x14ac:dyDescent="0.25"/>
    <row r="347" ht="10.5" hidden="1" x14ac:dyDescent="0.25"/>
    <row r="348" ht="10.5" hidden="1" x14ac:dyDescent="0.25"/>
    <row r="349" ht="10.5" hidden="1" x14ac:dyDescent="0.25"/>
    <row r="350" ht="10.5" hidden="1" x14ac:dyDescent="0.25"/>
    <row r="351" ht="10.5" hidden="1" x14ac:dyDescent="0.25"/>
    <row r="352" ht="10.5" hidden="1" x14ac:dyDescent="0.25"/>
    <row r="353" ht="10.5" hidden="1" x14ac:dyDescent="0.25"/>
    <row r="354" ht="10.5" hidden="1" x14ac:dyDescent="0.25"/>
    <row r="355" ht="10.5" hidden="1" x14ac:dyDescent="0.25"/>
    <row r="356" ht="10.5" hidden="1" x14ac:dyDescent="0.25"/>
    <row r="357" ht="10.5" hidden="1" x14ac:dyDescent="0.25"/>
    <row r="358" ht="10.5" hidden="1" x14ac:dyDescent="0.25"/>
    <row r="359" ht="10.5" hidden="1" x14ac:dyDescent="0.25"/>
    <row r="360" ht="10.5" hidden="1" x14ac:dyDescent="0.25"/>
    <row r="361" ht="10.5" hidden="1" x14ac:dyDescent="0.25"/>
    <row r="362" ht="10.5" hidden="1" x14ac:dyDescent="0.25"/>
    <row r="363" ht="10.5" hidden="1" x14ac:dyDescent="0.25"/>
    <row r="364" ht="10.5" hidden="1" x14ac:dyDescent="0.25"/>
    <row r="365" ht="10.5" hidden="1" x14ac:dyDescent="0.25"/>
    <row r="366" ht="10.5" hidden="1" x14ac:dyDescent="0.25"/>
    <row r="367" ht="10.5" hidden="1" x14ac:dyDescent="0.25"/>
    <row r="368" ht="10.5" hidden="1" x14ac:dyDescent="0.25"/>
    <row r="369" ht="10.5" hidden="1" x14ac:dyDescent="0.25"/>
    <row r="370" ht="10.5" hidden="1" x14ac:dyDescent="0.25"/>
    <row r="371" ht="10.5" hidden="1" x14ac:dyDescent="0.25"/>
    <row r="372" ht="10.5" hidden="1" x14ac:dyDescent="0.25"/>
    <row r="373" ht="10.5" hidden="1" x14ac:dyDescent="0.25"/>
    <row r="374" ht="10.5" hidden="1" x14ac:dyDescent="0.25"/>
    <row r="375" ht="10.5" hidden="1" x14ac:dyDescent="0.25"/>
    <row r="376" ht="10.5" hidden="1" x14ac:dyDescent="0.25"/>
    <row r="377" ht="10.5" hidden="1" x14ac:dyDescent="0.25"/>
    <row r="378" ht="10.5" hidden="1" x14ac:dyDescent="0.25"/>
    <row r="379" ht="10.5" hidden="1" x14ac:dyDescent="0.25"/>
    <row r="380" ht="10.5" hidden="1" x14ac:dyDescent="0.25"/>
    <row r="381" ht="10.5" hidden="1" x14ac:dyDescent="0.25"/>
    <row r="382" ht="10.5" hidden="1" x14ac:dyDescent="0.25"/>
    <row r="383" ht="10.5" hidden="1" x14ac:dyDescent="0.25"/>
    <row r="384" ht="10.5" hidden="1" x14ac:dyDescent="0.25"/>
    <row r="385" ht="10.5" hidden="1" x14ac:dyDescent="0.25"/>
    <row r="386" ht="10.5" hidden="1" x14ac:dyDescent="0.25"/>
    <row r="387" ht="10.5" hidden="1" x14ac:dyDescent="0.25"/>
    <row r="388" ht="10.5" hidden="1" x14ac:dyDescent="0.25"/>
    <row r="389" ht="10.5" hidden="1" x14ac:dyDescent="0.25"/>
    <row r="390" ht="10.5" hidden="1" x14ac:dyDescent="0.25"/>
    <row r="391" ht="10.5" hidden="1" x14ac:dyDescent="0.25"/>
    <row r="392" ht="10.5" hidden="1" x14ac:dyDescent="0.25"/>
    <row r="393" ht="10.5" hidden="1" x14ac:dyDescent="0.25"/>
    <row r="394" ht="10.5" hidden="1" x14ac:dyDescent="0.25"/>
    <row r="395" ht="10.5" hidden="1" x14ac:dyDescent="0.25"/>
    <row r="396" ht="10.5" hidden="1" x14ac:dyDescent="0.25"/>
    <row r="397" ht="10.5" hidden="1" x14ac:dyDescent="0.25"/>
    <row r="398" ht="10.5" hidden="1" x14ac:dyDescent="0.25"/>
    <row r="399" ht="10.5" hidden="1" x14ac:dyDescent="0.25"/>
    <row r="400" ht="10.5" hidden="1" x14ac:dyDescent="0.25"/>
    <row r="401" ht="10.5" hidden="1" x14ac:dyDescent="0.25"/>
    <row r="402" ht="10.5" hidden="1" x14ac:dyDescent="0.25"/>
    <row r="403" ht="10.5" hidden="1" x14ac:dyDescent="0.25"/>
    <row r="404" ht="10.5" hidden="1" x14ac:dyDescent="0.25"/>
    <row r="405" ht="10.5" hidden="1" x14ac:dyDescent="0.25"/>
    <row r="406" ht="10.5" hidden="1" x14ac:dyDescent="0.25"/>
    <row r="407" ht="10.5" hidden="1" x14ac:dyDescent="0.25"/>
    <row r="408" ht="10.5" hidden="1" x14ac:dyDescent="0.25"/>
    <row r="409" ht="10.5" hidden="1" x14ac:dyDescent="0.25"/>
    <row r="410" ht="10.5" hidden="1" x14ac:dyDescent="0.25"/>
    <row r="411" ht="10.5" hidden="1" x14ac:dyDescent="0.25"/>
    <row r="412" ht="10.5" hidden="1" x14ac:dyDescent="0.25"/>
    <row r="413" ht="10.5" hidden="1" x14ac:dyDescent="0.25"/>
    <row r="414" ht="10.5" hidden="1" x14ac:dyDescent="0.25"/>
    <row r="415" ht="10.5" hidden="1" x14ac:dyDescent="0.25"/>
    <row r="416" ht="10.5" hidden="1" x14ac:dyDescent="0.25"/>
    <row r="417" ht="10.5" hidden="1" x14ac:dyDescent="0.25"/>
    <row r="418" ht="10.5" hidden="1" x14ac:dyDescent="0.25"/>
    <row r="419" ht="10.5" hidden="1" x14ac:dyDescent="0.25"/>
    <row r="420" ht="10.5" hidden="1" x14ac:dyDescent="0.25"/>
    <row r="421" ht="10.5" hidden="1" x14ac:dyDescent="0.25"/>
    <row r="422" ht="10.5" hidden="1" x14ac:dyDescent="0.25"/>
    <row r="423" ht="10.5" hidden="1" x14ac:dyDescent="0.25"/>
    <row r="424" ht="10.5" hidden="1" x14ac:dyDescent="0.25"/>
    <row r="425" ht="10.5" hidden="1" x14ac:dyDescent="0.25"/>
    <row r="426" ht="10.5" hidden="1" x14ac:dyDescent="0.25"/>
    <row r="427" ht="10.5" hidden="1" x14ac:dyDescent="0.25"/>
    <row r="428" ht="10.5" hidden="1" x14ac:dyDescent="0.25"/>
    <row r="429" ht="10.5" hidden="1" x14ac:dyDescent="0.25"/>
    <row r="430" ht="10.5" hidden="1" x14ac:dyDescent="0.25"/>
    <row r="431" ht="10.5" hidden="1" x14ac:dyDescent="0.25"/>
    <row r="432" ht="10.5" hidden="1" x14ac:dyDescent="0.25"/>
    <row r="433" ht="10.5" hidden="1" x14ac:dyDescent="0.25"/>
    <row r="434" ht="10.5" hidden="1" x14ac:dyDescent="0.25"/>
    <row r="435" ht="10.5" hidden="1" x14ac:dyDescent="0.25"/>
    <row r="436" ht="10.5" hidden="1" x14ac:dyDescent="0.25"/>
    <row r="437" ht="10.5" hidden="1" x14ac:dyDescent="0.25"/>
    <row r="438" ht="10.5" hidden="1" x14ac:dyDescent="0.25"/>
    <row r="439" ht="10.5" hidden="1" x14ac:dyDescent="0.25"/>
    <row r="440" ht="10.5" hidden="1" x14ac:dyDescent="0.25"/>
    <row r="441" ht="10.5" hidden="1" x14ac:dyDescent="0.25"/>
    <row r="442" ht="10.5" hidden="1" x14ac:dyDescent="0.25"/>
    <row r="443" ht="10.5" hidden="1" x14ac:dyDescent="0.25"/>
    <row r="444" ht="10.5" hidden="1" x14ac:dyDescent="0.25"/>
    <row r="445" ht="10.5" hidden="1" x14ac:dyDescent="0.25"/>
    <row r="446" ht="10.5" hidden="1" x14ac:dyDescent="0.25"/>
    <row r="447" ht="10.5" hidden="1" x14ac:dyDescent="0.25"/>
    <row r="448" ht="10.5" hidden="1" x14ac:dyDescent="0.25"/>
    <row r="449" ht="10.5" hidden="1" x14ac:dyDescent="0.25"/>
    <row r="450" ht="10.5" hidden="1" x14ac:dyDescent="0.25"/>
    <row r="451" ht="10.5" hidden="1" x14ac:dyDescent="0.25"/>
    <row r="452" ht="10.5" hidden="1" x14ac:dyDescent="0.25"/>
    <row r="453" ht="10.5" hidden="1" x14ac:dyDescent="0.25"/>
    <row r="454" ht="10.5" hidden="1" x14ac:dyDescent="0.25"/>
    <row r="455" ht="10.5" hidden="1" x14ac:dyDescent="0.25"/>
    <row r="456" ht="10.5" hidden="1" x14ac:dyDescent="0.25"/>
    <row r="457" ht="10.5" hidden="1" x14ac:dyDescent="0.25"/>
    <row r="458" ht="10.5" hidden="1" x14ac:dyDescent="0.25"/>
    <row r="459" ht="10.5" hidden="1" x14ac:dyDescent="0.25"/>
    <row r="460" ht="10.5" hidden="1" x14ac:dyDescent="0.25"/>
    <row r="461" ht="10.5" hidden="1" x14ac:dyDescent="0.25"/>
    <row r="462" ht="10.5" hidden="1" x14ac:dyDescent="0.25"/>
    <row r="463" ht="10.5" hidden="1" x14ac:dyDescent="0.25"/>
    <row r="464" ht="10.5" hidden="1" x14ac:dyDescent="0.25"/>
    <row r="465" ht="10.5" hidden="1" x14ac:dyDescent="0.25"/>
    <row r="466" ht="10.5" hidden="1" x14ac:dyDescent="0.25"/>
    <row r="467" ht="10.5" hidden="1" x14ac:dyDescent="0.25"/>
    <row r="468" ht="10.5" hidden="1" x14ac:dyDescent="0.25"/>
    <row r="469" ht="10.5" hidden="1" x14ac:dyDescent="0.25"/>
    <row r="470" ht="10.5" hidden="1" x14ac:dyDescent="0.25"/>
    <row r="471" ht="10.5" hidden="1" x14ac:dyDescent="0.25"/>
    <row r="472" ht="10.5" hidden="1" x14ac:dyDescent="0.25"/>
    <row r="473" ht="10.5" hidden="1" x14ac:dyDescent="0.25"/>
    <row r="474" ht="10.5" hidden="1" x14ac:dyDescent="0.25"/>
    <row r="475" ht="10.5" hidden="1" x14ac:dyDescent="0.25"/>
    <row r="476" ht="10.5" hidden="1" x14ac:dyDescent="0.25"/>
    <row r="477" ht="10.5" hidden="1" x14ac:dyDescent="0.25"/>
    <row r="478" ht="10.5" hidden="1" x14ac:dyDescent="0.25"/>
    <row r="479" ht="10.5" hidden="1" x14ac:dyDescent="0.25"/>
    <row r="480" ht="10.5" hidden="1" x14ac:dyDescent="0.25"/>
    <row r="481" ht="10.5" hidden="1" x14ac:dyDescent="0.25"/>
    <row r="482" ht="10.5" hidden="1" x14ac:dyDescent="0.25"/>
    <row r="483" ht="10.5" hidden="1" x14ac:dyDescent="0.25"/>
    <row r="484" ht="10.5" hidden="1" x14ac:dyDescent="0.25"/>
    <row r="485" ht="10.5" hidden="1" x14ac:dyDescent="0.25"/>
    <row r="486" ht="10.5" hidden="1" x14ac:dyDescent="0.25"/>
    <row r="487" ht="10.5" hidden="1" x14ac:dyDescent="0.25"/>
    <row r="488" ht="10.5" hidden="1" x14ac:dyDescent="0.25"/>
    <row r="489" ht="10.5" hidden="1" x14ac:dyDescent="0.25"/>
    <row r="490" ht="10.5" hidden="1" x14ac:dyDescent="0.25"/>
    <row r="491" ht="10.5" hidden="1" x14ac:dyDescent="0.25"/>
    <row r="492" ht="10.5" hidden="1" x14ac:dyDescent="0.25"/>
    <row r="493" ht="10.5" hidden="1" x14ac:dyDescent="0.25"/>
    <row r="494" ht="10.5" hidden="1" x14ac:dyDescent="0.25"/>
    <row r="495" ht="10.5" hidden="1" x14ac:dyDescent="0.25"/>
    <row r="496" ht="10.5" hidden="1" x14ac:dyDescent="0.25"/>
    <row r="497" ht="10.5" hidden="1" x14ac:dyDescent="0.25"/>
    <row r="498" ht="10.5" hidden="1" x14ac:dyDescent="0.25"/>
    <row r="499" ht="10.5" hidden="1" x14ac:dyDescent="0.25"/>
    <row r="500" ht="10.5" hidden="1" x14ac:dyDescent="0.25"/>
    <row r="501" ht="10.5" hidden="1" x14ac:dyDescent="0.25"/>
    <row r="502" ht="10.5" hidden="1" x14ac:dyDescent="0.25"/>
    <row r="503" ht="10.5" hidden="1" x14ac:dyDescent="0.25"/>
    <row r="504" ht="10.5" hidden="1" x14ac:dyDescent="0.25"/>
    <row r="505" ht="10.5" hidden="1" x14ac:dyDescent="0.25"/>
    <row r="506" ht="10.5" hidden="1" x14ac:dyDescent="0.25"/>
    <row r="507" ht="10.5" hidden="1" x14ac:dyDescent="0.25"/>
    <row r="508" ht="10.5" hidden="1" x14ac:dyDescent="0.25"/>
    <row r="509" ht="10.5" hidden="1" x14ac:dyDescent="0.25"/>
    <row r="510" ht="10.5" hidden="1" x14ac:dyDescent="0.25"/>
    <row r="511" ht="10.5" hidden="1" x14ac:dyDescent="0.25"/>
    <row r="512" ht="10.5" hidden="1" x14ac:dyDescent="0.25"/>
    <row r="513" ht="10.5" hidden="1" x14ac:dyDescent="0.25"/>
    <row r="514" ht="10.5" hidden="1" x14ac:dyDescent="0.25"/>
    <row r="515" ht="10.5" hidden="1" x14ac:dyDescent="0.25"/>
    <row r="516" ht="10.5" hidden="1" x14ac:dyDescent="0.25"/>
    <row r="517" ht="10.5" hidden="1" x14ac:dyDescent="0.25"/>
    <row r="518" ht="10.5" hidden="1" x14ac:dyDescent="0.25"/>
    <row r="519" ht="10.5" hidden="1" x14ac:dyDescent="0.25"/>
    <row r="520" ht="10.5" hidden="1" x14ac:dyDescent="0.25"/>
    <row r="521" ht="10.5" hidden="1" x14ac:dyDescent="0.25"/>
    <row r="522" ht="10.5" hidden="1" x14ac:dyDescent="0.25"/>
    <row r="523" ht="10.5" hidden="1" x14ac:dyDescent="0.25"/>
    <row r="524" ht="10.5" hidden="1" x14ac:dyDescent="0.25"/>
    <row r="525" ht="10.5" hidden="1" x14ac:dyDescent="0.25"/>
    <row r="526" ht="10.5" hidden="1" x14ac:dyDescent="0.25"/>
    <row r="527" ht="10.5" hidden="1" x14ac:dyDescent="0.25"/>
    <row r="528" ht="10.5" hidden="1" x14ac:dyDescent="0.25"/>
    <row r="529" ht="10.5" hidden="1" x14ac:dyDescent="0.25"/>
    <row r="530" ht="10.5" hidden="1" x14ac:dyDescent="0.25"/>
    <row r="531" ht="10.5" hidden="1" x14ac:dyDescent="0.25"/>
    <row r="532" ht="10.5" hidden="1" x14ac:dyDescent="0.25"/>
    <row r="533" ht="10.5" hidden="1" x14ac:dyDescent="0.25"/>
    <row r="534" ht="10.5" hidden="1" x14ac:dyDescent="0.25"/>
    <row r="535" ht="10.5" hidden="1" x14ac:dyDescent="0.25"/>
    <row r="536" ht="10.5" hidden="1" x14ac:dyDescent="0.25"/>
    <row r="537" ht="10.5" hidden="1" x14ac:dyDescent="0.25"/>
    <row r="538" ht="10.5" hidden="1" x14ac:dyDescent="0.25"/>
    <row r="539" ht="10.5" hidden="1" x14ac:dyDescent="0.25"/>
    <row r="540" ht="10.5" hidden="1" x14ac:dyDescent="0.25"/>
    <row r="541" ht="10.5" hidden="1" x14ac:dyDescent="0.25"/>
    <row r="542" ht="10.5" hidden="1" x14ac:dyDescent="0.25"/>
    <row r="543" ht="10.5" hidden="1" x14ac:dyDescent="0.25"/>
    <row r="544" ht="10.5" hidden="1" x14ac:dyDescent="0.25"/>
    <row r="545" ht="10.5" hidden="1" x14ac:dyDescent="0.25"/>
    <row r="546" ht="10.5" hidden="1" x14ac:dyDescent="0.25"/>
    <row r="547" ht="10.5" hidden="1" x14ac:dyDescent="0.25"/>
    <row r="548" ht="10.5" hidden="1" x14ac:dyDescent="0.25"/>
    <row r="549" ht="10.5" hidden="1" x14ac:dyDescent="0.25"/>
    <row r="550" ht="10.5" hidden="1" x14ac:dyDescent="0.25"/>
    <row r="551" ht="10.5" hidden="1" x14ac:dyDescent="0.25"/>
    <row r="552" ht="10.5" hidden="1" x14ac:dyDescent="0.25"/>
    <row r="553" ht="10.5" hidden="1" x14ac:dyDescent="0.25"/>
    <row r="554" ht="10.5" hidden="1" x14ac:dyDescent="0.25"/>
    <row r="555" ht="10.5" hidden="1" x14ac:dyDescent="0.25"/>
    <row r="556" ht="10.5" hidden="1" x14ac:dyDescent="0.25"/>
    <row r="557" ht="10.5" hidden="1" x14ac:dyDescent="0.25"/>
    <row r="558" ht="10.5" hidden="1" x14ac:dyDescent="0.25"/>
    <row r="559" ht="10.5" hidden="1" x14ac:dyDescent="0.25"/>
    <row r="560" ht="10.5" hidden="1" x14ac:dyDescent="0.25"/>
    <row r="561" ht="10.5" hidden="1" x14ac:dyDescent="0.25"/>
    <row r="562" ht="10.5" hidden="1" x14ac:dyDescent="0.25"/>
    <row r="563" ht="10.5" hidden="1" x14ac:dyDescent="0.25"/>
    <row r="564" ht="10.5" hidden="1" x14ac:dyDescent="0.25"/>
    <row r="565" ht="10.5" hidden="1" x14ac:dyDescent="0.25"/>
    <row r="566" ht="10.5" hidden="1" x14ac:dyDescent="0.25"/>
    <row r="567" ht="10.5" hidden="1" x14ac:dyDescent="0.25"/>
    <row r="568" ht="10.5" hidden="1" x14ac:dyDescent="0.25"/>
    <row r="569" ht="10.5" hidden="1" x14ac:dyDescent="0.25"/>
    <row r="570" ht="10.5" hidden="1" x14ac:dyDescent="0.25"/>
    <row r="571" ht="10.5" hidden="1" x14ac:dyDescent="0.25"/>
    <row r="572" ht="10.5" hidden="1" x14ac:dyDescent="0.25"/>
    <row r="573" ht="10.5" hidden="1" x14ac:dyDescent="0.25"/>
    <row r="574" ht="10.5" hidden="1" x14ac:dyDescent="0.25"/>
    <row r="575" ht="10.5" hidden="1" x14ac:dyDescent="0.25"/>
    <row r="576" ht="10.5" hidden="1" x14ac:dyDescent="0.25"/>
    <row r="577" ht="10.5" hidden="1" x14ac:dyDescent="0.25"/>
    <row r="578" ht="10.5" hidden="1" x14ac:dyDescent="0.25"/>
    <row r="579" ht="10.5" hidden="1" x14ac:dyDescent="0.25"/>
    <row r="580" ht="10.5" hidden="1" x14ac:dyDescent="0.25"/>
    <row r="581" ht="10.5" hidden="1" x14ac:dyDescent="0.25"/>
    <row r="582" ht="10.5" hidden="1" x14ac:dyDescent="0.25"/>
    <row r="583" ht="10.5" hidden="1" x14ac:dyDescent="0.25"/>
    <row r="584" ht="10.5" hidden="1" x14ac:dyDescent="0.25"/>
    <row r="585" ht="10.5" hidden="1" x14ac:dyDescent="0.25"/>
    <row r="586" ht="10.5" hidden="1" x14ac:dyDescent="0.25"/>
    <row r="587" ht="10.5" hidden="1" x14ac:dyDescent="0.25"/>
    <row r="588" ht="10.5" hidden="1" x14ac:dyDescent="0.25"/>
    <row r="589" ht="10.5" hidden="1" x14ac:dyDescent="0.25"/>
    <row r="590" ht="10.5" hidden="1" x14ac:dyDescent="0.25"/>
    <row r="591" ht="10.5" hidden="1" x14ac:dyDescent="0.25"/>
    <row r="592" ht="10.5" hidden="1" x14ac:dyDescent="0.25"/>
    <row r="593" ht="10.5" hidden="1" x14ac:dyDescent="0.25"/>
    <row r="594" ht="10.5" hidden="1" x14ac:dyDescent="0.25"/>
    <row r="595" ht="10.5" hidden="1" x14ac:dyDescent="0.25"/>
    <row r="596" ht="10.5" hidden="1" x14ac:dyDescent="0.25"/>
    <row r="597" ht="10.5" hidden="1" x14ac:dyDescent="0.25"/>
    <row r="598" ht="10.5" hidden="1" x14ac:dyDescent="0.25"/>
    <row r="599" ht="10.5" hidden="1" x14ac:dyDescent="0.25"/>
    <row r="600" ht="10.5" hidden="1" x14ac:dyDescent="0.25"/>
    <row r="601" ht="10.5" hidden="1" x14ac:dyDescent="0.25"/>
    <row r="602" ht="10.5" hidden="1" x14ac:dyDescent="0.25"/>
    <row r="603" ht="10.5" hidden="1" x14ac:dyDescent="0.25"/>
    <row r="604" ht="10.5" hidden="1" x14ac:dyDescent="0.25"/>
    <row r="605" ht="10.5" hidden="1" x14ac:dyDescent="0.25"/>
    <row r="606" ht="10.5" hidden="1" x14ac:dyDescent="0.25"/>
    <row r="607" ht="10.5" hidden="1" x14ac:dyDescent="0.25"/>
    <row r="608" ht="10.5" hidden="1" x14ac:dyDescent="0.25"/>
    <row r="609" ht="10.5" hidden="1" x14ac:dyDescent="0.25"/>
    <row r="610" ht="10.5" hidden="1" x14ac:dyDescent="0.25"/>
    <row r="611" ht="10.5" hidden="1" x14ac:dyDescent="0.25"/>
    <row r="612" ht="10.5" hidden="1" x14ac:dyDescent="0.25"/>
    <row r="613" ht="10.5" hidden="1" x14ac:dyDescent="0.25"/>
    <row r="614" ht="10.5" hidden="1" x14ac:dyDescent="0.25"/>
    <row r="615" ht="10.5" hidden="1" x14ac:dyDescent="0.25"/>
    <row r="616" ht="10.5" hidden="1" x14ac:dyDescent="0.25"/>
    <row r="617" ht="10.5" hidden="1" x14ac:dyDescent="0.25"/>
    <row r="618" ht="10.5" hidden="1" x14ac:dyDescent="0.25"/>
    <row r="619" ht="10.5" hidden="1" x14ac:dyDescent="0.25"/>
    <row r="620" ht="10.5" hidden="1" x14ac:dyDescent="0.25"/>
    <row r="621" ht="10.5" hidden="1" x14ac:dyDescent="0.25"/>
    <row r="622" ht="10.5" hidden="1" x14ac:dyDescent="0.25"/>
    <row r="623" ht="10.5" hidden="1" x14ac:dyDescent="0.25"/>
    <row r="624" ht="10.5" hidden="1" x14ac:dyDescent="0.25"/>
    <row r="625" ht="10.5" hidden="1" x14ac:dyDescent="0.25"/>
    <row r="626" ht="10.5" hidden="1" x14ac:dyDescent="0.25"/>
    <row r="627" ht="10.5" hidden="1" x14ac:dyDescent="0.25"/>
    <row r="628" ht="10.5" hidden="1" x14ac:dyDescent="0.25"/>
    <row r="629" ht="10.5" hidden="1" x14ac:dyDescent="0.25"/>
    <row r="630" ht="10.5" hidden="1" x14ac:dyDescent="0.25"/>
    <row r="631" ht="10.5" hidden="1" x14ac:dyDescent="0.25"/>
    <row r="632" ht="10.5" hidden="1" x14ac:dyDescent="0.25"/>
    <row r="633" ht="10.5" hidden="1" x14ac:dyDescent="0.25"/>
    <row r="634" ht="10.5" hidden="1" x14ac:dyDescent="0.25"/>
    <row r="635" ht="10.5" hidden="1" x14ac:dyDescent="0.25"/>
    <row r="636" ht="10.5" hidden="1" x14ac:dyDescent="0.25"/>
    <row r="637" ht="10.5" hidden="1" x14ac:dyDescent="0.25"/>
    <row r="638" ht="10.5" hidden="1" x14ac:dyDescent="0.25"/>
    <row r="639" ht="10.5" hidden="1" x14ac:dyDescent="0.25"/>
    <row r="640" ht="10.5" hidden="1" x14ac:dyDescent="0.25"/>
    <row r="641" ht="10.5" hidden="1" x14ac:dyDescent="0.25"/>
    <row r="642" ht="10.5" hidden="1" x14ac:dyDescent="0.25"/>
    <row r="643" ht="10.5" hidden="1" x14ac:dyDescent="0.25"/>
    <row r="644" ht="10.5" hidden="1" x14ac:dyDescent="0.25"/>
    <row r="645" ht="10.5" hidden="1" x14ac:dyDescent="0.25"/>
    <row r="646" ht="10.5" hidden="1" x14ac:dyDescent="0.25"/>
    <row r="647" ht="10.5" hidden="1" x14ac:dyDescent="0.25"/>
    <row r="648" ht="10.5" hidden="1" x14ac:dyDescent="0.25"/>
    <row r="649" ht="10.5" hidden="1" x14ac:dyDescent="0.25"/>
    <row r="650" ht="10.5" hidden="1" x14ac:dyDescent="0.25"/>
    <row r="651" ht="10.5" hidden="1" x14ac:dyDescent="0.25"/>
    <row r="652" ht="10.5" hidden="1" x14ac:dyDescent="0.25"/>
    <row r="653" ht="10.5" hidden="1" x14ac:dyDescent="0.25"/>
    <row r="654" ht="10.5" hidden="1" x14ac:dyDescent="0.25"/>
    <row r="655" ht="10.5" hidden="1" x14ac:dyDescent="0.25"/>
    <row r="656" ht="10.5" hidden="1" x14ac:dyDescent="0.25"/>
    <row r="657" ht="10.5" hidden="1" x14ac:dyDescent="0.25"/>
    <row r="658" ht="10.5" hidden="1" x14ac:dyDescent="0.25"/>
    <row r="659" ht="10.5" hidden="1" x14ac:dyDescent="0.25"/>
    <row r="660" ht="10.5" hidden="1" x14ac:dyDescent="0.25"/>
    <row r="661" ht="10.5" hidden="1" x14ac:dyDescent="0.25"/>
    <row r="662" ht="10.5" hidden="1" x14ac:dyDescent="0.25"/>
    <row r="663" ht="10.5" hidden="1" x14ac:dyDescent="0.25"/>
    <row r="664" ht="10.5" hidden="1" x14ac:dyDescent="0.25"/>
    <row r="665" ht="10.5" hidden="1" x14ac:dyDescent="0.25"/>
    <row r="666" ht="10.5" hidden="1" x14ac:dyDescent="0.25"/>
    <row r="667" ht="10.5" hidden="1" x14ac:dyDescent="0.25"/>
    <row r="668" ht="10.5" hidden="1" x14ac:dyDescent="0.25"/>
    <row r="669" ht="10.5" hidden="1" x14ac:dyDescent="0.25"/>
    <row r="670" ht="10.5" hidden="1" x14ac:dyDescent="0.25"/>
    <row r="671" ht="10.5" hidden="1" x14ac:dyDescent="0.25"/>
    <row r="672" ht="10.5" hidden="1" x14ac:dyDescent="0.25"/>
    <row r="673" ht="10.5" hidden="1" x14ac:dyDescent="0.25"/>
    <row r="674" ht="10.5" hidden="1" x14ac:dyDescent="0.25"/>
    <row r="675" ht="10.5" hidden="1" x14ac:dyDescent="0.25"/>
    <row r="676" ht="10.5" hidden="1" x14ac:dyDescent="0.25"/>
    <row r="677" ht="10.5" hidden="1" x14ac:dyDescent="0.25"/>
    <row r="678" ht="10.5" hidden="1" x14ac:dyDescent="0.25"/>
    <row r="679" ht="10.5" hidden="1" x14ac:dyDescent="0.25"/>
    <row r="680" ht="10.5" hidden="1" x14ac:dyDescent="0.25"/>
    <row r="681" ht="10.5" hidden="1" x14ac:dyDescent="0.25"/>
    <row r="682" ht="10.5" hidden="1" x14ac:dyDescent="0.25"/>
    <row r="683" ht="10.5" hidden="1" x14ac:dyDescent="0.25"/>
    <row r="684" ht="10.5" hidden="1" x14ac:dyDescent="0.25"/>
    <row r="685" ht="10.5" hidden="1" x14ac:dyDescent="0.25"/>
    <row r="686" ht="10.5" hidden="1" x14ac:dyDescent="0.25"/>
    <row r="687" ht="10.5" hidden="1" x14ac:dyDescent="0.25"/>
    <row r="688" ht="10.5" hidden="1" x14ac:dyDescent="0.25"/>
    <row r="689" ht="10.5" hidden="1" x14ac:dyDescent="0.25"/>
    <row r="690" ht="10.5" hidden="1" x14ac:dyDescent="0.25"/>
    <row r="691" ht="10.5" hidden="1" x14ac:dyDescent="0.25"/>
    <row r="692" ht="10.5" hidden="1" x14ac:dyDescent="0.25"/>
    <row r="693" ht="10.5" hidden="1" x14ac:dyDescent="0.25"/>
    <row r="694" ht="10.5" hidden="1" x14ac:dyDescent="0.25"/>
    <row r="695" ht="10.5" hidden="1" x14ac:dyDescent="0.25"/>
    <row r="696" ht="10.5" hidden="1" x14ac:dyDescent="0.25"/>
    <row r="697" ht="10.5" hidden="1" x14ac:dyDescent="0.25"/>
    <row r="698" ht="10.5" hidden="1" x14ac:dyDescent="0.25"/>
    <row r="699" ht="10.5" hidden="1" x14ac:dyDescent="0.25"/>
    <row r="700" ht="10.5" hidden="1" x14ac:dyDescent="0.25"/>
    <row r="701" ht="10.5" hidden="1" x14ac:dyDescent="0.25"/>
    <row r="702" ht="10.5" hidden="1" x14ac:dyDescent="0.25"/>
    <row r="703" ht="10.5" hidden="1" x14ac:dyDescent="0.25"/>
    <row r="704" ht="10.5" hidden="1" x14ac:dyDescent="0.25"/>
    <row r="705" ht="10.5" hidden="1" x14ac:dyDescent="0.25"/>
    <row r="706" ht="10.5" hidden="1" x14ac:dyDescent="0.25"/>
    <row r="707" ht="10.5" hidden="1" x14ac:dyDescent="0.25"/>
    <row r="708" ht="10.5" hidden="1" x14ac:dyDescent="0.25"/>
    <row r="709" ht="10.5" hidden="1" x14ac:dyDescent="0.25"/>
    <row r="710" ht="10.5" hidden="1" x14ac:dyDescent="0.25"/>
    <row r="711" ht="10.5" hidden="1" x14ac:dyDescent="0.25"/>
    <row r="712" ht="10.5" hidden="1" x14ac:dyDescent="0.25"/>
    <row r="713" ht="10.5" hidden="1" x14ac:dyDescent="0.25"/>
    <row r="714" ht="10.5" hidden="1" x14ac:dyDescent="0.25"/>
    <row r="715" ht="10.5" hidden="1" x14ac:dyDescent="0.25"/>
    <row r="716" ht="10.5" hidden="1" x14ac:dyDescent="0.25"/>
    <row r="717" ht="10.5" hidden="1" x14ac:dyDescent="0.25"/>
    <row r="718" ht="10.5" hidden="1" x14ac:dyDescent="0.25"/>
    <row r="719" ht="10.5" hidden="1" x14ac:dyDescent="0.25"/>
    <row r="720" ht="10.5" hidden="1" x14ac:dyDescent="0.25"/>
    <row r="721" ht="10.5" hidden="1" x14ac:dyDescent="0.25"/>
    <row r="722" ht="10.5" hidden="1" x14ac:dyDescent="0.25"/>
    <row r="723" ht="10.5" hidden="1" x14ac:dyDescent="0.25"/>
    <row r="724" ht="10.5" hidden="1" x14ac:dyDescent="0.25"/>
    <row r="725" ht="10.5" hidden="1" x14ac:dyDescent="0.25"/>
    <row r="726" ht="10.5" hidden="1" x14ac:dyDescent="0.25"/>
    <row r="727" ht="10.5" hidden="1" x14ac:dyDescent="0.25"/>
    <row r="728" ht="10.5" hidden="1" x14ac:dyDescent="0.25"/>
    <row r="729" ht="10.5" hidden="1" x14ac:dyDescent="0.25"/>
    <row r="730" ht="10.5" hidden="1" x14ac:dyDescent="0.25"/>
    <row r="731" ht="10.5" hidden="1" x14ac:dyDescent="0.25"/>
    <row r="732" ht="10.5" hidden="1" x14ac:dyDescent="0.25"/>
    <row r="733" ht="10.5" hidden="1" x14ac:dyDescent="0.25"/>
    <row r="734" ht="10.5" hidden="1" x14ac:dyDescent="0.25"/>
    <row r="735" ht="10.5" hidden="1" x14ac:dyDescent="0.25"/>
    <row r="736" ht="10.5" hidden="1" x14ac:dyDescent="0.25"/>
    <row r="737" ht="10.5" hidden="1" x14ac:dyDescent="0.25"/>
    <row r="738" ht="10.5" hidden="1" x14ac:dyDescent="0.25"/>
    <row r="739" ht="10.5" hidden="1" x14ac:dyDescent="0.25"/>
    <row r="740" ht="10.5" hidden="1" x14ac:dyDescent="0.25"/>
    <row r="741" ht="10.5" hidden="1" x14ac:dyDescent="0.25"/>
    <row r="742" ht="10.5" hidden="1" x14ac:dyDescent="0.25"/>
    <row r="743" ht="10.5" hidden="1" x14ac:dyDescent="0.25"/>
    <row r="744" ht="10.5" hidden="1" x14ac:dyDescent="0.25"/>
    <row r="745" ht="10.5" hidden="1" x14ac:dyDescent="0.25"/>
    <row r="746" ht="10.5" hidden="1" x14ac:dyDescent="0.25"/>
    <row r="747" ht="10.5" hidden="1" x14ac:dyDescent="0.25"/>
    <row r="748" ht="10.5" hidden="1" x14ac:dyDescent="0.25"/>
    <row r="749" ht="10.5" hidden="1" x14ac:dyDescent="0.25"/>
    <row r="750" ht="10.5" hidden="1" x14ac:dyDescent="0.25"/>
    <row r="751" ht="10.5" hidden="1" x14ac:dyDescent="0.25"/>
    <row r="752" ht="10.5" hidden="1" x14ac:dyDescent="0.25"/>
    <row r="753" ht="10.5" hidden="1" x14ac:dyDescent="0.25"/>
    <row r="754" ht="10.5" hidden="1" x14ac:dyDescent="0.25"/>
    <row r="755" ht="10.5" hidden="1" x14ac:dyDescent="0.25"/>
    <row r="756" ht="10.5" hidden="1" x14ac:dyDescent="0.25"/>
    <row r="757" ht="10.5" hidden="1" x14ac:dyDescent="0.25"/>
    <row r="758" ht="10.5" hidden="1" x14ac:dyDescent="0.25"/>
    <row r="759" ht="10.5" hidden="1" x14ac:dyDescent="0.25"/>
    <row r="760" ht="10.5" hidden="1" x14ac:dyDescent="0.25"/>
    <row r="761" ht="10.5" hidden="1" x14ac:dyDescent="0.25"/>
    <row r="762" ht="10.5" hidden="1" x14ac:dyDescent="0.25"/>
    <row r="763" ht="10.5" hidden="1" x14ac:dyDescent="0.25"/>
    <row r="764" ht="10.5" hidden="1" x14ac:dyDescent="0.25"/>
    <row r="765" ht="10.5" hidden="1" x14ac:dyDescent="0.25"/>
    <row r="766" ht="10.5" hidden="1" x14ac:dyDescent="0.25"/>
    <row r="767" ht="10.5" hidden="1" x14ac:dyDescent="0.25"/>
    <row r="768" ht="10.5" hidden="1" x14ac:dyDescent="0.25"/>
    <row r="769" ht="10.5" hidden="1" x14ac:dyDescent="0.25"/>
    <row r="770" ht="10.5" hidden="1" x14ac:dyDescent="0.25"/>
    <row r="771" ht="10.5" hidden="1" x14ac:dyDescent="0.25"/>
    <row r="772" ht="10.5" hidden="1" x14ac:dyDescent="0.25"/>
    <row r="773" ht="10.5" hidden="1" x14ac:dyDescent="0.25"/>
    <row r="774" ht="10.5" hidden="1" x14ac:dyDescent="0.25"/>
    <row r="775" ht="10.5" hidden="1" x14ac:dyDescent="0.25"/>
    <row r="776" ht="10.5" hidden="1" x14ac:dyDescent="0.25"/>
    <row r="777" ht="10.5" hidden="1" x14ac:dyDescent="0.25"/>
    <row r="778" ht="10.5" hidden="1" x14ac:dyDescent="0.25"/>
    <row r="779" ht="10.5" hidden="1" x14ac:dyDescent="0.25"/>
    <row r="780" ht="10.5" hidden="1" x14ac:dyDescent="0.25"/>
    <row r="781" ht="10.5" hidden="1" x14ac:dyDescent="0.25"/>
    <row r="782" ht="10.5" hidden="1" x14ac:dyDescent="0.25"/>
    <row r="783" ht="10.5" hidden="1" x14ac:dyDescent="0.25"/>
    <row r="784" ht="10.5" hidden="1" x14ac:dyDescent="0.25"/>
    <row r="785" ht="10.5" hidden="1" x14ac:dyDescent="0.25"/>
    <row r="786" ht="10.5" hidden="1" x14ac:dyDescent="0.25"/>
    <row r="787" ht="10.5" hidden="1" x14ac:dyDescent="0.25"/>
    <row r="788" ht="10.5" hidden="1" x14ac:dyDescent="0.25"/>
    <row r="789" ht="10.5" hidden="1" x14ac:dyDescent="0.25"/>
    <row r="790" ht="10.5" hidden="1" x14ac:dyDescent="0.25"/>
    <row r="791" ht="10.5" hidden="1" x14ac:dyDescent="0.25"/>
    <row r="792" ht="10.5" hidden="1" x14ac:dyDescent="0.25"/>
    <row r="793" ht="10.5" hidden="1" x14ac:dyDescent="0.25"/>
    <row r="794" ht="10.5" hidden="1" x14ac:dyDescent="0.25"/>
    <row r="795" ht="10.5" hidden="1" x14ac:dyDescent="0.25"/>
    <row r="796" ht="10.5" hidden="1" x14ac:dyDescent="0.25"/>
    <row r="797" ht="10.5" hidden="1" x14ac:dyDescent="0.25"/>
    <row r="798" ht="10.5" hidden="1" x14ac:dyDescent="0.25"/>
    <row r="799" ht="10.5" hidden="1" x14ac:dyDescent="0.25"/>
    <row r="800" ht="10.5" hidden="1" x14ac:dyDescent="0.25"/>
    <row r="801" ht="10.5" hidden="1" x14ac:dyDescent="0.25"/>
    <row r="802" ht="10.5" hidden="1" x14ac:dyDescent="0.25"/>
    <row r="803" ht="10.5" hidden="1" x14ac:dyDescent="0.25"/>
    <row r="804" ht="10.5" hidden="1" x14ac:dyDescent="0.25"/>
    <row r="805" ht="10.5" hidden="1" x14ac:dyDescent="0.25"/>
    <row r="806" ht="10.5" hidden="1" x14ac:dyDescent="0.25"/>
    <row r="807" ht="10.5" hidden="1" x14ac:dyDescent="0.25"/>
    <row r="808" ht="10.5" hidden="1" x14ac:dyDescent="0.25"/>
    <row r="809" ht="10.5" hidden="1" x14ac:dyDescent="0.25"/>
    <row r="810" ht="10.5" hidden="1" x14ac:dyDescent="0.25"/>
    <row r="811" ht="10.5" hidden="1" x14ac:dyDescent="0.25"/>
    <row r="812" ht="10.5" hidden="1" x14ac:dyDescent="0.25"/>
    <row r="813" ht="10.5" hidden="1" x14ac:dyDescent="0.25"/>
    <row r="814" ht="10.5" hidden="1" x14ac:dyDescent="0.25"/>
    <row r="815" ht="10.5" hidden="1" x14ac:dyDescent="0.25"/>
    <row r="816" ht="10.5" hidden="1" x14ac:dyDescent="0.25"/>
    <row r="817" ht="10.5" hidden="1" x14ac:dyDescent="0.25"/>
    <row r="818" ht="10.5" hidden="1" x14ac:dyDescent="0.25"/>
    <row r="819" ht="10.5" hidden="1" x14ac:dyDescent="0.25"/>
    <row r="820" ht="10.5" hidden="1" x14ac:dyDescent="0.25"/>
    <row r="821" ht="10.5" hidden="1" x14ac:dyDescent="0.25"/>
    <row r="822" ht="10.5" hidden="1" x14ac:dyDescent="0.25"/>
    <row r="823" ht="10.5" hidden="1" x14ac:dyDescent="0.25"/>
    <row r="824" ht="10.5" hidden="1" x14ac:dyDescent="0.25"/>
    <row r="825" ht="10.5" hidden="1" x14ac:dyDescent="0.25"/>
    <row r="826" ht="10.5" hidden="1" x14ac:dyDescent="0.25"/>
    <row r="827" ht="10.5" hidden="1" x14ac:dyDescent="0.25"/>
    <row r="828" ht="10.5" hidden="1" x14ac:dyDescent="0.25"/>
    <row r="829" ht="10.5" hidden="1" x14ac:dyDescent="0.25"/>
    <row r="830" ht="10.5" hidden="1" x14ac:dyDescent="0.25"/>
    <row r="831" ht="10.5" hidden="1" x14ac:dyDescent="0.25"/>
    <row r="832" ht="10.5" hidden="1" x14ac:dyDescent="0.25"/>
    <row r="833" ht="10.5" hidden="1" x14ac:dyDescent="0.25"/>
    <row r="834" ht="10.5" hidden="1" x14ac:dyDescent="0.25"/>
    <row r="835" ht="10.5" hidden="1" x14ac:dyDescent="0.25"/>
    <row r="836" ht="10.5" hidden="1" x14ac:dyDescent="0.25"/>
    <row r="837" ht="10.5" hidden="1" x14ac:dyDescent="0.25"/>
    <row r="838" ht="10.5" hidden="1" x14ac:dyDescent="0.25"/>
    <row r="839" ht="10.5" hidden="1" x14ac:dyDescent="0.25"/>
    <row r="840" ht="10.5" hidden="1" x14ac:dyDescent="0.25"/>
    <row r="841" ht="10.5" hidden="1" x14ac:dyDescent="0.25"/>
    <row r="842" ht="10.5" hidden="1" x14ac:dyDescent="0.25"/>
    <row r="843" ht="10.5" hidden="1" x14ac:dyDescent="0.25"/>
    <row r="844" ht="10.5" hidden="1" x14ac:dyDescent="0.25"/>
    <row r="845" ht="10.5" hidden="1" x14ac:dyDescent="0.25"/>
    <row r="846" ht="10.5" hidden="1" x14ac:dyDescent="0.25"/>
    <row r="847" ht="10.5" hidden="1" x14ac:dyDescent="0.25"/>
    <row r="848" ht="10.5" hidden="1" x14ac:dyDescent="0.25"/>
    <row r="849" ht="10.5" hidden="1" x14ac:dyDescent="0.25"/>
    <row r="850" ht="10.5" hidden="1" x14ac:dyDescent="0.25"/>
    <row r="851" ht="10.5" hidden="1" x14ac:dyDescent="0.25"/>
    <row r="852" ht="10.5" hidden="1" x14ac:dyDescent="0.25"/>
    <row r="853" ht="10.5" hidden="1" x14ac:dyDescent="0.25"/>
    <row r="854" ht="10.5" hidden="1" x14ac:dyDescent="0.25"/>
    <row r="855" ht="10.5" hidden="1" x14ac:dyDescent="0.25"/>
    <row r="856" ht="10.5" hidden="1" x14ac:dyDescent="0.25"/>
    <row r="857" ht="10.5" hidden="1" x14ac:dyDescent="0.25"/>
    <row r="858" ht="10.5" hidden="1" x14ac:dyDescent="0.25"/>
    <row r="859" ht="10.5" hidden="1" x14ac:dyDescent="0.25"/>
    <row r="860" ht="10.5" hidden="1" x14ac:dyDescent="0.25"/>
    <row r="861" ht="10.5" hidden="1" x14ac:dyDescent="0.25"/>
    <row r="862" ht="10.5" hidden="1" x14ac:dyDescent="0.25"/>
    <row r="863" ht="10.5" hidden="1" x14ac:dyDescent="0.25"/>
    <row r="864" ht="10.5" hidden="1" x14ac:dyDescent="0.25"/>
    <row r="865" ht="10.5" hidden="1" x14ac:dyDescent="0.25"/>
    <row r="866" ht="10.5" hidden="1" x14ac:dyDescent="0.25"/>
    <row r="867" ht="10.5" hidden="1" x14ac:dyDescent="0.25"/>
    <row r="868" ht="10.5" hidden="1" x14ac:dyDescent="0.25"/>
    <row r="869" ht="10.5" hidden="1" x14ac:dyDescent="0.25"/>
    <row r="870" ht="10.5" hidden="1" x14ac:dyDescent="0.25"/>
    <row r="871" ht="10.5" hidden="1" x14ac:dyDescent="0.25"/>
    <row r="872" ht="10.5" hidden="1" x14ac:dyDescent="0.25"/>
    <row r="873" ht="10.5" hidden="1" x14ac:dyDescent="0.25"/>
    <row r="874" ht="10.5" hidden="1" x14ac:dyDescent="0.25"/>
    <row r="875" ht="10.5" hidden="1" x14ac:dyDescent="0.25"/>
    <row r="876" ht="10.5" hidden="1" x14ac:dyDescent="0.25"/>
    <row r="877" ht="10.5" hidden="1" x14ac:dyDescent="0.25"/>
    <row r="878" ht="10.5" hidden="1" x14ac:dyDescent="0.25"/>
    <row r="879" ht="10.5" hidden="1" x14ac:dyDescent="0.25"/>
    <row r="880" ht="10.5" hidden="1" x14ac:dyDescent="0.25"/>
    <row r="881" ht="10.5" hidden="1" x14ac:dyDescent="0.25"/>
    <row r="882" ht="10.5" hidden="1" x14ac:dyDescent="0.25"/>
    <row r="883" ht="10.5" hidden="1" x14ac:dyDescent="0.25"/>
    <row r="884" ht="10.5" hidden="1" x14ac:dyDescent="0.25"/>
    <row r="885" ht="10.5" hidden="1" x14ac:dyDescent="0.25"/>
    <row r="886" ht="10.5" hidden="1" x14ac:dyDescent="0.25"/>
    <row r="887" ht="10.5" hidden="1" x14ac:dyDescent="0.25"/>
    <row r="888" ht="10.5" hidden="1" x14ac:dyDescent="0.25"/>
    <row r="889" ht="10.5" hidden="1" x14ac:dyDescent="0.25"/>
    <row r="890" ht="10.5" hidden="1" x14ac:dyDescent="0.25"/>
    <row r="891" ht="10.5" hidden="1" x14ac:dyDescent="0.25"/>
    <row r="892" ht="10.5" hidden="1" x14ac:dyDescent="0.25"/>
    <row r="893" ht="10.5" hidden="1" x14ac:dyDescent="0.25"/>
    <row r="894" ht="10.5" hidden="1" x14ac:dyDescent="0.25"/>
    <row r="895" ht="10.5" hidden="1" x14ac:dyDescent="0.25"/>
    <row r="896" ht="10.5" hidden="1" x14ac:dyDescent="0.25"/>
    <row r="897" ht="10.5" hidden="1" x14ac:dyDescent="0.25"/>
    <row r="898" ht="10.5" hidden="1" x14ac:dyDescent="0.25"/>
    <row r="899" ht="10.5" hidden="1" x14ac:dyDescent="0.25"/>
    <row r="900" ht="10.5" hidden="1" x14ac:dyDescent="0.25"/>
    <row r="901" ht="10.5" hidden="1" x14ac:dyDescent="0.25"/>
    <row r="902" ht="10.5" hidden="1" x14ac:dyDescent="0.25"/>
    <row r="903" ht="10.5" hidden="1" x14ac:dyDescent="0.25"/>
    <row r="904" ht="10.5" hidden="1" x14ac:dyDescent="0.25"/>
    <row r="905" ht="10.5" hidden="1" x14ac:dyDescent="0.25"/>
    <row r="906" ht="10.5" hidden="1" x14ac:dyDescent="0.25"/>
    <row r="907" ht="10.5" hidden="1" x14ac:dyDescent="0.25"/>
    <row r="908" ht="10.5" hidden="1" x14ac:dyDescent="0.25"/>
    <row r="909" ht="10.5" hidden="1" x14ac:dyDescent="0.25"/>
    <row r="910" ht="10.5" hidden="1" x14ac:dyDescent="0.25"/>
    <row r="911" ht="10.5" hidden="1" x14ac:dyDescent="0.25"/>
    <row r="912" ht="10.5" hidden="1" x14ac:dyDescent="0.25"/>
    <row r="913" ht="10.5" hidden="1" x14ac:dyDescent="0.25"/>
    <row r="914" ht="10.5" hidden="1" x14ac:dyDescent="0.25"/>
    <row r="915" ht="10.5" hidden="1" x14ac:dyDescent="0.25"/>
    <row r="916" ht="10.5" hidden="1" x14ac:dyDescent="0.25"/>
    <row r="917" ht="10.5" hidden="1" x14ac:dyDescent="0.25"/>
    <row r="918" ht="10.5" hidden="1" x14ac:dyDescent="0.25"/>
    <row r="919" ht="10.5" hidden="1" x14ac:dyDescent="0.25"/>
    <row r="920" ht="10.5" hidden="1" x14ac:dyDescent="0.25"/>
    <row r="921" ht="10.5" hidden="1" x14ac:dyDescent="0.25"/>
    <row r="922" ht="10.5" hidden="1" x14ac:dyDescent="0.25"/>
    <row r="923" ht="10.5" hidden="1" x14ac:dyDescent="0.25"/>
    <row r="924" ht="10.5" hidden="1" x14ac:dyDescent="0.25"/>
    <row r="925" ht="10.5" hidden="1" x14ac:dyDescent="0.25"/>
    <row r="926" ht="10.5" hidden="1" x14ac:dyDescent="0.25"/>
    <row r="927" ht="10.5" hidden="1" x14ac:dyDescent="0.25"/>
    <row r="928" ht="10.5" hidden="1" x14ac:dyDescent="0.25"/>
    <row r="929" ht="10.5" hidden="1" x14ac:dyDescent="0.25"/>
    <row r="930" ht="10.5" hidden="1" x14ac:dyDescent="0.25"/>
    <row r="931" ht="10.5" hidden="1" x14ac:dyDescent="0.25"/>
    <row r="932" ht="10.5" hidden="1" x14ac:dyDescent="0.25"/>
    <row r="933" ht="10.5" hidden="1" x14ac:dyDescent="0.25"/>
    <row r="934" ht="10.5" hidden="1" x14ac:dyDescent="0.25"/>
    <row r="935" ht="10.5" hidden="1" x14ac:dyDescent="0.25"/>
    <row r="936" ht="10.5" hidden="1" x14ac:dyDescent="0.25"/>
    <row r="937" ht="10.5" hidden="1" x14ac:dyDescent="0.25"/>
    <row r="938" ht="10.5" hidden="1" x14ac:dyDescent="0.25"/>
    <row r="939" ht="10.5" hidden="1" x14ac:dyDescent="0.25"/>
    <row r="940" ht="10.5" hidden="1" x14ac:dyDescent="0.25"/>
    <row r="941" ht="10.5" hidden="1" x14ac:dyDescent="0.25"/>
    <row r="942" ht="10.5" hidden="1" x14ac:dyDescent="0.25"/>
    <row r="943" ht="10.5" hidden="1" x14ac:dyDescent="0.25"/>
    <row r="944" ht="10.5" hidden="1" x14ac:dyDescent="0.25"/>
    <row r="945" ht="10.5" hidden="1" x14ac:dyDescent="0.25"/>
    <row r="946" ht="10.5" hidden="1" x14ac:dyDescent="0.25"/>
    <row r="947" ht="10.5" hidden="1" x14ac:dyDescent="0.25"/>
    <row r="948" ht="10.5" hidden="1" x14ac:dyDescent="0.25"/>
    <row r="949" ht="10.5" hidden="1" x14ac:dyDescent="0.25"/>
    <row r="950" ht="10.5" hidden="1" x14ac:dyDescent="0.25"/>
    <row r="951" ht="10.5" hidden="1" x14ac:dyDescent="0.25"/>
    <row r="952" ht="10.5" hidden="1" x14ac:dyDescent="0.25"/>
    <row r="953" ht="10.5" hidden="1" x14ac:dyDescent="0.25"/>
    <row r="954" ht="10.5" hidden="1" x14ac:dyDescent="0.25"/>
    <row r="955" ht="10.5" hidden="1" x14ac:dyDescent="0.25"/>
    <row r="956" ht="10.5" hidden="1" x14ac:dyDescent="0.25"/>
    <row r="957" ht="10.5" hidden="1" x14ac:dyDescent="0.25"/>
    <row r="958" ht="10.5" hidden="1" x14ac:dyDescent="0.25"/>
    <row r="959" ht="10.5" hidden="1" x14ac:dyDescent="0.25"/>
    <row r="960" ht="10.5" hidden="1" x14ac:dyDescent="0.25"/>
    <row r="961" ht="10.5" hidden="1" x14ac:dyDescent="0.25"/>
    <row r="962" ht="10.5" hidden="1" x14ac:dyDescent="0.25"/>
    <row r="963" ht="10.5" hidden="1" x14ac:dyDescent="0.25"/>
    <row r="964" ht="10.5" hidden="1" x14ac:dyDescent="0.25"/>
    <row r="965" ht="10.5" hidden="1" x14ac:dyDescent="0.25"/>
    <row r="966" ht="10.5" hidden="1" x14ac:dyDescent="0.25"/>
    <row r="967" ht="10.5" hidden="1" x14ac:dyDescent="0.25"/>
    <row r="968" ht="10.5" hidden="1" x14ac:dyDescent="0.25"/>
    <row r="969" ht="10.5" hidden="1" x14ac:dyDescent="0.25"/>
    <row r="970" ht="10.5" hidden="1" x14ac:dyDescent="0.25"/>
    <row r="971" ht="10.5" hidden="1" x14ac:dyDescent="0.25"/>
    <row r="972" ht="10.5" hidden="1" x14ac:dyDescent="0.25"/>
    <row r="973" ht="10.5" hidden="1" x14ac:dyDescent="0.25"/>
    <row r="974" ht="10.5" hidden="1" x14ac:dyDescent="0.25"/>
    <row r="975" ht="10.5" hidden="1" x14ac:dyDescent="0.25"/>
    <row r="976" ht="10.5" hidden="1" x14ac:dyDescent="0.25"/>
    <row r="977" ht="10.5" hidden="1" x14ac:dyDescent="0.25"/>
    <row r="978" ht="10.5" hidden="1" x14ac:dyDescent="0.25"/>
    <row r="979" ht="10.5" hidden="1" x14ac:dyDescent="0.25"/>
    <row r="980" ht="10.5" hidden="1" x14ac:dyDescent="0.25"/>
    <row r="981" ht="10.5" hidden="1" x14ac:dyDescent="0.25"/>
    <row r="982" ht="10.5" hidden="1" x14ac:dyDescent="0.25"/>
    <row r="983" ht="10.5" hidden="1" x14ac:dyDescent="0.25"/>
    <row r="984" ht="10.5" hidden="1" x14ac:dyDescent="0.25"/>
    <row r="985" ht="10.5" hidden="1" x14ac:dyDescent="0.25"/>
    <row r="986" ht="10.5" hidden="1" x14ac:dyDescent="0.25"/>
    <row r="987" ht="10.5" hidden="1" x14ac:dyDescent="0.25"/>
    <row r="988" ht="10.5" hidden="1" x14ac:dyDescent="0.25"/>
    <row r="989" ht="10.5" hidden="1" x14ac:dyDescent="0.25"/>
    <row r="990" ht="10.5" hidden="1" x14ac:dyDescent="0.25"/>
    <row r="991" ht="10.5" hidden="1" x14ac:dyDescent="0.25"/>
    <row r="992" ht="10.5" hidden="1" x14ac:dyDescent="0.25"/>
    <row r="993" ht="10.5" hidden="1" x14ac:dyDescent="0.25"/>
    <row r="994" ht="10.5" hidden="1" x14ac:dyDescent="0.25"/>
    <row r="995" ht="17.25" hidden="1" customHeight="1" x14ac:dyDescent="0.25"/>
    <row r="996" ht="17.25" hidden="1" customHeight="1" x14ac:dyDescent="0.25"/>
    <row r="997" ht="17.25" hidden="1" customHeight="1" x14ac:dyDescent="0.25"/>
    <row r="998" ht="17.25" hidden="1" customHeight="1" x14ac:dyDescent="0.25"/>
    <row r="999" ht="17.25" hidden="1" customHeight="1" x14ac:dyDescent="0.25"/>
    <row r="1000" ht="17.25" hidden="1" customHeight="1" x14ac:dyDescent="0.25"/>
    <row r="1001" ht="17.25" hidden="1" customHeight="1" x14ac:dyDescent="0.25"/>
    <row r="1002" ht="17.25" hidden="1" customHeight="1" x14ac:dyDescent="0.25"/>
  </sheetData>
  <sheetProtection algorithmName="SHA-512" hashValue="Lbg6TvtoI+tzRvJUOMQCLoluI2O6QtpvlOoWsWJcjroQFO93aPcrPDiB74I46pwkH+rWGShOAd6s6LdxV7D7Bg==" saltValue="N2gMrhU6IeWQezJyem2y8g==" spinCount="100000" sheet="1" objects="1" scenarios="1" selectLockedCells="1"/>
  <dataConsolidate/>
  <mergeCells count="133">
    <mergeCell ref="A1:E3"/>
    <mergeCell ref="F1:G1"/>
    <mergeCell ref="H1:I1"/>
    <mergeCell ref="F2:G2"/>
    <mergeCell ref="H2:I2"/>
    <mergeCell ref="F3:G3"/>
    <mergeCell ref="H3:I3"/>
    <mergeCell ref="D12:I12"/>
    <mergeCell ref="B13:I13"/>
    <mergeCell ref="D15:I15"/>
    <mergeCell ref="D16:I16"/>
    <mergeCell ref="D17:I17"/>
    <mergeCell ref="D18:I18"/>
    <mergeCell ref="B5:I5"/>
    <mergeCell ref="D7:I7"/>
    <mergeCell ref="D8:I8"/>
    <mergeCell ref="D9:I9"/>
    <mergeCell ref="D10:I10"/>
    <mergeCell ref="C11:I11"/>
    <mergeCell ref="B26:C26"/>
    <mergeCell ref="D26:I26"/>
    <mergeCell ref="B27:C27"/>
    <mergeCell ref="D27:I27"/>
    <mergeCell ref="B29:I29"/>
    <mergeCell ref="B30:I30"/>
    <mergeCell ref="D19:I19"/>
    <mergeCell ref="D20:I20"/>
    <mergeCell ref="B22:I22"/>
    <mergeCell ref="B24:C24"/>
    <mergeCell ref="D24:I24"/>
    <mergeCell ref="B25:C25"/>
    <mergeCell ref="D25:I25"/>
    <mergeCell ref="B37:F37"/>
    <mergeCell ref="B38:F38"/>
    <mergeCell ref="B39:F39"/>
    <mergeCell ref="B40:D40"/>
    <mergeCell ref="B41:C42"/>
    <mergeCell ref="B43:D43"/>
    <mergeCell ref="B31:D31"/>
    <mergeCell ref="B32:D32"/>
    <mergeCell ref="B33:D33"/>
    <mergeCell ref="B34:D34"/>
    <mergeCell ref="B35:D35"/>
    <mergeCell ref="B36:D36"/>
    <mergeCell ref="E51:F51"/>
    <mergeCell ref="B53:I53"/>
    <mergeCell ref="B54:C54"/>
    <mergeCell ref="B55:F55"/>
    <mergeCell ref="B56:F56"/>
    <mergeCell ref="B57:F57"/>
    <mergeCell ref="B44:D44"/>
    <mergeCell ref="B45:D45"/>
    <mergeCell ref="B46:D46"/>
    <mergeCell ref="B47:E47"/>
    <mergeCell ref="B49:I49"/>
    <mergeCell ref="B50:F50"/>
    <mergeCell ref="B66:F66"/>
    <mergeCell ref="B68:I68"/>
    <mergeCell ref="B69:I69"/>
    <mergeCell ref="B70:F70"/>
    <mergeCell ref="B71:F71"/>
    <mergeCell ref="B72:D72"/>
    <mergeCell ref="B58:F58"/>
    <mergeCell ref="B60:I60"/>
    <mergeCell ref="B61:C61"/>
    <mergeCell ref="B62:F62"/>
    <mergeCell ref="B64:I64"/>
    <mergeCell ref="B65:C65"/>
    <mergeCell ref="B80:F80"/>
    <mergeCell ref="B83:I83"/>
    <mergeCell ref="B85:C85"/>
    <mergeCell ref="D85:G85"/>
    <mergeCell ref="B86:I86"/>
    <mergeCell ref="D87:G87"/>
    <mergeCell ref="B73:D73"/>
    <mergeCell ref="B74:F74"/>
    <mergeCell ref="B76:F76"/>
    <mergeCell ref="B77:F77"/>
    <mergeCell ref="B78:F78"/>
    <mergeCell ref="B79:F79"/>
    <mergeCell ref="H81:I81"/>
    <mergeCell ref="D94:G94"/>
    <mergeCell ref="D95:G95"/>
    <mergeCell ref="D96:G96"/>
    <mergeCell ref="B97:G97"/>
    <mergeCell ref="B98:G98"/>
    <mergeCell ref="B100:I100"/>
    <mergeCell ref="D88:G88"/>
    <mergeCell ref="D89:G89"/>
    <mergeCell ref="D90:G90"/>
    <mergeCell ref="D91:G91"/>
    <mergeCell ref="B92:G92"/>
    <mergeCell ref="B93:I93"/>
    <mergeCell ref="B119:I119"/>
    <mergeCell ref="B120:I120"/>
    <mergeCell ref="B121:I121"/>
    <mergeCell ref="B122:I122"/>
    <mergeCell ref="D124:G124"/>
    <mergeCell ref="D125:E125"/>
    <mergeCell ref="F125:G125"/>
    <mergeCell ref="B102:I108"/>
    <mergeCell ref="B109:I111"/>
    <mergeCell ref="B112:J113"/>
    <mergeCell ref="B115:I115"/>
    <mergeCell ref="B117:I117"/>
    <mergeCell ref="B118:I118"/>
    <mergeCell ref="C138:I138"/>
    <mergeCell ref="C139:J139"/>
    <mergeCell ref="C140:J140"/>
    <mergeCell ref="E141:F141"/>
    <mergeCell ref="G141:J141"/>
    <mergeCell ref="E142:F142"/>
    <mergeCell ref="G142:J142"/>
    <mergeCell ref="D126:E126"/>
    <mergeCell ref="F126:G126"/>
    <mergeCell ref="D127:G127"/>
    <mergeCell ref="D128:G128"/>
    <mergeCell ref="D130:G130"/>
    <mergeCell ref="C137:I137"/>
    <mergeCell ref="E149:F149"/>
    <mergeCell ref="G149:J149"/>
    <mergeCell ref="E146:F146"/>
    <mergeCell ref="G146:J146"/>
    <mergeCell ref="E147:F147"/>
    <mergeCell ref="G147:J147"/>
    <mergeCell ref="E148:F148"/>
    <mergeCell ref="G148:J148"/>
    <mergeCell ref="E143:F143"/>
    <mergeCell ref="G143:J143"/>
    <mergeCell ref="E144:F144"/>
    <mergeCell ref="G144:J144"/>
    <mergeCell ref="E145:F145"/>
    <mergeCell ref="G145:J145"/>
  </mergeCells>
  <conditionalFormatting sqref="C141:G149">
    <cfRule type="expression" dxfId="89" priority="4">
      <formula>NOT($M$7)</formula>
    </cfRule>
  </conditionalFormatting>
  <conditionalFormatting sqref="E73">
    <cfRule type="expression" dxfId="88" priority="6">
      <formula>NOT($M$8)</formula>
    </cfRule>
  </conditionalFormatting>
  <conditionalFormatting sqref="H32:H39">
    <cfRule type="expression" dxfId="87" priority="1">
      <formula>NOT($M$7)</formula>
    </cfRule>
  </conditionalFormatting>
  <conditionalFormatting sqref="H51">
    <cfRule type="expression" dxfId="86" priority="3">
      <formula>NOT($M$7)</formula>
    </cfRule>
  </conditionalFormatting>
  <conditionalFormatting sqref="H55:H57 H62 E72">
    <cfRule type="expression" dxfId="85" priority="5">
      <formula>NOT($M$7)</formula>
    </cfRule>
  </conditionalFormatting>
  <conditionalFormatting sqref="H66">
    <cfRule type="expression" dxfId="84" priority="2">
      <formula>NOT($M$7)</formula>
    </cfRule>
  </conditionalFormatting>
  <dataValidations count="7">
    <dataValidation type="textLength" operator="equal" allowBlank="1" showInputMessage="1" showErrorMessage="1" sqref="E143:F149" xr:uid="{6222EA63-D55A-4777-BC61-2AFE438D5C11}">
      <formula1>14</formula1>
    </dataValidation>
    <dataValidation type="custom" allowBlank="1" showInputMessage="1" showErrorMessage="1" error="Valeur impossible (suppérieure au taux maximum ou partenaire inéligible)." sqref="E72" xr:uid="{99955D28-AC55-4117-8EA6-48B3F424A612}">
      <formula1>$N$10</formula1>
    </dataValidation>
    <dataValidation type="custom" allowBlank="1" showInputMessage="1" showErrorMessage="1" errorTitle=" Partenaire non éligible" error="Le type de partenaire choisi n'est pas eligible au financement._x000a_Veuillez laisser vide la colonne « Aide demandée »." sqref="H66 H51 H55:H57 H62 H37:H39" xr:uid="{C4E30A37-10A8-40BA-9D25-6A071EA5B591}">
      <formula1>($M$7)</formula1>
    </dataValidation>
    <dataValidation type="list" allowBlank="1" showInputMessage="1" showErrorMessage="1" prompt="- Menu déroulant" sqref="D15:I15" xr:uid="{D388796E-7C16-48F4-9DC0-2C194CAC3EA4}">
      <formula1>list_civilité</formula1>
    </dataValidation>
    <dataValidation type="custom" allowBlank="1" showInputMessage="1" showErrorMessage="1" sqref="E73" xr:uid="{EAE9E033-9EFD-4020-B3B2-0089E0821D57}">
      <formula1>$M$8</formula1>
    </dataValidation>
    <dataValidation type="list" allowBlank="1" showInputMessage="1" showErrorMessage="1" prompt="- Menu déroulant" sqref="D9:I9" xr:uid="{4C900137-68B1-4B38-B4C4-DFBEE6EA8053}">
      <formula1>list_type_etab_part</formula1>
    </dataValidation>
    <dataValidation type="textLength" operator="equal" allowBlank="1" showInputMessage="1" showErrorMessage="1" error="Veuillez renseigner un numéro de SIRET valide." sqref="D10" xr:uid="{A6A24649-D8F4-46DA-A153-29D4611121BA}">
      <formula1>14</formula1>
    </dataValidation>
  </dataValidations>
  <pageMargins left="0.23622047244094491" right="0.23622047244094491" top="0.94488188976377963" bottom="0.74803149606299213" header="0.31496062992125984" footer="0.31496062992125984"/>
  <pageSetup paperSize="9" scale="70"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23</vt:i4>
      </vt:variant>
      <vt:variant>
        <vt:lpstr>Plages nommées</vt:lpstr>
      </vt:variant>
      <vt:variant>
        <vt:i4>543</vt:i4>
      </vt:variant>
    </vt:vector>
  </HeadingPairs>
  <TitlesOfParts>
    <vt:vector size="566" baseType="lpstr">
      <vt:lpstr>Réglages</vt:lpstr>
      <vt:lpstr>Notice</vt:lpstr>
      <vt:lpstr>VoletGeneral</vt:lpstr>
      <vt:lpstr>Part1-Coord</vt:lpstr>
      <vt:lpstr>Part2</vt:lpstr>
      <vt:lpstr>Part3</vt:lpstr>
      <vt:lpstr>Part4</vt:lpstr>
      <vt:lpstr>Part5</vt:lpstr>
      <vt:lpstr>Part6</vt:lpstr>
      <vt:lpstr>Part7</vt:lpstr>
      <vt:lpstr>Part8</vt:lpstr>
      <vt:lpstr>Part9</vt:lpstr>
      <vt:lpstr>Part10</vt:lpstr>
      <vt:lpstr>Part11</vt:lpstr>
      <vt:lpstr>Part12</vt:lpstr>
      <vt:lpstr>Part13</vt:lpstr>
      <vt:lpstr>Part14</vt:lpstr>
      <vt:lpstr>Part15</vt:lpstr>
      <vt:lpstr>Part16</vt:lpstr>
      <vt:lpstr>Part17</vt:lpstr>
      <vt:lpstr>Part18</vt:lpstr>
      <vt:lpstr>Part19</vt:lpstr>
      <vt:lpstr>Part20</vt:lpstr>
      <vt:lpstr>Part10!_xlnm_Print_Area</vt:lpstr>
      <vt:lpstr>Part11!_xlnm_Print_Area</vt:lpstr>
      <vt:lpstr>Part12!_xlnm_Print_Area</vt:lpstr>
      <vt:lpstr>Part13!_xlnm_Print_Area</vt:lpstr>
      <vt:lpstr>Part14!_xlnm_Print_Area</vt:lpstr>
      <vt:lpstr>Part15!_xlnm_Print_Area</vt:lpstr>
      <vt:lpstr>Part16!_xlnm_Print_Area</vt:lpstr>
      <vt:lpstr>Part17!_xlnm_Print_Area</vt:lpstr>
      <vt:lpstr>Part18!_xlnm_Print_Area</vt:lpstr>
      <vt:lpstr>Part19!_xlnm_Print_Area</vt:lpstr>
      <vt:lpstr>'Part1-Coord'!_xlnm_Print_Area</vt:lpstr>
      <vt:lpstr>Part2!_xlnm_Print_Area</vt:lpstr>
      <vt:lpstr>Part20!_xlnm_Print_Area</vt:lpstr>
      <vt:lpstr>Part3!_xlnm_Print_Area</vt:lpstr>
      <vt:lpstr>Part4!_xlnm_Print_Area</vt:lpstr>
      <vt:lpstr>Part5!_xlnm_Print_Area</vt:lpstr>
      <vt:lpstr>Part6!_xlnm_Print_Area</vt:lpstr>
      <vt:lpstr>Part7!_xlnm_Print_Area</vt:lpstr>
      <vt:lpstr>Part8!_xlnm_Print_Area</vt:lpstr>
      <vt:lpstr>Part9!_xlnm_Print_Area</vt:lpstr>
      <vt:lpstr>Part10!autre_étab_1</vt:lpstr>
      <vt:lpstr>Part11!autre_étab_1</vt:lpstr>
      <vt:lpstr>Part12!autre_étab_1</vt:lpstr>
      <vt:lpstr>Part13!autre_étab_1</vt:lpstr>
      <vt:lpstr>Part14!autre_étab_1</vt:lpstr>
      <vt:lpstr>Part15!autre_étab_1</vt:lpstr>
      <vt:lpstr>Part16!autre_étab_1</vt:lpstr>
      <vt:lpstr>Part17!autre_étab_1</vt:lpstr>
      <vt:lpstr>Part18!autre_étab_1</vt:lpstr>
      <vt:lpstr>Part19!autre_étab_1</vt:lpstr>
      <vt:lpstr>'Part1-Coord'!autre_étab_1</vt:lpstr>
      <vt:lpstr>Part2!autre_étab_1</vt:lpstr>
      <vt:lpstr>Part20!autre_étab_1</vt:lpstr>
      <vt:lpstr>Part3!autre_étab_1</vt:lpstr>
      <vt:lpstr>Part4!autre_étab_1</vt:lpstr>
      <vt:lpstr>Part5!autre_étab_1</vt:lpstr>
      <vt:lpstr>Part6!autre_étab_1</vt:lpstr>
      <vt:lpstr>Part7!autre_étab_1</vt:lpstr>
      <vt:lpstr>Part8!autre_étab_1</vt:lpstr>
      <vt:lpstr>Part9!autre_étab_1</vt:lpstr>
      <vt:lpstr>Part10!autre_étab_2</vt:lpstr>
      <vt:lpstr>Part11!autre_étab_2</vt:lpstr>
      <vt:lpstr>Part12!autre_étab_2</vt:lpstr>
      <vt:lpstr>Part13!autre_étab_2</vt:lpstr>
      <vt:lpstr>Part14!autre_étab_2</vt:lpstr>
      <vt:lpstr>Part15!autre_étab_2</vt:lpstr>
      <vt:lpstr>Part16!autre_étab_2</vt:lpstr>
      <vt:lpstr>Part17!autre_étab_2</vt:lpstr>
      <vt:lpstr>Part18!autre_étab_2</vt:lpstr>
      <vt:lpstr>Part19!autre_étab_2</vt:lpstr>
      <vt:lpstr>'Part1-Coord'!autre_étab_2</vt:lpstr>
      <vt:lpstr>Part2!autre_étab_2</vt:lpstr>
      <vt:lpstr>Part20!autre_étab_2</vt:lpstr>
      <vt:lpstr>Part3!autre_étab_2</vt:lpstr>
      <vt:lpstr>Part4!autre_étab_2</vt:lpstr>
      <vt:lpstr>Part5!autre_étab_2</vt:lpstr>
      <vt:lpstr>Part6!autre_étab_2</vt:lpstr>
      <vt:lpstr>Part7!autre_étab_2</vt:lpstr>
      <vt:lpstr>Part8!autre_étab_2</vt:lpstr>
      <vt:lpstr>Part9!autre_étab_2</vt:lpstr>
      <vt:lpstr>Part10!autre_étab_3</vt:lpstr>
      <vt:lpstr>Part11!autre_étab_3</vt:lpstr>
      <vt:lpstr>Part12!autre_étab_3</vt:lpstr>
      <vt:lpstr>Part13!autre_étab_3</vt:lpstr>
      <vt:lpstr>Part14!autre_étab_3</vt:lpstr>
      <vt:lpstr>Part15!autre_étab_3</vt:lpstr>
      <vt:lpstr>Part16!autre_étab_3</vt:lpstr>
      <vt:lpstr>Part17!autre_étab_3</vt:lpstr>
      <vt:lpstr>Part18!autre_étab_3</vt:lpstr>
      <vt:lpstr>Part19!autre_étab_3</vt:lpstr>
      <vt:lpstr>'Part1-Coord'!autre_étab_3</vt:lpstr>
      <vt:lpstr>Part2!autre_étab_3</vt:lpstr>
      <vt:lpstr>Part20!autre_étab_3</vt:lpstr>
      <vt:lpstr>Part3!autre_étab_3</vt:lpstr>
      <vt:lpstr>Part4!autre_étab_3</vt:lpstr>
      <vt:lpstr>Part5!autre_étab_3</vt:lpstr>
      <vt:lpstr>Part6!autre_étab_3</vt:lpstr>
      <vt:lpstr>Part7!autre_étab_3</vt:lpstr>
      <vt:lpstr>Part8!autre_étab_3</vt:lpstr>
      <vt:lpstr>Part9!autre_étab_3</vt:lpstr>
      <vt:lpstr>Part10!autre_étab_4</vt:lpstr>
      <vt:lpstr>Part11!autre_étab_4</vt:lpstr>
      <vt:lpstr>Part12!autre_étab_4</vt:lpstr>
      <vt:lpstr>Part13!autre_étab_4</vt:lpstr>
      <vt:lpstr>Part14!autre_étab_4</vt:lpstr>
      <vt:lpstr>Part15!autre_étab_4</vt:lpstr>
      <vt:lpstr>Part16!autre_étab_4</vt:lpstr>
      <vt:lpstr>Part17!autre_étab_4</vt:lpstr>
      <vt:lpstr>Part18!autre_étab_4</vt:lpstr>
      <vt:lpstr>Part19!autre_étab_4</vt:lpstr>
      <vt:lpstr>'Part1-Coord'!autre_étab_4</vt:lpstr>
      <vt:lpstr>Part2!autre_étab_4</vt:lpstr>
      <vt:lpstr>Part20!autre_étab_4</vt:lpstr>
      <vt:lpstr>Part3!autre_étab_4</vt:lpstr>
      <vt:lpstr>Part4!autre_étab_4</vt:lpstr>
      <vt:lpstr>Part5!autre_étab_4</vt:lpstr>
      <vt:lpstr>Part6!autre_étab_4</vt:lpstr>
      <vt:lpstr>Part7!autre_étab_4</vt:lpstr>
      <vt:lpstr>Part8!autre_étab_4</vt:lpstr>
      <vt:lpstr>Part9!autre_étab_4</vt:lpstr>
      <vt:lpstr>Part10!autre_étab_5</vt:lpstr>
      <vt:lpstr>Part11!autre_étab_5</vt:lpstr>
      <vt:lpstr>Part12!autre_étab_5</vt:lpstr>
      <vt:lpstr>Part13!autre_étab_5</vt:lpstr>
      <vt:lpstr>Part14!autre_étab_5</vt:lpstr>
      <vt:lpstr>Part15!autre_étab_5</vt:lpstr>
      <vt:lpstr>Part16!autre_étab_5</vt:lpstr>
      <vt:lpstr>Part17!autre_étab_5</vt:lpstr>
      <vt:lpstr>Part18!autre_étab_5</vt:lpstr>
      <vt:lpstr>Part19!autre_étab_5</vt:lpstr>
      <vt:lpstr>'Part1-Coord'!autre_étab_5</vt:lpstr>
      <vt:lpstr>Part2!autre_étab_5</vt:lpstr>
      <vt:lpstr>Part20!autre_étab_5</vt:lpstr>
      <vt:lpstr>Part3!autre_étab_5</vt:lpstr>
      <vt:lpstr>Part4!autre_étab_5</vt:lpstr>
      <vt:lpstr>Part5!autre_étab_5</vt:lpstr>
      <vt:lpstr>Part6!autre_étab_5</vt:lpstr>
      <vt:lpstr>Part7!autre_étab_5</vt:lpstr>
      <vt:lpstr>Part8!autre_étab_5</vt:lpstr>
      <vt:lpstr>Part9!autre_étab_5</vt:lpstr>
      <vt:lpstr>Part10!autre_étab_6</vt:lpstr>
      <vt:lpstr>Part11!autre_étab_6</vt:lpstr>
      <vt:lpstr>Part12!autre_étab_6</vt:lpstr>
      <vt:lpstr>Part13!autre_étab_6</vt:lpstr>
      <vt:lpstr>Part14!autre_étab_6</vt:lpstr>
      <vt:lpstr>Part15!autre_étab_6</vt:lpstr>
      <vt:lpstr>Part16!autre_étab_6</vt:lpstr>
      <vt:lpstr>Part17!autre_étab_6</vt:lpstr>
      <vt:lpstr>Part18!autre_étab_6</vt:lpstr>
      <vt:lpstr>Part19!autre_étab_6</vt:lpstr>
      <vt:lpstr>'Part1-Coord'!autre_étab_6</vt:lpstr>
      <vt:lpstr>Part2!autre_étab_6</vt:lpstr>
      <vt:lpstr>Part20!autre_étab_6</vt:lpstr>
      <vt:lpstr>Part3!autre_étab_6</vt:lpstr>
      <vt:lpstr>Part4!autre_étab_6</vt:lpstr>
      <vt:lpstr>Part5!autre_étab_6</vt:lpstr>
      <vt:lpstr>Part6!autre_étab_6</vt:lpstr>
      <vt:lpstr>Part7!autre_étab_6</vt:lpstr>
      <vt:lpstr>Part8!autre_étab_6</vt:lpstr>
      <vt:lpstr>Part9!autre_étab_6</vt:lpstr>
      <vt:lpstr>Part10!autre_étab_7</vt:lpstr>
      <vt:lpstr>Part11!autre_étab_7</vt:lpstr>
      <vt:lpstr>Part12!autre_étab_7</vt:lpstr>
      <vt:lpstr>Part13!autre_étab_7</vt:lpstr>
      <vt:lpstr>Part14!autre_étab_7</vt:lpstr>
      <vt:lpstr>Part15!autre_étab_7</vt:lpstr>
      <vt:lpstr>Part16!autre_étab_7</vt:lpstr>
      <vt:lpstr>Part17!autre_étab_7</vt:lpstr>
      <vt:lpstr>Part18!autre_étab_7</vt:lpstr>
      <vt:lpstr>Part19!autre_étab_7</vt:lpstr>
      <vt:lpstr>'Part1-Coord'!autre_étab_7</vt:lpstr>
      <vt:lpstr>Part2!autre_étab_7</vt:lpstr>
      <vt:lpstr>Part20!autre_étab_7</vt:lpstr>
      <vt:lpstr>Part3!autre_étab_7</vt:lpstr>
      <vt:lpstr>Part4!autre_étab_7</vt:lpstr>
      <vt:lpstr>Part5!autre_étab_7</vt:lpstr>
      <vt:lpstr>Part6!autre_étab_7</vt:lpstr>
      <vt:lpstr>Part7!autre_étab_7</vt:lpstr>
      <vt:lpstr>Part8!autre_étab_7</vt:lpstr>
      <vt:lpstr>Part9!autre_étab_7</vt:lpstr>
      <vt:lpstr>Part10!autre_étab_8</vt:lpstr>
      <vt:lpstr>Part11!autre_étab_8</vt:lpstr>
      <vt:lpstr>Part12!autre_étab_8</vt:lpstr>
      <vt:lpstr>Part13!autre_étab_8</vt:lpstr>
      <vt:lpstr>Part14!autre_étab_8</vt:lpstr>
      <vt:lpstr>Part15!autre_étab_8</vt:lpstr>
      <vt:lpstr>Part16!autre_étab_8</vt:lpstr>
      <vt:lpstr>Part17!autre_étab_8</vt:lpstr>
      <vt:lpstr>Part18!autre_étab_8</vt:lpstr>
      <vt:lpstr>Part19!autre_étab_8</vt:lpstr>
      <vt:lpstr>'Part1-Coord'!autre_étab_8</vt:lpstr>
      <vt:lpstr>Part2!autre_étab_8</vt:lpstr>
      <vt:lpstr>Part20!autre_étab_8</vt:lpstr>
      <vt:lpstr>Part3!autre_étab_8</vt:lpstr>
      <vt:lpstr>Part4!autre_étab_8</vt:lpstr>
      <vt:lpstr>Part5!autre_étab_8</vt:lpstr>
      <vt:lpstr>Part6!autre_étab_8</vt:lpstr>
      <vt:lpstr>Part7!autre_étab_8</vt:lpstr>
      <vt:lpstr>Part8!autre_étab_8</vt:lpstr>
      <vt:lpstr>Part9!autre_étab_8</vt:lpstr>
      <vt:lpstr>Part10!Case_cofi_horsUE</vt:lpstr>
      <vt:lpstr>Part11!Case_cofi_horsUE</vt:lpstr>
      <vt:lpstr>Part12!Case_cofi_horsUE</vt:lpstr>
      <vt:lpstr>Part13!Case_cofi_horsUE</vt:lpstr>
      <vt:lpstr>Part14!Case_cofi_horsUE</vt:lpstr>
      <vt:lpstr>Part15!Case_cofi_horsUE</vt:lpstr>
      <vt:lpstr>Part16!Case_cofi_horsUE</vt:lpstr>
      <vt:lpstr>Part17!Case_cofi_horsUE</vt:lpstr>
      <vt:lpstr>Part18!Case_cofi_horsUE</vt:lpstr>
      <vt:lpstr>Part19!Case_cofi_horsUE</vt:lpstr>
      <vt:lpstr>'Part1-Coord'!Case_cofi_horsUE</vt:lpstr>
      <vt:lpstr>Part2!Case_cofi_horsUE</vt:lpstr>
      <vt:lpstr>Part20!Case_cofi_horsUE</vt:lpstr>
      <vt:lpstr>Part3!Case_cofi_horsUE</vt:lpstr>
      <vt:lpstr>Part4!Case_cofi_horsUE</vt:lpstr>
      <vt:lpstr>Part5!Case_cofi_horsUE</vt:lpstr>
      <vt:lpstr>Part6!Case_cofi_horsUE</vt:lpstr>
      <vt:lpstr>Part7!Case_cofi_horsUE</vt:lpstr>
      <vt:lpstr>Part8!Case_cofi_horsUE</vt:lpstr>
      <vt:lpstr>Part9!Case_cofi_horsUE</vt:lpstr>
      <vt:lpstr>Part10!Case_cofi_inUE</vt:lpstr>
      <vt:lpstr>Part11!Case_cofi_inUE</vt:lpstr>
      <vt:lpstr>Part12!Case_cofi_inUE</vt:lpstr>
      <vt:lpstr>Part13!Case_cofi_inUE</vt:lpstr>
      <vt:lpstr>Part14!Case_cofi_inUE</vt:lpstr>
      <vt:lpstr>Part15!Case_cofi_inUE</vt:lpstr>
      <vt:lpstr>Part16!Case_cofi_inUE</vt:lpstr>
      <vt:lpstr>Part17!Case_cofi_inUE</vt:lpstr>
      <vt:lpstr>Part18!Case_cofi_inUE</vt:lpstr>
      <vt:lpstr>Part19!Case_cofi_inUE</vt:lpstr>
      <vt:lpstr>'Part1-Coord'!Case_cofi_inUE</vt:lpstr>
      <vt:lpstr>Part2!Case_cofi_inUE</vt:lpstr>
      <vt:lpstr>Part20!Case_cofi_inUE</vt:lpstr>
      <vt:lpstr>Part3!Case_cofi_inUE</vt:lpstr>
      <vt:lpstr>Part4!Case_cofi_inUE</vt:lpstr>
      <vt:lpstr>Part5!Case_cofi_inUE</vt:lpstr>
      <vt:lpstr>Part6!Case_cofi_inUE</vt:lpstr>
      <vt:lpstr>Part7!Case_cofi_inUE</vt:lpstr>
      <vt:lpstr>Part8!Case_cofi_inUE</vt:lpstr>
      <vt:lpstr>Part9!Case_cofi_inUE</vt:lpstr>
      <vt:lpstr>Part10!case_decharge_enseignement</vt:lpstr>
      <vt:lpstr>Part11!case_decharge_enseignement</vt:lpstr>
      <vt:lpstr>Part12!case_decharge_enseignement</vt:lpstr>
      <vt:lpstr>Part13!case_decharge_enseignement</vt:lpstr>
      <vt:lpstr>Part14!case_decharge_enseignement</vt:lpstr>
      <vt:lpstr>Part15!case_decharge_enseignement</vt:lpstr>
      <vt:lpstr>Part16!case_decharge_enseignement</vt:lpstr>
      <vt:lpstr>Part17!case_decharge_enseignement</vt:lpstr>
      <vt:lpstr>Part18!case_decharge_enseignement</vt:lpstr>
      <vt:lpstr>Part19!case_decharge_enseignement</vt:lpstr>
      <vt:lpstr>'Part1-Coord'!case_decharge_enseignement</vt:lpstr>
      <vt:lpstr>Part2!case_decharge_enseignement</vt:lpstr>
      <vt:lpstr>Part20!case_decharge_enseignement</vt:lpstr>
      <vt:lpstr>Part3!case_decharge_enseignement</vt:lpstr>
      <vt:lpstr>Part4!case_decharge_enseignement</vt:lpstr>
      <vt:lpstr>Part5!case_decharge_enseignement</vt:lpstr>
      <vt:lpstr>Part6!case_decharge_enseignement</vt:lpstr>
      <vt:lpstr>Part7!case_decharge_enseignement</vt:lpstr>
      <vt:lpstr>Part8!case_decharge_enseignement</vt:lpstr>
      <vt:lpstr>Part9!case_decharge_enseignement</vt:lpstr>
      <vt:lpstr>Part10!Case_equipement</vt:lpstr>
      <vt:lpstr>Part11!Case_equipement</vt:lpstr>
      <vt:lpstr>Part12!Case_equipement</vt:lpstr>
      <vt:lpstr>Part13!Case_equipement</vt:lpstr>
      <vt:lpstr>Part14!Case_equipement</vt:lpstr>
      <vt:lpstr>Part15!Case_equipement</vt:lpstr>
      <vt:lpstr>Part16!Case_equipement</vt:lpstr>
      <vt:lpstr>Part17!Case_equipement</vt:lpstr>
      <vt:lpstr>Part18!Case_equipement</vt:lpstr>
      <vt:lpstr>Part19!Case_equipement</vt:lpstr>
      <vt:lpstr>'Part1-Coord'!Case_equipement</vt:lpstr>
      <vt:lpstr>Part2!Case_equipement</vt:lpstr>
      <vt:lpstr>Part20!Case_equipement</vt:lpstr>
      <vt:lpstr>Part3!Case_equipement</vt:lpstr>
      <vt:lpstr>Part4!Case_equipement</vt:lpstr>
      <vt:lpstr>Part5!Case_equipement</vt:lpstr>
      <vt:lpstr>Part6!Case_equipement</vt:lpstr>
      <vt:lpstr>Part7!Case_equipement</vt:lpstr>
      <vt:lpstr>Part8!Case_equipement</vt:lpstr>
      <vt:lpstr>Part9!Case_equipement</vt:lpstr>
      <vt:lpstr>Part10!Case_facturation_interne</vt:lpstr>
      <vt:lpstr>Part11!Case_facturation_interne</vt:lpstr>
      <vt:lpstr>Part12!Case_facturation_interne</vt:lpstr>
      <vt:lpstr>Part13!Case_facturation_interne</vt:lpstr>
      <vt:lpstr>Part14!Case_facturation_interne</vt:lpstr>
      <vt:lpstr>Part15!Case_facturation_interne</vt:lpstr>
      <vt:lpstr>Part16!Case_facturation_interne</vt:lpstr>
      <vt:lpstr>Part17!Case_facturation_interne</vt:lpstr>
      <vt:lpstr>Part18!Case_facturation_interne</vt:lpstr>
      <vt:lpstr>Part19!Case_facturation_interne</vt:lpstr>
      <vt:lpstr>'Part1-Coord'!Case_facturation_interne</vt:lpstr>
      <vt:lpstr>Part2!Case_facturation_interne</vt:lpstr>
      <vt:lpstr>Part20!Case_facturation_interne</vt:lpstr>
      <vt:lpstr>Part3!Case_facturation_interne</vt:lpstr>
      <vt:lpstr>Part4!Case_facturation_interne</vt:lpstr>
      <vt:lpstr>Part5!Case_facturation_interne</vt:lpstr>
      <vt:lpstr>Part6!Case_facturation_interne</vt:lpstr>
      <vt:lpstr>Part7!Case_facturation_interne</vt:lpstr>
      <vt:lpstr>Part8!Case_facturation_interne</vt:lpstr>
      <vt:lpstr>Part9!Case_facturation_interne</vt:lpstr>
      <vt:lpstr>Part10!Case_financier_tot</vt:lpstr>
      <vt:lpstr>Part11!Case_financier_tot</vt:lpstr>
      <vt:lpstr>Part12!Case_financier_tot</vt:lpstr>
      <vt:lpstr>Part13!Case_financier_tot</vt:lpstr>
      <vt:lpstr>Part14!Case_financier_tot</vt:lpstr>
      <vt:lpstr>Part15!Case_financier_tot</vt:lpstr>
      <vt:lpstr>Part16!Case_financier_tot</vt:lpstr>
      <vt:lpstr>Part17!Case_financier_tot</vt:lpstr>
      <vt:lpstr>Part18!Case_financier_tot</vt:lpstr>
      <vt:lpstr>Part19!Case_financier_tot</vt:lpstr>
      <vt:lpstr>'Part1-Coord'!Case_financier_tot</vt:lpstr>
      <vt:lpstr>Part2!Case_financier_tot</vt:lpstr>
      <vt:lpstr>Part20!Case_financier_tot</vt:lpstr>
      <vt:lpstr>Part3!Case_financier_tot</vt:lpstr>
      <vt:lpstr>Part4!Case_financier_tot</vt:lpstr>
      <vt:lpstr>Part5!Case_financier_tot</vt:lpstr>
      <vt:lpstr>Part6!Case_financier_tot</vt:lpstr>
      <vt:lpstr>Part7!Case_financier_tot</vt:lpstr>
      <vt:lpstr>Part8!Case_financier_tot</vt:lpstr>
      <vt:lpstr>Part9!Case_financier_tot</vt:lpstr>
      <vt:lpstr>Part10!Case_fonctionnement_tot</vt:lpstr>
      <vt:lpstr>Part11!Case_fonctionnement_tot</vt:lpstr>
      <vt:lpstr>Part12!Case_fonctionnement_tot</vt:lpstr>
      <vt:lpstr>Part13!Case_fonctionnement_tot</vt:lpstr>
      <vt:lpstr>Part14!Case_fonctionnement_tot</vt:lpstr>
      <vt:lpstr>Part15!Case_fonctionnement_tot</vt:lpstr>
      <vt:lpstr>Part16!Case_fonctionnement_tot</vt:lpstr>
      <vt:lpstr>Part17!Case_fonctionnement_tot</vt:lpstr>
      <vt:lpstr>Part18!Case_fonctionnement_tot</vt:lpstr>
      <vt:lpstr>Part19!Case_fonctionnement_tot</vt:lpstr>
      <vt:lpstr>'Part1-Coord'!Case_fonctionnement_tot</vt:lpstr>
      <vt:lpstr>Part2!Case_fonctionnement_tot</vt:lpstr>
      <vt:lpstr>Part20!Case_fonctionnement_tot</vt:lpstr>
      <vt:lpstr>Part3!Case_fonctionnement_tot</vt:lpstr>
      <vt:lpstr>Part4!Case_fonctionnement_tot</vt:lpstr>
      <vt:lpstr>Part5!Case_fonctionnement_tot</vt:lpstr>
      <vt:lpstr>Part6!Case_fonctionnement_tot</vt:lpstr>
      <vt:lpstr>Part7!Case_fonctionnement_tot</vt:lpstr>
      <vt:lpstr>Part8!Case_fonctionnement_tot</vt:lpstr>
      <vt:lpstr>Part9!Case_fonctionnement_tot</vt:lpstr>
      <vt:lpstr>Part10!Case_frais_environnement</vt:lpstr>
      <vt:lpstr>Part11!Case_frais_environnement</vt:lpstr>
      <vt:lpstr>Part12!Case_frais_environnement</vt:lpstr>
      <vt:lpstr>Part13!Case_frais_environnement</vt:lpstr>
      <vt:lpstr>Part14!Case_frais_environnement</vt:lpstr>
      <vt:lpstr>Part15!Case_frais_environnement</vt:lpstr>
      <vt:lpstr>Part16!Case_frais_environnement</vt:lpstr>
      <vt:lpstr>Part17!Case_frais_environnement</vt:lpstr>
      <vt:lpstr>Part18!Case_frais_environnement</vt:lpstr>
      <vt:lpstr>Part19!Case_frais_environnement</vt:lpstr>
      <vt:lpstr>'Part1-Coord'!Case_frais_environnement</vt:lpstr>
      <vt:lpstr>Part2!Case_frais_environnement</vt:lpstr>
      <vt:lpstr>Part20!Case_frais_environnement</vt:lpstr>
      <vt:lpstr>Part3!Case_frais_environnement</vt:lpstr>
      <vt:lpstr>Part4!Case_frais_environnement</vt:lpstr>
      <vt:lpstr>Part5!Case_frais_environnement</vt:lpstr>
      <vt:lpstr>Part6!Case_frais_environnement</vt:lpstr>
      <vt:lpstr>Part7!Case_frais_environnement</vt:lpstr>
      <vt:lpstr>Part8!Case_frais_environnement</vt:lpstr>
      <vt:lpstr>Part9!Case_frais_environnement</vt:lpstr>
      <vt:lpstr>Part10!Case_frais_generaux</vt:lpstr>
      <vt:lpstr>Part11!Case_frais_generaux</vt:lpstr>
      <vt:lpstr>Part12!Case_frais_generaux</vt:lpstr>
      <vt:lpstr>Part13!Case_frais_generaux</vt:lpstr>
      <vt:lpstr>Part14!Case_frais_generaux</vt:lpstr>
      <vt:lpstr>Part15!Case_frais_generaux</vt:lpstr>
      <vt:lpstr>Part16!Case_frais_generaux</vt:lpstr>
      <vt:lpstr>Part17!Case_frais_generaux</vt:lpstr>
      <vt:lpstr>Part18!Case_frais_generaux</vt:lpstr>
      <vt:lpstr>Part19!Case_frais_generaux</vt:lpstr>
      <vt:lpstr>'Part1-Coord'!Case_frais_generaux</vt:lpstr>
      <vt:lpstr>Part2!Case_frais_generaux</vt:lpstr>
      <vt:lpstr>Part20!Case_frais_generaux</vt:lpstr>
      <vt:lpstr>Part3!Case_frais_generaux</vt:lpstr>
      <vt:lpstr>Part4!Case_frais_generaux</vt:lpstr>
      <vt:lpstr>Part5!Case_frais_generaux</vt:lpstr>
      <vt:lpstr>Part6!Case_frais_generaux</vt:lpstr>
      <vt:lpstr>Part7!Case_frais_generaux</vt:lpstr>
      <vt:lpstr>Part8!Case_frais_generaux</vt:lpstr>
      <vt:lpstr>Part9!Case_frais_generaux</vt:lpstr>
      <vt:lpstr>Part10!case_Numéro_SIRET</vt:lpstr>
      <vt:lpstr>Part11!case_Numéro_SIRET</vt:lpstr>
      <vt:lpstr>Part12!case_Numéro_SIRET</vt:lpstr>
      <vt:lpstr>Part13!case_Numéro_SIRET</vt:lpstr>
      <vt:lpstr>Part14!case_Numéro_SIRET</vt:lpstr>
      <vt:lpstr>Part15!case_Numéro_SIRET</vt:lpstr>
      <vt:lpstr>Part16!case_Numéro_SIRET</vt:lpstr>
      <vt:lpstr>Part17!case_Numéro_SIRET</vt:lpstr>
      <vt:lpstr>Part18!case_Numéro_SIRET</vt:lpstr>
      <vt:lpstr>Part19!case_Numéro_SIRET</vt:lpstr>
      <vt:lpstr>'Part1-Coord'!case_Numéro_SIRET</vt:lpstr>
      <vt:lpstr>Part2!case_Numéro_SIRET</vt:lpstr>
      <vt:lpstr>Part20!case_Numéro_SIRET</vt:lpstr>
      <vt:lpstr>Part3!case_Numéro_SIRET</vt:lpstr>
      <vt:lpstr>Part4!case_Numéro_SIRET</vt:lpstr>
      <vt:lpstr>Part5!case_Numéro_SIRET</vt:lpstr>
      <vt:lpstr>Part6!case_Numéro_SIRET</vt:lpstr>
      <vt:lpstr>Part7!case_Numéro_SIRET</vt:lpstr>
      <vt:lpstr>Part8!case_Numéro_SIRET</vt:lpstr>
      <vt:lpstr>Part9!case_Numéro_SIRET</vt:lpstr>
      <vt:lpstr>Part10!Case_pers_fonct_avec</vt:lpstr>
      <vt:lpstr>Part11!Case_pers_fonct_avec</vt:lpstr>
      <vt:lpstr>Part12!Case_pers_fonct_avec</vt:lpstr>
      <vt:lpstr>Part13!Case_pers_fonct_avec</vt:lpstr>
      <vt:lpstr>Part14!Case_pers_fonct_avec</vt:lpstr>
      <vt:lpstr>Part15!Case_pers_fonct_avec</vt:lpstr>
      <vt:lpstr>Part16!Case_pers_fonct_avec</vt:lpstr>
      <vt:lpstr>Part17!Case_pers_fonct_avec</vt:lpstr>
      <vt:lpstr>Part18!Case_pers_fonct_avec</vt:lpstr>
      <vt:lpstr>Part19!Case_pers_fonct_avec</vt:lpstr>
      <vt:lpstr>'Part1-Coord'!Case_pers_fonct_avec</vt:lpstr>
      <vt:lpstr>Part2!Case_pers_fonct_avec</vt:lpstr>
      <vt:lpstr>Part20!Case_pers_fonct_avec</vt:lpstr>
      <vt:lpstr>Part3!Case_pers_fonct_avec</vt:lpstr>
      <vt:lpstr>Part4!Case_pers_fonct_avec</vt:lpstr>
      <vt:lpstr>Part5!Case_pers_fonct_avec</vt:lpstr>
      <vt:lpstr>Part6!Case_pers_fonct_avec</vt:lpstr>
      <vt:lpstr>Part7!Case_pers_fonct_avec</vt:lpstr>
      <vt:lpstr>Part8!Case_pers_fonct_avec</vt:lpstr>
      <vt:lpstr>Part9!Case_pers_fonct_avec</vt:lpstr>
      <vt:lpstr>Part10!Case_pers_fonct_sans</vt:lpstr>
      <vt:lpstr>Part11!Case_pers_fonct_sans</vt:lpstr>
      <vt:lpstr>Part12!Case_pers_fonct_sans</vt:lpstr>
      <vt:lpstr>Part13!Case_pers_fonct_sans</vt:lpstr>
      <vt:lpstr>Part14!Case_pers_fonct_sans</vt:lpstr>
      <vt:lpstr>Part15!Case_pers_fonct_sans</vt:lpstr>
      <vt:lpstr>Part16!Case_pers_fonct_sans</vt:lpstr>
      <vt:lpstr>Part17!Case_pers_fonct_sans</vt:lpstr>
      <vt:lpstr>Part18!Case_pers_fonct_sans</vt:lpstr>
      <vt:lpstr>Part19!Case_pers_fonct_sans</vt:lpstr>
      <vt:lpstr>'Part1-Coord'!Case_pers_fonct_sans</vt:lpstr>
      <vt:lpstr>Part2!Case_pers_fonct_sans</vt:lpstr>
      <vt:lpstr>Part20!Case_pers_fonct_sans</vt:lpstr>
      <vt:lpstr>Part3!Case_pers_fonct_sans</vt:lpstr>
      <vt:lpstr>Part4!Case_pers_fonct_sans</vt:lpstr>
      <vt:lpstr>Part5!Case_pers_fonct_sans</vt:lpstr>
      <vt:lpstr>Part6!Case_pers_fonct_sans</vt:lpstr>
      <vt:lpstr>Part7!Case_pers_fonct_sans</vt:lpstr>
      <vt:lpstr>Part8!Case_pers_fonct_sans</vt:lpstr>
      <vt:lpstr>Part9!Case_pers_fonct_sans</vt:lpstr>
      <vt:lpstr>Part10!Case_pers_tot</vt:lpstr>
      <vt:lpstr>Part11!Case_pers_tot</vt:lpstr>
      <vt:lpstr>Part12!Case_pers_tot</vt:lpstr>
      <vt:lpstr>Part13!Case_pers_tot</vt:lpstr>
      <vt:lpstr>Part14!Case_pers_tot</vt:lpstr>
      <vt:lpstr>Part15!Case_pers_tot</vt:lpstr>
      <vt:lpstr>Part16!Case_pers_tot</vt:lpstr>
      <vt:lpstr>Part17!Case_pers_tot</vt:lpstr>
      <vt:lpstr>Part18!Case_pers_tot</vt:lpstr>
      <vt:lpstr>Part19!Case_pers_tot</vt:lpstr>
      <vt:lpstr>'Part1-Coord'!Case_pers_tot</vt:lpstr>
      <vt:lpstr>Part2!Case_pers_tot</vt:lpstr>
      <vt:lpstr>Part20!Case_pers_tot</vt:lpstr>
      <vt:lpstr>Part3!Case_pers_tot</vt:lpstr>
      <vt:lpstr>Part4!Case_pers_tot</vt:lpstr>
      <vt:lpstr>Part5!Case_pers_tot</vt:lpstr>
      <vt:lpstr>Part6!Case_pers_tot</vt:lpstr>
      <vt:lpstr>Part7!Case_pers_tot</vt:lpstr>
      <vt:lpstr>Part8!Case_pers_tot</vt:lpstr>
      <vt:lpstr>Part9!Case_pers_tot</vt:lpstr>
      <vt:lpstr>Part10!Case_prestationServiceExterne</vt:lpstr>
      <vt:lpstr>Part11!Case_prestationServiceExterne</vt:lpstr>
      <vt:lpstr>Part12!Case_prestationServiceExterne</vt:lpstr>
      <vt:lpstr>Part13!Case_prestationServiceExterne</vt:lpstr>
      <vt:lpstr>Part14!Case_prestationServiceExterne</vt:lpstr>
      <vt:lpstr>Part15!Case_prestationServiceExterne</vt:lpstr>
      <vt:lpstr>Part16!Case_prestationServiceExterne</vt:lpstr>
      <vt:lpstr>Part17!Case_prestationServiceExterne</vt:lpstr>
      <vt:lpstr>Part18!Case_prestationServiceExterne</vt:lpstr>
      <vt:lpstr>Part19!Case_prestationServiceExterne</vt:lpstr>
      <vt:lpstr>'Part1-Coord'!Case_prestationServiceExterne</vt:lpstr>
      <vt:lpstr>Part2!Case_prestationServiceExterne</vt:lpstr>
      <vt:lpstr>Part20!Case_prestationServiceExterne</vt:lpstr>
      <vt:lpstr>Part3!Case_prestationServiceExterne</vt:lpstr>
      <vt:lpstr>Part4!Case_prestationServiceExterne</vt:lpstr>
      <vt:lpstr>Part5!Case_prestationServiceExterne</vt:lpstr>
      <vt:lpstr>Part6!Case_prestationServiceExterne</vt:lpstr>
      <vt:lpstr>Part7!Case_prestationServiceExterne</vt:lpstr>
      <vt:lpstr>Part8!Case_prestationServiceExterne</vt:lpstr>
      <vt:lpstr>Part9!Case_prestationServiceExterne</vt:lpstr>
      <vt:lpstr>Part10!list_civilité</vt:lpstr>
      <vt:lpstr>Part11!list_civilité</vt:lpstr>
      <vt:lpstr>Part12!list_civilité</vt:lpstr>
      <vt:lpstr>Part13!list_civilité</vt:lpstr>
      <vt:lpstr>Part14!list_civilité</vt:lpstr>
      <vt:lpstr>Part15!list_civilité</vt:lpstr>
      <vt:lpstr>Part16!list_civilité</vt:lpstr>
      <vt:lpstr>Part17!list_civilité</vt:lpstr>
      <vt:lpstr>Part18!list_civilité</vt:lpstr>
      <vt:lpstr>Part19!list_civilité</vt:lpstr>
      <vt:lpstr>'Part1-Coord'!list_civilité</vt:lpstr>
      <vt:lpstr>Part20!list_civilité</vt:lpstr>
      <vt:lpstr>Part3!list_civilité</vt:lpstr>
      <vt:lpstr>Part4!list_civilité</vt:lpstr>
      <vt:lpstr>Part5!list_civilité</vt:lpstr>
      <vt:lpstr>Part6!list_civilité</vt:lpstr>
      <vt:lpstr>Part7!list_civilité</vt:lpstr>
      <vt:lpstr>Part8!list_civilité</vt:lpstr>
      <vt:lpstr>Part9!list_civilité</vt:lpstr>
      <vt:lpstr>list_civilité</vt:lpstr>
      <vt:lpstr>Part10!list_type_contrat</vt:lpstr>
      <vt:lpstr>Part11!list_type_contrat</vt:lpstr>
      <vt:lpstr>Part12!list_type_contrat</vt:lpstr>
      <vt:lpstr>Part13!list_type_contrat</vt:lpstr>
      <vt:lpstr>Part14!list_type_contrat</vt:lpstr>
      <vt:lpstr>Part15!list_type_contrat</vt:lpstr>
      <vt:lpstr>Part16!list_type_contrat</vt:lpstr>
      <vt:lpstr>Part17!list_type_contrat</vt:lpstr>
      <vt:lpstr>Part18!list_type_contrat</vt:lpstr>
      <vt:lpstr>Part19!list_type_contrat</vt:lpstr>
      <vt:lpstr>'Part1-Coord'!list_type_contrat</vt:lpstr>
      <vt:lpstr>Part20!list_type_contrat</vt:lpstr>
      <vt:lpstr>Part3!list_type_contrat</vt:lpstr>
      <vt:lpstr>Part4!list_type_contrat</vt:lpstr>
      <vt:lpstr>Part5!list_type_contrat</vt:lpstr>
      <vt:lpstr>Part6!list_type_contrat</vt:lpstr>
      <vt:lpstr>Part7!list_type_contrat</vt:lpstr>
      <vt:lpstr>Part8!list_type_contrat</vt:lpstr>
      <vt:lpstr>Part9!list_type_contrat</vt:lpstr>
      <vt:lpstr>list_type_contrat</vt:lpstr>
      <vt:lpstr>Part10!list_type_coord</vt:lpstr>
      <vt:lpstr>Part11!list_type_coord</vt:lpstr>
      <vt:lpstr>Part12!list_type_coord</vt:lpstr>
      <vt:lpstr>Part13!list_type_coord</vt:lpstr>
      <vt:lpstr>Part14!list_type_coord</vt:lpstr>
      <vt:lpstr>Part15!list_type_coord</vt:lpstr>
      <vt:lpstr>Part16!list_type_coord</vt:lpstr>
      <vt:lpstr>Part17!list_type_coord</vt:lpstr>
      <vt:lpstr>Part18!list_type_coord</vt:lpstr>
      <vt:lpstr>Part19!list_type_coord</vt:lpstr>
      <vt:lpstr>'Part1-Coord'!list_type_coord</vt:lpstr>
      <vt:lpstr>Part20!list_type_coord</vt:lpstr>
      <vt:lpstr>Part3!list_type_coord</vt:lpstr>
      <vt:lpstr>Part4!list_type_coord</vt:lpstr>
      <vt:lpstr>Part5!list_type_coord</vt:lpstr>
      <vt:lpstr>Part6!list_type_coord</vt:lpstr>
      <vt:lpstr>Part7!list_type_coord</vt:lpstr>
      <vt:lpstr>Part8!list_type_coord</vt:lpstr>
      <vt:lpstr>Part9!list_type_coord</vt:lpstr>
      <vt:lpstr>list_type_coord</vt:lpstr>
      <vt:lpstr>Part10!list_type_etab_part</vt:lpstr>
      <vt:lpstr>Part11!list_type_etab_part</vt:lpstr>
      <vt:lpstr>Part12!list_type_etab_part</vt:lpstr>
      <vt:lpstr>Part13!list_type_etab_part</vt:lpstr>
      <vt:lpstr>Part14!list_type_etab_part</vt:lpstr>
      <vt:lpstr>Part15!list_type_etab_part</vt:lpstr>
      <vt:lpstr>Part16!list_type_etab_part</vt:lpstr>
      <vt:lpstr>Part17!list_type_etab_part</vt:lpstr>
      <vt:lpstr>Part18!list_type_etab_part</vt:lpstr>
      <vt:lpstr>Part19!list_type_etab_part</vt:lpstr>
      <vt:lpstr>'Part1-Coord'!list_type_etab_part</vt:lpstr>
      <vt:lpstr>Part20!list_type_etab_part</vt:lpstr>
      <vt:lpstr>Part3!list_type_etab_part</vt:lpstr>
      <vt:lpstr>Part4!list_type_etab_part</vt:lpstr>
      <vt:lpstr>Part5!list_type_etab_part</vt:lpstr>
      <vt:lpstr>Part6!list_type_etab_part</vt:lpstr>
      <vt:lpstr>Part7!list_type_etab_part</vt:lpstr>
      <vt:lpstr>Part8!list_type_etab_part</vt:lpstr>
      <vt:lpstr>Part9!list_type_etab_part</vt:lpstr>
      <vt:lpstr>list_type_etab_part</vt:lpstr>
      <vt:lpstr>plage_recap_general</vt:lpstr>
      <vt:lpstr>Notice!Zone_d_impression</vt:lpstr>
      <vt:lpstr>VoletGeneral!Zone_d_impression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COLZIN Stacy</dc:creator>
  <cp:lastModifiedBy>DEMARCO Federica</cp:lastModifiedBy>
  <cp:lastPrinted>2024-09-12T12:38:06Z</cp:lastPrinted>
  <dcterms:created xsi:type="dcterms:W3CDTF">2016-09-27T17:19:19Z</dcterms:created>
  <dcterms:modified xsi:type="dcterms:W3CDTF">2026-07-20T11:04:01Z</dcterms:modified>
</cp:coreProperties>
</file>